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06ca699274148b6/Documents/Data Analytics Journey/excel projecttts/ZeTheta Projects/hr analystics for mutual funds/"/>
    </mc:Choice>
  </mc:AlternateContent>
  <xr:revisionPtr revIDLastSave="1258" documentId="8_{45103795-D5E9-4744-AD9A-E17782D3B2DC}" xr6:coauthVersionLast="47" xr6:coauthVersionMax="47" xr10:uidLastSave="{74129F64-15BC-4350-9FD0-213EB78746D2}"/>
  <bookViews>
    <workbookView xWindow="-110" yWindow="-110" windowWidth="19420" windowHeight="10300" activeTab="1" xr2:uid="{250B1D5F-F61B-41A9-A2C1-ACEB6623235E}"/>
  </bookViews>
  <sheets>
    <sheet name="Dashboard" sheetId="7" r:id="rId1"/>
    <sheet name="Clean_Data" sheetId="2" r:id="rId2"/>
    <sheet name="pivot2" sheetId="8" r:id="rId3"/>
    <sheet name="ATTRITION ANALYSIS" sheetId="4" r:id="rId4"/>
    <sheet name="FINAL ATTRITION INSIGHTS" sheetId="6" r:id="rId5"/>
    <sheet name="Data" sheetId="1" r:id="rId6"/>
    <sheet name="save data" sheetId="3" r:id="rId7"/>
  </sheets>
  <definedNames>
    <definedName name="_xlcn.WorksheetConnection_HRAnalystinMutualFunds.xlsxTable2" hidden="1">Table2[]</definedName>
  </definedNames>
  <calcPr calcId="191029"/>
  <pivotCaches>
    <pivotCache cacheId="0" r:id="rId8"/>
    <pivotCache cacheId="1" r:id="rId9"/>
    <pivotCache cacheId="2" r:id="rId10"/>
    <pivotCache cacheId="3" r:id="rId11"/>
    <pivotCache cacheId="4" r:id="rId12"/>
    <pivotCache cacheId="5" r:id="rId13"/>
    <pivotCache cacheId="6" r:id="rId1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2" name="Table2" connection="WorksheetConnection_HR Analyst in Mutual Funds.xlsx!Table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7" i="2" l="1"/>
  <c r="J21" i="4"/>
  <c r="AO2" i="2"/>
  <c r="AO3" i="2"/>
  <c r="AO4" i="2"/>
  <c r="AO5" i="2"/>
  <c r="AO6" i="2"/>
  <c r="AO7" i="2"/>
  <c r="AO8" i="2"/>
  <c r="AO9" i="2"/>
  <c r="AO10" i="2"/>
  <c r="AO11" i="2"/>
  <c r="AO12" i="2"/>
  <c r="AO13" i="2"/>
  <c r="AO14" i="2"/>
  <c r="AO15" i="2"/>
  <c r="AO16" i="2"/>
  <c r="AO17" i="2"/>
  <c r="AO18" i="2"/>
  <c r="AO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38" i="2"/>
  <c r="AO39" i="2"/>
  <c r="AO40" i="2"/>
  <c r="AO41" i="2"/>
  <c r="AO42" i="2"/>
  <c r="AO43" i="2"/>
  <c r="AO44" i="2"/>
  <c r="AO45" i="2"/>
  <c r="AO46" i="2"/>
  <c r="AO47" i="2"/>
  <c r="AO48" i="2"/>
  <c r="AO49" i="2"/>
  <c r="AO50" i="2"/>
  <c r="AO51" i="2"/>
  <c r="AO52" i="2"/>
  <c r="AO53" i="2"/>
  <c r="AO54" i="2"/>
  <c r="AO55" i="2"/>
  <c r="AO56" i="2"/>
  <c r="AO57" i="2"/>
  <c r="AO58" i="2"/>
  <c r="AO59" i="2"/>
  <c r="AO60" i="2"/>
  <c r="AO61" i="2"/>
  <c r="AO62" i="2"/>
  <c r="AO63" i="2"/>
  <c r="AO64" i="2"/>
  <c r="AO65" i="2"/>
  <c r="AO66" i="2"/>
  <c r="AO67" i="2"/>
  <c r="AO68" i="2"/>
  <c r="AO69" i="2"/>
  <c r="AO70" i="2"/>
  <c r="AO71" i="2"/>
  <c r="AO72" i="2"/>
  <c r="AO73" i="2"/>
  <c r="AO74" i="2"/>
  <c r="AO75" i="2"/>
  <c r="AO76" i="2"/>
  <c r="AO77" i="2"/>
  <c r="AO78" i="2"/>
  <c r="AO79" i="2"/>
  <c r="AO80" i="2"/>
  <c r="AO81" i="2"/>
  <c r="AO82" i="2"/>
  <c r="AO83" i="2"/>
  <c r="AO84" i="2"/>
  <c r="AO85" i="2"/>
  <c r="AO86" i="2"/>
  <c r="AO87" i="2"/>
  <c r="AO88" i="2"/>
  <c r="AO89" i="2"/>
  <c r="AO90" i="2"/>
  <c r="AO91" i="2"/>
  <c r="AO92" i="2"/>
  <c r="AO93" i="2"/>
  <c r="AO94" i="2"/>
  <c r="AO95" i="2"/>
  <c r="AO96" i="2"/>
  <c r="AO97" i="2"/>
  <c r="AO98" i="2"/>
  <c r="AO99" i="2"/>
  <c r="AO100" i="2"/>
  <c r="AO101" i="2"/>
  <c r="AO102" i="2"/>
  <c r="AO103" i="2"/>
  <c r="AO104" i="2"/>
  <c r="AO105" i="2"/>
  <c r="AO106" i="2"/>
  <c r="AO107" i="2"/>
  <c r="AO108" i="2"/>
  <c r="AO109" i="2"/>
  <c r="AO110" i="2"/>
  <c r="AO111" i="2"/>
  <c r="AO112" i="2"/>
  <c r="AO113" i="2"/>
  <c r="AO114" i="2"/>
  <c r="AO115" i="2"/>
  <c r="AO116" i="2"/>
  <c r="AO117" i="2"/>
  <c r="AO118" i="2"/>
  <c r="AO119" i="2"/>
  <c r="AO120" i="2"/>
  <c r="AO121" i="2"/>
  <c r="AO122" i="2"/>
  <c r="AO123" i="2"/>
  <c r="AO124" i="2"/>
  <c r="AO125" i="2"/>
  <c r="AO126" i="2"/>
  <c r="AO127" i="2"/>
  <c r="AO128" i="2"/>
  <c r="AO129" i="2"/>
  <c r="AO130" i="2"/>
  <c r="AO131" i="2"/>
  <c r="AO132" i="2"/>
  <c r="AO133" i="2"/>
  <c r="AO134" i="2"/>
  <c r="AO135" i="2"/>
  <c r="AO136" i="2"/>
  <c r="AO137" i="2"/>
  <c r="AO138" i="2"/>
  <c r="AO139" i="2"/>
  <c r="AO140" i="2"/>
  <c r="AO141" i="2"/>
  <c r="AO142" i="2"/>
  <c r="AO143" i="2"/>
  <c r="AO144" i="2"/>
  <c r="AO145" i="2"/>
  <c r="AO146" i="2"/>
  <c r="AO147" i="2"/>
  <c r="AO148" i="2"/>
  <c r="AO149" i="2"/>
  <c r="AO150" i="2"/>
  <c r="AO151" i="2"/>
  <c r="AO152" i="2"/>
  <c r="AO153" i="2"/>
  <c r="AO154" i="2"/>
  <c r="AO155" i="2"/>
  <c r="AO156" i="2"/>
  <c r="AO157" i="2"/>
  <c r="AO158" i="2"/>
  <c r="AO159" i="2"/>
  <c r="AO160" i="2"/>
  <c r="AO161" i="2"/>
  <c r="AO162" i="2"/>
  <c r="AO163" i="2"/>
  <c r="AO164" i="2"/>
  <c r="AO165" i="2"/>
  <c r="AO166" i="2"/>
  <c r="AO167" i="2"/>
  <c r="AO168" i="2"/>
  <c r="AO169" i="2"/>
  <c r="AO170" i="2"/>
  <c r="AO171" i="2"/>
  <c r="AO172" i="2"/>
  <c r="AO173" i="2"/>
  <c r="AO174" i="2"/>
  <c r="AO175" i="2"/>
  <c r="AO176" i="2"/>
  <c r="AO177" i="2"/>
  <c r="AO178" i="2"/>
  <c r="AO179" i="2"/>
  <c r="AO180" i="2"/>
  <c r="AO181" i="2"/>
  <c r="AO182" i="2"/>
  <c r="AO183" i="2"/>
  <c r="AO184" i="2"/>
  <c r="AO185" i="2"/>
  <c r="AO186" i="2"/>
  <c r="AO187" i="2"/>
  <c r="AO188" i="2"/>
  <c r="AO189" i="2"/>
  <c r="AO190" i="2"/>
  <c r="AO191" i="2"/>
  <c r="AO192" i="2"/>
  <c r="AO193" i="2"/>
  <c r="AO194" i="2"/>
  <c r="AO195" i="2"/>
  <c r="AO196" i="2"/>
  <c r="AO197" i="2"/>
  <c r="AO198" i="2"/>
  <c r="AO199" i="2"/>
  <c r="AO200" i="2"/>
  <c r="AO201" i="2"/>
  <c r="AO202" i="2"/>
  <c r="AO203" i="2"/>
  <c r="AO204" i="2"/>
  <c r="AO205" i="2"/>
  <c r="AO206" i="2"/>
  <c r="AO207" i="2"/>
  <c r="AO208" i="2"/>
  <c r="AO209" i="2"/>
  <c r="AO210" i="2"/>
  <c r="AO211" i="2"/>
  <c r="AO212" i="2"/>
  <c r="AO213" i="2"/>
  <c r="AO214" i="2"/>
  <c r="AO215" i="2"/>
  <c r="AO216" i="2"/>
  <c r="AO217" i="2"/>
  <c r="AO218" i="2"/>
  <c r="AO219" i="2"/>
  <c r="AO220" i="2"/>
  <c r="AO221" i="2"/>
  <c r="AO222" i="2"/>
  <c r="AO223" i="2"/>
  <c r="AO224" i="2"/>
  <c r="AO225" i="2"/>
  <c r="AO226" i="2"/>
  <c r="AO227" i="2"/>
  <c r="AO228" i="2"/>
  <c r="AO229" i="2"/>
  <c r="AO230" i="2"/>
  <c r="AO231" i="2"/>
  <c r="AO232" i="2"/>
  <c r="AO233" i="2"/>
  <c r="AO234" i="2"/>
  <c r="AO235" i="2"/>
  <c r="AO236" i="2"/>
  <c r="AO237" i="2"/>
  <c r="AO238" i="2"/>
  <c r="AO239" i="2"/>
  <c r="AO240" i="2"/>
  <c r="AO241" i="2"/>
  <c r="AO242" i="2"/>
  <c r="AO243" i="2"/>
  <c r="AO244" i="2"/>
  <c r="AO245" i="2"/>
  <c r="AO246" i="2"/>
  <c r="AO247" i="2"/>
  <c r="AO248" i="2"/>
  <c r="AO249" i="2"/>
  <c r="AO250" i="2"/>
  <c r="AO251" i="2"/>
  <c r="AO252" i="2"/>
  <c r="AO253" i="2"/>
  <c r="AO254" i="2"/>
  <c r="AO255" i="2"/>
  <c r="AO256" i="2"/>
  <c r="AO257" i="2"/>
  <c r="AO258" i="2"/>
  <c r="AO259" i="2"/>
  <c r="AO260" i="2"/>
  <c r="AO261" i="2"/>
  <c r="AO262" i="2"/>
  <c r="AO263" i="2"/>
  <c r="AO264" i="2"/>
  <c r="AO265" i="2"/>
  <c r="AO266" i="2"/>
  <c r="AO267" i="2"/>
  <c r="AO268" i="2"/>
  <c r="AO269" i="2"/>
  <c r="AO270" i="2"/>
  <c r="AO271" i="2"/>
  <c r="AO272" i="2"/>
  <c r="AO273" i="2"/>
  <c r="AO274" i="2"/>
  <c r="AO275" i="2"/>
  <c r="AO276" i="2"/>
  <c r="AO277" i="2"/>
  <c r="AO278" i="2"/>
  <c r="AO279" i="2"/>
  <c r="AO280" i="2"/>
  <c r="AO281" i="2"/>
  <c r="AO282" i="2"/>
  <c r="AO283" i="2"/>
  <c r="AO284" i="2"/>
  <c r="AO285" i="2"/>
  <c r="AO286" i="2"/>
  <c r="AO287" i="2"/>
  <c r="AO288" i="2"/>
  <c r="AO289" i="2"/>
  <c r="AO290" i="2"/>
  <c r="AO291" i="2"/>
  <c r="AO292" i="2"/>
  <c r="AO293" i="2"/>
  <c r="AO294" i="2"/>
  <c r="AO295" i="2"/>
  <c r="AO296" i="2"/>
  <c r="AO297" i="2"/>
  <c r="AO298" i="2"/>
  <c r="AO299" i="2"/>
  <c r="AO300" i="2"/>
  <c r="AO301" i="2"/>
  <c r="AO302" i="2"/>
  <c r="AO303" i="2"/>
  <c r="AO304" i="2"/>
  <c r="AO305" i="2"/>
  <c r="AO306" i="2"/>
  <c r="AO307" i="2"/>
  <c r="AO308" i="2"/>
  <c r="AO309" i="2"/>
  <c r="AO310" i="2"/>
  <c r="AO311" i="2"/>
  <c r="AO312" i="2"/>
  <c r="AO313" i="2"/>
  <c r="AO314" i="2"/>
  <c r="AO315" i="2"/>
  <c r="AO316" i="2"/>
  <c r="AO317" i="2"/>
  <c r="AO318" i="2"/>
  <c r="AO319" i="2"/>
  <c r="AO320" i="2"/>
  <c r="AO321" i="2"/>
  <c r="AO322" i="2"/>
  <c r="AO323" i="2"/>
  <c r="AO324" i="2"/>
  <c r="AO325" i="2"/>
  <c r="AO326" i="2"/>
  <c r="AO327" i="2"/>
  <c r="AO328" i="2"/>
  <c r="AO329" i="2"/>
  <c r="AO330" i="2"/>
  <c r="AO331" i="2"/>
  <c r="AO332" i="2"/>
  <c r="AO333" i="2"/>
  <c r="AO334" i="2"/>
  <c r="AO335" i="2"/>
  <c r="AO336" i="2"/>
  <c r="AO337" i="2"/>
  <c r="AO338" i="2"/>
  <c r="AO339" i="2"/>
  <c r="AO340" i="2"/>
  <c r="AO341" i="2"/>
  <c r="AO342" i="2"/>
  <c r="AO343" i="2"/>
  <c r="AO344" i="2"/>
  <c r="AO345" i="2"/>
  <c r="AO346" i="2"/>
  <c r="AO347" i="2"/>
  <c r="AO348" i="2"/>
  <c r="AO349" i="2"/>
  <c r="AO350" i="2"/>
  <c r="AO351" i="2"/>
  <c r="AO352" i="2"/>
  <c r="AO353" i="2"/>
  <c r="AO354" i="2"/>
  <c r="AO355" i="2"/>
  <c r="AO356" i="2"/>
  <c r="AO357" i="2"/>
  <c r="AO358" i="2"/>
  <c r="AO359" i="2"/>
  <c r="AO360" i="2"/>
  <c r="AO361" i="2"/>
  <c r="AO362" i="2"/>
  <c r="AO363" i="2"/>
  <c r="AO364" i="2"/>
  <c r="AO365" i="2"/>
  <c r="AO366" i="2"/>
  <c r="AO367" i="2"/>
  <c r="AO368" i="2"/>
  <c r="AO369" i="2"/>
  <c r="AO370" i="2"/>
  <c r="AO371" i="2"/>
  <c r="AO372" i="2"/>
  <c r="AO373" i="2"/>
  <c r="AO374" i="2"/>
  <c r="AO375" i="2"/>
  <c r="AO376" i="2"/>
  <c r="AO377" i="2"/>
  <c r="AO378" i="2"/>
  <c r="AO379" i="2"/>
  <c r="AO380" i="2"/>
  <c r="AO381" i="2"/>
  <c r="AO382" i="2"/>
  <c r="AO383" i="2"/>
  <c r="AO384" i="2"/>
  <c r="AO385" i="2"/>
  <c r="AO386" i="2"/>
  <c r="AO387" i="2"/>
  <c r="AO388" i="2"/>
  <c r="AO389" i="2"/>
  <c r="AO390" i="2"/>
  <c r="AO391" i="2"/>
  <c r="AO392" i="2"/>
  <c r="AO393" i="2"/>
  <c r="AO394" i="2"/>
  <c r="AO395" i="2"/>
  <c r="AO396" i="2"/>
  <c r="AO397" i="2"/>
  <c r="AO398" i="2"/>
  <c r="AO399" i="2"/>
  <c r="AO400" i="2"/>
  <c r="AO401" i="2"/>
  <c r="AO402" i="2"/>
  <c r="AO403" i="2"/>
  <c r="AO404" i="2"/>
  <c r="AO405" i="2"/>
  <c r="AO406" i="2"/>
  <c r="AO407" i="2"/>
  <c r="AO408" i="2"/>
  <c r="AO409" i="2"/>
  <c r="AO410" i="2"/>
  <c r="AO411" i="2"/>
  <c r="AO412" i="2"/>
  <c r="AO413" i="2"/>
  <c r="AO414" i="2"/>
  <c r="AO415" i="2"/>
  <c r="AO416" i="2"/>
  <c r="AO417" i="2"/>
  <c r="AO418" i="2"/>
  <c r="AO419" i="2"/>
  <c r="AO420" i="2"/>
  <c r="AO421" i="2"/>
  <c r="AO422" i="2"/>
  <c r="AO423" i="2"/>
  <c r="AO424" i="2"/>
  <c r="AO425" i="2"/>
  <c r="AO426" i="2"/>
  <c r="AO427" i="2"/>
  <c r="AO428" i="2"/>
  <c r="AO429" i="2"/>
  <c r="AO430" i="2"/>
  <c r="AO431" i="2"/>
  <c r="AO432" i="2"/>
  <c r="AO433" i="2"/>
  <c r="AO434" i="2"/>
  <c r="AO435" i="2"/>
  <c r="AO436" i="2"/>
  <c r="AO437" i="2"/>
  <c r="AO438" i="2"/>
  <c r="AO439" i="2"/>
  <c r="AO440" i="2"/>
  <c r="AO441" i="2"/>
  <c r="AO442" i="2"/>
  <c r="AO443" i="2"/>
  <c r="AO444" i="2"/>
  <c r="AO445" i="2"/>
  <c r="AO446" i="2"/>
  <c r="AO447" i="2"/>
  <c r="AO448" i="2"/>
  <c r="AO449" i="2"/>
  <c r="AO450" i="2"/>
  <c r="AO451" i="2"/>
  <c r="AO452" i="2"/>
  <c r="AO453" i="2"/>
  <c r="AO454" i="2"/>
  <c r="AO455" i="2"/>
  <c r="AO456" i="2"/>
  <c r="AO457" i="2"/>
  <c r="AO458" i="2"/>
  <c r="AO459" i="2"/>
  <c r="AO460" i="2"/>
  <c r="AO461" i="2"/>
  <c r="AO462" i="2"/>
  <c r="AO463" i="2"/>
  <c r="AO464" i="2"/>
  <c r="AO465" i="2"/>
  <c r="AO466" i="2"/>
  <c r="AO467" i="2"/>
  <c r="AO468" i="2"/>
  <c r="AO469" i="2"/>
  <c r="AO470" i="2"/>
  <c r="AO471" i="2"/>
  <c r="AO472" i="2"/>
  <c r="AO473" i="2"/>
  <c r="AO474" i="2"/>
  <c r="AO475" i="2"/>
  <c r="AO476" i="2"/>
  <c r="AO477" i="2"/>
  <c r="AO478" i="2"/>
  <c r="AO479" i="2"/>
  <c r="AO480" i="2"/>
  <c r="AO481" i="2"/>
  <c r="AO482" i="2"/>
  <c r="AO483" i="2"/>
  <c r="AO484" i="2"/>
  <c r="AO485" i="2"/>
  <c r="AO486" i="2"/>
  <c r="AO487" i="2"/>
  <c r="AO488" i="2"/>
  <c r="AO489" i="2"/>
  <c r="AO490" i="2"/>
  <c r="AO491" i="2"/>
  <c r="AO492" i="2"/>
  <c r="AO493" i="2"/>
  <c r="AO494" i="2"/>
  <c r="AO495" i="2"/>
  <c r="AO496" i="2"/>
  <c r="AO497" i="2"/>
  <c r="AO498" i="2"/>
  <c r="AO499" i="2"/>
  <c r="AO500" i="2"/>
  <c r="AO501" i="2"/>
  <c r="AO502" i="2"/>
  <c r="AO503" i="2"/>
  <c r="AO504" i="2"/>
  <c r="AO505" i="2"/>
  <c r="AO506" i="2"/>
  <c r="AO507" i="2"/>
  <c r="AO508" i="2"/>
  <c r="AO509" i="2"/>
  <c r="AO510" i="2"/>
  <c r="AO511" i="2"/>
  <c r="AO512" i="2"/>
  <c r="AO513" i="2"/>
  <c r="AO514" i="2"/>
  <c r="AO515" i="2"/>
  <c r="AO516" i="2"/>
  <c r="AO517" i="2"/>
  <c r="AO518" i="2"/>
  <c r="AO519" i="2"/>
  <c r="AO520" i="2"/>
  <c r="AO521" i="2"/>
  <c r="AO522" i="2"/>
  <c r="AO523" i="2"/>
  <c r="AO524" i="2"/>
  <c r="AO525" i="2"/>
  <c r="AO526" i="2"/>
  <c r="AO527" i="2"/>
  <c r="AO528" i="2"/>
  <c r="AO529" i="2"/>
  <c r="AO530" i="2"/>
  <c r="AO531" i="2"/>
  <c r="AO532" i="2"/>
  <c r="AO533" i="2"/>
  <c r="AO534" i="2"/>
  <c r="AO535" i="2"/>
  <c r="AO536" i="2"/>
  <c r="AO537" i="2"/>
  <c r="AO538" i="2"/>
  <c r="AO539" i="2"/>
  <c r="AO540" i="2"/>
  <c r="AO541" i="2"/>
  <c r="AO542" i="2"/>
  <c r="AO543" i="2"/>
  <c r="AO544" i="2"/>
  <c r="AO545" i="2"/>
  <c r="AO546" i="2"/>
  <c r="AO547" i="2"/>
  <c r="AO548" i="2"/>
  <c r="AO549" i="2"/>
  <c r="AO550" i="2"/>
  <c r="AO551" i="2"/>
  <c r="AO552" i="2"/>
  <c r="AO553" i="2"/>
  <c r="AO554" i="2"/>
  <c r="AO555" i="2"/>
  <c r="AO556" i="2"/>
  <c r="AO557" i="2"/>
  <c r="AO558" i="2"/>
  <c r="AO559" i="2"/>
  <c r="AO560" i="2"/>
  <c r="AO561" i="2"/>
  <c r="AO562" i="2"/>
  <c r="AO563" i="2"/>
  <c r="AO564" i="2"/>
  <c r="AO565" i="2"/>
  <c r="AO566" i="2"/>
  <c r="AO567" i="2"/>
  <c r="AO568" i="2"/>
  <c r="AO569" i="2"/>
  <c r="AO570" i="2"/>
  <c r="AO571" i="2"/>
  <c r="AO572" i="2"/>
  <c r="AO573" i="2"/>
  <c r="AO574" i="2"/>
  <c r="AO575" i="2"/>
  <c r="AO576" i="2"/>
  <c r="AO577" i="2"/>
  <c r="AO578" i="2"/>
  <c r="AO579" i="2"/>
  <c r="AO580" i="2"/>
  <c r="AO581" i="2"/>
  <c r="AO582" i="2"/>
  <c r="AO583" i="2"/>
  <c r="AO584" i="2"/>
  <c r="AO585" i="2"/>
  <c r="AO586" i="2"/>
  <c r="AO587" i="2"/>
  <c r="AO588" i="2"/>
  <c r="AO589" i="2"/>
  <c r="AO590" i="2"/>
  <c r="AO591" i="2"/>
  <c r="AO592" i="2"/>
  <c r="AO593" i="2"/>
  <c r="AO594" i="2"/>
  <c r="AO595" i="2"/>
  <c r="AO596" i="2"/>
  <c r="AO597" i="2"/>
  <c r="AO598" i="2"/>
  <c r="AO599" i="2"/>
  <c r="AO600" i="2"/>
  <c r="AO601" i="2"/>
  <c r="AO602" i="2"/>
  <c r="AO603" i="2"/>
  <c r="AO604" i="2"/>
  <c r="AO605" i="2"/>
  <c r="AO606" i="2"/>
  <c r="AO607" i="2"/>
  <c r="AO608" i="2"/>
  <c r="AO609" i="2"/>
  <c r="AO610" i="2"/>
  <c r="AO611" i="2"/>
  <c r="AO612" i="2"/>
  <c r="AO613" i="2"/>
  <c r="AO614" i="2"/>
  <c r="AO615" i="2"/>
  <c r="AO616" i="2"/>
  <c r="AO617" i="2"/>
  <c r="AO618" i="2"/>
  <c r="AO619" i="2"/>
  <c r="AO620" i="2"/>
  <c r="AO621" i="2"/>
  <c r="AO622" i="2"/>
  <c r="AO623" i="2"/>
  <c r="AO624" i="2"/>
  <c r="AO625" i="2"/>
  <c r="AO626" i="2"/>
  <c r="AO627" i="2"/>
  <c r="AO628" i="2"/>
  <c r="AO629" i="2"/>
  <c r="AO630" i="2"/>
  <c r="AO631" i="2"/>
  <c r="AO632" i="2"/>
  <c r="AO633" i="2"/>
  <c r="AO634" i="2"/>
  <c r="AO635" i="2"/>
  <c r="AO636" i="2"/>
  <c r="AO637" i="2"/>
  <c r="AO638" i="2"/>
  <c r="AO639" i="2"/>
  <c r="AO640" i="2"/>
  <c r="AO641" i="2"/>
  <c r="AO642" i="2"/>
  <c r="AO643" i="2"/>
  <c r="AO644" i="2"/>
  <c r="AO645" i="2"/>
  <c r="AO646" i="2"/>
  <c r="AO647" i="2"/>
  <c r="AO648" i="2"/>
  <c r="AO649" i="2"/>
  <c r="AO650" i="2"/>
  <c r="AO651" i="2"/>
  <c r="AO652" i="2"/>
  <c r="AO653" i="2"/>
  <c r="AO654" i="2"/>
  <c r="AO655" i="2"/>
  <c r="AO656" i="2"/>
  <c r="AO657" i="2"/>
  <c r="AO658" i="2"/>
  <c r="AO659" i="2"/>
  <c r="AO660" i="2"/>
  <c r="AO661" i="2"/>
  <c r="AO662" i="2"/>
  <c r="AO663" i="2"/>
  <c r="AO664" i="2"/>
  <c r="AO665" i="2"/>
  <c r="AO666" i="2"/>
  <c r="AO667" i="2"/>
  <c r="AO668" i="2"/>
  <c r="AO669" i="2"/>
  <c r="AO670" i="2"/>
  <c r="AO671" i="2"/>
  <c r="AO672" i="2"/>
  <c r="AO673" i="2"/>
  <c r="AO674" i="2"/>
  <c r="AO675" i="2"/>
  <c r="AO676" i="2"/>
  <c r="AO677" i="2"/>
  <c r="AO678" i="2"/>
  <c r="AO679" i="2"/>
  <c r="AO680" i="2"/>
  <c r="AO681" i="2"/>
  <c r="AO682" i="2"/>
  <c r="AO683" i="2"/>
  <c r="AO684" i="2"/>
  <c r="AO685" i="2"/>
  <c r="AO686" i="2"/>
  <c r="AO687" i="2"/>
  <c r="AO688" i="2"/>
  <c r="AO689" i="2"/>
  <c r="AO690" i="2"/>
  <c r="AO691" i="2"/>
  <c r="AO692" i="2"/>
  <c r="AO693" i="2"/>
  <c r="AO694" i="2"/>
  <c r="AO695" i="2"/>
  <c r="AO696" i="2"/>
  <c r="AO697" i="2"/>
  <c r="AO698" i="2"/>
  <c r="AO699" i="2"/>
  <c r="AO700" i="2"/>
  <c r="AO701" i="2"/>
  <c r="AO702" i="2"/>
  <c r="AO703" i="2"/>
  <c r="AO704" i="2"/>
  <c r="AO705" i="2"/>
  <c r="AO706" i="2"/>
  <c r="AO707" i="2"/>
  <c r="AO708" i="2"/>
  <c r="AO709" i="2"/>
  <c r="AO710" i="2"/>
  <c r="AO711" i="2"/>
  <c r="AO712" i="2"/>
  <c r="AO713" i="2"/>
  <c r="AO714" i="2"/>
  <c r="AO715" i="2"/>
  <c r="AO716" i="2"/>
  <c r="AO717" i="2"/>
  <c r="AO718" i="2"/>
  <c r="AO719" i="2"/>
  <c r="AO720" i="2"/>
  <c r="AO721" i="2"/>
  <c r="AO722" i="2"/>
  <c r="AO723" i="2"/>
  <c r="AO724" i="2"/>
  <c r="AO725" i="2"/>
  <c r="AO726" i="2"/>
  <c r="AO727" i="2"/>
  <c r="AO728" i="2"/>
  <c r="AO729" i="2"/>
  <c r="AO730" i="2"/>
  <c r="AO731" i="2"/>
  <c r="AO732" i="2"/>
  <c r="AO733" i="2"/>
  <c r="AO734" i="2"/>
  <c r="AO735" i="2"/>
  <c r="AO736" i="2"/>
  <c r="AO737" i="2"/>
  <c r="AO738" i="2"/>
  <c r="AO739" i="2"/>
  <c r="AO740" i="2"/>
  <c r="AO741" i="2"/>
  <c r="AO742" i="2"/>
  <c r="AO743" i="2"/>
  <c r="AO744" i="2"/>
  <c r="AO745" i="2"/>
  <c r="AO746" i="2"/>
  <c r="AO747" i="2"/>
  <c r="AO748" i="2"/>
  <c r="AO749" i="2"/>
  <c r="AO750" i="2"/>
  <c r="AO751" i="2"/>
  <c r="AO752" i="2"/>
  <c r="AO753" i="2"/>
  <c r="AO754" i="2"/>
  <c r="AO755" i="2"/>
  <c r="AO756" i="2"/>
  <c r="AO757" i="2"/>
  <c r="AO758" i="2"/>
  <c r="AO759" i="2"/>
  <c r="AO760" i="2"/>
  <c r="AO761" i="2"/>
  <c r="AO762" i="2"/>
  <c r="AO763" i="2"/>
  <c r="AO764" i="2"/>
  <c r="AO765" i="2"/>
  <c r="AO766" i="2"/>
  <c r="AO767" i="2"/>
  <c r="AO768" i="2"/>
  <c r="AO769" i="2"/>
  <c r="AO770" i="2"/>
  <c r="AO771" i="2"/>
  <c r="AO772" i="2"/>
  <c r="AO773" i="2"/>
  <c r="AO774" i="2"/>
  <c r="AO775" i="2"/>
  <c r="AO776" i="2"/>
  <c r="AO777" i="2"/>
  <c r="AO778" i="2"/>
  <c r="AO779" i="2"/>
  <c r="AO780" i="2"/>
  <c r="AO781" i="2"/>
  <c r="AO782" i="2"/>
  <c r="AO783" i="2"/>
  <c r="AO784" i="2"/>
  <c r="AO785" i="2"/>
  <c r="AO786" i="2"/>
  <c r="AO787" i="2"/>
  <c r="AO788" i="2"/>
  <c r="AO789" i="2"/>
  <c r="AO790" i="2"/>
  <c r="AO791" i="2"/>
  <c r="AO792" i="2"/>
  <c r="AO793" i="2"/>
  <c r="AO794" i="2"/>
  <c r="AO795" i="2"/>
  <c r="AO796" i="2"/>
  <c r="AO797" i="2"/>
  <c r="AO798" i="2"/>
  <c r="AO799" i="2"/>
  <c r="AO800" i="2"/>
  <c r="AO801" i="2"/>
  <c r="AO802" i="2"/>
  <c r="AO803" i="2"/>
  <c r="AO804" i="2"/>
  <c r="AO805" i="2"/>
  <c r="AO806" i="2"/>
  <c r="AO807" i="2"/>
  <c r="AO808" i="2"/>
  <c r="AO809" i="2"/>
  <c r="AO810" i="2"/>
  <c r="AO811" i="2"/>
  <c r="AO812" i="2"/>
  <c r="AO813" i="2"/>
  <c r="AO814" i="2"/>
  <c r="AO815" i="2"/>
  <c r="AO816" i="2"/>
  <c r="AO817" i="2"/>
  <c r="AO818" i="2"/>
  <c r="AO819" i="2"/>
  <c r="AO820" i="2"/>
  <c r="AO821" i="2"/>
  <c r="AO822" i="2"/>
  <c r="AO823" i="2"/>
  <c r="AO824" i="2"/>
  <c r="AO825" i="2"/>
  <c r="AO826" i="2"/>
  <c r="AO827" i="2"/>
  <c r="AO828" i="2"/>
  <c r="AO829" i="2"/>
  <c r="AO830" i="2"/>
  <c r="AO831" i="2"/>
  <c r="AO832" i="2"/>
  <c r="AO833" i="2"/>
  <c r="AO834" i="2"/>
  <c r="AO835" i="2"/>
  <c r="AO836" i="2"/>
  <c r="AO837" i="2"/>
  <c r="AO838" i="2"/>
  <c r="AO839" i="2"/>
  <c r="AO840" i="2"/>
  <c r="AO841" i="2"/>
  <c r="AO842" i="2"/>
  <c r="AO843" i="2"/>
  <c r="AO844" i="2"/>
  <c r="AO845" i="2"/>
  <c r="AO846" i="2"/>
  <c r="AO847" i="2"/>
  <c r="AO848" i="2"/>
  <c r="AO849" i="2"/>
  <c r="AO850" i="2"/>
  <c r="AO851" i="2"/>
  <c r="AO852" i="2"/>
  <c r="AO853" i="2"/>
  <c r="AO854" i="2"/>
  <c r="AO855" i="2"/>
  <c r="AO856" i="2"/>
  <c r="AO857" i="2"/>
  <c r="AO858" i="2"/>
  <c r="AO859" i="2"/>
  <c r="AO860" i="2"/>
  <c r="AO861" i="2"/>
  <c r="AO862" i="2"/>
  <c r="AO863" i="2"/>
  <c r="AO864" i="2"/>
  <c r="AO865" i="2"/>
  <c r="AO866" i="2"/>
  <c r="AO867" i="2"/>
  <c r="AO868" i="2"/>
  <c r="AO869" i="2"/>
  <c r="AO870" i="2"/>
  <c r="AO871" i="2"/>
  <c r="AO872" i="2"/>
  <c r="AO873" i="2"/>
  <c r="AO874" i="2"/>
  <c r="AO875" i="2"/>
  <c r="AO876" i="2"/>
  <c r="AO877" i="2"/>
  <c r="AO878" i="2"/>
  <c r="AO879" i="2"/>
  <c r="AO880" i="2"/>
  <c r="AO881" i="2"/>
  <c r="AO882" i="2"/>
  <c r="AO883" i="2"/>
  <c r="AO884" i="2"/>
  <c r="AO885" i="2"/>
  <c r="AO886" i="2"/>
  <c r="AO887" i="2"/>
  <c r="AO888" i="2"/>
  <c r="AO889" i="2"/>
  <c r="AO890" i="2"/>
  <c r="AO891" i="2"/>
  <c r="AO892" i="2"/>
  <c r="AO893" i="2"/>
  <c r="AO894" i="2"/>
  <c r="AO895" i="2"/>
  <c r="AO896" i="2"/>
  <c r="AO897" i="2"/>
  <c r="AO898" i="2"/>
  <c r="AO899" i="2"/>
  <c r="AO900" i="2"/>
  <c r="AO901" i="2"/>
  <c r="AO902" i="2"/>
  <c r="AO903" i="2"/>
  <c r="AO904" i="2"/>
  <c r="AO905" i="2"/>
  <c r="AO906" i="2"/>
  <c r="AO907" i="2"/>
  <c r="AO908" i="2"/>
  <c r="AO909" i="2"/>
  <c r="AO910" i="2"/>
  <c r="AO911" i="2"/>
  <c r="AO912" i="2"/>
  <c r="AO913" i="2"/>
  <c r="AO914" i="2"/>
  <c r="AO915" i="2"/>
  <c r="AO916" i="2"/>
  <c r="AO917" i="2"/>
  <c r="AO918" i="2"/>
  <c r="AO919" i="2"/>
  <c r="AO920" i="2"/>
  <c r="AO921" i="2"/>
  <c r="AO922" i="2"/>
  <c r="AO923" i="2"/>
  <c r="AO924" i="2"/>
  <c r="AO925" i="2"/>
  <c r="AO926" i="2"/>
  <c r="AO927" i="2"/>
  <c r="AO928" i="2"/>
  <c r="AO929" i="2"/>
  <c r="AO930" i="2"/>
  <c r="AO931" i="2"/>
  <c r="AO932" i="2"/>
  <c r="AO933" i="2"/>
  <c r="AO934" i="2"/>
  <c r="AO935" i="2"/>
  <c r="AO936" i="2"/>
  <c r="AO937" i="2"/>
  <c r="AO938" i="2"/>
  <c r="AO939" i="2"/>
  <c r="AO940" i="2"/>
  <c r="AO941" i="2"/>
  <c r="AO942" i="2"/>
  <c r="AO943" i="2"/>
  <c r="AO944" i="2"/>
  <c r="AO945" i="2"/>
  <c r="AO946" i="2"/>
  <c r="AO947" i="2"/>
  <c r="AO948" i="2"/>
  <c r="AO949" i="2"/>
  <c r="AO950" i="2"/>
  <c r="AO951" i="2"/>
  <c r="AO952" i="2"/>
  <c r="AO953" i="2"/>
  <c r="AO954" i="2"/>
  <c r="AO955" i="2"/>
  <c r="AO956" i="2"/>
  <c r="AO957" i="2"/>
  <c r="AO958" i="2"/>
  <c r="AO959" i="2"/>
  <c r="AO960" i="2"/>
  <c r="AO961" i="2"/>
  <c r="AO962" i="2"/>
  <c r="AO963" i="2"/>
  <c r="AO964" i="2"/>
  <c r="AO965" i="2"/>
  <c r="AO966" i="2"/>
  <c r="AO967" i="2"/>
  <c r="AO968" i="2"/>
  <c r="AO969" i="2"/>
  <c r="AO970" i="2"/>
  <c r="AO971" i="2"/>
  <c r="AO972" i="2"/>
  <c r="AO973" i="2"/>
  <c r="AO974" i="2"/>
  <c r="AO975" i="2"/>
  <c r="AO976" i="2"/>
  <c r="AO977" i="2"/>
  <c r="AO978" i="2"/>
  <c r="AO979" i="2"/>
  <c r="AO980" i="2"/>
  <c r="AO981" i="2"/>
  <c r="AO982" i="2"/>
  <c r="AO983" i="2"/>
  <c r="AO984" i="2"/>
  <c r="AO985" i="2"/>
  <c r="AO986" i="2"/>
  <c r="AO987" i="2"/>
  <c r="AO988" i="2"/>
  <c r="AO989" i="2"/>
  <c r="AO990" i="2"/>
  <c r="AO991" i="2"/>
  <c r="AO992" i="2"/>
  <c r="AO993" i="2"/>
  <c r="AO994" i="2"/>
  <c r="AO995" i="2"/>
  <c r="AO996" i="2"/>
  <c r="AO997" i="2"/>
  <c r="AO998" i="2"/>
  <c r="AO999" i="2"/>
  <c r="AO1000" i="2"/>
  <c r="AO1001" i="2"/>
  <c r="AO1002" i="2"/>
  <c r="AO1003" i="2"/>
  <c r="AO1004" i="2"/>
  <c r="AO1005" i="2"/>
  <c r="AO1006" i="2"/>
  <c r="AO1007" i="2"/>
  <c r="AO1008" i="2"/>
  <c r="AO1009" i="2"/>
  <c r="AO1010" i="2"/>
  <c r="AO1011" i="2"/>
  <c r="AO1012" i="2"/>
  <c r="AO1013" i="2"/>
  <c r="AO1014" i="2"/>
  <c r="AO1015" i="2"/>
  <c r="AO1016" i="2"/>
  <c r="AO1017" i="2"/>
  <c r="AO1018" i="2"/>
  <c r="AO1019" i="2"/>
  <c r="AO1020" i="2"/>
  <c r="AO1021" i="2"/>
  <c r="AO1022" i="2"/>
  <c r="AO1023" i="2"/>
  <c r="AO1024" i="2"/>
  <c r="AO1025" i="2"/>
  <c r="AO1026" i="2"/>
  <c r="AO1027" i="2"/>
  <c r="AO1028" i="2"/>
  <c r="AO1029" i="2"/>
  <c r="AO1030" i="2"/>
  <c r="AO1031" i="2"/>
  <c r="AO1032" i="2"/>
  <c r="AO1033" i="2"/>
  <c r="AO1034" i="2"/>
  <c r="AO1035" i="2"/>
  <c r="AO1036" i="2"/>
  <c r="AO1037" i="2"/>
  <c r="AO1038" i="2"/>
  <c r="AO1039" i="2"/>
  <c r="AO1040" i="2"/>
  <c r="AO1041" i="2"/>
  <c r="AO1042" i="2"/>
  <c r="AO1043" i="2"/>
  <c r="AO1044" i="2"/>
  <c r="AO1045" i="2"/>
  <c r="AO1046" i="2"/>
  <c r="AO1047" i="2"/>
  <c r="AO1048" i="2"/>
  <c r="AO1049" i="2"/>
  <c r="AO1050" i="2"/>
  <c r="AO1051" i="2"/>
  <c r="AO1052" i="2"/>
  <c r="AO1053" i="2"/>
  <c r="AO1054" i="2"/>
  <c r="AO1055" i="2"/>
  <c r="AO1056" i="2"/>
  <c r="AO1057" i="2"/>
  <c r="AO1058" i="2"/>
  <c r="AO1059" i="2"/>
  <c r="AO1060" i="2"/>
  <c r="AO1061" i="2"/>
  <c r="AO1062" i="2"/>
  <c r="AO1063" i="2"/>
  <c r="AO1064" i="2"/>
  <c r="AO1065" i="2"/>
  <c r="AO1066" i="2"/>
  <c r="AO1067" i="2"/>
  <c r="AO1068" i="2"/>
  <c r="AO1069" i="2"/>
  <c r="AO1070" i="2"/>
  <c r="AO1071" i="2"/>
  <c r="AO1072" i="2"/>
  <c r="AO1073" i="2"/>
  <c r="AO1074" i="2"/>
  <c r="AO1075" i="2"/>
  <c r="AO1076" i="2"/>
  <c r="AO1077" i="2"/>
  <c r="AO1078" i="2"/>
  <c r="AO1079" i="2"/>
  <c r="AO1080" i="2"/>
  <c r="AO1081" i="2"/>
  <c r="AO1082" i="2"/>
  <c r="AO1083" i="2"/>
  <c r="AO1084" i="2"/>
  <c r="AO1085" i="2"/>
  <c r="AO1086" i="2"/>
  <c r="AO1087" i="2"/>
  <c r="AO1088" i="2"/>
  <c r="AO1089" i="2"/>
  <c r="AO1090" i="2"/>
  <c r="AO1091" i="2"/>
  <c r="AO1092" i="2"/>
  <c r="AO1093" i="2"/>
  <c r="AO1094" i="2"/>
  <c r="AO1095" i="2"/>
  <c r="AO1096" i="2"/>
  <c r="AO1097" i="2"/>
  <c r="AO1098" i="2"/>
  <c r="AO1099" i="2"/>
  <c r="AO1100" i="2"/>
  <c r="AO1101" i="2"/>
  <c r="AO1102" i="2"/>
  <c r="AO1103" i="2"/>
  <c r="AO1104" i="2"/>
  <c r="AO1105" i="2"/>
  <c r="AO1106" i="2"/>
  <c r="AO1107" i="2"/>
  <c r="AO1108" i="2"/>
  <c r="AO1109" i="2"/>
  <c r="AO1110" i="2"/>
  <c r="AO1111" i="2"/>
  <c r="AO1112" i="2"/>
  <c r="AO1113" i="2"/>
  <c r="AO1114" i="2"/>
  <c r="AO1115" i="2"/>
  <c r="AO1116" i="2"/>
  <c r="AO1117" i="2"/>
  <c r="AO1118" i="2"/>
  <c r="AO1119" i="2"/>
  <c r="AO1120" i="2"/>
  <c r="AO1121" i="2"/>
  <c r="AO1122" i="2"/>
  <c r="AO1123" i="2"/>
  <c r="AO1124" i="2"/>
  <c r="AO1125" i="2"/>
  <c r="AO1126" i="2"/>
  <c r="AO1127" i="2"/>
  <c r="AO1128" i="2"/>
  <c r="AO1129" i="2"/>
  <c r="AO1130" i="2"/>
  <c r="AO1131" i="2"/>
  <c r="AO1132" i="2"/>
  <c r="AO1133" i="2"/>
  <c r="AO1134" i="2"/>
  <c r="AO1135" i="2"/>
  <c r="AO1136" i="2"/>
  <c r="AO1137" i="2"/>
  <c r="AO1138" i="2"/>
  <c r="AO1139" i="2"/>
  <c r="AO1140" i="2"/>
  <c r="AO1141" i="2"/>
  <c r="AO1142" i="2"/>
  <c r="AO1143" i="2"/>
  <c r="AO1144" i="2"/>
  <c r="AO1145" i="2"/>
  <c r="AO1146" i="2"/>
  <c r="AO1147" i="2"/>
  <c r="AO1148" i="2"/>
  <c r="AO1149" i="2"/>
  <c r="AO1150" i="2"/>
  <c r="AO1151" i="2"/>
  <c r="AO1152" i="2"/>
  <c r="AO1153" i="2"/>
  <c r="AO1154" i="2"/>
  <c r="AO1155" i="2"/>
  <c r="AO1156" i="2"/>
  <c r="AO1157" i="2"/>
  <c r="AO1158" i="2"/>
  <c r="AO1159" i="2"/>
  <c r="AO1160" i="2"/>
  <c r="AO1161" i="2"/>
  <c r="AO1162" i="2"/>
  <c r="AO1163" i="2"/>
  <c r="AO1164" i="2"/>
  <c r="AO1165" i="2"/>
  <c r="AO1166" i="2"/>
  <c r="AO1167" i="2"/>
  <c r="AO1168" i="2"/>
  <c r="AO1169" i="2"/>
  <c r="AO1170" i="2"/>
  <c r="AO1171" i="2"/>
  <c r="AO1172" i="2"/>
  <c r="AO1173" i="2"/>
  <c r="AO1174" i="2"/>
  <c r="AO1175" i="2"/>
  <c r="AO1176" i="2"/>
  <c r="AO1177" i="2"/>
  <c r="AO1178" i="2"/>
  <c r="AO1179" i="2"/>
  <c r="AO1180" i="2"/>
  <c r="AO1181" i="2"/>
  <c r="AO1182" i="2"/>
  <c r="AO1183" i="2"/>
  <c r="AO1184" i="2"/>
  <c r="AO1185" i="2"/>
  <c r="AO1186" i="2"/>
  <c r="AO1187" i="2"/>
  <c r="AO1188" i="2"/>
  <c r="AO1189" i="2"/>
  <c r="AO1190" i="2"/>
  <c r="AO1191" i="2"/>
  <c r="AO1192" i="2"/>
  <c r="AO1193" i="2"/>
  <c r="AO1194" i="2"/>
  <c r="AO1195" i="2"/>
  <c r="AO1196" i="2"/>
  <c r="AO1197" i="2"/>
  <c r="AO1198" i="2"/>
  <c r="AO1199" i="2"/>
  <c r="AO1200" i="2"/>
  <c r="AO1201" i="2"/>
  <c r="AO1202" i="2"/>
  <c r="AO1203" i="2"/>
  <c r="AO1204" i="2"/>
  <c r="AO1205" i="2"/>
  <c r="AO1206" i="2"/>
  <c r="AO1207" i="2"/>
  <c r="AO1208" i="2"/>
  <c r="AO1209" i="2"/>
  <c r="AO1210" i="2"/>
  <c r="AO1211" i="2"/>
  <c r="AO1212" i="2"/>
  <c r="AO1213" i="2"/>
  <c r="AO1214" i="2"/>
  <c r="AO1215" i="2"/>
  <c r="AO1216" i="2"/>
  <c r="AO1217" i="2"/>
  <c r="AO1218" i="2"/>
  <c r="AO1219" i="2"/>
  <c r="AO1220" i="2"/>
  <c r="AO1221" i="2"/>
  <c r="AO1222" i="2"/>
  <c r="AO1223" i="2"/>
  <c r="AO1224" i="2"/>
  <c r="AO1225" i="2"/>
  <c r="AO1226" i="2"/>
  <c r="AO1227" i="2"/>
  <c r="AO1228" i="2"/>
  <c r="AO1229" i="2"/>
  <c r="AO1230" i="2"/>
  <c r="AO1231" i="2"/>
  <c r="AO1232" i="2"/>
  <c r="AO1233" i="2"/>
  <c r="AO1234" i="2"/>
  <c r="AO1235" i="2"/>
  <c r="AO1236" i="2"/>
  <c r="AO1237" i="2"/>
  <c r="AO1238" i="2"/>
  <c r="AO1239" i="2"/>
  <c r="AO1240" i="2"/>
  <c r="AO1241" i="2"/>
  <c r="AO1242" i="2"/>
  <c r="AO1243" i="2"/>
  <c r="AO1244" i="2"/>
  <c r="AO1245" i="2"/>
  <c r="AO1246" i="2"/>
  <c r="AO1247" i="2"/>
  <c r="AO1248" i="2"/>
  <c r="AO1249" i="2"/>
  <c r="AO1250" i="2"/>
  <c r="AO1251" i="2"/>
  <c r="AO1252" i="2"/>
  <c r="AO1253" i="2"/>
  <c r="AO1254" i="2"/>
  <c r="AO1255" i="2"/>
  <c r="AO1256" i="2"/>
  <c r="AO1257" i="2"/>
  <c r="AO1258" i="2"/>
  <c r="AO1259" i="2"/>
  <c r="AO1260" i="2"/>
  <c r="AO1261" i="2"/>
  <c r="AO1262" i="2"/>
  <c r="AO1263" i="2"/>
  <c r="AO1264" i="2"/>
  <c r="AO1265" i="2"/>
  <c r="AO1266" i="2"/>
  <c r="AO1267" i="2"/>
  <c r="AO1268" i="2"/>
  <c r="AO1269" i="2"/>
  <c r="AO1270" i="2"/>
  <c r="AO1271" i="2"/>
  <c r="AO1272" i="2"/>
  <c r="AO1273" i="2"/>
  <c r="AO1274" i="2"/>
  <c r="AO1275" i="2"/>
  <c r="AO1276" i="2"/>
  <c r="AO1277" i="2"/>
  <c r="AO1278" i="2"/>
  <c r="AO1279" i="2"/>
  <c r="AO1280" i="2"/>
  <c r="AO1281" i="2"/>
  <c r="AO1282" i="2"/>
  <c r="AO1283" i="2"/>
  <c r="AO1284" i="2"/>
  <c r="AO1285" i="2"/>
  <c r="AO1286" i="2"/>
  <c r="AO1287" i="2"/>
  <c r="AO1288" i="2"/>
  <c r="AO1289" i="2"/>
  <c r="AO1290" i="2"/>
  <c r="AO1291" i="2"/>
  <c r="AO1292" i="2"/>
  <c r="AO1293" i="2"/>
  <c r="AO1294" i="2"/>
  <c r="AO1295" i="2"/>
  <c r="AO1296" i="2"/>
  <c r="AO1297" i="2"/>
  <c r="AO1298" i="2"/>
  <c r="AO1299" i="2"/>
  <c r="AO1300" i="2"/>
  <c r="AO1301" i="2"/>
  <c r="AO1302" i="2"/>
  <c r="AO1303" i="2"/>
  <c r="AO1304" i="2"/>
  <c r="AO1305" i="2"/>
  <c r="AO1306" i="2"/>
  <c r="AO1307" i="2"/>
  <c r="AO1308" i="2"/>
  <c r="AO1309" i="2"/>
  <c r="AO1310" i="2"/>
  <c r="AO1311" i="2"/>
  <c r="AO1312" i="2"/>
  <c r="AO1313" i="2"/>
  <c r="AO1314" i="2"/>
  <c r="AO1315" i="2"/>
  <c r="AO1316" i="2"/>
  <c r="AO1317" i="2"/>
  <c r="AO1318" i="2"/>
  <c r="AO1319" i="2"/>
  <c r="AO1320" i="2"/>
  <c r="AO1321" i="2"/>
  <c r="AO1322" i="2"/>
  <c r="AO1323" i="2"/>
  <c r="AO1324" i="2"/>
  <c r="AO1325" i="2"/>
  <c r="AO1326" i="2"/>
  <c r="AO1327" i="2"/>
  <c r="AO1328" i="2"/>
  <c r="AO1329" i="2"/>
  <c r="AO1330" i="2"/>
  <c r="AO1331" i="2"/>
  <c r="AO1332" i="2"/>
  <c r="AO1333" i="2"/>
  <c r="AO1334" i="2"/>
  <c r="AO1335" i="2"/>
  <c r="AO1336" i="2"/>
  <c r="AO1337" i="2"/>
  <c r="AO1338" i="2"/>
  <c r="AO1339" i="2"/>
  <c r="AO1340" i="2"/>
  <c r="AO1341" i="2"/>
  <c r="AO1342" i="2"/>
  <c r="AO1343" i="2"/>
  <c r="AO1344" i="2"/>
  <c r="AO1345" i="2"/>
  <c r="AO1346" i="2"/>
  <c r="AO1347" i="2"/>
  <c r="AO1348" i="2"/>
  <c r="AO1349" i="2"/>
  <c r="AO1350" i="2"/>
  <c r="AO1351" i="2"/>
  <c r="AO1352" i="2"/>
  <c r="AO1353" i="2"/>
  <c r="AO1354" i="2"/>
  <c r="AO1355" i="2"/>
  <c r="AO1356" i="2"/>
  <c r="AO1357" i="2"/>
  <c r="AO1358" i="2"/>
  <c r="AO1359" i="2"/>
  <c r="AO1360" i="2"/>
  <c r="AO1361" i="2"/>
  <c r="AO1362" i="2"/>
  <c r="AO1363" i="2"/>
  <c r="AO1364" i="2"/>
  <c r="AO1365" i="2"/>
  <c r="AO1366" i="2"/>
  <c r="AO1367" i="2"/>
  <c r="AO1368" i="2"/>
  <c r="AO1369" i="2"/>
  <c r="AO1370" i="2"/>
  <c r="AO1371" i="2"/>
  <c r="AO1372" i="2"/>
  <c r="AO1373" i="2"/>
  <c r="AO1374" i="2"/>
  <c r="AO1375" i="2"/>
  <c r="AO1376" i="2"/>
  <c r="AO1377" i="2"/>
  <c r="AO1378" i="2"/>
  <c r="AO1379" i="2"/>
  <c r="AO1380" i="2"/>
  <c r="AO1381" i="2"/>
  <c r="AO1382" i="2"/>
  <c r="AO1383" i="2"/>
  <c r="AO1384" i="2"/>
  <c r="AO1385" i="2"/>
  <c r="AO1386" i="2"/>
  <c r="AO1387" i="2"/>
  <c r="AO1388" i="2"/>
  <c r="AO1389" i="2"/>
  <c r="AO1390" i="2"/>
  <c r="AO1391" i="2"/>
  <c r="AO1392" i="2"/>
  <c r="AO1393" i="2"/>
  <c r="AO1394" i="2"/>
  <c r="AO1395" i="2"/>
  <c r="AO1396" i="2"/>
  <c r="AO1397" i="2"/>
  <c r="AO1398" i="2"/>
  <c r="AO1399" i="2"/>
  <c r="AO1400" i="2"/>
  <c r="AO1401" i="2"/>
  <c r="AO1402" i="2"/>
  <c r="AO1403" i="2"/>
  <c r="AO1404" i="2"/>
  <c r="AO1405" i="2"/>
  <c r="AO1406" i="2"/>
  <c r="AO1407" i="2"/>
  <c r="AO1408" i="2"/>
  <c r="AO1409" i="2"/>
  <c r="AO1410" i="2"/>
  <c r="AO1411" i="2"/>
  <c r="AO1412" i="2"/>
  <c r="AO1413" i="2"/>
  <c r="AO1414" i="2"/>
  <c r="AO1415" i="2"/>
  <c r="AO1416" i="2"/>
  <c r="AO1417" i="2"/>
  <c r="AO1418" i="2"/>
  <c r="AO1419" i="2"/>
  <c r="AO1420" i="2"/>
  <c r="AO1421" i="2"/>
  <c r="AO1422" i="2"/>
  <c r="AO1423" i="2"/>
  <c r="AO1424" i="2"/>
  <c r="AO1425" i="2"/>
  <c r="AO1426" i="2"/>
  <c r="AO1427" i="2"/>
  <c r="AO1428" i="2"/>
  <c r="AO1429" i="2"/>
  <c r="AO1430" i="2"/>
  <c r="AO1431" i="2"/>
  <c r="AO1432" i="2"/>
  <c r="AO1433" i="2"/>
  <c r="AO1434" i="2"/>
  <c r="AO1435" i="2"/>
  <c r="AO1436" i="2"/>
  <c r="AO1437" i="2"/>
  <c r="AO1438" i="2"/>
  <c r="AO1439" i="2"/>
  <c r="AO1440" i="2"/>
  <c r="AO1441" i="2"/>
  <c r="AO1442" i="2"/>
  <c r="AO1443" i="2"/>
  <c r="AO1444" i="2"/>
  <c r="AO1445" i="2"/>
  <c r="AO1446" i="2"/>
  <c r="AO1447" i="2"/>
  <c r="AO1448" i="2"/>
  <c r="AO1449" i="2"/>
  <c r="AO1450" i="2"/>
  <c r="AO1451" i="2"/>
  <c r="AO1452" i="2"/>
  <c r="AO1453" i="2"/>
  <c r="AO1454" i="2"/>
  <c r="AO1455" i="2"/>
  <c r="AO1456" i="2"/>
  <c r="AO1457" i="2"/>
  <c r="AO1458" i="2"/>
  <c r="AO1459" i="2"/>
  <c r="AO1460" i="2"/>
  <c r="AO1461" i="2"/>
  <c r="AO1462" i="2"/>
  <c r="AO1463" i="2"/>
  <c r="AO1464" i="2"/>
  <c r="AO1465" i="2"/>
  <c r="AO1466" i="2"/>
  <c r="AO1467" i="2"/>
  <c r="AO1468" i="2"/>
  <c r="AO1469" i="2"/>
  <c r="AO1470" i="2"/>
  <c r="AO1471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38" i="2"/>
  <c r="AN39" i="2"/>
  <c r="AN40" i="2"/>
  <c r="AN41" i="2"/>
  <c r="AN42" i="2"/>
  <c r="AN43" i="2"/>
  <c r="AN44" i="2"/>
  <c r="AN45" i="2"/>
  <c r="AN46" i="2"/>
  <c r="AN47" i="2"/>
  <c r="AN48" i="2"/>
  <c r="AN49" i="2"/>
  <c r="AN50" i="2"/>
  <c r="AN51" i="2"/>
  <c r="AN52" i="2"/>
  <c r="AN53" i="2"/>
  <c r="AN54" i="2"/>
  <c r="AN55" i="2"/>
  <c r="AN56" i="2"/>
  <c r="AN57" i="2"/>
  <c r="AN58" i="2"/>
  <c r="AN59" i="2"/>
  <c r="AN60" i="2"/>
  <c r="AN61" i="2"/>
  <c r="AN62" i="2"/>
  <c r="AN63" i="2"/>
  <c r="AN64" i="2"/>
  <c r="AN65" i="2"/>
  <c r="AN66" i="2"/>
  <c r="AN67" i="2"/>
  <c r="AN68" i="2"/>
  <c r="AN69" i="2"/>
  <c r="AN70" i="2"/>
  <c r="AN71" i="2"/>
  <c r="AN72" i="2"/>
  <c r="AN73" i="2"/>
  <c r="AN74" i="2"/>
  <c r="AN75" i="2"/>
  <c r="AN76" i="2"/>
  <c r="AN77" i="2"/>
  <c r="AN78" i="2"/>
  <c r="AN79" i="2"/>
  <c r="AN80" i="2"/>
  <c r="AN81" i="2"/>
  <c r="AN82" i="2"/>
  <c r="AN83" i="2"/>
  <c r="AN84" i="2"/>
  <c r="AN85" i="2"/>
  <c r="AN86" i="2"/>
  <c r="AN87" i="2"/>
  <c r="AN88" i="2"/>
  <c r="AN89" i="2"/>
  <c r="AN90" i="2"/>
  <c r="AN91" i="2"/>
  <c r="AN92" i="2"/>
  <c r="AN93" i="2"/>
  <c r="AN94" i="2"/>
  <c r="AN95" i="2"/>
  <c r="AN96" i="2"/>
  <c r="AN97" i="2"/>
  <c r="AN98" i="2"/>
  <c r="AN99" i="2"/>
  <c r="AN100" i="2"/>
  <c r="AN101" i="2"/>
  <c r="AN102" i="2"/>
  <c r="AN103" i="2"/>
  <c r="AN104" i="2"/>
  <c r="AN105" i="2"/>
  <c r="AN106" i="2"/>
  <c r="AN107" i="2"/>
  <c r="AN108" i="2"/>
  <c r="AN109" i="2"/>
  <c r="AN110" i="2"/>
  <c r="AN111" i="2"/>
  <c r="AN112" i="2"/>
  <c r="AN113" i="2"/>
  <c r="AN114" i="2"/>
  <c r="AN115" i="2"/>
  <c r="AN116" i="2"/>
  <c r="AN117" i="2"/>
  <c r="AN118" i="2"/>
  <c r="AN119" i="2"/>
  <c r="AN120" i="2"/>
  <c r="AN121" i="2"/>
  <c r="AN122" i="2"/>
  <c r="AN123" i="2"/>
  <c r="AN124" i="2"/>
  <c r="AN125" i="2"/>
  <c r="AN126" i="2"/>
  <c r="AN127" i="2"/>
  <c r="AN128" i="2"/>
  <c r="AN129" i="2"/>
  <c r="AN130" i="2"/>
  <c r="AN131" i="2"/>
  <c r="AN132" i="2"/>
  <c r="AN133" i="2"/>
  <c r="AN134" i="2"/>
  <c r="AN135" i="2"/>
  <c r="AN136" i="2"/>
  <c r="AN137" i="2"/>
  <c r="AN138" i="2"/>
  <c r="AN139" i="2"/>
  <c r="AN140" i="2"/>
  <c r="AN141" i="2"/>
  <c r="AN142" i="2"/>
  <c r="AN143" i="2"/>
  <c r="AN144" i="2"/>
  <c r="AN145" i="2"/>
  <c r="AN146" i="2"/>
  <c r="AN147" i="2"/>
  <c r="AN148" i="2"/>
  <c r="AN149" i="2"/>
  <c r="AN150" i="2"/>
  <c r="AN151" i="2"/>
  <c r="AN152" i="2"/>
  <c r="AN153" i="2"/>
  <c r="AN154" i="2"/>
  <c r="AN155" i="2"/>
  <c r="AN156" i="2"/>
  <c r="AN157" i="2"/>
  <c r="AN158" i="2"/>
  <c r="AN159" i="2"/>
  <c r="AN160" i="2"/>
  <c r="AN161" i="2"/>
  <c r="AN162" i="2"/>
  <c r="AN163" i="2"/>
  <c r="AN164" i="2"/>
  <c r="AN165" i="2"/>
  <c r="AN166" i="2"/>
  <c r="AN167" i="2"/>
  <c r="AN168" i="2"/>
  <c r="AN169" i="2"/>
  <c r="AN170" i="2"/>
  <c r="AN171" i="2"/>
  <c r="AN172" i="2"/>
  <c r="AN173" i="2"/>
  <c r="AN174" i="2"/>
  <c r="AN175" i="2"/>
  <c r="AN176" i="2"/>
  <c r="AN177" i="2"/>
  <c r="AN178" i="2"/>
  <c r="AN179" i="2"/>
  <c r="AN180" i="2"/>
  <c r="AN181" i="2"/>
  <c r="AN182" i="2"/>
  <c r="AN183" i="2"/>
  <c r="AN184" i="2"/>
  <c r="AN185" i="2"/>
  <c r="AN186" i="2"/>
  <c r="AN187" i="2"/>
  <c r="AN188" i="2"/>
  <c r="AN189" i="2"/>
  <c r="AN190" i="2"/>
  <c r="AN191" i="2"/>
  <c r="AN192" i="2"/>
  <c r="AN193" i="2"/>
  <c r="AN194" i="2"/>
  <c r="AN195" i="2"/>
  <c r="AN196" i="2"/>
  <c r="AN197" i="2"/>
  <c r="AN198" i="2"/>
  <c r="AN199" i="2"/>
  <c r="AN200" i="2"/>
  <c r="AN201" i="2"/>
  <c r="AN202" i="2"/>
  <c r="AN203" i="2"/>
  <c r="AN204" i="2"/>
  <c r="AN205" i="2"/>
  <c r="AN206" i="2"/>
  <c r="AN207" i="2"/>
  <c r="AN208" i="2"/>
  <c r="AN209" i="2"/>
  <c r="AN210" i="2"/>
  <c r="AN211" i="2"/>
  <c r="AN212" i="2"/>
  <c r="AN213" i="2"/>
  <c r="AN214" i="2"/>
  <c r="AN215" i="2"/>
  <c r="AN216" i="2"/>
  <c r="AN217" i="2"/>
  <c r="AN218" i="2"/>
  <c r="AN219" i="2"/>
  <c r="AN220" i="2"/>
  <c r="AN221" i="2"/>
  <c r="AN222" i="2"/>
  <c r="AN223" i="2"/>
  <c r="AN224" i="2"/>
  <c r="AN225" i="2"/>
  <c r="AN226" i="2"/>
  <c r="AN227" i="2"/>
  <c r="AN228" i="2"/>
  <c r="AN229" i="2"/>
  <c r="AN230" i="2"/>
  <c r="AN231" i="2"/>
  <c r="AN232" i="2"/>
  <c r="AN233" i="2"/>
  <c r="AN234" i="2"/>
  <c r="AN235" i="2"/>
  <c r="AN236" i="2"/>
  <c r="AN237" i="2"/>
  <c r="AN238" i="2"/>
  <c r="AN239" i="2"/>
  <c r="AN240" i="2"/>
  <c r="AN241" i="2"/>
  <c r="AN242" i="2"/>
  <c r="AN243" i="2"/>
  <c r="AN244" i="2"/>
  <c r="AN245" i="2"/>
  <c r="AN246" i="2"/>
  <c r="AN247" i="2"/>
  <c r="AN248" i="2"/>
  <c r="AN249" i="2"/>
  <c r="AN250" i="2"/>
  <c r="AN251" i="2"/>
  <c r="AN252" i="2"/>
  <c r="AN253" i="2"/>
  <c r="AN254" i="2"/>
  <c r="AN255" i="2"/>
  <c r="AN256" i="2"/>
  <c r="AN257" i="2"/>
  <c r="AN258" i="2"/>
  <c r="AN259" i="2"/>
  <c r="AN260" i="2"/>
  <c r="AN261" i="2"/>
  <c r="AN262" i="2"/>
  <c r="AN263" i="2"/>
  <c r="AN264" i="2"/>
  <c r="AN265" i="2"/>
  <c r="AN266" i="2"/>
  <c r="AN267" i="2"/>
  <c r="AN268" i="2"/>
  <c r="AN269" i="2"/>
  <c r="AN270" i="2"/>
  <c r="AN271" i="2"/>
  <c r="AN272" i="2"/>
  <c r="AN273" i="2"/>
  <c r="AN274" i="2"/>
  <c r="AN275" i="2"/>
  <c r="AN276" i="2"/>
  <c r="AN277" i="2"/>
  <c r="AN278" i="2"/>
  <c r="AN279" i="2"/>
  <c r="AN280" i="2"/>
  <c r="AN281" i="2"/>
  <c r="AN282" i="2"/>
  <c r="AN283" i="2"/>
  <c r="AN284" i="2"/>
  <c r="AN285" i="2"/>
  <c r="AN286" i="2"/>
  <c r="AN287" i="2"/>
  <c r="AN288" i="2"/>
  <c r="AN289" i="2"/>
  <c r="AN290" i="2"/>
  <c r="AN291" i="2"/>
  <c r="AN292" i="2"/>
  <c r="AN293" i="2"/>
  <c r="AN294" i="2"/>
  <c r="AN295" i="2"/>
  <c r="AN296" i="2"/>
  <c r="AN297" i="2"/>
  <c r="AN298" i="2"/>
  <c r="AN299" i="2"/>
  <c r="AN300" i="2"/>
  <c r="AN301" i="2"/>
  <c r="AN302" i="2"/>
  <c r="AN303" i="2"/>
  <c r="AN304" i="2"/>
  <c r="AN305" i="2"/>
  <c r="AN306" i="2"/>
  <c r="AN307" i="2"/>
  <c r="AN308" i="2"/>
  <c r="AN309" i="2"/>
  <c r="AN310" i="2"/>
  <c r="AN311" i="2"/>
  <c r="AN312" i="2"/>
  <c r="AN313" i="2"/>
  <c r="AN314" i="2"/>
  <c r="AN315" i="2"/>
  <c r="AN316" i="2"/>
  <c r="AN317" i="2"/>
  <c r="AN318" i="2"/>
  <c r="AN319" i="2"/>
  <c r="AN320" i="2"/>
  <c r="AN321" i="2"/>
  <c r="AN322" i="2"/>
  <c r="AN323" i="2"/>
  <c r="AN324" i="2"/>
  <c r="AN325" i="2"/>
  <c r="AN326" i="2"/>
  <c r="AN327" i="2"/>
  <c r="AN328" i="2"/>
  <c r="AN329" i="2"/>
  <c r="AN330" i="2"/>
  <c r="AN331" i="2"/>
  <c r="AN332" i="2"/>
  <c r="AN333" i="2"/>
  <c r="AN334" i="2"/>
  <c r="AN335" i="2"/>
  <c r="AN336" i="2"/>
  <c r="AN337" i="2"/>
  <c r="AN338" i="2"/>
  <c r="AN339" i="2"/>
  <c r="AN340" i="2"/>
  <c r="AN341" i="2"/>
  <c r="AN342" i="2"/>
  <c r="AN343" i="2"/>
  <c r="AN344" i="2"/>
  <c r="AN345" i="2"/>
  <c r="AN346" i="2"/>
  <c r="AN347" i="2"/>
  <c r="AN348" i="2"/>
  <c r="AN349" i="2"/>
  <c r="AN350" i="2"/>
  <c r="AN351" i="2"/>
  <c r="AN352" i="2"/>
  <c r="AN353" i="2"/>
  <c r="AN354" i="2"/>
  <c r="AN355" i="2"/>
  <c r="AN356" i="2"/>
  <c r="AN357" i="2"/>
  <c r="AN358" i="2"/>
  <c r="AN359" i="2"/>
  <c r="AN360" i="2"/>
  <c r="AN361" i="2"/>
  <c r="AN362" i="2"/>
  <c r="AN363" i="2"/>
  <c r="AN364" i="2"/>
  <c r="AN365" i="2"/>
  <c r="AN366" i="2"/>
  <c r="AN367" i="2"/>
  <c r="AN368" i="2"/>
  <c r="AN369" i="2"/>
  <c r="AN370" i="2"/>
  <c r="AN371" i="2"/>
  <c r="AN372" i="2"/>
  <c r="AN373" i="2"/>
  <c r="AN374" i="2"/>
  <c r="AN375" i="2"/>
  <c r="AN376" i="2"/>
  <c r="AN377" i="2"/>
  <c r="AN378" i="2"/>
  <c r="AN379" i="2"/>
  <c r="AN380" i="2"/>
  <c r="AN381" i="2"/>
  <c r="AN382" i="2"/>
  <c r="AN383" i="2"/>
  <c r="AN384" i="2"/>
  <c r="AN385" i="2"/>
  <c r="AN386" i="2"/>
  <c r="AN387" i="2"/>
  <c r="AN388" i="2"/>
  <c r="AN389" i="2"/>
  <c r="AN390" i="2"/>
  <c r="AN391" i="2"/>
  <c r="AN392" i="2"/>
  <c r="AN393" i="2"/>
  <c r="AN394" i="2"/>
  <c r="AN395" i="2"/>
  <c r="AN396" i="2"/>
  <c r="AN397" i="2"/>
  <c r="AN398" i="2"/>
  <c r="AN399" i="2"/>
  <c r="AN400" i="2"/>
  <c r="AN401" i="2"/>
  <c r="AN402" i="2"/>
  <c r="AN403" i="2"/>
  <c r="AN404" i="2"/>
  <c r="AN405" i="2"/>
  <c r="AN406" i="2"/>
  <c r="AN407" i="2"/>
  <c r="AN408" i="2"/>
  <c r="AN409" i="2"/>
  <c r="AN410" i="2"/>
  <c r="AN411" i="2"/>
  <c r="AN412" i="2"/>
  <c r="AN413" i="2"/>
  <c r="AN414" i="2"/>
  <c r="AN415" i="2"/>
  <c r="AN416" i="2"/>
  <c r="AN417" i="2"/>
  <c r="AN418" i="2"/>
  <c r="AN419" i="2"/>
  <c r="AN420" i="2"/>
  <c r="AN421" i="2"/>
  <c r="AN422" i="2"/>
  <c r="AN423" i="2"/>
  <c r="AN424" i="2"/>
  <c r="AN425" i="2"/>
  <c r="AN426" i="2"/>
  <c r="AN427" i="2"/>
  <c r="AN428" i="2"/>
  <c r="AN429" i="2"/>
  <c r="AN430" i="2"/>
  <c r="AN431" i="2"/>
  <c r="AN432" i="2"/>
  <c r="AN433" i="2"/>
  <c r="AN434" i="2"/>
  <c r="AN435" i="2"/>
  <c r="AN436" i="2"/>
  <c r="AN437" i="2"/>
  <c r="AN438" i="2"/>
  <c r="AN439" i="2"/>
  <c r="AN440" i="2"/>
  <c r="AN441" i="2"/>
  <c r="AN442" i="2"/>
  <c r="AN443" i="2"/>
  <c r="AN444" i="2"/>
  <c r="AN445" i="2"/>
  <c r="AN446" i="2"/>
  <c r="AN447" i="2"/>
  <c r="AN448" i="2"/>
  <c r="AN449" i="2"/>
  <c r="AN450" i="2"/>
  <c r="AN451" i="2"/>
  <c r="AN452" i="2"/>
  <c r="AN453" i="2"/>
  <c r="AN454" i="2"/>
  <c r="AN455" i="2"/>
  <c r="AN456" i="2"/>
  <c r="AN457" i="2"/>
  <c r="AN458" i="2"/>
  <c r="AN459" i="2"/>
  <c r="AN460" i="2"/>
  <c r="AN461" i="2"/>
  <c r="AN462" i="2"/>
  <c r="AN463" i="2"/>
  <c r="AN464" i="2"/>
  <c r="AN465" i="2"/>
  <c r="AN466" i="2"/>
  <c r="AN467" i="2"/>
  <c r="AN468" i="2"/>
  <c r="AN469" i="2"/>
  <c r="AN470" i="2"/>
  <c r="AN471" i="2"/>
  <c r="AN472" i="2"/>
  <c r="AN473" i="2"/>
  <c r="AN474" i="2"/>
  <c r="AN475" i="2"/>
  <c r="AN476" i="2"/>
  <c r="AN477" i="2"/>
  <c r="AN478" i="2"/>
  <c r="AN479" i="2"/>
  <c r="AN480" i="2"/>
  <c r="AN481" i="2"/>
  <c r="AN482" i="2"/>
  <c r="AN483" i="2"/>
  <c r="AN484" i="2"/>
  <c r="AN485" i="2"/>
  <c r="AN486" i="2"/>
  <c r="AN487" i="2"/>
  <c r="AN488" i="2"/>
  <c r="AN489" i="2"/>
  <c r="AN490" i="2"/>
  <c r="AN491" i="2"/>
  <c r="AN492" i="2"/>
  <c r="AN493" i="2"/>
  <c r="AN494" i="2"/>
  <c r="AN495" i="2"/>
  <c r="AN496" i="2"/>
  <c r="AN497" i="2"/>
  <c r="AN498" i="2"/>
  <c r="AN499" i="2"/>
  <c r="AN500" i="2"/>
  <c r="AN501" i="2"/>
  <c r="AN502" i="2"/>
  <c r="AN503" i="2"/>
  <c r="AN504" i="2"/>
  <c r="AN505" i="2"/>
  <c r="AN506" i="2"/>
  <c r="AN507" i="2"/>
  <c r="AN508" i="2"/>
  <c r="AN509" i="2"/>
  <c r="AN510" i="2"/>
  <c r="AN511" i="2"/>
  <c r="AN512" i="2"/>
  <c r="AN513" i="2"/>
  <c r="AN514" i="2"/>
  <c r="AN515" i="2"/>
  <c r="AN516" i="2"/>
  <c r="AN517" i="2"/>
  <c r="AN518" i="2"/>
  <c r="AN519" i="2"/>
  <c r="AN520" i="2"/>
  <c r="AN521" i="2"/>
  <c r="AN522" i="2"/>
  <c r="AN523" i="2"/>
  <c r="AN524" i="2"/>
  <c r="AN525" i="2"/>
  <c r="AN526" i="2"/>
  <c r="AN527" i="2"/>
  <c r="AN528" i="2"/>
  <c r="AN529" i="2"/>
  <c r="AN530" i="2"/>
  <c r="AN531" i="2"/>
  <c r="AN532" i="2"/>
  <c r="AN533" i="2"/>
  <c r="AN534" i="2"/>
  <c r="AN535" i="2"/>
  <c r="AN536" i="2"/>
  <c r="AN537" i="2"/>
  <c r="AN538" i="2"/>
  <c r="AN539" i="2"/>
  <c r="AN540" i="2"/>
  <c r="AN541" i="2"/>
  <c r="AN542" i="2"/>
  <c r="AN543" i="2"/>
  <c r="AN544" i="2"/>
  <c r="AN545" i="2"/>
  <c r="AN546" i="2"/>
  <c r="AN547" i="2"/>
  <c r="AN548" i="2"/>
  <c r="AN549" i="2"/>
  <c r="AN550" i="2"/>
  <c r="AN551" i="2"/>
  <c r="AN552" i="2"/>
  <c r="AN553" i="2"/>
  <c r="AN554" i="2"/>
  <c r="AN555" i="2"/>
  <c r="AN556" i="2"/>
  <c r="AN557" i="2"/>
  <c r="AN558" i="2"/>
  <c r="AN559" i="2"/>
  <c r="AN560" i="2"/>
  <c r="AN561" i="2"/>
  <c r="AN562" i="2"/>
  <c r="AN563" i="2"/>
  <c r="AN564" i="2"/>
  <c r="AN565" i="2"/>
  <c r="AN566" i="2"/>
  <c r="AN567" i="2"/>
  <c r="AN568" i="2"/>
  <c r="AN569" i="2"/>
  <c r="AN570" i="2"/>
  <c r="AN571" i="2"/>
  <c r="AN572" i="2"/>
  <c r="AN573" i="2"/>
  <c r="AN574" i="2"/>
  <c r="AN575" i="2"/>
  <c r="AN576" i="2"/>
  <c r="AN577" i="2"/>
  <c r="AN578" i="2"/>
  <c r="AN579" i="2"/>
  <c r="AN580" i="2"/>
  <c r="AN581" i="2"/>
  <c r="AN582" i="2"/>
  <c r="AN583" i="2"/>
  <c r="AN584" i="2"/>
  <c r="AN585" i="2"/>
  <c r="AN586" i="2"/>
  <c r="AN587" i="2"/>
  <c r="AN588" i="2"/>
  <c r="AN589" i="2"/>
  <c r="AN590" i="2"/>
  <c r="AN591" i="2"/>
  <c r="AN592" i="2"/>
  <c r="AN593" i="2"/>
  <c r="AN594" i="2"/>
  <c r="AN595" i="2"/>
  <c r="AN596" i="2"/>
  <c r="AN597" i="2"/>
  <c r="AN598" i="2"/>
  <c r="AN599" i="2"/>
  <c r="AN600" i="2"/>
  <c r="AN601" i="2"/>
  <c r="AN602" i="2"/>
  <c r="AN603" i="2"/>
  <c r="AN604" i="2"/>
  <c r="AN605" i="2"/>
  <c r="AN606" i="2"/>
  <c r="AN607" i="2"/>
  <c r="AN608" i="2"/>
  <c r="AN609" i="2"/>
  <c r="AN610" i="2"/>
  <c r="AN611" i="2"/>
  <c r="AN612" i="2"/>
  <c r="AN613" i="2"/>
  <c r="AN614" i="2"/>
  <c r="AN615" i="2"/>
  <c r="AN616" i="2"/>
  <c r="AN617" i="2"/>
  <c r="AN618" i="2"/>
  <c r="AN619" i="2"/>
  <c r="AN620" i="2"/>
  <c r="AN621" i="2"/>
  <c r="AN622" i="2"/>
  <c r="AN623" i="2"/>
  <c r="AN624" i="2"/>
  <c r="AN625" i="2"/>
  <c r="AN626" i="2"/>
  <c r="AN627" i="2"/>
  <c r="AN628" i="2"/>
  <c r="AN629" i="2"/>
  <c r="AN630" i="2"/>
  <c r="AN631" i="2"/>
  <c r="AN632" i="2"/>
  <c r="AN633" i="2"/>
  <c r="AN634" i="2"/>
  <c r="AN635" i="2"/>
  <c r="AN636" i="2"/>
  <c r="AN637" i="2"/>
  <c r="AN638" i="2"/>
  <c r="AN639" i="2"/>
  <c r="AN640" i="2"/>
  <c r="AN641" i="2"/>
  <c r="AN642" i="2"/>
  <c r="AN643" i="2"/>
  <c r="AN644" i="2"/>
  <c r="AN645" i="2"/>
  <c r="AN646" i="2"/>
  <c r="AN647" i="2"/>
  <c r="AN648" i="2"/>
  <c r="AN649" i="2"/>
  <c r="AN650" i="2"/>
  <c r="AN651" i="2"/>
  <c r="AN652" i="2"/>
  <c r="AN653" i="2"/>
  <c r="AN654" i="2"/>
  <c r="AN655" i="2"/>
  <c r="AN656" i="2"/>
  <c r="AN657" i="2"/>
  <c r="AN658" i="2"/>
  <c r="AN659" i="2"/>
  <c r="AN660" i="2"/>
  <c r="AN661" i="2"/>
  <c r="AN662" i="2"/>
  <c r="AN663" i="2"/>
  <c r="AN664" i="2"/>
  <c r="AN665" i="2"/>
  <c r="AN666" i="2"/>
  <c r="AN667" i="2"/>
  <c r="AN668" i="2"/>
  <c r="AN669" i="2"/>
  <c r="AN670" i="2"/>
  <c r="AN671" i="2"/>
  <c r="AN672" i="2"/>
  <c r="AN673" i="2"/>
  <c r="AN674" i="2"/>
  <c r="AN675" i="2"/>
  <c r="AN676" i="2"/>
  <c r="AN677" i="2"/>
  <c r="AN678" i="2"/>
  <c r="AN679" i="2"/>
  <c r="AN680" i="2"/>
  <c r="AN681" i="2"/>
  <c r="AN682" i="2"/>
  <c r="AN683" i="2"/>
  <c r="AN684" i="2"/>
  <c r="AN685" i="2"/>
  <c r="AN686" i="2"/>
  <c r="AN687" i="2"/>
  <c r="AN688" i="2"/>
  <c r="AN689" i="2"/>
  <c r="AN690" i="2"/>
  <c r="AN691" i="2"/>
  <c r="AN692" i="2"/>
  <c r="AN693" i="2"/>
  <c r="AN694" i="2"/>
  <c r="AN695" i="2"/>
  <c r="AN696" i="2"/>
  <c r="AN697" i="2"/>
  <c r="AN698" i="2"/>
  <c r="AN699" i="2"/>
  <c r="AN700" i="2"/>
  <c r="AN701" i="2"/>
  <c r="AN702" i="2"/>
  <c r="AN703" i="2"/>
  <c r="AN704" i="2"/>
  <c r="AN705" i="2"/>
  <c r="AN706" i="2"/>
  <c r="AN707" i="2"/>
  <c r="AN708" i="2"/>
  <c r="AN709" i="2"/>
  <c r="AN710" i="2"/>
  <c r="AN711" i="2"/>
  <c r="AN712" i="2"/>
  <c r="AN713" i="2"/>
  <c r="AN714" i="2"/>
  <c r="AN715" i="2"/>
  <c r="AN716" i="2"/>
  <c r="AN717" i="2"/>
  <c r="AN718" i="2"/>
  <c r="AN719" i="2"/>
  <c r="AN720" i="2"/>
  <c r="AN721" i="2"/>
  <c r="AN722" i="2"/>
  <c r="AN723" i="2"/>
  <c r="AN724" i="2"/>
  <c r="AN725" i="2"/>
  <c r="AN726" i="2"/>
  <c r="AN727" i="2"/>
  <c r="AN728" i="2"/>
  <c r="AN729" i="2"/>
  <c r="AN730" i="2"/>
  <c r="AN731" i="2"/>
  <c r="AN732" i="2"/>
  <c r="AN733" i="2"/>
  <c r="AN734" i="2"/>
  <c r="AN735" i="2"/>
  <c r="AN736" i="2"/>
  <c r="AN737" i="2"/>
  <c r="AN738" i="2"/>
  <c r="AN739" i="2"/>
  <c r="AN740" i="2"/>
  <c r="AN741" i="2"/>
  <c r="AN742" i="2"/>
  <c r="AN743" i="2"/>
  <c r="AN744" i="2"/>
  <c r="AN745" i="2"/>
  <c r="AN746" i="2"/>
  <c r="AN747" i="2"/>
  <c r="AN748" i="2"/>
  <c r="AN749" i="2"/>
  <c r="AN750" i="2"/>
  <c r="AN751" i="2"/>
  <c r="AN752" i="2"/>
  <c r="AN753" i="2"/>
  <c r="AN754" i="2"/>
  <c r="AN755" i="2"/>
  <c r="AN756" i="2"/>
  <c r="AN757" i="2"/>
  <c r="AN758" i="2"/>
  <c r="AN759" i="2"/>
  <c r="AN760" i="2"/>
  <c r="AN761" i="2"/>
  <c r="AN762" i="2"/>
  <c r="AN763" i="2"/>
  <c r="AN764" i="2"/>
  <c r="AN765" i="2"/>
  <c r="AN766" i="2"/>
  <c r="AN767" i="2"/>
  <c r="AN768" i="2"/>
  <c r="AN769" i="2"/>
  <c r="AN770" i="2"/>
  <c r="AN771" i="2"/>
  <c r="AN772" i="2"/>
  <c r="AN773" i="2"/>
  <c r="AN774" i="2"/>
  <c r="AN775" i="2"/>
  <c r="AN776" i="2"/>
  <c r="AN777" i="2"/>
  <c r="AN778" i="2"/>
  <c r="AN779" i="2"/>
  <c r="AN780" i="2"/>
  <c r="AN781" i="2"/>
  <c r="AN782" i="2"/>
  <c r="AN783" i="2"/>
  <c r="AN784" i="2"/>
  <c r="AN785" i="2"/>
  <c r="AN786" i="2"/>
  <c r="AN787" i="2"/>
  <c r="AN788" i="2"/>
  <c r="AN789" i="2"/>
  <c r="AN790" i="2"/>
  <c r="AN791" i="2"/>
  <c r="AN792" i="2"/>
  <c r="AN793" i="2"/>
  <c r="AN794" i="2"/>
  <c r="AN795" i="2"/>
  <c r="AN796" i="2"/>
  <c r="AN797" i="2"/>
  <c r="AN798" i="2"/>
  <c r="AN799" i="2"/>
  <c r="AN800" i="2"/>
  <c r="AN801" i="2"/>
  <c r="AN802" i="2"/>
  <c r="AN803" i="2"/>
  <c r="AN804" i="2"/>
  <c r="AN805" i="2"/>
  <c r="AN806" i="2"/>
  <c r="AN807" i="2"/>
  <c r="AN808" i="2"/>
  <c r="AN809" i="2"/>
  <c r="AN810" i="2"/>
  <c r="AN811" i="2"/>
  <c r="AN812" i="2"/>
  <c r="AN813" i="2"/>
  <c r="AN814" i="2"/>
  <c r="AN815" i="2"/>
  <c r="AN816" i="2"/>
  <c r="AN817" i="2"/>
  <c r="AN818" i="2"/>
  <c r="AN819" i="2"/>
  <c r="AN820" i="2"/>
  <c r="AN821" i="2"/>
  <c r="AN822" i="2"/>
  <c r="AN823" i="2"/>
  <c r="AN824" i="2"/>
  <c r="AN825" i="2"/>
  <c r="AN826" i="2"/>
  <c r="AN827" i="2"/>
  <c r="AN828" i="2"/>
  <c r="AN829" i="2"/>
  <c r="AN830" i="2"/>
  <c r="AN831" i="2"/>
  <c r="AN832" i="2"/>
  <c r="AN833" i="2"/>
  <c r="AN834" i="2"/>
  <c r="AN835" i="2"/>
  <c r="AN836" i="2"/>
  <c r="AN837" i="2"/>
  <c r="AN838" i="2"/>
  <c r="AN839" i="2"/>
  <c r="AN840" i="2"/>
  <c r="AN841" i="2"/>
  <c r="AN842" i="2"/>
  <c r="AN843" i="2"/>
  <c r="AN844" i="2"/>
  <c r="AN845" i="2"/>
  <c r="AN846" i="2"/>
  <c r="AN847" i="2"/>
  <c r="AN848" i="2"/>
  <c r="AN849" i="2"/>
  <c r="AN850" i="2"/>
  <c r="AN851" i="2"/>
  <c r="AN852" i="2"/>
  <c r="AN853" i="2"/>
  <c r="AN854" i="2"/>
  <c r="AN855" i="2"/>
  <c r="AN856" i="2"/>
  <c r="AN857" i="2"/>
  <c r="AN858" i="2"/>
  <c r="AN859" i="2"/>
  <c r="AN860" i="2"/>
  <c r="AN861" i="2"/>
  <c r="AN862" i="2"/>
  <c r="AN863" i="2"/>
  <c r="AN864" i="2"/>
  <c r="AN865" i="2"/>
  <c r="AN866" i="2"/>
  <c r="AN867" i="2"/>
  <c r="AN868" i="2"/>
  <c r="AN869" i="2"/>
  <c r="AN870" i="2"/>
  <c r="AN871" i="2"/>
  <c r="AN872" i="2"/>
  <c r="AN873" i="2"/>
  <c r="AN874" i="2"/>
  <c r="AN875" i="2"/>
  <c r="AN876" i="2"/>
  <c r="AN877" i="2"/>
  <c r="AN878" i="2"/>
  <c r="AN879" i="2"/>
  <c r="AN880" i="2"/>
  <c r="AN881" i="2"/>
  <c r="AN882" i="2"/>
  <c r="AN883" i="2"/>
  <c r="AN884" i="2"/>
  <c r="AN885" i="2"/>
  <c r="AN886" i="2"/>
  <c r="AN887" i="2"/>
  <c r="AN888" i="2"/>
  <c r="AN889" i="2"/>
  <c r="AN890" i="2"/>
  <c r="AN891" i="2"/>
  <c r="AN892" i="2"/>
  <c r="AN893" i="2"/>
  <c r="AN894" i="2"/>
  <c r="AN895" i="2"/>
  <c r="AN896" i="2"/>
  <c r="AN897" i="2"/>
  <c r="AN898" i="2"/>
  <c r="AN899" i="2"/>
  <c r="AN900" i="2"/>
  <c r="AN901" i="2"/>
  <c r="AN902" i="2"/>
  <c r="AN903" i="2"/>
  <c r="AN904" i="2"/>
  <c r="AN905" i="2"/>
  <c r="AN906" i="2"/>
  <c r="AN907" i="2"/>
  <c r="AN908" i="2"/>
  <c r="AN909" i="2"/>
  <c r="AN910" i="2"/>
  <c r="AN911" i="2"/>
  <c r="AN912" i="2"/>
  <c r="AN913" i="2"/>
  <c r="AN914" i="2"/>
  <c r="AN915" i="2"/>
  <c r="AN916" i="2"/>
  <c r="AN917" i="2"/>
  <c r="AN918" i="2"/>
  <c r="AN919" i="2"/>
  <c r="AN920" i="2"/>
  <c r="AN921" i="2"/>
  <c r="AN922" i="2"/>
  <c r="AN923" i="2"/>
  <c r="AN924" i="2"/>
  <c r="AN925" i="2"/>
  <c r="AN926" i="2"/>
  <c r="AN927" i="2"/>
  <c r="AN928" i="2"/>
  <c r="AN929" i="2"/>
  <c r="AN930" i="2"/>
  <c r="AN931" i="2"/>
  <c r="AN932" i="2"/>
  <c r="AN933" i="2"/>
  <c r="AN934" i="2"/>
  <c r="AN935" i="2"/>
  <c r="AN936" i="2"/>
  <c r="AN937" i="2"/>
  <c r="AN938" i="2"/>
  <c r="AN939" i="2"/>
  <c r="AN940" i="2"/>
  <c r="AN941" i="2"/>
  <c r="AN942" i="2"/>
  <c r="AN943" i="2"/>
  <c r="AN944" i="2"/>
  <c r="AN945" i="2"/>
  <c r="AN946" i="2"/>
  <c r="AN947" i="2"/>
  <c r="AN948" i="2"/>
  <c r="AN949" i="2"/>
  <c r="AN950" i="2"/>
  <c r="AN951" i="2"/>
  <c r="AN952" i="2"/>
  <c r="AN953" i="2"/>
  <c r="AN954" i="2"/>
  <c r="AN955" i="2"/>
  <c r="AN956" i="2"/>
  <c r="AN957" i="2"/>
  <c r="AN958" i="2"/>
  <c r="AN959" i="2"/>
  <c r="AN960" i="2"/>
  <c r="AN961" i="2"/>
  <c r="AN962" i="2"/>
  <c r="AN963" i="2"/>
  <c r="AN964" i="2"/>
  <c r="AN965" i="2"/>
  <c r="AN966" i="2"/>
  <c r="AN967" i="2"/>
  <c r="AN968" i="2"/>
  <c r="AN969" i="2"/>
  <c r="AN970" i="2"/>
  <c r="AN971" i="2"/>
  <c r="AN972" i="2"/>
  <c r="AN973" i="2"/>
  <c r="AN974" i="2"/>
  <c r="AN975" i="2"/>
  <c r="AN976" i="2"/>
  <c r="AN977" i="2"/>
  <c r="AN978" i="2"/>
  <c r="AN979" i="2"/>
  <c r="AN980" i="2"/>
  <c r="AN981" i="2"/>
  <c r="AN982" i="2"/>
  <c r="AN983" i="2"/>
  <c r="AN984" i="2"/>
  <c r="AN985" i="2"/>
  <c r="AN986" i="2"/>
  <c r="AN987" i="2"/>
  <c r="AN988" i="2"/>
  <c r="AN989" i="2"/>
  <c r="AN990" i="2"/>
  <c r="AN991" i="2"/>
  <c r="AN992" i="2"/>
  <c r="AN993" i="2"/>
  <c r="AN994" i="2"/>
  <c r="AN995" i="2"/>
  <c r="AN996" i="2"/>
  <c r="AN997" i="2"/>
  <c r="AN998" i="2"/>
  <c r="AN999" i="2"/>
  <c r="AN1000" i="2"/>
  <c r="AN1001" i="2"/>
  <c r="AN1002" i="2"/>
  <c r="AN1003" i="2"/>
  <c r="AN1004" i="2"/>
  <c r="AN1005" i="2"/>
  <c r="AN1006" i="2"/>
  <c r="AN1007" i="2"/>
  <c r="AN1008" i="2"/>
  <c r="AN1009" i="2"/>
  <c r="AN1010" i="2"/>
  <c r="AN1011" i="2"/>
  <c r="AN1012" i="2"/>
  <c r="AN1013" i="2"/>
  <c r="AN1014" i="2"/>
  <c r="AN1015" i="2"/>
  <c r="AN1016" i="2"/>
  <c r="AN1017" i="2"/>
  <c r="AN1018" i="2"/>
  <c r="AN1019" i="2"/>
  <c r="AN1020" i="2"/>
  <c r="AN1021" i="2"/>
  <c r="AN1022" i="2"/>
  <c r="AN1023" i="2"/>
  <c r="AN1024" i="2"/>
  <c r="AN1025" i="2"/>
  <c r="AN1026" i="2"/>
  <c r="AN1027" i="2"/>
  <c r="AN1028" i="2"/>
  <c r="AN1029" i="2"/>
  <c r="AN1030" i="2"/>
  <c r="AN1031" i="2"/>
  <c r="AN1032" i="2"/>
  <c r="AN1033" i="2"/>
  <c r="AN1034" i="2"/>
  <c r="AN1035" i="2"/>
  <c r="AN1036" i="2"/>
  <c r="AN1037" i="2"/>
  <c r="AN1038" i="2"/>
  <c r="AN1039" i="2"/>
  <c r="AN1040" i="2"/>
  <c r="AN1041" i="2"/>
  <c r="AN1042" i="2"/>
  <c r="AN1043" i="2"/>
  <c r="AN1044" i="2"/>
  <c r="AN1045" i="2"/>
  <c r="AN1046" i="2"/>
  <c r="AN1047" i="2"/>
  <c r="AN1048" i="2"/>
  <c r="AN1049" i="2"/>
  <c r="AN1050" i="2"/>
  <c r="AN1051" i="2"/>
  <c r="AN1052" i="2"/>
  <c r="AN1053" i="2"/>
  <c r="AN1054" i="2"/>
  <c r="AN1055" i="2"/>
  <c r="AN1056" i="2"/>
  <c r="AN1057" i="2"/>
  <c r="AN1058" i="2"/>
  <c r="AN1059" i="2"/>
  <c r="AN1060" i="2"/>
  <c r="AN1061" i="2"/>
  <c r="AN1062" i="2"/>
  <c r="AN1063" i="2"/>
  <c r="AN1064" i="2"/>
  <c r="AN1065" i="2"/>
  <c r="AN1066" i="2"/>
  <c r="AN1067" i="2"/>
  <c r="AN1068" i="2"/>
  <c r="AN1069" i="2"/>
  <c r="AN1070" i="2"/>
  <c r="AN1071" i="2"/>
  <c r="AN1072" i="2"/>
  <c r="AN1073" i="2"/>
  <c r="AN1074" i="2"/>
  <c r="AN1075" i="2"/>
  <c r="AN1076" i="2"/>
  <c r="AN1077" i="2"/>
  <c r="AN1078" i="2"/>
  <c r="AN1079" i="2"/>
  <c r="AN1080" i="2"/>
  <c r="AN1081" i="2"/>
  <c r="AN1082" i="2"/>
  <c r="AN1083" i="2"/>
  <c r="AN1084" i="2"/>
  <c r="AN1085" i="2"/>
  <c r="AN1086" i="2"/>
  <c r="AN1087" i="2"/>
  <c r="AN1088" i="2"/>
  <c r="AN1089" i="2"/>
  <c r="AN1090" i="2"/>
  <c r="AN1091" i="2"/>
  <c r="AN1092" i="2"/>
  <c r="AN1093" i="2"/>
  <c r="AN1094" i="2"/>
  <c r="AN1095" i="2"/>
  <c r="AN1096" i="2"/>
  <c r="AN1097" i="2"/>
  <c r="AN1098" i="2"/>
  <c r="AN1099" i="2"/>
  <c r="AN1100" i="2"/>
  <c r="AN1101" i="2"/>
  <c r="AN1102" i="2"/>
  <c r="AN1103" i="2"/>
  <c r="AN1104" i="2"/>
  <c r="AN1105" i="2"/>
  <c r="AN1106" i="2"/>
  <c r="AN1107" i="2"/>
  <c r="AN1108" i="2"/>
  <c r="AN1109" i="2"/>
  <c r="AN1110" i="2"/>
  <c r="AN1111" i="2"/>
  <c r="AN1112" i="2"/>
  <c r="AN1113" i="2"/>
  <c r="AN1114" i="2"/>
  <c r="AN1115" i="2"/>
  <c r="AN1116" i="2"/>
  <c r="AN1117" i="2"/>
  <c r="AN1118" i="2"/>
  <c r="AN1119" i="2"/>
  <c r="AN1120" i="2"/>
  <c r="AN1121" i="2"/>
  <c r="AN1122" i="2"/>
  <c r="AN1123" i="2"/>
  <c r="AN1124" i="2"/>
  <c r="AN1125" i="2"/>
  <c r="AN1126" i="2"/>
  <c r="AN1127" i="2"/>
  <c r="AN1128" i="2"/>
  <c r="AN1129" i="2"/>
  <c r="AN1130" i="2"/>
  <c r="AN1131" i="2"/>
  <c r="AN1132" i="2"/>
  <c r="AN1133" i="2"/>
  <c r="AN1134" i="2"/>
  <c r="AN1135" i="2"/>
  <c r="AN1136" i="2"/>
  <c r="AN1137" i="2"/>
  <c r="AN1138" i="2"/>
  <c r="AN1139" i="2"/>
  <c r="AN1140" i="2"/>
  <c r="AN1141" i="2"/>
  <c r="AN1142" i="2"/>
  <c r="AN1143" i="2"/>
  <c r="AN1144" i="2"/>
  <c r="AN1145" i="2"/>
  <c r="AN1146" i="2"/>
  <c r="AN1147" i="2"/>
  <c r="AN1148" i="2"/>
  <c r="AN1149" i="2"/>
  <c r="AN1150" i="2"/>
  <c r="AN1151" i="2"/>
  <c r="AN1152" i="2"/>
  <c r="AN1153" i="2"/>
  <c r="AN1154" i="2"/>
  <c r="AN1155" i="2"/>
  <c r="AN1156" i="2"/>
  <c r="AN1157" i="2"/>
  <c r="AN1158" i="2"/>
  <c r="AN1159" i="2"/>
  <c r="AN1160" i="2"/>
  <c r="AN1161" i="2"/>
  <c r="AN1162" i="2"/>
  <c r="AN1163" i="2"/>
  <c r="AN1164" i="2"/>
  <c r="AN1165" i="2"/>
  <c r="AN1166" i="2"/>
  <c r="AN1167" i="2"/>
  <c r="AN1168" i="2"/>
  <c r="AN1169" i="2"/>
  <c r="AN1170" i="2"/>
  <c r="AN1171" i="2"/>
  <c r="AN1172" i="2"/>
  <c r="AN1173" i="2"/>
  <c r="AN1174" i="2"/>
  <c r="AN1175" i="2"/>
  <c r="AN1176" i="2"/>
  <c r="AN1177" i="2"/>
  <c r="AN1178" i="2"/>
  <c r="AN1179" i="2"/>
  <c r="AN1180" i="2"/>
  <c r="AN1181" i="2"/>
  <c r="AN1182" i="2"/>
  <c r="AN1183" i="2"/>
  <c r="AN1184" i="2"/>
  <c r="AN1185" i="2"/>
  <c r="AN1186" i="2"/>
  <c r="AN1187" i="2"/>
  <c r="AN1188" i="2"/>
  <c r="AN1189" i="2"/>
  <c r="AN1190" i="2"/>
  <c r="AN1191" i="2"/>
  <c r="AN1192" i="2"/>
  <c r="AN1193" i="2"/>
  <c r="AN1194" i="2"/>
  <c r="AN1195" i="2"/>
  <c r="AN1196" i="2"/>
  <c r="AN1197" i="2"/>
  <c r="AN1198" i="2"/>
  <c r="AN1199" i="2"/>
  <c r="AN1200" i="2"/>
  <c r="AN1201" i="2"/>
  <c r="AN1202" i="2"/>
  <c r="AN1203" i="2"/>
  <c r="AN1204" i="2"/>
  <c r="AN1205" i="2"/>
  <c r="AN1206" i="2"/>
  <c r="AN1207" i="2"/>
  <c r="AN1208" i="2"/>
  <c r="AN1209" i="2"/>
  <c r="AN1210" i="2"/>
  <c r="AN1211" i="2"/>
  <c r="AN1212" i="2"/>
  <c r="AN1213" i="2"/>
  <c r="AN1214" i="2"/>
  <c r="AN1215" i="2"/>
  <c r="AN1216" i="2"/>
  <c r="AN1217" i="2"/>
  <c r="AN1218" i="2"/>
  <c r="AN1219" i="2"/>
  <c r="AN1220" i="2"/>
  <c r="AN1221" i="2"/>
  <c r="AN1222" i="2"/>
  <c r="AN1223" i="2"/>
  <c r="AN1224" i="2"/>
  <c r="AN1225" i="2"/>
  <c r="AN1226" i="2"/>
  <c r="AN1227" i="2"/>
  <c r="AN1228" i="2"/>
  <c r="AN1229" i="2"/>
  <c r="AN1230" i="2"/>
  <c r="AN1231" i="2"/>
  <c r="AN1232" i="2"/>
  <c r="AN1233" i="2"/>
  <c r="AN1234" i="2"/>
  <c r="AN1235" i="2"/>
  <c r="AN1236" i="2"/>
  <c r="AN1237" i="2"/>
  <c r="AN1238" i="2"/>
  <c r="AN1239" i="2"/>
  <c r="AN1240" i="2"/>
  <c r="AN1241" i="2"/>
  <c r="AN1242" i="2"/>
  <c r="AN1243" i="2"/>
  <c r="AN1244" i="2"/>
  <c r="AN1245" i="2"/>
  <c r="AN1246" i="2"/>
  <c r="AN1247" i="2"/>
  <c r="AN1248" i="2"/>
  <c r="AN1249" i="2"/>
  <c r="AN1250" i="2"/>
  <c r="AN1251" i="2"/>
  <c r="AN1252" i="2"/>
  <c r="AN1253" i="2"/>
  <c r="AN1254" i="2"/>
  <c r="AN1255" i="2"/>
  <c r="AN1256" i="2"/>
  <c r="AN1257" i="2"/>
  <c r="AN1258" i="2"/>
  <c r="AN1259" i="2"/>
  <c r="AN1260" i="2"/>
  <c r="AN1261" i="2"/>
  <c r="AN1262" i="2"/>
  <c r="AN1263" i="2"/>
  <c r="AN1264" i="2"/>
  <c r="AN1265" i="2"/>
  <c r="AN1266" i="2"/>
  <c r="AN1267" i="2"/>
  <c r="AN1268" i="2"/>
  <c r="AN1269" i="2"/>
  <c r="AN1270" i="2"/>
  <c r="AN1271" i="2"/>
  <c r="AN1272" i="2"/>
  <c r="AN1273" i="2"/>
  <c r="AN1274" i="2"/>
  <c r="AN1275" i="2"/>
  <c r="AN1276" i="2"/>
  <c r="AN1277" i="2"/>
  <c r="AN1278" i="2"/>
  <c r="AN1279" i="2"/>
  <c r="AN1280" i="2"/>
  <c r="AN1281" i="2"/>
  <c r="AN1282" i="2"/>
  <c r="AN1283" i="2"/>
  <c r="AN1284" i="2"/>
  <c r="AN1285" i="2"/>
  <c r="AN1286" i="2"/>
  <c r="AN1287" i="2"/>
  <c r="AN1288" i="2"/>
  <c r="AN1289" i="2"/>
  <c r="AN1290" i="2"/>
  <c r="AN1291" i="2"/>
  <c r="AN1292" i="2"/>
  <c r="AN1293" i="2"/>
  <c r="AN1294" i="2"/>
  <c r="AN1295" i="2"/>
  <c r="AN1296" i="2"/>
  <c r="AN1297" i="2"/>
  <c r="AN1298" i="2"/>
  <c r="AN1299" i="2"/>
  <c r="AN1300" i="2"/>
  <c r="AN1301" i="2"/>
  <c r="AN1302" i="2"/>
  <c r="AN1303" i="2"/>
  <c r="AN1304" i="2"/>
  <c r="AN1305" i="2"/>
  <c r="AN1306" i="2"/>
  <c r="AN1307" i="2"/>
  <c r="AN1308" i="2"/>
  <c r="AN1309" i="2"/>
  <c r="AN1310" i="2"/>
  <c r="AN1311" i="2"/>
  <c r="AN1312" i="2"/>
  <c r="AN1313" i="2"/>
  <c r="AN1314" i="2"/>
  <c r="AN1315" i="2"/>
  <c r="AN1316" i="2"/>
  <c r="AN1317" i="2"/>
  <c r="AN1318" i="2"/>
  <c r="AN1319" i="2"/>
  <c r="AN1320" i="2"/>
  <c r="AN1321" i="2"/>
  <c r="AN1322" i="2"/>
  <c r="AN1323" i="2"/>
  <c r="AN1324" i="2"/>
  <c r="AN1325" i="2"/>
  <c r="AN1326" i="2"/>
  <c r="AN1327" i="2"/>
  <c r="AN1328" i="2"/>
  <c r="AN1329" i="2"/>
  <c r="AN1330" i="2"/>
  <c r="AN1331" i="2"/>
  <c r="AN1332" i="2"/>
  <c r="AN1333" i="2"/>
  <c r="AN1334" i="2"/>
  <c r="AN1335" i="2"/>
  <c r="AN1336" i="2"/>
  <c r="AN1337" i="2"/>
  <c r="AN1338" i="2"/>
  <c r="AN1339" i="2"/>
  <c r="AN1340" i="2"/>
  <c r="AN1341" i="2"/>
  <c r="AN1342" i="2"/>
  <c r="AN1343" i="2"/>
  <c r="AN1344" i="2"/>
  <c r="AN1345" i="2"/>
  <c r="AN1346" i="2"/>
  <c r="AN1347" i="2"/>
  <c r="AN1348" i="2"/>
  <c r="AN1349" i="2"/>
  <c r="AN1350" i="2"/>
  <c r="AN1351" i="2"/>
  <c r="AN1352" i="2"/>
  <c r="AN1353" i="2"/>
  <c r="AN1354" i="2"/>
  <c r="AN1355" i="2"/>
  <c r="AN1356" i="2"/>
  <c r="AN1357" i="2"/>
  <c r="AN1358" i="2"/>
  <c r="AN1359" i="2"/>
  <c r="AN1360" i="2"/>
  <c r="AN1361" i="2"/>
  <c r="AN1362" i="2"/>
  <c r="AN1363" i="2"/>
  <c r="AN1364" i="2"/>
  <c r="AN1365" i="2"/>
  <c r="AN1366" i="2"/>
  <c r="AN1367" i="2"/>
  <c r="AN1368" i="2"/>
  <c r="AN1369" i="2"/>
  <c r="AN1370" i="2"/>
  <c r="AN1371" i="2"/>
  <c r="AN1372" i="2"/>
  <c r="AN1373" i="2"/>
  <c r="AN1374" i="2"/>
  <c r="AN1375" i="2"/>
  <c r="AN1376" i="2"/>
  <c r="AN1377" i="2"/>
  <c r="AN1378" i="2"/>
  <c r="AN1379" i="2"/>
  <c r="AN1380" i="2"/>
  <c r="AN1381" i="2"/>
  <c r="AN1382" i="2"/>
  <c r="AN1383" i="2"/>
  <c r="AN1384" i="2"/>
  <c r="AN1385" i="2"/>
  <c r="AN1386" i="2"/>
  <c r="AN1387" i="2"/>
  <c r="AN1388" i="2"/>
  <c r="AN1389" i="2"/>
  <c r="AN1390" i="2"/>
  <c r="AN1391" i="2"/>
  <c r="AN1392" i="2"/>
  <c r="AN1393" i="2"/>
  <c r="AN1394" i="2"/>
  <c r="AN1395" i="2"/>
  <c r="AN1396" i="2"/>
  <c r="AN1397" i="2"/>
  <c r="AN1398" i="2"/>
  <c r="AN1399" i="2"/>
  <c r="AN1400" i="2"/>
  <c r="AN1401" i="2"/>
  <c r="AN1402" i="2"/>
  <c r="AN1403" i="2"/>
  <c r="AN1404" i="2"/>
  <c r="AN1405" i="2"/>
  <c r="AN1406" i="2"/>
  <c r="AN1407" i="2"/>
  <c r="AN1408" i="2"/>
  <c r="AN1409" i="2"/>
  <c r="AN1410" i="2"/>
  <c r="AN1411" i="2"/>
  <c r="AN1412" i="2"/>
  <c r="AN1413" i="2"/>
  <c r="AN1414" i="2"/>
  <c r="AN1415" i="2"/>
  <c r="AN1416" i="2"/>
  <c r="AN1417" i="2"/>
  <c r="AN1418" i="2"/>
  <c r="AN1419" i="2"/>
  <c r="AN1420" i="2"/>
  <c r="AN1421" i="2"/>
  <c r="AN1422" i="2"/>
  <c r="AN1423" i="2"/>
  <c r="AN1424" i="2"/>
  <c r="AN1425" i="2"/>
  <c r="AN1426" i="2"/>
  <c r="AN1427" i="2"/>
  <c r="AN1428" i="2"/>
  <c r="AN1429" i="2"/>
  <c r="AN1430" i="2"/>
  <c r="AN1431" i="2"/>
  <c r="AN1432" i="2"/>
  <c r="AN1433" i="2"/>
  <c r="AN1434" i="2"/>
  <c r="AN1435" i="2"/>
  <c r="AN1436" i="2"/>
  <c r="AN1437" i="2"/>
  <c r="AN1438" i="2"/>
  <c r="AN1439" i="2"/>
  <c r="AN1440" i="2"/>
  <c r="AN1441" i="2"/>
  <c r="AN1442" i="2"/>
  <c r="AN1443" i="2"/>
  <c r="AN1444" i="2"/>
  <c r="AN1445" i="2"/>
  <c r="AN1446" i="2"/>
  <c r="AN1447" i="2"/>
  <c r="AN1448" i="2"/>
  <c r="AN1449" i="2"/>
  <c r="AN1450" i="2"/>
  <c r="AN1451" i="2"/>
  <c r="AN1452" i="2"/>
  <c r="AN1453" i="2"/>
  <c r="AN1454" i="2"/>
  <c r="AN1455" i="2"/>
  <c r="AN1456" i="2"/>
  <c r="AN1457" i="2"/>
  <c r="AN1458" i="2"/>
  <c r="AN1459" i="2"/>
  <c r="AN1460" i="2"/>
  <c r="AN1461" i="2"/>
  <c r="AN1462" i="2"/>
  <c r="AN1463" i="2"/>
  <c r="AN1464" i="2"/>
  <c r="AN1465" i="2"/>
  <c r="AN1466" i="2"/>
  <c r="AN1467" i="2"/>
  <c r="AN1468" i="2"/>
  <c r="AN1469" i="2"/>
  <c r="AN1470" i="2"/>
  <c r="AN1471" i="2"/>
  <c r="AM1471" i="2"/>
  <c r="AM3" i="2"/>
  <c r="AM4" i="2"/>
  <c r="AM5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8" i="2"/>
  <c r="AM39" i="2"/>
  <c r="AM40" i="2"/>
  <c r="AM41" i="2"/>
  <c r="AM42" i="2"/>
  <c r="AM43" i="2"/>
  <c r="AM44" i="2"/>
  <c r="AM45" i="2"/>
  <c r="AM46" i="2"/>
  <c r="AM47" i="2"/>
  <c r="AM48" i="2"/>
  <c r="AM49" i="2"/>
  <c r="AM50" i="2"/>
  <c r="AM51" i="2"/>
  <c r="AM52" i="2"/>
  <c r="AM53" i="2"/>
  <c r="AM54" i="2"/>
  <c r="AM55" i="2"/>
  <c r="AM56" i="2"/>
  <c r="AM57" i="2"/>
  <c r="AM58" i="2"/>
  <c r="AM59" i="2"/>
  <c r="AM60" i="2"/>
  <c r="AM61" i="2"/>
  <c r="AM62" i="2"/>
  <c r="AM63" i="2"/>
  <c r="AM64" i="2"/>
  <c r="AM65" i="2"/>
  <c r="AM66" i="2"/>
  <c r="AM67" i="2"/>
  <c r="AM68" i="2"/>
  <c r="AM69" i="2"/>
  <c r="AM70" i="2"/>
  <c r="AM71" i="2"/>
  <c r="AM72" i="2"/>
  <c r="AM73" i="2"/>
  <c r="AM74" i="2"/>
  <c r="AM75" i="2"/>
  <c r="AM76" i="2"/>
  <c r="AM77" i="2"/>
  <c r="AM78" i="2"/>
  <c r="AM79" i="2"/>
  <c r="AM80" i="2"/>
  <c r="AM81" i="2"/>
  <c r="AM82" i="2"/>
  <c r="AM83" i="2"/>
  <c r="AM84" i="2"/>
  <c r="AM85" i="2"/>
  <c r="AM86" i="2"/>
  <c r="AM87" i="2"/>
  <c r="AM88" i="2"/>
  <c r="AM89" i="2"/>
  <c r="AM90" i="2"/>
  <c r="AM91" i="2"/>
  <c r="AM92" i="2"/>
  <c r="AM93" i="2"/>
  <c r="AM94" i="2"/>
  <c r="AM95" i="2"/>
  <c r="AM96" i="2"/>
  <c r="AM97" i="2"/>
  <c r="AM98" i="2"/>
  <c r="AM99" i="2"/>
  <c r="AM100" i="2"/>
  <c r="AM101" i="2"/>
  <c r="AM102" i="2"/>
  <c r="AM103" i="2"/>
  <c r="AM104" i="2"/>
  <c r="AM105" i="2"/>
  <c r="AM106" i="2"/>
  <c r="AM107" i="2"/>
  <c r="AM108" i="2"/>
  <c r="AM109" i="2"/>
  <c r="AM110" i="2"/>
  <c r="AM111" i="2"/>
  <c r="AM112" i="2"/>
  <c r="AM113" i="2"/>
  <c r="AM114" i="2"/>
  <c r="AM115" i="2"/>
  <c r="AM116" i="2"/>
  <c r="AM117" i="2"/>
  <c r="AM118" i="2"/>
  <c r="AM119" i="2"/>
  <c r="AM120" i="2"/>
  <c r="AM121" i="2"/>
  <c r="AM122" i="2"/>
  <c r="AM123" i="2"/>
  <c r="AM124" i="2"/>
  <c r="AM125" i="2"/>
  <c r="AM126" i="2"/>
  <c r="AM127" i="2"/>
  <c r="AM128" i="2"/>
  <c r="AM129" i="2"/>
  <c r="AM130" i="2"/>
  <c r="AM131" i="2"/>
  <c r="AM132" i="2"/>
  <c r="AM133" i="2"/>
  <c r="AM134" i="2"/>
  <c r="AM135" i="2"/>
  <c r="AM136" i="2"/>
  <c r="AM137" i="2"/>
  <c r="AM138" i="2"/>
  <c r="AM139" i="2"/>
  <c r="AM140" i="2"/>
  <c r="AM141" i="2"/>
  <c r="AM142" i="2"/>
  <c r="AM143" i="2"/>
  <c r="AM144" i="2"/>
  <c r="AM145" i="2"/>
  <c r="AM146" i="2"/>
  <c r="AM147" i="2"/>
  <c r="AM148" i="2"/>
  <c r="AM149" i="2"/>
  <c r="AM150" i="2"/>
  <c r="AM151" i="2"/>
  <c r="AM152" i="2"/>
  <c r="AM153" i="2"/>
  <c r="AM154" i="2"/>
  <c r="AM155" i="2"/>
  <c r="AM156" i="2"/>
  <c r="AM157" i="2"/>
  <c r="AM158" i="2"/>
  <c r="AM159" i="2"/>
  <c r="AM160" i="2"/>
  <c r="AM161" i="2"/>
  <c r="AM162" i="2"/>
  <c r="AM163" i="2"/>
  <c r="AM164" i="2"/>
  <c r="AM165" i="2"/>
  <c r="AM166" i="2"/>
  <c r="AM167" i="2"/>
  <c r="AM168" i="2"/>
  <c r="AM169" i="2"/>
  <c r="AM170" i="2"/>
  <c r="AM171" i="2"/>
  <c r="AM172" i="2"/>
  <c r="AM173" i="2"/>
  <c r="AM174" i="2"/>
  <c r="AM175" i="2"/>
  <c r="AM176" i="2"/>
  <c r="AM177" i="2"/>
  <c r="AM178" i="2"/>
  <c r="AM179" i="2"/>
  <c r="AM180" i="2"/>
  <c r="AM181" i="2"/>
  <c r="AM182" i="2"/>
  <c r="AM183" i="2"/>
  <c r="AM184" i="2"/>
  <c r="AM185" i="2"/>
  <c r="AM229" i="2"/>
  <c r="AM230" i="2"/>
  <c r="AM231" i="2"/>
  <c r="AM232" i="2"/>
  <c r="AM233" i="2"/>
  <c r="AM234" i="2"/>
  <c r="AM235" i="2"/>
  <c r="AM236" i="2"/>
  <c r="AM237" i="2"/>
  <c r="AM238" i="2"/>
  <c r="AM239" i="2"/>
  <c r="AM240" i="2"/>
  <c r="AM241" i="2"/>
  <c r="AM242" i="2"/>
  <c r="AM243" i="2"/>
  <c r="AM244" i="2"/>
  <c r="AM245" i="2"/>
  <c r="AM246" i="2"/>
  <c r="AM247" i="2"/>
  <c r="AM248" i="2"/>
  <c r="AM249" i="2"/>
  <c r="AM250" i="2"/>
  <c r="AM251" i="2"/>
  <c r="AM252" i="2"/>
  <c r="AM253" i="2"/>
  <c r="AM254" i="2"/>
  <c r="AM255" i="2"/>
  <c r="AM256" i="2"/>
  <c r="AM257" i="2"/>
  <c r="AM258" i="2"/>
  <c r="AM259" i="2"/>
  <c r="AM260" i="2"/>
  <c r="AM261" i="2"/>
  <c r="AM262" i="2"/>
  <c r="AM263" i="2"/>
  <c r="AM264" i="2"/>
  <c r="AM265" i="2"/>
  <c r="AM266" i="2"/>
  <c r="AM267" i="2"/>
  <c r="AM268" i="2"/>
  <c r="AM269" i="2"/>
  <c r="AM270" i="2"/>
  <c r="AM271" i="2"/>
  <c r="AM272" i="2"/>
  <c r="AM273" i="2"/>
  <c r="AM274" i="2"/>
  <c r="AM275" i="2"/>
  <c r="AM276" i="2"/>
  <c r="AM277" i="2"/>
  <c r="AM278" i="2"/>
  <c r="AM279" i="2"/>
  <c r="AM280" i="2"/>
  <c r="AM281" i="2"/>
  <c r="AM282" i="2"/>
  <c r="AM283" i="2"/>
  <c r="AM284" i="2"/>
  <c r="AM285" i="2"/>
  <c r="AM286" i="2"/>
  <c r="AM287" i="2"/>
  <c r="AM288" i="2"/>
  <c r="AM289" i="2"/>
  <c r="AM290" i="2"/>
  <c r="AM291" i="2"/>
  <c r="AM292" i="2"/>
  <c r="AM293" i="2"/>
  <c r="AM294" i="2"/>
  <c r="AM295" i="2"/>
  <c r="AM296" i="2"/>
  <c r="AM297" i="2"/>
  <c r="AM298" i="2"/>
  <c r="AM299" i="2"/>
  <c r="AM300" i="2"/>
  <c r="AM301" i="2"/>
  <c r="AM302" i="2"/>
  <c r="AM303" i="2"/>
  <c r="AM304" i="2"/>
  <c r="AM305" i="2"/>
  <c r="AM306" i="2"/>
  <c r="AM307" i="2"/>
  <c r="AM308" i="2"/>
  <c r="AM309" i="2"/>
  <c r="AM310" i="2"/>
  <c r="AM311" i="2"/>
  <c r="AM312" i="2"/>
  <c r="AM313" i="2"/>
  <c r="AM314" i="2"/>
  <c r="AM315" i="2"/>
  <c r="AM316" i="2"/>
  <c r="AM317" i="2"/>
  <c r="AM318" i="2"/>
  <c r="AM319" i="2"/>
  <c r="AM320" i="2"/>
  <c r="AM321" i="2"/>
  <c r="AM322" i="2"/>
  <c r="AM323" i="2"/>
  <c r="AM324" i="2"/>
  <c r="AM325" i="2"/>
  <c r="AM326" i="2"/>
  <c r="AM327" i="2"/>
  <c r="AM328" i="2"/>
  <c r="AM329" i="2"/>
  <c r="AM330" i="2"/>
  <c r="AM331" i="2"/>
  <c r="AM332" i="2"/>
  <c r="AM333" i="2"/>
  <c r="AM334" i="2"/>
  <c r="AM335" i="2"/>
  <c r="AM336" i="2"/>
  <c r="AM337" i="2"/>
  <c r="AM338" i="2"/>
  <c r="AM339" i="2"/>
  <c r="AM340" i="2"/>
  <c r="AM341" i="2"/>
  <c r="AM342" i="2"/>
  <c r="AM343" i="2"/>
  <c r="AM344" i="2"/>
  <c r="AM345" i="2"/>
  <c r="AM346" i="2"/>
  <c r="AM347" i="2"/>
  <c r="AM348" i="2"/>
  <c r="AM349" i="2"/>
  <c r="AM350" i="2"/>
  <c r="AM351" i="2"/>
  <c r="AM352" i="2"/>
  <c r="AM353" i="2"/>
  <c r="AM354" i="2"/>
  <c r="AM355" i="2"/>
  <c r="AM356" i="2"/>
  <c r="AM357" i="2"/>
  <c r="AM358" i="2"/>
  <c r="AM359" i="2"/>
  <c r="AM360" i="2"/>
  <c r="AM361" i="2"/>
  <c r="AM362" i="2"/>
  <c r="AM363" i="2"/>
  <c r="AM364" i="2"/>
  <c r="AM365" i="2"/>
  <c r="AM366" i="2"/>
  <c r="AM367" i="2"/>
  <c r="AM368" i="2"/>
  <c r="AM369" i="2"/>
  <c r="AM370" i="2"/>
  <c r="AM371" i="2"/>
  <c r="AM372" i="2"/>
  <c r="AM373" i="2"/>
  <c r="AM374" i="2"/>
  <c r="AM375" i="2"/>
  <c r="AM376" i="2"/>
  <c r="AM377" i="2"/>
  <c r="AM378" i="2"/>
  <c r="AM379" i="2"/>
  <c r="AM380" i="2"/>
  <c r="AM381" i="2"/>
  <c r="AM382" i="2"/>
  <c r="AM383" i="2"/>
  <c r="AM384" i="2"/>
  <c r="AM385" i="2"/>
  <c r="AM386" i="2"/>
  <c r="AM387" i="2"/>
  <c r="AM388" i="2"/>
  <c r="AM389" i="2"/>
  <c r="AM390" i="2"/>
  <c r="AM391" i="2"/>
  <c r="AM392" i="2"/>
  <c r="AM393" i="2"/>
  <c r="AM394" i="2"/>
  <c r="AM395" i="2"/>
  <c r="AM396" i="2"/>
  <c r="AM397" i="2"/>
  <c r="AM398" i="2"/>
  <c r="AM399" i="2"/>
  <c r="AM400" i="2"/>
  <c r="AM401" i="2"/>
  <c r="AM402" i="2"/>
  <c r="AM403" i="2"/>
  <c r="AM404" i="2"/>
  <c r="AM405" i="2"/>
  <c r="AM406" i="2"/>
  <c r="AM407" i="2"/>
  <c r="AM408" i="2"/>
  <c r="AM409" i="2"/>
  <c r="AM410" i="2"/>
  <c r="AM411" i="2"/>
  <c r="AM412" i="2"/>
  <c r="AM413" i="2"/>
  <c r="AM414" i="2"/>
  <c r="AM415" i="2"/>
  <c r="AM416" i="2"/>
  <c r="AM417" i="2"/>
  <c r="AM418" i="2"/>
  <c r="AM419" i="2"/>
  <c r="AM420" i="2"/>
  <c r="AM421" i="2"/>
  <c r="AM422" i="2"/>
  <c r="AM423" i="2"/>
  <c r="AM424" i="2"/>
  <c r="AM425" i="2"/>
  <c r="AM426" i="2"/>
  <c r="AM427" i="2"/>
  <c r="AM428" i="2"/>
  <c r="AM429" i="2"/>
  <c r="AM430" i="2"/>
  <c r="AM431" i="2"/>
  <c r="AM432" i="2"/>
  <c r="AM433" i="2"/>
  <c r="AM434" i="2"/>
  <c r="AM435" i="2"/>
  <c r="AM436" i="2"/>
  <c r="AM437" i="2"/>
  <c r="AM438" i="2"/>
  <c r="AM439" i="2"/>
  <c r="AM440" i="2"/>
  <c r="AM441" i="2"/>
  <c r="AM442" i="2"/>
  <c r="AM443" i="2"/>
  <c r="AM444" i="2"/>
  <c r="AM445" i="2"/>
  <c r="AM446" i="2"/>
  <c r="AM447" i="2"/>
  <c r="AM448" i="2"/>
  <c r="AM449" i="2"/>
  <c r="AM450" i="2"/>
  <c r="AM451" i="2"/>
  <c r="AM452" i="2"/>
  <c r="AM453" i="2"/>
  <c r="AM454" i="2"/>
  <c r="AM455" i="2"/>
  <c r="AM456" i="2"/>
  <c r="AM457" i="2"/>
  <c r="AM458" i="2"/>
  <c r="AM459" i="2"/>
  <c r="AM460" i="2"/>
  <c r="AM461" i="2"/>
  <c r="AM462" i="2"/>
  <c r="AM463" i="2"/>
  <c r="AM464" i="2"/>
  <c r="AM465" i="2"/>
  <c r="AM466" i="2"/>
  <c r="AM467" i="2"/>
  <c r="AM468" i="2"/>
  <c r="AM469" i="2"/>
  <c r="AM470" i="2"/>
  <c r="AM471" i="2"/>
  <c r="AM472" i="2"/>
  <c r="AM473" i="2"/>
  <c r="AM474" i="2"/>
  <c r="AM475" i="2"/>
  <c r="AM476" i="2"/>
  <c r="AM477" i="2"/>
  <c r="AM478" i="2"/>
  <c r="AM479" i="2"/>
  <c r="AM480" i="2"/>
  <c r="AM481" i="2"/>
  <c r="AM482" i="2"/>
  <c r="AM483" i="2"/>
  <c r="AM484" i="2"/>
  <c r="AM485" i="2"/>
  <c r="AM486" i="2"/>
  <c r="AM487" i="2"/>
  <c r="AM488" i="2"/>
  <c r="AM489" i="2"/>
  <c r="AM490" i="2"/>
  <c r="AM491" i="2"/>
  <c r="AM492" i="2"/>
  <c r="AM493" i="2"/>
  <c r="AM494" i="2"/>
  <c r="AM495" i="2"/>
  <c r="AM496" i="2"/>
  <c r="AM497" i="2"/>
  <c r="AM498" i="2"/>
  <c r="AM499" i="2"/>
  <c r="AM500" i="2"/>
  <c r="AM501" i="2"/>
  <c r="AM502" i="2"/>
  <c r="AM503" i="2"/>
  <c r="AM504" i="2"/>
  <c r="AM505" i="2"/>
  <c r="AM506" i="2"/>
  <c r="AM507" i="2"/>
  <c r="AM508" i="2"/>
  <c r="AM509" i="2"/>
  <c r="AM510" i="2"/>
  <c r="AM511" i="2"/>
  <c r="AM512" i="2"/>
  <c r="AM513" i="2"/>
  <c r="AM514" i="2"/>
  <c r="AM515" i="2"/>
  <c r="AM516" i="2"/>
  <c r="AM517" i="2"/>
  <c r="AM518" i="2"/>
  <c r="AM519" i="2"/>
  <c r="AM520" i="2"/>
  <c r="AM521" i="2"/>
  <c r="AM522" i="2"/>
  <c r="AM523" i="2"/>
  <c r="AM524" i="2"/>
  <c r="AM525" i="2"/>
  <c r="AM526" i="2"/>
  <c r="AM527" i="2"/>
  <c r="AM528" i="2"/>
  <c r="AM529" i="2"/>
  <c r="AM530" i="2"/>
  <c r="AM531" i="2"/>
  <c r="AM532" i="2"/>
  <c r="AM533" i="2"/>
  <c r="AM534" i="2"/>
  <c r="AM535" i="2"/>
  <c r="AM536" i="2"/>
  <c r="AM537" i="2"/>
  <c r="AM538" i="2"/>
  <c r="AM539" i="2"/>
  <c r="AM540" i="2"/>
  <c r="AM541" i="2"/>
  <c r="AM542" i="2"/>
  <c r="AM543" i="2"/>
  <c r="AM544" i="2"/>
  <c r="AM545" i="2"/>
  <c r="AM546" i="2"/>
  <c r="AM547" i="2"/>
  <c r="AM548" i="2"/>
  <c r="AM549" i="2"/>
  <c r="AM550" i="2"/>
  <c r="AM551" i="2"/>
  <c r="AM552" i="2"/>
  <c r="AM553" i="2"/>
  <c r="AM554" i="2"/>
  <c r="AM555" i="2"/>
  <c r="AM556" i="2"/>
  <c r="AM557" i="2"/>
  <c r="AM558" i="2"/>
  <c r="AM559" i="2"/>
  <c r="AM560" i="2"/>
  <c r="AM561" i="2"/>
  <c r="AM562" i="2"/>
  <c r="AM563" i="2"/>
  <c r="AM564" i="2"/>
  <c r="AM565" i="2"/>
  <c r="AM566" i="2"/>
  <c r="AM567" i="2"/>
  <c r="AM568" i="2"/>
  <c r="AM569" i="2"/>
  <c r="AM570" i="2"/>
  <c r="AM571" i="2"/>
  <c r="AM572" i="2"/>
  <c r="AM573" i="2"/>
  <c r="AM574" i="2"/>
  <c r="AM575" i="2"/>
  <c r="AM576" i="2"/>
  <c r="AM577" i="2"/>
  <c r="AM578" i="2"/>
  <c r="AM579" i="2"/>
  <c r="AM580" i="2"/>
  <c r="AM581" i="2"/>
  <c r="AM582" i="2"/>
  <c r="AM583" i="2"/>
  <c r="AM584" i="2"/>
  <c r="AM585" i="2"/>
  <c r="AM586" i="2"/>
  <c r="AM587" i="2"/>
  <c r="AM588" i="2"/>
  <c r="AM589" i="2"/>
  <c r="AM590" i="2"/>
  <c r="AM591" i="2"/>
  <c r="AM592" i="2"/>
  <c r="AM593" i="2"/>
  <c r="AM594" i="2"/>
  <c r="AM595" i="2"/>
  <c r="AM596" i="2"/>
  <c r="AM597" i="2"/>
  <c r="AM598" i="2"/>
  <c r="AM599" i="2"/>
  <c r="AM600" i="2"/>
  <c r="AM601" i="2"/>
  <c r="AM602" i="2"/>
  <c r="AM603" i="2"/>
  <c r="AM604" i="2"/>
  <c r="AM605" i="2"/>
  <c r="AM606" i="2"/>
  <c r="AM607" i="2"/>
  <c r="AM608" i="2"/>
  <c r="AM609" i="2"/>
  <c r="AM610" i="2"/>
  <c r="AM611" i="2"/>
  <c r="AM612" i="2"/>
  <c r="AM613" i="2"/>
  <c r="AM614" i="2"/>
  <c r="AM615" i="2"/>
  <c r="AM616" i="2"/>
  <c r="AM617" i="2"/>
  <c r="AM618" i="2"/>
  <c r="AM619" i="2"/>
  <c r="AM620" i="2"/>
  <c r="AM621" i="2"/>
  <c r="AM622" i="2"/>
  <c r="AM623" i="2"/>
  <c r="AM624" i="2"/>
  <c r="AM625" i="2"/>
  <c r="AM626" i="2"/>
  <c r="AM627" i="2"/>
  <c r="AM628" i="2"/>
  <c r="AM629" i="2"/>
  <c r="AM630" i="2"/>
  <c r="AM631" i="2"/>
  <c r="AM632" i="2"/>
  <c r="AM633" i="2"/>
  <c r="AM634" i="2"/>
  <c r="AM635" i="2"/>
  <c r="AM636" i="2"/>
  <c r="AM637" i="2"/>
  <c r="AM638" i="2"/>
  <c r="AM639" i="2"/>
  <c r="AM640" i="2"/>
  <c r="AM641" i="2"/>
  <c r="AM642" i="2"/>
  <c r="AM643" i="2"/>
  <c r="AM644" i="2"/>
  <c r="AM645" i="2"/>
  <c r="AM646" i="2"/>
  <c r="AM647" i="2"/>
  <c r="AM648" i="2"/>
  <c r="AM649" i="2"/>
  <c r="AM650" i="2"/>
  <c r="AM651" i="2"/>
  <c r="AM652" i="2"/>
  <c r="AM653" i="2"/>
  <c r="AM654" i="2"/>
  <c r="AM655" i="2"/>
  <c r="AM656" i="2"/>
  <c r="AM657" i="2"/>
  <c r="AM658" i="2"/>
  <c r="AM659" i="2"/>
  <c r="AM660" i="2"/>
  <c r="AM661" i="2"/>
  <c r="AM662" i="2"/>
  <c r="AM663" i="2"/>
  <c r="AM664" i="2"/>
  <c r="AM665" i="2"/>
  <c r="AM666" i="2"/>
  <c r="AM667" i="2"/>
  <c r="AM668" i="2"/>
  <c r="AM669" i="2"/>
  <c r="AM670" i="2"/>
  <c r="AM671" i="2"/>
  <c r="AM672" i="2"/>
  <c r="AM673" i="2"/>
  <c r="AM674" i="2"/>
  <c r="AM675" i="2"/>
  <c r="AM676" i="2"/>
  <c r="AM677" i="2"/>
  <c r="AM678" i="2"/>
  <c r="AM679" i="2"/>
  <c r="AM680" i="2"/>
  <c r="AM681" i="2"/>
  <c r="AM682" i="2"/>
  <c r="AM683" i="2"/>
  <c r="AM684" i="2"/>
  <c r="AM685" i="2"/>
  <c r="AM686" i="2"/>
  <c r="AM687" i="2"/>
  <c r="AM688" i="2"/>
  <c r="AM689" i="2"/>
  <c r="AM690" i="2"/>
  <c r="AM691" i="2"/>
  <c r="AM692" i="2"/>
  <c r="AM693" i="2"/>
  <c r="AM694" i="2"/>
  <c r="AM695" i="2"/>
  <c r="AM696" i="2"/>
  <c r="AM697" i="2"/>
  <c r="AM698" i="2"/>
  <c r="AM699" i="2"/>
  <c r="AM700" i="2"/>
  <c r="AM701" i="2"/>
  <c r="AM702" i="2"/>
  <c r="AM703" i="2"/>
  <c r="AM704" i="2"/>
  <c r="AM705" i="2"/>
  <c r="AM706" i="2"/>
  <c r="AM707" i="2"/>
  <c r="AM708" i="2"/>
  <c r="AM709" i="2"/>
  <c r="AM710" i="2"/>
  <c r="AM711" i="2"/>
  <c r="AM712" i="2"/>
  <c r="AM713" i="2"/>
  <c r="AM714" i="2"/>
  <c r="AM715" i="2"/>
  <c r="AM716" i="2"/>
  <c r="AM717" i="2"/>
  <c r="AM718" i="2"/>
  <c r="AM719" i="2"/>
  <c r="AM720" i="2"/>
  <c r="AM721" i="2"/>
  <c r="AM722" i="2"/>
  <c r="AM723" i="2"/>
  <c r="AM724" i="2"/>
  <c r="AM725" i="2"/>
  <c r="AM726" i="2"/>
  <c r="AM727" i="2"/>
  <c r="AM728" i="2"/>
  <c r="AM729" i="2"/>
  <c r="AM730" i="2"/>
  <c r="AM731" i="2"/>
  <c r="AM732" i="2"/>
  <c r="AM733" i="2"/>
  <c r="AM734" i="2"/>
  <c r="AM735" i="2"/>
  <c r="AM736" i="2"/>
  <c r="AM737" i="2"/>
  <c r="AM738" i="2"/>
  <c r="AM739" i="2"/>
  <c r="AM740" i="2"/>
  <c r="AM741" i="2"/>
  <c r="AM742" i="2"/>
  <c r="AM743" i="2"/>
  <c r="AM744" i="2"/>
  <c r="AM745" i="2"/>
  <c r="AM746" i="2"/>
  <c r="AM747" i="2"/>
  <c r="AM748" i="2"/>
  <c r="AM749" i="2"/>
  <c r="AM750" i="2"/>
  <c r="AM751" i="2"/>
  <c r="AM752" i="2"/>
  <c r="AM753" i="2"/>
  <c r="AM754" i="2"/>
  <c r="AM755" i="2"/>
  <c r="AM756" i="2"/>
  <c r="AM757" i="2"/>
  <c r="AM758" i="2"/>
  <c r="AM759" i="2"/>
  <c r="AM760" i="2"/>
  <c r="AM761" i="2"/>
  <c r="AM762" i="2"/>
  <c r="AM763" i="2"/>
  <c r="AM764" i="2"/>
  <c r="AM765" i="2"/>
  <c r="AM766" i="2"/>
  <c r="AM767" i="2"/>
  <c r="AM768" i="2"/>
  <c r="AM769" i="2"/>
  <c r="AM770" i="2"/>
  <c r="AM771" i="2"/>
  <c r="AM772" i="2"/>
  <c r="AM773" i="2"/>
  <c r="AM774" i="2"/>
  <c r="AM775" i="2"/>
  <c r="AM776" i="2"/>
  <c r="AM777" i="2"/>
  <c r="AM778" i="2"/>
  <c r="AM779" i="2"/>
  <c r="AM780" i="2"/>
  <c r="AM781" i="2"/>
  <c r="AM782" i="2"/>
  <c r="AM783" i="2"/>
  <c r="AM784" i="2"/>
  <c r="AM785" i="2"/>
  <c r="AM786" i="2"/>
  <c r="AM787" i="2"/>
  <c r="AM788" i="2"/>
  <c r="AM789" i="2"/>
  <c r="AM790" i="2"/>
  <c r="AM791" i="2"/>
  <c r="AM792" i="2"/>
  <c r="AM793" i="2"/>
  <c r="AM794" i="2"/>
  <c r="AM795" i="2"/>
  <c r="AM796" i="2"/>
  <c r="AM797" i="2"/>
  <c r="AM798" i="2"/>
  <c r="AM799" i="2"/>
  <c r="AM800" i="2"/>
  <c r="AM801" i="2"/>
  <c r="AM802" i="2"/>
  <c r="AM803" i="2"/>
  <c r="AM804" i="2"/>
  <c r="AM805" i="2"/>
  <c r="AM806" i="2"/>
  <c r="AM807" i="2"/>
  <c r="AM808" i="2"/>
  <c r="AM809" i="2"/>
  <c r="AM810" i="2"/>
  <c r="AM811" i="2"/>
  <c r="AM812" i="2"/>
  <c r="AM813" i="2"/>
  <c r="AM814" i="2"/>
  <c r="AM815" i="2"/>
  <c r="AM816" i="2"/>
  <c r="AM817" i="2"/>
  <c r="AM818" i="2"/>
  <c r="AM819" i="2"/>
  <c r="AM820" i="2"/>
  <c r="AM821" i="2"/>
  <c r="AM822" i="2"/>
  <c r="AM823" i="2"/>
  <c r="AM824" i="2"/>
  <c r="AM825" i="2"/>
  <c r="AM826" i="2"/>
  <c r="AM827" i="2"/>
  <c r="AM828" i="2"/>
  <c r="AM829" i="2"/>
  <c r="AM830" i="2"/>
  <c r="AM831" i="2"/>
  <c r="AM832" i="2"/>
  <c r="AM833" i="2"/>
  <c r="AM834" i="2"/>
  <c r="AM835" i="2"/>
  <c r="AM836" i="2"/>
  <c r="AM837" i="2"/>
  <c r="AM838" i="2"/>
  <c r="AM839" i="2"/>
  <c r="AM840" i="2"/>
  <c r="AM841" i="2"/>
  <c r="AM842" i="2"/>
  <c r="AM843" i="2"/>
  <c r="AM844" i="2"/>
  <c r="AM845" i="2"/>
  <c r="AM846" i="2"/>
  <c r="AM847" i="2"/>
  <c r="AM848" i="2"/>
  <c r="AM849" i="2"/>
  <c r="AM850" i="2"/>
  <c r="AM851" i="2"/>
  <c r="AM852" i="2"/>
  <c r="AM853" i="2"/>
  <c r="AM854" i="2"/>
  <c r="AM855" i="2"/>
  <c r="AM856" i="2"/>
  <c r="AM857" i="2"/>
  <c r="AM858" i="2"/>
  <c r="AM859" i="2"/>
  <c r="AM860" i="2"/>
  <c r="AM861" i="2"/>
  <c r="AM862" i="2"/>
  <c r="AM863" i="2"/>
  <c r="AM864" i="2"/>
  <c r="AM865" i="2"/>
  <c r="AM866" i="2"/>
  <c r="AM867" i="2"/>
  <c r="AM868" i="2"/>
  <c r="AM869" i="2"/>
  <c r="AM870" i="2"/>
  <c r="AM871" i="2"/>
  <c r="AM872" i="2"/>
  <c r="AM873" i="2"/>
  <c r="AM874" i="2"/>
  <c r="AM875" i="2"/>
  <c r="AM876" i="2"/>
  <c r="AM877" i="2"/>
  <c r="AM878" i="2"/>
  <c r="AM879" i="2"/>
  <c r="AM880" i="2"/>
  <c r="AM881" i="2"/>
  <c r="AM882" i="2"/>
  <c r="AM883" i="2"/>
  <c r="AM884" i="2"/>
  <c r="AM885" i="2"/>
  <c r="AM886" i="2"/>
  <c r="AM887" i="2"/>
  <c r="AM888" i="2"/>
  <c r="AM889" i="2"/>
  <c r="AM890" i="2"/>
  <c r="AM891" i="2"/>
  <c r="AM892" i="2"/>
  <c r="AM893" i="2"/>
  <c r="AM894" i="2"/>
  <c r="AM895" i="2"/>
  <c r="AM896" i="2"/>
  <c r="AM897" i="2"/>
  <c r="AM898" i="2"/>
  <c r="AM899" i="2"/>
  <c r="AM900" i="2"/>
  <c r="AM901" i="2"/>
  <c r="AM902" i="2"/>
  <c r="AM903" i="2"/>
  <c r="AM904" i="2"/>
  <c r="AM905" i="2"/>
  <c r="AM906" i="2"/>
  <c r="AM907" i="2"/>
  <c r="AM908" i="2"/>
  <c r="AM909" i="2"/>
  <c r="AM910" i="2"/>
  <c r="AM911" i="2"/>
  <c r="AM912" i="2"/>
  <c r="AM913" i="2"/>
  <c r="AM914" i="2"/>
  <c r="AM915" i="2"/>
  <c r="AM957" i="2"/>
  <c r="AM958" i="2"/>
  <c r="AM959" i="2"/>
  <c r="AM960" i="2"/>
  <c r="AM961" i="2"/>
  <c r="AM962" i="2"/>
  <c r="AM963" i="2"/>
  <c r="AM964" i="2"/>
  <c r="AM965" i="2"/>
  <c r="AM966" i="2"/>
  <c r="AM967" i="2"/>
  <c r="AM968" i="2"/>
  <c r="AM969" i="2"/>
  <c r="AM970" i="2"/>
  <c r="AM971" i="2"/>
  <c r="AM972" i="2"/>
  <c r="AM973" i="2"/>
  <c r="AM974" i="2"/>
  <c r="AM975" i="2"/>
  <c r="AM976" i="2"/>
  <c r="AM977" i="2"/>
  <c r="AM978" i="2"/>
  <c r="AM979" i="2"/>
  <c r="AM980" i="2"/>
  <c r="AM981" i="2"/>
  <c r="AM982" i="2"/>
  <c r="AM983" i="2"/>
  <c r="AM984" i="2"/>
  <c r="AM985" i="2"/>
  <c r="AM986" i="2"/>
  <c r="AM987" i="2"/>
  <c r="AM988" i="2"/>
  <c r="AM989" i="2"/>
  <c r="AM990" i="2"/>
  <c r="AM991" i="2"/>
  <c r="AM992" i="2"/>
  <c r="AM993" i="2"/>
  <c r="AM994" i="2"/>
  <c r="AM995" i="2"/>
  <c r="AM996" i="2"/>
  <c r="AM997" i="2"/>
  <c r="AM998" i="2"/>
  <c r="AM999" i="2"/>
  <c r="AM1000" i="2"/>
  <c r="AM1001" i="2"/>
  <c r="AM1002" i="2"/>
  <c r="AM1003" i="2"/>
  <c r="AM1004" i="2"/>
  <c r="AM1005" i="2"/>
  <c r="AM1006" i="2"/>
  <c r="AM1007" i="2"/>
  <c r="AM1008" i="2"/>
  <c r="AM1009" i="2"/>
  <c r="AM1010" i="2"/>
  <c r="AM1011" i="2"/>
  <c r="AM1012" i="2"/>
  <c r="AM1013" i="2"/>
  <c r="AM1014" i="2"/>
  <c r="AM1015" i="2"/>
  <c r="AM1016" i="2"/>
  <c r="AM1017" i="2"/>
  <c r="AM1018" i="2"/>
  <c r="AM1019" i="2"/>
  <c r="AM1020" i="2"/>
  <c r="AM1021" i="2"/>
  <c r="AM1022" i="2"/>
  <c r="AM1023" i="2"/>
  <c r="AM1024" i="2"/>
  <c r="AM1025" i="2"/>
  <c r="AM1026" i="2"/>
  <c r="AM1027" i="2"/>
  <c r="AM1028" i="2"/>
  <c r="AM1029" i="2"/>
  <c r="AM1030" i="2"/>
  <c r="AM1031" i="2"/>
  <c r="AM1032" i="2"/>
  <c r="AM1033" i="2"/>
  <c r="AM1034" i="2"/>
  <c r="AM1035" i="2"/>
  <c r="AM1036" i="2"/>
  <c r="AM1037" i="2"/>
  <c r="AM1038" i="2"/>
  <c r="AM1039" i="2"/>
  <c r="AM1040" i="2"/>
  <c r="AM1041" i="2"/>
  <c r="AM1042" i="2"/>
  <c r="AM1043" i="2"/>
  <c r="AM1044" i="2"/>
  <c r="AM1045" i="2"/>
  <c r="AM1046" i="2"/>
  <c r="AM1047" i="2"/>
  <c r="AM1048" i="2"/>
  <c r="AM1049" i="2"/>
  <c r="AM1050" i="2"/>
  <c r="AM1051" i="2"/>
  <c r="AM1052" i="2"/>
  <c r="AM1053" i="2"/>
  <c r="AM1054" i="2"/>
  <c r="AM1055" i="2"/>
  <c r="AM1056" i="2"/>
  <c r="AM1057" i="2"/>
  <c r="AM1058" i="2"/>
  <c r="AM1059" i="2"/>
  <c r="AM1060" i="2"/>
  <c r="AM1061" i="2"/>
  <c r="AM1062" i="2"/>
  <c r="AM1063" i="2"/>
  <c r="AM1064" i="2"/>
  <c r="AM1065" i="2"/>
  <c r="AM1066" i="2"/>
  <c r="AM1067" i="2"/>
  <c r="AM1068" i="2"/>
  <c r="AM1069" i="2"/>
  <c r="AM1070" i="2"/>
  <c r="AM1071" i="2"/>
  <c r="AM1072" i="2"/>
  <c r="AM1073" i="2"/>
  <c r="AM1074" i="2"/>
  <c r="AM1075" i="2"/>
  <c r="AM1076" i="2"/>
  <c r="AM1077" i="2"/>
  <c r="AM1078" i="2"/>
  <c r="AM1079" i="2"/>
  <c r="AM1080" i="2"/>
  <c r="AM1081" i="2"/>
  <c r="AM1082" i="2"/>
  <c r="AM1083" i="2"/>
  <c r="AM1084" i="2"/>
  <c r="AM1085" i="2"/>
  <c r="AM1086" i="2"/>
  <c r="AM1087" i="2"/>
  <c r="AM1088" i="2"/>
  <c r="AM1089" i="2"/>
  <c r="AM1090" i="2"/>
  <c r="AM1091" i="2"/>
  <c r="AM1092" i="2"/>
  <c r="AM1093" i="2"/>
  <c r="AM1094" i="2"/>
  <c r="AM1095" i="2"/>
  <c r="AM1096" i="2"/>
  <c r="AM1097" i="2"/>
  <c r="AM1098" i="2"/>
  <c r="AM1099" i="2"/>
  <c r="AM1100" i="2"/>
  <c r="AM1101" i="2"/>
  <c r="AM1102" i="2"/>
  <c r="AM1103" i="2"/>
  <c r="AM1104" i="2"/>
  <c r="AM1105" i="2"/>
  <c r="AM1106" i="2"/>
  <c r="AM1107" i="2"/>
  <c r="AM1108" i="2"/>
  <c r="AM1109" i="2"/>
  <c r="AM1110" i="2"/>
  <c r="AM1111" i="2"/>
  <c r="AM1112" i="2"/>
  <c r="AM1113" i="2"/>
  <c r="AM1114" i="2"/>
  <c r="AM1115" i="2"/>
  <c r="AM1116" i="2"/>
  <c r="AM1117" i="2"/>
  <c r="AM1118" i="2"/>
  <c r="AM1119" i="2"/>
  <c r="AM1120" i="2"/>
  <c r="AM1121" i="2"/>
  <c r="AM1122" i="2"/>
  <c r="AM1123" i="2"/>
  <c r="AM1124" i="2"/>
  <c r="AM1125" i="2"/>
  <c r="AM1126" i="2"/>
  <c r="AM1127" i="2"/>
  <c r="AM1128" i="2"/>
  <c r="AM1129" i="2"/>
  <c r="AM1130" i="2"/>
  <c r="AM1131" i="2"/>
  <c r="AM1132" i="2"/>
  <c r="AM1133" i="2"/>
  <c r="AM1134" i="2"/>
  <c r="AM1135" i="2"/>
  <c r="AM1136" i="2"/>
  <c r="AM1137" i="2"/>
  <c r="AM1138" i="2"/>
  <c r="AM1139" i="2"/>
  <c r="AM1140" i="2"/>
  <c r="AM1141" i="2"/>
  <c r="AM1142" i="2"/>
  <c r="AM1143" i="2"/>
  <c r="AM1144" i="2"/>
  <c r="AM1145" i="2"/>
  <c r="AM1146" i="2"/>
  <c r="AM1147" i="2"/>
  <c r="AM1148" i="2"/>
  <c r="AM1149" i="2"/>
  <c r="AM1150" i="2"/>
  <c r="AM1151" i="2"/>
  <c r="AM1152" i="2"/>
  <c r="AM1153" i="2"/>
  <c r="AM1154" i="2"/>
  <c r="AM1155" i="2"/>
  <c r="AM1156" i="2"/>
  <c r="AM1157" i="2"/>
  <c r="AM1158" i="2"/>
  <c r="AM1159" i="2"/>
  <c r="AM1160" i="2"/>
  <c r="AM1161" i="2"/>
  <c r="AM1162" i="2"/>
  <c r="AM1163" i="2"/>
  <c r="AM1164" i="2"/>
  <c r="AM1165" i="2"/>
  <c r="AM1166" i="2"/>
  <c r="AM1167" i="2"/>
  <c r="AM1168" i="2"/>
  <c r="AM1169" i="2"/>
  <c r="AM1170" i="2"/>
  <c r="AM1171" i="2"/>
  <c r="AM1172" i="2"/>
  <c r="AM1173" i="2"/>
  <c r="AM1174" i="2"/>
  <c r="AM1175" i="2"/>
  <c r="AM1176" i="2"/>
  <c r="AM1177" i="2"/>
  <c r="AM1178" i="2"/>
  <c r="AM1179" i="2"/>
  <c r="AM1180" i="2"/>
  <c r="AM1181" i="2"/>
  <c r="AM1182" i="2"/>
  <c r="AM1183" i="2"/>
  <c r="AM1184" i="2"/>
  <c r="AM1185" i="2"/>
  <c r="AM1186" i="2"/>
  <c r="AM1187" i="2"/>
  <c r="AM1188" i="2"/>
  <c r="AM1189" i="2"/>
  <c r="AM1190" i="2"/>
  <c r="AM1191" i="2"/>
  <c r="AM1192" i="2"/>
  <c r="AM1193" i="2"/>
  <c r="AM1194" i="2"/>
  <c r="AM1195" i="2"/>
  <c r="AM1196" i="2"/>
  <c r="AM1197" i="2"/>
  <c r="AM1198" i="2"/>
  <c r="AM1199" i="2"/>
  <c r="AM1200" i="2"/>
  <c r="AM1201" i="2"/>
  <c r="AM1202" i="2"/>
  <c r="AM1203" i="2"/>
  <c r="AM1204" i="2"/>
  <c r="AM1205" i="2"/>
  <c r="AM1206" i="2"/>
  <c r="AM1207" i="2"/>
  <c r="AM1208" i="2"/>
  <c r="AM1209" i="2"/>
  <c r="AM1210" i="2"/>
  <c r="AM1211" i="2"/>
  <c r="AM1212" i="2"/>
  <c r="AM1213" i="2"/>
  <c r="AM1214" i="2"/>
  <c r="AM1215" i="2"/>
  <c r="AM1216" i="2"/>
  <c r="AM1217" i="2"/>
  <c r="AM1218" i="2"/>
  <c r="AM1219" i="2"/>
  <c r="AM1220" i="2"/>
  <c r="AM1221" i="2"/>
  <c r="AM1222" i="2"/>
  <c r="AM1223" i="2"/>
  <c r="AM1224" i="2"/>
  <c r="AM1225" i="2"/>
  <c r="AM1226" i="2"/>
  <c r="AM1227" i="2"/>
  <c r="AM1228" i="2"/>
  <c r="AM1229" i="2"/>
  <c r="AM1230" i="2"/>
  <c r="AM1231" i="2"/>
  <c r="AM1232" i="2"/>
  <c r="AM1233" i="2"/>
  <c r="AM1234" i="2"/>
  <c r="AM1235" i="2"/>
  <c r="AM1236" i="2"/>
  <c r="AM1237" i="2"/>
  <c r="AM1238" i="2"/>
  <c r="AM1239" i="2"/>
  <c r="AM1240" i="2"/>
  <c r="AM1241" i="2"/>
  <c r="AM1242" i="2"/>
  <c r="AM1243" i="2"/>
  <c r="AM1244" i="2"/>
  <c r="AM1245" i="2"/>
  <c r="AM1246" i="2"/>
  <c r="AM1247" i="2"/>
  <c r="AM1248" i="2"/>
  <c r="AM1249" i="2"/>
  <c r="AM1250" i="2"/>
  <c r="AM1251" i="2"/>
  <c r="AM1252" i="2"/>
  <c r="AM1253" i="2"/>
  <c r="AM1254" i="2"/>
  <c r="AM1255" i="2"/>
  <c r="AM1256" i="2"/>
  <c r="AM1257" i="2"/>
  <c r="AM1258" i="2"/>
  <c r="AM1259" i="2"/>
  <c r="AM1260" i="2"/>
  <c r="AM1261" i="2"/>
  <c r="AM1262" i="2"/>
  <c r="AM1263" i="2"/>
  <c r="AM1264" i="2"/>
  <c r="AM1265" i="2"/>
  <c r="AM1266" i="2"/>
  <c r="AM1267" i="2"/>
  <c r="AM1268" i="2"/>
  <c r="AM1269" i="2"/>
  <c r="AM1270" i="2"/>
  <c r="AM1271" i="2"/>
  <c r="AM1272" i="2"/>
  <c r="AM1273" i="2"/>
  <c r="AM1274" i="2"/>
  <c r="AM1275" i="2"/>
  <c r="AM1276" i="2"/>
  <c r="AM1277" i="2"/>
  <c r="AM1278" i="2"/>
  <c r="AM1279" i="2"/>
  <c r="AM1280" i="2"/>
  <c r="AM1281" i="2"/>
  <c r="AM1282" i="2"/>
  <c r="AM1283" i="2"/>
  <c r="AM1284" i="2"/>
  <c r="AM1285" i="2"/>
  <c r="AM1286" i="2"/>
  <c r="AM1287" i="2"/>
  <c r="AM1288" i="2"/>
  <c r="AM1289" i="2"/>
  <c r="AM1290" i="2"/>
  <c r="AM1291" i="2"/>
  <c r="AM1292" i="2"/>
  <c r="AM1293" i="2"/>
  <c r="AM1294" i="2"/>
  <c r="AM1295" i="2"/>
  <c r="AM1296" i="2"/>
  <c r="AM1297" i="2"/>
  <c r="AM1298" i="2"/>
  <c r="AM1299" i="2"/>
  <c r="AM1300" i="2"/>
  <c r="AM1301" i="2"/>
  <c r="AM1302" i="2"/>
  <c r="AM1303" i="2"/>
  <c r="AM1304" i="2"/>
  <c r="AM1305" i="2"/>
  <c r="AM1306" i="2"/>
  <c r="AM1307" i="2"/>
  <c r="AM1308" i="2"/>
  <c r="AM1309" i="2"/>
  <c r="AM1310" i="2"/>
  <c r="AM1311" i="2"/>
  <c r="AM1312" i="2"/>
  <c r="AM1313" i="2"/>
  <c r="AM1314" i="2"/>
  <c r="AM1315" i="2"/>
  <c r="AM1316" i="2"/>
  <c r="AM1317" i="2"/>
  <c r="AM1318" i="2"/>
  <c r="AM1319" i="2"/>
  <c r="AM1320" i="2"/>
  <c r="AM1321" i="2"/>
  <c r="AM1322" i="2"/>
  <c r="AM1323" i="2"/>
  <c r="AM1324" i="2"/>
  <c r="AM1325" i="2"/>
  <c r="AM1326" i="2"/>
  <c r="AM1327" i="2"/>
  <c r="AM1328" i="2"/>
  <c r="AM1329" i="2"/>
  <c r="AM1330" i="2"/>
  <c r="AM1331" i="2"/>
  <c r="AM1332" i="2"/>
  <c r="AM1333" i="2"/>
  <c r="AM1334" i="2"/>
  <c r="AM1335" i="2"/>
  <c r="AM1336" i="2"/>
  <c r="AM1337" i="2"/>
  <c r="AM1338" i="2"/>
  <c r="AM1339" i="2"/>
  <c r="AM1340" i="2"/>
  <c r="AM1341" i="2"/>
  <c r="AM1342" i="2"/>
  <c r="AM1343" i="2"/>
  <c r="AM1344" i="2"/>
  <c r="AM1345" i="2"/>
  <c r="AM1346" i="2"/>
  <c r="AM1347" i="2"/>
  <c r="AM1348" i="2"/>
  <c r="AM1349" i="2"/>
  <c r="AM1350" i="2"/>
  <c r="AM1351" i="2"/>
  <c r="AM1352" i="2"/>
  <c r="AM1353" i="2"/>
  <c r="AM1354" i="2"/>
  <c r="AM1355" i="2"/>
  <c r="AM1356" i="2"/>
  <c r="AM1357" i="2"/>
  <c r="AM1358" i="2"/>
  <c r="AM1359" i="2"/>
  <c r="AM1360" i="2"/>
  <c r="AM1361" i="2"/>
  <c r="AM1362" i="2"/>
  <c r="AM1363" i="2"/>
  <c r="AM1364" i="2"/>
  <c r="AM1365" i="2"/>
  <c r="AM1366" i="2"/>
  <c r="AM1367" i="2"/>
  <c r="AM1368" i="2"/>
  <c r="AM1369" i="2"/>
  <c r="AM1370" i="2"/>
  <c r="AM1371" i="2"/>
  <c r="AM1372" i="2"/>
  <c r="AM1373" i="2"/>
  <c r="AM1374" i="2"/>
  <c r="AM1375" i="2"/>
  <c r="AM1376" i="2"/>
  <c r="AM1377" i="2"/>
  <c r="AM1378" i="2"/>
  <c r="AM1379" i="2"/>
  <c r="AM1380" i="2"/>
  <c r="AM1381" i="2"/>
  <c r="AM1382" i="2"/>
  <c r="AM1383" i="2"/>
  <c r="AM1384" i="2"/>
  <c r="AM1385" i="2"/>
  <c r="AM1386" i="2"/>
  <c r="AM1387" i="2"/>
  <c r="AM1388" i="2"/>
  <c r="AM1389" i="2"/>
  <c r="AM1390" i="2"/>
  <c r="AM1391" i="2"/>
  <c r="AM1392" i="2"/>
  <c r="AM1393" i="2"/>
  <c r="AM1394" i="2"/>
  <c r="AM1395" i="2"/>
  <c r="AM1396" i="2"/>
  <c r="AM1397" i="2"/>
  <c r="AM1398" i="2"/>
  <c r="AM1399" i="2"/>
  <c r="AM1400" i="2"/>
  <c r="AM1401" i="2"/>
  <c r="AM1402" i="2"/>
  <c r="AM1403" i="2"/>
  <c r="AM1404" i="2"/>
  <c r="AM1405" i="2"/>
  <c r="AM1406" i="2"/>
  <c r="AM1407" i="2"/>
  <c r="AM1408" i="2"/>
  <c r="AM1409" i="2"/>
  <c r="AM1410" i="2"/>
  <c r="AM1411" i="2"/>
  <c r="AM1412" i="2"/>
  <c r="AM1413" i="2"/>
  <c r="AM1414" i="2"/>
  <c r="AM1415" i="2"/>
  <c r="AM1416" i="2"/>
  <c r="AM1417" i="2"/>
  <c r="AM1418" i="2"/>
  <c r="AM1419" i="2"/>
  <c r="AM1420" i="2"/>
  <c r="AM1421" i="2"/>
  <c r="AM1422" i="2"/>
  <c r="AM1423" i="2"/>
  <c r="AM1424" i="2"/>
  <c r="AM1425" i="2"/>
  <c r="AM1426" i="2"/>
  <c r="AM1427" i="2"/>
  <c r="AM1428" i="2"/>
  <c r="AM1429" i="2"/>
  <c r="AM1430" i="2"/>
  <c r="AM1431" i="2"/>
  <c r="AM1432" i="2"/>
  <c r="AM1433" i="2"/>
  <c r="AM1434" i="2"/>
  <c r="AM1435" i="2"/>
  <c r="AM1436" i="2"/>
  <c r="AM1437" i="2"/>
  <c r="AM1438" i="2"/>
  <c r="AM1439" i="2"/>
  <c r="AM1440" i="2"/>
  <c r="AM1441" i="2"/>
  <c r="AM1442" i="2"/>
  <c r="AM1443" i="2"/>
  <c r="AM1444" i="2"/>
  <c r="AM1445" i="2"/>
  <c r="AM1446" i="2"/>
  <c r="AM1447" i="2"/>
  <c r="AM1448" i="2"/>
  <c r="AM1449" i="2"/>
  <c r="AM1450" i="2"/>
  <c r="AM1451" i="2"/>
  <c r="AM1452" i="2"/>
  <c r="AM1453" i="2"/>
  <c r="AM1454" i="2"/>
  <c r="AM1455" i="2"/>
  <c r="AM1456" i="2"/>
  <c r="AM1457" i="2"/>
  <c r="AM1458" i="2"/>
  <c r="AM1459" i="2"/>
  <c r="AM1460" i="2"/>
  <c r="AM1461" i="2"/>
  <c r="AM1462" i="2"/>
  <c r="AM1463" i="2"/>
  <c r="AM1464" i="2"/>
  <c r="AM1465" i="2"/>
  <c r="AM1466" i="2"/>
  <c r="AM1467" i="2"/>
  <c r="AM1468" i="2"/>
  <c r="AM1469" i="2"/>
  <c r="AM1470" i="2"/>
  <c r="AM916" i="2"/>
  <c r="AM917" i="2"/>
  <c r="AM918" i="2"/>
  <c r="AM919" i="2"/>
  <c r="AM920" i="2"/>
  <c r="AM921" i="2"/>
  <c r="AM922" i="2"/>
  <c r="AM923" i="2"/>
  <c r="AM924" i="2"/>
  <c r="AM925" i="2"/>
  <c r="AM926" i="2"/>
  <c r="AM927" i="2"/>
  <c r="AM928" i="2"/>
  <c r="AM929" i="2"/>
  <c r="AM930" i="2"/>
  <c r="AM931" i="2"/>
  <c r="AM932" i="2"/>
  <c r="AM933" i="2"/>
  <c r="AM934" i="2"/>
  <c r="AM935" i="2"/>
  <c r="AM936" i="2"/>
  <c r="AM937" i="2"/>
  <c r="AM938" i="2"/>
  <c r="AM939" i="2"/>
  <c r="AM940" i="2"/>
  <c r="AM941" i="2"/>
  <c r="AM942" i="2"/>
  <c r="AM943" i="2"/>
  <c r="AM944" i="2"/>
  <c r="AM945" i="2"/>
  <c r="AM946" i="2"/>
  <c r="AM947" i="2"/>
  <c r="AM948" i="2"/>
  <c r="AM949" i="2"/>
  <c r="AM950" i="2"/>
  <c r="AM951" i="2"/>
  <c r="AM952" i="2"/>
  <c r="AM953" i="2"/>
  <c r="AM954" i="2"/>
  <c r="AM955" i="2"/>
  <c r="AM956" i="2"/>
  <c r="AM2" i="2"/>
  <c r="AM228" i="2"/>
  <c r="AM227" i="2"/>
  <c r="AM226" i="2"/>
  <c r="AM225" i="2"/>
  <c r="AM224" i="2"/>
  <c r="AM223" i="2"/>
  <c r="AM222" i="2"/>
  <c r="AM221" i="2"/>
  <c r="AM220" i="2"/>
  <c r="AM219" i="2"/>
  <c r="AM218" i="2"/>
  <c r="AM217" i="2"/>
  <c r="AM216" i="2"/>
  <c r="AM215" i="2"/>
  <c r="AM214" i="2"/>
  <c r="AM213" i="2"/>
  <c r="AM212" i="2"/>
  <c r="AM211" i="2"/>
  <c r="AM210" i="2"/>
  <c r="AM209" i="2"/>
  <c r="AM208" i="2"/>
  <c r="AM207" i="2"/>
  <c r="AM206" i="2"/>
  <c r="AM205" i="2"/>
  <c r="AM204" i="2"/>
  <c r="AM203" i="2"/>
  <c r="AM202" i="2"/>
  <c r="AM201" i="2"/>
  <c r="AM200" i="2"/>
  <c r="AM199" i="2"/>
  <c r="AM198" i="2"/>
  <c r="AM197" i="2"/>
  <c r="AM196" i="2"/>
  <c r="AM195" i="2"/>
  <c r="AM194" i="2"/>
  <c r="AM193" i="2"/>
  <c r="AM192" i="2"/>
  <c r="AM191" i="2"/>
  <c r="AM190" i="2"/>
  <c r="AM189" i="2"/>
  <c r="AM188" i="2"/>
  <c r="AM187" i="2"/>
  <c r="AM186" i="2"/>
  <c r="AK2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K181" i="2"/>
  <c r="AK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01" i="2"/>
  <c r="AK202" i="2"/>
  <c r="AK203" i="2"/>
  <c r="AK204" i="2"/>
  <c r="AK205" i="2"/>
  <c r="AK206" i="2"/>
  <c r="AK207" i="2"/>
  <c r="AK208" i="2"/>
  <c r="AK209" i="2"/>
  <c r="AK210" i="2"/>
  <c r="AK211" i="2"/>
  <c r="AK212" i="2"/>
  <c r="AK213" i="2"/>
  <c r="AK214" i="2"/>
  <c r="AK215" i="2"/>
  <c r="AK216" i="2"/>
  <c r="AK217" i="2"/>
  <c r="AK218" i="2"/>
  <c r="AK219" i="2"/>
  <c r="AK220" i="2"/>
  <c r="AK221" i="2"/>
  <c r="AK222" i="2"/>
  <c r="AK223" i="2"/>
  <c r="AK224" i="2"/>
  <c r="AK225" i="2"/>
  <c r="AK226" i="2"/>
  <c r="AK227" i="2"/>
  <c r="AK228" i="2"/>
  <c r="AK229" i="2"/>
  <c r="AK230" i="2"/>
  <c r="AK231" i="2"/>
  <c r="AK232" i="2"/>
  <c r="AK233" i="2"/>
  <c r="AK234" i="2"/>
  <c r="AK235" i="2"/>
  <c r="AK236" i="2"/>
  <c r="AK237" i="2"/>
  <c r="AK238" i="2"/>
  <c r="AK239" i="2"/>
  <c r="AK240" i="2"/>
  <c r="AK241" i="2"/>
  <c r="AK242" i="2"/>
  <c r="AK243" i="2"/>
  <c r="AK244" i="2"/>
  <c r="AK245" i="2"/>
  <c r="AK246" i="2"/>
  <c r="AK247" i="2"/>
  <c r="AK248" i="2"/>
  <c r="AK249" i="2"/>
  <c r="AK250" i="2"/>
  <c r="AK251" i="2"/>
  <c r="AK252" i="2"/>
  <c r="AK253" i="2"/>
  <c r="AK254" i="2"/>
  <c r="AK255" i="2"/>
  <c r="AK256" i="2"/>
  <c r="AK257" i="2"/>
  <c r="AK258" i="2"/>
  <c r="AK259" i="2"/>
  <c r="AK260" i="2"/>
  <c r="AK261" i="2"/>
  <c r="AK262" i="2"/>
  <c r="AK263" i="2"/>
  <c r="AK264" i="2"/>
  <c r="AK265" i="2"/>
  <c r="AK266" i="2"/>
  <c r="AK267" i="2"/>
  <c r="AK268" i="2"/>
  <c r="AK269" i="2"/>
  <c r="AK270" i="2"/>
  <c r="AK271" i="2"/>
  <c r="AK272" i="2"/>
  <c r="AK273" i="2"/>
  <c r="AK274" i="2"/>
  <c r="AK275" i="2"/>
  <c r="AK276" i="2"/>
  <c r="AK277" i="2"/>
  <c r="AK278" i="2"/>
  <c r="AK279" i="2"/>
  <c r="AK280" i="2"/>
  <c r="AK281" i="2"/>
  <c r="AK282" i="2"/>
  <c r="AK283" i="2"/>
  <c r="AK284" i="2"/>
  <c r="AK285" i="2"/>
  <c r="AK286" i="2"/>
  <c r="AK287" i="2"/>
  <c r="AK288" i="2"/>
  <c r="AK289" i="2"/>
  <c r="AK290" i="2"/>
  <c r="AK291" i="2"/>
  <c r="AK292" i="2"/>
  <c r="AK293" i="2"/>
  <c r="AK294" i="2"/>
  <c r="AK295" i="2"/>
  <c r="AK296" i="2"/>
  <c r="AK297" i="2"/>
  <c r="AK298" i="2"/>
  <c r="AK299" i="2"/>
  <c r="AK300" i="2"/>
  <c r="AK301" i="2"/>
  <c r="AK302" i="2"/>
  <c r="AK303" i="2"/>
  <c r="AK304" i="2"/>
  <c r="AK305" i="2"/>
  <c r="AK306" i="2"/>
  <c r="AK307" i="2"/>
  <c r="AK308" i="2"/>
  <c r="AK309" i="2"/>
  <c r="AK310" i="2"/>
  <c r="AK311" i="2"/>
  <c r="AK312" i="2"/>
  <c r="AK313" i="2"/>
  <c r="AK314" i="2"/>
  <c r="AK315" i="2"/>
  <c r="AK316" i="2"/>
  <c r="AK317" i="2"/>
  <c r="AK318" i="2"/>
  <c r="AK319" i="2"/>
  <c r="AK320" i="2"/>
  <c r="AK321" i="2"/>
  <c r="AK322" i="2"/>
  <c r="AK323" i="2"/>
  <c r="AK324" i="2"/>
  <c r="AK325" i="2"/>
  <c r="AK326" i="2"/>
  <c r="AK327" i="2"/>
  <c r="AK328" i="2"/>
  <c r="AK329" i="2"/>
  <c r="AK330" i="2"/>
  <c r="AK331" i="2"/>
  <c r="AK332" i="2"/>
  <c r="AK333" i="2"/>
  <c r="AK334" i="2"/>
  <c r="AK335" i="2"/>
  <c r="AK336" i="2"/>
  <c r="AK337" i="2"/>
  <c r="AK338" i="2"/>
  <c r="AK339" i="2"/>
  <c r="AK340" i="2"/>
  <c r="AK341" i="2"/>
  <c r="AK342" i="2"/>
  <c r="AK343" i="2"/>
  <c r="AK344" i="2"/>
  <c r="AK345" i="2"/>
  <c r="AK346" i="2"/>
  <c r="AK347" i="2"/>
  <c r="AK348" i="2"/>
  <c r="AK349" i="2"/>
  <c r="AK350" i="2"/>
  <c r="AK351" i="2"/>
  <c r="AK352" i="2"/>
  <c r="AK353" i="2"/>
  <c r="AK354" i="2"/>
  <c r="AK355" i="2"/>
  <c r="AK356" i="2"/>
  <c r="AK357" i="2"/>
  <c r="AK358" i="2"/>
  <c r="AK359" i="2"/>
  <c r="AK360" i="2"/>
  <c r="AK361" i="2"/>
  <c r="AK362" i="2"/>
  <c r="AK363" i="2"/>
  <c r="AK364" i="2"/>
  <c r="AK365" i="2"/>
  <c r="AK366" i="2"/>
  <c r="AK367" i="2"/>
  <c r="AK368" i="2"/>
  <c r="AK369" i="2"/>
  <c r="AK370" i="2"/>
  <c r="AK371" i="2"/>
  <c r="AK372" i="2"/>
  <c r="AK373" i="2"/>
  <c r="AK374" i="2"/>
  <c r="AK375" i="2"/>
  <c r="AK376" i="2"/>
  <c r="AK377" i="2"/>
  <c r="AK378" i="2"/>
  <c r="AK379" i="2"/>
  <c r="AK380" i="2"/>
  <c r="AK381" i="2"/>
  <c r="AK382" i="2"/>
  <c r="AK383" i="2"/>
  <c r="AK384" i="2"/>
  <c r="AK385" i="2"/>
  <c r="AK386" i="2"/>
  <c r="AK387" i="2"/>
  <c r="AK388" i="2"/>
  <c r="AK389" i="2"/>
  <c r="AK390" i="2"/>
  <c r="AK391" i="2"/>
  <c r="AK392" i="2"/>
  <c r="AK393" i="2"/>
  <c r="AK394" i="2"/>
  <c r="AK395" i="2"/>
  <c r="AK396" i="2"/>
  <c r="AK397" i="2"/>
  <c r="AK398" i="2"/>
  <c r="AK399" i="2"/>
  <c r="AK400" i="2"/>
  <c r="AK401" i="2"/>
  <c r="AK402" i="2"/>
  <c r="AK403" i="2"/>
  <c r="AK404" i="2"/>
  <c r="AK405" i="2"/>
  <c r="AK406" i="2"/>
  <c r="AK407" i="2"/>
  <c r="AK408" i="2"/>
  <c r="AK409" i="2"/>
  <c r="AK410" i="2"/>
  <c r="AK411" i="2"/>
  <c r="AK412" i="2"/>
  <c r="AK413" i="2"/>
  <c r="AK414" i="2"/>
  <c r="AK415" i="2"/>
  <c r="AK416" i="2"/>
  <c r="AK417" i="2"/>
  <c r="AK418" i="2"/>
  <c r="AK419" i="2"/>
  <c r="AK420" i="2"/>
  <c r="AK421" i="2"/>
  <c r="AK422" i="2"/>
  <c r="AK423" i="2"/>
  <c r="AK424" i="2"/>
  <c r="AK425" i="2"/>
  <c r="AK426" i="2"/>
  <c r="AK427" i="2"/>
  <c r="AK428" i="2"/>
  <c r="AK429" i="2"/>
  <c r="AK430" i="2"/>
  <c r="AK431" i="2"/>
  <c r="AK432" i="2"/>
  <c r="AK433" i="2"/>
  <c r="AK434" i="2"/>
  <c r="AK435" i="2"/>
  <c r="AK436" i="2"/>
  <c r="AK437" i="2"/>
  <c r="AK438" i="2"/>
  <c r="AK439" i="2"/>
  <c r="AK440" i="2"/>
  <c r="AK441" i="2"/>
  <c r="AK442" i="2"/>
  <c r="AK443" i="2"/>
  <c r="AK444" i="2"/>
  <c r="AK445" i="2"/>
  <c r="AK446" i="2"/>
  <c r="AK447" i="2"/>
  <c r="AK448" i="2"/>
  <c r="AK449" i="2"/>
  <c r="AK450" i="2"/>
  <c r="AK451" i="2"/>
  <c r="AK452" i="2"/>
  <c r="AK453" i="2"/>
  <c r="AK454" i="2"/>
  <c r="AK455" i="2"/>
  <c r="AK456" i="2"/>
  <c r="AK457" i="2"/>
  <c r="AK458" i="2"/>
  <c r="AK459" i="2"/>
  <c r="AK460" i="2"/>
  <c r="AK461" i="2"/>
  <c r="AK462" i="2"/>
  <c r="AK463" i="2"/>
  <c r="AK464" i="2"/>
  <c r="AK465" i="2"/>
  <c r="AK466" i="2"/>
  <c r="AK467" i="2"/>
  <c r="AK468" i="2"/>
  <c r="AK469" i="2"/>
  <c r="AK470" i="2"/>
  <c r="AK471" i="2"/>
  <c r="AK472" i="2"/>
  <c r="AK473" i="2"/>
  <c r="AK474" i="2"/>
  <c r="AK475" i="2"/>
  <c r="AK476" i="2"/>
  <c r="AK477" i="2"/>
  <c r="AK478" i="2"/>
  <c r="AK479" i="2"/>
  <c r="AK480" i="2"/>
  <c r="AK481" i="2"/>
  <c r="AK482" i="2"/>
  <c r="AK483" i="2"/>
  <c r="AK484" i="2"/>
  <c r="AK485" i="2"/>
  <c r="AK486" i="2"/>
  <c r="AK487" i="2"/>
  <c r="AK488" i="2"/>
  <c r="AK489" i="2"/>
  <c r="AK490" i="2"/>
  <c r="AK491" i="2"/>
  <c r="AK492" i="2"/>
  <c r="AK493" i="2"/>
  <c r="AK494" i="2"/>
  <c r="AK495" i="2"/>
  <c r="AK496" i="2"/>
  <c r="AK497" i="2"/>
  <c r="AK498" i="2"/>
  <c r="AK499" i="2"/>
  <c r="AK500" i="2"/>
  <c r="AK501" i="2"/>
  <c r="AK502" i="2"/>
  <c r="AK503" i="2"/>
  <c r="AK504" i="2"/>
  <c r="AK505" i="2"/>
  <c r="AK506" i="2"/>
  <c r="AK507" i="2"/>
  <c r="AK508" i="2"/>
  <c r="AK509" i="2"/>
  <c r="AK510" i="2"/>
  <c r="AK511" i="2"/>
  <c r="AK512" i="2"/>
  <c r="AK513" i="2"/>
  <c r="AK514" i="2"/>
  <c r="AK515" i="2"/>
  <c r="AK516" i="2"/>
  <c r="AK517" i="2"/>
  <c r="AK518" i="2"/>
  <c r="AK519" i="2"/>
  <c r="AK520" i="2"/>
  <c r="AK521" i="2"/>
  <c r="AK522" i="2"/>
  <c r="AK523" i="2"/>
  <c r="AK524" i="2"/>
  <c r="AK525" i="2"/>
  <c r="AK526" i="2"/>
  <c r="AK527" i="2"/>
  <c r="AK528" i="2"/>
  <c r="AK529" i="2"/>
  <c r="AK530" i="2"/>
  <c r="AK531" i="2"/>
  <c r="AK532" i="2"/>
  <c r="AK533" i="2"/>
  <c r="AK534" i="2"/>
  <c r="AK535" i="2"/>
  <c r="AK536" i="2"/>
  <c r="AK537" i="2"/>
  <c r="AK538" i="2"/>
  <c r="AK539" i="2"/>
  <c r="AK540" i="2"/>
  <c r="AK541" i="2"/>
  <c r="AK542" i="2"/>
  <c r="AK543" i="2"/>
  <c r="AK544" i="2"/>
  <c r="AK545" i="2"/>
  <c r="AK546" i="2"/>
  <c r="AK547" i="2"/>
  <c r="AK548" i="2"/>
  <c r="AK549" i="2"/>
  <c r="AK550" i="2"/>
  <c r="AK551" i="2"/>
  <c r="AK552" i="2"/>
  <c r="AK553" i="2"/>
  <c r="AK554" i="2"/>
  <c r="AK555" i="2"/>
  <c r="AK556" i="2"/>
  <c r="AK557" i="2"/>
  <c r="AK558" i="2"/>
  <c r="AK559" i="2"/>
  <c r="AK560" i="2"/>
  <c r="AK561" i="2"/>
  <c r="AK562" i="2"/>
  <c r="AK563" i="2"/>
  <c r="AK564" i="2"/>
  <c r="AK565" i="2"/>
  <c r="AK566" i="2"/>
  <c r="AK567" i="2"/>
  <c r="AK568" i="2"/>
  <c r="AK569" i="2"/>
  <c r="AK570" i="2"/>
  <c r="AK571" i="2"/>
  <c r="AK572" i="2"/>
  <c r="AK573" i="2"/>
  <c r="AK574" i="2"/>
  <c r="AK575" i="2"/>
  <c r="AK576" i="2"/>
  <c r="AK577" i="2"/>
  <c r="AK578" i="2"/>
  <c r="AK579" i="2"/>
  <c r="AK580" i="2"/>
  <c r="AK581" i="2"/>
  <c r="AK582" i="2"/>
  <c r="AK583" i="2"/>
  <c r="AK584" i="2"/>
  <c r="AK585" i="2"/>
  <c r="AK586" i="2"/>
  <c r="AK587" i="2"/>
  <c r="AK588" i="2"/>
  <c r="AK589" i="2"/>
  <c r="AK590" i="2"/>
  <c r="AK591" i="2"/>
  <c r="AK592" i="2"/>
  <c r="AK593" i="2"/>
  <c r="AK594" i="2"/>
  <c r="AK595" i="2"/>
  <c r="AK596" i="2"/>
  <c r="AK597" i="2"/>
  <c r="AK598" i="2"/>
  <c r="AK599" i="2"/>
  <c r="AK600" i="2"/>
  <c r="AK601" i="2"/>
  <c r="AK602" i="2"/>
  <c r="AK603" i="2"/>
  <c r="AK604" i="2"/>
  <c r="AK605" i="2"/>
  <c r="AK606" i="2"/>
  <c r="AK607" i="2"/>
  <c r="AK608" i="2"/>
  <c r="AK609" i="2"/>
  <c r="AK610" i="2"/>
  <c r="AK611" i="2"/>
  <c r="AK612" i="2"/>
  <c r="AK613" i="2"/>
  <c r="AK614" i="2"/>
  <c r="AK615" i="2"/>
  <c r="AK616" i="2"/>
  <c r="AK617" i="2"/>
  <c r="AK618" i="2"/>
  <c r="AK619" i="2"/>
  <c r="AK620" i="2"/>
  <c r="AK621" i="2"/>
  <c r="AK622" i="2"/>
  <c r="AK623" i="2"/>
  <c r="AK624" i="2"/>
  <c r="AK625" i="2"/>
  <c r="AK626" i="2"/>
  <c r="AK627" i="2"/>
  <c r="AK628" i="2"/>
  <c r="AK629" i="2"/>
  <c r="AK630" i="2"/>
  <c r="AK631" i="2"/>
  <c r="AK632" i="2"/>
  <c r="AK633" i="2"/>
  <c r="AK634" i="2"/>
  <c r="AK635" i="2"/>
  <c r="AK636" i="2"/>
  <c r="AK637" i="2"/>
  <c r="AK638" i="2"/>
  <c r="AK639" i="2"/>
  <c r="AK640" i="2"/>
  <c r="AK641" i="2"/>
  <c r="AK642" i="2"/>
  <c r="AK643" i="2"/>
  <c r="AK644" i="2"/>
  <c r="AK645" i="2"/>
  <c r="AK646" i="2"/>
  <c r="AK647" i="2"/>
  <c r="AK648" i="2"/>
  <c r="AK649" i="2"/>
  <c r="AK650" i="2"/>
  <c r="AK651" i="2"/>
  <c r="AK652" i="2"/>
  <c r="AK653" i="2"/>
  <c r="AK654" i="2"/>
  <c r="AK655" i="2"/>
  <c r="AK656" i="2"/>
  <c r="AK657" i="2"/>
  <c r="AK658" i="2"/>
  <c r="AK659" i="2"/>
  <c r="AK660" i="2"/>
  <c r="AK661" i="2"/>
  <c r="AK662" i="2"/>
  <c r="AK663" i="2"/>
  <c r="AK664" i="2"/>
  <c r="AK665" i="2"/>
  <c r="AK666" i="2"/>
  <c r="AK667" i="2"/>
  <c r="AK668" i="2"/>
  <c r="AK669" i="2"/>
  <c r="AK670" i="2"/>
  <c r="AK671" i="2"/>
  <c r="AK672" i="2"/>
  <c r="AK673" i="2"/>
  <c r="AK674" i="2"/>
  <c r="AK675" i="2"/>
  <c r="AK676" i="2"/>
  <c r="AK677" i="2"/>
  <c r="AK678" i="2"/>
  <c r="AK679" i="2"/>
  <c r="AK680" i="2"/>
  <c r="AK681" i="2"/>
  <c r="AK682" i="2"/>
  <c r="AK683" i="2"/>
  <c r="AK684" i="2"/>
  <c r="AK685" i="2"/>
  <c r="AK686" i="2"/>
  <c r="AK687" i="2"/>
  <c r="AK688" i="2"/>
  <c r="AK689" i="2"/>
  <c r="AK690" i="2"/>
  <c r="AK691" i="2"/>
  <c r="AK692" i="2"/>
  <c r="AK693" i="2"/>
  <c r="AK694" i="2"/>
  <c r="AK695" i="2"/>
  <c r="AK696" i="2"/>
  <c r="AK697" i="2"/>
  <c r="AK698" i="2"/>
  <c r="AK699" i="2"/>
  <c r="AK700" i="2"/>
  <c r="AK701" i="2"/>
  <c r="AK702" i="2"/>
  <c r="AK703" i="2"/>
  <c r="AK704" i="2"/>
  <c r="AK705" i="2"/>
  <c r="AK706" i="2"/>
  <c r="AK707" i="2"/>
  <c r="AK708" i="2"/>
  <c r="AK709" i="2"/>
  <c r="AK710" i="2"/>
  <c r="AK711" i="2"/>
  <c r="AK712" i="2"/>
  <c r="AK713" i="2"/>
  <c r="AK714" i="2"/>
  <c r="AK715" i="2"/>
  <c r="AK716" i="2"/>
  <c r="AK717" i="2"/>
  <c r="AK718" i="2"/>
  <c r="AK719" i="2"/>
  <c r="AK720" i="2"/>
  <c r="AK721" i="2"/>
  <c r="AK722" i="2"/>
  <c r="AK723" i="2"/>
  <c r="AK724" i="2"/>
  <c r="AK725" i="2"/>
  <c r="AK726" i="2"/>
  <c r="AK727" i="2"/>
  <c r="AK728" i="2"/>
  <c r="AK729" i="2"/>
  <c r="AK730" i="2"/>
  <c r="AK731" i="2"/>
  <c r="AK732" i="2"/>
  <c r="AK733" i="2"/>
  <c r="AK734" i="2"/>
  <c r="AK735" i="2"/>
  <c r="AK736" i="2"/>
  <c r="AK737" i="2"/>
  <c r="AK738" i="2"/>
  <c r="AK739" i="2"/>
  <c r="AK740" i="2"/>
  <c r="AK741" i="2"/>
  <c r="AK742" i="2"/>
  <c r="AK743" i="2"/>
  <c r="AK744" i="2"/>
  <c r="AK745" i="2"/>
  <c r="AK746" i="2"/>
  <c r="AK747" i="2"/>
  <c r="AK748" i="2"/>
  <c r="AK749" i="2"/>
  <c r="AK750" i="2"/>
  <c r="AK751" i="2"/>
  <c r="AK752" i="2"/>
  <c r="AK753" i="2"/>
  <c r="AK754" i="2"/>
  <c r="AK755" i="2"/>
  <c r="AK756" i="2"/>
  <c r="AK757" i="2"/>
  <c r="AK758" i="2"/>
  <c r="AK759" i="2"/>
  <c r="AK760" i="2"/>
  <c r="AK761" i="2"/>
  <c r="AK762" i="2"/>
  <c r="AK763" i="2"/>
  <c r="AK764" i="2"/>
  <c r="AK765" i="2"/>
  <c r="AK766" i="2"/>
  <c r="AK767" i="2"/>
  <c r="AK768" i="2"/>
  <c r="AK769" i="2"/>
  <c r="AK770" i="2"/>
  <c r="AK771" i="2"/>
  <c r="AK772" i="2"/>
  <c r="AK773" i="2"/>
  <c r="AK774" i="2"/>
  <c r="AK775" i="2"/>
  <c r="AK776" i="2"/>
  <c r="AK777" i="2"/>
  <c r="AK778" i="2"/>
  <c r="AK779" i="2"/>
  <c r="AK780" i="2"/>
  <c r="AK781" i="2"/>
  <c r="AK782" i="2"/>
  <c r="AK783" i="2"/>
  <c r="AK784" i="2"/>
  <c r="AK785" i="2"/>
  <c r="AK786" i="2"/>
  <c r="AK787" i="2"/>
  <c r="AK788" i="2"/>
  <c r="AK789" i="2"/>
  <c r="AK790" i="2"/>
  <c r="AK791" i="2"/>
  <c r="AK792" i="2"/>
  <c r="AK793" i="2"/>
  <c r="AK794" i="2"/>
  <c r="AK795" i="2"/>
  <c r="AK796" i="2"/>
  <c r="AK797" i="2"/>
  <c r="AK798" i="2"/>
  <c r="AK799" i="2"/>
  <c r="AK800" i="2"/>
  <c r="AK801" i="2"/>
  <c r="AK802" i="2"/>
  <c r="AK803" i="2"/>
  <c r="AK804" i="2"/>
  <c r="AK805" i="2"/>
  <c r="AK806" i="2"/>
  <c r="AK807" i="2"/>
  <c r="AK808" i="2"/>
  <c r="AK809" i="2"/>
  <c r="AK810" i="2"/>
  <c r="AK811" i="2"/>
  <c r="AK812" i="2"/>
  <c r="AK813" i="2"/>
  <c r="AK814" i="2"/>
  <c r="AK815" i="2"/>
  <c r="AK816" i="2"/>
  <c r="AK817" i="2"/>
  <c r="AK818" i="2"/>
  <c r="AK819" i="2"/>
  <c r="AK820" i="2"/>
  <c r="AK821" i="2"/>
  <c r="AK822" i="2"/>
  <c r="AK823" i="2"/>
  <c r="AK824" i="2"/>
  <c r="AK825" i="2"/>
  <c r="AK826" i="2"/>
  <c r="AK827" i="2"/>
  <c r="AK828" i="2"/>
  <c r="AK829" i="2"/>
  <c r="AK830" i="2"/>
  <c r="AK831" i="2"/>
  <c r="AK832" i="2"/>
  <c r="AK833" i="2"/>
  <c r="AK834" i="2"/>
  <c r="AK835" i="2"/>
  <c r="AK836" i="2"/>
  <c r="AK837" i="2"/>
  <c r="AK838" i="2"/>
  <c r="AK839" i="2"/>
  <c r="AK840" i="2"/>
  <c r="AK841" i="2"/>
  <c r="AK842" i="2"/>
  <c r="AK843" i="2"/>
  <c r="AK844" i="2"/>
  <c r="AK845" i="2"/>
  <c r="AK846" i="2"/>
  <c r="AK847" i="2"/>
  <c r="AK848" i="2"/>
  <c r="AK849" i="2"/>
  <c r="AK850" i="2"/>
  <c r="AK851" i="2"/>
  <c r="AK852" i="2"/>
  <c r="AK853" i="2"/>
  <c r="AK854" i="2"/>
  <c r="AK855" i="2"/>
  <c r="AK856" i="2"/>
  <c r="AK857" i="2"/>
  <c r="AK858" i="2"/>
  <c r="AK859" i="2"/>
  <c r="AK860" i="2"/>
  <c r="AK861" i="2"/>
  <c r="AK862" i="2"/>
  <c r="AK863" i="2"/>
  <c r="AK864" i="2"/>
  <c r="AK865" i="2"/>
  <c r="AK866" i="2"/>
  <c r="AK867" i="2"/>
  <c r="AK868" i="2"/>
  <c r="AK869" i="2"/>
  <c r="AK870" i="2"/>
  <c r="AK871" i="2"/>
  <c r="AK872" i="2"/>
  <c r="AK873" i="2"/>
  <c r="AK874" i="2"/>
  <c r="AK875" i="2"/>
  <c r="AK876" i="2"/>
  <c r="AK877" i="2"/>
  <c r="AK878" i="2"/>
  <c r="AK879" i="2"/>
  <c r="AK880" i="2"/>
  <c r="AK881" i="2"/>
  <c r="AK882" i="2"/>
  <c r="AK883" i="2"/>
  <c r="AK884" i="2"/>
  <c r="AK885" i="2"/>
  <c r="AK886" i="2"/>
  <c r="AK887" i="2"/>
  <c r="AK888" i="2"/>
  <c r="AK889" i="2"/>
  <c r="AK890" i="2"/>
  <c r="AK891" i="2"/>
  <c r="AK892" i="2"/>
  <c r="AK893" i="2"/>
  <c r="AK894" i="2"/>
  <c r="AK895" i="2"/>
  <c r="AK896" i="2"/>
  <c r="AK897" i="2"/>
  <c r="AK898" i="2"/>
  <c r="AK899" i="2"/>
  <c r="AK900" i="2"/>
  <c r="AK901" i="2"/>
  <c r="AK902" i="2"/>
  <c r="AK903" i="2"/>
  <c r="AK904" i="2"/>
  <c r="AK905" i="2"/>
  <c r="AK906" i="2"/>
  <c r="AK907" i="2"/>
  <c r="AK908" i="2"/>
  <c r="AK909" i="2"/>
  <c r="AK910" i="2"/>
  <c r="AK911" i="2"/>
  <c r="AK912" i="2"/>
  <c r="AK913" i="2"/>
  <c r="AK914" i="2"/>
  <c r="AK915" i="2"/>
  <c r="AK916" i="2"/>
  <c r="AK917" i="2"/>
  <c r="AK918" i="2"/>
  <c r="AK919" i="2"/>
  <c r="AK920" i="2"/>
  <c r="AK921" i="2"/>
  <c r="AK922" i="2"/>
  <c r="AK923" i="2"/>
  <c r="AK924" i="2"/>
  <c r="AK925" i="2"/>
  <c r="AK926" i="2"/>
  <c r="AK927" i="2"/>
  <c r="AK928" i="2"/>
  <c r="AK929" i="2"/>
  <c r="AK930" i="2"/>
  <c r="AK931" i="2"/>
  <c r="AK932" i="2"/>
  <c r="AK933" i="2"/>
  <c r="AK934" i="2"/>
  <c r="AK935" i="2"/>
  <c r="AK936" i="2"/>
  <c r="AK937" i="2"/>
  <c r="AK938" i="2"/>
  <c r="AK939" i="2"/>
  <c r="AK940" i="2"/>
  <c r="AK941" i="2"/>
  <c r="AK942" i="2"/>
  <c r="AK943" i="2"/>
  <c r="AK944" i="2"/>
  <c r="AK945" i="2"/>
  <c r="AK946" i="2"/>
  <c r="AK947" i="2"/>
  <c r="AK948" i="2"/>
  <c r="AK949" i="2"/>
  <c r="AK950" i="2"/>
  <c r="AK951" i="2"/>
  <c r="AK952" i="2"/>
  <c r="AK953" i="2"/>
  <c r="AK954" i="2"/>
  <c r="AK955" i="2"/>
  <c r="AK956" i="2"/>
  <c r="AK957" i="2"/>
  <c r="AK958" i="2"/>
  <c r="AK959" i="2"/>
  <c r="AK960" i="2"/>
  <c r="AK961" i="2"/>
  <c r="AK962" i="2"/>
  <c r="AK963" i="2"/>
  <c r="AK964" i="2"/>
  <c r="AK965" i="2"/>
  <c r="AK966" i="2"/>
  <c r="AK967" i="2"/>
  <c r="AK968" i="2"/>
  <c r="AK969" i="2"/>
  <c r="AK970" i="2"/>
  <c r="AK971" i="2"/>
  <c r="AK972" i="2"/>
  <c r="AK973" i="2"/>
  <c r="AK974" i="2"/>
  <c r="AK975" i="2"/>
  <c r="AK976" i="2"/>
  <c r="AK977" i="2"/>
  <c r="AK978" i="2"/>
  <c r="AK979" i="2"/>
  <c r="AK980" i="2"/>
  <c r="AK981" i="2"/>
  <c r="AK982" i="2"/>
  <c r="AK983" i="2"/>
  <c r="AK984" i="2"/>
  <c r="AK985" i="2"/>
  <c r="AK986" i="2"/>
  <c r="AK987" i="2"/>
  <c r="AK988" i="2"/>
  <c r="AK989" i="2"/>
  <c r="AK990" i="2"/>
  <c r="AK991" i="2"/>
  <c r="AK992" i="2"/>
  <c r="AK993" i="2"/>
  <c r="AK994" i="2"/>
  <c r="AK995" i="2"/>
  <c r="AK996" i="2"/>
  <c r="AK997" i="2"/>
  <c r="AK998" i="2"/>
  <c r="AK999" i="2"/>
  <c r="AK1000" i="2"/>
  <c r="AK1001" i="2"/>
  <c r="AK1002" i="2"/>
  <c r="AK1003" i="2"/>
  <c r="AK1004" i="2"/>
  <c r="AK1005" i="2"/>
  <c r="AK1006" i="2"/>
  <c r="AK1007" i="2"/>
  <c r="AK1008" i="2"/>
  <c r="AK1009" i="2"/>
  <c r="AK1010" i="2"/>
  <c r="AK1011" i="2"/>
  <c r="AK1012" i="2"/>
  <c r="AK1013" i="2"/>
  <c r="AK1014" i="2"/>
  <c r="AK1015" i="2"/>
  <c r="AK1016" i="2"/>
  <c r="AK1017" i="2"/>
  <c r="AK1018" i="2"/>
  <c r="AK1019" i="2"/>
  <c r="AK1020" i="2"/>
  <c r="AK1021" i="2"/>
  <c r="AK1022" i="2"/>
  <c r="AK1023" i="2"/>
  <c r="AK1024" i="2"/>
  <c r="AK1025" i="2"/>
  <c r="AK1026" i="2"/>
  <c r="AK1027" i="2"/>
  <c r="AK1028" i="2"/>
  <c r="AK1029" i="2"/>
  <c r="AK1030" i="2"/>
  <c r="AK1031" i="2"/>
  <c r="AK1032" i="2"/>
  <c r="AK1033" i="2"/>
  <c r="AK1034" i="2"/>
  <c r="AK1035" i="2"/>
  <c r="AK1036" i="2"/>
  <c r="AK1037" i="2"/>
  <c r="AK1038" i="2"/>
  <c r="AK1039" i="2"/>
  <c r="AK1040" i="2"/>
  <c r="AK1041" i="2"/>
  <c r="AK1042" i="2"/>
  <c r="AK1043" i="2"/>
  <c r="AK1044" i="2"/>
  <c r="AK1045" i="2"/>
  <c r="AK1046" i="2"/>
  <c r="AK1047" i="2"/>
  <c r="AK1048" i="2"/>
  <c r="AK1049" i="2"/>
  <c r="AK1050" i="2"/>
  <c r="AK1051" i="2"/>
  <c r="AK1052" i="2"/>
  <c r="AK1053" i="2"/>
  <c r="AK1054" i="2"/>
  <c r="AK1055" i="2"/>
  <c r="AK1056" i="2"/>
  <c r="AK1057" i="2"/>
  <c r="AK1058" i="2"/>
  <c r="AK1059" i="2"/>
  <c r="AK1060" i="2"/>
  <c r="AK1061" i="2"/>
  <c r="AK1062" i="2"/>
  <c r="AK1063" i="2"/>
  <c r="AK1064" i="2"/>
  <c r="AK1065" i="2"/>
  <c r="AK1066" i="2"/>
  <c r="AK1067" i="2"/>
  <c r="AK1068" i="2"/>
  <c r="AK1069" i="2"/>
  <c r="AK1070" i="2"/>
  <c r="AK1071" i="2"/>
  <c r="AK1072" i="2"/>
  <c r="AK1073" i="2"/>
  <c r="AK1074" i="2"/>
  <c r="AK1075" i="2"/>
  <c r="AK1076" i="2"/>
  <c r="AK1077" i="2"/>
  <c r="AK1078" i="2"/>
  <c r="AK1079" i="2"/>
  <c r="AK1080" i="2"/>
  <c r="AK1081" i="2"/>
  <c r="AK1082" i="2"/>
  <c r="AK1083" i="2"/>
  <c r="AK1084" i="2"/>
  <c r="AK1085" i="2"/>
  <c r="AK1086" i="2"/>
  <c r="AK1087" i="2"/>
  <c r="AK1088" i="2"/>
  <c r="AK1089" i="2"/>
  <c r="AK1090" i="2"/>
  <c r="AK1091" i="2"/>
  <c r="AK1092" i="2"/>
  <c r="AK1093" i="2"/>
  <c r="AK1094" i="2"/>
  <c r="AK1095" i="2"/>
  <c r="AK1096" i="2"/>
  <c r="AK1097" i="2"/>
  <c r="AK1098" i="2"/>
  <c r="AK1099" i="2"/>
  <c r="AK1100" i="2"/>
  <c r="AK1101" i="2"/>
  <c r="AK1102" i="2"/>
  <c r="AK1103" i="2"/>
  <c r="AK1104" i="2"/>
  <c r="AK1105" i="2"/>
  <c r="AK1106" i="2"/>
  <c r="AK1107" i="2"/>
  <c r="AK1108" i="2"/>
  <c r="AK1109" i="2"/>
  <c r="AK1110" i="2"/>
  <c r="AK1111" i="2"/>
  <c r="AK1112" i="2"/>
  <c r="AK1113" i="2"/>
  <c r="AK1114" i="2"/>
  <c r="AK1115" i="2"/>
  <c r="AK1116" i="2"/>
  <c r="AK1117" i="2"/>
  <c r="AK1118" i="2"/>
  <c r="AK1119" i="2"/>
  <c r="AK1120" i="2"/>
  <c r="AK1121" i="2"/>
  <c r="AK1122" i="2"/>
  <c r="AK1123" i="2"/>
  <c r="AK1124" i="2"/>
  <c r="AK1125" i="2"/>
  <c r="AK1126" i="2"/>
  <c r="AK1127" i="2"/>
  <c r="AK1128" i="2"/>
  <c r="AK1129" i="2"/>
  <c r="AK1130" i="2"/>
  <c r="AK1131" i="2"/>
  <c r="AK1132" i="2"/>
  <c r="AK1133" i="2"/>
  <c r="AK1134" i="2"/>
  <c r="AK1135" i="2"/>
  <c r="AK1136" i="2"/>
  <c r="AK1137" i="2"/>
  <c r="AK1138" i="2"/>
  <c r="AK1139" i="2"/>
  <c r="AK1140" i="2"/>
  <c r="AK1141" i="2"/>
  <c r="AK1142" i="2"/>
  <c r="AK1143" i="2"/>
  <c r="AK1144" i="2"/>
  <c r="AK1145" i="2"/>
  <c r="AK1146" i="2"/>
  <c r="AK1147" i="2"/>
  <c r="AK1148" i="2"/>
  <c r="AK1149" i="2"/>
  <c r="AK1150" i="2"/>
  <c r="AK1151" i="2"/>
  <c r="AK1152" i="2"/>
  <c r="AK1153" i="2"/>
  <c r="AK1154" i="2"/>
  <c r="AK1155" i="2"/>
  <c r="AK1156" i="2"/>
  <c r="AK1157" i="2"/>
  <c r="AK1158" i="2"/>
  <c r="AK1159" i="2"/>
  <c r="AK1160" i="2"/>
  <c r="AK1161" i="2"/>
  <c r="AK1162" i="2"/>
  <c r="AK1163" i="2"/>
  <c r="AK1164" i="2"/>
  <c r="AK1165" i="2"/>
  <c r="AK1166" i="2"/>
  <c r="AK1167" i="2"/>
  <c r="AK1168" i="2"/>
  <c r="AK1169" i="2"/>
  <c r="AK1170" i="2"/>
  <c r="AK1171" i="2"/>
  <c r="AK1172" i="2"/>
  <c r="AK1173" i="2"/>
  <c r="AK1174" i="2"/>
  <c r="AK1175" i="2"/>
  <c r="AK1176" i="2"/>
  <c r="AK1177" i="2"/>
  <c r="AK1178" i="2"/>
  <c r="AK1179" i="2"/>
  <c r="AK1180" i="2"/>
  <c r="AK1181" i="2"/>
  <c r="AK1182" i="2"/>
  <c r="AK1183" i="2"/>
  <c r="AK1184" i="2"/>
  <c r="AK1185" i="2"/>
  <c r="AK1186" i="2"/>
  <c r="AK1187" i="2"/>
  <c r="AK1188" i="2"/>
  <c r="AK1189" i="2"/>
  <c r="AK1190" i="2"/>
  <c r="AK1191" i="2"/>
  <c r="AK1192" i="2"/>
  <c r="AK1193" i="2"/>
  <c r="AK1194" i="2"/>
  <c r="AK1195" i="2"/>
  <c r="AK1196" i="2"/>
  <c r="AK1197" i="2"/>
  <c r="AK1198" i="2"/>
  <c r="AK1199" i="2"/>
  <c r="AK1200" i="2"/>
  <c r="AK1201" i="2"/>
  <c r="AK1202" i="2"/>
  <c r="AK1203" i="2"/>
  <c r="AK1204" i="2"/>
  <c r="AK1205" i="2"/>
  <c r="AK1206" i="2"/>
  <c r="AK1207" i="2"/>
  <c r="AK1208" i="2"/>
  <c r="AK1209" i="2"/>
  <c r="AK1210" i="2"/>
  <c r="AK1211" i="2"/>
  <c r="AK1212" i="2"/>
  <c r="AK1213" i="2"/>
  <c r="AK1214" i="2"/>
  <c r="AK1215" i="2"/>
  <c r="AK1216" i="2"/>
  <c r="AK1217" i="2"/>
  <c r="AK1218" i="2"/>
  <c r="AK1219" i="2"/>
  <c r="AK1220" i="2"/>
  <c r="AK1221" i="2"/>
  <c r="AK1222" i="2"/>
  <c r="AK1223" i="2"/>
  <c r="AK1224" i="2"/>
  <c r="AK1225" i="2"/>
  <c r="AK1226" i="2"/>
  <c r="AK1227" i="2"/>
  <c r="AK1228" i="2"/>
  <c r="AK1229" i="2"/>
  <c r="AK1230" i="2"/>
  <c r="AK1231" i="2"/>
  <c r="AK1232" i="2"/>
  <c r="AK1233" i="2"/>
  <c r="AK1234" i="2"/>
  <c r="AK1235" i="2"/>
  <c r="AK1236" i="2"/>
  <c r="AK1237" i="2"/>
  <c r="AK1238" i="2"/>
  <c r="AK1239" i="2"/>
  <c r="AK1240" i="2"/>
  <c r="AK1241" i="2"/>
  <c r="AK1242" i="2"/>
  <c r="AK1243" i="2"/>
  <c r="AK1244" i="2"/>
  <c r="AK1245" i="2"/>
  <c r="AK1246" i="2"/>
  <c r="AK1247" i="2"/>
  <c r="AK1248" i="2"/>
  <c r="AK1249" i="2"/>
  <c r="AK1250" i="2"/>
  <c r="AK1251" i="2"/>
  <c r="AK1252" i="2"/>
  <c r="AK1253" i="2"/>
  <c r="AK1254" i="2"/>
  <c r="AK1255" i="2"/>
  <c r="AK1256" i="2"/>
  <c r="AK1257" i="2"/>
  <c r="AK1258" i="2"/>
  <c r="AK1259" i="2"/>
  <c r="AK1260" i="2"/>
  <c r="AK1261" i="2"/>
  <c r="AK1262" i="2"/>
  <c r="AK1263" i="2"/>
  <c r="AK1264" i="2"/>
  <c r="AK1265" i="2"/>
  <c r="AK1266" i="2"/>
  <c r="AK1267" i="2"/>
  <c r="AK1268" i="2"/>
  <c r="AK1269" i="2"/>
  <c r="AK1270" i="2"/>
  <c r="AK1271" i="2"/>
  <c r="AK1272" i="2"/>
  <c r="AK1273" i="2"/>
  <c r="AK1274" i="2"/>
  <c r="AK1275" i="2"/>
  <c r="AK1276" i="2"/>
  <c r="AK1277" i="2"/>
  <c r="AK1278" i="2"/>
  <c r="AK1279" i="2"/>
  <c r="AK1280" i="2"/>
  <c r="AK1281" i="2"/>
  <c r="AK1282" i="2"/>
  <c r="AK1283" i="2"/>
  <c r="AK1284" i="2"/>
  <c r="AK1285" i="2"/>
  <c r="AK1286" i="2"/>
  <c r="AK1287" i="2"/>
  <c r="AK1288" i="2"/>
  <c r="AK1289" i="2"/>
  <c r="AK1290" i="2"/>
  <c r="AK1291" i="2"/>
  <c r="AK1292" i="2"/>
  <c r="AK1293" i="2"/>
  <c r="AK1294" i="2"/>
  <c r="AK1295" i="2"/>
  <c r="AK1296" i="2"/>
  <c r="AK1297" i="2"/>
  <c r="AK1298" i="2"/>
  <c r="AK1299" i="2"/>
  <c r="AK1300" i="2"/>
  <c r="AK1301" i="2"/>
  <c r="AK1302" i="2"/>
  <c r="AK1303" i="2"/>
  <c r="AK1304" i="2"/>
  <c r="AK1305" i="2"/>
  <c r="AK1306" i="2"/>
  <c r="AK1307" i="2"/>
  <c r="AK1308" i="2"/>
  <c r="AK1309" i="2"/>
  <c r="AK1310" i="2"/>
  <c r="AK1311" i="2"/>
  <c r="AK1312" i="2"/>
  <c r="AK1313" i="2"/>
  <c r="AK1314" i="2"/>
  <c r="AK1315" i="2"/>
  <c r="AK1316" i="2"/>
  <c r="AK1317" i="2"/>
  <c r="AK1318" i="2"/>
  <c r="AK1319" i="2"/>
  <c r="AK1320" i="2"/>
  <c r="AK1321" i="2"/>
  <c r="AK1322" i="2"/>
  <c r="AK1323" i="2"/>
  <c r="AK1324" i="2"/>
  <c r="AK1325" i="2"/>
  <c r="AK1326" i="2"/>
  <c r="AK1327" i="2"/>
  <c r="AK1328" i="2"/>
  <c r="AK1329" i="2"/>
  <c r="AK1330" i="2"/>
  <c r="AK1331" i="2"/>
  <c r="AK1332" i="2"/>
  <c r="AK1333" i="2"/>
  <c r="AK1334" i="2"/>
  <c r="AK1335" i="2"/>
  <c r="AK1336" i="2"/>
  <c r="AK1337" i="2"/>
  <c r="AK1338" i="2"/>
  <c r="AK1339" i="2"/>
  <c r="AK1340" i="2"/>
  <c r="AK1341" i="2"/>
  <c r="AK1342" i="2"/>
  <c r="AK1343" i="2"/>
  <c r="AK1344" i="2"/>
  <c r="AK1345" i="2"/>
  <c r="AK1346" i="2"/>
  <c r="AK1347" i="2"/>
  <c r="AK1348" i="2"/>
  <c r="AK1349" i="2"/>
  <c r="AK1350" i="2"/>
  <c r="AK1351" i="2"/>
  <c r="AK1352" i="2"/>
  <c r="AK1353" i="2"/>
  <c r="AK1354" i="2"/>
  <c r="AK1355" i="2"/>
  <c r="AK1356" i="2"/>
  <c r="AK1357" i="2"/>
  <c r="AK1358" i="2"/>
  <c r="AK1359" i="2"/>
  <c r="AK1360" i="2"/>
  <c r="AK1361" i="2"/>
  <c r="AK1362" i="2"/>
  <c r="AK1363" i="2"/>
  <c r="AK1364" i="2"/>
  <c r="AK1365" i="2"/>
  <c r="AK1366" i="2"/>
  <c r="AK1367" i="2"/>
  <c r="AK1368" i="2"/>
  <c r="AK1369" i="2"/>
  <c r="AK1370" i="2"/>
  <c r="AK1371" i="2"/>
  <c r="AK1372" i="2"/>
  <c r="AK1373" i="2"/>
  <c r="AK1374" i="2"/>
  <c r="AK1375" i="2"/>
  <c r="AK1376" i="2"/>
  <c r="AK1377" i="2"/>
  <c r="AK1378" i="2"/>
  <c r="AK1379" i="2"/>
  <c r="AK1380" i="2"/>
  <c r="AK1381" i="2"/>
  <c r="AK1382" i="2"/>
  <c r="AK1383" i="2"/>
  <c r="AK1384" i="2"/>
  <c r="AK1385" i="2"/>
  <c r="AK1386" i="2"/>
  <c r="AK1387" i="2"/>
  <c r="AK1388" i="2"/>
  <c r="AK1389" i="2"/>
  <c r="AK1390" i="2"/>
  <c r="AK1391" i="2"/>
  <c r="AK1392" i="2"/>
  <c r="AK1393" i="2"/>
  <c r="AK1394" i="2"/>
  <c r="AK1395" i="2"/>
  <c r="AK1396" i="2"/>
  <c r="AK1397" i="2"/>
  <c r="AK1398" i="2"/>
  <c r="AK1399" i="2"/>
  <c r="AK1400" i="2"/>
  <c r="AK1401" i="2"/>
  <c r="AK1402" i="2"/>
  <c r="AK1403" i="2"/>
  <c r="AK1404" i="2"/>
  <c r="AK1405" i="2"/>
  <c r="AK1406" i="2"/>
  <c r="AK1407" i="2"/>
  <c r="AK1408" i="2"/>
  <c r="AK1409" i="2"/>
  <c r="AK1410" i="2"/>
  <c r="AK1411" i="2"/>
  <c r="AK1412" i="2"/>
  <c r="AK1413" i="2"/>
  <c r="AK1414" i="2"/>
  <c r="AK1415" i="2"/>
  <c r="AK1416" i="2"/>
  <c r="AK1417" i="2"/>
  <c r="AK1418" i="2"/>
  <c r="AK1419" i="2"/>
  <c r="AK1420" i="2"/>
  <c r="AK1421" i="2"/>
  <c r="AK1422" i="2"/>
  <c r="AK1423" i="2"/>
  <c r="AK1424" i="2"/>
  <c r="AK1425" i="2"/>
  <c r="AK1426" i="2"/>
  <c r="AK1427" i="2"/>
  <c r="AK1428" i="2"/>
  <c r="AK1429" i="2"/>
  <c r="AK1430" i="2"/>
  <c r="AK1431" i="2"/>
  <c r="AK1432" i="2"/>
  <c r="AK1433" i="2"/>
  <c r="AK1434" i="2"/>
  <c r="AK1435" i="2"/>
  <c r="AK1436" i="2"/>
  <c r="AK1437" i="2"/>
  <c r="AK1438" i="2"/>
  <c r="AK1439" i="2"/>
  <c r="AK1440" i="2"/>
  <c r="AK1441" i="2"/>
  <c r="AK1442" i="2"/>
  <c r="AK1443" i="2"/>
  <c r="AK1444" i="2"/>
  <c r="AK1445" i="2"/>
  <c r="AK1446" i="2"/>
  <c r="AK1447" i="2"/>
  <c r="AK1448" i="2"/>
  <c r="AK1449" i="2"/>
  <c r="AK1450" i="2"/>
  <c r="AK1451" i="2"/>
  <c r="AK1452" i="2"/>
  <c r="AK1453" i="2"/>
  <c r="AK1454" i="2"/>
  <c r="AK1455" i="2"/>
  <c r="AK1456" i="2"/>
  <c r="AK1457" i="2"/>
  <c r="AK1458" i="2"/>
  <c r="AK1459" i="2"/>
  <c r="AK1460" i="2"/>
  <c r="AK1461" i="2"/>
  <c r="AK1462" i="2"/>
  <c r="AK1463" i="2"/>
  <c r="AK1464" i="2"/>
  <c r="AK1465" i="2"/>
  <c r="AK1466" i="2"/>
  <c r="AK1467" i="2"/>
  <c r="AK1468" i="2"/>
  <c r="AK1469" i="2"/>
  <c r="AK1470" i="2"/>
  <c r="AK1471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2" i="2"/>
  <c r="E1" i="4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A8827E-CF97-467F-85F9-29412C8B5DB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9DDFFD20-5BB4-4C63-B9F9-425DAE6192A1}" name="WorksheetConnection_HR Analyst in Mutual Funds.xlsx!Table2" type="102" refreshedVersion="8" minRefreshableVersion="5">
    <extLst>
      <ext xmlns:x15="http://schemas.microsoft.com/office/spreadsheetml/2010/11/main" uri="{DE250136-89BD-433C-8126-D09CA5730AF9}">
        <x15:connection id="Table2" autoDelete="1">
          <x15:rangePr sourceName="_xlcn.WorksheetConnection_HRAnalystinMutualFunds.xlsxTable2"/>
        </x15:connection>
      </ext>
    </extLst>
  </connection>
</connections>
</file>

<file path=xl/sharedStrings.xml><?xml version="1.0" encoding="utf-8"?>
<sst xmlns="http://schemas.openxmlformats.org/spreadsheetml/2006/main" count="35481" uniqueCount="125">
  <si>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</si>
  <si>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</si>
  <si>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</si>
  <si>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</si>
  <si>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</si>
  <si>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</si>
  <si>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</si>
  <si>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</si>
  <si>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Gender</t>
  </si>
  <si>
    <t>HourlyRate</t>
  </si>
  <si>
    <t>JobInvolvement</t>
  </si>
  <si>
    <t>JobLevel</t>
  </si>
  <si>
    <t>MaritalStatus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</si>
  <si>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</si>
  <si>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</si>
  <si>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</si>
  <si>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</si>
  <si>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</si>
  <si>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</si>
  <si>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</si>
  <si>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</si>
  <si>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</si>
  <si>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</si>
  <si>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YearsInCurrentRole</t>
  </si>
  <si>
    <t>YearsSinceLastPromotion</t>
  </si>
  <si>
    <t>Yes</t>
  </si>
  <si>
    <t>Travel_Rarely</t>
  </si>
  <si>
    <t>Sales</t>
  </si>
  <si>
    <t>Life Sciences</t>
  </si>
  <si>
    <t>Female</t>
  </si>
  <si>
    <t>Sales Executive</t>
  </si>
  <si>
    <t>Single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</si>
  <si>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</si>
  <si>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</si>
  <si>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</si>
  <si>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</si>
  <si>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</si>
  <si>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</si>
  <si>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</si>
  <si>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</si>
  <si>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</si>
  <si>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</si>
  <si>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</si>
  <si>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</si>
  <si>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</si>
  <si>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</si>
  <si>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</si>
  <si>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</si>
  <si>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</si>
  <si>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</si>
  <si>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</si>
  <si>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Salary</t>
  </si>
  <si>
    <t>Role</t>
  </si>
  <si>
    <t>Tenure</t>
  </si>
  <si>
    <t>Satisfaction</t>
  </si>
  <si>
    <t>Env_Satisfaction</t>
  </si>
  <si>
    <t>Fund Return (%)</t>
  </si>
  <si>
    <t>Benchmark Return (%)</t>
  </si>
  <si>
    <t>Alpha</t>
  </si>
  <si>
    <t>Bonus</t>
  </si>
  <si>
    <t>AUM (₹ Cr)</t>
  </si>
  <si>
    <t>YearsWithCurrFund Manager</t>
  </si>
  <si>
    <t>Fund Manager</t>
  </si>
  <si>
    <t>Analyst</t>
  </si>
  <si>
    <t>Benchmark Return</t>
  </si>
  <si>
    <t>Row Labels</t>
  </si>
  <si>
    <t>Grand Total</t>
  </si>
  <si>
    <t>Column Labels</t>
  </si>
  <si>
    <t>Count of Attrition</t>
  </si>
  <si>
    <t>Attrition Rate</t>
  </si>
  <si>
    <t>ATTRITION BY ROLE</t>
  </si>
  <si>
    <t>ATTRITION BY TENURE</t>
  </si>
  <si>
    <t>0-2</t>
  </si>
  <si>
    <t>3-5</t>
  </si>
  <si>
    <t>6-8</t>
  </si>
  <si>
    <t>9-11</t>
  </si>
  <si>
    <t>&gt;12</t>
  </si>
  <si>
    <t>ATTRITION BY SALARY</t>
  </si>
  <si>
    <t>Salary Bands</t>
  </si>
  <si>
    <t>High</t>
  </si>
  <si>
    <t>low</t>
  </si>
  <si>
    <t>medium</t>
  </si>
  <si>
    <t>1. Role-Based Attrition (Most Important Insight)</t>
  </si>
  <si>
    <t>2. Salary-Based Attrition</t>
  </si>
  <si>
    <t>4. Overall Attrition Trend</t>
  </si>
  <si>
    <t>3. Tenure-Based Attrition Pattern</t>
  </si>
  <si>
    <t>Attrition Analysis &amp; Key Insights</t>
  </si>
  <si>
    <t>PERFORMANCE DISTRIBUTION</t>
  </si>
  <si>
    <t>Performance_Level</t>
  </si>
  <si>
    <t>average performer</t>
  </si>
  <si>
    <t>high performer</t>
  </si>
  <si>
    <t>low performer</t>
  </si>
  <si>
    <t>Average of Bonus</t>
  </si>
  <si>
    <t>Count of Performance_Level</t>
  </si>
  <si>
    <t>PERFORMANCE vs BONUS</t>
  </si>
  <si>
    <t>PERFORMANCE vs SALARY</t>
  </si>
  <si>
    <t>Average of Salary</t>
  </si>
  <si>
    <t>Market Salary</t>
  </si>
  <si>
    <t>Comp Ratio</t>
  </si>
  <si>
    <t>complevel</t>
  </si>
  <si>
    <t>Fair</t>
  </si>
  <si>
    <t>Overpaid</t>
  </si>
  <si>
    <t>Count of complevel</t>
  </si>
  <si>
    <t>Compensation Fairness Distribution</t>
  </si>
  <si>
    <t>Underpaid</t>
  </si>
  <si>
    <t>Compensation Analysis &amp; Key Insights</t>
  </si>
  <si>
    <t>1. The majority of employees (approximately 70%) fall under the ‘Fair’ compensation category, indicating that the organization maintains a generally balanced pay structure.</t>
  </si>
  <si>
    <t>2. Around 230 employees are identified as underpaid despite strong performance, highlighting a potential retention risk among high-performing talent.</t>
  </si>
  <si>
    <t>3. Approximately 208 employees are classified as overpaid relative to their performance, suggesting inefficiencies in compensation allocation.</t>
  </si>
  <si>
    <t>4. The presence of both underpaid high performers and overpaid low performers indicates a misalignment between performance and compensation.</t>
  </si>
  <si>
    <t>5. In asset management firms, such misalignment can lead to loss of top investment talent and increased cost inefficiencies, directly impacting fund performance and investor confidence.</t>
  </si>
  <si>
    <t>6. Aligning compensation more closely with performance metrics such as Alpha can significantly improve retention of high-value talent while optimizing cost efficiency.</t>
  </si>
  <si>
    <t>Succession_Level</t>
  </si>
  <si>
    <t>Not Ready</t>
  </si>
  <si>
    <t>Ready Now</t>
  </si>
  <si>
    <t>Ready Soon</t>
  </si>
  <si>
    <t>Count of Succession_Level</t>
  </si>
  <si>
    <t>Succession Planning Analysis &amp; Insights</t>
  </si>
  <si>
    <t>1. A portion of employees are classified as ‘Ready Now’, indicating availability of immediate successors for critical roles.</t>
  </si>
  <si>
    <t>2. A significant group falls under ‘Ready Soon’, suggesting a developing talent pipeline that can be prepared within a short period.</t>
  </si>
  <si>
    <t>3. However, a large number of employees are categorized as ‘Not Ready’, highlighting potential gaps in leadership readiness.</t>
  </si>
  <si>
    <t>4. Limited availability of ‘Ready Now’ candidates may increase dependency on key individuals, creating succession risk.</t>
  </si>
  <si>
    <t>5. Strengthening training and development programs can improve succession coverage and reduce organizational risk.</t>
  </si>
  <si>
    <t>KEY INSIGHTS</t>
  </si>
  <si>
    <t xml:space="preserve">
- High attrition in Sales roles
- High performers show retention risk (underpaid)
- Compensation misalignment exists
- Limited ready successors for critical roles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</si>
</sst>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.00"/>
    <numFmt numFmtId="165" formatCode="&quot;₹&quot;\ #,##0.0"/>
    <numFmt numFmtId="166" formatCode="&quot;₹&quot;\ #,##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1"/>
      <color theme="1"/>
      <name val="Amasis MT Pro Medium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/>
    <xf numFmtId="0" fontId="2" fillId="2" borderId="0" xfId="0" applyFont="1" applyFill="1"/>
    <xf numFmtId="2" fontId="2" fillId="2" borderId="0" xfId="0" applyNumberFormat="1" applyFont="1" applyFill="1"/>
    <xf numFmtId="2" fontId="0" fillId="0" borderId="0" xfId="0" applyNumberFormat="1"/>
    <xf numFmtId="9" fontId="0" fillId="0" borderId="0" xfId="1" applyFont="1"/>
    <xf numFmtId="9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64" fontId="2" fillId="0" borderId="0" xfId="0" applyNumberFormat="1" applyFont="1"/>
    <xf numFmtId="0" fontId="7" fillId="0" borderId="0" xfId="0" applyFont="1"/>
    <xf numFmtId="0" fontId="0" fillId="3" borderId="0" xfId="0" applyFill="1"/>
    <xf numFmtId="0" fontId="0" fillId="3" borderId="0" xfId="0" applyFill="1" applyAlignment="1">
      <alignment horizontal="center" vertical="center"/>
    </xf>
    <xf numFmtId="0" fontId="4" fillId="3" borderId="0" xfId="0" applyFont="1" applyFill="1"/>
    <xf numFmtId="0" fontId="5" fillId="3" borderId="0" xfId="0" applyFont="1" applyFill="1"/>
    <xf numFmtId="0" fontId="2" fillId="3" borderId="0" xfId="0" applyFont="1" applyFill="1"/>
    <xf numFmtId="9" fontId="0" fillId="3" borderId="0" xfId="1" applyFont="1" applyFill="1"/>
    <xf numFmtId="0" fontId="0" fillId="0" borderId="0" xfId="0" applyAlignment="1">
      <alignment horizontal="left" vertical="center" indent="1"/>
    </xf>
    <xf numFmtId="166" fontId="2" fillId="4" borderId="1" xfId="0" applyNumberFormat="1" applyFont="1" applyFill="1" applyBorder="1"/>
    <xf numFmtId="2" fontId="2" fillId="3" borderId="0" xfId="0" applyNumberFormat="1" applyFont="1" applyFill="1"/>
    <xf numFmtId="0" fontId="11" fillId="0" borderId="0" xfId="0" applyFont="1"/>
    <xf numFmtId="0" fontId="0" fillId="3" borderId="0" xfId="0" applyFill="1" applyAlignment="1">
      <alignment horizontal="left" vertical="center" indent="1"/>
    </xf>
    <xf numFmtId="0" fontId="2" fillId="6" borderId="0" xfId="0" applyFont="1" applyFill="1"/>
    <xf numFmtId="0" fontId="0" fillId="6" borderId="0" xfId="0" applyFill="1"/>
    <xf numFmtId="0" fontId="10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9" fillId="5" borderId="0" xfId="0" applyFont="1" applyFill="1" applyAlignment="1">
      <alignment horizontal="left" wrapText="1"/>
    </xf>
    <xf numFmtId="0" fontId="9" fillId="5" borderId="0" xfId="0" applyFont="1" applyFill="1" applyAlignment="1">
      <alignment horizontal="left"/>
    </xf>
    <xf numFmtId="0" fontId="3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14">
    <dxf>
      <numFmt numFmtId="13" formatCode="0%"/>
    </dxf>
    <dxf>
      <numFmt numFmtId="13" formatCode="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&quot;₹&quot;\ #,##0.0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64" formatCode="&quot;₹&quot;\ 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colors>
    <mruColors>
      <color rgb="FFF6C2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pivotCacheDefinition" Target="pivotCache/pivotCacheDefinition6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3.xml"/><Relationship Id="rId19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7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Analyst in Mutual Funds.xlsx]ATTRITION ANALYSIS!PivotTable3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 b="1"/>
              <a:t>Attrition Distribution by Role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'ATTRITION ANALYSIS'!$B$7:$B$8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'ATTRITION ANALYSIS'!$A$9:$A$18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'ATTRITION ANALYSIS'!$B$9:$B$18</c:f>
              <c:numCache>
                <c:formatCode>0.00%</c:formatCode>
                <c:ptCount val="9"/>
                <c:pt idx="0">
                  <c:v>0.93129770992366412</c:v>
                </c:pt>
                <c:pt idx="1">
                  <c:v>0.76923076923076927</c:v>
                </c:pt>
                <c:pt idx="2">
                  <c:v>0.76061776061776065</c:v>
                </c:pt>
                <c:pt idx="3">
                  <c:v>0.9509803921568627</c:v>
                </c:pt>
                <c:pt idx="4">
                  <c:v>0.93103448275862066</c:v>
                </c:pt>
                <c:pt idx="5">
                  <c:v>0.97499999999999998</c:v>
                </c:pt>
                <c:pt idx="6">
                  <c:v>0.83904109589041098</c:v>
                </c:pt>
                <c:pt idx="7">
                  <c:v>0.82515337423312884</c:v>
                </c:pt>
                <c:pt idx="8">
                  <c:v>0.60240963855421692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FE-4810-B6F2-AD685CEDEC08}"/>
            </c:ext>
          </c:extLst>
        </c:ser>
        <c:ser>
          <c:idx val="1"/>
          <c:order val="1"/>
          <c:tx>
            <c:strRef>
              <c:f>'ATTRITION ANALYSIS'!$C$7:$C$8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'ATTRITION ANALYSIS'!$A$9:$A$18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'ATTRITION ANALYSIS'!$C$9:$C$18</c:f>
              <c:numCache>
                <c:formatCode>0.00%</c:formatCode>
                <c:ptCount val="9"/>
                <c:pt idx="0">
                  <c:v>6.8702290076335881E-2</c:v>
                </c:pt>
                <c:pt idx="1">
                  <c:v>0.23076923076923078</c:v>
                </c:pt>
                <c:pt idx="2">
                  <c:v>0.23938223938223938</c:v>
                </c:pt>
                <c:pt idx="3">
                  <c:v>4.9019607843137254E-2</c:v>
                </c:pt>
                <c:pt idx="4">
                  <c:v>6.8965517241379309E-2</c:v>
                </c:pt>
                <c:pt idx="5">
                  <c:v>2.5000000000000001E-2</c:v>
                </c:pt>
                <c:pt idx="6">
                  <c:v>0.16095890410958905</c:v>
                </c:pt>
                <c:pt idx="7">
                  <c:v>0.17484662576687116</c:v>
                </c:pt>
                <c:pt idx="8">
                  <c:v>0.39759036144578314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FE-4810-B6F2-AD685CEDEC0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655068063"/>
        <c:axId val="655070943"/>
      </c:barChart>
      <c:catAx>
        <c:axId val="65506806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070943"/>
        <c:crosses val="autoZero"/>
        <c:auto val="1"/>
        <c:lblAlgn val="ctr"/>
        <c:lblOffset val="100"/>
        <c:noMultiLvlLbl val="0"/>
      </c:catAx>
      <c:valAx>
        <c:axId val="655070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068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Analyst in Mutual Funds.xlsx]ATTRITION ANALYSIS!PivotTable5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/>
              <a:t>Attrition Distribution by Salary Band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'ATTRITION ANALYSIS'!$G$14:$G$15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'ATTRITION ANALYSIS'!$F$16:$F$18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'ATTRITION ANALYSIS'!$G$16:$G$18</c:f>
              <c:numCache>
                <c:formatCode>0.00%</c:formatCode>
                <c:ptCount val="3"/>
                <c:pt idx="0">
                  <c:v>0.82517482517482521</c:v>
                </c:pt>
                <c:pt idx="1">
                  <c:v>0.84235976789168276</c:v>
                </c:pt>
                <c:pt idx="2">
                  <c:v>0.83276450511945388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A6-4E71-A502-4CCE786EC51F}"/>
            </c:ext>
          </c:extLst>
        </c:ser>
        <c:ser>
          <c:idx val="1"/>
          <c:order val="1"/>
          <c:tx>
            <c:strRef>
              <c:f>'ATTRITION ANALYSIS'!$H$14:$H$15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'ATTRITION ANALYSIS'!$F$16:$F$18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'ATTRITION ANALYSIS'!$H$16:$H$18</c:f>
              <c:numCache>
                <c:formatCode>0.00%</c:formatCode>
                <c:ptCount val="3"/>
                <c:pt idx="0">
                  <c:v>0.17482517482517482</c:v>
                </c:pt>
                <c:pt idx="1">
                  <c:v>0.15764023210831721</c:v>
                </c:pt>
                <c:pt idx="2">
                  <c:v>0.16723549488054607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A6-4E71-A502-4CCE786EC51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68041519"/>
        <c:axId val="1368039599"/>
      </c:barChart>
      <c:catAx>
        <c:axId val="1368041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039599"/>
        <c:crosses val="autoZero"/>
        <c:auto val="1"/>
        <c:lblAlgn val="ctr"/>
        <c:lblOffset val="100"/>
        <c:noMultiLvlLbl val="0"/>
      </c:catAx>
      <c:valAx>
        <c:axId val="1368039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041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Analyst in Mutual Funds.xlsx]ATTRITION ANALYSIS!PivotTable4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/>
              <a:t>Employee Distribution by Tenure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'ATTRITION ANALYSIS'!$G$5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'ATTRITION ANALYSIS'!$F$6:$F$11</c:f>
              <c:strCache>
                <c:ptCount val="5"/>
                <c:pt idx="0">
                  <c:v>0-2</c:v>
                </c:pt>
                <c:pt idx="1">
                  <c:v>3-5</c:v>
                </c:pt>
                <c:pt idx="2">
                  <c:v>6-8</c:v>
                </c:pt>
                <c:pt idx="3">
                  <c:v>9-11</c:v>
                </c:pt>
                <c:pt idx="4">
                  <c:v>&gt;12</c:v>
                </c:pt>
              </c:strCache>
            </c:strRef>
          </c:cat>
          <c:val>
            <c:numRef>
              <c:f>'ATTRITION ANALYSIS'!$G$6:$G$11</c:f>
              <c:numCache>
                <c:formatCode>General</c:formatCode>
                <c:ptCount val="5"/>
                <c:pt idx="0">
                  <c:v>342</c:v>
                </c:pt>
                <c:pt idx="1">
                  <c:v>434</c:v>
                </c:pt>
                <c:pt idx="2">
                  <c:v>246</c:v>
                </c:pt>
                <c:pt idx="3">
                  <c:v>202</c:v>
                </c:pt>
                <c:pt idx="4">
                  <c:v>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7D-4DCD-86D5-277C60386A2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90750127"/>
        <c:axId val="1490748687"/>
      </c:barChart>
      <c:catAx>
        <c:axId val="149075012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748687"/>
        <c:crosses val="autoZero"/>
        <c:auto val="1"/>
        <c:lblAlgn val="ctr"/>
        <c:lblOffset val="100"/>
        <c:noMultiLvlLbl val="0"/>
      </c:catAx>
      <c:valAx>
        <c:axId val="1490748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750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/>
              <a:t>Performance vs Salary (Alpha vs Compensation)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Clean_Data!$M$2:$M$2941</c:f>
              <c:numCache>
                <c:formatCode>0%</c:formatCode>
                <c:ptCount val="2940"/>
                <c:pt idx="0">
                  <c:v>0</c:v>
                </c:pt>
                <c:pt idx="1">
                  <c:v>0.03</c:v>
                </c:pt>
                <c:pt idx="2">
                  <c:v>9.999999999999995E-3</c:v>
                </c:pt>
                <c:pt idx="3">
                  <c:v>4.9999999999999989E-2</c:v>
                </c:pt>
                <c:pt idx="4">
                  <c:v>0</c:v>
                </c:pt>
                <c:pt idx="5">
                  <c:v>1.0000000000000009E-2</c:v>
                </c:pt>
                <c:pt idx="6">
                  <c:v>0.03</c:v>
                </c:pt>
                <c:pt idx="7">
                  <c:v>4.9999999999999989E-2</c:v>
                </c:pt>
                <c:pt idx="8">
                  <c:v>9.999999999999995E-3</c:v>
                </c:pt>
                <c:pt idx="9">
                  <c:v>0</c:v>
                </c:pt>
                <c:pt idx="10">
                  <c:v>3.9999999999999994E-2</c:v>
                </c:pt>
                <c:pt idx="11">
                  <c:v>4.9999999999999989E-2</c:v>
                </c:pt>
                <c:pt idx="12">
                  <c:v>3.9999999999999994E-2</c:v>
                </c:pt>
                <c:pt idx="13">
                  <c:v>7.9999999999999988E-2</c:v>
                </c:pt>
                <c:pt idx="14">
                  <c:v>-9.999999999999995E-3</c:v>
                </c:pt>
                <c:pt idx="15">
                  <c:v>-0.03</c:v>
                </c:pt>
                <c:pt idx="16">
                  <c:v>-0.03</c:v>
                </c:pt>
                <c:pt idx="17">
                  <c:v>0.03</c:v>
                </c:pt>
                <c:pt idx="18">
                  <c:v>0</c:v>
                </c:pt>
                <c:pt idx="19">
                  <c:v>3.9999999999999994E-2</c:v>
                </c:pt>
                <c:pt idx="20">
                  <c:v>0</c:v>
                </c:pt>
                <c:pt idx="21">
                  <c:v>4.9999999999999989E-2</c:v>
                </c:pt>
                <c:pt idx="22">
                  <c:v>9.999999999999995E-3</c:v>
                </c:pt>
                <c:pt idx="23">
                  <c:v>0.03</c:v>
                </c:pt>
                <c:pt idx="24">
                  <c:v>4.9999999999999989E-2</c:v>
                </c:pt>
                <c:pt idx="25">
                  <c:v>1.0000000000000009E-2</c:v>
                </c:pt>
                <c:pt idx="26">
                  <c:v>0.03</c:v>
                </c:pt>
                <c:pt idx="27">
                  <c:v>-0.03</c:v>
                </c:pt>
                <c:pt idx="28">
                  <c:v>1.0000000000000009E-2</c:v>
                </c:pt>
                <c:pt idx="29">
                  <c:v>9.999999999999995E-3</c:v>
                </c:pt>
                <c:pt idx="30">
                  <c:v>4.9999999999999989E-2</c:v>
                </c:pt>
                <c:pt idx="31">
                  <c:v>3.9999999999999994E-2</c:v>
                </c:pt>
                <c:pt idx="32">
                  <c:v>4.9999999999999989E-2</c:v>
                </c:pt>
                <c:pt idx="33">
                  <c:v>7.9999999999999988E-2</c:v>
                </c:pt>
                <c:pt idx="34">
                  <c:v>0.03</c:v>
                </c:pt>
                <c:pt idx="35">
                  <c:v>1.999999999999999E-2</c:v>
                </c:pt>
                <c:pt idx="36">
                  <c:v>4.9999999999999989E-2</c:v>
                </c:pt>
                <c:pt idx="37">
                  <c:v>-2.0000000000000004E-2</c:v>
                </c:pt>
                <c:pt idx="38">
                  <c:v>-2.0000000000000004E-2</c:v>
                </c:pt>
                <c:pt idx="39">
                  <c:v>4.9999999999999989E-2</c:v>
                </c:pt>
                <c:pt idx="40">
                  <c:v>9.999999999999995E-3</c:v>
                </c:pt>
                <c:pt idx="41">
                  <c:v>4.9999999999999989E-2</c:v>
                </c:pt>
                <c:pt idx="42">
                  <c:v>9.999999999999995E-3</c:v>
                </c:pt>
                <c:pt idx="43">
                  <c:v>-9.999999999999995E-3</c:v>
                </c:pt>
                <c:pt idx="44">
                  <c:v>4.9999999999999989E-2</c:v>
                </c:pt>
                <c:pt idx="45">
                  <c:v>9.999999999999995E-3</c:v>
                </c:pt>
                <c:pt idx="46">
                  <c:v>-0.03</c:v>
                </c:pt>
                <c:pt idx="47">
                  <c:v>0</c:v>
                </c:pt>
                <c:pt idx="48">
                  <c:v>0</c:v>
                </c:pt>
                <c:pt idx="49">
                  <c:v>0.03</c:v>
                </c:pt>
                <c:pt idx="50">
                  <c:v>-9.999999999999995E-3</c:v>
                </c:pt>
                <c:pt idx="51">
                  <c:v>1.999999999999999E-2</c:v>
                </c:pt>
                <c:pt idx="52">
                  <c:v>3.9999999999999994E-2</c:v>
                </c:pt>
                <c:pt idx="53">
                  <c:v>4.9999999999999989E-2</c:v>
                </c:pt>
                <c:pt idx="54">
                  <c:v>0.06</c:v>
                </c:pt>
                <c:pt idx="55">
                  <c:v>-9.999999999999995E-3</c:v>
                </c:pt>
                <c:pt idx="56">
                  <c:v>0.03</c:v>
                </c:pt>
                <c:pt idx="57">
                  <c:v>7.9999999999999988E-2</c:v>
                </c:pt>
                <c:pt idx="58">
                  <c:v>0.03</c:v>
                </c:pt>
                <c:pt idx="59">
                  <c:v>0.03</c:v>
                </c:pt>
                <c:pt idx="60">
                  <c:v>9.999999999999995E-3</c:v>
                </c:pt>
                <c:pt idx="61">
                  <c:v>0.06</c:v>
                </c:pt>
                <c:pt idx="62">
                  <c:v>0</c:v>
                </c:pt>
                <c:pt idx="63">
                  <c:v>1.0000000000000009E-2</c:v>
                </c:pt>
                <c:pt idx="64">
                  <c:v>9.999999999999995E-3</c:v>
                </c:pt>
                <c:pt idx="65">
                  <c:v>-0.03</c:v>
                </c:pt>
                <c:pt idx="66">
                  <c:v>0.06</c:v>
                </c:pt>
                <c:pt idx="67">
                  <c:v>-9.999999999999995E-3</c:v>
                </c:pt>
                <c:pt idx="68">
                  <c:v>3.9999999999999994E-2</c:v>
                </c:pt>
                <c:pt idx="69">
                  <c:v>1.0000000000000009E-2</c:v>
                </c:pt>
                <c:pt idx="70">
                  <c:v>-9.999999999999995E-3</c:v>
                </c:pt>
                <c:pt idx="71">
                  <c:v>-2.0000000000000004E-2</c:v>
                </c:pt>
                <c:pt idx="72">
                  <c:v>4.9999999999999989E-2</c:v>
                </c:pt>
                <c:pt idx="73">
                  <c:v>4.9999999999999989E-2</c:v>
                </c:pt>
                <c:pt idx="74">
                  <c:v>-2.0000000000000004E-2</c:v>
                </c:pt>
                <c:pt idx="75">
                  <c:v>-9.999999999999995E-3</c:v>
                </c:pt>
                <c:pt idx="76">
                  <c:v>7.9999999999999988E-2</c:v>
                </c:pt>
                <c:pt idx="77">
                  <c:v>1.0000000000000009E-2</c:v>
                </c:pt>
                <c:pt idx="78">
                  <c:v>0.03</c:v>
                </c:pt>
                <c:pt idx="79">
                  <c:v>-9.999999999999995E-3</c:v>
                </c:pt>
                <c:pt idx="80">
                  <c:v>1.999999999999999E-2</c:v>
                </c:pt>
                <c:pt idx="81">
                  <c:v>-9.999999999999995E-3</c:v>
                </c:pt>
                <c:pt idx="82">
                  <c:v>3.9999999999999994E-2</c:v>
                </c:pt>
                <c:pt idx="83">
                  <c:v>1.0000000000000009E-2</c:v>
                </c:pt>
                <c:pt idx="84">
                  <c:v>4.9999999999999989E-2</c:v>
                </c:pt>
                <c:pt idx="85">
                  <c:v>9.999999999999995E-3</c:v>
                </c:pt>
                <c:pt idx="86">
                  <c:v>-0.03</c:v>
                </c:pt>
                <c:pt idx="87">
                  <c:v>7.9999999999999988E-2</c:v>
                </c:pt>
                <c:pt idx="88">
                  <c:v>7.9999999999999988E-2</c:v>
                </c:pt>
                <c:pt idx="89">
                  <c:v>9.999999999999995E-3</c:v>
                </c:pt>
                <c:pt idx="90">
                  <c:v>3.9999999999999994E-2</c:v>
                </c:pt>
                <c:pt idx="91">
                  <c:v>-9.999999999999995E-3</c:v>
                </c:pt>
                <c:pt idx="92">
                  <c:v>0</c:v>
                </c:pt>
                <c:pt idx="93">
                  <c:v>1.0000000000000009E-2</c:v>
                </c:pt>
                <c:pt idx="94">
                  <c:v>-9.999999999999995E-3</c:v>
                </c:pt>
                <c:pt idx="95">
                  <c:v>9.999999999999995E-3</c:v>
                </c:pt>
                <c:pt idx="96">
                  <c:v>-9.999999999999995E-3</c:v>
                </c:pt>
                <c:pt idx="97">
                  <c:v>-9.999999999999995E-3</c:v>
                </c:pt>
                <c:pt idx="98">
                  <c:v>3.9999999999999994E-2</c:v>
                </c:pt>
                <c:pt idx="99">
                  <c:v>0</c:v>
                </c:pt>
                <c:pt idx="100">
                  <c:v>0.03</c:v>
                </c:pt>
                <c:pt idx="101">
                  <c:v>7.9999999999999988E-2</c:v>
                </c:pt>
                <c:pt idx="102">
                  <c:v>3.9999999999999994E-2</c:v>
                </c:pt>
                <c:pt idx="103">
                  <c:v>7.9999999999999988E-2</c:v>
                </c:pt>
                <c:pt idx="104">
                  <c:v>4.9999999999999989E-2</c:v>
                </c:pt>
                <c:pt idx="105">
                  <c:v>9.999999999999995E-3</c:v>
                </c:pt>
                <c:pt idx="106">
                  <c:v>-9.999999999999995E-3</c:v>
                </c:pt>
                <c:pt idx="107">
                  <c:v>-9.999999999999995E-3</c:v>
                </c:pt>
                <c:pt idx="108">
                  <c:v>1.0000000000000009E-2</c:v>
                </c:pt>
                <c:pt idx="109">
                  <c:v>1.0000000000000009E-2</c:v>
                </c:pt>
                <c:pt idx="110">
                  <c:v>1.0000000000000009E-2</c:v>
                </c:pt>
                <c:pt idx="111">
                  <c:v>-9.999999999999995E-3</c:v>
                </c:pt>
                <c:pt idx="112">
                  <c:v>0.03</c:v>
                </c:pt>
                <c:pt idx="113">
                  <c:v>1.999999999999999E-2</c:v>
                </c:pt>
                <c:pt idx="114">
                  <c:v>0.06</c:v>
                </c:pt>
                <c:pt idx="115">
                  <c:v>0</c:v>
                </c:pt>
                <c:pt idx="116">
                  <c:v>4.9999999999999989E-2</c:v>
                </c:pt>
                <c:pt idx="117">
                  <c:v>3.9999999999999994E-2</c:v>
                </c:pt>
                <c:pt idx="118">
                  <c:v>0.06</c:v>
                </c:pt>
                <c:pt idx="119">
                  <c:v>0</c:v>
                </c:pt>
                <c:pt idx="120">
                  <c:v>1.0000000000000009E-2</c:v>
                </c:pt>
                <c:pt idx="121">
                  <c:v>-2.0000000000000004E-2</c:v>
                </c:pt>
                <c:pt idx="122">
                  <c:v>7.9999999999999988E-2</c:v>
                </c:pt>
                <c:pt idx="123">
                  <c:v>9.999999999999995E-3</c:v>
                </c:pt>
                <c:pt idx="124">
                  <c:v>4.9999999999999989E-2</c:v>
                </c:pt>
                <c:pt idx="125">
                  <c:v>4.9999999999999989E-2</c:v>
                </c:pt>
                <c:pt idx="126">
                  <c:v>3.9999999999999994E-2</c:v>
                </c:pt>
                <c:pt idx="127">
                  <c:v>-9.999999999999995E-3</c:v>
                </c:pt>
                <c:pt idx="128">
                  <c:v>-9.999999999999995E-3</c:v>
                </c:pt>
                <c:pt idx="129">
                  <c:v>1.0000000000000009E-2</c:v>
                </c:pt>
                <c:pt idx="130">
                  <c:v>1.999999999999999E-2</c:v>
                </c:pt>
                <c:pt idx="131">
                  <c:v>0.03</c:v>
                </c:pt>
                <c:pt idx="132">
                  <c:v>0.06</c:v>
                </c:pt>
                <c:pt idx="133">
                  <c:v>-9.999999999999995E-3</c:v>
                </c:pt>
                <c:pt idx="134">
                  <c:v>9.999999999999995E-3</c:v>
                </c:pt>
                <c:pt idx="135">
                  <c:v>9.999999999999995E-3</c:v>
                </c:pt>
                <c:pt idx="136">
                  <c:v>4.9999999999999989E-2</c:v>
                </c:pt>
                <c:pt idx="137">
                  <c:v>9.999999999999995E-3</c:v>
                </c:pt>
                <c:pt idx="138">
                  <c:v>1.999999999999999E-2</c:v>
                </c:pt>
                <c:pt idx="139">
                  <c:v>1.999999999999999E-2</c:v>
                </c:pt>
                <c:pt idx="140">
                  <c:v>0.03</c:v>
                </c:pt>
                <c:pt idx="141">
                  <c:v>3.9999999999999994E-2</c:v>
                </c:pt>
                <c:pt idx="142">
                  <c:v>0.03</c:v>
                </c:pt>
                <c:pt idx="143">
                  <c:v>4.9999999999999989E-2</c:v>
                </c:pt>
                <c:pt idx="144">
                  <c:v>9.999999999999995E-3</c:v>
                </c:pt>
                <c:pt idx="145">
                  <c:v>7.9999999999999988E-2</c:v>
                </c:pt>
                <c:pt idx="146">
                  <c:v>4.9999999999999989E-2</c:v>
                </c:pt>
                <c:pt idx="147">
                  <c:v>-0.03</c:v>
                </c:pt>
                <c:pt idx="148">
                  <c:v>0.06</c:v>
                </c:pt>
                <c:pt idx="149">
                  <c:v>9.999999999999995E-3</c:v>
                </c:pt>
                <c:pt idx="150">
                  <c:v>1.999999999999999E-2</c:v>
                </c:pt>
                <c:pt idx="151">
                  <c:v>1.0000000000000009E-2</c:v>
                </c:pt>
                <c:pt idx="152">
                  <c:v>7.9999999999999988E-2</c:v>
                </c:pt>
                <c:pt idx="153">
                  <c:v>1.999999999999999E-2</c:v>
                </c:pt>
                <c:pt idx="154">
                  <c:v>0.06</c:v>
                </c:pt>
                <c:pt idx="155">
                  <c:v>1.0000000000000009E-2</c:v>
                </c:pt>
                <c:pt idx="156">
                  <c:v>-2.0000000000000004E-2</c:v>
                </c:pt>
                <c:pt idx="157">
                  <c:v>9.999999999999995E-3</c:v>
                </c:pt>
                <c:pt idx="158">
                  <c:v>1.0000000000000009E-2</c:v>
                </c:pt>
                <c:pt idx="159">
                  <c:v>-9.999999999999995E-3</c:v>
                </c:pt>
                <c:pt idx="160">
                  <c:v>0.03</c:v>
                </c:pt>
                <c:pt idx="161">
                  <c:v>1.0000000000000009E-2</c:v>
                </c:pt>
                <c:pt idx="162">
                  <c:v>1.999999999999999E-2</c:v>
                </c:pt>
                <c:pt idx="163">
                  <c:v>9.999999999999995E-3</c:v>
                </c:pt>
                <c:pt idx="164">
                  <c:v>0.06</c:v>
                </c:pt>
                <c:pt idx="165">
                  <c:v>4.9999999999999989E-2</c:v>
                </c:pt>
                <c:pt idx="166">
                  <c:v>-2.0000000000000004E-2</c:v>
                </c:pt>
                <c:pt idx="167">
                  <c:v>9.999999999999995E-3</c:v>
                </c:pt>
                <c:pt idx="168">
                  <c:v>0</c:v>
                </c:pt>
                <c:pt idx="169">
                  <c:v>9.999999999999995E-3</c:v>
                </c:pt>
                <c:pt idx="170">
                  <c:v>-9.999999999999995E-3</c:v>
                </c:pt>
                <c:pt idx="171">
                  <c:v>4.9999999999999989E-2</c:v>
                </c:pt>
                <c:pt idx="172">
                  <c:v>0.03</c:v>
                </c:pt>
                <c:pt idx="173">
                  <c:v>7.9999999999999988E-2</c:v>
                </c:pt>
                <c:pt idx="174">
                  <c:v>-0.03</c:v>
                </c:pt>
                <c:pt idx="175">
                  <c:v>9.999999999999995E-3</c:v>
                </c:pt>
                <c:pt idx="176">
                  <c:v>0.03</c:v>
                </c:pt>
                <c:pt idx="177">
                  <c:v>-2.0000000000000004E-2</c:v>
                </c:pt>
                <c:pt idx="178">
                  <c:v>4.9999999999999989E-2</c:v>
                </c:pt>
                <c:pt idx="179">
                  <c:v>4.9999999999999989E-2</c:v>
                </c:pt>
                <c:pt idx="180">
                  <c:v>-2.0000000000000004E-2</c:v>
                </c:pt>
                <c:pt idx="181">
                  <c:v>9.999999999999995E-3</c:v>
                </c:pt>
                <c:pt idx="182">
                  <c:v>-0.03</c:v>
                </c:pt>
                <c:pt idx="183">
                  <c:v>0.03</c:v>
                </c:pt>
                <c:pt idx="184">
                  <c:v>1.999999999999999E-2</c:v>
                </c:pt>
                <c:pt idx="185">
                  <c:v>-9.999999999999995E-3</c:v>
                </c:pt>
                <c:pt idx="186">
                  <c:v>0.03</c:v>
                </c:pt>
                <c:pt idx="187">
                  <c:v>-0.03</c:v>
                </c:pt>
                <c:pt idx="188">
                  <c:v>9.999999999999995E-3</c:v>
                </c:pt>
                <c:pt idx="189">
                  <c:v>0</c:v>
                </c:pt>
                <c:pt idx="190">
                  <c:v>1.999999999999999E-2</c:v>
                </c:pt>
                <c:pt idx="191">
                  <c:v>1.999999999999999E-2</c:v>
                </c:pt>
                <c:pt idx="192">
                  <c:v>0.03</c:v>
                </c:pt>
                <c:pt idx="193">
                  <c:v>1.0000000000000009E-2</c:v>
                </c:pt>
                <c:pt idx="194">
                  <c:v>4.9999999999999989E-2</c:v>
                </c:pt>
                <c:pt idx="195">
                  <c:v>9.999999999999995E-3</c:v>
                </c:pt>
                <c:pt idx="196">
                  <c:v>7.9999999999999988E-2</c:v>
                </c:pt>
                <c:pt idx="197">
                  <c:v>0</c:v>
                </c:pt>
                <c:pt idx="198">
                  <c:v>-9.999999999999995E-3</c:v>
                </c:pt>
                <c:pt idx="199">
                  <c:v>7.9999999999999988E-2</c:v>
                </c:pt>
                <c:pt idx="200">
                  <c:v>1.0000000000000009E-2</c:v>
                </c:pt>
                <c:pt idx="201">
                  <c:v>9.999999999999995E-3</c:v>
                </c:pt>
                <c:pt idx="202">
                  <c:v>-0.03</c:v>
                </c:pt>
                <c:pt idx="203">
                  <c:v>1.0000000000000009E-2</c:v>
                </c:pt>
                <c:pt idx="204">
                  <c:v>-0.03</c:v>
                </c:pt>
                <c:pt idx="205">
                  <c:v>-9.999999999999995E-3</c:v>
                </c:pt>
                <c:pt idx="206">
                  <c:v>0.06</c:v>
                </c:pt>
                <c:pt idx="207">
                  <c:v>4.9999999999999989E-2</c:v>
                </c:pt>
                <c:pt idx="208">
                  <c:v>3.9999999999999994E-2</c:v>
                </c:pt>
                <c:pt idx="209">
                  <c:v>-9.999999999999995E-3</c:v>
                </c:pt>
                <c:pt idx="210">
                  <c:v>0.03</c:v>
                </c:pt>
                <c:pt idx="211">
                  <c:v>-9.999999999999995E-3</c:v>
                </c:pt>
                <c:pt idx="212">
                  <c:v>9.999999999999995E-3</c:v>
                </c:pt>
                <c:pt idx="213">
                  <c:v>7.9999999999999988E-2</c:v>
                </c:pt>
                <c:pt idx="214">
                  <c:v>-2.0000000000000004E-2</c:v>
                </c:pt>
                <c:pt idx="215">
                  <c:v>3.9999999999999994E-2</c:v>
                </c:pt>
                <c:pt idx="216">
                  <c:v>-0.03</c:v>
                </c:pt>
                <c:pt idx="217">
                  <c:v>1.999999999999999E-2</c:v>
                </c:pt>
                <c:pt idx="218">
                  <c:v>1.999999999999999E-2</c:v>
                </c:pt>
                <c:pt idx="219">
                  <c:v>0</c:v>
                </c:pt>
                <c:pt idx="220">
                  <c:v>-0.03</c:v>
                </c:pt>
                <c:pt idx="221">
                  <c:v>4.9999999999999989E-2</c:v>
                </c:pt>
                <c:pt idx="222">
                  <c:v>-2.0000000000000004E-2</c:v>
                </c:pt>
                <c:pt idx="223">
                  <c:v>1.999999999999999E-2</c:v>
                </c:pt>
                <c:pt idx="224">
                  <c:v>1.999999999999999E-2</c:v>
                </c:pt>
                <c:pt idx="225">
                  <c:v>9.999999999999995E-3</c:v>
                </c:pt>
                <c:pt idx="226">
                  <c:v>9.999999999999995E-3</c:v>
                </c:pt>
                <c:pt idx="227">
                  <c:v>7.9999999999999988E-2</c:v>
                </c:pt>
                <c:pt idx="228">
                  <c:v>4.9999999999999989E-2</c:v>
                </c:pt>
                <c:pt idx="229">
                  <c:v>4.9999999999999989E-2</c:v>
                </c:pt>
                <c:pt idx="230">
                  <c:v>4.9999999999999989E-2</c:v>
                </c:pt>
                <c:pt idx="231">
                  <c:v>-9.999999999999995E-3</c:v>
                </c:pt>
                <c:pt idx="232">
                  <c:v>-2.0000000000000004E-2</c:v>
                </c:pt>
                <c:pt idx="233">
                  <c:v>4.9999999999999989E-2</c:v>
                </c:pt>
                <c:pt idx="234">
                  <c:v>0.06</c:v>
                </c:pt>
                <c:pt idx="235">
                  <c:v>0.06</c:v>
                </c:pt>
                <c:pt idx="236">
                  <c:v>9.999999999999995E-3</c:v>
                </c:pt>
                <c:pt idx="237">
                  <c:v>1.0000000000000009E-2</c:v>
                </c:pt>
                <c:pt idx="238">
                  <c:v>4.9999999999999989E-2</c:v>
                </c:pt>
                <c:pt idx="239">
                  <c:v>-9.999999999999995E-3</c:v>
                </c:pt>
                <c:pt idx="240">
                  <c:v>0.03</c:v>
                </c:pt>
                <c:pt idx="241">
                  <c:v>1.999999999999999E-2</c:v>
                </c:pt>
                <c:pt idx="242">
                  <c:v>0.06</c:v>
                </c:pt>
                <c:pt idx="243">
                  <c:v>1.999999999999999E-2</c:v>
                </c:pt>
                <c:pt idx="244">
                  <c:v>0.06</c:v>
                </c:pt>
                <c:pt idx="245">
                  <c:v>-2.0000000000000004E-2</c:v>
                </c:pt>
                <c:pt idx="246">
                  <c:v>1.0000000000000009E-2</c:v>
                </c:pt>
                <c:pt idx="247">
                  <c:v>9.999999999999995E-3</c:v>
                </c:pt>
                <c:pt idx="248">
                  <c:v>1.0000000000000009E-2</c:v>
                </c:pt>
                <c:pt idx="249">
                  <c:v>-2.0000000000000004E-2</c:v>
                </c:pt>
                <c:pt idx="250">
                  <c:v>-2.0000000000000004E-2</c:v>
                </c:pt>
                <c:pt idx="251">
                  <c:v>9.999999999999995E-3</c:v>
                </c:pt>
                <c:pt idx="252">
                  <c:v>-9.999999999999995E-3</c:v>
                </c:pt>
                <c:pt idx="253">
                  <c:v>-9.999999999999995E-3</c:v>
                </c:pt>
                <c:pt idx="254">
                  <c:v>0.03</c:v>
                </c:pt>
                <c:pt idx="255">
                  <c:v>1.999999999999999E-2</c:v>
                </c:pt>
                <c:pt idx="256">
                  <c:v>1.0000000000000009E-2</c:v>
                </c:pt>
                <c:pt idx="257">
                  <c:v>7.9999999999999988E-2</c:v>
                </c:pt>
                <c:pt idx="258">
                  <c:v>3.9999999999999994E-2</c:v>
                </c:pt>
                <c:pt idx="259">
                  <c:v>9.999999999999995E-3</c:v>
                </c:pt>
                <c:pt idx="260">
                  <c:v>1.999999999999999E-2</c:v>
                </c:pt>
                <c:pt idx="261">
                  <c:v>9.999999999999995E-3</c:v>
                </c:pt>
                <c:pt idx="262">
                  <c:v>1.0000000000000009E-2</c:v>
                </c:pt>
                <c:pt idx="263">
                  <c:v>1.0000000000000009E-2</c:v>
                </c:pt>
                <c:pt idx="264">
                  <c:v>-9.999999999999995E-3</c:v>
                </c:pt>
                <c:pt idx="265">
                  <c:v>-2.0000000000000004E-2</c:v>
                </c:pt>
                <c:pt idx="266">
                  <c:v>4.9999999999999989E-2</c:v>
                </c:pt>
                <c:pt idx="267">
                  <c:v>4.9999999999999989E-2</c:v>
                </c:pt>
                <c:pt idx="268">
                  <c:v>7.9999999999999988E-2</c:v>
                </c:pt>
                <c:pt idx="269">
                  <c:v>-9.999999999999995E-3</c:v>
                </c:pt>
                <c:pt idx="270">
                  <c:v>0.03</c:v>
                </c:pt>
                <c:pt idx="271">
                  <c:v>0.03</c:v>
                </c:pt>
                <c:pt idx="272">
                  <c:v>1.0000000000000009E-2</c:v>
                </c:pt>
                <c:pt idx="273">
                  <c:v>4.9999999999999989E-2</c:v>
                </c:pt>
                <c:pt idx="274">
                  <c:v>1.999999999999999E-2</c:v>
                </c:pt>
                <c:pt idx="275">
                  <c:v>0.03</c:v>
                </c:pt>
                <c:pt idx="276">
                  <c:v>7.9999999999999988E-2</c:v>
                </c:pt>
                <c:pt idx="277">
                  <c:v>1.0000000000000009E-2</c:v>
                </c:pt>
                <c:pt idx="278">
                  <c:v>0.03</c:v>
                </c:pt>
                <c:pt idx="279">
                  <c:v>-9.999999999999995E-3</c:v>
                </c:pt>
                <c:pt idx="280">
                  <c:v>0.03</c:v>
                </c:pt>
                <c:pt idx="281">
                  <c:v>-9.999999999999995E-3</c:v>
                </c:pt>
                <c:pt idx="282">
                  <c:v>9.999999999999995E-3</c:v>
                </c:pt>
                <c:pt idx="283">
                  <c:v>-9.999999999999995E-3</c:v>
                </c:pt>
                <c:pt idx="284">
                  <c:v>-9.999999999999995E-3</c:v>
                </c:pt>
                <c:pt idx="285">
                  <c:v>9.999999999999995E-3</c:v>
                </c:pt>
                <c:pt idx="286">
                  <c:v>4.9999999999999989E-2</c:v>
                </c:pt>
                <c:pt idx="287">
                  <c:v>-9.999999999999995E-3</c:v>
                </c:pt>
                <c:pt idx="288">
                  <c:v>3.9999999999999994E-2</c:v>
                </c:pt>
                <c:pt idx="289">
                  <c:v>1.0000000000000009E-2</c:v>
                </c:pt>
                <c:pt idx="290">
                  <c:v>4.9999999999999989E-2</c:v>
                </c:pt>
                <c:pt idx="291">
                  <c:v>4.9999999999999989E-2</c:v>
                </c:pt>
                <c:pt idx="292">
                  <c:v>1.0000000000000009E-2</c:v>
                </c:pt>
                <c:pt idx="293">
                  <c:v>9.999999999999995E-3</c:v>
                </c:pt>
                <c:pt idx="294">
                  <c:v>0.06</c:v>
                </c:pt>
                <c:pt idx="295">
                  <c:v>9.999999999999995E-3</c:v>
                </c:pt>
                <c:pt idx="296">
                  <c:v>4.9999999999999989E-2</c:v>
                </c:pt>
                <c:pt idx="297">
                  <c:v>1.0000000000000009E-2</c:v>
                </c:pt>
                <c:pt idx="298">
                  <c:v>1.999999999999999E-2</c:v>
                </c:pt>
                <c:pt idx="299">
                  <c:v>-0.03</c:v>
                </c:pt>
                <c:pt idx="300">
                  <c:v>9.999999999999995E-3</c:v>
                </c:pt>
                <c:pt idx="301">
                  <c:v>-9.999999999999995E-3</c:v>
                </c:pt>
                <c:pt idx="302">
                  <c:v>0.06</c:v>
                </c:pt>
                <c:pt idx="303">
                  <c:v>3.9999999999999994E-2</c:v>
                </c:pt>
                <c:pt idx="304">
                  <c:v>4.9999999999999989E-2</c:v>
                </c:pt>
                <c:pt idx="305">
                  <c:v>4.9999999999999989E-2</c:v>
                </c:pt>
                <c:pt idx="306">
                  <c:v>9.999999999999995E-3</c:v>
                </c:pt>
                <c:pt idx="307">
                  <c:v>0.03</c:v>
                </c:pt>
                <c:pt idx="308">
                  <c:v>9.999999999999995E-3</c:v>
                </c:pt>
                <c:pt idx="309">
                  <c:v>9.999999999999995E-3</c:v>
                </c:pt>
                <c:pt idx="310">
                  <c:v>0</c:v>
                </c:pt>
                <c:pt idx="311">
                  <c:v>0.06</c:v>
                </c:pt>
                <c:pt idx="312">
                  <c:v>4.9999999999999989E-2</c:v>
                </c:pt>
                <c:pt idx="313">
                  <c:v>0.03</c:v>
                </c:pt>
                <c:pt idx="314">
                  <c:v>0</c:v>
                </c:pt>
                <c:pt idx="315">
                  <c:v>1.999999999999999E-2</c:v>
                </c:pt>
                <c:pt idx="316">
                  <c:v>9.999999999999995E-3</c:v>
                </c:pt>
                <c:pt idx="317">
                  <c:v>-0.03</c:v>
                </c:pt>
                <c:pt idx="318">
                  <c:v>-0.03</c:v>
                </c:pt>
                <c:pt idx="319">
                  <c:v>0</c:v>
                </c:pt>
                <c:pt idx="320">
                  <c:v>4.9999999999999989E-2</c:v>
                </c:pt>
                <c:pt idx="321">
                  <c:v>9.999999999999995E-3</c:v>
                </c:pt>
                <c:pt idx="322">
                  <c:v>9.999999999999995E-3</c:v>
                </c:pt>
                <c:pt idx="323">
                  <c:v>4.9999999999999989E-2</c:v>
                </c:pt>
                <c:pt idx="324">
                  <c:v>1.999999999999999E-2</c:v>
                </c:pt>
                <c:pt idx="325">
                  <c:v>7.9999999999999988E-2</c:v>
                </c:pt>
                <c:pt idx="326">
                  <c:v>1.0000000000000009E-2</c:v>
                </c:pt>
                <c:pt idx="327">
                  <c:v>4.9999999999999989E-2</c:v>
                </c:pt>
                <c:pt idx="328">
                  <c:v>-9.999999999999995E-3</c:v>
                </c:pt>
                <c:pt idx="329">
                  <c:v>9.999999999999995E-3</c:v>
                </c:pt>
                <c:pt idx="330">
                  <c:v>9.999999999999995E-3</c:v>
                </c:pt>
                <c:pt idx="331">
                  <c:v>-9.999999999999995E-3</c:v>
                </c:pt>
                <c:pt idx="332">
                  <c:v>0.03</c:v>
                </c:pt>
                <c:pt idx="333">
                  <c:v>-9.999999999999995E-3</c:v>
                </c:pt>
                <c:pt idx="334">
                  <c:v>0</c:v>
                </c:pt>
                <c:pt idx="335">
                  <c:v>3.9999999999999994E-2</c:v>
                </c:pt>
                <c:pt idx="336">
                  <c:v>-9.999999999999995E-3</c:v>
                </c:pt>
                <c:pt idx="337">
                  <c:v>-2.0000000000000004E-2</c:v>
                </c:pt>
                <c:pt idx="338">
                  <c:v>0</c:v>
                </c:pt>
                <c:pt idx="339">
                  <c:v>0.03</c:v>
                </c:pt>
                <c:pt idx="340">
                  <c:v>9.999999999999995E-3</c:v>
                </c:pt>
                <c:pt idx="341">
                  <c:v>0.03</c:v>
                </c:pt>
                <c:pt idx="342">
                  <c:v>3.9999999999999994E-2</c:v>
                </c:pt>
                <c:pt idx="343">
                  <c:v>-0.03</c:v>
                </c:pt>
                <c:pt idx="344">
                  <c:v>-2.0000000000000004E-2</c:v>
                </c:pt>
                <c:pt idx="345">
                  <c:v>1.0000000000000009E-2</c:v>
                </c:pt>
                <c:pt idx="346">
                  <c:v>-0.03</c:v>
                </c:pt>
                <c:pt idx="347">
                  <c:v>1.0000000000000009E-2</c:v>
                </c:pt>
                <c:pt idx="348">
                  <c:v>7.9999999999999988E-2</c:v>
                </c:pt>
                <c:pt idx="349">
                  <c:v>3.9999999999999994E-2</c:v>
                </c:pt>
                <c:pt idx="350">
                  <c:v>9.999999999999995E-3</c:v>
                </c:pt>
                <c:pt idx="351">
                  <c:v>1.0000000000000009E-2</c:v>
                </c:pt>
                <c:pt idx="352">
                  <c:v>-0.03</c:v>
                </c:pt>
                <c:pt idx="353">
                  <c:v>0.06</c:v>
                </c:pt>
                <c:pt idx="354">
                  <c:v>0</c:v>
                </c:pt>
                <c:pt idx="355">
                  <c:v>4.9999999999999989E-2</c:v>
                </c:pt>
                <c:pt idx="356">
                  <c:v>-9.999999999999995E-3</c:v>
                </c:pt>
                <c:pt idx="357">
                  <c:v>0.03</c:v>
                </c:pt>
                <c:pt idx="358">
                  <c:v>-2.0000000000000004E-2</c:v>
                </c:pt>
                <c:pt idx="359">
                  <c:v>-9.999999999999995E-3</c:v>
                </c:pt>
                <c:pt idx="360">
                  <c:v>-9.999999999999995E-3</c:v>
                </c:pt>
                <c:pt idx="361">
                  <c:v>-9.999999999999995E-3</c:v>
                </c:pt>
                <c:pt idx="362">
                  <c:v>1.0000000000000009E-2</c:v>
                </c:pt>
                <c:pt idx="363">
                  <c:v>1.0000000000000009E-2</c:v>
                </c:pt>
                <c:pt idx="364">
                  <c:v>9.999999999999995E-3</c:v>
                </c:pt>
                <c:pt idx="365">
                  <c:v>-9.999999999999995E-3</c:v>
                </c:pt>
                <c:pt idx="366">
                  <c:v>3.9999999999999994E-2</c:v>
                </c:pt>
                <c:pt idx="367">
                  <c:v>4.9999999999999989E-2</c:v>
                </c:pt>
                <c:pt idx="368">
                  <c:v>3.9999999999999994E-2</c:v>
                </c:pt>
                <c:pt idx="369">
                  <c:v>1.999999999999999E-2</c:v>
                </c:pt>
                <c:pt idx="370">
                  <c:v>-0.03</c:v>
                </c:pt>
                <c:pt idx="371">
                  <c:v>9.999999999999995E-3</c:v>
                </c:pt>
                <c:pt idx="372">
                  <c:v>-9.999999999999995E-3</c:v>
                </c:pt>
                <c:pt idx="373">
                  <c:v>1.999999999999999E-2</c:v>
                </c:pt>
                <c:pt idx="374">
                  <c:v>3.9999999999999994E-2</c:v>
                </c:pt>
                <c:pt idx="375">
                  <c:v>0.03</c:v>
                </c:pt>
                <c:pt idx="376">
                  <c:v>1.0000000000000009E-2</c:v>
                </c:pt>
                <c:pt idx="377">
                  <c:v>7.9999999999999988E-2</c:v>
                </c:pt>
                <c:pt idx="378">
                  <c:v>1.0000000000000009E-2</c:v>
                </c:pt>
                <c:pt idx="379">
                  <c:v>9.999999999999995E-3</c:v>
                </c:pt>
                <c:pt idx="380">
                  <c:v>9.999999999999995E-3</c:v>
                </c:pt>
                <c:pt idx="381">
                  <c:v>3.9999999999999994E-2</c:v>
                </c:pt>
                <c:pt idx="382">
                  <c:v>-9.999999999999995E-3</c:v>
                </c:pt>
                <c:pt idx="383">
                  <c:v>0.06</c:v>
                </c:pt>
                <c:pt idx="384">
                  <c:v>-2.0000000000000004E-2</c:v>
                </c:pt>
                <c:pt idx="385">
                  <c:v>1.999999999999999E-2</c:v>
                </c:pt>
                <c:pt idx="386">
                  <c:v>1.0000000000000009E-2</c:v>
                </c:pt>
                <c:pt idx="387">
                  <c:v>-9.999999999999995E-3</c:v>
                </c:pt>
                <c:pt idx="388">
                  <c:v>7.9999999999999988E-2</c:v>
                </c:pt>
                <c:pt idx="389">
                  <c:v>9.999999999999995E-3</c:v>
                </c:pt>
                <c:pt idx="390">
                  <c:v>4.9999999999999989E-2</c:v>
                </c:pt>
                <c:pt idx="391">
                  <c:v>9.999999999999995E-3</c:v>
                </c:pt>
                <c:pt idx="392">
                  <c:v>0.06</c:v>
                </c:pt>
                <c:pt idx="393">
                  <c:v>-9.999999999999995E-3</c:v>
                </c:pt>
                <c:pt idx="394">
                  <c:v>-2.0000000000000004E-2</c:v>
                </c:pt>
                <c:pt idx="395">
                  <c:v>0.03</c:v>
                </c:pt>
                <c:pt idx="396">
                  <c:v>-9.999999999999995E-3</c:v>
                </c:pt>
                <c:pt idx="397">
                  <c:v>0</c:v>
                </c:pt>
                <c:pt idx="398">
                  <c:v>9.999999999999995E-3</c:v>
                </c:pt>
                <c:pt idx="399">
                  <c:v>0</c:v>
                </c:pt>
                <c:pt idx="400">
                  <c:v>9.999999999999995E-3</c:v>
                </c:pt>
                <c:pt idx="401">
                  <c:v>4.9999999999999989E-2</c:v>
                </c:pt>
                <c:pt idx="402">
                  <c:v>3.9999999999999994E-2</c:v>
                </c:pt>
                <c:pt idx="403">
                  <c:v>4.9999999999999989E-2</c:v>
                </c:pt>
                <c:pt idx="404">
                  <c:v>4.9999999999999989E-2</c:v>
                </c:pt>
                <c:pt idx="405">
                  <c:v>3.9999999999999994E-2</c:v>
                </c:pt>
                <c:pt idx="406">
                  <c:v>4.9999999999999989E-2</c:v>
                </c:pt>
                <c:pt idx="407">
                  <c:v>-0.03</c:v>
                </c:pt>
                <c:pt idx="408">
                  <c:v>0.03</c:v>
                </c:pt>
                <c:pt idx="409">
                  <c:v>-2.0000000000000004E-2</c:v>
                </c:pt>
                <c:pt idx="410">
                  <c:v>-9.999999999999995E-3</c:v>
                </c:pt>
                <c:pt idx="411">
                  <c:v>-2.0000000000000004E-2</c:v>
                </c:pt>
                <c:pt idx="412">
                  <c:v>-9.999999999999995E-3</c:v>
                </c:pt>
                <c:pt idx="413">
                  <c:v>-9.999999999999995E-3</c:v>
                </c:pt>
                <c:pt idx="414">
                  <c:v>9.999999999999995E-3</c:v>
                </c:pt>
                <c:pt idx="415">
                  <c:v>4.9999999999999989E-2</c:v>
                </c:pt>
                <c:pt idx="416">
                  <c:v>4.9999999999999989E-2</c:v>
                </c:pt>
                <c:pt idx="417">
                  <c:v>0.06</c:v>
                </c:pt>
                <c:pt idx="418">
                  <c:v>-0.03</c:v>
                </c:pt>
                <c:pt idx="419">
                  <c:v>-2.0000000000000004E-2</c:v>
                </c:pt>
                <c:pt idx="420">
                  <c:v>-2.0000000000000004E-2</c:v>
                </c:pt>
                <c:pt idx="421">
                  <c:v>1.999999999999999E-2</c:v>
                </c:pt>
                <c:pt idx="422">
                  <c:v>0.06</c:v>
                </c:pt>
                <c:pt idx="423">
                  <c:v>-9.999999999999995E-3</c:v>
                </c:pt>
                <c:pt idx="424">
                  <c:v>-0.03</c:v>
                </c:pt>
                <c:pt idx="425">
                  <c:v>-9.999999999999995E-3</c:v>
                </c:pt>
                <c:pt idx="426">
                  <c:v>-9.999999999999995E-3</c:v>
                </c:pt>
                <c:pt idx="427">
                  <c:v>4.9999999999999989E-2</c:v>
                </c:pt>
                <c:pt idx="428">
                  <c:v>4.9999999999999989E-2</c:v>
                </c:pt>
                <c:pt idx="429">
                  <c:v>1.999999999999999E-2</c:v>
                </c:pt>
                <c:pt idx="430">
                  <c:v>-9.999999999999995E-3</c:v>
                </c:pt>
                <c:pt idx="431">
                  <c:v>-9.999999999999995E-3</c:v>
                </c:pt>
                <c:pt idx="432">
                  <c:v>3.9999999999999994E-2</c:v>
                </c:pt>
                <c:pt idx="433">
                  <c:v>1.0000000000000009E-2</c:v>
                </c:pt>
                <c:pt idx="434">
                  <c:v>0.03</c:v>
                </c:pt>
                <c:pt idx="435">
                  <c:v>7.9999999999999988E-2</c:v>
                </c:pt>
                <c:pt idx="436">
                  <c:v>7.9999999999999988E-2</c:v>
                </c:pt>
                <c:pt idx="437">
                  <c:v>0</c:v>
                </c:pt>
                <c:pt idx="438">
                  <c:v>0</c:v>
                </c:pt>
                <c:pt idx="439">
                  <c:v>4.9999999999999989E-2</c:v>
                </c:pt>
                <c:pt idx="440">
                  <c:v>-9.999999999999995E-3</c:v>
                </c:pt>
                <c:pt idx="441">
                  <c:v>1.0000000000000009E-2</c:v>
                </c:pt>
                <c:pt idx="442">
                  <c:v>-9.999999999999995E-3</c:v>
                </c:pt>
                <c:pt idx="443">
                  <c:v>0</c:v>
                </c:pt>
                <c:pt idx="444">
                  <c:v>-9.999999999999995E-3</c:v>
                </c:pt>
                <c:pt idx="445">
                  <c:v>0</c:v>
                </c:pt>
                <c:pt idx="446">
                  <c:v>0.06</c:v>
                </c:pt>
                <c:pt idx="447">
                  <c:v>0.06</c:v>
                </c:pt>
                <c:pt idx="448">
                  <c:v>4.9999999999999989E-2</c:v>
                </c:pt>
                <c:pt idx="449">
                  <c:v>-9.999999999999995E-3</c:v>
                </c:pt>
                <c:pt idx="450">
                  <c:v>-0.03</c:v>
                </c:pt>
                <c:pt idx="451">
                  <c:v>-0.03</c:v>
                </c:pt>
                <c:pt idx="452">
                  <c:v>-9.999999999999995E-3</c:v>
                </c:pt>
                <c:pt idx="453">
                  <c:v>1.0000000000000009E-2</c:v>
                </c:pt>
                <c:pt idx="454">
                  <c:v>3.9999999999999994E-2</c:v>
                </c:pt>
                <c:pt idx="455">
                  <c:v>3.9999999999999994E-2</c:v>
                </c:pt>
                <c:pt idx="456">
                  <c:v>0.03</c:v>
                </c:pt>
                <c:pt idx="457">
                  <c:v>9.999999999999995E-3</c:v>
                </c:pt>
                <c:pt idx="458">
                  <c:v>0.03</c:v>
                </c:pt>
                <c:pt idx="459">
                  <c:v>4.9999999999999989E-2</c:v>
                </c:pt>
                <c:pt idx="460">
                  <c:v>-2.0000000000000004E-2</c:v>
                </c:pt>
                <c:pt idx="461">
                  <c:v>0.06</c:v>
                </c:pt>
                <c:pt idx="462">
                  <c:v>-9.999999999999995E-3</c:v>
                </c:pt>
                <c:pt idx="463">
                  <c:v>-9.999999999999995E-3</c:v>
                </c:pt>
                <c:pt idx="464">
                  <c:v>-0.03</c:v>
                </c:pt>
                <c:pt idx="465">
                  <c:v>-0.03</c:v>
                </c:pt>
                <c:pt idx="466">
                  <c:v>0.03</c:v>
                </c:pt>
                <c:pt idx="467">
                  <c:v>1.0000000000000009E-2</c:v>
                </c:pt>
                <c:pt idx="468">
                  <c:v>3.9999999999999994E-2</c:v>
                </c:pt>
                <c:pt idx="469">
                  <c:v>1.0000000000000009E-2</c:v>
                </c:pt>
                <c:pt idx="470">
                  <c:v>0</c:v>
                </c:pt>
                <c:pt idx="471">
                  <c:v>9.999999999999995E-3</c:v>
                </c:pt>
                <c:pt idx="472">
                  <c:v>3.9999999999999994E-2</c:v>
                </c:pt>
                <c:pt idx="473">
                  <c:v>9.999999999999995E-3</c:v>
                </c:pt>
                <c:pt idx="474">
                  <c:v>9.999999999999995E-3</c:v>
                </c:pt>
                <c:pt idx="475">
                  <c:v>0.03</c:v>
                </c:pt>
                <c:pt idx="476">
                  <c:v>4.9999999999999989E-2</c:v>
                </c:pt>
                <c:pt idx="477">
                  <c:v>3.9999999999999994E-2</c:v>
                </c:pt>
                <c:pt idx="478">
                  <c:v>7.9999999999999988E-2</c:v>
                </c:pt>
                <c:pt idx="479">
                  <c:v>4.9999999999999989E-2</c:v>
                </c:pt>
                <c:pt idx="480">
                  <c:v>-2.0000000000000004E-2</c:v>
                </c:pt>
                <c:pt idx="481">
                  <c:v>0.03</c:v>
                </c:pt>
                <c:pt idx="482">
                  <c:v>9.999999999999995E-3</c:v>
                </c:pt>
                <c:pt idx="483">
                  <c:v>9.999999999999995E-3</c:v>
                </c:pt>
                <c:pt idx="484">
                  <c:v>0.06</c:v>
                </c:pt>
                <c:pt idx="485">
                  <c:v>9.999999999999995E-3</c:v>
                </c:pt>
                <c:pt idx="486">
                  <c:v>-9.999999999999995E-3</c:v>
                </c:pt>
                <c:pt idx="487">
                  <c:v>1.0000000000000009E-2</c:v>
                </c:pt>
                <c:pt idx="488">
                  <c:v>9.999999999999995E-3</c:v>
                </c:pt>
                <c:pt idx="489">
                  <c:v>-2.0000000000000004E-2</c:v>
                </c:pt>
                <c:pt idx="490">
                  <c:v>1.0000000000000009E-2</c:v>
                </c:pt>
                <c:pt idx="491">
                  <c:v>4.9999999999999989E-2</c:v>
                </c:pt>
                <c:pt idx="492">
                  <c:v>-2.0000000000000004E-2</c:v>
                </c:pt>
                <c:pt idx="493">
                  <c:v>4.9999999999999989E-2</c:v>
                </c:pt>
                <c:pt idx="494">
                  <c:v>0</c:v>
                </c:pt>
                <c:pt idx="495">
                  <c:v>-9.999999999999995E-3</c:v>
                </c:pt>
                <c:pt idx="496">
                  <c:v>0.06</c:v>
                </c:pt>
                <c:pt idx="497">
                  <c:v>-0.03</c:v>
                </c:pt>
                <c:pt idx="498">
                  <c:v>9.999999999999995E-3</c:v>
                </c:pt>
                <c:pt idx="499">
                  <c:v>-0.03</c:v>
                </c:pt>
                <c:pt idx="500">
                  <c:v>-2.0000000000000004E-2</c:v>
                </c:pt>
                <c:pt idx="501">
                  <c:v>-9.999999999999995E-3</c:v>
                </c:pt>
                <c:pt idx="502">
                  <c:v>1.999999999999999E-2</c:v>
                </c:pt>
                <c:pt idx="503">
                  <c:v>7.9999999999999988E-2</c:v>
                </c:pt>
                <c:pt idx="504">
                  <c:v>7.9999999999999988E-2</c:v>
                </c:pt>
                <c:pt idx="505">
                  <c:v>4.9999999999999989E-2</c:v>
                </c:pt>
                <c:pt idx="506">
                  <c:v>1.999999999999999E-2</c:v>
                </c:pt>
                <c:pt idx="507">
                  <c:v>-9.999999999999995E-3</c:v>
                </c:pt>
                <c:pt idx="508">
                  <c:v>0.06</c:v>
                </c:pt>
                <c:pt idx="509">
                  <c:v>3.9999999999999994E-2</c:v>
                </c:pt>
                <c:pt idx="510">
                  <c:v>9.999999999999995E-3</c:v>
                </c:pt>
                <c:pt idx="511">
                  <c:v>-2.0000000000000004E-2</c:v>
                </c:pt>
                <c:pt idx="512">
                  <c:v>4.9999999999999989E-2</c:v>
                </c:pt>
                <c:pt idx="513">
                  <c:v>-0.03</c:v>
                </c:pt>
                <c:pt idx="514">
                  <c:v>7.9999999999999988E-2</c:v>
                </c:pt>
                <c:pt idx="515">
                  <c:v>9.999999999999995E-3</c:v>
                </c:pt>
                <c:pt idx="516">
                  <c:v>-2.0000000000000004E-2</c:v>
                </c:pt>
                <c:pt idx="517">
                  <c:v>-2.0000000000000004E-2</c:v>
                </c:pt>
                <c:pt idx="518">
                  <c:v>9.999999999999995E-3</c:v>
                </c:pt>
                <c:pt idx="519">
                  <c:v>0.03</c:v>
                </c:pt>
                <c:pt idx="520">
                  <c:v>4.9999999999999989E-2</c:v>
                </c:pt>
                <c:pt idx="521">
                  <c:v>0.03</c:v>
                </c:pt>
                <c:pt idx="522">
                  <c:v>4.9999999999999989E-2</c:v>
                </c:pt>
                <c:pt idx="523">
                  <c:v>-0.03</c:v>
                </c:pt>
                <c:pt idx="524">
                  <c:v>3.9999999999999994E-2</c:v>
                </c:pt>
                <c:pt idx="525">
                  <c:v>-9.999999999999995E-3</c:v>
                </c:pt>
                <c:pt idx="526">
                  <c:v>9.999999999999995E-3</c:v>
                </c:pt>
                <c:pt idx="527">
                  <c:v>0.06</c:v>
                </c:pt>
                <c:pt idx="528">
                  <c:v>-2.0000000000000004E-2</c:v>
                </c:pt>
                <c:pt idx="529">
                  <c:v>0</c:v>
                </c:pt>
                <c:pt idx="530">
                  <c:v>-2.0000000000000004E-2</c:v>
                </c:pt>
                <c:pt idx="531">
                  <c:v>9.999999999999995E-3</c:v>
                </c:pt>
                <c:pt idx="532">
                  <c:v>7.9999999999999988E-2</c:v>
                </c:pt>
                <c:pt idx="533">
                  <c:v>7.9999999999999988E-2</c:v>
                </c:pt>
                <c:pt idx="534">
                  <c:v>0.03</c:v>
                </c:pt>
                <c:pt idx="535">
                  <c:v>1.0000000000000009E-2</c:v>
                </c:pt>
                <c:pt idx="536">
                  <c:v>-2.0000000000000004E-2</c:v>
                </c:pt>
                <c:pt idx="537">
                  <c:v>1.0000000000000009E-2</c:v>
                </c:pt>
                <c:pt idx="538">
                  <c:v>-0.03</c:v>
                </c:pt>
                <c:pt idx="539">
                  <c:v>4.9999999999999989E-2</c:v>
                </c:pt>
                <c:pt idx="540">
                  <c:v>9.999999999999995E-3</c:v>
                </c:pt>
                <c:pt idx="541">
                  <c:v>0.03</c:v>
                </c:pt>
                <c:pt idx="542">
                  <c:v>7.9999999999999988E-2</c:v>
                </c:pt>
                <c:pt idx="543">
                  <c:v>4.9999999999999989E-2</c:v>
                </c:pt>
                <c:pt idx="544">
                  <c:v>-0.03</c:v>
                </c:pt>
                <c:pt idx="545">
                  <c:v>7.9999999999999988E-2</c:v>
                </c:pt>
                <c:pt idx="546">
                  <c:v>4.9999999999999989E-2</c:v>
                </c:pt>
                <c:pt idx="547">
                  <c:v>0</c:v>
                </c:pt>
                <c:pt idx="548">
                  <c:v>-2.0000000000000004E-2</c:v>
                </c:pt>
                <c:pt idx="549">
                  <c:v>0.06</c:v>
                </c:pt>
                <c:pt idx="550">
                  <c:v>0.03</c:v>
                </c:pt>
                <c:pt idx="551">
                  <c:v>0</c:v>
                </c:pt>
                <c:pt idx="552">
                  <c:v>3.9999999999999994E-2</c:v>
                </c:pt>
                <c:pt idx="553">
                  <c:v>-0.03</c:v>
                </c:pt>
                <c:pt idx="554">
                  <c:v>9.999999999999995E-3</c:v>
                </c:pt>
                <c:pt idx="555">
                  <c:v>-9.999999999999995E-3</c:v>
                </c:pt>
                <c:pt idx="556">
                  <c:v>0</c:v>
                </c:pt>
                <c:pt idx="557">
                  <c:v>4.9999999999999989E-2</c:v>
                </c:pt>
                <c:pt idx="558">
                  <c:v>4.9999999999999989E-2</c:v>
                </c:pt>
                <c:pt idx="559">
                  <c:v>0.03</c:v>
                </c:pt>
                <c:pt idx="560">
                  <c:v>9.999999999999995E-3</c:v>
                </c:pt>
                <c:pt idx="561">
                  <c:v>-9.999999999999995E-3</c:v>
                </c:pt>
                <c:pt idx="562">
                  <c:v>0.03</c:v>
                </c:pt>
                <c:pt idx="563">
                  <c:v>1.0000000000000009E-2</c:v>
                </c:pt>
                <c:pt idx="564">
                  <c:v>9.999999999999995E-3</c:v>
                </c:pt>
                <c:pt idx="565">
                  <c:v>9.999999999999995E-3</c:v>
                </c:pt>
                <c:pt idx="566">
                  <c:v>-9.999999999999995E-3</c:v>
                </c:pt>
                <c:pt idx="567">
                  <c:v>0.06</c:v>
                </c:pt>
                <c:pt idx="568">
                  <c:v>0.03</c:v>
                </c:pt>
                <c:pt idx="569">
                  <c:v>-9.999999999999995E-3</c:v>
                </c:pt>
                <c:pt idx="570">
                  <c:v>7.9999999999999988E-2</c:v>
                </c:pt>
                <c:pt idx="571">
                  <c:v>0</c:v>
                </c:pt>
                <c:pt idx="572">
                  <c:v>4.9999999999999989E-2</c:v>
                </c:pt>
                <c:pt idx="573">
                  <c:v>1.0000000000000009E-2</c:v>
                </c:pt>
                <c:pt idx="574">
                  <c:v>4.9999999999999989E-2</c:v>
                </c:pt>
                <c:pt idx="575">
                  <c:v>-0.03</c:v>
                </c:pt>
                <c:pt idx="576">
                  <c:v>1.999999999999999E-2</c:v>
                </c:pt>
                <c:pt idx="577">
                  <c:v>0.03</c:v>
                </c:pt>
                <c:pt idx="578">
                  <c:v>0</c:v>
                </c:pt>
                <c:pt idx="579">
                  <c:v>4.9999999999999989E-2</c:v>
                </c:pt>
                <c:pt idx="580">
                  <c:v>4.9999999999999989E-2</c:v>
                </c:pt>
                <c:pt idx="581">
                  <c:v>0.03</c:v>
                </c:pt>
                <c:pt idx="582">
                  <c:v>9.999999999999995E-3</c:v>
                </c:pt>
                <c:pt idx="583">
                  <c:v>-9.999999999999995E-3</c:v>
                </c:pt>
                <c:pt idx="584">
                  <c:v>-9.999999999999995E-3</c:v>
                </c:pt>
                <c:pt idx="585">
                  <c:v>-9.999999999999995E-3</c:v>
                </c:pt>
                <c:pt idx="586">
                  <c:v>4.9999999999999989E-2</c:v>
                </c:pt>
                <c:pt idx="587">
                  <c:v>9.999999999999995E-3</c:v>
                </c:pt>
                <c:pt idx="588">
                  <c:v>-0.03</c:v>
                </c:pt>
                <c:pt idx="589">
                  <c:v>3.9999999999999994E-2</c:v>
                </c:pt>
                <c:pt idx="590">
                  <c:v>4.9999999999999989E-2</c:v>
                </c:pt>
                <c:pt idx="591">
                  <c:v>9.999999999999995E-3</c:v>
                </c:pt>
                <c:pt idx="592">
                  <c:v>-9.999999999999995E-3</c:v>
                </c:pt>
                <c:pt idx="593">
                  <c:v>-2.0000000000000004E-2</c:v>
                </c:pt>
                <c:pt idx="594">
                  <c:v>9.999999999999995E-3</c:v>
                </c:pt>
                <c:pt idx="595">
                  <c:v>3.9999999999999994E-2</c:v>
                </c:pt>
                <c:pt idx="596">
                  <c:v>9.999999999999995E-3</c:v>
                </c:pt>
                <c:pt idx="597">
                  <c:v>-2.0000000000000004E-2</c:v>
                </c:pt>
                <c:pt idx="598">
                  <c:v>1.999999999999999E-2</c:v>
                </c:pt>
                <c:pt idx="599">
                  <c:v>-9.999999999999995E-3</c:v>
                </c:pt>
                <c:pt idx="600">
                  <c:v>0.03</c:v>
                </c:pt>
                <c:pt idx="601">
                  <c:v>1.999999999999999E-2</c:v>
                </c:pt>
                <c:pt idx="602">
                  <c:v>-9.999999999999995E-3</c:v>
                </c:pt>
                <c:pt idx="603">
                  <c:v>0</c:v>
                </c:pt>
                <c:pt idx="604">
                  <c:v>0.03</c:v>
                </c:pt>
                <c:pt idx="605">
                  <c:v>-9.999999999999995E-3</c:v>
                </c:pt>
                <c:pt idx="606">
                  <c:v>-9.999999999999995E-3</c:v>
                </c:pt>
                <c:pt idx="607">
                  <c:v>0</c:v>
                </c:pt>
                <c:pt idx="608">
                  <c:v>0.06</c:v>
                </c:pt>
                <c:pt idx="609">
                  <c:v>9.999999999999995E-3</c:v>
                </c:pt>
                <c:pt idx="610">
                  <c:v>0.03</c:v>
                </c:pt>
                <c:pt idx="611">
                  <c:v>0</c:v>
                </c:pt>
                <c:pt idx="612">
                  <c:v>3.9999999999999994E-2</c:v>
                </c:pt>
                <c:pt idx="613">
                  <c:v>0</c:v>
                </c:pt>
                <c:pt idx="614">
                  <c:v>0</c:v>
                </c:pt>
                <c:pt idx="615">
                  <c:v>-9.999999999999995E-3</c:v>
                </c:pt>
                <c:pt idx="616">
                  <c:v>1.0000000000000009E-2</c:v>
                </c:pt>
                <c:pt idx="617">
                  <c:v>1.999999999999999E-2</c:v>
                </c:pt>
                <c:pt idx="618">
                  <c:v>1.999999999999999E-2</c:v>
                </c:pt>
                <c:pt idx="619">
                  <c:v>9.999999999999995E-3</c:v>
                </c:pt>
                <c:pt idx="620">
                  <c:v>7.9999999999999988E-2</c:v>
                </c:pt>
                <c:pt idx="621">
                  <c:v>9.999999999999995E-3</c:v>
                </c:pt>
                <c:pt idx="622">
                  <c:v>0.03</c:v>
                </c:pt>
                <c:pt idx="623">
                  <c:v>1.999999999999999E-2</c:v>
                </c:pt>
                <c:pt idx="624">
                  <c:v>-0.03</c:v>
                </c:pt>
                <c:pt idx="625">
                  <c:v>3.9999999999999994E-2</c:v>
                </c:pt>
                <c:pt idx="626">
                  <c:v>0</c:v>
                </c:pt>
                <c:pt idx="627">
                  <c:v>9.999999999999995E-3</c:v>
                </c:pt>
                <c:pt idx="628">
                  <c:v>0.03</c:v>
                </c:pt>
                <c:pt idx="629">
                  <c:v>9.999999999999995E-3</c:v>
                </c:pt>
                <c:pt idx="630">
                  <c:v>4.9999999999999989E-2</c:v>
                </c:pt>
                <c:pt idx="631">
                  <c:v>1.999999999999999E-2</c:v>
                </c:pt>
                <c:pt idx="632">
                  <c:v>1.0000000000000009E-2</c:v>
                </c:pt>
                <c:pt idx="633">
                  <c:v>0.03</c:v>
                </c:pt>
                <c:pt idx="634">
                  <c:v>0.03</c:v>
                </c:pt>
                <c:pt idx="635">
                  <c:v>4.9999999999999989E-2</c:v>
                </c:pt>
                <c:pt idx="636">
                  <c:v>1.999999999999999E-2</c:v>
                </c:pt>
                <c:pt idx="637">
                  <c:v>9.999999999999995E-3</c:v>
                </c:pt>
                <c:pt idx="638">
                  <c:v>1.0000000000000009E-2</c:v>
                </c:pt>
                <c:pt idx="639">
                  <c:v>1.0000000000000009E-2</c:v>
                </c:pt>
                <c:pt idx="640">
                  <c:v>0.03</c:v>
                </c:pt>
                <c:pt idx="641">
                  <c:v>4.9999999999999989E-2</c:v>
                </c:pt>
                <c:pt idx="642">
                  <c:v>0.03</c:v>
                </c:pt>
                <c:pt idx="643">
                  <c:v>7.9999999999999988E-2</c:v>
                </c:pt>
                <c:pt idx="644">
                  <c:v>3.9999999999999994E-2</c:v>
                </c:pt>
                <c:pt idx="645">
                  <c:v>4.9999999999999989E-2</c:v>
                </c:pt>
                <c:pt idx="646">
                  <c:v>0.03</c:v>
                </c:pt>
                <c:pt idx="647">
                  <c:v>9.999999999999995E-3</c:v>
                </c:pt>
                <c:pt idx="648">
                  <c:v>7.9999999999999988E-2</c:v>
                </c:pt>
                <c:pt idx="649">
                  <c:v>-9.999999999999995E-3</c:v>
                </c:pt>
                <c:pt idx="650">
                  <c:v>9.999999999999995E-3</c:v>
                </c:pt>
                <c:pt idx="651">
                  <c:v>0.06</c:v>
                </c:pt>
                <c:pt idx="652">
                  <c:v>1.999999999999999E-2</c:v>
                </c:pt>
                <c:pt idx="653">
                  <c:v>0.06</c:v>
                </c:pt>
                <c:pt idx="654">
                  <c:v>1.0000000000000009E-2</c:v>
                </c:pt>
                <c:pt idx="655">
                  <c:v>9.999999999999995E-3</c:v>
                </c:pt>
                <c:pt idx="656">
                  <c:v>3.9999999999999994E-2</c:v>
                </c:pt>
                <c:pt idx="657">
                  <c:v>0</c:v>
                </c:pt>
                <c:pt idx="658">
                  <c:v>0.03</c:v>
                </c:pt>
                <c:pt idx="659">
                  <c:v>9.999999999999995E-3</c:v>
                </c:pt>
                <c:pt idx="660">
                  <c:v>3.9999999999999994E-2</c:v>
                </c:pt>
                <c:pt idx="661">
                  <c:v>0.03</c:v>
                </c:pt>
                <c:pt idx="662">
                  <c:v>0</c:v>
                </c:pt>
                <c:pt idx="663">
                  <c:v>3.9999999999999994E-2</c:v>
                </c:pt>
                <c:pt idx="664">
                  <c:v>7.9999999999999988E-2</c:v>
                </c:pt>
                <c:pt idx="665">
                  <c:v>-0.03</c:v>
                </c:pt>
                <c:pt idx="666">
                  <c:v>-0.03</c:v>
                </c:pt>
                <c:pt idx="667">
                  <c:v>9.999999999999995E-3</c:v>
                </c:pt>
                <c:pt idx="668">
                  <c:v>0.06</c:v>
                </c:pt>
                <c:pt idx="669">
                  <c:v>-9.999999999999995E-3</c:v>
                </c:pt>
                <c:pt idx="670">
                  <c:v>3.9999999999999994E-2</c:v>
                </c:pt>
                <c:pt idx="671">
                  <c:v>0</c:v>
                </c:pt>
                <c:pt idx="672">
                  <c:v>1.999999999999999E-2</c:v>
                </c:pt>
                <c:pt idx="673">
                  <c:v>4.9999999999999989E-2</c:v>
                </c:pt>
                <c:pt idx="674">
                  <c:v>0.03</c:v>
                </c:pt>
                <c:pt idx="675">
                  <c:v>1.0000000000000009E-2</c:v>
                </c:pt>
                <c:pt idx="676">
                  <c:v>3.9999999999999994E-2</c:v>
                </c:pt>
                <c:pt idx="677">
                  <c:v>7.9999999999999988E-2</c:v>
                </c:pt>
                <c:pt idx="678">
                  <c:v>0.03</c:v>
                </c:pt>
                <c:pt idx="679">
                  <c:v>7.9999999999999988E-2</c:v>
                </c:pt>
                <c:pt idx="680">
                  <c:v>4.9999999999999989E-2</c:v>
                </c:pt>
                <c:pt idx="681">
                  <c:v>-9.999999999999995E-3</c:v>
                </c:pt>
                <c:pt idx="682">
                  <c:v>-9.999999999999995E-3</c:v>
                </c:pt>
                <c:pt idx="683">
                  <c:v>1.0000000000000009E-2</c:v>
                </c:pt>
                <c:pt idx="684">
                  <c:v>1.999999999999999E-2</c:v>
                </c:pt>
                <c:pt idx="685">
                  <c:v>-9.999999999999995E-3</c:v>
                </c:pt>
                <c:pt idx="686">
                  <c:v>9.999999999999995E-3</c:v>
                </c:pt>
                <c:pt idx="687">
                  <c:v>1.999999999999999E-2</c:v>
                </c:pt>
                <c:pt idx="688">
                  <c:v>-9.999999999999995E-3</c:v>
                </c:pt>
                <c:pt idx="689">
                  <c:v>3.9999999999999994E-2</c:v>
                </c:pt>
                <c:pt idx="690">
                  <c:v>0.03</c:v>
                </c:pt>
                <c:pt idx="691">
                  <c:v>4.9999999999999989E-2</c:v>
                </c:pt>
                <c:pt idx="692">
                  <c:v>0.03</c:v>
                </c:pt>
                <c:pt idx="693">
                  <c:v>-9.999999999999995E-3</c:v>
                </c:pt>
                <c:pt idx="694">
                  <c:v>0.03</c:v>
                </c:pt>
                <c:pt idx="695">
                  <c:v>3.9999999999999994E-2</c:v>
                </c:pt>
                <c:pt idx="696">
                  <c:v>0</c:v>
                </c:pt>
                <c:pt idx="697">
                  <c:v>3.9999999999999994E-2</c:v>
                </c:pt>
                <c:pt idx="698">
                  <c:v>3.9999999999999994E-2</c:v>
                </c:pt>
                <c:pt idx="699">
                  <c:v>-2.0000000000000004E-2</c:v>
                </c:pt>
                <c:pt idx="700">
                  <c:v>0.03</c:v>
                </c:pt>
                <c:pt idx="701">
                  <c:v>0.06</c:v>
                </c:pt>
                <c:pt idx="702">
                  <c:v>0</c:v>
                </c:pt>
                <c:pt idx="703">
                  <c:v>9.999999999999995E-3</c:v>
                </c:pt>
                <c:pt idx="704">
                  <c:v>-9.999999999999995E-3</c:v>
                </c:pt>
                <c:pt idx="705">
                  <c:v>-0.03</c:v>
                </c:pt>
                <c:pt idx="706">
                  <c:v>-9.999999999999995E-3</c:v>
                </c:pt>
                <c:pt idx="707">
                  <c:v>0.03</c:v>
                </c:pt>
                <c:pt idx="708">
                  <c:v>4.9999999999999989E-2</c:v>
                </c:pt>
                <c:pt idx="709">
                  <c:v>9.999999999999995E-3</c:v>
                </c:pt>
                <c:pt idx="710">
                  <c:v>4.9999999999999989E-2</c:v>
                </c:pt>
                <c:pt idx="711">
                  <c:v>-9.999999999999995E-3</c:v>
                </c:pt>
                <c:pt idx="712">
                  <c:v>1.999999999999999E-2</c:v>
                </c:pt>
                <c:pt idx="713">
                  <c:v>0.03</c:v>
                </c:pt>
                <c:pt idx="714">
                  <c:v>-9.999999999999995E-3</c:v>
                </c:pt>
                <c:pt idx="715">
                  <c:v>0.06</c:v>
                </c:pt>
                <c:pt idx="716">
                  <c:v>-0.03</c:v>
                </c:pt>
                <c:pt idx="717">
                  <c:v>9.999999999999995E-3</c:v>
                </c:pt>
                <c:pt idx="718">
                  <c:v>4.9999999999999989E-2</c:v>
                </c:pt>
                <c:pt idx="719">
                  <c:v>-9.999999999999995E-3</c:v>
                </c:pt>
                <c:pt idx="720">
                  <c:v>0.03</c:v>
                </c:pt>
                <c:pt idx="721">
                  <c:v>0.03</c:v>
                </c:pt>
                <c:pt idx="722">
                  <c:v>-2.0000000000000004E-2</c:v>
                </c:pt>
                <c:pt idx="723">
                  <c:v>4.9999999999999989E-2</c:v>
                </c:pt>
                <c:pt idx="724">
                  <c:v>-2.0000000000000004E-2</c:v>
                </c:pt>
                <c:pt idx="725">
                  <c:v>0.06</c:v>
                </c:pt>
                <c:pt idx="726">
                  <c:v>4.9999999999999989E-2</c:v>
                </c:pt>
                <c:pt idx="727">
                  <c:v>9.999999999999995E-3</c:v>
                </c:pt>
                <c:pt idx="728">
                  <c:v>0</c:v>
                </c:pt>
                <c:pt idx="729">
                  <c:v>1.999999999999999E-2</c:v>
                </c:pt>
                <c:pt idx="730">
                  <c:v>-2.0000000000000004E-2</c:v>
                </c:pt>
                <c:pt idx="731">
                  <c:v>-2.0000000000000004E-2</c:v>
                </c:pt>
                <c:pt idx="732">
                  <c:v>1.999999999999999E-2</c:v>
                </c:pt>
                <c:pt idx="733">
                  <c:v>3.9999999999999994E-2</c:v>
                </c:pt>
                <c:pt idx="734">
                  <c:v>9.999999999999995E-3</c:v>
                </c:pt>
                <c:pt idx="735">
                  <c:v>-9.999999999999995E-3</c:v>
                </c:pt>
                <c:pt idx="736">
                  <c:v>4.9999999999999989E-2</c:v>
                </c:pt>
                <c:pt idx="737">
                  <c:v>-2.0000000000000004E-2</c:v>
                </c:pt>
                <c:pt idx="738">
                  <c:v>4.9999999999999989E-2</c:v>
                </c:pt>
                <c:pt idx="739">
                  <c:v>0</c:v>
                </c:pt>
                <c:pt idx="740">
                  <c:v>0</c:v>
                </c:pt>
                <c:pt idx="741">
                  <c:v>9.999999999999995E-3</c:v>
                </c:pt>
                <c:pt idx="742">
                  <c:v>1.999999999999999E-2</c:v>
                </c:pt>
                <c:pt idx="743">
                  <c:v>7.9999999999999988E-2</c:v>
                </c:pt>
                <c:pt idx="744">
                  <c:v>4.9999999999999989E-2</c:v>
                </c:pt>
                <c:pt idx="745">
                  <c:v>-9.999999999999995E-3</c:v>
                </c:pt>
                <c:pt idx="746">
                  <c:v>9.999999999999995E-3</c:v>
                </c:pt>
                <c:pt idx="747">
                  <c:v>4.9999999999999989E-2</c:v>
                </c:pt>
                <c:pt idx="748">
                  <c:v>0</c:v>
                </c:pt>
                <c:pt idx="749">
                  <c:v>1.0000000000000009E-2</c:v>
                </c:pt>
                <c:pt idx="750">
                  <c:v>0.03</c:v>
                </c:pt>
                <c:pt idx="751">
                  <c:v>3.9999999999999994E-2</c:v>
                </c:pt>
                <c:pt idx="752">
                  <c:v>0.06</c:v>
                </c:pt>
                <c:pt idx="753">
                  <c:v>0.06</c:v>
                </c:pt>
                <c:pt idx="754">
                  <c:v>-9.999999999999995E-3</c:v>
                </c:pt>
                <c:pt idx="755">
                  <c:v>-2.0000000000000004E-2</c:v>
                </c:pt>
                <c:pt idx="756">
                  <c:v>-9.999999999999995E-3</c:v>
                </c:pt>
                <c:pt idx="757">
                  <c:v>7.9999999999999988E-2</c:v>
                </c:pt>
                <c:pt idx="758">
                  <c:v>3.9999999999999994E-2</c:v>
                </c:pt>
                <c:pt idx="759">
                  <c:v>4.9999999999999989E-2</c:v>
                </c:pt>
                <c:pt idx="760">
                  <c:v>-9.999999999999995E-3</c:v>
                </c:pt>
                <c:pt idx="761">
                  <c:v>-9.999999999999995E-3</c:v>
                </c:pt>
                <c:pt idx="762">
                  <c:v>0</c:v>
                </c:pt>
                <c:pt idx="763">
                  <c:v>0.06</c:v>
                </c:pt>
                <c:pt idx="764">
                  <c:v>1.999999999999999E-2</c:v>
                </c:pt>
                <c:pt idx="765">
                  <c:v>0.03</c:v>
                </c:pt>
                <c:pt idx="766">
                  <c:v>9.999999999999995E-3</c:v>
                </c:pt>
                <c:pt idx="767">
                  <c:v>0.06</c:v>
                </c:pt>
                <c:pt idx="768">
                  <c:v>0.03</c:v>
                </c:pt>
                <c:pt idx="769">
                  <c:v>1.999999999999999E-2</c:v>
                </c:pt>
                <c:pt idx="770">
                  <c:v>9.999999999999995E-3</c:v>
                </c:pt>
                <c:pt idx="771">
                  <c:v>-0.03</c:v>
                </c:pt>
                <c:pt idx="772">
                  <c:v>-2.0000000000000004E-2</c:v>
                </c:pt>
                <c:pt idx="773">
                  <c:v>-9.999999999999995E-3</c:v>
                </c:pt>
                <c:pt idx="774">
                  <c:v>-2.0000000000000004E-2</c:v>
                </c:pt>
                <c:pt idx="775">
                  <c:v>-9.999999999999995E-3</c:v>
                </c:pt>
                <c:pt idx="776">
                  <c:v>-2.0000000000000004E-2</c:v>
                </c:pt>
                <c:pt idx="777">
                  <c:v>4.9999999999999989E-2</c:v>
                </c:pt>
                <c:pt idx="778">
                  <c:v>0.06</c:v>
                </c:pt>
                <c:pt idx="779">
                  <c:v>9.999999999999995E-3</c:v>
                </c:pt>
                <c:pt idx="780">
                  <c:v>-9.999999999999995E-3</c:v>
                </c:pt>
                <c:pt idx="781">
                  <c:v>4.9999999999999989E-2</c:v>
                </c:pt>
                <c:pt idx="782">
                  <c:v>3.9999999999999994E-2</c:v>
                </c:pt>
                <c:pt idx="783">
                  <c:v>4.9999999999999989E-2</c:v>
                </c:pt>
                <c:pt idx="784">
                  <c:v>0</c:v>
                </c:pt>
                <c:pt idx="785">
                  <c:v>0.03</c:v>
                </c:pt>
                <c:pt idx="786">
                  <c:v>9.999999999999995E-3</c:v>
                </c:pt>
                <c:pt idx="787">
                  <c:v>7.9999999999999988E-2</c:v>
                </c:pt>
                <c:pt idx="788">
                  <c:v>7.9999999999999988E-2</c:v>
                </c:pt>
                <c:pt idx="789">
                  <c:v>0.06</c:v>
                </c:pt>
                <c:pt idx="790">
                  <c:v>0.03</c:v>
                </c:pt>
                <c:pt idx="791">
                  <c:v>-0.03</c:v>
                </c:pt>
                <c:pt idx="792">
                  <c:v>1.999999999999999E-2</c:v>
                </c:pt>
                <c:pt idx="793">
                  <c:v>0.03</c:v>
                </c:pt>
                <c:pt idx="794">
                  <c:v>-0.03</c:v>
                </c:pt>
                <c:pt idx="795">
                  <c:v>4.9999999999999989E-2</c:v>
                </c:pt>
                <c:pt idx="796">
                  <c:v>0.03</c:v>
                </c:pt>
                <c:pt idx="797">
                  <c:v>-9.999999999999995E-3</c:v>
                </c:pt>
                <c:pt idx="798">
                  <c:v>-9.999999999999995E-3</c:v>
                </c:pt>
                <c:pt idx="799">
                  <c:v>-9.999999999999995E-3</c:v>
                </c:pt>
                <c:pt idx="800">
                  <c:v>9.999999999999995E-3</c:v>
                </c:pt>
                <c:pt idx="801">
                  <c:v>4.9999999999999989E-2</c:v>
                </c:pt>
                <c:pt idx="802">
                  <c:v>1.0000000000000009E-2</c:v>
                </c:pt>
                <c:pt idx="803">
                  <c:v>1.0000000000000009E-2</c:v>
                </c:pt>
                <c:pt idx="804">
                  <c:v>0.06</c:v>
                </c:pt>
                <c:pt idx="805">
                  <c:v>0.03</c:v>
                </c:pt>
                <c:pt idx="806">
                  <c:v>0</c:v>
                </c:pt>
                <c:pt idx="807">
                  <c:v>0.03</c:v>
                </c:pt>
                <c:pt idx="808">
                  <c:v>0.03</c:v>
                </c:pt>
                <c:pt idx="809">
                  <c:v>9.999999999999995E-3</c:v>
                </c:pt>
                <c:pt idx="810">
                  <c:v>9.999999999999995E-3</c:v>
                </c:pt>
                <c:pt idx="811">
                  <c:v>0.03</c:v>
                </c:pt>
                <c:pt idx="812">
                  <c:v>9.999999999999995E-3</c:v>
                </c:pt>
                <c:pt idx="813">
                  <c:v>4.9999999999999989E-2</c:v>
                </c:pt>
                <c:pt idx="814">
                  <c:v>1.999999999999999E-2</c:v>
                </c:pt>
                <c:pt idx="815">
                  <c:v>4.9999999999999989E-2</c:v>
                </c:pt>
                <c:pt idx="816">
                  <c:v>-2.0000000000000004E-2</c:v>
                </c:pt>
                <c:pt idx="817">
                  <c:v>-0.03</c:v>
                </c:pt>
                <c:pt idx="818">
                  <c:v>1.999999999999999E-2</c:v>
                </c:pt>
                <c:pt idx="819">
                  <c:v>0.06</c:v>
                </c:pt>
                <c:pt idx="820">
                  <c:v>-0.03</c:v>
                </c:pt>
                <c:pt idx="821">
                  <c:v>-9.999999999999995E-3</c:v>
                </c:pt>
                <c:pt idx="822">
                  <c:v>7.9999999999999988E-2</c:v>
                </c:pt>
                <c:pt idx="823">
                  <c:v>0.06</c:v>
                </c:pt>
                <c:pt idx="824">
                  <c:v>-9.999999999999995E-3</c:v>
                </c:pt>
                <c:pt idx="825">
                  <c:v>1.999999999999999E-2</c:v>
                </c:pt>
                <c:pt idx="826">
                  <c:v>0.03</c:v>
                </c:pt>
                <c:pt idx="827">
                  <c:v>9.999999999999995E-3</c:v>
                </c:pt>
                <c:pt idx="828">
                  <c:v>9.999999999999995E-3</c:v>
                </c:pt>
                <c:pt idx="829">
                  <c:v>1.999999999999999E-2</c:v>
                </c:pt>
                <c:pt idx="830">
                  <c:v>-9.999999999999995E-3</c:v>
                </c:pt>
                <c:pt idx="831">
                  <c:v>7.9999999999999988E-2</c:v>
                </c:pt>
                <c:pt idx="832">
                  <c:v>0.06</c:v>
                </c:pt>
                <c:pt idx="833">
                  <c:v>0.06</c:v>
                </c:pt>
                <c:pt idx="834">
                  <c:v>4.9999999999999989E-2</c:v>
                </c:pt>
                <c:pt idx="835">
                  <c:v>0</c:v>
                </c:pt>
                <c:pt idx="836">
                  <c:v>9.999999999999995E-3</c:v>
                </c:pt>
                <c:pt idx="837">
                  <c:v>0</c:v>
                </c:pt>
                <c:pt idx="838">
                  <c:v>0.03</c:v>
                </c:pt>
                <c:pt idx="839">
                  <c:v>0.03</c:v>
                </c:pt>
                <c:pt idx="840">
                  <c:v>3.9999999999999994E-2</c:v>
                </c:pt>
                <c:pt idx="841">
                  <c:v>0.03</c:v>
                </c:pt>
                <c:pt idx="842">
                  <c:v>0</c:v>
                </c:pt>
                <c:pt idx="843">
                  <c:v>-0.03</c:v>
                </c:pt>
                <c:pt idx="844">
                  <c:v>-2.0000000000000004E-2</c:v>
                </c:pt>
                <c:pt idx="845">
                  <c:v>4.9999999999999989E-2</c:v>
                </c:pt>
                <c:pt idx="846">
                  <c:v>0.03</c:v>
                </c:pt>
                <c:pt idx="847">
                  <c:v>-2.0000000000000004E-2</c:v>
                </c:pt>
                <c:pt idx="848">
                  <c:v>-9.999999999999995E-3</c:v>
                </c:pt>
                <c:pt idx="849">
                  <c:v>-9.999999999999995E-3</c:v>
                </c:pt>
                <c:pt idx="850">
                  <c:v>3.9999999999999994E-2</c:v>
                </c:pt>
                <c:pt idx="851">
                  <c:v>7.9999999999999988E-2</c:v>
                </c:pt>
                <c:pt idx="852">
                  <c:v>9.999999999999995E-3</c:v>
                </c:pt>
                <c:pt idx="853">
                  <c:v>9.999999999999995E-3</c:v>
                </c:pt>
                <c:pt idx="854">
                  <c:v>7.9999999999999988E-2</c:v>
                </c:pt>
                <c:pt idx="855">
                  <c:v>3.9999999999999994E-2</c:v>
                </c:pt>
                <c:pt idx="856">
                  <c:v>9.999999999999995E-3</c:v>
                </c:pt>
                <c:pt idx="857">
                  <c:v>-0.03</c:v>
                </c:pt>
                <c:pt idx="858">
                  <c:v>4.9999999999999989E-2</c:v>
                </c:pt>
                <c:pt idx="859">
                  <c:v>-9.999999999999995E-3</c:v>
                </c:pt>
                <c:pt idx="860">
                  <c:v>1.999999999999999E-2</c:v>
                </c:pt>
                <c:pt idx="861">
                  <c:v>4.9999999999999989E-2</c:v>
                </c:pt>
                <c:pt idx="862">
                  <c:v>-0.03</c:v>
                </c:pt>
                <c:pt idx="863">
                  <c:v>-2.0000000000000004E-2</c:v>
                </c:pt>
                <c:pt idx="864">
                  <c:v>0.03</c:v>
                </c:pt>
                <c:pt idx="865">
                  <c:v>0.03</c:v>
                </c:pt>
                <c:pt idx="866">
                  <c:v>3.9999999999999994E-2</c:v>
                </c:pt>
                <c:pt idx="867">
                  <c:v>3.9999999999999994E-2</c:v>
                </c:pt>
                <c:pt idx="868">
                  <c:v>1.0000000000000009E-2</c:v>
                </c:pt>
                <c:pt idx="869">
                  <c:v>0.06</c:v>
                </c:pt>
                <c:pt idx="870">
                  <c:v>7.9999999999999988E-2</c:v>
                </c:pt>
                <c:pt idx="871">
                  <c:v>0.06</c:v>
                </c:pt>
                <c:pt idx="872">
                  <c:v>0</c:v>
                </c:pt>
                <c:pt idx="873">
                  <c:v>1.999999999999999E-2</c:v>
                </c:pt>
                <c:pt idx="874">
                  <c:v>1.0000000000000009E-2</c:v>
                </c:pt>
                <c:pt idx="875">
                  <c:v>4.9999999999999989E-2</c:v>
                </c:pt>
                <c:pt idx="876">
                  <c:v>-9.999999999999995E-3</c:v>
                </c:pt>
                <c:pt idx="877">
                  <c:v>4.9999999999999989E-2</c:v>
                </c:pt>
                <c:pt idx="878">
                  <c:v>-9.999999999999995E-3</c:v>
                </c:pt>
                <c:pt idx="879">
                  <c:v>3.9999999999999994E-2</c:v>
                </c:pt>
                <c:pt idx="880">
                  <c:v>0.03</c:v>
                </c:pt>
                <c:pt idx="881">
                  <c:v>-9.999999999999995E-3</c:v>
                </c:pt>
                <c:pt idx="882">
                  <c:v>1.0000000000000009E-2</c:v>
                </c:pt>
                <c:pt idx="883">
                  <c:v>3.9999999999999994E-2</c:v>
                </c:pt>
                <c:pt idx="884">
                  <c:v>0</c:v>
                </c:pt>
                <c:pt idx="885">
                  <c:v>3.9999999999999994E-2</c:v>
                </c:pt>
                <c:pt idx="886">
                  <c:v>0.03</c:v>
                </c:pt>
                <c:pt idx="887">
                  <c:v>7.9999999999999988E-2</c:v>
                </c:pt>
                <c:pt idx="888">
                  <c:v>9.999999999999995E-3</c:v>
                </c:pt>
                <c:pt idx="889">
                  <c:v>9.999999999999995E-3</c:v>
                </c:pt>
                <c:pt idx="890">
                  <c:v>0.03</c:v>
                </c:pt>
                <c:pt idx="891">
                  <c:v>9.999999999999995E-3</c:v>
                </c:pt>
                <c:pt idx="892">
                  <c:v>1.0000000000000009E-2</c:v>
                </c:pt>
                <c:pt idx="893">
                  <c:v>-9.999999999999995E-3</c:v>
                </c:pt>
                <c:pt idx="894">
                  <c:v>-9.999999999999995E-3</c:v>
                </c:pt>
                <c:pt idx="895">
                  <c:v>-2.0000000000000004E-2</c:v>
                </c:pt>
                <c:pt idx="896">
                  <c:v>-0.03</c:v>
                </c:pt>
                <c:pt idx="897">
                  <c:v>3.9999999999999994E-2</c:v>
                </c:pt>
                <c:pt idx="898">
                  <c:v>0.03</c:v>
                </c:pt>
                <c:pt idx="899">
                  <c:v>0.03</c:v>
                </c:pt>
                <c:pt idx="900">
                  <c:v>0.03</c:v>
                </c:pt>
                <c:pt idx="901">
                  <c:v>-2.0000000000000004E-2</c:v>
                </c:pt>
                <c:pt idx="902">
                  <c:v>0.03</c:v>
                </c:pt>
                <c:pt idx="903">
                  <c:v>1.0000000000000009E-2</c:v>
                </c:pt>
                <c:pt idx="904">
                  <c:v>4.9999999999999989E-2</c:v>
                </c:pt>
                <c:pt idx="905">
                  <c:v>-9.999999999999995E-3</c:v>
                </c:pt>
                <c:pt idx="906">
                  <c:v>4.9999999999999989E-2</c:v>
                </c:pt>
                <c:pt idx="907">
                  <c:v>-0.03</c:v>
                </c:pt>
                <c:pt idx="908">
                  <c:v>1.999999999999999E-2</c:v>
                </c:pt>
                <c:pt idx="909">
                  <c:v>1.999999999999999E-2</c:v>
                </c:pt>
                <c:pt idx="910">
                  <c:v>-9.999999999999995E-3</c:v>
                </c:pt>
                <c:pt idx="911">
                  <c:v>9.999999999999995E-3</c:v>
                </c:pt>
                <c:pt idx="912">
                  <c:v>3.9999999999999994E-2</c:v>
                </c:pt>
                <c:pt idx="913">
                  <c:v>4.9999999999999989E-2</c:v>
                </c:pt>
                <c:pt idx="914">
                  <c:v>-9.999999999999995E-3</c:v>
                </c:pt>
                <c:pt idx="915">
                  <c:v>0</c:v>
                </c:pt>
                <c:pt idx="916">
                  <c:v>1.0000000000000009E-2</c:v>
                </c:pt>
                <c:pt idx="917">
                  <c:v>7.9999999999999988E-2</c:v>
                </c:pt>
                <c:pt idx="918">
                  <c:v>9.999999999999995E-3</c:v>
                </c:pt>
                <c:pt idx="919">
                  <c:v>0.03</c:v>
                </c:pt>
                <c:pt idx="920">
                  <c:v>9.999999999999995E-3</c:v>
                </c:pt>
                <c:pt idx="921">
                  <c:v>-0.03</c:v>
                </c:pt>
                <c:pt idx="922">
                  <c:v>0.03</c:v>
                </c:pt>
                <c:pt idx="923">
                  <c:v>0</c:v>
                </c:pt>
                <c:pt idx="924">
                  <c:v>9.999999999999995E-3</c:v>
                </c:pt>
                <c:pt idx="925">
                  <c:v>-2.0000000000000004E-2</c:v>
                </c:pt>
                <c:pt idx="926">
                  <c:v>1.0000000000000009E-2</c:v>
                </c:pt>
                <c:pt idx="927">
                  <c:v>0.03</c:v>
                </c:pt>
                <c:pt idx="928">
                  <c:v>0</c:v>
                </c:pt>
                <c:pt idx="929">
                  <c:v>-2.0000000000000004E-2</c:v>
                </c:pt>
                <c:pt idx="930">
                  <c:v>0.03</c:v>
                </c:pt>
                <c:pt idx="931">
                  <c:v>-0.03</c:v>
                </c:pt>
                <c:pt idx="932">
                  <c:v>3.9999999999999994E-2</c:v>
                </c:pt>
                <c:pt idx="933">
                  <c:v>7.9999999999999988E-2</c:v>
                </c:pt>
                <c:pt idx="934">
                  <c:v>1.0000000000000009E-2</c:v>
                </c:pt>
                <c:pt idx="935">
                  <c:v>1.999999999999999E-2</c:v>
                </c:pt>
                <c:pt idx="936">
                  <c:v>7.9999999999999988E-2</c:v>
                </c:pt>
                <c:pt idx="937">
                  <c:v>9.999999999999995E-3</c:v>
                </c:pt>
                <c:pt idx="938">
                  <c:v>0</c:v>
                </c:pt>
                <c:pt idx="939">
                  <c:v>-9.999999999999995E-3</c:v>
                </c:pt>
                <c:pt idx="940">
                  <c:v>-2.0000000000000004E-2</c:v>
                </c:pt>
                <c:pt idx="941">
                  <c:v>7.9999999999999988E-2</c:v>
                </c:pt>
                <c:pt idx="942">
                  <c:v>9.999999999999995E-3</c:v>
                </c:pt>
                <c:pt idx="943">
                  <c:v>9.999999999999995E-3</c:v>
                </c:pt>
                <c:pt idx="944">
                  <c:v>-0.03</c:v>
                </c:pt>
                <c:pt idx="945">
                  <c:v>-2.0000000000000004E-2</c:v>
                </c:pt>
                <c:pt idx="946">
                  <c:v>9.999999999999995E-3</c:v>
                </c:pt>
                <c:pt idx="947">
                  <c:v>-0.03</c:v>
                </c:pt>
                <c:pt idx="948">
                  <c:v>9.999999999999995E-3</c:v>
                </c:pt>
                <c:pt idx="949">
                  <c:v>-9.999999999999995E-3</c:v>
                </c:pt>
                <c:pt idx="950">
                  <c:v>0.03</c:v>
                </c:pt>
                <c:pt idx="951">
                  <c:v>4.9999999999999989E-2</c:v>
                </c:pt>
                <c:pt idx="952">
                  <c:v>9.999999999999995E-3</c:v>
                </c:pt>
                <c:pt idx="953">
                  <c:v>0.06</c:v>
                </c:pt>
                <c:pt idx="954">
                  <c:v>4.9999999999999989E-2</c:v>
                </c:pt>
                <c:pt idx="955">
                  <c:v>4.9999999999999989E-2</c:v>
                </c:pt>
                <c:pt idx="956">
                  <c:v>1.999999999999999E-2</c:v>
                </c:pt>
                <c:pt idx="957">
                  <c:v>-9.999999999999995E-3</c:v>
                </c:pt>
                <c:pt idx="958">
                  <c:v>-9.999999999999995E-3</c:v>
                </c:pt>
                <c:pt idx="959">
                  <c:v>4.9999999999999989E-2</c:v>
                </c:pt>
                <c:pt idx="960">
                  <c:v>1.999999999999999E-2</c:v>
                </c:pt>
                <c:pt idx="961">
                  <c:v>-0.03</c:v>
                </c:pt>
                <c:pt idx="962">
                  <c:v>1.999999999999999E-2</c:v>
                </c:pt>
                <c:pt idx="963">
                  <c:v>-0.03</c:v>
                </c:pt>
                <c:pt idx="964">
                  <c:v>-9.999999999999995E-3</c:v>
                </c:pt>
                <c:pt idx="965">
                  <c:v>1.999999999999999E-2</c:v>
                </c:pt>
                <c:pt idx="966">
                  <c:v>-9.999999999999995E-3</c:v>
                </c:pt>
                <c:pt idx="967">
                  <c:v>4.9999999999999989E-2</c:v>
                </c:pt>
                <c:pt idx="968">
                  <c:v>0.06</c:v>
                </c:pt>
                <c:pt idx="969">
                  <c:v>4.9999999999999989E-2</c:v>
                </c:pt>
                <c:pt idx="970">
                  <c:v>9.999999999999995E-3</c:v>
                </c:pt>
                <c:pt idx="971">
                  <c:v>1.0000000000000009E-2</c:v>
                </c:pt>
                <c:pt idx="972">
                  <c:v>-9.999999999999995E-3</c:v>
                </c:pt>
                <c:pt idx="973">
                  <c:v>-0.03</c:v>
                </c:pt>
                <c:pt idx="974">
                  <c:v>-2.0000000000000004E-2</c:v>
                </c:pt>
                <c:pt idx="975">
                  <c:v>-9.999999999999995E-3</c:v>
                </c:pt>
                <c:pt idx="976">
                  <c:v>1.0000000000000009E-2</c:v>
                </c:pt>
                <c:pt idx="977">
                  <c:v>1.999999999999999E-2</c:v>
                </c:pt>
                <c:pt idx="978">
                  <c:v>9.999999999999995E-3</c:v>
                </c:pt>
                <c:pt idx="979">
                  <c:v>4.9999999999999989E-2</c:v>
                </c:pt>
                <c:pt idx="980">
                  <c:v>-0.03</c:v>
                </c:pt>
                <c:pt idx="981">
                  <c:v>0.03</c:v>
                </c:pt>
                <c:pt idx="982">
                  <c:v>-2.0000000000000004E-2</c:v>
                </c:pt>
                <c:pt idx="983">
                  <c:v>3.9999999999999994E-2</c:v>
                </c:pt>
                <c:pt idx="984">
                  <c:v>0.03</c:v>
                </c:pt>
                <c:pt idx="985">
                  <c:v>0.03</c:v>
                </c:pt>
                <c:pt idx="986">
                  <c:v>0.03</c:v>
                </c:pt>
                <c:pt idx="987">
                  <c:v>9.999999999999995E-3</c:v>
                </c:pt>
                <c:pt idx="988">
                  <c:v>4.9999999999999989E-2</c:v>
                </c:pt>
                <c:pt idx="989">
                  <c:v>4.9999999999999989E-2</c:v>
                </c:pt>
                <c:pt idx="990">
                  <c:v>-2.0000000000000004E-2</c:v>
                </c:pt>
                <c:pt idx="991">
                  <c:v>1.999999999999999E-2</c:v>
                </c:pt>
                <c:pt idx="992">
                  <c:v>4.9999999999999989E-2</c:v>
                </c:pt>
                <c:pt idx="993">
                  <c:v>-9.999999999999995E-3</c:v>
                </c:pt>
                <c:pt idx="994">
                  <c:v>0.06</c:v>
                </c:pt>
                <c:pt idx="995">
                  <c:v>7.9999999999999988E-2</c:v>
                </c:pt>
                <c:pt idx="996">
                  <c:v>0.06</c:v>
                </c:pt>
                <c:pt idx="997">
                  <c:v>-9.999999999999995E-3</c:v>
                </c:pt>
                <c:pt idx="998">
                  <c:v>0.06</c:v>
                </c:pt>
                <c:pt idx="999">
                  <c:v>-9.999999999999995E-3</c:v>
                </c:pt>
                <c:pt idx="1000">
                  <c:v>4.9999999999999989E-2</c:v>
                </c:pt>
                <c:pt idx="1001">
                  <c:v>-0.03</c:v>
                </c:pt>
                <c:pt idx="1002">
                  <c:v>-9.999999999999995E-3</c:v>
                </c:pt>
                <c:pt idx="1003">
                  <c:v>9.999999999999995E-3</c:v>
                </c:pt>
                <c:pt idx="1004">
                  <c:v>4.9999999999999989E-2</c:v>
                </c:pt>
                <c:pt idx="1005">
                  <c:v>0.03</c:v>
                </c:pt>
                <c:pt idx="1006">
                  <c:v>7.9999999999999988E-2</c:v>
                </c:pt>
                <c:pt idx="1007">
                  <c:v>1.999999999999999E-2</c:v>
                </c:pt>
                <c:pt idx="1008">
                  <c:v>1.999999999999999E-2</c:v>
                </c:pt>
                <c:pt idx="1009">
                  <c:v>0</c:v>
                </c:pt>
                <c:pt idx="1010">
                  <c:v>-9.999999999999995E-3</c:v>
                </c:pt>
                <c:pt idx="1011">
                  <c:v>0.03</c:v>
                </c:pt>
                <c:pt idx="1012">
                  <c:v>3.9999999999999994E-2</c:v>
                </c:pt>
                <c:pt idx="1013">
                  <c:v>0.06</c:v>
                </c:pt>
                <c:pt idx="1014">
                  <c:v>0.03</c:v>
                </c:pt>
                <c:pt idx="1015">
                  <c:v>-9.999999999999995E-3</c:v>
                </c:pt>
                <c:pt idx="1016">
                  <c:v>-2.0000000000000004E-2</c:v>
                </c:pt>
                <c:pt idx="1017">
                  <c:v>4.9999999999999989E-2</c:v>
                </c:pt>
                <c:pt idx="1018">
                  <c:v>4.9999999999999989E-2</c:v>
                </c:pt>
                <c:pt idx="1019">
                  <c:v>0.03</c:v>
                </c:pt>
                <c:pt idx="1020">
                  <c:v>9.999999999999995E-3</c:v>
                </c:pt>
                <c:pt idx="1021">
                  <c:v>-2.0000000000000004E-2</c:v>
                </c:pt>
                <c:pt idx="1022">
                  <c:v>1.0000000000000009E-2</c:v>
                </c:pt>
                <c:pt idx="1023">
                  <c:v>-9.999999999999995E-3</c:v>
                </c:pt>
                <c:pt idx="1024">
                  <c:v>7.9999999999999988E-2</c:v>
                </c:pt>
                <c:pt idx="1025">
                  <c:v>7.9999999999999988E-2</c:v>
                </c:pt>
                <c:pt idx="1026">
                  <c:v>0</c:v>
                </c:pt>
                <c:pt idx="1027">
                  <c:v>1.999999999999999E-2</c:v>
                </c:pt>
                <c:pt idx="1028">
                  <c:v>-2.0000000000000004E-2</c:v>
                </c:pt>
                <c:pt idx="1029">
                  <c:v>4.9999999999999989E-2</c:v>
                </c:pt>
                <c:pt idx="1030">
                  <c:v>9.999999999999995E-3</c:v>
                </c:pt>
                <c:pt idx="1031">
                  <c:v>1.999999999999999E-2</c:v>
                </c:pt>
                <c:pt idx="1032">
                  <c:v>-0.03</c:v>
                </c:pt>
                <c:pt idx="1033">
                  <c:v>0.03</c:v>
                </c:pt>
                <c:pt idx="1034">
                  <c:v>-9.999999999999995E-3</c:v>
                </c:pt>
                <c:pt idx="1035">
                  <c:v>7.9999999999999988E-2</c:v>
                </c:pt>
                <c:pt idx="1036">
                  <c:v>0</c:v>
                </c:pt>
                <c:pt idx="1037">
                  <c:v>4.9999999999999989E-2</c:v>
                </c:pt>
                <c:pt idx="1038">
                  <c:v>9.999999999999995E-3</c:v>
                </c:pt>
                <c:pt idx="1039">
                  <c:v>9.999999999999995E-3</c:v>
                </c:pt>
                <c:pt idx="1040">
                  <c:v>-0.03</c:v>
                </c:pt>
                <c:pt idx="1041">
                  <c:v>-9.999999999999995E-3</c:v>
                </c:pt>
                <c:pt idx="1042">
                  <c:v>4.9999999999999989E-2</c:v>
                </c:pt>
                <c:pt idx="1043">
                  <c:v>7.9999999999999988E-2</c:v>
                </c:pt>
                <c:pt idx="1044">
                  <c:v>1.999999999999999E-2</c:v>
                </c:pt>
                <c:pt idx="1045">
                  <c:v>9.999999999999995E-3</c:v>
                </c:pt>
                <c:pt idx="1046">
                  <c:v>9.999999999999995E-3</c:v>
                </c:pt>
                <c:pt idx="1047">
                  <c:v>7.9999999999999988E-2</c:v>
                </c:pt>
                <c:pt idx="1048">
                  <c:v>0</c:v>
                </c:pt>
                <c:pt idx="1049">
                  <c:v>0.06</c:v>
                </c:pt>
                <c:pt idx="1050">
                  <c:v>7.9999999999999988E-2</c:v>
                </c:pt>
                <c:pt idx="1051">
                  <c:v>0.06</c:v>
                </c:pt>
                <c:pt idx="1052">
                  <c:v>3.9999999999999994E-2</c:v>
                </c:pt>
                <c:pt idx="1053">
                  <c:v>-0.03</c:v>
                </c:pt>
                <c:pt idx="1054">
                  <c:v>3.9999999999999994E-2</c:v>
                </c:pt>
                <c:pt idx="1055">
                  <c:v>1.999999999999999E-2</c:v>
                </c:pt>
                <c:pt idx="1056">
                  <c:v>7.9999999999999988E-2</c:v>
                </c:pt>
                <c:pt idx="1057">
                  <c:v>3.9999999999999994E-2</c:v>
                </c:pt>
                <c:pt idx="1058">
                  <c:v>0</c:v>
                </c:pt>
                <c:pt idx="1059">
                  <c:v>0.03</c:v>
                </c:pt>
                <c:pt idx="1060">
                  <c:v>4.9999999999999989E-2</c:v>
                </c:pt>
                <c:pt idx="1061">
                  <c:v>-0.03</c:v>
                </c:pt>
                <c:pt idx="1062">
                  <c:v>-0.03</c:v>
                </c:pt>
                <c:pt idx="1063">
                  <c:v>9.999999999999995E-3</c:v>
                </c:pt>
                <c:pt idx="1064">
                  <c:v>0</c:v>
                </c:pt>
                <c:pt idx="1065">
                  <c:v>9.999999999999995E-3</c:v>
                </c:pt>
                <c:pt idx="1066">
                  <c:v>1.999999999999999E-2</c:v>
                </c:pt>
                <c:pt idx="1067">
                  <c:v>3.9999999999999994E-2</c:v>
                </c:pt>
                <c:pt idx="1068">
                  <c:v>1.0000000000000009E-2</c:v>
                </c:pt>
                <c:pt idx="1069">
                  <c:v>4.9999999999999989E-2</c:v>
                </c:pt>
                <c:pt idx="1070">
                  <c:v>0.03</c:v>
                </c:pt>
                <c:pt idx="1071">
                  <c:v>7.9999999999999988E-2</c:v>
                </c:pt>
                <c:pt idx="1072">
                  <c:v>0.06</c:v>
                </c:pt>
                <c:pt idx="1073">
                  <c:v>0.06</c:v>
                </c:pt>
                <c:pt idx="1074">
                  <c:v>1.999999999999999E-2</c:v>
                </c:pt>
                <c:pt idx="1075">
                  <c:v>0</c:v>
                </c:pt>
                <c:pt idx="1076">
                  <c:v>7.9999999999999988E-2</c:v>
                </c:pt>
                <c:pt idx="1077">
                  <c:v>-2.0000000000000004E-2</c:v>
                </c:pt>
                <c:pt idx="1078">
                  <c:v>7.9999999999999988E-2</c:v>
                </c:pt>
                <c:pt idx="1079">
                  <c:v>-9.999999999999995E-3</c:v>
                </c:pt>
                <c:pt idx="1080">
                  <c:v>-9.999999999999995E-3</c:v>
                </c:pt>
                <c:pt idx="1081">
                  <c:v>3.9999999999999994E-2</c:v>
                </c:pt>
                <c:pt idx="1082">
                  <c:v>0.06</c:v>
                </c:pt>
                <c:pt idx="1083">
                  <c:v>-2.0000000000000004E-2</c:v>
                </c:pt>
                <c:pt idx="1084">
                  <c:v>0.03</c:v>
                </c:pt>
                <c:pt idx="1085">
                  <c:v>3.9999999999999994E-2</c:v>
                </c:pt>
                <c:pt idx="1086">
                  <c:v>7.9999999999999988E-2</c:v>
                </c:pt>
                <c:pt idx="1087">
                  <c:v>9.999999999999995E-3</c:v>
                </c:pt>
                <c:pt idx="1088">
                  <c:v>1.0000000000000009E-2</c:v>
                </c:pt>
                <c:pt idx="1089">
                  <c:v>-0.03</c:v>
                </c:pt>
                <c:pt idx="1090">
                  <c:v>-9.999999999999995E-3</c:v>
                </c:pt>
                <c:pt idx="1091">
                  <c:v>-9.999999999999995E-3</c:v>
                </c:pt>
                <c:pt idx="1092">
                  <c:v>9.999999999999995E-3</c:v>
                </c:pt>
                <c:pt idx="1093">
                  <c:v>0.03</c:v>
                </c:pt>
                <c:pt idx="1094">
                  <c:v>-0.03</c:v>
                </c:pt>
                <c:pt idx="1095">
                  <c:v>0.03</c:v>
                </c:pt>
                <c:pt idx="1096">
                  <c:v>-2.0000000000000004E-2</c:v>
                </c:pt>
                <c:pt idx="1097">
                  <c:v>0.03</c:v>
                </c:pt>
                <c:pt idx="1098">
                  <c:v>0.03</c:v>
                </c:pt>
                <c:pt idx="1099">
                  <c:v>9.999999999999995E-3</c:v>
                </c:pt>
                <c:pt idx="1100">
                  <c:v>0.03</c:v>
                </c:pt>
                <c:pt idx="1101">
                  <c:v>-0.03</c:v>
                </c:pt>
                <c:pt idx="1102">
                  <c:v>4.9999999999999989E-2</c:v>
                </c:pt>
                <c:pt idx="1103">
                  <c:v>1.0000000000000009E-2</c:v>
                </c:pt>
                <c:pt idx="1104">
                  <c:v>4.9999999999999989E-2</c:v>
                </c:pt>
                <c:pt idx="1105">
                  <c:v>7.9999999999999988E-2</c:v>
                </c:pt>
                <c:pt idx="1106">
                  <c:v>0.03</c:v>
                </c:pt>
                <c:pt idx="1107">
                  <c:v>-9.999999999999995E-3</c:v>
                </c:pt>
                <c:pt idx="1108">
                  <c:v>-0.03</c:v>
                </c:pt>
                <c:pt idx="1109">
                  <c:v>0.06</c:v>
                </c:pt>
                <c:pt idx="1110">
                  <c:v>4.9999999999999989E-2</c:v>
                </c:pt>
                <c:pt idx="1111">
                  <c:v>7.9999999999999988E-2</c:v>
                </c:pt>
                <c:pt idx="1112">
                  <c:v>4.9999999999999989E-2</c:v>
                </c:pt>
                <c:pt idx="1113">
                  <c:v>9.999999999999995E-3</c:v>
                </c:pt>
                <c:pt idx="1114">
                  <c:v>9.999999999999995E-3</c:v>
                </c:pt>
                <c:pt idx="1115">
                  <c:v>1.999999999999999E-2</c:v>
                </c:pt>
                <c:pt idx="1116">
                  <c:v>7.9999999999999988E-2</c:v>
                </c:pt>
                <c:pt idx="1117">
                  <c:v>4.9999999999999989E-2</c:v>
                </c:pt>
                <c:pt idx="1118">
                  <c:v>-0.03</c:v>
                </c:pt>
                <c:pt idx="1119">
                  <c:v>-2.0000000000000004E-2</c:v>
                </c:pt>
                <c:pt idx="1120">
                  <c:v>9.999999999999995E-3</c:v>
                </c:pt>
                <c:pt idx="1121">
                  <c:v>-9.999999999999995E-3</c:v>
                </c:pt>
                <c:pt idx="1122">
                  <c:v>0.06</c:v>
                </c:pt>
                <c:pt idx="1123">
                  <c:v>-0.03</c:v>
                </c:pt>
                <c:pt idx="1124">
                  <c:v>3.9999999999999994E-2</c:v>
                </c:pt>
                <c:pt idx="1125">
                  <c:v>4.9999999999999989E-2</c:v>
                </c:pt>
                <c:pt idx="1126">
                  <c:v>1.999999999999999E-2</c:v>
                </c:pt>
                <c:pt idx="1127">
                  <c:v>-0.03</c:v>
                </c:pt>
                <c:pt idx="1128">
                  <c:v>0.03</c:v>
                </c:pt>
                <c:pt idx="1129">
                  <c:v>4.9999999999999989E-2</c:v>
                </c:pt>
                <c:pt idx="1130">
                  <c:v>4.9999999999999989E-2</c:v>
                </c:pt>
                <c:pt idx="1131">
                  <c:v>-2.0000000000000004E-2</c:v>
                </c:pt>
                <c:pt idx="1132">
                  <c:v>0.06</c:v>
                </c:pt>
                <c:pt idx="1133">
                  <c:v>-0.03</c:v>
                </c:pt>
                <c:pt idx="1134">
                  <c:v>0.03</c:v>
                </c:pt>
                <c:pt idx="1135">
                  <c:v>-9.999999999999995E-3</c:v>
                </c:pt>
                <c:pt idx="1136">
                  <c:v>0.03</c:v>
                </c:pt>
                <c:pt idx="1137">
                  <c:v>-0.03</c:v>
                </c:pt>
                <c:pt idx="1138">
                  <c:v>4.9999999999999989E-2</c:v>
                </c:pt>
                <c:pt idx="1139">
                  <c:v>-9.999999999999995E-3</c:v>
                </c:pt>
                <c:pt idx="1140">
                  <c:v>4.9999999999999989E-2</c:v>
                </c:pt>
                <c:pt idx="1141">
                  <c:v>1.999999999999999E-2</c:v>
                </c:pt>
                <c:pt idx="1142">
                  <c:v>-2.0000000000000004E-2</c:v>
                </c:pt>
                <c:pt idx="1143">
                  <c:v>7.9999999999999988E-2</c:v>
                </c:pt>
                <c:pt idx="1144">
                  <c:v>0</c:v>
                </c:pt>
                <c:pt idx="1145">
                  <c:v>9.999999999999995E-3</c:v>
                </c:pt>
                <c:pt idx="1146">
                  <c:v>0</c:v>
                </c:pt>
                <c:pt idx="1147">
                  <c:v>-9.999999999999995E-3</c:v>
                </c:pt>
                <c:pt idx="1148">
                  <c:v>-2.0000000000000004E-2</c:v>
                </c:pt>
                <c:pt idx="1149">
                  <c:v>7.9999999999999988E-2</c:v>
                </c:pt>
                <c:pt idx="1150">
                  <c:v>-2.0000000000000004E-2</c:v>
                </c:pt>
                <c:pt idx="1151">
                  <c:v>3.9999999999999994E-2</c:v>
                </c:pt>
                <c:pt idx="1152">
                  <c:v>0.03</c:v>
                </c:pt>
                <c:pt idx="1153">
                  <c:v>9.999999999999995E-3</c:v>
                </c:pt>
                <c:pt idx="1154">
                  <c:v>9.999999999999995E-3</c:v>
                </c:pt>
                <c:pt idx="1155">
                  <c:v>-0.03</c:v>
                </c:pt>
                <c:pt idx="1156">
                  <c:v>1.0000000000000009E-2</c:v>
                </c:pt>
                <c:pt idx="1157">
                  <c:v>3.9999999999999994E-2</c:v>
                </c:pt>
                <c:pt idx="1158">
                  <c:v>9.999999999999995E-3</c:v>
                </c:pt>
                <c:pt idx="1159">
                  <c:v>3.9999999999999994E-2</c:v>
                </c:pt>
                <c:pt idx="1160">
                  <c:v>1.0000000000000009E-2</c:v>
                </c:pt>
                <c:pt idx="1161">
                  <c:v>1.0000000000000009E-2</c:v>
                </c:pt>
                <c:pt idx="1162">
                  <c:v>-0.03</c:v>
                </c:pt>
                <c:pt idx="1163">
                  <c:v>0.03</c:v>
                </c:pt>
                <c:pt idx="1164">
                  <c:v>1.0000000000000009E-2</c:v>
                </c:pt>
                <c:pt idx="1165">
                  <c:v>-0.03</c:v>
                </c:pt>
                <c:pt idx="1166">
                  <c:v>-2.0000000000000004E-2</c:v>
                </c:pt>
                <c:pt idx="1167">
                  <c:v>0.03</c:v>
                </c:pt>
                <c:pt idx="1168">
                  <c:v>-9.999999999999995E-3</c:v>
                </c:pt>
                <c:pt idx="1169">
                  <c:v>4.9999999999999989E-2</c:v>
                </c:pt>
                <c:pt idx="1170">
                  <c:v>1.999999999999999E-2</c:v>
                </c:pt>
                <c:pt idx="1171">
                  <c:v>7.9999999999999988E-2</c:v>
                </c:pt>
                <c:pt idx="1172">
                  <c:v>-2.0000000000000004E-2</c:v>
                </c:pt>
                <c:pt idx="1173">
                  <c:v>-9.999999999999995E-3</c:v>
                </c:pt>
                <c:pt idx="1174">
                  <c:v>0</c:v>
                </c:pt>
                <c:pt idx="1175">
                  <c:v>4.9999999999999989E-2</c:v>
                </c:pt>
                <c:pt idx="1176">
                  <c:v>4.9999999999999989E-2</c:v>
                </c:pt>
                <c:pt idx="1177">
                  <c:v>9.999999999999995E-3</c:v>
                </c:pt>
                <c:pt idx="1178">
                  <c:v>9.999999999999995E-3</c:v>
                </c:pt>
                <c:pt idx="1179">
                  <c:v>-0.03</c:v>
                </c:pt>
                <c:pt idx="1180">
                  <c:v>9.999999999999995E-3</c:v>
                </c:pt>
                <c:pt idx="1181">
                  <c:v>-9.999999999999995E-3</c:v>
                </c:pt>
                <c:pt idx="1182">
                  <c:v>1.0000000000000009E-2</c:v>
                </c:pt>
                <c:pt idx="1183">
                  <c:v>-0.03</c:v>
                </c:pt>
                <c:pt idx="1184">
                  <c:v>-9.999999999999995E-3</c:v>
                </c:pt>
                <c:pt idx="1185">
                  <c:v>1.999999999999999E-2</c:v>
                </c:pt>
                <c:pt idx="1186">
                  <c:v>-9.999999999999995E-3</c:v>
                </c:pt>
                <c:pt idx="1187">
                  <c:v>1.0000000000000009E-2</c:v>
                </c:pt>
                <c:pt idx="1188">
                  <c:v>0.06</c:v>
                </c:pt>
                <c:pt idx="1189">
                  <c:v>0</c:v>
                </c:pt>
                <c:pt idx="1190">
                  <c:v>-9.999999999999995E-3</c:v>
                </c:pt>
                <c:pt idx="1191">
                  <c:v>0.06</c:v>
                </c:pt>
                <c:pt idx="1192">
                  <c:v>0</c:v>
                </c:pt>
                <c:pt idx="1193">
                  <c:v>9.999999999999995E-3</c:v>
                </c:pt>
                <c:pt idx="1194">
                  <c:v>4.9999999999999989E-2</c:v>
                </c:pt>
                <c:pt idx="1195">
                  <c:v>4.9999999999999989E-2</c:v>
                </c:pt>
                <c:pt idx="1196">
                  <c:v>7.9999999999999988E-2</c:v>
                </c:pt>
                <c:pt idx="1197">
                  <c:v>1.0000000000000009E-2</c:v>
                </c:pt>
                <c:pt idx="1198">
                  <c:v>3.9999999999999994E-2</c:v>
                </c:pt>
                <c:pt idx="1199">
                  <c:v>0.03</c:v>
                </c:pt>
                <c:pt idx="1200">
                  <c:v>0.03</c:v>
                </c:pt>
                <c:pt idx="1201">
                  <c:v>1.999999999999999E-2</c:v>
                </c:pt>
                <c:pt idx="1202">
                  <c:v>4.9999999999999989E-2</c:v>
                </c:pt>
                <c:pt idx="1203">
                  <c:v>0.03</c:v>
                </c:pt>
                <c:pt idx="1204">
                  <c:v>9.999999999999995E-3</c:v>
                </c:pt>
                <c:pt idx="1205">
                  <c:v>9.999999999999995E-3</c:v>
                </c:pt>
                <c:pt idx="1206">
                  <c:v>-0.03</c:v>
                </c:pt>
                <c:pt idx="1207">
                  <c:v>-9.999999999999995E-3</c:v>
                </c:pt>
                <c:pt idx="1208">
                  <c:v>0.03</c:v>
                </c:pt>
                <c:pt idx="1209">
                  <c:v>9.999999999999995E-3</c:v>
                </c:pt>
                <c:pt idx="1210">
                  <c:v>-2.0000000000000004E-2</c:v>
                </c:pt>
                <c:pt idx="1211">
                  <c:v>1.0000000000000009E-2</c:v>
                </c:pt>
                <c:pt idx="1212">
                  <c:v>9.999999999999995E-3</c:v>
                </c:pt>
                <c:pt idx="1213">
                  <c:v>4.9999999999999989E-2</c:v>
                </c:pt>
                <c:pt idx="1214">
                  <c:v>4.9999999999999989E-2</c:v>
                </c:pt>
                <c:pt idx="1215">
                  <c:v>0.03</c:v>
                </c:pt>
                <c:pt idx="1216">
                  <c:v>0.06</c:v>
                </c:pt>
                <c:pt idx="1217">
                  <c:v>9.999999999999995E-3</c:v>
                </c:pt>
                <c:pt idx="1218">
                  <c:v>0.03</c:v>
                </c:pt>
                <c:pt idx="1219">
                  <c:v>4.9999999999999989E-2</c:v>
                </c:pt>
                <c:pt idx="1220">
                  <c:v>0.06</c:v>
                </c:pt>
                <c:pt idx="1221">
                  <c:v>0.06</c:v>
                </c:pt>
                <c:pt idx="1222">
                  <c:v>-9.999999999999995E-3</c:v>
                </c:pt>
                <c:pt idx="1223">
                  <c:v>-9.999999999999995E-3</c:v>
                </c:pt>
                <c:pt idx="1224">
                  <c:v>1.0000000000000009E-2</c:v>
                </c:pt>
                <c:pt idx="1225">
                  <c:v>-9.999999999999995E-3</c:v>
                </c:pt>
                <c:pt idx="1226">
                  <c:v>4.9999999999999989E-2</c:v>
                </c:pt>
                <c:pt idx="1227">
                  <c:v>-9.999999999999995E-3</c:v>
                </c:pt>
                <c:pt idx="1228">
                  <c:v>0.06</c:v>
                </c:pt>
                <c:pt idx="1229">
                  <c:v>7.9999999999999988E-2</c:v>
                </c:pt>
                <c:pt idx="1230">
                  <c:v>-0.03</c:v>
                </c:pt>
                <c:pt idx="1231">
                  <c:v>-0.03</c:v>
                </c:pt>
                <c:pt idx="1232">
                  <c:v>1.999999999999999E-2</c:v>
                </c:pt>
                <c:pt idx="1233">
                  <c:v>9.999999999999995E-3</c:v>
                </c:pt>
                <c:pt idx="1234">
                  <c:v>0</c:v>
                </c:pt>
                <c:pt idx="1235">
                  <c:v>1.0000000000000009E-2</c:v>
                </c:pt>
                <c:pt idx="1236">
                  <c:v>1.999999999999999E-2</c:v>
                </c:pt>
                <c:pt idx="1237">
                  <c:v>0.03</c:v>
                </c:pt>
                <c:pt idx="1238">
                  <c:v>0.03</c:v>
                </c:pt>
                <c:pt idx="1239">
                  <c:v>-9.999999999999995E-3</c:v>
                </c:pt>
                <c:pt idx="1240">
                  <c:v>-0.03</c:v>
                </c:pt>
                <c:pt idx="1241">
                  <c:v>9.999999999999995E-3</c:v>
                </c:pt>
                <c:pt idx="1242">
                  <c:v>-2.0000000000000004E-2</c:v>
                </c:pt>
                <c:pt idx="1243">
                  <c:v>-9.999999999999995E-3</c:v>
                </c:pt>
                <c:pt idx="1244">
                  <c:v>-0.03</c:v>
                </c:pt>
                <c:pt idx="1245">
                  <c:v>4.9999999999999989E-2</c:v>
                </c:pt>
                <c:pt idx="1246">
                  <c:v>0.06</c:v>
                </c:pt>
                <c:pt idx="1247">
                  <c:v>1.999999999999999E-2</c:v>
                </c:pt>
                <c:pt idx="1248">
                  <c:v>0.06</c:v>
                </c:pt>
                <c:pt idx="1249">
                  <c:v>-0.03</c:v>
                </c:pt>
                <c:pt idx="1250">
                  <c:v>3.9999999999999994E-2</c:v>
                </c:pt>
                <c:pt idx="1251">
                  <c:v>3.9999999999999994E-2</c:v>
                </c:pt>
                <c:pt idx="1252">
                  <c:v>1.999999999999999E-2</c:v>
                </c:pt>
                <c:pt idx="1253">
                  <c:v>9.999999999999995E-3</c:v>
                </c:pt>
                <c:pt idx="1254">
                  <c:v>-9.999999999999995E-3</c:v>
                </c:pt>
                <c:pt idx="1255">
                  <c:v>7.9999999999999988E-2</c:v>
                </c:pt>
                <c:pt idx="1256">
                  <c:v>3.9999999999999994E-2</c:v>
                </c:pt>
                <c:pt idx="1257">
                  <c:v>-9.999999999999995E-3</c:v>
                </c:pt>
                <c:pt idx="1258">
                  <c:v>1.0000000000000009E-2</c:v>
                </c:pt>
                <c:pt idx="1259">
                  <c:v>-9.999999999999995E-3</c:v>
                </c:pt>
                <c:pt idx="1260">
                  <c:v>0.06</c:v>
                </c:pt>
                <c:pt idx="1261">
                  <c:v>0.06</c:v>
                </c:pt>
                <c:pt idx="1262">
                  <c:v>-9.999999999999995E-3</c:v>
                </c:pt>
                <c:pt idx="1263">
                  <c:v>-9.999999999999995E-3</c:v>
                </c:pt>
                <c:pt idx="1264">
                  <c:v>1.0000000000000009E-2</c:v>
                </c:pt>
                <c:pt idx="1265">
                  <c:v>1.999999999999999E-2</c:v>
                </c:pt>
                <c:pt idx="1266">
                  <c:v>0.03</c:v>
                </c:pt>
                <c:pt idx="1267">
                  <c:v>3.9999999999999994E-2</c:v>
                </c:pt>
                <c:pt idx="1268">
                  <c:v>4.9999999999999989E-2</c:v>
                </c:pt>
                <c:pt idx="1269">
                  <c:v>9.999999999999995E-3</c:v>
                </c:pt>
                <c:pt idx="1270">
                  <c:v>3.9999999999999994E-2</c:v>
                </c:pt>
                <c:pt idx="1271">
                  <c:v>1.0000000000000009E-2</c:v>
                </c:pt>
                <c:pt idx="1272">
                  <c:v>9.999999999999995E-3</c:v>
                </c:pt>
                <c:pt idx="1273">
                  <c:v>-0.03</c:v>
                </c:pt>
                <c:pt idx="1274">
                  <c:v>0.03</c:v>
                </c:pt>
                <c:pt idx="1275">
                  <c:v>4.9999999999999989E-2</c:v>
                </c:pt>
                <c:pt idx="1276">
                  <c:v>4.9999999999999989E-2</c:v>
                </c:pt>
                <c:pt idx="1277">
                  <c:v>1.0000000000000009E-2</c:v>
                </c:pt>
                <c:pt idx="1278">
                  <c:v>1.0000000000000009E-2</c:v>
                </c:pt>
                <c:pt idx="1279">
                  <c:v>9.999999999999995E-3</c:v>
                </c:pt>
                <c:pt idx="1280">
                  <c:v>9.999999999999995E-3</c:v>
                </c:pt>
                <c:pt idx="1281">
                  <c:v>-9.999999999999995E-3</c:v>
                </c:pt>
                <c:pt idx="1282">
                  <c:v>0.06</c:v>
                </c:pt>
                <c:pt idx="1283">
                  <c:v>7.9999999999999988E-2</c:v>
                </c:pt>
                <c:pt idx="1284">
                  <c:v>-0.03</c:v>
                </c:pt>
                <c:pt idx="1285">
                  <c:v>1.999999999999999E-2</c:v>
                </c:pt>
                <c:pt idx="1286">
                  <c:v>7.9999999999999988E-2</c:v>
                </c:pt>
                <c:pt idx="1287">
                  <c:v>0.03</c:v>
                </c:pt>
                <c:pt idx="1288">
                  <c:v>3.9999999999999994E-2</c:v>
                </c:pt>
                <c:pt idx="1289">
                  <c:v>9.999999999999995E-3</c:v>
                </c:pt>
                <c:pt idx="1290">
                  <c:v>4.9999999999999989E-2</c:v>
                </c:pt>
                <c:pt idx="1291">
                  <c:v>4.9999999999999989E-2</c:v>
                </c:pt>
                <c:pt idx="1292">
                  <c:v>9.999999999999995E-3</c:v>
                </c:pt>
                <c:pt idx="1293">
                  <c:v>1.999999999999999E-2</c:v>
                </c:pt>
                <c:pt idx="1294">
                  <c:v>4.9999999999999989E-2</c:v>
                </c:pt>
                <c:pt idx="1295">
                  <c:v>3.9999999999999994E-2</c:v>
                </c:pt>
                <c:pt idx="1296">
                  <c:v>0.03</c:v>
                </c:pt>
                <c:pt idx="1297">
                  <c:v>-0.03</c:v>
                </c:pt>
                <c:pt idx="1298">
                  <c:v>0.06</c:v>
                </c:pt>
                <c:pt idx="1299">
                  <c:v>0.06</c:v>
                </c:pt>
                <c:pt idx="1300">
                  <c:v>4.9999999999999989E-2</c:v>
                </c:pt>
                <c:pt idx="1301">
                  <c:v>0.06</c:v>
                </c:pt>
                <c:pt idx="1302">
                  <c:v>0.06</c:v>
                </c:pt>
                <c:pt idx="1303">
                  <c:v>0.06</c:v>
                </c:pt>
                <c:pt idx="1304">
                  <c:v>4.9999999999999989E-2</c:v>
                </c:pt>
                <c:pt idx="1305">
                  <c:v>0.06</c:v>
                </c:pt>
                <c:pt idx="1306">
                  <c:v>4.9999999999999989E-2</c:v>
                </c:pt>
                <c:pt idx="1307">
                  <c:v>0</c:v>
                </c:pt>
                <c:pt idx="1308">
                  <c:v>4.9999999999999989E-2</c:v>
                </c:pt>
                <c:pt idx="1309">
                  <c:v>9.999999999999995E-3</c:v>
                </c:pt>
                <c:pt idx="1310">
                  <c:v>-0.03</c:v>
                </c:pt>
                <c:pt idx="1311">
                  <c:v>0.03</c:v>
                </c:pt>
                <c:pt idx="1312">
                  <c:v>-2.0000000000000004E-2</c:v>
                </c:pt>
                <c:pt idx="1313">
                  <c:v>0.03</c:v>
                </c:pt>
                <c:pt idx="1314">
                  <c:v>0.03</c:v>
                </c:pt>
                <c:pt idx="1315">
                  <c:v>0.06</c:v>
                </c:pt>
                <c:pt idx="1316">
                  <c:v>-0.03</c:v>
                </c:pt>
                <c:pt idx="1317">
                  <c:v>-0.03</c:v>
                </c:pt>
                <c:pt idx="1318">
                  <c:v>-9.999999999999995E-3</c:v>
                </c:pt>
                <c:pt idx="1319">
                  <c:v>9.999999999999995E-3</c:v>
                </c:pt>
                <c:pt idx="1320">
                  <c:v>0.03</c:v>
                </c:pt>
                <c:pt idx="1321">
                  <c:v>3.9999999999999994E-2</c:v>
                </c:pt>
                <c:pt idx="1322">
                  <c:v>4.9999999999999989E-2</c:v>
                </c:pt>
                <c:pt idx="1323">
                  <c:v>1.0000000000000009E-2</c:v>
                </c:pt>
                <c:pt idx="1324">
                  <c:v>7.9999999999999988E-2</c:v>
                </c:pt>
                <c:pt idx="1325">
                  <c:v>9.999999999999995E-3</c:v>
                </c:pt>
                <c:pt idx="1326">
                  <c:v>1.999999999999999E-2</c:v>
                </c:pt>
                <c:pt idx="1327">
                  <c:v>3.9999999999999994E-2</c:v>
                </c:pt>
                <c:pt idx="1328">
                  <c:v>9.999999999999995E-3</c:v>
                </c:pt>
                <c:pt idx="1329">
                  <c:v>-9.999999999999995E-3</c:v>
                </c:pt>
                <c:pt idx="1330">
                  <c:v>-9.999999999999995E-3</c:v>
                </c:pt>
                <c:pt idx="1331">
                  <c:v>4.9999999999999989E-2</c:v>
                </c:pt>
                <c:pt idx="1332">
                  <c:v>-0.03</c:v>
                </c:pt>
                <c:pt idx="1333">
                  <c:v>3.9999999999999994E-2</c:v>
                </c:pt>
                <c:pt idx="1334">
                  <c:v>9.999999999999995E-3</c:v>
                </c:pt>
                <c:pt idx="1335">
                  <c:v>4.9999999999999989E-2</c:v>
                </c:pt>
                <c:pt idx="1336">
                  <c:v>0.03</c:v>
                </c:pt>
                <c:pt idx="1337">
                  <c:v>-9.999999999999995E-3</c:v>
                </c:pt>
                <c:pt idx="1338">
                  <c:v>-9.999999999999995E-3</c:v>
                </c:pt>
                <c:pt idx="1339">
                  <c:v>-0.03</c:v>
                </c:pt>
                <c:pt idx="1340">
                  <c:v>1.999999999999999E-2</c:v>
                </c:pt>
                <c:pt idx="1341">
                  <c:v>3.9999999999999994E-2</c:v>
                </c:pt>
                <c:pt idx="1342">
                  <c:v>9.999999999999995E-3</c:v>
                </c:pt>
                <c:pt idx="1343">
                  <c:v>0</c:v>
                </c:pt>
                <c:pt idx="1344">
                  <c:v>4.9999999999999989E-2</c:v>
                </c:pt>
                <c:pt idx="1345">
                  <c:v>9.999999999999995E-3</c:v>
                </c:pt>
                <c:pt idx="1346">
                  <c:v>0.06</c:v>
                </c:pt>
                <c:pt idx="1347">
                  <c:v>4.9999999999999989E-2</c:v>
                </c:pt>
                <c:pt idx="1348">
                  <c:v>9.999999999999995E-3</c:v>
                </c:pt>
                <c:pt idx="1349">
                  <c:v>0.03</c:v>
                </c:pt>
                <c:pt idx="1350">
                  <c:v>1.999999999999999E-2</c:v>
                </c:pt>
                <c:pt idx="1351">
                  <c:v>1.999999999999999E-2</c:v>
                </c:pt>
                <c:pt idx="1352">
                  <c:v>4.9999999999999989E-2</c:v>
                </c:pt>
                <c:pt idx="1353">
                  <c:v>0.03</c:v>
                </c:pt>
                <c:pt idx="1354">
                  <c:v>7.9999999999999988E-2</c:v>
                </c:pt>
                <c:pt idx="1355">
                  <c:v>7.9999999999999988E-2</c:v>
                </c:pt>
                <c:pt idx="1356">
                  <c:v>1.0000000000000009E-2</c:v>
                </c:pt>
                <c:pt idx="1357">
                  <c:v>1.0000000000000009E-2</c:v>
                </c:pt>
                <c:pt idx="1358">
                  <c:v>-9.999999999999995E-3</c:v>
                </c:pt>
                <c:pt idx="1359">
                  <c:v>1.999999999999999E-2</c:v>
                </c:pt>
                <c:pt idx="1360">
                  <c:v>1.0000000000000009E-2</c:v>
                </c:pt>
                <c:pt idx="1361">
                  <c:v>0.03</c:v>
                </c:pt>
                <c:pt idx="1362">
                  <c:v>-0.03</c:v>
                </c:pt>
                <c:pt idx="1363">
                  <c:v>0.03</c:v>
                </c:pt>
                <c:pt idx="1364">
                  <c:v>4.9999999999999989E-2</c:v>
                </c:pt>
                <c:pt idx="1365">
                  <c:v>-0.03</c:v>
                </c:pt>
                <c:pt idx="1366">
                  <c:v>9.999999999999995E-3</c:v>
                </c:pt>
                <c:pt idx="1367">
                  <c:v>9.999999999999995E-3</c:v>
                </c:pt>
                <c:pt idx="1368">
                  <c:v>-9.999999999999995E-3</c:v>
                </c:pt>
                <c:pt idx="1369">
                  <c:v>-9.999999999999995E-3</c:v>
                </c:pt>
                <c:pt idx="1370">
                  <c:v>0.03</c:v>
                </c:pt>
                <c:pt idx="1371">
                  <c:v>4.9999999999999989E-2</c:v>
                </c:pt>
                <c:pt idx="1372">
                  <c:v>7.9999999999999988E-2</c:v>
                </c:pt>
                <c:pt idx="1373">
                  <c:v>0</c:v>
                </c:pt>
                <c:pt idx="1374">
                  <c:v>-9.999999999999995E-3</c:v>
                </c:pt>
                <c:pt idx="1375">
                  <c:v>1.0000000000000009E-2</c:v>
                </c:pt>
                <c:pt idx="1376">
                  <c:v>1.0000000000000009E-2</c:v>
                </c:pt>
                <c:pt idx="1377">
                  <c:v>-9.999999999999995E-3</c:v>
                </c:pt>
                <c:pt idx="1378">
                  <c:v>9.999999999999995E-3</c:v>
                </c:pt>
                <c:pt idx="1379">
                  <c:v>4.9999999999999989E-2</c:v>
                </c:pt>
                <c:pt idx="1380">
                  <c:v>-9.999999999999995E-3</c:v>
                </c:pt>
                <c:pt idx="1381">
                  <c:v>4.9999999999999989E-2</c:v>
                </c:pt>
                <c:pt idx="1382">
                  <c:v>9.999999999999995E-3</c:v>
                </c:pt>
                <c:pt idx="1383">
                  <c:v>9.999999999999995E-3</c:v>
                </c:pt>
                <c:pt idx="1384">
                  <c:v>0</c:v>
                </c:pt>
                <c:pt idx="1385">
                  <c:v>-0.03</c:v>
                </c:pt>
                <c:pt idx="1386">
                  <c:v>0</c:v>
                </c:pt>
                <c:pt idx="1387">
                  <c:v>-2.0000000000000004E-2</c:v>
                </c:pt>
                <c:pt idx="1388">
                  <c:v>7.9999999999999988E-2</c:v>
                </c:pt>
                <c:pt idx="1389">
                  <c:v>9.999999999999995E-3</c:v>
                </c:pt>
                <c:pt idx="1390">
                  <c:v>0.03</c:v>
                </c:pt>
                <c:pt idx="1391">
                  <c:v>0.03</c:v>
                </c:pt>
                <c:pt idx="1392">
                  <c:v>-2.0000000000000004E-2</c:v>
                </c:pt>
                <c:pt idx="1393">
                  <c:v>4.9999999999999989E-2</c:v>
                </c:pt>
                <c:pt idx="1394">
                  <c:v>-9.999999999999995E-3</c:v>
                </c:pt>
                <c:pt idx="1395">
                  <c:v>0.03</c:v>
                </c:pt>
                <c:pt idx="1396">
                  <c:v>9.999999999999995E-3</c:v>
                </c:pt>
                <c:pt idx="1397">
                  <c:v>-2.0000000000000004E-2</c:v>
                </c:pt>
                <c:pt idx="1398">
                  <c:v>7.9999999999999988E-2</c:v>
                </c:pt>
                <c:pt idx="1399">
                  <c:v>0.06</c:v>
                </c:pt>
                <c:pt idx="1400">
                  <c:v>0.03</c:v>
                </c:pt>
                <c:pt idx="1401">
                  <c:v>-0.03</c:v>
                </c:pt>
                <c:pt idx="1402">
                  <c:v>1.999999999999999E-2</c:v>
                </c:pt>
                <c:pt idx="1403">
                  <c:v>-2.0000000000000004E-2</c:v>
                </c:pt>
                <c:pt idx="1404">
                  <c:v>0.06</c:v>
                </c:pt>
                <c:pt idx="1405">
                  <c:v>9.999999999999995E-3</c:v>
                </c:pt>
                <c:pt idx="1406">
                  <c:v>4.9999999999999989E-2</c:v>
                </c:pt>
                <c:pt idx="1407">
                  <c:v>4.9999999999999989E-2</c:v>
                </c:pt>
                <c:pt idx="1408">
                  <c:v>0.03</c:v>
                </c:pt>
                <c:pt idx="1409">
                  <c:v>-2.0000000000000004E-2</c:v>
                </c:pt>
                <c:pt idx="1410">
                  <c:v>0</c:v>
                </c:pt>
                <c:pt idx="1411">
                  <c:v>4.9999999999999989E-2</c:v>
                </c:pt>
                <c:pt idx="1412">
                  <c:v>1.0000000000000009E-2</c:v>
                </c:pt>
                <c:pt idx="1413">
                  <c:v>-2.0000000000000004E-2</c:v>
                </c:pt>
                <c:pt idx="1414">
                  <c:v>9.999999999999995E-3</c:v>
                </c:pt>
                <c:pt idx="1415">
                  <c:v>1.999999999999999E-2</c:v>
                </c:pt>
                <c:pt idx="1416">
                  <c:v>0.06</c:v>
                </c:pt>
                <c:pt idx="1417">
                  <c:v>7.9999999999999988E-2</c:v>
                </c:pt>
                <c:pt idx="1418">
                  <c:v>0.03</c:v>
                </c:pt>
                <c:pt idx="1419">
                  <c:v>4.9999999999999989E-2</c:v>
                </c:pt>
                <c:pt idx="1420">
                  <c:v>1.999999999999999E-2</c:v>
                </c:pt>
                <c:pt idx="1421">
                  <c:v>4.9999999999999989E-2</c:v>
                </c:pt>
                <c:pt idx="1422">
                  <c:v>9.999999999999995E-3</c:v>
                </c:pt>
                <c:pt idx="1423">
                  <c:v>1.999999999999999E-2</c:v>
                </c:pt>
                <c:pt idx="1424">
                  <c:v>1.999999999999999E-2</c:v>
                </c:pt>
                <c:pt idx="1425">
                  <c:v>-2.0000000000000004E-2</c:v>
                </c:pt>
                <c:pt idx="1426">
                  <c:v>-0.03</c:v>
                </c:pt>
                <c:pt idx="1427">
                  <c:v>1.999999999999999E-2</c:v>
                </c:pt>
                <c:pt idx="1428">
                  <c:v>4.9999999999999989E-2</c:v>
                </c:pt>
                <c:pt idx="1429">
                  <c:v>-9.999999999999995E-3</c:v>
                </c:pt>
                <c:pt idx="1430">
                  <c:v>9.999999999999995E-3</c:v>
                </c:pt>
                <c:pt idx="1431">
                  <c:v>7.9999999999999988E-2</c:v>
                </c:pt>
                <c:pt idx="1432">
                  <c:v>4.9999999999999989E-2</c:v>
                </c:pt>
                <c:pt idx="1433">
                  <c:v>4.9999999999999989E-2</c:v>
                </c:pt>
                <c:pt idx="1434">
                  <c:v>0.03</c:v>
                </c:pt>
                <c:pt idx="1435">
                  <c:v>4.9999999999999989E-2</c:v>
                </c:pt>
                <c:pt idx="1436">
                  <c:v>0.03</c:v>
                </c:pt>
                <c:pt idx="1437">
                  <c:v>0</c:v>
                </c:pt>
                <c:pt idx="1438">
                  <c:v>1.0000000000000009E-2</c:v>
                </c:pt>
                <c:pt idx="1439">
                  <c:v>0.03</c:v>
                </c:pt>
                <c:pt idx="1440">
                  <c:v>9.999999999999995E-3</c:v>
                </c:pt>
                <c:pt idx="1441">
                  <c:v>4.9999999999999989E-2</c:v>
                </c:pt>
                <c:pt idx="1442">
                  <c:v>0</c:v>
                </c:pt>
                <c:pt idx="1443">
                  <c:v>-9.999999999999995E-3</c:v>
                </c:pt>
                <c:pt idx="1444">
                  <c:v>-2.0000000000000004E-2</c:v>
                </c:pt>
                <c:pt idx="1445">
                  <c:v>0.03</c:v>
                </c:pt>
                <c:pt idx="1446">
                  <c:v>-9.999999999999995E-3</c:v>
                </c:pt>
                <c:pt idx="1447">
                  <c:v>4.9999999999999989E-2</c:v>
                </c:pt>
                <c:pt idx="1448">
                  <c:v>0</c:v>
                </c:pt>
                <c:pt idx="1449">
                  <c:v>-2.0000000000000004E-2</c:v>
                </c:pt>
                <c:pt idx="1450">
                  <c:v>0.06</c:v>
                </c:pt>
                <c:pt idx="1451">
                  <c:v>4.9999999999999989E-2</c:v>
                </c:pt>
                <c:pt idx="1452">
                  <c:v>0.03</c:v>
                </c:pt>
                <c:pt idx="1453">
                  <c:v>3.9999999999999994E-2</c:v>
                </c:pt>
                <c:pt idx="1454">
                  <c:v>-2.0000000000000004E-2</c:v>
                </c:pt>
                <c:pt idx="1455">
                  <c:v>-0.03</c:v>
                </c:pt>
                <c:pt idx="1456">
                  <c:v>0.06</c:v>
                </c:pt>
                <c:pt idx="1457">
                  <c:v>3.9999999999999994E-2</c:v>
                </c:pt>
                <c:pt idx="1458">
                  <c:v>-9.999999999999995E-3</c:v>
                </c:pt>
                <c:pt idx="1459">
                  <c:v>9.999999999999995E-3</c:v>
                </c:pt>
                <c:pt idx="1460">
                  <c:v>-2.0000000000000004E-2</c:v>
                </c:pt>
                <c:pt idx="1461">
                  <c:v>-0.03</c:v>
                </c:pt>
                <c:pt idx="1462">
                  <c:v>4.9999999999999989E-2</c:v>
                </c:pt>
                <c:pt idx="1463">
                  <c:v>7.9999999999999988E-2</c:v>
                </c:pt>
                <c:pt idx="1464">
                  <c:v>-9.999999999999995E-3</c:v>
                </c:pt>
                <c:pt idx="1465">
                  <c:v>4.9999999999999989E-2</c:v>
                </c:pt>
                <c:pt idx="1466">
                  <c:v>0.03</c:v>
                </c:pt>
                <c:pt idx="1467">
                  <c:v>3.9999999999999994E-2</c:v>
                </c:pt>
                <c:pt idx="1468">
                  <c:v>7.9999999999999988E-2</c:v>
                </c:pt>
                <c:pt idx="1469">
                  <c:v>-2.0000000000000004E-2</c:v>
                </c:pt>
              </c:numCache>
            </c:numRef>
          </c:xVal>
          <c:yVal>
            <c:numRef>
              <c:f>Clean_Data!$G$2:$G$2941</c:f>
              <c:numCache>
                <c:formatCode>"₹"\ #,##0.00</c:formatCode>
                <c:ptCount val="2940"/>
                <c:pt idx="0">
                  <c:v>5993</c:v>
                </c:pt>
                <c:pt idx="1">
                  <c:v>5130</c:v>
                </c:pt>
                <c:pt idx="2">
                  <c:v>2090</c:v>
                </c:pt>
                <c:pt idx="3">
                  <c:v>2909</c:v>
                </c:pt>
                <c:pt idx="4">
                  <c:v>3468</c:v>
                </c:pt>
                <c:pt idx="5">
                  <c:v>3068</c:v>
                </c:pt>
                <c:pt idx="6">
                  <c:v>2670</c:v>
                </c:pt>
                <c:pt idx="7">
                  <c:v>2693</c:v>
                </c:pt>
                <c:pt idx="8">
                  <c:v>9526</c:v>
                </c:pt>
                <c:pt idx="9">
                  <c:v>5237</c:v>
                </c:pt>
                <c:pt idx="10">
                  <c:v>2426</c:v>
                </c:pt>
                <c:pt idx="11">
                  <c:v>4193</c:v>
                </c:pt>
                <c:pt idx="12">
                  <c:v>2911</c:v>
                </c:pt>
                <c:pt idx="13">
                  <c:v>2661</c:v>
                </c:pt>
                <c:pt idx="14">
                  <c:v>2028</c:v>
                </c:pt>
                <c:pt idx="15">
                  <c:v>9980</c:v>
                </c:pt>
                <c:pt idx="16">
                  <c:v>3298</c:v>
                </c:pt>
                <c:pt idx="17">
                  <c:v>2935</c:v>
                </c:pt>
                <c:pt idx="18">
                  <c:v>15427</c:v>
                </c:pt>
                <c:pt idx="19">
                  <c:v>3944</c:v>
                </c:pt>
                <c:pt idx="20">
                  <c:v>4011</c:v>
                </c:pt>
                <c:pt idx="21">
                  <c:v>3407</c:v>
                </c:pt>
                <c:pt idx="22">
                  <c:v>11994</c:v>
                </c:pt>
                <c:pt idx="23">
                  <c:v>1232</c:v>
                </c:pt>
                <c:pt idx="24">
                  <c:v>2960</c:v>
                </c:pt>
                <c:pt idx="25">
                  <c:v>19094</c:v>
                </c:pt>
                <c:pt idx="26">
                  <c:v>3919</c:v>
                </c:pt>
                <c:pt idx="27">
                  <c:v>6825</c:v>
                </c:pt>
                <c:pt idx="28">
                  <c:v>10248</c:v>
                </c:pt>
                <c:pt idx="29">
                  <c:v>18947</c:v>
                </c:pt>
                <c:pt idx="30">
                  <c:v>2496</c:v>
                </c:pt>
                <c:pt idx="31">
                  <c:v>6465</c:v>
                </c:pt>
                <c:pt idx="32">
                  <c:v>2206</c:v>
                </c:pt>
                <c:pt idx="33">
                  <c:v>2086</c:v>
                </c:pt>
                <c:pt idx="34">
                  <c:v>2293</c:v>
                </c:pt>
                <c:pt idx="35">
                  <c:v>2645</c:v>
                </c:pt>
                <c:pt idx="36">
                  <c:v>2683</c:v>
                </c:pt>
                <c:pt idx="37">
                  <c:v>2014</c:v>
                </c:pt>
                <c:pt idx="38">
                  <c:v>3419</c:v>
                </c:pt>
                <c:pt idx="39">
                  <c:v>5376</c:v>
                </c:pt>
                <c:pt idx="40">
                  <c:v>1951</c:v>
                </c:pt>
                <c:pt idx="41">
                  <c:v>2341</c:v>
                </c:pt>
                <c:pt idx="42">
                  <c:v>2293</c:v>
                </c:pt>
                <c:pt idx="43">
                  <c:v>8726</c:v>
                </c:pt>
                <c:pt idx="44">
                  <c:v>4011</c:v>
                </c:pt>
                <c:pt idx="45">
                  <c:v>19545</c:v>
                </c:pt>
                <c:pt idx="46">
                  <c:v>4568</c:v>
                </c:pt>
                <c:pt idx="47">
                  <c:v>3022</c:v>
                </c:pt>
                <c:pt idx="48">
                  <c:v>5772</c:v>
                </c:pt>
                <c:pt idx="49">
                  <c:v>2269</c:v>
                </c:pt>
                <c:pt idx="50">
                  <c:v>5381</c:v>
                </c:pt>
                <c:pt idx="51">
                  <c:v>3441</c:v>
                </c:pt>
                <c:pt idx="52">
                  <c:v>5454</c:v>
                </c:pt>
                <c:pt idx="53">
                  <c:v>9884</c:v>
                </c:pt>
                <c:pt idx="54">
                  <c:v>4157</c:v>
                </c:pt>
                <c:pt idx="55">
                  <c:v>13458</c:v>
                </c:pt>
                <c:pt idx="56">
                  <c:v>9069</c:v>
                </c:pt>
                <c:pt idx="57">
                  <c:v>4014</c:v>
                </c:pt>
                <c:pt idx="58">
                  <c:v>5915</c:v>
                </c:pt>
                <c:pt idx="59">
                  <c:v>5993</c:v>
                </c:pt>
                <c:pt idx="60">
                  <c:v>6162</c:v>
                </c:pt>
                <c:pt idx="61">
                  <c:v>2406</c:v>
                </c:pt>
                <c:pt idx="62">
                  <c:v>18740</c:v>
                </c:pt>
                <c:pt idx="63">
                  <c:v>7637</c:v>
                </c:pt>
                <c:pt idx="64">
                  <c:v>10096</c:v>
                </c:pt>
                <c:pt idx="65">
                  <c:v>14756</c:v>
                </c:pt>
                <c:pt idx="66">
                  <c:v>6499</c:v>
                </c:pt>
                <c:pt idx="67">
                  <c:v>9724</c:v>
                </c:pt>
                <c:pt idx="68">
                  <c:v>2194</c:v>
                </c:pt>
                <c:pt idx="69">
                  <c:v>3388</c:v>
                </c:pt>
                <c:pt idx="70">
                  <c:v>5473</c:v>
                </c:pt>
                <c:pt idx="71">
                  <c:v>2703</c:v>
                </c:pt>
                <c:pt idx="72">
                  <c:v>2501</c:v>
                </c:pt>
                <c:pt idx="73">
                  <c:v>6220</c:v>
                </c:pt>
                <c:pt idx="74">
                  <c:v>3038</c:v>
                </c:pt>
                <c:pt idx="75">
                  <c:v>4424</c:v>
                </c:pt>
                <c:pt idx="76">
                  <c:v>4312</c:v>
                </c:pt>
                <c:pt idx="77">
                  <c:v>13245</c:v>
                </c:pt>
                <c:pt idx="78">
                  <c:v>13664</c:v>
                </c:pt>
                <c:pt idx="79">
                  <c:v>5021</c:v>
                </c:pt>
                <c:pt idx="80">
                  <c:v>5126</c:v>
                </c:pt>
                <c:pt idx="81">
                  <c:v>2859</c:v>
                </c:pt>
                <c:pt idx="82">
                  <c:v>10239</c:v>
                </c:pt>
                <c:pt idx="83">
                  <c:v>5329</c:v>
                </c:pt>
                <c:pt idx="84">
                  <c:v>4325</c:v>
                </c:pt>
                <c:pt idx="85">
                  <c:v>7260</c:v>
                </c:pt>
                <c:pt idx="86">
                  <c:v>2322</c:v>
                </c:pt>
                <c:pt idx="87">
                  <c:v>2075</c:v>
                </c:pt>
                <c:pt idx="88">
                  <c:v>4152</c:v>
                </c:pt>
                <c:pt idx="89">
                  <c:v>9619</c:v>
                </c:pt>
                <c:pt idx="90">
                  <c:v>13503</c:v>
                </c:pt>
                <c:pt idx="91">
                  <c:v>5441</c:v>
                </c:pt>
                <c:pt idx="92">
                  <c:v>5209</c:v>
                </c:pt>
                <c:pt idx="93">
                  <c:v>10673</c:v>
                </c:pt>
                <c:pt idx="94">
                  <c:v>5010</c:v>
                </c:pt>
                <c:pt idx="95">
                  <c:v>13549</c:v>
                </c:pt>
                <c:pt idx="96">
                  <c:v>4999</c:v>
                </c:pt>
                <c:pt idx="97">
                  <c:v>4221</c:v>
                </c:pt>
                <c:pt idx="98">
                  <c:v>13872</c:v>
                </c:pt>
                <c:pt idx="99">
                  <c:v>2042</c:v>
                </c:pt>
                <c:pt idx="100">
                  <c:v>2073</c:v>
                </c:pt>
                <c:pt idx="101">
                  <c:v>2956</c:v>
                </c:pt>
                <c:pt idx="102">
                  <c:v>2926</c:v>
                </c:pt>
                <c:pt idx="103">
                  <c:v>4809</c:v>
                </c:pt>
                <c:pt idx="104">
                  <c:v>5163</c:v>
                </c:pt>
                <c:pt idx="105">
                  <c:v>18844</c:v>
                </c:pt>
                <c:pt idx="106">
                  <c:v>18172</c:v>
                </c:pt>
                <c:pt idx="107">
                  <c:v>5744</c:v>
                </c:pt>
                <c:pt idx="108">
                  <c:v>2889</c:v>
                </c:pt>
                <c:pt idx="109">
                  <c:v>2871</c:v>
                </c:pt>
                <c:pt idx="110">
                  <c:v>7484</c:v>
                </c:pt>
                <c:pt idx="111">
                  <c:v>6074</c:v>
                </c:pt>
                <c:pt idx="112">
                  <c:v>17328</c:v>
                </c:pt>
                <c:pt idx="113">
                  <c:v>2774</c:v>
                </c:pt>
                <c:pt idx="114">
                  <c:v>4505</c:v>
                </c:pt>
                <c:pt idx="115">
                  <c:v>7428</c:v>
                </c:pt>
                <c:pt idx="116">
                  <c:v>11631</c:v>
                </c:pt>
                <c:pt idx="117">
                  <c:v>9738</c:v>
                </c:pt>
                <c:pt idx="118">
                  <c:v>2835</c:v>
                </c:pt>
                <c:pt idx="119">
                  <c:v>16959</c:v>
                </c:pt>
                <c:pt idx="120">
                  <c:v>2613</c:v>
                </c:pt>
                <c:pt idx="121">
                  <c:v>6146</c:v>
                </c:pt>
                <c:pt idx="122">
                  <c:v>4963</c:v>
                </c:pt>
                <c:pt idx="123">
                  <c:v>19537</c:v>
                </c:pt>
                <c:pt idx="124">
                  <c:v>6172</c:v>
                </c:pt>
                <c:pt idx="125">
                  <c:v>2368</c:v>
                </c:pt>
                <c:pt idx="126">
                  <c:v>10312</c:v>
                </c:pt>
                <c:pt idx="127">
                  <c:v>1675</c:v>
                </c:pt>
                <c:pt idx="128">
                  <c:v>2523</c:v>
                </c:pt>
                <c:pt idx="129">
                  <c:v>6567</c:v>
                </c:pt>
                <c:pt idx="130">
                  <c:v>4739</c:v>
                </c:pt>
                <c:pt idx="131">
                  <c:v>9208</c:v>
                </c:pt>
                <c:pt idx="132">
                  <c:v>4559</c:v>
                </c:pt>
                <c:pt idx="133">
                  <c:v>8189</c:v>
                </c:pt>
                <c:pt idx="134">
                  <c:v>2942</c:v>
                </c:pt>
                <c:pt idx="135">
                  <c:v>4941</c:v>
                </c:pt>
                <c:pt idx="136">
                  <c:v>10650</c:v>
                </c:pt>
                <c:pt idx="137">
                  <c:v>5902</c:v>
                </c:pt>
                <c:pt idx="138">
                  <c:v>8639</c:v>
                </c:pt>
                <c:pt idx="139">
                  <c:v>6347</c:v>
                </c:pt>
                <c:pt idx="140">
                  <c:v>4200</c:v>
                </c:pt>
                <c:pt idx="141">
                  <c:v>3452</c:v>
                </c:pt>
                <c:pt idx="142">
                  <c:v>4317</c:v>
                </c:pt>
                <c:pt idx="143">
                  <c:v>2632</c:v>
                </c:pt>
                <c:pt idx="144">
                  <c:v>4668</c:v>
                </c:pt>
                <c:pt idx="145">
                  <c:v>3204</c:v>
                </c:pt>
                <c:pt idx="146">
                  <c:v>2720</c:v>
                </c:pt>
                <c:pt idx="147">
                  <c:v>17181</c:v>
                </c:pt>
                <c:pt idx="148">
                  <c:v>2238</c:v>
                </c:pt>
                <c:pt idx="149">
                  <c:v>1483</c:v>
                </c:pt>
                <c:pt idx="150">
                  <c:v>5605</c:v>
                </c:pt>
                <c:pt idx="151">
                  <c:v>7295</c:v>
                </c:pt>
                <c:pt idx="152">
                  <c:v>2306</c:v>
                </c:pt>
                <c:pt idx="153">
                  <c:v>2348</c:v>
                </c:pt>
                <c:pt idx="154">
                  <c:v>8998</c:v>
                </c:pt>
                <c:pt idx="155">
                  <c:v>4319</c:v>
                </c:pt>
                <c:pt idx="156">
                  <c:v>6132</c:v>
                </c:pt>
                <c:pt idx="157">
                  <c:v>3346</c:v>
                </c:pt>
                <c:pt idx="158">
                  <c:v>10855</c:v>
                </c:pt>
                <c:pt idx="159">
                  <c:v>2231</c:v>
                </c:pt>
                <c:pt idx="160">
                  <c:v>2323</c:v>
                </c:pt>
                <c:pt idx="161">
                  <c:v>2024</c:v>
                </c:pt>
                <c:pt idx="162">
                  <c:v>2713</c:v>
                </c:pt>
                <c:pt idx="163">
                  <c:v>9439</c:v>
                </c:pt>
                <c:pt idx="164">
                  <c:v>2566</c:v>
                </c:pt>
                <c:pt idx="165">
                  <c:v>19926</c:v>
                </c:pt>
                <c:pt idx="166">
                  <c:v>2451</c:v>
                </c:pt>
                <c:pt idx="167">
                  <c:v>9419</c:v>
                </c:pt>
                <c:pt idx="168">
                  <c:v>8686</c:v>
                </c:pt>
                <c:pt idx="169">
                  <c:v>3038</c:v>
                </c:pt>
                <c:pt idx="170">
                  <c:v>3058</c:v>
                </c:pt>
                <c:pt idx="171">
                  <c:v>2325</c:v>
                </c:pt>
                <c:pt idx="172">
                  <c:v>2088</c:v>
                </c:pt>
                <c:pt idx="173">
                  <c:v>3072</c:v>
                </c:pt>
                <c:pt idx="174">
                  <c:v>5006</c:v>
                </c:pt>
                <c:pt idx="175">
                  <c:v>4257</c:v>
                </c:pt>
                <c:pt idx="176">
                  <c:v>2500</c:v>
                </c:pt>
                <c:pt idx="177">
                  <c:v>1102</c:v>
                </c:pt>
                <c:pt idx="178">
                  <c:v>10453</c:v>
                </c:pt>
                <c:pt idx="179">
                  <c:v>2288</c:v>
                </c:pt>
                <c:pt idx="180">
                  <c:v>3929</c:v>
                </c:pt>
                <c:pt idx="181">
                  <c:v>2311</c:v>
                </c:pt>
                <c:pt idx="182">
                  <c:v>3140</c:v>
                </c:pt>
                <c:pt idx="183">
                  <c:v>3690</c:v>
                </c:pt>
                <c:pt idx="184">
                  <c:v>4450</c:v>
                </c:pt>
                <c:pt idx="185">
                  <c:v>2756</c:v>
                </c:pt>
                <c:pt idx="186">
                  <c:v>19033</c:v>
                </c:pt>
                <c:pt idx="187">
                  <c:v>18722</c:v>
                </c:pt>
                <c:pt idx="188">
                  <c:v>9547</c:v>
                </c:pt>
                <c:pt idx="189">
                  <c:v>13734</c:v>
                </c:pt>
                <c:pt idx="190">
                  <c:v>19999</c:v>
                </c:pt>
                <c:pt idx="191">
                  <c:v>2279</c:v>
                </c:pt>
                <c:pt idx="192">
                  <c:v>5916</c:v>
                </c:pt>
                <c:pt idx="193">
                  <c:v>2089</c:v>
                </c:pt>
                <c:pt idx="194">
                  <c:v>16792</c:v>
                </c:pt>
                <c:pt idx="195">
                  <c:v>3564</c:v>
                </c:pt>
                <c:pt idx="196">
                  <c:v>4425</c:v>
                </c:pt>
                <c:pt idx="197">
                  <c:v>5265</c:v>
                </c:pt>
                <c:pt idx="198">
                  <c:v>6553</c:v>
                </c:pt>
                <c:pt idx="199">
                  <c:v>6261</c:v>
                </c:pt>
                <c:pt idx="200">
                  <c:v>4298</c:v>
                </c:pt>
                <c:pt idx="201">
                  <c:v>6804</c:v>
                </c:pt>
                <c:pt idx="202">
                  <c:v>3815</c:v>
                </c:pt>
                <c:pt idx="203">
                  <c:v>2741</c:v>
                </c:pt>
                <c:pt idx="204">
                  <c:v>6673</c:v>
                </c:pt>
                <c:pt idx="205">
                  <c:v>7639</c:v>
                </c:pt>
                <c:pt idx="206">
                  <c:v>2328</c:v>
                </c:pt>
                <c:pt idx="207">
                  <c:v>2153</c:v>
                </c:pt>
                <c:pt idx="208">
                  <c:v>4876</c:v>
                </c:pt>
                <c:pt idx="209">
                  <c:v>9396</c:v>
                </c:pt>
                <c:pt idx="210">
                  <c:v>10400</c:v>
                </c:pt>
                <c:pt idx="211">
                  <c:v>8474</c:v>
                </c:pt>
                <c:pt idx="212">
                  <c:v>9981</c:v>
                </c:pt>
                <c:pt idx="213">
                  <c:v>12490</c:v>
                </c:pt>
                <c:pt idx="214">
                  <c:v>2657</c:v>
                </c:pt>
                <c:pt idx="215">
                  <c:v>13591</c:v>
                </c:pt>
                <c:pt idx="216">
                  <c:v>6696</c:v>
                </c:pt>
                <c:pt idx="217">
                  <c:v>2058</c:v>
                </c:pt>
                <c:pt idx="218">
                  <c:v>8865</c:v>
                </c:pt>
                <c:pt idx="219">
                  <c:v>5940</c:v>
                </c:pt>
                <c:pt idx="220">
                  <c:v>5914</c:v>
                </c:pt>
                <c:pt idx="221">
                  <c:v>2622</c:v>
                </c:pt>
                <c:pt idx="222">
                  <c:v>12185</c:v>
                </c:pt>
                <c:pt idx="223">
                  <c:v>10609</c:v>
                </c:pt>
                <c:pt idx="224">
                  <c:v>4345</c:v>
                </c:pt>
                <c:pt idx="225">
                  <c:v>2177</c:v>
                </c:pt>
                <c:pt idx="226">
                  <c:v>2793</c:v>
                </c:pt>
                <c:pt idx="227">
                  <c:v>7918</c:v>
                </c:pt>
                <c:pt idx="228">
                  <c:v>8789</c:v>
                </c:pt>
                <c:pt idx="229">
                  <c:v>2389</c:v>
                </c:pt>
                <c:pt idx="230">
                  <c:v>3212</c:v>
                </c:pt>
                <c:pt idx="231">
                  <c:v>19232</c:v>
                </c:pt>
                <c:pt idx="232">
                  <c:v>2267</c:v>
                </c:pt>
                <c:pt idx="233">
                  <c:v>19517</c:v>
                </c:pt>
                <c:pt idx="234">
                  <c:v>2436</c:v>
                </c:pt>
                <c:pt idx="235">
                  <c:v>16064</c:v>
                </c:pt>
                <c:pt idx="236">
                  <c:v>2707</c:v>
                </c:pt>
                <c:pt idx="237">
                  <c:v>19068</c:v>
                </c:pt>
                <c:pt idx="238">
                  <c:v>3931</c:v>
                </c:pt>
                <c:pt idx="239">
                  <c:v>3730</c:v>
                </c:pt>
                <c:pt idx="240">
                  <c:v>2232</c:v>
                </c:pt>
                <c:pt idx="241">
                  <c:v>4465</c:v>
                </c:pt>
                <c:pt idx="242">
                  <c:v>3072</c:v>
                </c:pt>
                <c:pt idx="243">
                  <c:v>3319</c:v>
                </c:pt>
                <c:pt idx="244">
                  <c:v>19202</c:v>
                </c:pt>
                <c:pt idx="245">
                  <c:v>13675</c:v>
                </c:pt>
                <c:pt idx="246">
                  <c:v>2911</c:v>
                </c:pt>
                <c:pt idx="247">
                  <c:v>5957</c:v>
                </c:pt>
                <c:pt idx="248">
                  <c:v>3920</c:v>
                </c:pt>
                <c:pt idx="249">
                  <c:v>6434</c:v>
                </c:pt>
                <c:pt idx="250">
                  <c:v>10048</c:v>
                </c:pt>
                <c:pt idx="251">
                  <c:v>10938</c:v>
                </c:pt>
                <c:pt idx="252">
                  <c:v>2340</c:v>
                </c:pt>
                <c:pt idx="253">
                  <c:v>6545</c:v>
                </c:pt>
                <c:pt idx="254">
                  <c:v>6931</c:v>
                </c:pt>
                <c:pt idx="255">
                  <c:v>4898</c:v>
                </c:pt>
                <c:pt idx="256">
                  <c:v>2593</c:v>
                </c:pt>
                <c:pt idx="257">
                  <c:v>19436</c:v>
                </c:pt>
                <c:pt idx="258">
                  <c:v>2723</c:v>
                </c:pt>
                <c:pt idx="259">
                  <c:v>3479</c:v>
                </c:pt>
                <c:pt idx="260">
                  <c:v>2794</c:v>
                </c:pt>
                <c:pt idx="261">
                  <c:v>5249</c:v>
                </c:pt>
                <c:pt idx="262">
                  <c:v>2176</c:v>
                </c:pt>
                <c:pt idx="263">
                  <c:v>16872</c:v>
                </c:pt>
                <c:pt idx="264">
                  <c:v>3485</c:v>
                </c:pt>
                <c:pt idx="265">
                  <c:v>6644</c:v>
                </c:pt>
                <c:pt idx="266">
                  <c:v>5582</c:v>
                </c:pt>
                <c:pt idx="267">
                  <c:v>4000</c:v>
                </c:pt>
                <c:pt idx="268">
                  <c:v>13496</c:v>
                </c:pt>
                <c:pt idx="269">
                  <c:v>3210</c:v>
                </c:pt>
                <c:pt idx="270">
                  <c:v>19045</c:v>
                </c:pt>
                <c:pt idx="271">
                  <c:v>11849</c:v>
                </c:pt>
                <c:pt idx="272">
                  <c:v>2070</c:v>
                </c:pt>
                <c:pt idx="273">
                  <c:v>6502</c:v>
                </c:pt>
                <c:pt idx="274">
                  <c:v>3230</c:v>
                </c:pt>
                <c:pt idx="275">
                  <c:v>13603</c:v>
                </c:pt>
                <c:pt idx="276">
                  <c:v>11996</c:v>
                </c:pt>
                <c:pt idx="277">
                  <c:v>5605</c:v>
                </c:pt>
                <c:pt idx="278">
                  <c:v>6397</c:v>
                </c:pt>
                <c:pt idx="279">
                  <c:v>19144</c:v>
                </c:pt>
                <c:pt idx="280">
                  <c:v>17584</c:v>
                </c:pt>
                <c:pt idx="281">
                  <c:v>4907</c:v>
                </c:pt>
                <c:pt idx="282">
                  <c:v>4554</c:v>
                </c:pt>
                <c:pt idx="283">
                  <c:v>5415</c:v>
                </c:pt>
                <c:pt idx="284">
                  <c:v>4741</c:v>
                </c:pt>
                <c:pt idx="285">
                  <c:v>2115</c:v>
                </c:pt>
                <c:pt idx="286">
                  <c:v>3161</c:v>
                </c:pt>
                <c:pt idx="287">
                  <c:v>5745</c:v>
                </c:pt>
                <c:pt idx="288">
                  <c:v>2373</c:v>
                </c:pt>
                <c:pt idx="289">
                  <c:v>3310</c:v>
                </c:pt>
                <c:pt idx="290">
                  <c:v>18665</c:v>
                </c:pt>
                <c:pt idx="291">
                  <c:v>4485</c:v>
                </c:pt>
                <c:pt idx="292">
                  <c:v>2789</c:v>
                </c:pt>
                <c:pt idx="293">
                  <c:v>5828</c:v>
                </c:pt>
                <c:pt idx="294">
                  <c:v>2326</c:v>
                </c:pt>
                <c:pt idx="295">
                  <c:v>13525</c:v>
                </c:pt>
                <c:pt idx="296">
                  <c:v>1420</c:v>
                </c:pt>
                <c:pt idx="297">
                  <c:v>8020</c:v>
                </c:pt>
                <c:pt idx="298">
                  <c:v>3688</c:v>
                </c:pt>
                <c:pt idx="299">
                  <c:v>5482</c:v>
                </c:pt>
                <c:pt idx="300">
                  <c:v>16015</c:v>
                </c:pt>
                <c:pt idx="301">
                  <c:v>1200</c:v>
                </c:pt>
                <c:pt idx="302">
                  <c:v>5661</c:v>
                </c:pt>
                <c:pt idx="303">
                  <c:v>6929</c:v>
                </c:pt>
                <c:pt idx="304">
                  <c:v>9613</c:v>
                </c:pt>
                <c:pt idx="305">
                  <c:v>5674</c:v>
                </c:pt>
                <c:pt idx="306">
                  <c:v>5484</c:v>
                </c:pt>
                <c:pt idx="307">
                  <c:v>12061</c:v>
                </c:pt>
                <c:pt idx="308">
                  <c:v>5660</c:v>
                </c:pt>
                <c:pt idx="309">
                  <c:v>4821</c:v>
                </c:pt>
                <c:pt idx="310">
                  <c:v>6410</c:v>
                </c:pt>
                <c:pt idx="311">
                  <c:v>5210</c:v>
                </c:pt>
                <c:pt idx="312">
                  <c:v>2695</c:v>
                </c:pt>
                <c:pt idx="313">
                  <c:v>11878</c:v>
                </c:pt>
                <c:pt idx="314">
                  <c:v>17068</c:v>
                </c:pt>
                <c:pt idx="315">
                  <c:v>2455</c:v>
                </c:pt>
                <c:pt idx="316">
                  <c:v>13964</c:v>
                </c:pt>
                <c:pt idx="317">
                  <c:v>4941</c:v>
                </c:pt>
                <c:pt idx="318">
                  <c:v>2478</c:v>
                </c:pt>
                <c:pt idx="319">
                  <c:v>5228</c:v>
                </c:pt>
                <c:pt idx="320">
                  <c:v>4478</c:v>
                </c:pt>
                <c:pt idx="321">
                  <c:v>7547</c:v>
                </c:pt>
                <c:pt idx="322">
                  <c:v>5055</c:v>
                </c:pt>
                <c:pt idx="323">
                  <c:v>3464</c:v>
                </c:pt>
                <c:pt idx="324">
                  <c:v>5775</c:v>
                </c:pt>
                <c:pt idx="325">
                  <c:v>8943</c:v>
                </c:pt>
                <c:pt idx="326">
                  <c:v>19272</c:v>
                </c:pt>
                <c:pt idx="327">
                  <c:v>5238</c:v>
                </c:pt>
                <c:pt idx="328">
                  <c:v>4682</c:v>
                </c:pt>
                <c:pt idx="329">
                  <c:v>18300</c:v>
                </c:pt>
                <c:pt idx="330">
                  <c:v>5257</c:v>
                </c:pt>
                <c:pt idx="331">
                  <c:v>6349</c:v>
                </c:pt>
                <c:pt idx="332">
                  <c:v>4869</c:v>
                </c:pt>
                <c:pt idx="333">
                  <c:v>9985</c:v>
                </c:pt>
                <c:pt idx="334">
                  <c:v>3697</c:v>
                </c:pt>
                <c:pt idx="335">
                  <c:v>7457</c:v>
                </c:pt>
                <c:pt idx="336">
                  <c:v>2119</c:v>
                </c:pt>
                <c:pt idx="337">
                  <c:v>3983</c:v>
                </c:pt>
                <c:pt idx="338">
                  <c:v>6118</c:v>
                </c:pt>
                <c:pt idx="339">
                  <c:v>6214</c:v>
                </c:pt>
                <c:pt idx="340">
                  <c:v>6347</c:v>
                </c:pt>
                <c:pt idx="341">
                  <c:v>11510</c:v>
                </c:pt>
                <c:pt idx="342">
                  <c:v>7143</c:v>
                </c:pt>
                <c:pt idx="343">
                  <c:v>8268</c:v>
                </c:pt>
                <c:pt idx="344">
                  <c:v>8095</c:v>
                </c:pt>
                <c:pt idx="345">
                  <c:v>2904</c:v>
                </c:pt>
                <c:pt idx="346">
                  <c:v>6032</c:v>
                </c:pt>
                <c:pt idx="347">
                  <c:v>2976</c:v>
                </c:pt>
                <c:pt idx="348">
                  <c:v>15992</c:v>
                </c:pt>
                <c:pt idx="349">
                  <c:v>4649</c:v>
                </c:pt>
                <c:pt idx="350">
                  <c:v>2696</c:v>
                </c:pt>
                <c:pt idx="351">
                  <c:v>2370</c:v>
                </c:pt>
                <c:pt idx="352">
                  <c:v>12504</c:v>
                </c:pt>
                <c:pt idx="353">
                  <c:v>5974</c:v>
                </c:pt>
                <c:pt idx="354">
                  <c:v>4736</c:v>
                </c:pt>
                <c:pt idx="355">
                  <c:v>5296</c:v>
                </c:pt>
                <c:pt idx="356">
                  <c:v>6781</c:v>
                </c:pt>
                <c:pt idx="357">
                  <c:v>2174</c:v>
                </c:pt>
                <c:pt idx="358">
                  <c:v>6653</c:v>
                </c:pt>
                <c:pt idx="359">
                  <c:v>9699</c:v>
                </c:pt>
                <c:pt idx="360">
                  <c:v>6755</c:v>
                </c:pt>
                <c:pt idx="361">
                  <c:v>2213</c:v>
                </c:pt>
                <c:pt idx="362">
                  <c:v>2610</c:v>
                </c:pt>
                <c:pt idx="363">
                  <c:v>2851</c:v>
                </c:pt>
                <c:pt idx="364">
                  <c:v>3452</c:v>
                </c:pt>
                <c:pt idx="365">
                  <c:v>5258</c:v>
                </c:pt>
                <c:pt idx="366">
                  <c:v>9355</c:v>
                </c:pt>
                <c:pt idx="367">
                  <c:v>10496</c:v>
                </c:pt>
                <c:pt idx="368">
                  <c:v>6380</c:v>
                </c:pt>
                <c:pt idx="369">
                  <c:v>2657</c:v>
                </c:pt>
                <c:pt idx="370">
                  <c:v>2716</c:v>
                </c:pt>
                <c:pt idx="371">
                  <c:v>2201</c:v>
                </c:pt>
                <c:pt idx="372">
                  <c:v>6540</c:v>
                </c:pt>
                <c:pt idx="373">
                  <c:v>3816</c:v>
                </c:pt>
                <c:pt idx="374">
                  <c:v>5253</c:v>
                </c:pt>
                <c:pt idx="375">
                  <c:v>10965</c:v>
                </c:pt>
                <c:pt idx="376">
                  <c:v>4936</c:v>
                </c:pt>
                <c:pt idx="377">
                  <c:v>2543</c:v>
                </c:pt>
                <c:pt idx="378">
                  <c:v>5304</c:v>
                </c:pt>
                <c:pt idx="379">
                  <c:v>16659</c:v>
                </c:pt>
                <c:pt idx="380">
                  <c:v>4260</c:v>
                </c:pt>
                <c:pt idx="381">
                  <c:v>2476</c:v>
                </c:pt>
                <c:pt idx="382">
                  <c:v>3102</c:v>
                </c:pt>
                <c:pt idx="383">
                  <c:v>2244</c:v>
                </c:pt>
                <c:pt idx="384">
                  <c:v>7596</c:v>
                </c:pt>
                <c:pt idx="385">
                  <c:v>2285</c:v>
                </c:pt>
                <c:pt idx="386">
                  <c:v>3034</c:v>
                </c:pt>
                <c:pt idx="387">
                  <c:v>5715</c:v>
                </c:pt>
                <c:pt idx="388">
                  <c:v>2576</c:v>
                </c:pt>
                <c:pt idx="389">
                  <c:v>4197</c:v>
                </c:pt>
                <c:pt idx="390">
                  <c:v>14336</c:v>
                </c:pt>
                <c:pt idx="391">
                  <c:v>3448</c:v>
                </c:pt>
                <c:pt idx="392">
                  <c:v>19406</c:v>
                </c:pt>
                <c:pt idx="393">
                  <c:v>6538</c:v>
                </c:pt>
                <c:pt idx="394">
                  <c:v>4306</c:v>
                </c:pt>
                <c:pt idx="395">
                  <c:v>2258</c:v>
                </c:pt>
                <c:pt idx="396">
                  <c:v>4522</c:v>
                </c:pt>
                <c:pt idx="397">
                  <c:v>4487</c:v>
                </c:pt>
                <c:pt idx="398">
                  <c:v>4449</c:v>
                </c:pt>
                <c:pt idx="399">
                  <c:v>2218</c:v>
                </c:pt>
                <c:pt idx="400">
                  <c:v>19197</c:v>
                </c:pt>
                <c:pt idx="401">
                  <c:v>13212</c:v>
                </c:pt>
                <c:pt idx="402">
                  <c:v>6577</c:v>
                </c:pt>
                <c:pt idx="403">
                  <c:v>8392</c:v>
                </c:pt>
                <c:pt idx="404">
                  <c:v>4558</c:v>
                </c:pt>
                <c:pt idx="405">
                  <c:v>4031</c:v>
                </c:pt>
                <c:pt idx="406">
                  <c:v>7969</c:v>
                </c:pt>
                <c:pt idx="407">
                  <c:v>2654</c:v>
                </c:pt>
                <c:pt idx="408">
                  <c:v>16555</c:v>
                </c:pt>
                <c:pt idx="409">
                  <c:v>4556</c:v>
                </c:pt>
                <c:pt idx="410">
                  <c:v>6091</c:v>
                </c:pt>
                <c:pt idx="411">
                  <c:v>19566</c:v>
                </c:pt>
                <c:pt idx="412">
                  <c:v>4810</c:v>
                </c:pt>
                <c:pt idx="413">
                  <c:v>4523</c:v>
                </c:pt>
                <c:pt idx="414">
                  <c:v>3202</c:v>
                </c:pt>
                <c:pt idx="415">
                  <c:v>2351</c:v>
                </c:pt>
                <c:pt idx="416">
                  <c:v>1702</c:v>
                </c:pt>
                <c:pt idx="417">
                  <c:v>18041</c:v>
                </c:pt>
                <c:pt idx="418">
                  <c:v>2886</c:v>
                </c:pt>
                <c:pt idx="419">
                  <c:v>2097</c:v>
                </c:pt>
                <c:pt idx="420">
                  <c:v>11935</c:v>
                </c:pt>
                <c:pt idx="421">
                  <c:v>2546</c:v>
                </c:pt>
                <c:pt idx="422">
                  <c:v>2564</c:v>
                </c:pt>
                <c:pt idx="423">
                  <c:v>8412</c:v>
                </c:pt>
                <c:pt idx="424">
                  <c:v>14118</c:v>
                </c:pt>
                <c:pt idx="425">
                  <c:v>17046</c:v>
                </c:pt>
                <c:pt idx="426">
                  <c:v>2564</c:v>
                </c:pt>
                <c:pt idx="427">
                  <c:v>10266</c:v>
                </c:pt>
                <c:pt idx="428">
                  <c:v>5070</c:v>
                </c:pt>
                <c:pt idx="429">
                  <c:v>17861</c:v>
                </c:pt>
                <c:pt idx="430">
                  <c:v>4230</c:v>
                </c:pt>
                <c:pt idx="431">
                  <c:v>3780</c:v>
                </c:pt>
                <c:pt idx="432">
                  <c:v>2768</c:v>
                </c:pt>
                <c:pt idx="433">
                  <c:v>9071</c:v>
                </c:pt>
                <c:pt idx="434">
                  <c:v>10648</c:v>
                </c:pt>
                <c:pt idx="435">
                  <c:v>13610</c:v>
                </c:pt>
                <c:pt idx="436">
                  <c:v>3408</c:v>
                </c:pt>
                <c:pt idx="437">
                  <c:v>2983</c:v>
                </c:pt>
                <c:pt idx="438">
                  <c:v>7632</c:v>
                </c:pt>
                <c:pt idx="439">
                  <c:v>9824</c:v>
                </c:pt>
                <c:pt idx="440">
                  <c:v>9950</c:v>
                </c:pt>
                <c:pt idx="441">
                  <c:v>2093</c:v>
                </c:pt>
                <c:pt idx="442">
                  <c:v>9980</c:v>
                </c:pt>
                <c:pt idx="443">
                  <c:v>3894</c:v>
                </c:pt>
                <c:pt idx="444">
                  <c:v>4051</c:v>
                </c:pt>
                <c:pt idx="445">
                  <c:v>16835</c:v>
                </c:pt>
                <c:pt idx="446">
                  <c:v>6230</c:v>
                </c:pt>
                <c:pt idx="447">
                  <c:v>4717</c:v>
                </c:pt>
                <c:pt idx="448">
                  <c:v>13237</c:v>
                </c:pt>
                <c:pt idx="449">
                  <c:v>3755</c:v>
                </c:pt>
                <c:pt idx="450">
                  <c:v>6582</c:v>
                </c:pt>
                <c:pt idx="451">
                  <c:v>7406</c:v>
                </c:pt>
                <c:pt idx="452">
                  <c:v>4805</c:v>
                </c:pt>
                <c:pt idx="453">
                  <c:v>2741</c:v>
                </c:pt>
                <c:pt idx="454">
                  <c:v>4262</c:v>
                </c:pt>
                <c:pt idx="455">
                  <c:v>16184</c:v>
                </c:pt>
                <c:pt idx="456">
                  <c:v>11557</c:v>
                </c:pt>
                <c:pt idx="457">
                  <c:v>1878</c:v>
                </c:pt>
                <c:pt idx="458">
                  <c:v>10932</c:v>
                </c:pt>
                <c:pt idx="459">
                  <c:v>6811</c:v>
                </c:pt>
                <c:pt idx="460">
                  <c:v>4306</c:v>
                </c:pt>
                <c:pt idx="461">
                  <c:v>4859</c:v>
                </c:pt>
                <c:pt idx="462">
                  <c:v>5337</c:v>
                </c:pt>
                <c:pt idx="463">
                  <c:v>2340</c:v>
                </c:pt>
                <c:pt idx="464">
                  <c:v>7491</c:v>
                </c:pt>
                <c:pt idx="465">
                  <c:v>10527</c:v>
                </c:pt>
                <c:pt idx="466">
                  <c:v>16595</c:v>
                </c:pt>
                <c:pt idx="467">
                  <c:v>8834</c:v>
                </c:pt>
                <c:pt idx="468">
                  <c:v>5577</c:v>
                </c:pt>
                <c:pt idx="469">
                  <c:v>4707</c:v>
                </c:pt>
                <c:pt idx="470">
                  <c:v>2400</c:v>
                </c:pt>
                <c:pt idx="471">
                  <c:v>9824</c:v>
                </c:pt>
                <c:pt idx="472">
                  <c:v>6447</c:v>
                </c:pt>
                <c:pt idx="473">
                  <c:v>19502</c:v>
                </c:pt>
                <c:pt idx="474">
                  <c:v>2725</c:v>
                </c:pt>
                <c:pt idx="475">
                  <c:v>6272</c:v>
                </c:pt>
                <c:pt idx="476">
                  <c:v>2127</c:v>
                </c:pt>
                <c:pt idx="477">
                  <c:v>18200</c:v>
                </c:pt>
                <c:pt idx="478">
                  <c:v>2096</c:v>
                </c:pt>
                <c:pt idx="479">
                  <c:v>2886</c:v>
                </c:pt>
                <c:pt idx="480">
                  <c:v>2033</c:v>
                </c:pt>
                <c:pt idx="481">
                  <c:v>3622</c:v>
                </c:pt>
                <c:pt idx="482">
                  <c:v>4233</c:v>
                </c:pt>
                <c:pt idx="483">
                  <c:v>3681</c:v>
                </c:pt>
                <c:pt idx="484">
                  <c:v>5460</c:v>
                </c:pt>
                <c:pt idx="485">
                  <c:v>2187</c:v>
                </c:pt>
                <c:pt idx="486">
                  <c:v>9602</c:v>
                </c:pt>
                <c:pt idx="487">
                  <c:v>2836</c:v>
                </c:pt>
                <c:pt idx="488">
                  <c:v>4089</c:v>
                </c:pt>
                <c:pt idx="489">
                  <c:v>16627</c:v>
                </c:pt>
                <c:pt idx="490">
                  <c:v>2619</c:v>
                </c:pt>
                <c:pt idx="491">
                  <c:v>5679</c:v>
                </c:pt>
                <c:pt idx="492">
                  <c:v>15402</c:v>
                </c:pt>
                <c:pt idx="493">
                  <c:v>5985</c:v>
                </c:pt>
                <c:pt idx="494">
                  <c:v>2579</c:v>
                </c:pt>
                <c:pt idx="495">
                  <c:v>3041</c:v>
                </c:pt>
                <c:pt idx="496">
                  <c:v>3447</c:v>
                </c:pt>
                <c:pt idx="497">
                  <c:v>19513</c:v>
                </c:pt>
                <c:pt idx="498">
                  <c:v>2773</c:v>
                </c:pt>
                <c:pt idx="499">
                  <c:v>7104</c:v>
                </c:pt>
                <c:pt idx="500">
                  <c:v>6322</c:v>
                </c:pt>
                <c:pt idx="501">
                  <c:v>2083</c:v>
                </c:pt>
                <c:pt idx="502">
                  <c:v>8381</c:v>
                </c:pt>
                <c:pt idx="503">
                  <c:v>2691</c:v>
                </c:pt>
                <c:pt idx="504">
                  <c:v>4286</c:v>
                </c:pt>
                <c:pt idx="505">
                  <c:v>2659</c:v>
                </c:pt>
                <c:pt idx="506">
                  <c:v>9434</c:v>
                </c:pt>
                <c:pt idx="507">
                  <c:v>5561</c:v>
                </c:pt>
                <c:pt idx="508">
                  <c:v>6646</c:v>
                </c:pt>
                <c:pt idx="509">
                  <c:v>7725</c:v>
                </c:pt>
                <c:pt idx="510">
                  <c:v>10725</c:v>
                </c:pt>
                <c:pt idx="511">
                  <c:v>8847</c:v>
                </c:pt>
                <c:pt idx="512">
                  <c:v>2045</c:v>
                </c:pt>
                <c:pt idx="513">
                  <c:v>1009</c:v>
                </c:pt>
                <c:pt idx="514">
                  <c:v>3348</c:v>
                </c:pt>
                <c:pt idx="515">
                  <c:v>1281</c:v>
                </c:pt>
                <c:pt idx="516">
                  <c:v>2819</c:v>
                </c:pt>
                <c:pt idx="517">
                  <c:v>4851</c:v>
                </c:pt>
                <c:pt idx="518">
                  <c:v>4028</c:v>
                </c:pt>
                <c:pt idx="519">
                  <c:v>2720</c:v>
                </c:pt>
                <c:pt idx="520">
                  <c:v>8120</c:v>
                </c:pt>
                <c:pt idx="521">
                  <c:v>4647</c:v>
                </c:pt>
                <c:pt idx="522">
                  <c:v>4680</c:v>
                </c:pt>
                <c:pt idx="523">
                  <c:v>3221</c:v>
                </c:pt>
                <c:pt idx="524">
                  <c:v>8621</c:v>
                </c:pt>
                <c:pt idx="525">
                  <c:v>4577</c:v>
                </c:pt>
                <c:pt idx="526">
                  <c:v>4553</c:v>
                </c:pt>
                <c:pt idx="527">
                  <c:v>5396</c:v>
                </c:pt>
                <c:pt idx="528">
                  <c:v>6796</c:v>
                </c:pt>
                <c:pt idx="529">
                  <c:v>7625</c:v>
                </c:pt>
                <c:pt idx="530">
                  <c:v>7412</c:v>
                </c:pt>
                <c:pt idx="531">
                  <c:v>11159</c:v>
                </c:pt>
                <c:pt idx="532">
                  <c:v>4960</c:v>
                </c:pt>
                <c:pt idx="533">
                  <c:v>10475</c:v>
                </c:pt>
                <c:pt idx="534">
                  <c:v>14814</c:v>
                </c:pt>
                <c:pt idx="535">
                  <c:v>19141</c:v>
                </c:pt>
                <c:pt idx="536">
                  <c:v>5405</c:v>
                </c:pt>
                <c:pt idx="537">
                  <c:v>8793</c:v>
                </c:pt>
                <c:pt idx="538">
                  <c:v>19189</c:v>
                </c:pt>
                <c:pt idx="539">
                  <c:v>3875</c:v>
                </c:pt>
                <c:pt idx="540">
                  <c:v>2216</c:v>
                </c:pt>
                <c:pt idx="541">
                  <c:v>11713</c:v>
                </c:pt>
                <c:pt idx="542">
                  <c:v>7861</c:v>
                </c:pt>
                <c:pt idx="543">
                  <c:v>3708</c:v>
                </c:pt>
                <c:pt idx="544">
                  <c:v>13770</c:v>
                </c:pt>
                <c:pt idx="545">
                  <c:v>5304</c:v>
                </c:pt>
                <c:pt idx="546">
                  <c:v>2642</c:v>
                </c:pt>
                <c:pt idx="547">
                  <c:v>2759</c:v>
                </c:pt>
                <c:pt idx="548">
                  <c:v>6804</c:v>
                </c:pt>
                <c:pt idx="549">
                  <c:v>6142</c:v>
                </c:pt>
                <c:pt idx="550">
                  <c:v>2500</c:v>
                </c:pt>
                <c:pt idx="551">
                  <c:v>6389</c:v>
                </c:pt>
                <c:pt idx="552">
                  <c:v>11103</c:v>
                </c:pt>
                <c:pt idx="553">
                  <c:v>2342</c:v>
                </c:pt>
                <c:pt idx="554">
                  <c:v>6811</c:v>
                </c:pt>
                <c:pt idx="555">
                  <c:v>2297</c:v>
                </c:pt>
                <c:pt idx="556">
                  <c:v>2450</c:v>
                </c:pt>
                <c:pt idx="557">
                  <c:v>5093</c:v>
                </c:pt>
                <c:pt idx="558">
                  <c:v>5309</c:v>
                </c:pt>
                <c:pt idx="559">
                  <c:v>3057</c:v>
                </c:pt>
                <c:pt idx="560">
                  <c:v>5121</c:v>
                </c:pt>
                <c:pt idx="561">
                  <c:v>16856</c:v>
                </c:pt>
                <c:pt idx="562">
                  <c:v>2686</c:v>
                </c:pt>
                <c:pt idx="563">
                  <c:v>6180</c:v>
                </c:pt>
                <c:pt idx="564">
                  <c:v>6632</c:v>
                </c:pt>
                <c:pt idx="565">
                  <c:v>3505</c:v>
                </c:pt>
                <c:pt idx="566">
                  <c:v>6397</c:v>
                </c:pt>
                <c:pt idx="567">
                  <c:v>6274</c:v>
                </c:pt>
                <c:pt idx="568">
                  <c:v>19859</c:v>
                </c:pt>
                <c:pt idx="569">
                  <c:v>7587</c:v>
                </c:pt>
                <c:pt idx="570">
                  <c:v>4258</c:v>
                </c:pt>
                <c:pt idx="571">
                  <c:v>4364</c:v>
                </c:pt>
                <c:pt idx="572">
                  <c:v>4335</c:v>
                </c:pt>
                <c:pt idx="573">
                  <c:v>5326</c:v>
                </c:pt>
                <c:pt idx="574">
                  <c:v>3280</c:v>
                </c:pt>
                <c:pt idx="575">
                  <c:v>5485</c:v>
                </c:pt>
                <c:pt idx="576">
                  <c:v>4342</c:v>
                </c:pt>
                <c:pt idx="577">
                  <c:v>2782</c:v>
                </c:pt>
                <c:pt idx="578">
                  <c:v>5980</c:v>
                </c:pt>
                <c:pt idx="579">
                  <c:v>4381</c:v>
                </c:pt>
                <c:pt idx="580">
                  <c:v>2572</c:v>
                </c:pt>
                <c:pt idx="581">
                  <c:v>3833</c:v>
                </c:pt>
                <c:pt idx="582">
                  <c:v>4244</c:v>
                </c:pt>
                <c:pt idx="583">
                  <c:v>6500</c:v>
                </c:pt>
                <c:pt idx="584">
                  <c:v>18430</c:v>
                </c:pt>
                <c:pt idx="585">
                  <c:v>1601</c:v>
                </c:pt>
                <c:pt idx="586">
                  <c:v>2694</c:v>
                </c:pt>
                <c:pt idx="587">
                  <c:v>3149</c:v>
                </c:pt>
                <c:pt idx="588">
                  <c:v>17639</c:v>
                </c:pt>
                <c:pt idx="589">
                  <c:v>2319</c:v>
                </c:pt>
                <c:pt idx="590">
                  <c:v>11691</c:v>
                </c:pt>
                <c:pt idx="591">
                  <c:v>5324</c:v>
                </c:pt>
                <c:pt idx="592">
                  <c:v>16752</c:v>
                </c:pt>
                <c:pt idx="593">
                  <c:v>5228</c:v>
                </c:pt>
                <c:pt idx="594">
                  <c:v>2700</c:v>
                </c:pt>
                <c:pt idx="595">
                  <c:v>19246</c:v>
                </c:pt>
                <c:pt idx="596">
                  <c:v>2506</c:v>
                </c:pt>
                <c:pt idx="597">
                  <c:v>6062</c:v>
                </c:pt>
                <c:pt idx="598">
                  <c:v>4382</c:v>
                </c:pt>
                <c:pt idx="599">
                  <c:v>2143</c:v>
                </c:pt>
                <c:pt idx="600">
                  <c:v>6162</c:v>
                </c:pt>
                <c:pt idx="601">
                  <c:v>5094</c:v>
                </c:pt>
                <c:pt idx="602">
                  <c:v>6877</c:v>
                </c:pt>
                <c:pt idx="603">
                  <c:v>2274</c:v>
                </c:pt>
                <c:pt idx="604">
                  <c:v>4434</c:v>
                </c:pt>
                <c:pt idx="605">
                  <c:v>6288</c:v>
                </c:pt>
                <c:pt idx="606">
                  <c:v>2553</c:v>
                </c:pt>
                <c:pt idx="607">
                  <c:v>7654</c:v>
                </c:pt>
                <c:pt idx="608">
                  <c:v>5160</c:v>
                </c:pt>
                <c:pt idx="609">
                  <c:v>17159</c:v>
                </c:pt>
                <c:pt idx="610">
                  <c:v>12808</c:v>
                </c:pt>
                <c:pt idx="611">
                  <c:v>10221</c:v>
                </c:pt>
                <c:pt idx="612">
                  <c:v>4779</c:v>
                </c:pt>
                <c:pt idx="613">
                  <c:v>3737</c:v>
                </c:pt>
                <c:pt idx="614">
                  <c:v>2366</c:v>
                </c:pt>
                <c:pt idx="615">
                  <c:v>1706</c:v>
                </c:pt>
                <c:pt idx="616">
                  <c:v>16307</c:v>
                </c:pt>
                <c:pt idx="617">
                  <c:v>5933</c:v>
                </c:pt>
                <c:pt idx="618">
                  <c:v>3424</c:v>
                </c:pt>
                <c:pt idx="619">
                  <c:v>4037</c:v>
                </c:pt>
                <c:pt idx="620">
                  <c:v>2559</c:v>
                </c:pt>
                <c:pt idx="621">
                  <c:v>6201</c:v>
                </c:pt>
                <c:pt idx="622">
                  <c:v>4403</c:v>
                </c:pt>
                <c:pt idx="623">
                  <c:v>3761</c:v>
                </c:pt>
                <c:pt idx="624">
                  <c:v>10934</c:v>
                </c:pt>
                <c:pt idx="625">
                  <c:v>10761</c:v>
                </c:pt>
                <c:pt idx="626">
                  <c:v>5175</c:v>
                </c:pt>
                <c:pt idx="627">
                  <c:v>13826</c:v>
                </c:pt>
                <c:pt idx="628">
                  <c:v>6334</c:v>
                </c:pt>
                <c:pt idx="629">
                  <c:v>4936</c:v>
                </c:pt>
                <c:pt idx="630">
                  <c:v>4775</c:v>
                </c:pt>
                <c:pt idx="631">
                  <c:v>2818</c:v>
                </c:pt>
                <c:pt idx="632">
                  <c:v>2515</c:v>
                </c:pt>
                <c:pt idx="633">
                  <c:v>2342</c:v>
                </c:pt>
                <c:pt idx="634">
                  <c:v>4194</c:v>
                </c:pt>
                <c:pt idx="635">
                  <c:v>10685</c:v>
                </c:pt>
                <c:pt idx="636">
                  <c:v>2022</c:v>
                </c:pt>
                <c:pt idx="637">
                  <c:v>2314</c:v>
                </c:pt>
                <c:pt idx="638">
                  <c:v>4256</c:v>
                </c:pt>
                <c:pt idx="639">
                  <c:v>3580</c:v>
                </c:pt>
                <c:pt idx="640">
                  <c:v>3162</c:v>
                </c:pt>
                <c:pt idx="641">
                  <c:v>6524</c:v>
                </c:pt>
                <c:pt idx="642">
                  <c:v>2899</c:v>
                </c:pt>
                <c:pt idx="643">
                  <c:v>5231</c:v>
                </c:pt>
                <c:pt idx="644">
                  <c:v>2356</c:v>
                </c:pt>
                <c:pt idx="645">
                  <c:v>2800</c:v>
                </c:pt>
                <c:pt idx="646">
                  <c:v>11836</c:v>
                </c:pt>
                <c:pt idx="647">
                  <c:v>10903</c:v>
                </c:pt>
                <c:pt idx="648">
                  <c:v>2973</c:v>
                </c:pt>
                <c:pt idx="649">
                  <c:v>14275</c:v>
                </c:pt>
                <c:pt idx="650">
                  <c:v>5562</c:v>
                </c:pt>
                <c:pt idx="651">
                  <c:v>4537</c:v>
                </c:pt>
                <c:pt idx="652">
                  <c:v>7642</c:v>
                </c:pt>
                <c:pt idx="653">
                  <c:v>17924</c:v>
                </c:pt>
                <c:pt idx="654">
                  <c:v>5204</c:v>
                </c:pt>
                <c:pt idx="655">
                  <c:v>2277</c:v>
                </c:pt>
                <c:pt idx="656">
                  <c:v>2795</c:v>
                </c:pt>
                <c:pt idx="657">
                  <c:v>2532</c:v>
                </c:pt>
                <c:pt idx="658">
                  <c:v>2559</c:v>
                </c:pt>
                <c:pt idx="659">
                  <c:v>4908</c:v>
                </c:pt>
                <c:pt idx="660">
                  <c:v>2380</c:v>
                </c:pt>
                <c:pt idx="661">
                  <c:v>4765</c:v>
                </c:pt>
                <c:pt idx="662">
                  <c:v>2044</c:v>
                </c:pt>
                <c:pt idx="663">
                  <c:v>2693</c:v>
                </c:pt>
                <c:pt idx="664">
                  <c:v>6586</c:v>
                </c:pt>
                <c:pt idx="665">
                  <c:v>3294</c:v>
                </c:pt>
                <c:pt idx="666">
                  <c:v>4171</c:v>
                </c:pt>
                <c:pt idx="667">
                  <c:v>2778</c:v>
                </c:pt>
                <c:pt idx="668">
                  <c:v>2377</c:v>
                </c:pt>
                <c:pt idx="669">
                  <c:v>2404</c:v>
                </c:pt>
                <c:pt idx="670">
                  <c:v>2318</c:v>
                </c:pt>
                <c:pt idx="671">
                  <c:v>2008</c:v>
                </c:pt>
                <c:pt idx="672">
                  <c:v>6244</c:v>
                </c:pt>
                <c:pt idx="673">
                  <c:v>2799</c:v>
                </c:pt>
                <c:pt idx="674">
                  <c:v>10552</c:v>
                </c:pt>
                <c:pt idx="675">
                  <c:v>2329</c:v>
                </c:pt>
                <c:pt idx="676">
                  <c:v>4014</c:v>
                </c:pt>
                <c:pt idx="677">
                  <c:v>7403</c:v>
                </c:pt>
                <c:pt idx="678">
                  <c:v>2259</c:v>
                </c:pt>
                <c:pt idx="679">
                  <c:v>6932</c:v>
                </c:pt>
                <c:pt idx="680">
                  <c:v>4678</c:v>
                </c:pt>
                <c:pt idx="681">
                  <c:v>13582</c:v>
                </c:pt>
                <c:pt idx="682">
                  <c:v>2332</c:v>
                </c:pt>
                <c:pt idx="683">
                  <c:v>2413</c:v>
                </c:pt>
                <c:pt idx="684">
                  <c:v>9705</c:v>
                </c:pt>
                <c:pt idx="685">
                  <c:v>4294</c:v>
                </c:pt>
                <c:pt idx="686">
                  <c:v>4721</c:v>
                </c:pt>
                <c:pt idx="687">
                  <c:v>2519</c:v>
                </c:pt>
                <c:pt idx="688">
                  <c:v>2121</c:v>
                </c:pt>
                <c:pt idx="689">
                  <c:v>2973</c:v>
                </c:pt>
                <c:pt idx="690">
                  <c:v>5855</c:v>
                </c:pt>
                <c:pt idx="691">
                  <c:v>3617</c:v>
                </c:pt>
                <c:pt idx="692">
                  <c:v>6725</c:v>
                </c:pt>
                <c:pt idx="693">
                  <c:v>10325</c:v>
                </c:pt>
                <c:pt idx="694">
                  <c:v>6949</c:v>
                </c:pt>
                <c:pt idx="695">
                  <c:v>10609</c:v>
                </c:pt>
                <c:pt idx="696">
                  <c:v>4447</c:v>
                </c:pt>
                <c:pt idx="697">
                  <c:v>2157</c:v>
                </c:pt>
                <c:pt idx="698">
                  <c:v>4601</c:v>
                </c:pt>
                <c:pt idx="699">
                  <c:v>17099</c:v>
                </c:pt>
                <c:pt idx="700">
                  <c:v>2479</c:v>
                </c:pt>
                <c:pt idx="701">
                  <c:v>14852</c:v>
                </c:pt>
                <c:pt idx="702">
                  <c:v>7264</c:v>
                </c:pt>
                <c:pt idx="703">
                  <c:v>5666</c:v>
                </c:pt>
                <c:pt idx="704">
                  <c:v>7823</c:v>
                </c:pt>
                <c:pt idx="705">
                  <c:v>7880</c:v>
                </c:pt>
                <c:pt idx="706">
                  <c:v>13194</c:v>
                </c:pt>
                <c:pt idx="707">
                  <c:v>5067</c:v>
                </c:pt>
                <c:pt idx="708">
                  <c:v>5079</c:v>
                </c:pt>
                <c:pt idx="709">
                  <c:v>2321</c:v>
                </c:pt>
                <c:pt idx="710">
                  <c:v>17444</c:v>
                </c:pt>
                <c:pt idx="711">
                  <c:v>2404</c:v>
                </c:pt>
                <c:pt idx="712">
                  <c:v>3452</c:v>
                </c:pt>
                <c:pt idx="713">
                  <c:v>2270</c:v>
                </c:pt>
                <c:pt idx="714">
                  <c:v>17399</c:v>
                </c:pt>
                <c:pt idx="715">
                  <c:v>5488</c:v>
                </c:pt>
                <c:pt idx="716">
                  <c:v>19419</c:v>
                </c:pt>
                <c:pt idx="717">
                  <c:v>2811</c:v>
                </c:pt>
                <c:pt idx="718">
                  <c:v>3633</c:v>
                </c:pt>
                <c:pt idx="719">
                  <c:v>4163</c:v>
                </c:pt>
                <c:pt idx="720">
                  <c:v>2132</c:v>
                </c:pt>
                <c:pt idx="721">
                  <c:v>13973</c:v>
                </c:pt>
                <c:pt idx="722">
                  <c:v>2684</c:v>
                </c:pt>
                <c:pt idx="723">
                  <c:v>10845</c:v>
                </c:pt>
                <c:pt idx="724">
                  <c:v>4377</c:v>
                </c:pt>
                <c:pt idx="725">
                  <c:v>3743</c:v>
                </c:pt>
                <c:pt idx="726">
                  <c:v>4148</c:v>
                </c:pt>
                <c:pt idx="727">
                  <c:v>1051</c:v>
                </c:pt>
                <c:pt idx="728">
                  <c:v>10739</c:v>
                </c:pt>
                <c:pt idx="729">
                  <c:v>10388</c:v>
                </c:pt>
                <c:pt idx="730">
                  <c:v>11416</c:v>
                </c:pt>
                <c:pt idx="731">
                  <c:v>2600</c:v>
                </c:pt>
                <c:pt idx="732">
                  <c:v>2422</c:v>
                </c:pt>
                <c:pt idx="733">
                  <c:v>5472</c:v>
                </c:pt>
                <c:pt idx="734">
                  <c:v>2451</c:v>
                </c:pt>
                <c:pt idx="735">
                  <c:v>4240</c:v>
                </c:pt>
                <c:pt idx="736">
                  <c:v>10999</c:v>
                </c:pt>
                <c:pt idx="737">
                  <c:v>5003</c:v>
                </c:pt>
                <c:pt idx="738">
                  <c:v>12742</c:v>
                </c:pt>
                <c:pt idx="739">
                  <c:v>4227</c:v>
                </c:pt>
                <c:pt idx="740">
                  <c:v>3917</c:v>
                </c:pt>
                <c:pt idx="741">
                  <c:v>18303</c:v>
                </c:pt>
                <c:pt idx="742">
                  <c:v>2380</c:v>
                </c:pt>
                <c:pt idx="743">
                  <c:v>13726</c:v>
                </c:pt>
                <c:pt idx="744">
                  <c:v>4777</c:v>
                </c:pt>
                <c:pt idx="745">
                  <c:v>6385</c:v>
                </c:pt>
                <c:pt idx="746">
                  <c:v>19973</c:v>
                </c:pt>
                <c:pt idx="747">
                  <c:v>6861</c:v>
                </c:pt>
                <c:pt idx="748">
                  <c:v>4969</c:v>
                </c:pt>
                <c:pt idx="749">
                  <c:v>19845</c:v>
                </c:pt>
                <c:pt idx="750">
                  <c:v>13320</c:v>
                </c:pt>
                <c:pt idx="751">
                  <c:v>6347</c:v>
                </c:pt>
                <c:pt idx="752">
                  <c:v>2743</c:v>
                </c:pt>
                <c:pt idx="753">
                  <c:v>10880</c:v>
                </c:pt>
                <c:pt idx="754">
                  <c:v>2342</c:v>
                </c:pt>
                <c:pt idx="755">
                  <c:v>17650</c:v>
                </c:pt>
                <c:pt idx="756">
                  <c:v>4025</c:v>
                </c:pt>
                <c:pt idx="757">
                  <c:v>9725</c:v>
                </c:pt>
                <c:pt idx="758">
                  <c:v>11904</c:v>
                </c:pt>
                <c:pt idx="759">
                  <c:v>2177</c:v>
                </c:pt>
                <c:pt idx="760">
                  <c:v>7525</c:v>
                </c:pt>
                <c:pt idx="761">
                  <c:v>4834</c:v>
                </c:pt>
                <c:pt idx="762">
                  <c:v>2042</c:v>
                </c:pt>
                <c:pt idx="763">
                  <c:v>2220</c:v>
                </c:pt>
                <c:pt idx="764">
                  <c:v>1052</c:v>
                </c:pt>
                <c:pt idx="765">
                  <c:v>2821</c:v>
                </c:pt>
                <c:pt idx="766">
                  <c:v>19237</c:v>
                </c:pt>
                <c:pt idx="767">
                  <c:v>4107</c:v>
                </c:pt>
                <c:pt idx="768">
                  <c:v>8396</c:v>
                </c:pt>
                <c:pt idx="769">
                  <c:v>2007</c:v>
                </c:pt>
                <c:pt idx="770">
                  <c:v>19627</c:v>
                </c:pt>
                <c:pt idx="771">
                  <c:v>10686</c:v>
                </c:pt>
                <c:pt idx="772">
                  <c:v>2942</c:v>
                </c:pt>
                <c:pt idx="773">
                  <c:v>8858</c:v>
                </c:pt>
                <c:pt idx="774">
                  <c:v>16756</c:v>
                </c:pt>
                <c:pt idx="775">
                  <c:v>10798</c:v>
                </c:pt>
                <c:pt idx="776">
                  <c:v>2323</c:v>
                </c:pt>
                <c:pt idx="777">
                  <c:v>1416</c:v>
                </c:pt>
                <c:pt idx="778">
                  <c:v>4615</c:v>
                </c:pt>
                <c:pt idx="779">
                  <c:v>2461</c:v>
                </c:pt>
                <c:pt idx="780">
                  <c:v>8722</c:v>
                </c:pt>
                <c:pt idx="781">
                  <c:v>3955</c:v>
                </c:pt>
                <c:pt idx="782">
                  <c:v>9957</c:v>
                </c:pt>
                <c:pt idx="783">
                  <c:v>3376</c:v>
                </c:pt>
                <c:pt idx="784">
                  <c:v>8823</c:v>
                </c:pt>
                <c:pt idx="785">
                  <c:v>10322</c:v>
                </c:pt>
                <c:pt idx="786">
                  <c:v>4621</c:v>
                </c:pt>
                <c:pt idx="787">
                  <c:v>10976</c:v>
                </c:pt>
                <c:pt idx="788">
                  <c:v>3660</c:v>
                </c:pt>
                <c:pt idx="789">
                  <c:v>10482</c:v>
                </c:pt>
                <c:pt idx="790">
                  <c:v>7119</c:v>
                </c:pt>
                <c:pt idx="791">
                  <c:v>9582</c:v>
                </c:pt>
                <c:pt idx="792">
                  <c:v>4508</c:v>
                </c:pt>
                <c:pt idx="793">
                  <c:v>2207</c:v>
                </c:pt>
                <c:pt idx="794">
                  <c:v>7756</c:v>
                </c:pt>
                <c:pt idx="795">
                  <c:v>6694</c:v>
                </c:pt>
                <c:pt idx="796">
                  <c:v>3691</c:v>
                </c:pt>
                <c:pt idx="797">
                  <c:v>2377</c:v>
                </c:pt>
                <c:pt idx="798">
                  <c:v>2313</c:v>
                </c:pt>
                <c:pt idx="799">
                  <c:v>17665</c:v>
                </c:pt>
                <c:pt idx="800">
                  <c:v>2596</c:v>
                </c:pt>
                <c:pt idx="801">
                  <c:v>4728</c:v>
                </c:pt>
                <c:pt idx="802">
                  <c:v>4302</c:v>
                </c:pt>
                <c:pt idx="803">
                  <c:v>2979</c:v>
                </c:pt>
                <c:pt idx="804">
                  <c:v>16885</c:v>
                </c:pt>
                <c:pt idx="805">
                  <c:v>5593</c:v>
                </c:pt>
                <c:pt idx="806">
                  <c:v>10445</c:v>
                </c:pt>
                <c:pt idx="807">
                  <c:v>8740</c:v>
                </c:pt>
                <c:pt idx="808">
                  <c:v>2514</c:v>
                </c:pt>
                <c:pt idx="809">
                  <c:v>7655</c:v>
                </c:pt>
                <c:pt idx="810">
                  <c:v>17465</c:v>
                </c:pt>
                <c:pt idx="811">
                  <c:v>7351</c:v>
                </c:pt>
                <c:pt idx="812">
                  <c:v>10820</c:v>
                </c:pt>
                <c:pt idx="813">
                  <c:v>12169</c:v>
                </c:pt>
                <c:pt idx="814">
                  <c:v>19626</c:v>
                </c:pt>
                <c:pt idx="815">
                  <c:v>2070</c:v>
                </c:pt>
                <c:pt idx="816">
                  <c:v>6782</c:v>
                </c:pt>
                <c:pt idx="817">
                  <c:v>7779</c:v>
                </c:pt>
                <c:pt idx="818">
                  <c:v>2791</c:v>
                </c:pt>
                <c:pt idx="819">
                  <c:v>3201</c:v>
                </c:pt>
                <c:pt idx="820">
                  <c:v>4968</c:v>
                </c:pt>
                <c:pt idx="821">
                  <c:v>13120</c:v>
                </c:pt>
                <c:pt idx="822">
                  <c:v>4033</c:v>
                </c:pt>
                <c:pt idx="823">
                  <c:v>3291</c:v>
                </c:pt>
                <c:pt idx="824">
                  <c:v>4272</c:v>
                </c:pt>
                <c:pt idx="825">
                  <c:v>5056</c:v>
                </c:pt>
                <c:pt idx="826">
                  <c:v>2844</c:v>
                </c:pt>
                <c:pt idx="827">
                  <c:v>2703</c:v>
                </c:pt>
                <c:pt idx="828">
                  <c:v>1904</c:v>
                </c:pt>
                <c:pt idx="829">
                  <c:v>8224</c:v>
                </c:pt>
                <c:pt idx="830">
                  <c:v>4766</c:v>
                </c:pt>
                <c:pt idx="831">
                  <c:v>2610</c:v>
                </c:pt>
                <c:pt idx="832">
                  <c:v>5731</c:v>
                </c:pt>
                <c:pt idx="833">
                  <c:v>2539</c:v>
                </c:pt>
                <c:pt idx="834">
                  <c:v>5714</c:v>
                </c:pt>
                <c:pt idx="835">
                  <c:v>4323</c:v>
                </c:pt>
                <c:pt idx="836">
                  <c:v>7336</c:v>
                </c:pt>
                <c:pt idx="837">
                  <c:v>13499</c:v>
                </c:pt>
                <c:pt idx="838">
                  <c:v>13758</c:v>
                </c:pt>
                <c:pt idx="839">
                  <c:v>5155</c:v>
                </c:pt>
                <c:pt idx="840">
                  <c:v>2258</c:v>
                </c:pt>
                <c:pt idx="841">
                  <c:v>3597</c:v>
                </c:pt>
                <c:pt idx="842">
                  <c:v>2515</c:v>
                </c:pt>
                <c:pt idx="843">
                  <c:v>4420</c:v>
                </c:pt>
                <c:pt idx="844">
                  <c:v>6578</c:v>
                </c:pt>
                <c:pt idx="845">
                  <c:v>4422</c:v>
                </c:pt>
                <c:pt idx="846">
                  <c:v>10274</c:v>
                </c:pt>
                <c:pt idx="847">
                  <c:v>5343</c:v>
                </c:pt>
                <c:pt idx="848">
                  <c:v>2376</c:v>
                </c:pt>
                <c:pt idx="849">
                  <c:v>5346</c:v>
                </c:pt>
                <c:pt idx="850">
                  <c:v>2827</c:v>
                </c:pt>
                <c:pt idx="851">
                  <c:v>19943</c:v>
                </c:pt>
                <c:pt idx="852">
                  <c:v>3131</c:v>
                </c:pt>
                <c:pt idx="853">
                  <c:v>2552</c:v>
                </c:pt>
                <c:pt idx="854">
                  <c:v>4477</c:v>
                </c:pt>
                <c:pt idx="855">
                  <c:v>6474</c:v>
                </c:pt>
                <c:pt idx="856">
                  <c:v>3033</c:v>
                </c:pt>
                <c:pt idx="857">
                  <c:v>2936</c:v>
                </c:pt>
                <c:pt idx="858">
                  <c:v>18606</c:v>
                </c:pt>
                <c:pt idx="859">
                  <c:v>2168</c:v>
                </c:pt>
                <c:pt idx="860">
                  <c:v>2853</c:v>
                </c:pt>
                <c:pt idx="861">
                  <c:v>17048</c:v>
                </c:pt>
                <c:pt idx="862">
                  <c:v>2290</c:v>
                </c:pt>
                <c:pt idx="863">
                  <c:v>3600</c:v>
                </c:pt>
                <c:pt idx="864">
                  <c:v>2107</c:v>
                </c:pt>
                <c:pt idx="865">
                  <c:v>4115</c:v>
                </c:pt>
                <c:pt idx="866">
                  <c:v>4327</c:v>
                </c:pt>
                <c:pt idx="867">
                  <c:v>17856</c:v>
                </c:pt>
                <c:pt idx="868">
                  <c:v>3196</c:v>
                </c:pt>
                <c:pt idx="869">
                  <c:v>19081</c:v>
                </c:pt>
                <c:pt idx="870">
                  <c:v>8966</c:v>
                </c:pt>
                <c:pt idx="871">
                  <c:v>2210</c:v>
                </c:pt>
                <c:pt idx="872">
                  <c:v>4539</c:v>
                </c:pt>
                <c:pt idx="873">
                  <c:v>2741</c:v>
                </c:pt>
                <c:pt idx="874">
                  <c:v>3491</c:v>
                </c:pt>
                <c:pt idx="875">
                  <c:v>4541</c:v>
                </c:pt>
                <c:pt idx="876">
                  <c:v>2678</c:v>
                </c:pt>
                <c:pt idx="877">
                  <c:v>7379</c:v>
                </c:pt>
                <c:pt idx="878">
                  <c:v>6272</c:v>
                </c:pt>
                <c:pt idx="879">
                  <c:v>5220</c:v>
                </c:pt>
                <c:pt idx="880">
                  <c:v>2743</c:v>
                </c:pt>
                <c:pt idx="881">
                  <c:v>4998</c:v>
                </c:pt>
                <c:pt idx="882">
                  <c:v>10252</c:v>
                </c:pt>
                <c:pt idx="883">
                  <c:v>2781</c:v>
                </c:pt>
                <c:pt idx="884">
                  <c:v>6852</c:v>
                </c:pt>
                <c:pt idx="885">
                  <c:v>4950</c:v>
                </c:pt>
                <c:pt idx="886">
                  <c:v>3579</c:v>
                </c:pt>
                <c:pt idx="887">
                  <c:v>13191</c:v>
                </c:pt>
                <c:pt idx="888">
                  <c:v>10377</c:v>
                </c:pt>
                <c:pt idx="889">
                  <c:v>2235</c:v>
                </c:pt>
                <c:pt idx="890">
                  <c:v>10502</c:v>
                </c:pt>
                <c:pt idx="891">
                  <c:v>2011</c:v>
                </c:pt>
                <c:pt idx="892">
                  <c:v>1859</c:v>
                </c:pt>
                <c:pt idx="893">
                  <c:v>3760</c:v>
                </c:pt>
                <c:pt idx="894">
                  <c:v>17779</c:v>
                </c:pt>
                <c:pt idx="895">
                  <c:v>6833</c:v>
                </c:pt>
                <c:pt idx="896">
                  <c:v>6812</c:v>
                </c:pt>
                <c:pt idx="897">
                  <c:v>5171</c:v>
                </c:pt>
                <c:pt idx="898">
                  <c:v>19740</c:v>
                </c:pt>
                <c:pt idx="899">
                  <c:v>18711</c:v>
                </c:pt>
                <c:pt idx="900">
                  <c:v>3692</c:v>
                </c:pt>
                <c:pt idx="901">
                  <c:v>2559</c:v>
                </c:pt>
                <c:pt idx="902">
                  <c:v>2517</c:v>
                </c:pt>
                <c:pt idx="903">
                  <c:v>6623</c:v>
                </c:pt>
                <c:pt idx="904">
                  <c:v>18265</c:v>
                </c:pt>
                <c:pt idx="905">
                  <c:v>16124</c:v>
                </c:pt>
                <c:pt idx="906">
                  <c:v>2585</c:v>
                </c:pt>
                <c:pt idx="907">
                  <c:v>18213</c:v>
                </c:pt>
                <c:pt idx="908">
                  <c:v>8380</c:v>
                </c:pt>
                <c:pt idx="909">
                  <c:v>2994</c:v>
                </c:pt>
                <c:pt idx="910">
                  <c:v>1223</c:v>
                </c:pt>
                <c:pt idx="911">
                  <c:v>1118</c:v>
                </c:pt>
                <c:pt idx="912">
                  <c:v>2875</c:v>
                </c:pt>
                <c:pt idx="913">
                  <c:v>18824</c:v>
                </c:pt>
                <c:pt idx="914">
                  <c:v>13577</c:v>
                </c:pt>
                <c:pt idx="915">
                  <c:v>2625</c:v>
                </c:pt>
                <c:pt idx="916">
                  <c:v>18789</c:v>
                </c:pt>
                <c:pt idx="917">
                  <c:v>4538</c:v>
                </c:pt>
                <c:pt idx="918">
                  <c:v>19847</c:v>
                </c:pt>
                <c:pt idx="919">
                  <c:v>10512</c:v>
                </c:pt>
                <c:pt idx="920">
                  <c:v>4444</c:v>
                </c:pt>
                <c:pt idx="921">
                  <c:v>2154</c:v>
                </c:pt>
                <c:pt idx="922">
                  <c:v>19190</c:v>
                </c:pt>
                <c:pt idx="923">
                  <c:v>4490</c:v>
                </c:pt>
                <c:pt idx="924">
                  <c:v>3506</c:v>
                </c:pt>
                <c:pt idx="925">
                  <c:v>2372</c:v>
                </c:pt>
                <c:pt idx="926">
                  <c:v>10231</c:v>
                </c:pt>
                <c:pt idx="927">
                  <c:v>5410</c:v>
                </c:pt>
                <c:pt idx="928">
                  <c:v>7978</c:v>
                </c:pt>
                <c:pt idx="929">
                  <c:v>3867</c:v>
                </c:pt>
                <c:pt idx="930">
                  <c:v>2838</c:v>
                </c:pt>
                <c:pt idx="931">
                  <c:v>4695</c:v>
                </c:pt>
                <c:pt idx="932">
                  <c:v>3339</c:v>
                </c:pt>
                <c:pt idx="933">
                  <c:v>2080</c:v>
                </c:pt>
                <c:pt idx="934">
                  <c:v>2096</c:v>
                </c:pt>
                <c:pt idx="935">
                  <c:v>6209</c:v>
                </c:pt>
                <c:pt idx="936">
                  <c:v>18061</c:v>
                </c:pt>
                <c:pt idx="937">
                  <c:v>17123</c:v>
                </c:pt>
                <c:pt idx="938">
                  <c:v>2372</c:v>
                </c:pt>
                <c:pt idx="939">
                  <c:v>4883</c:v>
                </c:pt>
                <c:pt idx="940">
                  <c:v>3904</c:v>
                </c:pt>
                <c:pt idx="941">
                  <c:v>4627</c:v>
                </c:pt>
                <c:pt idx="942">
                  <c:v>7094</c:v>
                </c:pt>
                <c:pt idx="943">
                  <c:v>3423</c:v>
                </c:pt>
                <c:pt idx="944">
                  <c:v>6674</c:v>
                </c:pt>
                <c:pt idx="945">
                  <c:v>16880</c:v>
                </c:pt>
                <c:pt idx="946">
                  <c:v>9094</c:v>
                </c:pt>
                <c:pt idx="947">
                  <c:v>8446</c:v>
                </c:pt>
                <c:pt idx="948">
                  <c:v>11916</c:v>
                </c:pt>
                <c:pt idx="949">
                  <c:v>4534</c:v>
                </c:pt>
                <c:pt idx="950">
                  <c:v>9852</c:v>
                </c:pt>
                <c:pt idx="951">
                  <c:v>6151</c:v>
                </c:pt>
                <c:pt idx="952">
                  <c:v>2302</c:v>
                </c:pt>
                <c:pt idx="953">
                  <c:v>2362</c:v>
                </c:pt>
                <c:pt idx="954">
                  <c:v>17861</c:v>
                </c:pt>
                <c:pt idx="955">
                  <c:v>19187</c:v>
                </c:pt>
                <c:pt idx="956">
                  <c:v>19717</c:v>
                </c:pt>
                <c:pt idx="957">
                  <c:v>3544</c:v>
                </c:pt>
                <c:pt idx="958">
                  <c:v>8500</c:v>
                </c:pt>
                <c:pt idx="959">
                  <c:v>4661</c:v>
                </c:pt>
                <c:pt idx="960">
                  <c:v>4103</c:v>
                </c:pt>
                <c:pt idx="961">
                  <c:v>4249</c:v>
                </c:pt>
                <c:pt idx="962">
                  <c:v>14026</c:v>
                </c:pt>
                <c:pt idx="963">
                  <c:v>6893</c:v>
                </c:pt>
                <c:pt idx="964">
                  <c:v>6125</c:v>
                </c:pt>
                <c:pt idx="965">
                  <c:v>3669</c:v>
                </c:pt>
                <c:pt idx="966">
                  <c:v>10008</c:v>
                </c:pt>
                <c:pt idx="967">
                  <c:v>2387</c:v>
                </c:pt>
                <c:pt idx="968">
                  <c:v>4639</c:v>
                </c:pt>
                <c:pt idx="969">
                  <c:v>7898</c:v>
                </c:pt>
                <c:pt idx="970">
                  <c:v>2534</c:v>
                </c:pt>
                <c:pt idx="971">
                  <c:v>13142</c:v>
                </c:pt>
                <c:pt idx="972">
                  <c:v>1611</c:v>
                </c:pt>
                <c:pt idx="973">
                  <c:v>5363</c:v>
                </c:pt>
                <c:pt idx="974">
                  <c:v>5071</c:v>
                </c:pt>
                <c:pt idx="975">
                  <c:v>13695</c:v>
                </c:pt>
                <c:pt idx="976">
                  <c:v>13402</c:v>
                </c:pt>
                <c:pt idx="977">
                  <c:v>2029</c:v>
                </c:pt>
                <c:pt idx="978">
                  <c:v>6377</c:v>
                </c:pt>
                <c:pt idx="979">
                  <c:v>5429</c:v>
                </c:pt>
                <c:pt idx="980">
                  <c:v>2785</c:v>
                </c:pt>
                <c:pt idx="981">
                  <c:v>4614</c:v>
                </c:pt>
                <c:pt idx="982">
                  <c:v>2610</c:v>
                </c:pt>
                <c:pt idx="983">
                  <c:v>6687</c:v>
                </c:pt>
                <c:pt idx="984">
                  <c:v>4724</c:v>
                </c:pt>
                <c:pt idx="985">
                  <c:v>6179</c:v>
                </c:pt>
                <c:pt idx="986">
                  <c:v>6120</c:v>
                </c:pt>
                <c:pt idx="987">
                  <c:v>10596</c:v>
                </c:pt>
                <c:pt idx="988">
                  <c:v>5467</c:v>
                </c:pt>
                <c:pt idx="989">
                  <c:v>2996</c:v>
                </c:pt>
                <c:pt idx="990">
                  <c:v>9998</c:v>
                </c:pt>
                <c:pt idx="991">
                  <c:v>4078</c:v>
                </c:pt>
                <c:pt idx="992">
                  <c:v>10920</c:v>
                </c:pt>
                <c:pt idx="993">
                  <c:v>6232</c:v>
                </c:pt>
                <c:pt idx="994">
                  <c:v>13247</c:v>
                </c:pt>
                <c:pt idx="995">
                  <c:v>4081</c:v>
                </c:pt>
                <c:pt idx="996">
                  <c:v>5769</c:v>
                </c:pt>
                <c:pt idx="997">
                  <c:v>2394</c:v>
                </c:pt>
                <c:pt idx="998">
                  <c:v>3904</c:v>
                </c:pt>
                <c:pt idx="999">
                  <c:v>16799</c:v>
                </c:pt>
                <c:pt idx="1000">
                  <c:v>2950</c:v>
                </c:pt>
                <c:pt idx="1001">
                  <c:v>3629</c:v>
                </c:pt>
                <c:pt idx="1002">
                  <c:v>9362</c:v>
                </c:pt>
                <c:pt idx="1003">
                  <c:v>3229</c:v>
                </c:pt>
                <c:pt idx="1004">
                  <c:v>3578</c:v>
                </c:pt>
                <c:pt idx="1005">
                  <c:v>7988</c:v>
                </c:pt>
                <c:pt idx="1006">
                  <c:v>4284</c:v>
                </c:pt>
                <c:pt idx="1007">
                  <c:v>7553</c:v>
                </c:pt>
                <c:pt idx="1008">
                  <c:v>17328</c:v>
                </c:pt>
                <c:pt idx="1009">
                  <c:v>19701</c:v>
                </c:pt>
                <c:pt idx="1010">
                  <c:v>14732</c:v>
                </c:pt>
                <c:pt idx="1011">
                  <c:v>9278</c:v>
                </c:pt>
                <c:pt idx="1012">
                  <c:v>1359</c:v>
                </c:pt>
                <c:pt idx="1013">
                  <c:v>4779</c:v>
                </c:pt>
                <c:pt idx="1014">
                  <c:v>16422</c:v>
                </c:pt>
                <c:pt idx="1015">
                  <c:v>2996</c:v>
                </c:pt>
                <c:pt idx="1016">
                  <c:v>1261</c:v>
                </c:pt>
                <c:pt idx="1017">
                  <c:v>2099</c:v>
                </c:pt>
                <c:pt idx="1018">
                  <c:v>5810</c:v>
                </c:pt>
                <c:pt idx="1019">
                  <c:v>5647</c:v>
                </c:pt>
                <c:pt idx="1020">
                  <c:v>3420</c:v>
                </c:pt>
                <c:pt idx="1021">
                  <c:v>4400</c:v>
                </c:pt>
                <c:pt idx="1022">
                  <c:v>3500</c:v>
                </c:pt>
                <c:pt idx="1023">
                  <c:v>2066</c:v>
                </c:pt>
                <c:pt idx="1024">
                  <c:v>17169</c:v>
                </c:pt>
                <c:pt idx="1025">
                  <c:v>4162</c:v>
                </c:pt>
                <c:pt idx="1026">
                  <c:v>9204</c:v>
                </c:pt>
                <c:pt idx="1027">
                  <c:v>3294</c:v>
                </c:pt>
                <c:pt idx="1028">
                  <c:v>2127</c:v>
                </c:pt>
                <c:pt idx="1029">
                  <c:v>3975</c:v>
                </c:pt>
                <c:pt idx="1030">
                  <c:v>10793</c:v>
                </c:pt>
                <c:pt idx="1031">
                  <c:v>10096</c:v>
                </c:pt>
                <c:pt idx="1032">
                  <c:v>3646</c:v>
                </c:pt>
                <c:pt idx="1033">
                  <c:v>7446</c:v>
                </c:pt>
                <c:pt idx="1034">
                  <c:v>10851</c:v>
                </c:pt>
                <c:pt idx="1035">
                  <c:v>2109</c:v>
                </c:pt>
                <c:pt idx="1036">
                  <c:v>3722</c:v>
                </c:pt>
                <c:pt idx="1037">
                  <c:v>9380</c:v>
                </c:pt>
                <c:pt idx="1038">
                  <c:v>5486</c:v>
                </c:pt>
                <c:pt idx="1039">
                  <c:v>2742</c:v>
                </c:pt>
                <c:pt idx="1040">
                  <c:v>13757</c:v>
                </c:pt>
                <c:pt idx="1041">
                  <c:v>8463</c:v>
                </c:pt>
                <c:pt idx="1042">
                  <c:v>3162</c:v>
                </c:pt>
                <c:pt idx="1043">
                  <c:v>16598</c:v>
                </c:pt>
                <c:pt idx="1044">
                  <c:v>6651</c:v>
                </c:pt>
                <c:pt idx="1045">
                  <c:v>2345</c:v>
                </c:pt>
                <c:pt idx="1046">
                  <c:v>3420</c:v>
                </c:pt>
                <c:pt idx="1047">
                  <c:v>4373</c:v>
                </c:pt>
                <c:pt idx="1048">
                  <c:v>4759</c:v>
                </c:pt>
                <c:pt idx="1049">
                  <c:v>5301</c:v>
                </c:pt>
                <c:pt idx="1050">
                  <c:v>3673</c:v>
                </c:pt>
                <c:pt idx="1051">
                  <c:v>4768</c:v>
                </c:pt>
                <c:pt idx="1052">
                  <c:v>1274</c:v>
                </c:pt>
                <c:pt idx="1053">
                  <c:v>4900</c:v>
                </c:pt>
                <c:pt idx="1054">
                  <c:v>10466</c:v>
                </c:pt>
                <c:pt idx="1055">
                  <c:v>17007</c:v>
                </c:pt>
                <c:pt idx="1056">
                  <c:v>2909</c:v>
                </c:pt>
                <c:pt idx="1057">
                  <c:v>5765</c:v>
                </c:pt>
                <c:pt idx="1058">
                  <c:v>4599</c:v>
                </c:pt>
                <c:pt idx="1059">
                  <c:v>2404</c:v>
                </c:pt>
                <c:pt idx="1060">
                  <c:v>3172</c:v>
                </c:pt>
                <c:pt idx="1061">
                  <c:v>2033</c:v>
                </c:pt>
                <c:pt idx="1062">
                  <c:v>10209</c:v>
                </c:pt>
                <c:pt idx="1063">
                  <c:v>8620</c:v>
                </c:pt>
                <c:pt idx="1064">
                  <c:v>2064</c:v>
                </c:pt>
                <c:pt idx="1065">
                  <c:v>4035</c:v>
                </c:pt>
                <c:pt idx="1066">
                  <c:v>3838</c:v>
                </c:pt>
                <c:pt idx="1067">
                  <c:v>4591</c:v>
                </c:pt>
                <c:pt idx="1068">
                  <c:v>2561</c:v>
                </c:pt>
                <c:pt idx="1069">
                  <c:v>1563</c:v>
                </c:pt>
                <c:pt idx="1070">
                  <c:v>4898</c:v>
                </c:pt>
                <c:pt idx="1071">
                  <c:v>4789</c:v>
                </c:pt>
                <c:pt idx="1072">
                  <c:v>3180</c:v>
                </c:pt>
                <c:pt idx="1073">
                  <c:v>6549</c:v>
                </c:pt>
                <c:pt idx="1074">
                  <c:v>6388</c:v>
                </c:pt>
                <c:pt idx="1075">
                  <c:v>11244</c:v>
                </c:pt>
                <c:pt idx="1076">
                  <c:v>16032</c:v>
                </c:pt>
                <c:pt idx="1077">
                  <c:v>2362</c:v>
                </c:pt>
                <c:pt idx="1078">
                  <c:v>16328</c:v>
                </c:pt>
                <c:pt idx="1079">
                  <c:v>8376</c:v>
                </c:pt>
                <c:pt idx="1080">
                  <c:v>16606</c:v>
                </c:pt>
                <c:pt idx="1081">
                  <c:v>8606</c:v>
                </c:pt>
                <c:pt idx="1082">
                  <c:v>2272</c:v>
                </c:pt>
                <c:pt idx="1083">
                  <c:v>2018</c:v>
                </c:pt>
                <c:pt idx="1084">
                  <c:v>7083</c:v>
                </c:pt>
                <c:pt idx="1085">
                  <c:v>4084</c:v>
                </c:pt>
                <c:pt idx="1086">
                  <c:v>14411</c:v>
                </c:pt>
                <c:pt idx="1087">
                  <c:v>2308</c:v>
                </c:pt>
                <c:pt idx="1088">
                  <c:v>4841</c:v>
                </c:pt>
                <c:pt idx="1089">
                  <c:v>4285</c:v>
                </c:pt>
                <c:pt idx="1090">
                  <c:v>9715</c:v>
                </c:pt>
                <c:pt idx="1091">
                  <c:v>4320</c:v>
                </c:pt>
                <c:pt idx="1092">
                  <c:v>2132</c:v>
                </c:pt>
                <c:pt idx="1093">
                  <c:v>10124</c:v>
                </c:pt>
                <c:pt idx="1094">
                  <c:v>5473</c:v>
                </c:pt>
                <c:pt idx="1095">
                  <c:v>5207</c:v>
                </c:pt>
                <c:pt idx="1096">
                  <c:v>16437</c:v>
                </c:pt>
                <c:pt idx="1097">
                  <c:v>2296</c:v>
                </c:pt>
                <c:pt idx="1098">
                  <c:v>4069</c:v>
                </c:pt>
                <c:pt idx="1099">
                  <c:v>7441</c:v>
                </c:pt>
                <c:pt idx="1100">
                  <c:v>2430</c:v>
                </c:pt>
                <c:pt idx="1101">
                  <c:v>5878</c:v>
                </c:pt>
                <c:pt idx="1102">
                  <c:v>2644</c:v>
                </c:pt>
                <c:pt idx="1103">
                  <c:v>6439</c:v>
                </c:pt>
                <c:pt idx="1104">
                  <c:v>2451</c:v>
                </c:pt>
                <c:pt idx="1105">
                  <c:v>6392</c:v>
                </c:pt>
                <c:pt idx="1106">
                  <c:v>9714</c:v>
                </c:pt>
                <c:pt idx="1107">
                  <c:v>6077</c:v>
                </c:pt>
                <c:pt idx="1108">
                  <c:v>2450</c:v>
                </c:pt>
                <c:pt idx="1109">
                  <c:v>9250</c:v>
                </c:pt>
                <c:pt idx="1110">
                  <c:v>2074</c:v>
                </c:pt>
                <c:pt idx="1111">
                  <c:v>10169</c:v>
                </c:pt>
                <c:pt idx="1112">
                  <c:v>4855</c:v>
                </c:pt>
                <c:pt idx="1113">
                  <c:v>4087</c:v>
                </c:pt>
                <c:pt idx="1114">
                  <c:v>2367</c:v>
                </c:pt>
                <c:pt idx="1115">
                  <c:v>2972</c:v>
                </c:pt>
                <c:pt idx="1116">
                  <c:v>19586</c:v>
                </c:pt>
                <c:pt idx="1117">
                  <c:v>5484</c:v>
                </c:pt>
                <c:pt idx="1118">
                  <c:v>2061</c:v>
                </c:pt>
                <c:pt idx="1119">
                  <c:v>9924</c:v>
                </c:pt>
                <c:pt idx="1120">
                  <c:v>4198</c:v>
                </c:pt>
                <c:pt idx="1121">
                  <c:v>6815</c:v>
                </c:pt>
                <c:pt idx="1122">
                  <c:v>4723</c:v>
                </c:pt>
                <c:pt idx="1123">
                  <c:v>6142</c:v>
                </c:pt>
                <c:pt idx="1124">
                  <c:v>8237</c:v>
                </c:pt>
                <c:pt idx="1125">
                  <c:v>8853</c:v>
                </c:pt>
                <c:pt idx="1126">
                  <c:v>19331</c:v>
                </c:pt>
                <c:pt idx="1127">
                  <c:v>2073</c:v>
                </c:pt>
                <c:pt idx="1128">
                  <c:v>5562</c:v>
                </c:pt>
                <c:pt idx="1129">
                  <c:v>19613</c:v>
                </c:pt>
                <c:pt idx="1130">
                  <c:v>3407</c:v>
                </c:pt>
                <c:pt idx="1131">
                  <c:v>5063</c:v>
                </c:pt>
                <c:pt idx="1132">
                  <c:v>4639</c:v>
                </c:pt>
                <c:pt idx="1133">
                  <c:v>4876</c:v>
                </c:pt>
                <c:pt idx="1134">
                  <c:v>2690</c:v>
                </c:pt>
                <c:pt idx="1135">
                  <c:v>17567</c:v>
                </c:pt>
                <c:pt idx="1136">
                  <c:v>2408</c:v>
                </c:pt>
                <c:pt idx="1137">
                  <c:v>2814</c:v>
                </c:pt>
                <c:pt idx="1138">
                  <c:v>11245</c:v>
                </c:pt>
                <c:pt idx="1139">
                  <c:v>3312</c:v>
                </c:pt>
                <c:pt idx="1140">
                  <c:v>19049</c:v>
                </c:pt>
                <c:pt idx="1141">
                  <c:v>2141</c:v>
                </c:pt>
                <c:pt idx="1142">
                  <c:v>5769</c:v>
                </c:pt>
                <c:pt idx="1143">
                  <c:v>4385</c:v>
                </c:pt>
                <c:pt idx="1144">
                  <c:v>5332</c:v>
                </c:pt>
                <c:pt idx="1145">
                  <c:v>4663</c:v>
                </c:pt>
                <c:pt idx="1146">
                  <c:v>4724</c:v>
                </c:pt>
                <c:pt idx="1147">
                  <c:v>3211</c:v>
                </c:pt>
                <c:pt idx="1148">
                  <c:v>5377</c:v>
                </c:pt>
                <c:pt idx="1149">
                  <c:v>4066</c:v>
                </c:pt>
                <c:pt idx="1150">
                  <c:v>5208</c:v>
                </c:pt>
                <c:pt idx="1151">
                  <c:v>4877</c:v>
                </c:pt>
                <c:pt idx="1152">
                  <c:v>3117</c:v>
                </c:pt>
                <c:pt idx="1153">
                  <c:v>1569</c:v>
                </c:pt>
                <c:pt idx="1154">
                  <c:v>19658</c:v>
                </c:pt>
                <c:pt idx="1155">
                  <c:v>3069</c:v>
                </c:pt>
                <c:pt idx="1156">
                  <c:v>10435</c:v>
                </c:pt>
                <c:pt idx="1157">
                  <c:v>4148</c:v>
                </c:pt>
                <c:pt idx="1158">
                  <c:v>5768</c:v>
                </c:pt>
                <c:pt idx="1159">
                  <c:v>5042</c:v>
                </c:pt>
                <c:pt idx="1160">
                  <c:v>5770</c:v>
                </c:pt>
                <c:pt idx="1161">
                  <c:v>7756</c:v>
                </c:pt>
                <c:pt idx="1162">
                  <c:v>10306</c:v>
                </c:pt>
                <c:pt idx="1163">
                  <c:v>3936</c:v>
                </c:pt>
                <c:pt idx="1164">
                  <c:v>7945</c:v>
                </c:pt>
                <c:pt idx="1165">
                  <c:v>5743</c:v>
                </c:pt>
                <c:pt idx="1166">
                  <c:v>15202</c:v>
                </c:pt>
                <c:pt idx="1167">
                  <c:v>5440</c:v>
                </c:pt>
                <c:pt idx="1168">
                  <c:v>3760</c:v>
                </c:pt>
                <c:pt idx="1169">
                  <c:v>3517</c:v>
                </c:pt>
                <c:pt idx="1170">
                  <c:v>2580</c:v>
                </c:pt>
                <c:pt idx="1171">
                  <c:v>2166</c:v>
                </c:pt>
                <c:pt idx="1172">
                  <c:v>5869</c:v>
                </c:pt>
                <c:pt idx="1173">
                  <c:v>8008</c:v>
                </c:pt>
                <c:pt idx="1174">
                  <c:v>5206</c:v>
                </c:pt>
                <c:pt idx="1175">
                  <c:v>5295</c:v>
                </c:pt>
                <c:pt idx="1176">
                  <c:v>16413</c:v>
                </c:pt>
                <c:pt idx="1177">
                  <c:v>13269</c:v>
                </c:pt>
                <c:pt idx="1178">
                  <c:v>2783</c:v>
                </c:pt>
                <c:pt idx="1179">
                  <c:v>5433</c:v>
                </c:pt>
                <c:pt idx="1180">
                  <c:v>2013</c:v>
                </c:pt>
                <c:pt idx="1181">
                  <c:v>13966</c:v>
                </c:pt>
                <c:pt idx="1182">
                  <c:v>4374</c:v>
                </c:pt>
                <c:pt idx="1183">
                  <c:v>6842</c:v>
                </c:pt>
                <c:pt idx="1184">
                  <c:v>17426</c:v>
                </c:pt>
                <c:pt idx="1185">
                  <c:v>17603</c:v>
                </c:pt>
                <c:pt idx="1186">
                  <c:v>4581</c:v>
                </c:pt>
                <c:pt idx="1187">
                  <c:v>4735</c:v>
                </c:pt>
                <c:pt idx="1188">
                  <c:v>4187</c:v>
                </c:pt>
                <c:pt idx="1189">
                  <c:v>5505</c:v>
                </c:pt>
                <c:pt idx="1190">
                  <c:v>5470</c:v>
                </c:pt>
                <c:pt idx="1191">
                  <c:v>5476</c:v>
                </c:pt>
                <c:pt idx="1192">
                  <c:v>2587</c:v>
                </c:pt>
                <c:pt idx="1193">
                  <c:v>2440</c:v>
                </c:pt>
                <c:pt idx="1194">
                  <c:v>15972</c:v>
                </c:pt>
                <c:pt idx="1195">
                  <c:v>15379</c:v>
                </c:pt>
                <c:pt idx="1196">
                  <c:v>7082</c:v>
                </c:pt>
                <c:pt idx="1197">
                  <c:v>2728</c:v>
                </c:pt>
                <c:pt idx="1198">
                  <c:v>5368</c:v>
                </c:pt>
                <c:pt idx="1199">
                  <c:v>5347</c:v>
                </c:pt>
                <c:pt idx="1200">
                  <c:v>3195</c:v>
                </c:pt>
                <c:pt idx="1201">
                  <c:v>3989</c:v>
                </c:pt>
                <c:pt idx="1202">
                  <c:v>3306</c:v>
                </c:pt>
                <c:pt idx="1203">
                  <c:v>7005</c:v>
                </c:pt>
                <c:pt idx="1204">
                  <c:v>2655</c:v>
                </c:pt>
                <c:pt idx="1205">
                  <c:v>1393</c:v>
                </c:pt>
                <c:pt idx="1206">
                  <c:v>2570</c:v>
                </c:pt>
                <c:pt idx="1207">
                  <c:v>3537</c:v>
                </c:pt>
                <c:pt idx="1208">
                  <c:v>3986</c:v>
                </c:pt>
                <c:pt idx="1209">
                  <c:v>10883</c:v>
                </c:pt>
                <c:pt idx="1210">
                  <c:v>2028</c:v>
                </c:pt>
                <c:pt idx="1211">
                  <c:v>9525</c:v>
                </c:pt>
                <c:pt idx="1212">
                  <c:v>2929</c:v>
                </c:pt>
                <c:pt idx="1213">
                  <c:v>2275</c:v>
                </c:pt>
                <c:pt idx="1214">
                  <c:v>7879</c:v>
                </c:pt>
                <c:pt idx="1215">
                  <c:v>4930</c:v>
                </c:pt>
                <c:pt idx="1216">
                  <c:v>7847</c:v>
                </c:pt>
                <c:pt idx="1217">
                  <c:v>4401</c:v>
                </c:pt>
                <c:pt idx="1218">
                  <c:v>9241</c:v>
                </c:pt>
                <c:pt idx="1219">
                  <c:v>2974</c:v>
                </c:pt>
                <c:pt idx="1220">
                  <c:v>4502</c:v>
                </c:pt>
                <c:pt idx="1221">
                  <c:v>10748</c:v>
                </c:pt>
                <c:pt idx="1222">
                  <c:v>1555</c:v>
                </c:pt>
                <c:pt idx="1223">
                  <c:v>12936</c:v>
                </c:pt>
                <c:pt idx="1224">
                  <c:v>2305</c:v>
                </c:pt>
                <c:pt idx="1225">
                  <c:v>16704</c:v>
                </c:pt>
                <c:pt idx="1226">
                  <c:v>3433</c:v>
                </c:pt>
                <c:pt idx="1227">
                  <c:v>3477</c:v>
                </c:pt>
                <c:pt idx="1228">
                  <c:v>6430</c:v>
                </c:pt>
                <c:pt idx="1229">
                  <c:v>6516</c:v>
                </c:pt>
                <c:pt idx="1230">
                  <c:v>3907</c:v>
                </c:pt>
                <c:pt idx="1231">
                  <c:v>5562</c:v>
                </c:pt>
                <c:pt idx="1232">
                  <c:v>6883</c:v>
                </c:pt>
                <c:pt idx="1233">
                  <c:v>2862</c:v>
                </c:pt>
                <c:pt idx="1234">
                  <c:v>4978</c:v>
                </c:pt>
                <c:pt idx="1235">
                  <c:v>10368</c:v>
                </c:pt>
                <c:pt idx="1236">
                  <c:v>6134</c:v>
                </c:pt>
                <c:pt idx="1237">
                  <c:v>6735</c:v>
                </c:pt>
                <c:pt idx="1238">
                  <c:v>3295</c:v>
                </c:pt>
                <c:pt idx="1239">
                  <c:v>5238</c:v>
                </c:pt>
                <c:pt idx="1240">
                  <c:v>6472</c:v>
                </c:pt>
                <c:pt idx="1241">
                  <c:v>9610</c:v>
                </c:pt>
                <c:pt idx="1242">
                  <c:v>19833</c:v>
                </c:pt>
                <c:pt idx="1243">
                  <c:v>9756</c:v>
                </c:pt>
                <c:pt idx="1244">
                  <c:v>4968</c:v>
                </c:pt>
                <c:pt idx="1245">
                  <c:v>2145</c:v>
                </c:pt>
                <c:pt idx="1246">
                  <c:v>2180</c:v>
                </c:pt>
                <c:pt idx="1247">
                  <c:v>8346</c:v>
                </c:pt>
                <c:pt idx="1248">
                  <c:v>3445</c:v>
                </c:pt>
                <c:pt idx="1249">
                  <c:v>2760</c:v>
                </c:pt>
                <c:pt idx="1250">
                  <c:v>6294</c:v>
                </c:pt>
                <c:pt idx="1251">
                  <c:v>7140</c:v>
                </c:pt>
                <c:pt idx="1252">
                  <c:v>2932</c:v>
                </c:pt>
                <c:pt idx="1253">
                  <c:v>5147</c:v>
                </c:pt>
                <c:pt idx="1254">
                  <c:v>4507</c:v>
                </c:pt>
                <c:pt idx="1255">
                  <c:v>8564</c:v>
                </c:pt>
                <c:pt idx="1256">
                  <c:v>2468</c:v>
                </c:pt>
                <c:pt idx="1257">
                  <c:v>8161</c:v>
                </c:pt>
                <c:pt idx="1258">
                  <c:v>2109</c:v>
                </c:pt>
                <c:pt idx="1259">
                  <c:v>5294</c:v>
                </c:pt>
                <c:pt idx="1260">
                  <c:v>2718</c:v>
                </c:pt>
                <c:pt idx="1261">
                  <c:v>5811</c:v>
                </c:pt>
                <c:pt idx="1262">
                  <c:v>2437</c:v>
                </c:pt>
                <c:pt idx="1263">
                  <c:v>2766</c:v>
                </c:pt>
                <c:pt idx="1264">
                  <c:v>19038</c:v>
                </c:pt>
                <c:pt idx="1265">
                  <c:v>3055</c:v>
                </c:pt>
                <c:pt idx="1266">
                  <c:v>2289</c:v>
                </c:pt>
                <c:pt idx="1267">
                  <c:v>4001</c:v>
                </c:pt>
                <c:pt idx="1268">
                  <c:v>12965</c:v>
                </c:pt>
                <c:pt idx="1269">
                  <c:v>3539</c:v>
                </c:pt>
                <c:pt idx="1270">
                  <c:v>6029</c:v>
                </c:pt>
                <c:pt idx="1271">
                  <c:v>2679</c:v>
                </c:pt>
                <c:pt idx="1272">
                  <c:v>3702</c:v>
                </c:pt>
                <c:pt idx="1273">
                  <c:v>2398</c:v>
                </c:pt>
                <c:pt idx="1274">
                  <c:v>5468</c:v>
                </c:pt>
                <c:pt idx="1275">
                  <c:v>13116</c:v>
                </c:pt>
                <c:pt idx="1276">
                  <c:v>4189</c:v>
                </c:pt>
                <c:pt idx="1277">
                  <c:v>19328</c:v>
                </c:pt>
                <c:pt idx="1278">
                  <c:v>8321</c:v>
                </c:pt>
                <c:pt idx="1279">
                  <c:v>2342</c:v>
                </c:pt>
                <c:pt idx="1280">
                  <c:v>4071</c:v>
                </c:pt>
                <c:pt idx="1281">
                  <c:v>5813</c:v>
                </c:pt>
                <c:pt idx="1282">
                  <c:v>3143</c:v>
                </c:pt>
                <c:pt idx="1283">
                  <c:v>2044</c:v>
                </c:pt>
                <c:pt idx="1284">
                  <c:v>13464</c:v>
                </c:pt>
                <c:pt idx="1285">
                  <c:v>7991</c:v>
                </c:pt>
                <c:pt idx="1286">
                  <c:v>3377</c:v>
                </c:pt>
                <c:pt idx="1287">
                  <c:v>5538</c:v>
                </c:pt>
                <c:pt idx="1288">
                  <c:v>5762</c:v>
                </c:pt>
                <c:pt idx="1289">
                  <c:v>2592</c:v>
                </c:pt>
                <c:pt idx="1290">
                  <c:v>5346</c:v>
                </c:pt>
                <c:pt idx="1291">
                  <c:v>4213</c:v>
                </c:pt>
                <c:pt idx="1292">
                  <c:v>4127</c:v>
                </c:pt>
                <c:pt idx="1293">
                  <c:v>2438</c:v>
                </c:pt>
                <c:pt idx="1294">
                  <c:v>6870</c:v>
                </c:pt>
                <c:pt idx="1295">
                  <c:v>10447</c:v>
                </c:pt>
                <c:pt idx="1296">
                  <c:v>9667</c:v>
                </c:pt>
                <c:pt idx="1297">
                  <c:v>2148</c:v>
                </c:pt>
                <c:pt idx="1298">
                  <c:v>8926</c:v>
                </c:pt>
                <c:pt idx="1299">
                  <c:v>6513</c:v>
                </c:pt>
                <c:pt idx="1300">
                  <c:v>6799</c:v>
                </c:pt>
                <c:pt idx="1301">
                  <c:v>16291</c:v>
                </c:pt>
                <c:pt idx="1302">
                  <c:v>2705</c:v>
                </c:pt>
                <c:pt idx="1303">
                  <c:v>10333</c:v>
                </c:pt>
                <c:pt idx="1304">
                  <c:v>4448</c:v>
                </c:pt>
                <c:pt idx="1305">
                  <c:v>6854</c:v>
                </c:pt>
                <c:pt idx="1306">
                  <c:v>9637</c:v>
                </c:pt>
                <c:pt idx="1307">
                  <c:v>3591</c:v>
                </c:pt>
                <c:pt idx="1308">
                  <c:v>5405</c:v>
                </c:pt>
                <c:pt idx="1309">
                  <c:v>4684</c:v>
                </c:pt>
                <c:pt idx="1310">
                  <c:v>15787</c:v>
                </c:pt>
                <c:pt idx="1311">
                  <c:v>1514</c:v>
                </c:pt>
                <c:pt idx="1312">
                  <c:v>2956</c:v>
                </c:pt>
                <c:pt idx="1313">
                  <c:v>2335</c:v>
                </c:pt>
                <c:pt idx="1314">
                  <c:v>5154</c:v>
                </c:pt>
                <c:pt idx="1315">
                  <c:v>6962</c:v>
                </c:pt>
                <c:pt idx="1316">
                  <c:v>5675</c:v>
                </c:pt>
                <c:pt idx="1317">
                  <c:v>2379</c:v>
                </c:pt>
                <c:pt idx="1318">
                  <c:v>3812</c:v>
                </c:pt>
                <c:pt idx="1319">
                  <c:v>4648</c:v>
                </c:pt>
                <c:pt idx="1320">
                  <c:v>2936</c:v>
                </c:pt>
                <c:pt idx="1321">
                  <c:v>2105</c:v>
                </c:pt>
                <c:pt idx="1322">
                  <c:v>8578</c:v>
                </c:pt>
                <c:pt idx="1323">
                  <c:v>2706</c:v>
                </c:pt>
                <c:pt idx="1324">
                  <c:v>6384</c:v>
                </c:pt>
                <c:pt idx="1325">
                  <c:v>3968</c:v>
                </c:pt>
                <c:pt idx="1326">
                  <c:v>9907</c:v>
                </c:pt>
                <c:pt idx="1327">
                  <c:v>13225</c:v>
                </c:pt>
                <c:pt idx="1328">
                  <c:v>3540</c:v>
                </c:pt>
                <c:pt idx="1329">
                  <c:v>2804</c:v>
                </c:pt>
                <c:pt idx="1330">
                  <c:v>19392</c:v>
                </c:pt>
                <c:pt idx="1331">
                  <c:v>19665</c:v>
                </c:pt>
                <c:pt idx="1332">
                  <c:v>2439</c:v>
                </c:pt>
                <c:pt idx="1333">
                  <c:v>7314</c:v>
                </c:pt>
                <c:pt idx="1334">
                  <c:v>4774</c:v>
                </c:pt>
                <c:pt idx="1335">
                  <c:v>3902</c:v>
                </c:pt>
                <c:pt idx="1336">
                  <c:v>2662</c:v>
                </c:pt>
                <c:pt idx="1337">
                  <c:v>2856</c:v>
                </c:pt>
                <c:pt idx="1338">
                  <c:v>1081</c:v>
                </c:pt>
                <c:pt idx="1339">
                  <c:v>2472</c:v>
                </c:pt>
                <c:pt idx="1340">
                  <c:v>5673</c:v>
                </c:pt>
                <c:pt idx="1341">
                  <c:v>4197</c:v>
                </c:pt>
                <c:pt idx="1342">
                  <c:v>9713</c:v>
                </c:pt>
                <c:pt idx="1343">
                  <c:v>2062</c:v>
                </c:pt>
                <c:pt idx="1344">
                  <c:v>4284</c:v>
                </c:pt>
                <c:pt idx="1345">
                  <c:v>4788</c:v>
                </c:pt>
                <c:pt idx="1346">
                  <c:v>5906</c:v>
                </c:pt>
                <c:pt idx="1347">
                  <c:v>3886</c:v>
                </c:pt>
                <c:pt idx="1348">
                  <c:v>16823</c:v>
                </c:pt>
                <c:pt idx="1349">
                  <c:v>2933</c:v>
                </c:pt>
                <c:pt idx="1350">
                  <c:v>6500</c:v>
                </c:pt>
                <c:pt idx="1351">
                  <c:v>17174</c:v>
                </c:pt>
                <c:pt idx="1352">
                  <c:v>5033</c:v>
                </c:pt>
                <c:pt idx="1353">
                  <c:v>2307</c:v>
                </c:pt>
                <c:pt idx="1354">
                  <c:v>2587</c:v>
                </c:pt>
                <c:pt idx="1355">
                  <c:v>5507</c:v>
                </c:pt>
                <c:pt idx="1356">
                  <c:v>4393</c:v>
                </c:pt>
                <c:pt idx="1357">
                  <c:v>13348</c:v>
                </c:pt>
                <c:pt idx="1358">
                  <c:v>6583</c:v>
                </c:pt>
                <c:pt idx="1359">
                  <c:v>8103</c:v>
                </c:pt>
                <c:pt idx="1360">
                  <c:v>3978</c:v>
                </c:pt>
                <c:pt idx="1361">
                  <c:v>2544</c:v>
                </c:pt>
                <c:pt idx="1362">
                  <c:v>5399</c:v>
                </c:pt>
                <c:pt idx="1363">
                  <c:v>5487</c:v>
                </c:pt>
                <c:pt idx="1364">
                  <c:v>6834</c:v>
                </c:pt>
                <c:pt idx="1365">
                  <c:v>1091</c:v>
                </c:pt>
                <c:pt idx="1366">
                  <c:v>5736</c:v>
                </c:pt>
                <c:pt idx="1367">
                  <c:v>2226</c:v>
                </c:pt>
                <c:pt idx="1368">
                  <c:v>5747</c:v>
                </c:pt>
                <c:pt idx="1369">
                  <c:v>9854</c:v>
                </c:pt>
                <c:pt idx="1370">
                  <c:v>5467</c:v>
                </c:pt>
                <c:pt idx="1371">
                  <c:v>5380</c:v>
                </c:pt>
                <c:pt idx="1372">
                  <c:v>5151</c:v>
                </c:pt>
                <c:pt idx="1373">
                  <c:v>2133</c:v>
                </c:pt>
                <c:pt idx="1374">
                  <c:v>17875</c:v>
                </c:pt>
                <c:pt idx="1375">
                  <c:v>2432</c:v>
                </c:pt>
                <c:pt idx="1376">
                  <c:v>4771</c:v>
                </c:pt>
                <c:pt idx="1377">
                  <c:v>19161</c:v>
                </c:pt>
                <c:pt idx="1378">
                  <c:v>5087</c:v>
                </c:pt>
                <c:pt idx="1379">
                  <c:v>2863</c:v>
                </c:pt>
                <c:pt idx="1380">
                  <c:v>5561</c:v>
                </c:pt>
                <c:pt idx="1381">
                  <c:v>2144</c:v>
                </c:pt>
                <c:pt idx="1382">
                  <c:v>3065</c:v>
                </c:pt>
                <c:pt idx="1383">
                  <c:v>2810</c:v>
                </c:pt>
                <c:pt idx="1384">
                  <c:v>9888</c:v>
                </c:pt>
                <c:pt idx="1385">
                  <c:v>8628</c:v>
                </c:pt>
                <c:pt idx="1386">
                  <c:v>2867</c:v>
                </c:pt>
                <c:pt idx="1387">
                  <c:v>5373</c:v>
                </c:pt>
                <c:pt idx="1388">
                  <c:v>6667</c:v>
                </c:pt>
                <c:pt idx="1389">
                  <c:v>5003</c:v>
                </c:pt>
                <c:pt idx="1390">
                  <c:v>2367</c:v>
                </c:pt>
                <c:pt idx="1391">
                  <c:v>2858</c:v>
                </c:pt>
                <c:pt idx="1392">
                  <c:v>5204</c:v>
                </c:pt>
                <c:pt idx="1393">
                  <c:v>4105</c:v>
                </c:pt>
                <c:pt idx="1394">
                  <c:v>9679</c:v>
                </c:pt>
                <c:pt idx="1395">
                  <c:v>5617</c:v>
                </c:pt>
                <c:pt idx="1396">
                  <c:v>10448</c:v>
                </c:pt>
                <c:pt idx="1397">
                  <c:v>2897</c:v>
                </c:pt>
                <c:pt idx="1398">
                  <c:v>5968</c:v>
                </c:pt>
                <c:pt idx="1399">
                  <c:v>7510</c:v>
                </c:pt>
                <c:pt idx="1400">
                  <c:v>2991</c:v>
                </c:pt>
                <c:pt idx="1401">
                  <c:v>19636</c:v>
                </c:pt>
                <c:pt idx="1402">
                  <c:v>1129</c:v>
                </c:pt>
                <c:pt idx="1403">
                  <c:v>13341</c:v>
                </c:pt>
                <c:pt idx="1404">
                  <c:v>4332</c:v>
                </c:pt>
                <c:pt idx="1405">
                  <c:v>11031</c:v>
                </c:pt>
                <c:pt idx="1406">
                  <c:v>4440</c:v>
                </c:pt>
                <c:pt idx="1407">
                  <c:v>4617</c:v>
                </c:pt>
                <c:pt idx="1408">
                  <c:v>2647</c:v>
                </c:pt>
                <c:pt idx="1409">
                  <c:v>6323</c:v>
                </c:pt>
                <c:pt idx="1410">
                  <c:v>5677</c:v>
                </c:pt>
                <c:pt idx="1411">
                  <c:v>2187</c:v>
                </c:pt>
                <c:pt idx="1412">
                  <c:v>3748</c:v>
                </c:pt>
                <c:pt idx="1413">
                  <c:v>3977</c:v>
                </c:pt>
                <c:pt idx="1414">
                  <c:v>8633</c:v>
                </c:pt>
                <c:pt idx="1415">
                  <c:v>2008</c:v>
                </c:pt>
                <c:pt idx="1416">
                  <c:v>4440</c:v>
                </c:pt>
                <c:pt idx="1417">
                  <c:v>3067</c:v>
                </c:pt>
                <c:pt idx="1418">
                  <c:v>5321</c:v>
                </c:pt>
                <c:pt idx="1419">
                  <c:v>5410</c:v>
                </c:pt>
                <c:pt idx="1420">
                  <c:v>2782</c:v>
                </c:pt>
                <c:pt idx="1421">
                  <c:v>11957</c:v>
                </c:pt>
                <c:pt idx="1422">
                  <c:v>2660</c:v>
                </c:pt>
                <c:pt idx="1423">
                  <c:v>3375</c:v>
                </c:pt>
                <c:pt idx="1424">
                  <c:v>5098</c:v>
                </c:pt>
                <c:pt idx="1425">
                  <c:v>4878</c:v>
                </c:pt>
                <c:pt idx="1426">
                  <c:v>2837</c:v>
                </c:pt>
                <c:pt idx="1427">
                  <c:v>2406</c:v>
                </c:pt>
                <c:pt idx="1428">
                  <c:v>2269</c:v>
                </c:pt>
                <c:pt idx="1429">
                  <c:v>4108</c:v>
                </c:pt>
                <c:pt idx="1430">
                  <c:v>13206</c:v>
                </c:pt>
                <c:pt idx="1431">
                  <c:v>10422</c:v>
                </c:pt>
                <c:pt idx="1432">
                  <c:v>13744</c:v>
                </c:pt>
                <c:pt idx="1433">
                  <c:v>4907</c:v>
                </c:pt>
                <c:pt idx="1434">
                  <c:v>3482</c:v>
                </c:pt>
                <c:pt idx="1435">
                  <c:v>2436</c:v>
                </c:pt>
                <c:pt idx="1436">
                  <c:v>2380</c:v>
                </c:pt>
                <c:pt idx="1437">
                  <c:v>19431</c:v>
                </c:pt>
                <c:pt idx="1438">
                  <c:v>1790</c:v>
                </c:pt>
                <c:pt idx="1439">
                  <c:v>7644</c:v>
                </c:pt>
                <c:pt idx="1440">
                  <c:v>5131</c:v>
                </c:pt>
                <c:pt idx="1441">
                  <c:v>6306</c:v>
                </c:pt>
                <c:pt idx="1442">
                  <c:v>4787</c:v>
                </c:pt>
                <c:pt idx="1443">
                  <c:v>18880</c:v>
                </c:pt>
                <c:pt idx="1444">
                  <c:v>2339</c:v>
                </c:pt>
                <c:pt idx="1445">
                  <c:v>13570</c:v>
                </c:pt>
                <c:pt idx="1446">
                  <c:v>6712</c:v>
                </c:pt>
                <c:pt idx="1447">
                  <c:v>5406</c:v>
                </c:pt>
                <c:pt idx="1448">
                  <c:v>8938</c:v>
                </c:pt>
                <c:pt idx="1449">
                  <c:v>2439</c:v>
                </c:pt>
                <c:pt idx="1450">
                  <c:v>8837</c:v>
                </c:pt>
                <c:pt idx="1451">
                  <c:v>5343</c:v>
                </c:pt>
                <c:pt idx="1452">
                  <c:v>6728</c:v>
                </c:pt>
                <c:pt idx="1453">
                  <c:v>6652</c:v>
                </c:pt>
                <c:pt idx="1454">
                  <c:v>4850</c:v>
                </c:pt>
                <c:pt idx="1455">
                  <c:v>2809</c:v>
                </c:pt>
                <c:pt idx="1456">
                  <c:v>5689</c:v>
                </c:pt>
                <c:pt idx="1457">
                  <c:v>2001</c:v>
                </c:pt>
                <c:pt idx="1458">
                  <c:v>2977</c:v>
                </c:pt>
                <c:pt idx="1459">
                  <c:v>4025</c:v>
                </c:pt>
                <c:pt idx="1460">
                  <c:v>3785</c:v>
                </c:pt>
                <c:pt idx="1461">
                  <c:v>10854</c:v>
                </c:pt>
                <c:pt idx="1462">
                  <c:v>12031</c:v>
                </c:pt>
                <c:pt idx="1463">
                  <c:v>9936</c:v>
                </c:pt>
                <c:pt idx="1464">
                  <c:v>2966</c:v>
                </c:pt>
                <c:pt idx="1465">
                  <c:v>2571</c:v>
                </c:pt>
                <c:pt idx="1466">
                  <c:v>9991</c:v>
                </c:pt>
                <c:pt idx="1467">
                  <c:v>6142</c:v>
                </c:pt>
                <c:pt idx="1468">
                  <c:v>5390</c:v>
                </c:pt>
                <c:pt idx="1469">
                  <c:v>4404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39-4F10-8136-8FF92F70C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3130704"/>
        <c:axId val="733131184"/>
      </c:scatterChart>
      <c:valAx>
        <c:axId val="733130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Alpha (Performance)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131184"/>
        <c:crosses val="autoZero"/>
        <c:crossBetween val="midCat"/>
      </c:valAx>
      <c:valAx>
        <c:axId val="73313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Salary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\ 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130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Analyst in Mutual Funds.xlsx]pivot2!PivotTable11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Compensation Fairness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pivot2!$B$10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pivot2!$A$11:$A$14</c:f>
              <c:strCache>
                <c:ptCount val="3"/>
                <c:pt idx="0">
                  <c:v>Fair</c:v>
                </c:pt>
                <c:pt idx="1">
                  <c:v>Overpaid</c:v>
                </c:pt>
                <c:pt idx="2">
                  <c:v>Underpaid</c:v>
                </c:pt>
              </c:strCache>
            </c:strRef>
          </c:cat>
          <c:val>
            <c:numRef>
              <c:f>pivot2!$B$11:$B$14</c:f>
              <c:numCache>
                <c:formatCode>General</c:formatCode>
                <c:ptCount val="3"/>
                <c:pt idx="0">
                  <c:v>1032</c:v>
                </c:pt>
                <c:pt idx="1">
                  <c:v>208</c:v>
                </c:pt>
                <c:pt idx="2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EE-4399-A9D2-AC9EB1607E8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90095215"/>
        <c:axId val="890094255"/>
      </c:barChart>
      <c:catAx>
        <c:axId val="890095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094255"/>
        <c:crosses val="autoZero"/>
        <c:auto val="1"/>
        <c:lblAlgn val="ctr"/>
        <c:lblOffset val="100"/>
        <c:noMultiLvlLbl val="0"/>
      </c:catAx>
      <c:valAx>
        <c:axId val="890094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095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Analyst in Mutual Funds.xlsx]pivot2!PivotTable12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Succession Readiness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pivot2!$B$18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pivot2!$A$19:$A$22</c:f>
              <c:strCache>
                <c:ptCount val="3"/>
                <c:pt idx="0">
                  <c:v>Not Ready</c:v>
                </c:pt>
                <c:pt idx="1">
                  <c:v>Ready Now</c:v>
                </c:pt>
                <c:pt idx="2">
                  <c:v>Ready Soon</c:v>
                </c:pt>
              </c:strCache>
            </c:strRef>
          </c:cat>
          <c:val>
            <c:numRef>
              <c:f>pivot2!$B$19:$B$22</c:f>
              <c:numCache>
                <c:formatCode>General</c:formatCode>
                <c:ptCount val="3"/>
                <c:pt idx="0">
                  <c:v>778</c:v>
                </c:pt>
                <c:pt idx="1">
                  <c:v>227</c:v>
                </c:pt>
                <c:pt idx="2">
                  <c:v>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7D-49B6-BE8A-5E5EBE2526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0215695"/>
        <c:axId val="890216175"/>
      </c:barChart>
      <c:catAx>
        <c:axId val="890215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216175"/>
        <c:crosses val="autoZero"/>
        <c:auto val="1"/>
        <c:lblAlgn val="ctr"/>
        <c:lblOffset val="100"/>
        <c:noMultiLvlLbl val="0"/>
      </c:catAx>
      <c:valAx>
        <c:axId val="890216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215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161268</xdr:rowOff>
    </xdr:from>
    <xdr:to>
      <xdr:col>33</xdr:col>
      <xdr:colOff>288636</xdr:colOff>
      <xdr:row>61</xdr:row>
      <xdr:rowOff>96211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2D3333F-A24F-47BE-8D65-70E660368C98}"/>
            </a:ext>
          </a:extLst>
        </xdr:cNvPr>
        <xdr:cNvSpPr/>
      </xdr:nvSpPr>
      <xdr:spPr>
        <a:xfrm>
          <a:off x="0" y="911723"/>
          <a:ext cx="20291136" cy="1062892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33</xdr:col>
      <xdr:colOff>274205</xdr:colOff>
      <xdr:row>5</xdr:row>
      <xdr:rowOff>50397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F31A4EA-1923-48AB-AD97-531C206CCF5B}"/>
            </a:ext>
          </a:extLst>
        </xdr:cNvPr>
        <xdr:cNvSpPr/>
      </xdr:nvSpPr>
      <xdr:spPr>
        <a:xfrm>
          <a:off x="0" y="0"/>
          <a:ext cx="20276705" cy="988465"/>
        </a:xfrm>
        <a:prstGeom prst="rect">
          <a:avLst/>
        </a:prstGeom>
        <a:solidFill>
          <a:schemeClr val="accent2"/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173181</xdr:colOff>
      <xdr:row>6</xdr:row>
      <xdr:rowOff>43294</xdr:rowOff>
    </xdr:from>
    <xdr:to>
      <xdr:col>9</xdr:col>
      <xdr:colOff>515130</xdr:colOff>
      <xdr:row>28</xdr:row>
      <xdr:rowOff>93688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555722E-734D-47C3-A0A1-4D86A4B52C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89296</xdr:colOff>
      <xdr:row>6</xdr:row>
      <xdr:rowOff>20820</xdr:rowOff>
    </xdr:from>
    <xdr:to>
      <xdr:col>17</xdr:col>
      <xdr:colOff>401505</xdr:colOff>
      <xdr:row>28</xdr:row>
      <xdr:rowOff>62459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59535C4-754C-4536-B358-6D018FB833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532473</xdr:colOff>
      <xdr:row>6</xdr:row>
      <xdr:rowOff>10411</xdr:rowOff>
    </xdr:from>
    <xdr:to>
      <xdr:col>25</xdr:col>
      <xdr:colOff>239447</xdr:colOff>
      <xdr:row>28</xdr:row>
      <xdr:rowOff>72870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679AE6B-1385-41D9-98E1-267886F442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254000</xdr:colOff>
      <xdr:row>0</xdr:row>
      <xdr:rowOff>112889</xdr:rowOff>
    </xdr:from>
    <xdr:to>
      <xdr:col>24</xdr:col>
      <xdr:colOff>28863</xdr:colOff>
      <xdr:row>4</xdr:row>
      <xdr:rowOff>70555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29E3869-4A3F-8A79-420F-8A422BD76147}"/>
            </a:ext>
          </a:extLst>
        </xdr:cNvPr>
        <xdr:cNvSpPr txBox="1"/>
      </xdr:nvSpPr>
      <xdr:spPr>
        <a:xfrm>
          <a:off x="254000" y="112889"/>
          <a:ext cx="14322136" cy="708121"/>
        </a:xfrm>
        <a:prstGeom prst="rect">
          <a:avLst/>
        </a:prstGeom>
        <a:solidFill>
          <a:schemeClr val="accent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IN" sz="4800" b="1">
              <a:solidFill>
                <a:schemeClr val="bg1"/>
              </a:solidFill>
              <a:effectLst>
                <a:outerShdw blurRad="63500" sx="102000" sy="102000" algn="ctr" rotWithShape="0">
                  <a:prstClr val="black">
                    <a:alpha val="0"/>
                  </a:prstClr>
                </a:outerShdw>
              </a:effectLst>
              <a:latin typeface="+mj-lt"/>
            </a:rPr>
            <a:t>HR Analytics Dashboard – Mutual Fund </a:t>
          </a:r>
          <a:r>
            <a:rPr lang="en-IN" sz="4800" b="1">
              <a:solidFill>
                <a:schemeClr val="bg1"/>
              </a:solidFill>
              <a:effectLst>
                <a:outerShdw blurRad="63500" sx="1000" sy="1000" algn="ctr" rotWithShape="0">
                  <a:prstClr val="black">
                    <a:alpha val="0"/>
                  </a:prstClr>
                </a:outerShdw>
              </a:effectLst>
              <a:latin typeface="+mj-lt"/>
            </a:rPr>
            <a:t>Industry</a:t>
          </a:r>
        </a:p>
      </xdr:txBody>
    </xdr:sp>
    <xdr:clientData/>
  </xdr:twoCellAnchor>
  <xdr:twoCellAnchor>
    <xdr:from>
      <xdr:col>8</xdr:col>
      <xdr:colOff>224118</xdr:colOff>
      <xdr:row>29</xdr:row>
      <xdr:rowOff>72869</xdr:rowOff>
    </xdr:from>
    <xdr:to>
      <xdr:col>25</xdr:col>
      <xdr:colOff>224118</xdr:colOff>
      <xdr:row>60</xdr:row>
      <xdr:rowOff>37352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13E9261-9B99-4265-B666-DAB01E0BBE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158751</xdr:colOff>
      <xdr:row>29</xdr:row>
      <xdr:rowOff>96347</xdr:rowOff>
    </xdr:from>
    <xdr:to>
      <xdr:col>7</xdr:col>
      <xdr:colOff>556962</xdr:colOff>
      <xdr:row>44</xdr:row>
      <xdr:rowOff>28889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72FA36B-2F9E-45C3-8714-11AA5B5E57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129886</xdr:colOff>
      <xdr:row>44</xdr:row>
      <xdr:rowOff>179151</xdr:rowOff>
    </xdr:from>
    <xdr:to>
      <xdr:col>7</xdr:col>
      <xdr:colOff>541187</xdr:colOff>
      <xdr:row>60</xdr:row>
      <xdr:rowOff>72159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5BF8861-F698-45CE-8DDB-37AB978ACE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26</xdr:col>
      <xdr:colOff>86591</xdr:colOff>
      <xdr:row>48</xdr:row>
      <xdr:rowOff>115454</xdr:rowOff>
    </xdr:from>
    <xdr:to>
      <xdr:col>32</xdr:col>
      <xdr:colOff>389659</xdr:colOff>
      <xdr:row>59</xdr:row>
      <xdr:rowOff>152397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DD7D4DDA-D379-455B-AA1F-4463E5C238A5}"/>
            </a:ext>
          </a:extLst>
        </xdr:cNvPr>
        <xdr:cNvSpPr txBox="1"/>
      </xdr:nvSpPr>
      <xdr:spPr>
        <a:xfrm>
          <a:off x="15846136" y="9120909"/>
          <a:ext cx="3939887" cy="210069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tx1"/>
          </a:solidFill>
          <a:prstDash val="dash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IN" sz="4400" b="1" cap="none" spc="50">
              <a:ln w="0"/>
              <a:solidFill>
                <a:schemeClr val="tx1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Book Antiqua" panose="02040602050305030304" pitchFamily="18" charset="0"/>
              <a:ea typeface="+mn-ea"/>
              <a:cs typeface="+mn-cs"/>
            </a:rPr>
            <a:t>Avg Alpha</a:t>
          </a:r>
        </a:p>
        <a:p>
          <a:pPr marL="0" indent="0" algn="ctr"/>
          <a:r>
            <a:rPr lang="en-IN" sz="4400" b="1" cap="none" spc="50">
              <a:ln w="0"/>
              <a:solidFill>
                <a:schemeClr val="tx1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Book Antiqua" panose="02040602050305030304" pitchFamily="18" charset="0"/>
              <a:ea typeface="+mn-ea"/>
              <a:cs typeface="+mn-cs"/>
            </a:rPr>
            <a:t>2% </a:t>
          </a:r>
        </a:p>
        <a:p>
          <a:pPr marL="0" indent="0" algn="ctr"/>
          <a:endParaRPr lang="en-IN" sz="4400" b="1" cap="none" spc="50">
            <a:ln w="0"/>
            <a:solidFill>
              <a:schemeClr val="tx1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  <a:latin typeface="Book Antiqua" panose="02040602050305030304" pitchFamily="18" charset="0"/>
            <a:ea typeface="+mn-ea"/>
            <a:cs typeface="+mn-cs"/>
          </a:endParaRPr>
        </a:p>
        <a:p>
          <a:pPr marL="0" indent="0" algn="ctr"/>
          <a:endParaRPr lang="en-IN" sz="4400" b="1" cap="none" spc="50">
            <a:ln w="0"/>
            <a:solidFill>
              <a:schemeClr val="tx1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  <a:latin typeface="Book Antiqua" panose="02040602050305030304" pitchFamily="18" charset="0"/>
            <a:ea typeface="+mn-ea"/>
            <a:cs typeface="+mn-cs"/>
          </a:endParaRPr>
        </a:p>
      </xdr:txBody>
    </xdr:sp>
    <xdr:clientData/>
  </xdr:twoCellAnchor>
  <xdr:twoCellAnchor>
    <xdr:from>
      <xdr:col>26</xdr:col>
      <xdr:colOff>129888</xdr:colOff>
      <xdr:row>35</xdr:row>
      <xdr:rowOff>57728</xdr:rowOff>
    </xdr:from>
    <xdr:to>
      <xdr:col>32</xdr:col>
      <xdr:colOff>317501</xdr:colOff>
      <xdr:row>46</xdr:row>
      <xdr:rowOff>80236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17017DB2-145B-4E73-AED3-56CB8223BD39}"/>
            </a:ext>
          </a:extLst>
        </xdr:cNvPr>
        <xdr:cNvSpPr txBox="1"/>
      </xdr:nvSpPr>
      <xdr:spPr>
        <a:xfrm>
          <a:off x="15889433" y="6624205"/>
          <a:ext cx="3824432" cy="2086258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tx1"/>
          </a:solidFill>
          <a:prstDash val="dash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IN" sz="4400" b="1" cap="none" spc="50">
              <a:ln w="0"/>
              <a:solidFill>
                <a:schemeClr val="tx1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Book Antiqua" panose="02040602050305030304" pitchFamily="18" charset="0"/>
              <a:ea typeface="+mn-ea"/>
              <a:cs typeface="+mn-cs"/>
            </a:rPr>
            <a:t>Avg Salary</a:t>
          </a:r>
        </a:p>
        <a:p>
          <a:pPr marL="0" indent="0" algn="ctr"/>
          <a:r>
            <a:rPr lang="en-IN" sz="4400" b="1" cap="none" spc="50">
              <a:ln w="0"/>
              <a:solidFill>
                <a:schemeClr val="tx1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Book Antiqua" panose="02040602050305030304" pitchFamily="18" charset="0"/>
              <a:ea typeface="+mn-ea"/>
              <a:cs typeface="+mn-cs"/>
            </a:rPr>
            <a:t>₹ 6,503   </a:t>
          </a:r>
        </a:p>
        <a:p>
          <a:pPr marL="0" indent="0" algn="ctr"/>
          <a:endParaRPr lang="en-IN" sz="4400" b="1" cap="none" spc="50">
            <a:ln w="0"/>
            <a:solidFill>
              <a:schemeClr val="tx1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  <a:latin typeface="Book Antiqua" panose="02040602050305030304" pitchFamily="18" charset="0"/>
            <a:ea typeface="+mn-ea"/>
            <a:cs typeface="+mn-cs"/>
          </a:endParaRPr>
        </a:p>
        <a:p>
          <a:pPr marL="0" indent="0" algn="ctr"/>
          <a:endParaRPr lang="en-IN" sz="4400" b="1" cap="none" spc="50">
            <a:ln w="0"/>
            <a:solidFill>
              <a:schemeClr val="tx1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  <a:latin typeface="Book Antiqua" panose="02040602050305030304" pitchFamily="18" charset="0"/>
            <a:ea typeface="+mn-ea"/>
            <a:cs typeface="+mn-cs"/>
          </a:endParaRPr>
        </a:p>
      </xdr:txBody>
    </xdr:sp>
    <xdr:clientData/>
  </xdr:twoCellAnchor>
  <xdr:twoCellAnchor>
    <xdr:from>
      <xdr:col>26</xdr:col>
      <xdr:colOff>187614</xdr:colOff>
      <xdr:row>21</xdr:row>
      <xdr:rowOff>115455</xdr:rowOff>
    </xdr:from>
    <xdr:to>
      <xdr:col>32</xdr:col>
      <xdr:colOff>346362</xdr:colOff>
      <xdr:row>33</xdr:row>
      <xdr:rowOff>101023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15F6092B-8794-446C-91C4-B3954B922B6D}"/>
            </a:ext>
          </a:extLst>
        </xdr:cNvPr>
        <xdr:cNvSpPr txBox="1"/>
      </xdr:nvSpPr>
      <xdr:spPr>
        <a:xfrm>
          <a:off x="15947159" y="4055341"/>
          <a:ext cx="3795567" cy="2236932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tx1"/>
          </a:solidFill>
          <a:prstDash val="dash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marL="0" indent="0" algn="ctr"/>
          <a:r>
            <a:rPr lang="en-IN" sz="4400" b="1" cap="none" spc="50">
              <a:ln w="0"/>
              <a:solidFill>
                <a:schemeClr val="tx1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Book Antiqua" panose="02040602050305030304" pitchFamily="18" charset="0"/>
              <a:ea typeface="+mn-ea"/>
              <a:cs typeface="+mn-cs"/>
            </a:rPr>
            <a:t>Attrition Rate</a:t>
          </a:r>
        </a:p>
        <a:p>
          <a:pPr marL="0" indent="0" algn="ctr"/>
          <a:r>
            <a:rPr lang="en-IN" sz="4400" b="1" cap="none" spc="50">
              <a:ln w="0"/>
              <a:solidFill>
                <a:schemeClr val="tx1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Book Antiqua" panose="02040602050305030304" pitchFamily="18" charset="0"/>
              <a:ea typeface="+mn-ea"/>
              <a:cs typeface="+mn-cs"/>
            </a:rPr>
            <a:t>16%  </a:t>
          </a:r>
        </a:p>
        <a:p>
          <a:pPr marL="0" indent="0" algn="ctr"/>
          <a:endParaRPr lang="en-IN" sz="4400" b="1" cap="none" spc="50">
            <a:ln w="0"/>
            <a:solidFill>
              <a:schemeClr val="tx1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  <a:latin typeface="Book Antiqua" panose="02040602050305030304" pitchFamily="18" charset="0"/>
            <a:ea typeface="+mn-ea"/>
            <a:cs typeface="+mn-cs"/>
          </a:endParaRPr>
        </a:p>
        <a:p>
          <a:pPr marL="0" indent="0" algn="ctr"/>
          <a:endParaRPr lang="en-IN" sz="4400" b="1" cap="none" spc="50">
            <a:ln w="0"/>
            <a:solidFill>
              <a:schemeClr val="tx1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  <a:latin typeface="Book Antiqua" panose="02040602050305030304" pitchFamily="18" charset="0"/>
            <a:ea typeface="+mn-ea"/>
            <a:cs typeface="+mn-cs"/>
          </a:endParaRPr>
        </a:p>
      </xdr:txBody>
    </xdr:sp>
    <xdr:clientData/>
  </xdr:twoCellAnchor>
  <xdr:twoCellAnchor>
    <xdr:from>
      <xdr:col>26</xdr:col>
      <xdr:colOff>202047</xdr:colOff>
      <xdr:row>7</xdr:row>
      <xdr:rowOff>24247</xdr:rowOff>
    </xdr:from>
    <xdr:to>
      <xdr:col>32</xdr:col>
      <xdr:colOff>274204</xdr:colOff>
      <xdr:row>19</xdr:row>
      <xdr:rowOff>72159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72A64B33-2182-46D6-BFC4-7EE226A7A21D}"/>
            </a:ext>
          </a:extLst>
        </xdr:cNvPr>
        <xdr:cNvSpPr txBox="1"/>
      </xdr:nvSpPr>
      <xdr:spPr>
        <a:xfrm>
          <a:off x="15961592" y="1337542"/>
          <a:ext cx="3708976" cy="229927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tx1"/>
          </a:solidFill>
          <a:prstDash val="dash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IN" sz="4400" b="1" cap="none" spc="50">
              <a:ln w="0"/>
              <a:solidFill>
                <a:schemeClr val="tx1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Book Antiqua" panose="02040602050305030304" pitchFamily="18" charset="0"/>
              <a:ea typeface="+mn-ea"/>
              <a:cs typeface="+mn-cs"/>
            </a:rPr>
            <a:t>Total Employees</a:t>
          </a:r>
        </a:p>
        <a:p>
          <a:pPr marL="0" indent="0" algn="ctr"/>
          <a:r>
            <a:rPr lang="en-IN" sz="4400" b="1" cap="none" spc="50">
              <a:ln w="0"/>
              <a:solidFill>
                <a:schemeClr val="tx1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Book Antiqua" panose="02040602050305030304" pitchFamily="18" charset="0"/>
              <a:ea typeface="+mn-ea"/>
              <a:cs typeface="+mn-cs"/>
            </a:rPr>
            <a:t>1470 </a:t>
          </a:r>
        </a:p>
        <a:p>
          <a:pPr marL="0" indent="0" algn="ctr"/>
          <a:endParaRPr lang="en-IN" sz="4400" b="1" cap="none" spc="50">
            <a:ln w="0"/>
            <a:solidFill>
              <a:schemeClr val="tx1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  <a:latin typeface="Book Antiqua" panose="02040602050305030304" pitchFamily="18" charset="0"/>
            <a:ea typeface="+mn-ea"/>
            <a:cs typeface="+mn-cs"/>
          </a:endParaRPr>
        </a:p>
        <a:p>
          <a:pPr marL="0" indent="0" algn="ctr"/>
          <a:endParaRPr lang="en-IN" sz="4400" b="1" cap="none" spc="50">
            <a:ln w="0"/>
            <a:solidFill>
              <a:schemeClr val="tx1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  <a:latin typeface="Book Antiqua" panose="02040602050305030304" pitchFamily="18" charset="0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4</xdr:row>
      <xdr:rowOff>12700</xdr:rowOff>
    </xdr:from>
    <xdr:to>
      <xdr:col>9</xdr:col>
      <xdr:colOff>374650</xdr:colOff>
      <xdr:row>14</xdr:row>
      <xdr:rowOff>63500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EDCB4B7-21F9-282F-6EA9-0E47DAFC1C2D}"/>
            </a:ext>
          </a:extLst>
        </xdr:cNvPr>
        <xdr:cNvSpPr txBox="1"/>
      </xdr:nvSpPr>
      <xdr:spPr>
        <a:xfrm>
          <a:off x="25400" y="749300"/>
          <a:ext cx="5835650" cy="18923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Sales Representatives show the highest attrition (~39.8%)</a:t>
          </a:r>
          <a:r>
            <a:rPr lang="en-IN"/>
            <a:t>, significantly higher than all other roles. This indicates high pressure, lower job stability, or better external opportunities in sales functions. </a:t>
          </a:r>
        </a:p>
        <a:p>
          <a:r>
            <a:rPr lang="en-IN" b="1"/>
            <a:t>Human Resources (~23%) and Laboratory Technicians (~24%) also show elevated attrition</a:t>
          </a:r>
          <a:r>
            <a:rPr lang="en-IN"/>
            <a:t>, suggesting mid-level roles may face career stagnation or compensation concerns. </a:t>
          </a:r>
        </a:p>
        <a:p>
          <a:r>
            <a:rPr lang="en-IN" b="1"/>
            <a:t>Senior roles like Managers (~4.9%) and Research Directors (~2.5%) have very low attrition</a:t>
          </a:r>
          <a:r>
            <a:rPr lang="en-IN"/>
            <a:t>, indicating strong retention at leadership levels. </a:t>
          </a:r>
        </a:p>
        <a:p>
          <a:r>
            <a:rPr lang="en-IN"/>
            <a:t>👉 </a:t>
          </a:r>
          <a:r>
            <a:rPr lang="en-IN" b="1"/>
            <a:t>Business Meaning:</a:t>
          </a:r>
          <a:br>
            <a:rPr lang="en-IN"/>
          </a:br>
          <a:r>
            <a:rPr lang="en-IN"/>
            <a:t>In a mutual fund context, high attrition in sales roles can directly impact </a:t>
          </a:r>
          <a:r>
            <a:rPr lang="en-IN" b="1"/>
            <a:t>AUM growth</a:t>
          </a:r>
          <a:r>
            <a:rPr lang="en-IN"/>
            <a:t>, while stability in senior roles ensures </a:t>
          </a:r>
          <a:r>
            <a:rPr lang="en-IN" b="1"/>
            <a:t>investment strategy continuity</a:t>
          </a:r>
          <a:r>
            <a:rPr lang="en-IN"/>
            <a:t>.</a:t>
          </a:r>
        </a:p>
        <a:p>
          <a:endParaRPr lang="en-IN" sz="1100"/>
        </a:p>
      </xdr:txBody>
    </xdr:sp>
    <xdr:clientData/>
  </xdr:twoCellAnchor>
  <xdr:twoCellAnchor>
    <xdr:from>
      <xdr:col>11</xdr:col>
      <xdr:colOff>0</xdr:colOff>
      <xdr:row>4</xdr:row>
      <xdr:rowOff>0</xdr:rowOff>
    </xdr:from>
    <xdr:to>
      <xdr:col>20</xdr:col>
      <xdr:colOff>349250</xdr:colOff>
      <xdr:row>14</xdr:row>
      <xdr:rowOff>50800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2DCAF9E-0302-472C-89DF-602D52C55B92}"/>
            </a:ext>
          </a:extLst>
        </xdr:cNvPr>
        <xdr:cNvSpPr txBox="1"/>
      </xdr:nvSpPr>
      <xdr:spPr>
        <a:xfrm>
          <a:off x="6705600" y="787400"/>
          <a:ext cx="5835650" cy="18923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/>
            <a:t>Attrition rates are </a:t>
          </a:r>
          <a:r>
            <a:rPr lang="en-IN" b="1"/>
            <a:t>fairly consistent across all salary bands (15%–17%)</a:t>
          </a:r>
          <a:r>
            <a:rPr lang="en-IN"/>
            <a:t>, with slightly higher attrition in the </a:t>
          </a:r>
          <a:r>
            <a:rPr lang="en-IN" b="1"/>
            <a:t>high salary group (~17.5%)</a:t>
          </a:r>
          <a:r>
            <a:rPr lang="en-IN"/>
            <a:t>. </a:t>
          </a:r>
        </a:p>
        <a:p>
          <a:r>
            <a:rPr lang="en-IN"/>
            <a:t>This suggests that </a:t>
          </a:r>
          <a:r>
            <a:rPr lang="en-IN" b="1"/>
            <a:t>higher compensation does not guarantee retention</a:t>
          </a:r>
          <a:r>
            <a:rPr lang="en-IN"/>
            <a:t>, and high-paid employees may still leave for better opportunities. </a:t>
          </a:r>
        </a:p>
        <a:p>
          <a:r>
            <a:rPr lang="en-IN"/>
            <a:t>👉 </a:t>
          </a:r>
          <a:r>
            <a:rPr lang="en-IN" b="1"/>
            <a:t>Business Meaning:</a:t>
          </a:r>
          <a:br>
            <a:rPr lang="en-IN"/>
          </a:br>
          <a:r>
            <a:rPr lang="en-IN"/>
            <a:t>In asset management firms, top performers (especially analysts and fund managers) are often </a:t>
          </a:r>
          <a:r>
            <a:rPr lang="en-IN" b="1"/>
            <a:t>poached by competitors</a:t>
          </a:r>
          <a:r>
            <a:rPr lang="en-IN"/>
            <a:t>, making them a high-risk group despite high pay.</a:t>
          </a:r>
        </a:p>
        <a:p>
          <a:endParaRPr lang="en-IN" sz="1100"/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9</xdr:col>
      <xdr:colOff>349250</xdr:colOff>
      <xdr:row>27</xdr:row>
      <xdr:rowOff>50800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4B7CE88-43B1-4188-85F7-383E4AFB674B}"/>
            </a:ext>
          </a:extLst>
        </xdr:cNvPr>
        <xdr:cNvSpPr txBox="1"/>
      </xdr:nvSpPr>
      <xdr:spPr>
        <a:xfrm>
          <a:off x="0" y="3166753"/>
          <a:ext cx="5841588" cy="1865086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/>
            <a:t>The highest employee concentration is in the </a:t>
          </a:r>
          <a:r>
            <a:rPr lang="en-IN" b="1"/>
            <a:t>0–5 years tenure range</a:t>
          </a:r>
          <a:r>
            <a:rPr lang="en-IN"/>
            <a:t>, indicating a relatively young workforce. </a:t>
          </a:r>
        </a:p>
        <a:p>
          <a:r>
            <a:rPr lang="en-IN"/>
            <a:t>Early tenure employees (0–2 years) form a significant portion, which typically correlates with </a:t>
          </a:r>
          <a:r>
            <a:rPr lang="en-IN" b="1"/>
            <a:t>higher attrition risk due to adjustment challenges and job switching</a:t>
          </a:r>
          <a:r>
            <a:rPr lang="en-IN"/>
            <a:t>. </a:t>
          </a:r>
        </a:p>
        <a:p>
          <a:r>
            <a:rPr lang="en-IN"/>
            <a:t>👉 </a:t>
          </a:r>
          <a:r>
            <a:rPr lang="en-IN" b="1"/>
            <a:t>Business Meaning:</a:t>
          </a:r>
          <a:br>
            <a:rPr lang="en-IN"/>
          </a:br>
          <a:r>
            <a:rPr lang="en-IN"/>
            <a:t>High attrition in early tenure can increase </a:t>
          </a:r>
          <a:r>
            <a:rPr lang="en-IN" b="1"/>
            <a:t>training costs</a:t>
          </a:r>
          <a:r>
            <a:rPr lang="en-IN"/>
            <a:t> and reduce overall productivity in investment teams.</a:t>
          </a:r>
        </a:p>
        <a:p>
          <a:endParaRPr lang="en-IN" sz="1100"/>
        </a:p>
      </xdr:txBody>
    </xdr:sp>
    <xdr:clientData/>
  </xdr:twoCellAnchor>
  <xdr:twoCellAnchor>
    <xdr:from>
      <xdr:col>11</xdr:col>
      <xdr:colOff>0</xdr:colOff>
      <xdr:row>17</xdr:row>
      <xdr:rowOff>0</xdr:rowOff>
    </xdr:from>
    <xdr:to>
      <xdr:col>20</xdr:col>
      <xdr:colOff>349250</xdr:colOff>
      <xdr:row>27</xdr:row>
      <xdr:rowOff>50800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FF196E6-D13F-4EB4-85F2-AAE7B48D8C82}"/>
            </a:ext>
          </a:extLst>
        </xdr:cNvPr>
        <xdr:cNvSpPr txBox="1"/>
      </xdr:nvSpPr>
      <xdr:spPr>
        <a:xfrm>
          <a:off x="6712857" y="3166753"/>
          <a:ext cx="5841588" cy="1865086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/>
            <a:t>The overall attrition rate is approximately </a:t>
          </a:r>
          <a:r>
            <a:rPr lang="en-IN" b="1"/>
            <a:t>16.1%</a:t>
          </a:r>
          <a:r>
            <a:rPr lang="en-IN"/>
            <a:t>, which indicates a </a:t>
          </a:r>
          <a:r>
            <a:rPr lang="en-IN" b="1"/>
            <a:t>moderate level of employee turnover</a:t>
          </a:r>
          <a:r>
            <a:rPr lang="en-IN"/>
            <a:t>. </a:t>
          </a:r>
        </a:p>
        <a:p>
          <a:r>
            <a:rPr lang="en-IN"/>
            <a:t>👉 </a:t>
          </a:r>
          <a:r>
            <a:rPr lang="en-IN" b="1"/>
            <a:t>Business Meaning:</a:t>
          </a:r>
          <a:br>
            <a:rPr lang="en-IN"/>
          </a:br>
          <a:r>
            <a:rPr lang="en-IN"/>
            <a:t>While manageable, this level of attrition can still impact:</a:t>
          </a:r>
        </a:p>
        <a:p>
          <a:r>
            <a:rPr lang="en-IN"/>
            <a:t>Team stability </a:t>
          </a:r>
        </a:p>
        <a:p>
          <a:r>
            <a:rPr lang="en-IN"/>
            <a:t>Knowledge retention </a:t>
          </a:r>
        </a:p>
        <a:p>
          <a:r>
            <a:rPr lang="en-IN"/>
            <a:t>Client confidence (especially in investment roles)</a:t>
          </a:r>
        </a:p>
        <a:p>
          <a:endParaRPr lang="en-IN" sz="1100"/>
        </a:p>
      </xdr:txBody>
    </xdr:sp>
    <xdr:clientData/>
  </xdr:twoCellAnchor>
  <xdr:twoCellAnchor>
    <xdr:from>
      <xdr:col>3</xdr:col>
      <xdr:colOff>404091</xdr:colOff>
      <xdr:row>27</xdr:row>
      <xdr:rowOff>173181</xdr:rowOff>
    </xdr:from>
    <xdr:to>
      <xdr:col>15</xdr:col>
      <xdr:colOff>357909</xdr:colOff>
      <xdr:row>35</xdr:row>
      <xdr:rowOff>57727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32CDB11-798A-B06A-DF69-727FD3812FD5}"/>
            </a:ext>
          </a:extLst>
        </xdr:cNvPr>
        <xdr:cNvSpPr txBox="1"/>
      </xdr:nvSpPr>
      <xdr:spPr>
        <a:xfrm>
          <a:off x="2239818" y="5241636"/>
          <a:ext cx="7296727" cy="1362364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b="1"/>
            <a:t> </a:t>
          </a:r>
          <a:r>
            <a:rPr lang="en-IN" sz="2800" b="1"/>
            <a:t>Key Risk Areas Identified</a:t>
          </a:r>
          <a:endParaRPr lang="en-IN" b="1"/>
        </a:p>
        <a:p>
          <a:r>
            <a:rPr lang="en-IN" sz="1400"/>
            <a:t>🔴 Sales Representatives → Highest attrition risk </a:t>
          </a:r>
        </a:p>
        <a:p>
          <a:r>
            <a:rPr lang="en-IN" sz="1400"/>
            <a:t>🔴 Mid-level technical roles → Moderate instability </a:t>
          </a:r>
        </a:p>
        <a:p>
          <a:r>
            <a:rPr lang="en-IN" sz="1400"/>
            <a:t>🟢 Leadership roles → Strong retention</a:t>
          </a:r>
        </a:p>
        <a:p>
          <a:endParaRPr lang="en-IN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udi roshitha" refreshedDate="46124.599958564817" createdVersion="8" refreshedVersion="8" minRefreshableVersion="3" recordCount="1470" xr:uid="{9D536E8A-ECB1-4C25-AF54-19E0718DA9C4}">
  <cacheSource type="worksheet">
    <worksheetSource ref="A1:AJ1048576" sheet="Clean_Data"/>
  </cacheSource>
  <cacheFields count="36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Env_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Satisfaction" numFmtId="0">
      <sharedItems containsSemiMixedTypes="0" containsString="0" containsNumber="1" containsInteger="1" minValue="1" maxValue="4" count="4">
        <n v="4"/>
        <n v="2"/>
        <n v="3"/>
        <n v="1"/>
      </sharedItems>
    </cacheField>
    <cacheField name="Salary" numFmtId="164">
      <sharedItems containsSemiMixedTypes="0" containsString="0" containsNumber="1" containsInteger="1" minValue="1009" maxValue="19999" count="1349">
        <n v="5993"/>
        <n v="5130"/>
        <n v="2090"/>
        <n v="2909"/>
        <n v="3468"/>
        <n v="3068"/>
        <n v="2670"/>
        <n v="2693"/>
        <n v="9526"/>
        <n v="5237"/>
        <n v="2426"/>
        <n v="4193"/>
        <n v="2911"/>
        <n v="2661"/>
        <n v="2028"/>
        <n v="9980"/>
        <n v="3298"/>
        <n v="2935"/>
        <n v="15427"/>
        <n v="3944"/>
        <n v="4011"/>
        <n v="3407"/>
        <n v="11994"/>
        <n v="1232"/>
        <n v="2960"/>
        <n v="19094"/>
        <n v="3919"/>
        <n v="6825"/>
        <n v="10248"/>
        <n v="18947"/>
        <n v="2496"/>
        <n v="6465"/>
        <n v="2206"/>
        <n v="2086"/>
        <n v="2293"/>
        <n v="2645"/>
        <n v="2683"/>
        <n v="2014"/>
        <n v="3419"/>
        <n v="5376"/>
        <n v="1951"/>
        <n v="2341"/>
        <n v="8726"/>
        <n v="19545"/>
        <n v="4568"/>
        <n v="3022"/>
        <n v="5772"/>
        <n v="2269"/>
        <n v="5381"/>
        <n v="3441"/>
        <n v="5454"/>
        <n v="9884"/>
        <n v="4157"/>
        <n v="13458"/>
        <n v="9069"/>
        <n v="4014"/>
        <n v="5915"/>
        <n v="6162"/>
        <n v="2406"/>
        <n v="18740"/>
        <n v="7637"/>
        <n v="10096"/>
        <n v="14756"/>
        <n v="6499"/>
        <n v="9724"/>
        <n v="2194"/>
        <n v="3388"/>
        <n v="5473"/>
        <n v="2703"/>
        <n v="2501"/>
        <n v="6220"/>
        <n v="3038"/>
        <n v="4424"/>
        <n v="4312"/>
        <n v="13245"/>
        <n v="13664"/>
        <n v="5021"/>
        <n v="5126"/>
        <n v="2859"/>
        <n v="10239"/>
        <n v="5329"/>
        <n v="4325"/>
        <n v="7260"/>
        <n v="2322"/>
        <n v="2075"/>
        <n v="4152"/>
        <n v="9619"/>
        <n v="13503"/>
        <n v="5441"/>
        <n v="5209"/>
        <n v="10673"/>
        <n v="5010"/>
        <n v="13549"/>
        <n v="4999"/>
        <n v="4221"/>
        <n v="13872"/>
        <n v="2042"/>
        <n v="2073"/>
        <n v="2956"/>
        <n v="2926"/>
        <n v="4809"/>
        <n v="5163"/>
        <n v="18844"/>
        <n v="18172"/>
        <n v="5744"/>
        <n v="2889"/>
        <n v="2871"/>
        <n v="7484"/>
        <n v="6074"/>
        <n v="17328"/>
        <n v="2774"/>
        <n v="4505"/>
        <n v="7428"/>
        <n v="11631"/>
        <n v="9738"/>
        <n v="2835"/>
        <n v="16959"/>
        <n v="2613"/>
        <n v="6146"/>
        <n v="4963"/>
        <n v="19537"/>
        <n v="6172"/>
        <n v="2368"/>
        <n v="10312"/>
        <n v="1675"/>
        <n v="2523"/>
        <n v="6567"/>
        <n v="4739"/>
        <n v="9208"/>
        <n v="4559"/>
        <n v="8189"/>
        <n v="2942"/>
        <n v="4941"/>
        <n v="10650"/>
        <n v="5902"/>
        <n v="8639"/>
        <n v="6347"/>
        <n v="4200"/>
        <n v="3452"/>
        <n v="4317"/>
        <n v="2632"/>
        <n v="4668"/>
        <n v="3204"/>
        <n v="2720"/>
        <n v="17181"/>
        <n v="2238"/>
        <n v="1483"/>
        <n v="5605"/>
        <n v="7295"/>
        <n v="2306"/>
        <n v="2348"/>
        <n v="8998"/>
        <n v="4319"/>
        <n v="6132"/>
        <n v="3346"/>
        <n v="10855"/>
        <n v="2231"/>
        <n v="2323"/>
        <n v="2024"/>
        <n v="2713"/>
        <n v="9439"/>
        <n v="2566"/>
        <n v="19926"/>
        <n v="2451"/>
        <n v="9419"/>
        <n v="8686"/>
        <n v="3058"/>
        <n v="2325"/>
        <n v="2088"/>
        <n v="3072"/>
        <n v="5006"/>
        <n v="4257"/>
        <n v="2500"/>
        <n v="1102"/>
        <n v="10453"/>
        <n v="2288"/>
        <n v="3929"/>
        <n v="2311"/>
        <n v="3140"/>
        <n v="3690"/>
        <n v="4450"/>
        <n v="2756"/>
        <n v="19033"/>
        <n v="18722"/>
        <n v="9547"/>
        <n v="13734"/>
        <n v="19999"/>
        <n v="2279"/>
        <n v="5916"/>
        <n v="2089"/>
        <n v="16792"/>
        <n v="3564"/>
        <n v="4425"/>
        <n v="5265"/>
        <n v="6553"/>
        <n v="6261"/>
        <n v="4298"/>
        <n v="6804"/>
        <n v="3815"/>
        <n v="2741"/>
        <n v="6673"/>
        <n v="7639"/>
        <n v="2328"/>
        <n v="2153"/>
        <n v="4876"/>
        <n v="9396"/>
        <n v="10400"/>
        <n v="8474"/>
        <n v="9981"/>
        <n v="12490"/>
        <n v="2657"/>
        <n v="13591"/>
        <n v="6696"/>
        <n v="2058"/>
        <n v="8865"/>
        <n v="5940"/>
        <n v="5914"/>
        <n v="2622"/>
        <n v="12185"/>
        <n v="10609"/>
        <n v="4345"/>
        <n v="2177"/>
        <n v="2793"/>
        <n v="7918"/>
        <n v="8789"/>
        <n v="2389"/>
        <n v="3212"/>
        <n v="19232"/>
        <n v="2267"/>
        <n v="19517"/>
        <n v="2436"/>
        <n v="16064"/>
        <n v="2707"/>
        <n v="19068"/>
        <n v="3931"/>
        <n v="3730"/>
        <n v="2232"/>
        <n v="4465"/>
        <n v="3319"/>
        <n v="19202"/>
        <n v="13675"/>
        <n v="5957"/>
        <n v="3920"/>
        <n v="6434"/>
        <n v="10048"/>
        <n v="10938"/>
        <n v="2340"/>
        <n v="6545"/>
        <n v="6931"/>
        <n v="4898"/>
        <n v="2593"/>
        <n v="19436"/>
        <n v="2723"/>
        <n v="3479"/>
        <n v="2794"/>
        <n v="5249"/>
        <n v="2176"/>
        <n v="16872"/>
        <n v="3485"/>
        <n v="6644"/>
        <n v="5582"/>
        <n v="4000"/>
        <n v="13496"/>
        <n v="3210"/>
        <n v="19045"/>
        <n v="11849"/>
        <n v="2070"/>
        <n v="6502"/>
        <n v="3230"/>
        <n v="13603"/>
        <n v="11996"/>
        <n v="6397"/>
        <n v="19144"/>
        <n v="17584"/>
        <n v="4907"/>
        <n v="4554"/>
        <n v="5415"/>
        <n v="4741"/>
        <n v="2115"/>
        <n v="3161"/>
        <n v="5745"/>
        <n v="2373"/>
        <n v="3310"/>
        <n v="18665"/>
        <n v="4485"/>
        <n v="2789"/>
        <n v="5828"/>
        <n v="2326"/>
        <n v="13525"/>
        <n v="1420"/>
        <n v="8020"/>
        <n v="3688"/>
        <n v="5482"/>
        <n v="16015"/>
        <n v="1200"/>
        <n v="5661"/>
        <n v="6929"/>
        <n v="9613"/>
        <n v="5674"/>
        <n v="5484"/>
        <n v="12061"/>
        <n v="5660"/>
        <n v="4821"/>
        <n v="6410"/>
        <n v="5210"/>
        <n v="2695"/>
        <n v="11878"/>
        <n v="17068"/>
        <n v="2455"/>
        <n v="13964"/>
        <n v="2478"/>
        <n v="5228"/>
        <n v="4478"/>
        <n v="7547"/>
        <n v="5055"/>
        <n v="3464"/>
        <n v="5775"/>
        <n v="8943"/>
        <n v="19272"/>
        <n v="5238"/>
        <n v="4682"/>
        <n v="18300"/>
        <n v="5257"/>
        <n v="6349"/>
        <n v="4869"/>
        <n v="9985"/>
        <n v="3697"/>
        <n v="7457"/>
        <n v="2119"/>
        <n v="3983"/>
        <n v="6118"/>
        <n v="6214"/>
        <n v="11510"/>
        <n v="7143"/>
        <n v="8268"/>
        <n v="8095"/>
        <n v="2904"/>
        <n v="6032"/>
        <n v="2976"/>
        <n v="15992"/>
        <n v="4649"/>
        <n v="2696"/>
        <n v="2370"/>
        <n v="12504"/>
        <n v="5974"/>
        <n v="4736"/>
        <n v="5296"/>
        <n v="6781"/>
        <n v="2174"/>
        <n v="6653"/>
        <n v="9699"/>
        <n v="6755"/>
        <n v="2213"/>
        <n v="2610"/>
        <n v="2851"/>
        <n v="5258"/>
        <n v="9355"/>
        <n v="10496"/>
        <n v="6380"/>
        <n v="2716"/>
        <n v="2201"/>
        <n v="6540"/>
        <n v="3816"/>
        <n v="5253"/>
        <n v="10965"/>
        <n v="4936"/>
        <n v="2543"/>
        <n v="5304"/>
        <n v="16659"/>
        <n v="4260"/>
        <n v="2476"/>
        <n v="3102"/>
        <n v="2244"/>
        <n v="7596"/>
        <n v="2285"/>
        <n v="3034"/>
        <n v="5715"/>
        <n v="2576"/>
        <n v="4197"/>
        <n v="14336"/>
        <n v="3448"/>
        <n v="19406"/>
        <n v="6538"/>
        <n v="4306"/>
        <n v="2258"/>
        <n v="4522"/>
        <n v="4487"/>
        <n v="4449"/>
        <n v="2218"/>
        <n v="19197"/>
        <n v="13212"/>
        <n v="6577"/>
        <n v="8392"/>
        <n v="4558"/>
        <n v="4031"/>
        <n v="7969"/>
        <n v="2654"/>
        <n v="16555"/>
        <n v="4556"/>
        <n v="6091"/>
        <n v="19566"/>
        <n v="4810"/>
        <n v="4523"/>
        <n v="3202"/>
        <n v="2351"/>
        <n v="1702"/>
        <n v="18041"/>
        <n v="2886"/>
        <n v="2097"/>
        <n v="11935"/>
        <n v="2546"/>
        <n v="2564"/>
        <n v="8412"/>
        <n v="14118"/>
        <n v="17046"/>
        <n v="10266"/>
        <n v="5070"/>
        <n v="17861"/>
        <n v="4230"/>
        <n v="3780"/>
        <n v="2768"/>
        <n v="9071"/>
        <n v="10648"/>
        <n v="13610"/>
        <n v="3408"/>
        <n v="2983"/>
        <n v="7632"/>
        <n v="9824"/>
        <n v="9950"/>
        <n v="2093"/>
        <n v="3894"/>
        <n v="4051"/>
        <n v="16835"/>
        <n v="6230"/>
        <n v="4717"/>
        <n v="13237"/>
        <n v="3755"/>
        <n v="6582"/>
        <n v="7406"/>
        <n v="4805"/>
        <n v="4262"/>
        <n v="16184"/>
        <n v="11557"/>
        <n v="1878"/>
        <n v="10932"/>
        <n v="6811"/>
        <n v="4859"/>
        <n v="5337"/>
        <n v="7491"/>
        <n v="10527"/>
        <n v="16595"/>
        <n v="8834"/>
        <n v="5577"/>
        <n v="4707"/>
        <n v="2400"/>
        <n v="6447"/>
        <n v="19502"/>
        <n v="2725"/>
        <n v="6272"/>
        <n v="2127"/>
        <n v="18200"/>
        <n v="2096"/>
        <n v="2033"/>
        <n v="3622"/>
        <n v="4233"/>
        <n v="3681"/>
        <n v="5460"/>
        <n v="2187"/>
        <n v="9602"/>
        <n v="2836"/>
        <n v="4089"/>
        <n v="16627"/>
        <n v="2619"/>
        <n v="5679"/>
        <n v="15402"/>
        <n v="5985"/>
        <n v="2579"/>
        <n v="3041"/>
        <n v="3447"/>
        <n v="19513"/>
        <n v="2773"/>
        <n v="7104"/>
        <n v="6322"/>
        <n v="2083"/>
        <n v="8381"/>
        <n v="2691"/>
        <n v="4286"/>
        <n v="2659"/>
        <n v="9434"/>
        <n v="5561"/>
        <n v="6646"/>
        <n v="7725"/>
        <n v="10725"/>
        <n v="8847"/>
        <n v="2045"/>
        <n v="1009"/>
        <n v="3348"/>
        <n v="1281"/>
        <n v="2819"/>
        <n v="4851"/>
        <n v="4028"/>
        <n v="8120"/>
        <n v="4647"/>
        <n v="4680"/>
        <n v="3221"/>
        <n v="8621"/>
        <n v="4577"/>
        <n v="4553"/>
        <n v="5396"/>
        <n v="6796"/>
        <n v="7625"/>
        <n v="7412"/>
        <n v="11159"/>
        <n v="4960"/>
        <n v="10475"/>
        <n v="14814"/>
        <n v="19141"/>
        <n v="5405"/>
        <n v="8793"/>
        <n v="19189"/>
        <n v="3875"/>
        <n v="2216"/>
        <n v="11713"/>
        <n v="7861"/>
        <n v="3708"/>
        <n v="13770"/>
        <n v="2642"/>
        <n v="2759"/>
        <n v="6142"/>
        <n v="6389"/>
        <n v="11103"/>
        <n v="2342"/>
        <n v="2297"/>
        <n v="2450"/>
        <n v="5093"/>
        <n v="5309"/>
        <n v="3057"/>
        <n v="5121"/>
        <n v="16856"/>
        <n v="2686"/>
        <n v="6180"/>
        <n v="6632"/>
        <n v="3505"/>
        <n v="6274"/>
        <n v="19859"/>
        <n v="7587"/>
        <n v="4258"/>
        <n v="4364"/>
        <n v="4335"/>
        <n v="5326"/>
        <n v="3280"/>
        <n v="5485"/>
        <n v="4342"/>
        <n v="2782"/>
        <n v="5980"/>
        <n v="4381"/>
        <n v="2572"/>
        <n v="3833"/>
        <n v="4244"/>
        <n v="6500"/>
        <n v="18430"/>
        <n v="1601"/>
        <n v="2694"/>
        <n v="3149"/>
        <n v="17639"/>
        <n v="2319"/>
        <n v="11691"/>
        <n v="5324"/>
        <n v="16752"/>
        <n v="2700"/>
        <n v="19246"/>
        <n v="2506"/>
        <n v="6062"/>
        <n v="4382"/>
        <n v="2143"/>
        <n v="5094"/>
        <n v="6877"/>
        <n v="2274"/>
        <n v="4434"/>
        <n v="6288"/>
        <n v="2553"/>
        <n v="7654"/>
        <n v="5160"/>
        <n v="17159"/>
        <n v="12808"/>
        <n v="10221"/>
        <n v="4779"/>
        <n v="3737"/>
        <n v="2366"/>
        <n v="1706"/>
        <n v="16307"/>
        <n v="5933"/>
        <n v="3424"/>
        <n v="4037"/>
        <n v="2559"/>
        <n v="6201"/>
        <n v="4403"/>
        <n v="3761"/>
        <n v="10934"/>
        <n v="10761"/>
        <n v="5175"/>
        <n v="13826"/>
        <n v="6334"/>
        <n v="4775"/>
        <n v="2818"/>
        <n v="2515"/>
        <n v="4194"/>
        <n v="10685"/>
        <n v="2022"/>
        <n v="2314"/>
        <n v="4256"/>
        <n v="3580"/>
        <n v="3162"/>
        <n v="6524"/>
        <n v="2899"/>
        <n v="5231"/>
        <n v="2356"/>
        <n v="2800"/>
        <n v="11836"/>
        <n v="10903"/>
        <n v="2973"/>
        <n v="14275"/>
        <n v="5562"/>
        <n v="4537"/>
        <n v="7642"/>
        <n v="17924"/>
        <n v="5204"/>
        <n v="2277"/>
        <n v="2795"/>
        <n v="2532"/>
        <n v="4908"/>
        <n v="2380"/>
        <n v="4765"/>
        <n v="2044"/>
        <n v="6586"/>
        <n v="3294"/>
        <n v="4171"/>
        <n v="2778"/>
        <n v="2377"/>
        <n v="2404"/>
        <n v="2318"/>
        <n v="2008"/>
        <n v="6244"/>
        <n v="2799"/>
        <n v="10552"/>
        <n v="2329"/>
        <n v="7403"/>
        <n v="2259"/>
        <n v="6932"/>
        <n v="4678"/>
        <n v="13582"/>
        <n v="2332"/>
        <n v="2413"/>
        <n v="9705"/>
        <n v="4294"/>
        <n v="4721"/>
        <n v="2519"/>
        <n v="2121"/>
        <n v="5855"/>
        <n v="3617"/>
        <n v="6725"/>
        <n v="10325"/>
        <n v="6949"/>
        <n v="4447"/>
        <n v="2157"/>
        <n v="4601"/>
        <n v="17099"/>
        <n v="2479"/>
        <n v="14852"/>
        <n v="7264"/>
        <n v="5666"/>
        <n v="7823"/>
        <n v="7880"/>
        <n v="13194"/>
        <n v="5067"/>
        <n v="5079"/>
        <n v="2321"/>
        <n v="17444"/>
        <n v="2270"/>
        <n v="17399"/>
        <n v="5488"/>
        <n v="19419"/>
        <n v="2811"/>
        <n v="3633"/>
        <n v="4163"/>
        <n v="2132"/>
        <n v="13973"/>
        <n v="2684"/>
        <n v="10845"/>
        <n v="4377"/>
        <n v="3743"/>
        <n v="4148"/>
        <n v="1051"/>
        <n v="10739"/>
        <n v="10388"/>
        <n v="11416"/>
        <n v="2600"/>
        <n v="2422"/>
        <n v="5472"/>
        <n v="4240"/>
        <n v="10999"/>
        <n v="5003"/>
        <n v="12742"/>
        <n v="4227"/>
        <n v="3917"/>
        <n v="18303"/>
        <n v="13726"/>
        <n v="4777"/>
        <n v="6385"/>
        <n v="19973"/>
        <n v="6861"/>
        <n v="4969"/>
        <n v="19845"/>
        <n v="13320"/>
        <n v="2743"/>
        <n v="10880"/>
        <n v="17650"/>
        <n v="4025"/>
        <n v="9725"/>
        <n v="11904"/>
        <n v="7525"/>
        <n v="4834"/>
        <n v="2220"/>
        <n v="1052"/>
        <n v="2821"/>
        <n v="19237"/>
        <n v="4107"/>
        <n v="8396"/>
        <n v="2007"/>
        <n v="19627"/>
        <n v="10686"/>
        <n v="8858"/>
        <n v="16756"/>
        <n v="10798"/>
        <n v="1416"/>
        <n v="4615"/>
        <n v="2461"/>
        <n v="8722"/>
        <n v="3955"/>
        <n v="9957"/>
        <n v="3376"/>
        <n v="8823"/>
        <n v="10322"/>
        <n v="4621"/>
        <n v="10976"/>
        <n v="3660"/>
        <n v="10482"/>
        <n v="7119"/>
        <n v="9582"/>
        <n v="4508"/>
        <n v="2207"/>
        <n v="7756"/>
        <n v="6694"/>
        <n v="3691"/>
        <n v="2313"/>
        <n v="17665"/>
        <n v="2596"/>
        <n v="4728"/>
        <n v="4302"/>
        <n v="2979"/>
        <n v="16885"/>
        <n v="5593"/>
        <n v="10445"/>
        <n v="8740"/>
        <n v="2514"/>
        <n v="7655"/>
        <n v="17465"/>
        <n v="7351"/>
        <n v="10820"/>
        <n v="12169"/>
        <n v="19626"/>
        <n v="6782"/>
        <n v="7779"/>
        <n v="2791"/>
        <n v="3201"/>
        <n v="4968"/>
        <n v="13120"/>
        <n v="4033"/>
        <n v="3291"/>
        <n v="4272"/>
        <n v="5056"/>
        <n v="2844"/>
        <n v="1904"/>
        <n v="8224"/>
        <n v="4766"/>
        <n v="5731"/>
        <n v="2539"/>
        <n v="5714"/>
        <n v="4323"/>
        <n v="7336"/>
        <n v="13499"/>
        <n v="13758"/>
        <n v="5155"/>
        <n v="3597"/>
        <n v="4420"/>
        <n v="6578"/>
        <n v="4422"/>
        <n v="10274"/>
        <n v="5343"/>
        <n v="2376"/>
        <n v="5346"/>
        <n v="2827"/>
        <n v="19943"/>
        <n v="3131"/>
        <n v="2552"/>
        <n v="4477"/>
        <n v="6474"/>
        <n v="3033"/>
        <n v="2936"/>
        <n v="18606"/>
        <n v="2168"/>
        <n v="2853"/>
        <n v="17048"/>
        <n v="2290"/>
        <n v="3600"/>
        <n v="2107"/>
        <n v="4115"/>
        <n v="4327"/>
        <n v="17856"/>
        <n v="3196"/>
        <n v="19081"/>
        <n v="8966"/>
        <n v="2210"/>
        <n v="4539"/>
        <n v="3491"/>
        <n v="4541"/>
        <n v="2678"/>
        <n v="7379"/>
        <n v="5220"/>
        <n v="4998"/>
        <n v="10252"/>
        <n v="2781"/>
        <n v="6852"/>
        <n v="4950"/>
        <n v="3579"/>
        <n v="13191"/>
        <n v="10377"/>
        <n v="2235"/>
        <n v="10502"/>
        <n v="2011"/>
        <n v="1859"/>
        <n v="3760"/>
        <n v="17779"/>
        <n v="6833"/>
        <n v="6812"/>
        <n v="5171"/>
        <n v="19740"/>
        <n v="18711"/>
        <n v="3692"/>
        <n v="2517"/>
        <n v="6623"/>
        <n v="18265"/>
        <n v="16124"/>
        <n v="2585"/>
        <n v="18213"/>
        <n v="8380"/>
        <n v="2994"/>
        <n v="1223"/>
        <n v="1118"/>
        <n v="2875"/>
        <n v="18824"/>
        <n v="13577"/>
        <n v="2625"/>
        <n v="18789"/>
        <n v="4538"/>
        <n v="19847"/>
        <n v="10512"/>
        <n v="4444"/>
        <n v="2154"/>
        <n v="19190"/>
        <n v="4490"/>
        <n v="3506"/>
        <n v="2372"/>
        <n v="10231"/>
        <n v="5410"/>
        <n v="7978"/>
        <n v="3867"/>
        <n v="2838"/>
        <n v="4695"/>
        <n v="3339"/>
        <n v="2080"/>
        <n v="6209"/>
        <n v="18061"/>
        <n v="17123"/>
        <n v="4883"/>
        <n v="3904"/>
        <n v="4627"/>
        <n v="7094"/>
        <n v="3423"/>
        <n v="6674"/>
        <n v="16880"/>
        <n v="9094"/>
        <n v="8446"/>
        <n v="11916"/>
        <n v="4534"/>
        <n v="9852"/>
        <n v="6151"/>
        <n v="2302"/>
        <n v="2362"/>
        <n v="19187"/>
        <n v="19717"/>
        <n v="3544"/>
        <n v="8500"/>
        <n v="4661"/>
        <n v="4103"/>
        <n v="4249"/>
        <n v="14026"/>
        <n v="6893"/>
        <n v="6125"/>
        <n v="3669"/>
        <n v="10008"/>
        <n v="2387"/>
        <n v="4639"/>
        <n v="7898"/>
        <n v="2534"/>
        <n v="13142"/>
        <n v="1611"/>
        <n v="5363"/>
        <n v="5071"/>
        <n v="13695"/>
        <n v="13402"/>
        <n v="2029"/>
        <n v="6377"/>
        <n v="5429"/>
        <n v="2785"/>
        <n v="4614"/>
        <n v="6687"/>
        <n v="4724"/>
        <n v="6179"/>
        <n v="6120"/>
        <n v="10596"/>
        <n v="5467"/>
        <n v="2996"/>
        <n v="9998"/>
        <n v="4078"/>
        <n v="10920"/>
        <n v="6232"/>
        <n v="13247"/>
        <n v="4081"/>
        <n v="5769"/>
        <n v="2394"/>
        <n v="16799"/>
        <n v="2950"/>
        <n v="3629"/>
        <n v="9362"/>
        <n v="3229"/>
        <n v="3578"/>
        <n v="7988"/>
        <n v="4284"/>
        <n v="7553"/>
        <n v="19701"/>
        <n v="14732"/>
        <n v="9278"/>
        <n v="1359"/>
        <n v="16422"/>
        <n v="1261"/>
        <n v="2099"/>
        <n v="5810"/>
        <n v="5647"/>
        <n v="3420"/>
        <n v="4400"/>
        <n v="3500"/>
        <n v="2066"/>
        <n v="17169"/>
        <n v="4162"/>
        <n v="9204"/>
        <n v="3975"/>
        <n v="10793"/>
        <n v="3646"/>
        <n v="7446"/>
        <n v="10851"/>
        <n v="2109"/>
        <n v="3722"/>
        <n v="9380"/>
        <n v="5486"/>
        <n v="2742"/>
        <n v="13757"/>
        <n v="8463"/>
        <n v="16598"/>
        <n v="6651"/>
        <n v="2345"/>
        <n v="4373"/>
        <n v="4759"/>
        <n v="5301"/>
        <n v="3673"/>
        <n v="4768"/>
        <n v="1274"/>
        <n v="4900"/>
        <n v="10466"/>
        <n v="17007"/>
        <n v="5765"/>
        <n v="4599"/>
        <n v="3172"/>
        <n v="10209"/>
        <n v="8620"/>
        <n v="2064"/>
        <n v="4035"/>
        <n v="3838"/>
        <n v="4591"/>
        <n v="2561"/>
        <n v="1563"/>
        <n v="4789"/>
        <n v="3180"/>
        <n v="6549"/>
        <n v="6388"/>
        <n v="11244"/>
        <n v="16032"/>
        <n v="16328"/>
        <n v="8376"/>
        <n v="16606"/>
        <n v="8606"/>
        <n v="2272"/>
        <n v="2018"/>
        <n v="7083"/>
        <n v="4084"/>
        <n v="14411"/>
        <n v="2308"/>
        <n v="4841"/>
        <n v="4285"/>
        <n v="9715"/>
        <n v="4320"/>
        <n v="10124"/>
        <n v="5207"/>
        <n v="16437"/>
        <n v="2296"/>
        <n v="4069"/>
        <n v="7441"/>
        <n v="2430"/>
        <n v="5878"/>
        <n v="2644"/>
        <n v="6439"/>
        <n v="6392"/>
        <n v="9714"/>
        <n v="6077"/>
        <n v="9250"/>
        <n v="2074"/>
        <n v="10169"/>
        <n v="4855"/>
        <n v="4087"/>
        <n v="2367"/>
        <n v="2972"/>
        <n v="19586"/>
        <n v="2061"/>
        <n v="9924"/>
        <n v="4198"/>
        <n v="6815"/>
        <n v="4723"/>
        <n v="8237"/>
        <n v="8853"/>
        <n v="19331"/>
        <n v="19613"/>
        <n v="5063"/>
        <n v="2690"/>
        <n v="17567"/>
        <n v="2408"/>
        <n v="2814"/>
        <n v="11245"/>
        <n v="3312"/>
        <n v="19049"/>
        <n v="2141"/>
        <n v="4385"/>
        <n v="5332"/>
        <n v="4663"/>
        <n v="3211"/>
        <n v="5377"/>
        <n v="4066"/>
        <n v="5208"/>
        <n v="4877"/>
        <n v="3117"/>
        <n v="1569"/>
        <n v="19658"/>
        <n v="3069"/>
        <n v="10435"/>
        <n v="5768"/>
        <n v="5042"/>
        <n v="5770"/>
        <n v="10306"/>
        <n v="3936"/>
        <n v="7945"/>
        <n v="5743"/>
        <n v="15202"/>
        <n v="5440"/>
        <n v="3517"/>
        <n v="2580"/>
        <n v="2166"/>
        <n v="5869"/>
        <n v="8008"/>
        <n v="5206"/>
        <n v="5295"/>
        <n v="16413"/>
        <n v="13269"/>
        <n v="2783"/>
        <n v="5433"/>
        <n v="2013"/>
        <n v="13966"/>
        <n v="4374"/>
        <n v="6842"/>
        <n v="17426"/>
        <n v="17603"/>
        <n v="4581"/>
        <n v="4735"/>
        <n v="4187"/>
        <n v="5505"/>
        <n v="5470"/>
        <n v="5476"/>
        <n v="2587"/>
        <n v="2440"/>
        <n v="15972"/>
        <n v="15379"/>
        <n v="7082"/>
        <n v="2728"/>
        <n v="5368"/>
        <n v="5347"/>
        <n v="3195"/>
        <n v="3989"/>
        <n v="3306"/>
        <n v="7005"/>
        <n v="2655"/>
        <n v="1393"/>
        <n v="2570"/>
        <n v="3537"/>
        <n v="3986"/>
        <n v="10883"/>
        <n v="9525"/>
        <n v="2929"/>
        <n v="2275"/>
        <n v="7879"/>
        <n v="4930"/>
        <n v="7847"/>
        <n v="4401"/>
        <n v="9241"/>
        <n v="2974"/>
        <n v="4502"/>
        <n v="10748"/>
        <n v="1555"/>
        <n v="12936"/>
        <n v="2305"/>
        <n v="16704"/>
        <n v="3433"/>
        <n v="3477"/>
        <n v="6430"/>
        <n v="6516"/>
        <n v="3907"/>
        <n v="6883"/>
        <n v="2862"/>
        <n v="4978"/>
        <n v="10368"/>
        <n v="6134"/>
        <n v="6735"/>
        <n v="3295"/>
        <n v="6472"/>
        <n v="9610"/>
        <n v="19833"/>
        <n v="9756"/>
        <n v="2145"/>
        <n v="2180"/>
        <n v="8346"/>
        <n v="3445"/>
        <n v="2760"/>
        <n v="6294"/>
        <n v="7140"/>
        <n v="2932"/>
        <n v="5147"/>
        <n v="4507"/>
        <n v="8564"/>
        <n v="2468"/>
        <n v="8161"/>
        <n v="5294"/>
        <n v="2718"/>
        <n v="5811"/>
        <n v="2437"/>
        <n v="2766"/>
        <n v="19038"/>
        <n v="3055"/>
        <n v="2289"/>
        <n v="4001"/>
        <n v="12965"/>
        <n v="3539"/>
        <n v="6029"/>
        <n v="2679"/>
        <n v="3702"/>
        <n v="2398"/>
        <n v="5468"/>
        <n v="13116"/>
        <n v="4189"/>
        <n v="19328"/>
        <n v="8321"/>
        <n v="4071"/>
        <n v="5813"/>
        <n v="3143"/>
        <n v="13464"/>
        <n v="7991"/>
        <n v="3377"/>
        <n v="5538"/>
        <n v="5762"/>
        <n v="2592"/>
        <n v="4213"/>
        <n v="4127"/>
        <n v="2438"/>
        <n v="6870"/>
        <n v="10447"/>
        <n v="9667"/>
        <n v="2148"/>
        <n v="8926"/>
        <n v="6513"/>
        <n v="6799"/>
        <n v="16291"/>
        <n v="2705"/>
        <n v="10333"/>
        <n v="4448"/>
        <n v="6854"/>
        <n v="9637"/>
        <n v="3591"/>
        <n v="4684"/>
        <n v="15787"/>
        <n v="1514"/>
        <n v="2335"/>
        <n v="5154"/>
        <n v="6962"/>
        <n v="5675"/>
        <n v="2379"/>
        <n v="3812"/>
        <n v="4648"/>
        <n v="2105"/>
        <n v="8578"/>
        <n v="2706"/>
        <n v="6384"/>
        <n v="3968"/>
        <n v="9907"/>
        <n v="13225"/>
        <n v="3540"/>
        <n v="2804"/>
        <n v="19392"/>
        <n v="19665"/>
        <n v="2439"/>
        <n v="7314"/>
        <n v="4774"/>
        <n v="3902"/>
        <n v="2662"/>
        <n v="2856"/>
        <n v="1081"/>
        <n v="2472"/>
        <n v="5673"/>
        <n v="9713"/>
        <n v="2062"/>
        <n v="4788"/>
        <n v="5906"/>
        <n v="3886"/>
        <n v="16823"/>
        <n v="2933"/>
        <n v="17174"/>
        <n v="5033"/>
        <n v="2307"/>
        <n v="5507"/>
        <n v="4393"/>
        <n v="13348"/>
        <n v="6583"/>
        <n v="8103"/>
        <n v="3978"/>
        <n v="2544"/>
        <n v="5399"/>
        <n v="5487"/>
        <n v="6834"/>
        <n v="1091"/>
        <n v="5736"/>
        <n v="2226"/>
        <n v="5747"/>
        <n v="9854"/>
        <n v="5380"/>
        <n v="5151"/>
        <n v="2133"/>
        <n v="17875"/>
        <n v="2432"/>
        <n v="4771"/>
        <n v="19161"/>
        <n v="5087"/>
        <n v="2863"/>
        <n v="2144"/>
        <n v="3065"/>
        <n v="2810"/>
        <n v="9888"/>
        <n v="8628"/>
        <n v="2867"/>
        <n v="5373"/>
        <n v="6667"/>
        <n v="2858"/>
        <n v="4105"/>
        <n v="9679"/>
        <n v="5617"/>
        <n v="10448"/>
        <n v="2897"/>
        <n v="5968"/>
        <n v="7510"/>
        <n v="2991"/>
        <n v="19636"/>
        <n v="1129"/>
        <n v="13341"/>
        <n v="4332"/>
        <n v="11031"/>
        <n v="4440"/>
        <n v="4617"/>
        <n v="2647"/>
        <n v="6323"/>
        <n v="5677"/>
        <n v="3748"/>
        <n v="3977"/>
        <n v="8633"/>
        <n v="3067"/>
        <n v="5321"/>
        <n v="11957"/>
        <n v="2660"/>
        <n v="3375"/>
        <n v="5098"/>
        <n v="4878"/>
        <n v="2837"/>
        <n v="4108"/>
        <n v="13206"/>
        <n v="10422"/>
        <n v="13744"/>
        <n v="3482"/>
        <n v="19431"/>
        <n v="1790"/>
        <n v="7644"/>
        <n v="5131"/>
        <n v="6306"/>
        <n v="4787"/>
        <n v="18880"/>
        <n v="2339"/>
        <n v="13570"/>
        <n v="6712"/>
        <n v="5406"/>
        <n v="8938"/>
        <n v="8837"/>
        <n v="6728"/>
        <n v="6652"/>
        <n v="4850"/>
        <n v="2809"/>
        <n v="5689"/>
        <n v="2001"/>
        <n v="2977"/>
        <n v="3785"/>
        <n v="10854"/>
        <n v="12031"/>
        <n v="9936"/>
        <n v="2966"/>
        <n v="2571"/>
        <n v="9991"/>
        <n v="5390"/>
        <n v="4404"/>
      </sharedItems>
    </cacheField>
    <cacheField name="OverTime" numFmtId="0">
      <sharedItems/>
    </cacheField>
    <cacheField name="WorkLifeBalance" numFmtId="0">
      <sharedItems containsSemiMixedTypes="0" containsString="0" containsNumber="1" containsInteger="1" minValue="1" maxValue="4"/>
    </cacheField>
    <cacheField name="Tenure" numFmtId="0">
      <sharedItems containsSemiMixedTypes="0" containsString="0" containsNumber="1" containsInteger="1" minValue="0" maxValue="40" count="37">
        <n v="6"/>
        <n v="10"/>
        <n v="0"/>
        <n v="8"/>
        <n v="2"/>
        <n v="7"/>
        <n v="1"/>
        <n v="9"/>
        <n v="5"/>
        <n v="4"/>
        <n v="25"/>
        <n v="3"/>
        <n v="12"/>
        <n v="14"/>
        <n v="22"/>
        <n v="15"/>
        <n v="27"/>
        <n v="21"/>
        <n v="17"/>
        <n v="11"/>
        <n v="13"/>
        <n v="37"/>
        <n v="16"/>
        <n v="20"/>
        <n v="40"/>
        <n v="24"/>
        <n v="33"/>
        <n v="19"/>
        <n v="36"/>
        <n v="18"/>
        <n v="29"/>
        <n v="31"/>
        <n v="32"/>
        <n v="34"/>
        <n v="26"/>
        <n v="30"/>
        <n v="23"/>
      </sharedItems>
      <fieldGroup base="9">
        <rangePr autoEnd="0" startNum="0" endNum="10" groupInterval="3"/>
        <groupItems count="6">
          <s v="&lt;0"/>
          <s v="0-2"/>
          <s v="3-5"/>
          <s v="6-8"/>
          <s v="9-11"/>
          <s v="&gt;12"/>
        </groupItems>
      </fieldGroup>
    </cacheField>
    <cacheField name="Fund Return (%)" numFmtId="9">
      <sharedItems containsSemiMixedTypes="0" containsString="0" containsNumber="1" minValue="0.08" maxValue="0.15"/>
    </cacheField>
    <cacheField name="Benchmark Return" numFmtId="9">
      <sharedItems containsSemiMixedTypes="0" containsString="0" containsNumber="1" minValue="7.0000000000000007E-2" maxValue="0.11"/>
    </cacheField>
    <cacheField name="Alpha" numFmtId="9">
      <sharedItems containsSemiMixedTypes="0" containsString="0" containsNumber="1" minValue="-0.03" maxValue="7.9999999999999988E-2"/>
    </cacheField>
    <cacheField name="Bonus" numFmtId="165">
      <sharedItems containsSemiMixedTypes="0" containsString="0" containsNumber="1" minValue="201.8" maxValue="3999.8"/>
    </cacheField>
    <cacheField name="AUM (₹ Cr)" numFmtId="0">
      <sharedItems containsSemiMixedTypes="0" containsString="0" containsNumber="1" containsInteger="1" minValue="500" maxValue="4500"/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/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MaritalStatus" numFmtId="0">
      <sharedItems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udi roshitha" refreshedDate="46124.642367592591" createdVersion="8" refreshedVersion="8" minRefreshableVersion="3" recordCount="1470" xr:uid="{FF699055-5C9D-44E4-917A-336FE2BD2877}">
  <cacheSource type="worksheet">
    <worksheetSource name="Table2"/>
  </cacheSource>
  <cacheFields count="37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Env_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Role" numFmtId="0">
      <sharedItems/>
    </cacheField>
    <cacheField name="Satisfaction" numFmtId="0">
      <sharedItems containsSemiMixedTypes="0" containsString="0" containsNumber="1" containsInteger="1" minValue="1" maxValue="4"/>
    </cacheField>
    <cacheField name="Salary" numFmtId="164">
      <sharedItems containsSemiMixedTypes="0" containsString="0" containsNumber="1" containsInteger="1" minValue="1009" maxValue="19999"/>
    </cacheField>
    <cacheField name="OverTime" numFmtId="0">
      <sharedItems/>
    </cacheField>
    <cacheField name="WorkLifeBalance" numFmtId="0">
      <sharedItems containsSemiMixedTypes="0" containsString="0" containsNumber="1" containsInteger="1" minValue="1" maxValue="4"/>
    </cacheField>
    <cacheField name="Tenure" numFmtId="0">
      <sharedItems containsSemiMixedTypes="0" containsString="0" containsNumber="1" containsInteger="1" minValue="0" maxValue="40"/>
    </cacheField>
    <cacheField name="Fund Return (%)" numFmtId="9">
      <sharedItems containsSemiMixedTypes="0" containsString="0" containsNumber="1" minValue="0.08" maxValue="0.15"/>
    </cacheField>
    <cacheField name="Benchmark Return" numFmtId="9">
      <sharedItems containsSemiMixedTypes="0" containsString="0" containsNumber="1" minValue="7.0000000000000007E-2" maxValue="0.11"/>
    </cacheField>
    <cacheField name="Alpha" numFmtId="9">
      <sharedItems containsSemiMixedTypes="0" containsString="0" containsNumber="1" minValue="-0.03" maxValue="7.9999999999999988E-2"/>
    </cacheField>
    <cacheField name="Bonus" numFmtId="165">
      <sharedItems containsSemiMixedTypes="0" containsString="0" containsNumber="1" minValue="201.8" maxValue="3999.8"/>
    </cacheField>
    <cacheField name="AUM (₹ Cr)" numFmtId="0">
      <sharedItems containsSemiMixedTypes="0" containsString="0" containsNumber="1" containsInteger="1" minValue="500" maxValue="4500"/>
    </cacheField>
    <cacheField name="Salary Bands" numFmtId="0">
      <sharedItems count="3">
        <s v="High"/>
        <s v="low"/>
        <s v="medium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/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MaritalStatus" numFmtId="0">
      <sharedItems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udi roshitha" refreshedDate="46148.90828171296" backgroundQuery="1" createdVersion="8" refreshedVersion="8" minRefreshableVersion="3" recordCount="0" supportSubquery="1" supportAdvancedDrill="1" xr:uid="{2A45119B-FB1D-4523-9632-F25C8929E61D}">
  <cacheSource type="external" connectionId="1"/>
  <cacheFields count="2">
    <cacheField name="[Table2].[complevel].[complevel]" caption="complevel" numFmtId="0" hierarchy="39" level="1">
      <sharedItems count="3">
        <s v="Fair"/>
        <s v="Overpaid"/>
        <s v="Underpaid"/>
      </sharedItems>
    </cacheField>
    <cacheField name="[Measures].[Count of complevel]" caption="Count of complevel" numFmtId="0" hierarchy="48" level="32767"/>
  </cacheFields>
  <cacheHierarchies count="50">
    <cacheHierarchy uniqueName="[Table2].[Age]" caption="Age" attribute="1" defaultMemberUniqueName="[Table2].[Age].[All]" allUniqueName="[Table2].[Age].[All]" dimensionUniqueName="[Table2]" displayFolder="" count="0" memberValueDatatype="20" unbalanced="0"/>
    <cacheHierarchy uniqueName="[Table2].[Attrition]" caption="Attrition" attribute="1" defaultMemberUniqueName="[Table2].[Attrition].[All]" allUniqueName="[Table2].[Attrition].[All]" dimensionUniqueName="[Table2]" displayFolder="" count="0" memberValueDatatype="130" unbalanced="0"/>
    <cacheHierarchy uniqueName="[Table2].[Env_Satisfaction]" caption="Env_Satisfaction" attribute="1" defaultMemberUniqueName="[Table2].[Env_Satisfaction].[All]" allUniqueName="[Table2].[Env_Satisfaction].[All]" dimensionUniqueName="[Table2]" displayFolder="" count="0" memberValueDatatype="20" unbalanced="0"/>
    <cacheHierarchy uniqueName="[Table2].[Gender]" caption="Gender" attribute="1" defaultMemberUniqueName="[Table2].[Gender].[All]" allUniqueName="[Table2].[Gender].[All]" dimensionUniqueName="[Table2]" displayFolder="" count="0" memberValueDatatype="130" unbalanced="0"/>
    <cacheHierarchy uniqueName="[Table2].[Role]" caption="Role" attribute="1" defaultMemberUniqueName="[Table2].[Role].[All]" allUniqueName="[Table2].[Role].[All]" dimensionUniqueName="[Table2]" displayFolder="" count="0" memberValueDatatype="130" unbalanced="0"/>
    <cacheHierarchy uniqueName="[Table2].[Satisfaction]" caption="Satisfaction" attribute="1" defaultMemberUniqueName="[Table2].[Satisfaction].[All]" allUniqueName="[Table2].[Satisfaction].[All]" dimensionUniqueName="[Table2]" displayFolder="" count="0" memberValueDatatype="20" unbalanced="0"/>
    <cacheHierarchy uniqueName="[Table2].[Salary]" caption="Salary" attribute="1" defaultMemberUniqueName="[Table2].[Salary].[All]" allUniqueName="[Table2].[Salary].[All]" dimensionUniqueName="[Table2]" displayFolder="" count="0" memberValueDatatype="20" unbalanced="0"/>
    <cacheHierarchy uniqueName="[Table2].[OverTime]" caption="OverTime" attribute="1" defaultMemberUniqueName="[Table2].[OverTime].[All]" allUniqueName="[Table2].[OverTime].[All]" dimensionUniqueName="[Table2]" displayFolder="" count="0" memberValueDatatype="130" unbalanced="0"/>
    <cacheHierarchy uniqueName="[Table2].[WorkLifeBalance]" caption="WorkLifeBalance" attribute="1" defaultMemberUniqueName="[Table2].[WorkLifeBalance].[All]" allUniqueName="[Table2].[WorkLifeBalance].[All]" dimensionUniqueName="[Table2]" displayFolder="" count="0" memberValueDatatype="20" unbalanced="0"/>
    <cacheHierarchy uniqueName="[Table2].[Tenure]" caption="Tenure" attribute="1" defaultMemberUniqueName="[Table2].[Tenure].[All]" allUniqueName="[Table2].[Tenure].[All]" dimensionUniqueName="[Table2]" displayFolder="" count="0" memberValueDatatype="20" unbalanced="0"/>
    <cacheHierarchy uniqueName="[Table2].[Fund Return (%)]" caption="Fund Return (%)" attribute="1" defaultMemberUniqueName="[Table2].[Fund Return (%)].[All]" allUniqueName="[Table2].[Fund Return (%)].[All]" dimensionUniqueName="[Table2]" displayFolder="" count="0" memberValueDatatype="5" unbalanced="0"/>
    <cacheHierarchy uniqueName="[Table2].[Benchmark Return]" caption="Benchmark Return" attribute="1" defaultMemberUniqueName="[Table2].[Benchmark Return].[All]" allUniqueName="[Table2].[Benchmark Return].[All]" dimensionUniqueName="[Table2]" displayFolder="" count="0" memberValueDatatype="5" unbalanced="0"/>
    <cacheHierarchy uniqueName="[Table2].[Alpha]" caption="Alpha" attribute="1" defaultMemberUniqueName="[Table2].[Alpha].[All]" allUniqueName="[Table2].[Alpha].[All]" dimensionUniqueName="[Table2]" displayFolder="" count="0" memberValueDatatype="5" unbalanced="0"/>
    <cacheHierarchy uniqueName="[Table2].[Bonus]" caption="Bonus" attribute="1" defaultMemberUniqueName="[Table2].[Bonus].[All]" allUniqueName="[Table2].[Bonus].[All]" dimensionUniqueName="[Table2]" displayFolder="" count="0" memberValueDatatype="5" unbalanced="0"/>
    <cacheHierarchy uniqueName="[Table2].[AUM (₹ Cr)]" caption="AUM (₹ Cr)" attribute="1" defaultMemberUniqueName="[Table2].[AUM (₹ Cr)].[All]" allUniqueName="[Table2].[AUM (₹ Cr)].[All]" dimensionUniqueName="[Table2]" displayFolder="" count="0" memberValueDatatype="20" unbalanced="0"/>
    <cacheHierarchy uniqueName="[Table2].[Salary Bands]" caption="Salary Bands" attribute="1" defaultMemberUniqueName="[Table2].[Salary Bands].[All]" allUniqueName="[Table2].[Salary Bands].[All]" dimensionUniqueName="[Table2]" displayFolder="" count="0" memberValueDatatype="130" unbalanced="0"/>
    <cacheHierarchy uniqueName="[Table2].[BusinessTravel]" caption="BusinessTravel" attribute="1" defaultMemberUniqueName="[Table2].[BusinessTravel].[All]" allUniqueName="[Table2].[BusinessTravel].[All]" dimensionUniqueName="[Table2]" displayFolder="" count="0" memberValueDatatype="130" unbalanced="0"/>
    <cacheHierarchy uniqueName="[Table2].[DailyRate]" caption="DailyRate" attribute="1" defaultMemberUniqueName="[Table2].[DailyRate].[All]" allUniqueName="[Table2].[DailyRate].[All]" dimensionUniqueName="[Table2]" displayFolder="" count="0" memberValueDatatype="20" unbalanced="0"/>
    <cacheHierarchy uniqueName="[Table2].[Department]" caption="Department" attribute="1" defaultMemberUniqueName="[Table2].[Department].[All]" allUniqueName="[Table2].[Department].[All]" dimensionUniqueName="[Table2]" displayFolder="" count="0" memberValueDatatype="130" unbalanced="0"/>
    <cacheHierarchy uniqueName="[Table2].[DistanceFromHome]" caption="DistanceFromHome" attribute="1" defaultMemberUniqueName="[Table2].[DistanceFromHome].[All]" allUniqueName="[Table2].[DistanceFromHome].[All]" dimensionUniqueName="[Table2]" displayFolder="" count="0" memberValueDatatype="20" unbalanced="0"/>
    <cacheHierarchy uniqueName="[Table2].[Education]" caption="Education" attribute="1" defaultMemberUniqueName="[Table2].[Education].[All]" allUniqueName="[Table2].[Education].[All]" dimensionUniqueName="[Table2]" displayFolder="" count="0" memberValueDatatype="20" unbalanced="0"/>
    <cacheHierarchy uniqueName="[Table2].[EducationField]" caption="EducationField" attribute="1" defaultMemberUniqueName="[Table2].[EducationField].[All]" allUniqueName="[Table2].[EducationField].[All]" dimensionUniqueName="[Table2]" displayFolder="" count="0" memberValueDatatype="130" unbalanced="0"/>
    <cacheHierarchy uniqueName="[Table2].[HourlyRate]" caption="HourlyRate" attribute="1" defaultMemberUniqueName="[Table2].[HourlyRate].[All]" allUniqueName="[Table2].[HourlyRate].[All]" dimensionUniqueName="[Table2]" displayFolder="" count="0" memberValueDatatype="20" unbalanced="0"/>
    <cacheHierarchy uniqueName="[Table2].[JobInvolvement]" caption="JobInvolvement" attribute="1" defaultMemberUniqueName="[Table2].[JobInvolvement].[All]" allUniqueName="[Table2].[JobInvolvement].[All]" dimensionUniqueName="[Table2]" displayFolder="" count="0" memberValueDatatype="20" unbalanced="0"/>
    <cacheHierarchy uniqueName="[Table2].[JobLevel]" caption="JobLevel" attribute="1" defaultMemberUniqueName="[Table2].[JobLevel].[All]" allUniqueName="[Table2].[JobLevel].[All]" dimensionUniqueName="[Table2]" displayFolder="" count="0" memberValueDatatype="20" unbalanced="0"/>
    <cacheHierarchy uniqueName="[Table2].[MaritalStatus]" caption="MaritalStatus" attribute="1" defaultMemberUniqueName="[Table2].[MaritalStatus].[All]" allUniqueName="[Table2].[MaritalStatus].[All]" dimensionUniqueName="[Table2]" displayFolder="" count="0" memberValueDatatype="130" unbalanced="0"/>
    <cacheHierarchy uniqueName="[Table2].[MonthlyRate]" caption="MonthlyRate" attribute="1" defaultMemberUniqueName="[Table2].[MonthlyRate].[All]" allUniqueName="[Table2].[MonthlyRate].[All]" dimensionUniqueName="[Table2]" displayFolder="" count="0" memberValueDatatype="20" unbalanced="0"/>
    <cacheHierarchy uniqueName="[Table2].[NumCompaniesWorked]" caption="NumCompaniesWorked" attribute="1" defaultMemberUniqueName="[Table2].[NumCompaniesWorked].[All]" allUniqueName="[Table2].[NumCompaniesWorked].[All]" dimensionUniqueName="[Table2]" displayFolder="" count="0" memberValueDatatype="20" unbalanced="0"/>
    <cacheHierarchy uniqueName="[Table2].[PercentSalaryHike]" caption="PercentSalaryHike" attribute="1" defaultMemberUniqueName="[Table2].[PercentSalaryHike].[All]" allUniqueName="[Table2].[PercentSalaryHike].[All]" dimensionUniqueName="[Table2]" displayFolder="" count="0" memberValueDatatype="20" unbalanced="0"/>
    <cacheHierarchy uniqueName="[Table2].[PerformanceRating]" caption="PerformanceRating" attribute="1" defaultMemberUniqueName="[Table2].[PerformanceRating].[All]" allUniqueName="[Table2].[PerformanceRating].[All]" dimensionUniqueName="[Table2]" displayFolder="" count="0" memberValueDatatype="20" unbalanced="0"/>
    <cacheHierarchy uniqueName="[Table2].[RelationshipSatisfaction]" caption="RelationshipSatisfaction" attribute="1" defaultMemberUniqueName="[Table2].[RelationshipSatisfaction].[All]" allUniqueName="[Table2].[RelationshipSatisfaction].[All]" dimensionUniqueName="[Table2]" displayFolder="" count="0" memberValueDatatype="20" unbalanced="0"/>
    <cacheHierarchy uniqueName="[Table2].[StockOptionLevel]" caption="StockOptionLevel" attribute="1" defaultMemberUniqueName="[Table2].[StockOptionLevel].[All]" allUniqueName="[Table2].[StockOptionLevel].[All]" dimensionUniqueName="[Table2]" displayFolder="" count="0" memberValueDatatype="20" unbalanced="0"/>
    <cacheHierarchy uniqueName="[Table2].[TotalWorkingYears]" caption="TotalWorkingYears" attribute="1" defaultMemberUniqueName="[Table2].[TotalWorkingYears].[All]" allUniqueName="[Table2].[TotalWorkingYears].[All]" dimensionUniqueName="[Table2]" displayFolder="" count="0" memberValueDatatype="20" unbalanced="0"/>
    <cacheHierarchy uniqueName="[Table2].[TrainingTimesLastYear]" caption="TrainingTimesLastYear" attribute="1" defaultMemberUniqueName="[Table2].[TrainingTimesLastYear].[All]" allUniqueName="[Table2].[TrainingTimesLastYear].[All]" dimensionUniqueName="[Table2]" displayFolder="" count="0" memberValueDatatype="20" unbalanced="0"/>
    <cacheHierarchy uniqueName="[Table2].[YearsInCurrentRole]" caption="YearsInCurrentRole" attribute="1" defaultMemberUniqueName="[Table2].[YearsInCurrentRole].[All]" allUniqueName="[Table2].[YearsInCurrentRole].[All]" dimensionUniqueName="[Table2]" displayFolder="" count="0" memberValueDatatype="20" unbalanced="0"/>
    <cacheHierarchy uniqueName="[Table2].[YearsSinceLastPromotion]" caption="YearsSinceLastPromotion" attribute="1" defaultMemberUniqueName="[Table2].[YearsSinceLastPromotion].[All]" allUniqueName="[Table2].[YearsSinceLastPromotion].[All]" dimensionUniqueName="[Table2]" displayFolder="" count="0" memberValueDatatype="20" unbalanced="0"/>
    <cacheHierarchy uniqueName="[Table2].[Performance_Level]" caption="Performance_Level" attribute="1" defaultMemberUniqueName="[Table2].[Performance_Level].[All]" allUniqueName="[Table2].[Performance_Level].[All]" dimensionUniqueName="[Table2]" displayFolder="" count="0" memberValueDatatype="130" unbalanced="0"/>
    <cacheHierarchy uniqueName="[Table2].[Market Salary]" caption="Market Salary" attribute="1" defaultMemberUniqueName="[Table2].[Market Salary].[All]" allUniqueName="[Table2].[Market Salary].[All]" dimensionUniqueName="[Table2]" displayFolder="" count="0" memberValueDatatype="5" unbalanced="0"/>
    <cacheHierarchy uniqueName="[Table2].[Comp Ratio]" caption="Comp Ratio" attribute="1" defaultMemberUniqueName="[Table2].[Comp Ratio].[All]" allUniqueName="[Table2].[Comp Ratio].[All]" dimensionUniqueName="[Table2]" displayFolder="" count="0" memberValueDatatype="5" unbalanced="0"/>
    <cacheHierarchy uniqueName="[Table2].[complevel]" caption="complevel" attribute="1" defaultMemberUniqueName="[Table2].[complevel].[All]" allUniqueName="[Table2].[complevel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Succession_Level]" caption="Succession_Level" attribute="1" defaultMemberUniqueName="[Table2].[Succession_Level].[All]" allUniqueName="[Table2].[Succession_Level].[All]" dimensionUniqueName="[Table2]" displayFolder="" count="0" memberValueDatatype="130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Bonus]" caption="Sum of Bonus" measure="1" displayFolder="" measureGroup="Table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Bonus]" caption="Average of Bonus" measure="1" displayFolder="" measureGroup="Table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erformance_Level]" caption="Count of Performance_Level" measure="1" displayFolder="" measureGroup="Table2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Salary]" caption="Sum of Salary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Salary]" caption="Average of Salary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complevel]" caption="Count of complevel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Succession_Level]" caption="Count of Succession_Level" measure="1" displayFolder="" measureGroup="Table2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udi roshitha" refreshedDate="46148.908276620372" backgroundQuery="1" createdVersion="8" refreshedVersion="8" minRefreshableVersion="3" recordCount="0" supportSubquery="1" supportAdvancedDrill="1" xr:uid="{6A416F67-AE40-4945-80A2-55994CE0B54C}">
  <cacheSource type="external" connectionId="1"/>
  <cacheFields count="2">
    <cacheField name="[Table2].[Performance_Level].[Performance_Level]" caption="Performance_Level" numFmtId="0" hierarchy="36" level="1">
      <sharedItems count="3">
        <s v="average performer"/>
        <s v="high performer"/>
        <s v="low performer"/>
      </sharedItems>
    </cacheField>
    <cacheField name="[Measures].[Count of Performance_Level]" caption="Count of Performance_Level" numFmtId="0" hierarchy="45" level="32767"/>
  </cacheFields>
  <cacheHierarchies count="50">
    <cacheHierarchy uniqueName="[Table2].[Age]" caption="Age" attribute="1" defaultMemberUniqueName="[Table2].[Age].[All]" allUniqueName="[Table2].[Age].[All]" dimensionUniqueName="[Table2]" displayFolder="" count="0" memberValueDatatype="20" unbalanced="0"/>
    <cacheHierarchy uniqueName="[Table2].[Attrition]" caption="Attrition" attribute="1" defaultMemberUniqueName="[Table2].[Attrition].[All]" allUniqueName="[Table2].[Attrition].[All]" dimensionUniqueName="[Table2]" displayFolder="" count="0" memberValueDatatype="130" unbalanced="0"/>
    <cacheHierarchy uniqueName="[Table2].[Env_Satisfaction]" caption="Env_Satisfaction" attribute="1" defaultMemberUniqueName="[Table2].[Env_Satisfaction].[All]" allUniqueName="[Table2].[Env_Satisfaction].[All]" dimensionUniqueName="[Table2]" displayFolder="" count="0" memberValueDatatype="20" unbalanced="0"/>
    <cacheHierarchy uniqueName="[Table2].[Gender]" caption="Gender" attribute="1" defaultMemberUniqueName="[Table2].[Gender].[All]" allUniqueName="[Table2].[Gender].[All]" dimensionUniqueName="[Table2]" displayFolder="" count="0" memberValueDatatype="130" unbalanced="0"/>
    <cacheHierarchy uniqueName="[Table2].[Role]" caption="Role" attribute="1" defaultMemberUniqueName="[Table2].[Role].[All]" allUniqueName="[Table2].[Role].[All]" dimensionUniqueName="[Table2]" displayFolder="" count="0" memberValueDatatype="130" unbalanced="0"/>
    <cacheHierarchy uniqueName="[Table2].[Satisfaction]" caption="Satisfaction" attribute="1" defaultMemberUniqueName="[Table2].[Satisfaction].[All]" allUniqueName="[Table2].[Satisfaction].[All]" dimensionUniqueName="[Table2]" displayFolder="" count="0" memberValueDatatype="20" unbalanced="0"/>
    <cacheHierarchy uniqueName="[Table2].[Salary]" caption="Salary" attribute="1" defaultMemberUniqueName="[Table2].[Salary].[All]" allUniqueName="[Table2].[Salary].[All]" dimensionUniqueName="[Table2]" displayFolder="" count="0" memberValueDatatype="20" unbalanced="0"/>
    <cacheHierarchy uniqueName="[Table2].[OverTime]" caption="OverTime" attribute="1" defaultMemberUniqueName="[Table2].[OverTime].[All]" allUniqueName="[Table2].[OverTime].[All]" dimensionUniqueName="[Table2]" displayFolder="" count="0" memberValueDatatype="130" unbalanced="0"/>
    <cacheHierarchy uniqueName="[Table2].[WorkLifeBalance]" caption="WorkLifeBalance" attribute="1" defaultMemberUniqueName="[Table2].[WorkLifeBalance].[All]" allUniqueName="[Table2].[WorkLifeBalance].[All]" dimensionUniqueName="[Table2]" displayFolder="" count="0" memberValueDatatype="20" unbalanced="0"/>
    <cacheHierarchy uniqueName="[Table2].[Tenure]" caption="Tenure" attribute="1" defaultMemberUniqueName="[Table2].[Tenure].[All]" allUniqueName="[Table2].[Tenure].[All]" dimensionUniqueName="[Table2]" displayFolder="" count="0" memberValueDatatype="20" unbalanced="0"/>
    <cacheHierarchy uniqueName="[Table2].[Fund Return (%)]" caption="Fund Return (%)" attribute="1" defaultMemberUniqueName="[Table2].[Fund Return (%)].[All]" allUniqueName="[Table2].[Fund Return (%)].[All]" dimensionUniqueName="[Table2]" displayFolder="" count="0" memberValueDatatype="5" unbalanced="0"/>
    <cacheHierarchy uniqueName="[Table2].[Benchmark Return]" caption="Benchmark Return" attribute="1" defaultMemberUniqueName="[Table2].[Benchmark Return].[All]" allUniqueName="[Table2].[Benchmark Return].[All]" dimensionUniqueName="[Table2]" displayFolder="" count="0" memberValueDatatype="5" unbalanced="0"/>
    <cacheHierarchy uniqueName="[Table2].[Alpha]" caption="Alpha" attribute="1" defaultMemberUniqueName="[Table2].[Alpha].[All]" allUniqueName="[Table2].[Alpha].[All]" dimensionUniqueName="[Table2]" displayFolder="" count="0" memberValueDatatype="5" unbalanced="0"/>
    <cacheHierarchy uniqueName="[Table2].[Bonus]" caption="Bonus" attribute="1" defaultMemberUniqueName="[Table2].[Bonus].[All]" allUniqueName="[Table2].[Bonus].[All]" dimensionUniqueName="[Table2]" displayFolder="" count="0" memberValueDatatype="5" unbalanced="0"/>
    <cacheHierarchy uniqueName="[Table2].[AUM (₹ Cr)]" caption="AUM (₹ Cr)" attribute="1" defaultMemberUniqueName="[Table2].[AUM (₹ Cr)].[All]" allUniqueName="[Table2].[AUM (₹ Cr)].[All]" dimensionUniqueName="[Table2]" displayFolder="" count="0" memberValueDatatype="20" unbalanced="0"/>
    <cacheHierarchy uniqueName="[Table2].[Salary Bands]" caption="Salary Bands" attribute="1" defaultMemberUniqueName="[Table2].[Salary Bands].[All]" allUniqueName="[Table2].[Salary Bands].[All]" dimensionUniqueName="[Table2]" displayFolder="" count="0" memberValueDatatype="130" unbalanced="0"/>
    <cacheHierarchy uniqueName="[Table2].[BusinessTravel]" caption="BusinessTravel" attribute="1" defaultMemberUniqueName="[Table2].[BusinessTravel].[All]" allUniqueName="[Table2].[BusinessTravel].[All]" dimensionUniqueName="[Table2]" displayFolder="" count="0" memberValueDatatype="130" unbalanced="0"/>
    <cacheHierarchy uniqueName="[Table2].[DailyRate]" caption="DailyRate" attribute="1" defaultMemberUniqueName="[Table2].[DailyRate].[All]" allUniqueName="[Table2].[DailyRate].[All]" dimensionUniqueName="[Table2]" displayFolder="" count="0" memberValueDatatype="20" unbalanced="0"/>
    <cacheHierarchy uniqueName="[Table2].[Department]" caption="Department" attribute="1" defaultMemberUniqueName="[Table2].[Department].[All]" allUniqueName="[Table2].[Department].[All]" dimensionUniqueName="[Table2]" displayFolder="" count="0" memberValueDatatype="130" unbalanced="0"/>
    <cacheHierarchy uniqueName="[Table2].[DistanceFromHome]" caption="DistanceFromHome" attribute="1" defaultMemberUniqueName="[Table2].[DistanceFromHome].[All]" allUniqueName="[Table2].[DistanceFromHome].[All]" dimensionUniqueName="[Table2]" displayFolder="" count="0" memberValueDatatype="20" unbalanced="0"/>
    <cacheHierarchy uniqueName="[Table2].[Education]" caption="Education" attribute="1" defaultMemberUniqueName="[Table2].[Education].[All]" allUniqueName="[Table2].[Education].[All]" dimensionUniqueName="[Table2]" displayFolder="" count="0" memberValueDatatype="20" unbalanced="0"/>
    <cacheHierarchy uniqueName="[Table2].[EducationField]" caption="EducationField" attribute="1" defaultMemberUniqueName="[Table2].[EducationField].[All]" allUniqueName="[Table2].[EducationField].[All]" dimensionUniqueName="[Table2]" displayFolder="" count="0" memberValueDatatype="130" unbalanced="0"/>
    <cacheHierarchy uniqueName="[Table2].[HourlyRate]" caption="HourlyRate" attribute="1" defaultMemberUniqueName="[Table2].[HourlyRate].[All]" allUniqueName="[Table2].[HourlyRate].[All]" dimensionUniqueName="[Table2]" displayFolder="" count="0" memberValueDatatype="20" unbalanced="0"/>
    <cacheHierarchy uniqueName="[Table2].[JobInvolvement]" caption="JobInvolvement" attribute="1" defaultMemberUniqueName="[Table2].[JobInvolvement].[All]" allUniqueName="[Table2].[JobInvolvement].[All]" dimensionUniqueName="[Table2]" displayFolder="" count="0" memberValueDatatype="20" unbalanced="0"/>
    <cacheHierarchy uniqueName="[Table2].[JobLevel]" caption="JobLevel" attribute="1" defaultMemberUniqueName="[Table2].[JobLevel].[All]" allUniqueName="[Table2].[JobLevel].[All]" dimensionUniqueName="[Table2]" displayFolder="" count="0" memberValueDatatype="20" unbalanced="0"/>
    <cacheHierarchy uniqueName="[Table2].[MaritalStatus]" caption="MaritalStatus" attribute="1" defaultMemberUniqueName="[Table2].[MaritalStatus].[All]" allUniqueName="[Table2].[MaritalStatus].[All]" dimensionUniqueName="[Table2]" displayFolder="" count="0" memberValueDatatype="130" unbalanced="0"/>
    <cacheHierarchy uniqueName="[Table2].[MonthlyRate]" caption="MonthlyRate" attribute="1" defaultMemberUniqueName="[Table2].[MonthlyRate].[All]" allUniqueName="[Table2].[MonthlyRate].[All]" dimensionUniqueName="[Table2]" displayFolder="" count="0" memberValueDatatype="20" unbalanced="0"/>
    <cacheHierarchy uniqueName="[Table2].[NumCompaniesWorked]" caption="NumCompaniesWorked" attribute="1" defaultMemberUniqueName="[Table2].[NumCompaniesWorked].[All]" allUniqueName="[Table2].[NumCompaniesWorked].[All]" dimensionUniqueName="[Table2]" displayFolder="" count="0" memberValueDatatype="20" unbalanced="0"/>
    <cacheHierarchy uniqueName="[Table2].[PercentSalaryHike]" caption="PercentSalaryHike" attribute="1" defaultMemberUniqueName="[Table2].[PercentSalaryHike].[All]" allUniqueName="[Table2].[PercentSalaryHike].[All]" dimensionUniqueName="[Table2]" displayFolder="" count="0" memberValueDatatype="20" unbalanced="0"/>
    <cacheHierarchy uniqueName="[Table2].[PerformanceRating]" caption="PerformanceRating" attribute="1" defaultMemberUniqueName="[Table2].[PerformanceRating].[All]" allUniqueName="[Table2].[PerformanceRating].[All]" dimensionUniqueName="[Table2]" displayFolder="" count="0" memberValueDatatype="20" unbalanced="0"/>
    <cacheHierarchy uniqueName="[Table2].[RelationshipSatisfaction]" caption="RelationshipSatisfaction" attribute="1" defaultMemberUniqueName="[Table2].[RelationshipSatisfaction].[All]" allUniqueName="[Table2].[RelationshipSatisfaction].[All]" dimensionUniqueName="[Table2]" displayFolder="" count="0" memberValueDatatype="20" unbalanced="0"/>
    <cacheHierarchy uniqueName="[Table2].[StockOptionLevel]" caption="StockOptionLevel" attribute="1" defaultMemberUniqueName="[Table2].[StockOptionLevel].[All]" allUniqueName="[Table2].[StockOptionLevel].[All]" dimensionUniqueName="[Table2]" displayFolder="" count="0" memberValueDatatype="20" unbalanced="0"/>
    <cacheHierarchy uniqueName="[Table2].[TotalWorkingYears]" caption="TotalWorkingYears" attribute="1" defaultMemberUniqueName="[Table2].[TotalWorkingYears].[All]" allUniqueName="[Table2].[TotalWorkingYears].[All]" dimensionUniqueName="[Table2]" displayFolder="" count="0" memberValueDatatype="20" unbalanced="0"/>
    <cacheHierarchy uniqueName="[Table2].[TrainingTimesLastYear]" caption="TrainingTimesLastYear" attribute="1" defaultMemberUniqueName="[Table2].[TrainingTimesLastYear].[All]" allUniqueName="[Table2].[TrainingTimesLastYear].[All]" dimensionUniqueName="[Table2]" displayFolder="" count="0" memberValueDatatype="20" unbalanced="0"/>
    <cacheHierarchy uniqueName="[Table2].[YearsInCurrentRole]" caption="YearsInCurrentRole" attribute="1" defaultMemberUniqueName="[Table2].[YearsInCurrentRole].[All]" allUniqueName="[Table2].[YearsInCurrentRole].[All]" dimensionUniqueName="[Table2]" displayFolder="" count="0" memberValueDatatype="20" unbalanced="0"/>
    <cacheHierarchy uniqueName="[Table2].[YearsSinceLastPromotion]" caption="YearsSinceLastPromotion" attribute="1" defaultMemberUniqueName="[Table2].[YearsSinceLastPromotion].[All]" allUniqueName="[Table2].[YearsSinceLastPromotion].[All]" dimensionUniqueName="[Table2]" displayFolder="" count="0" memberValueDatatype="20" unbalanced="0"/>
    <cacheHierarchy uniqueName="[Table2].[Performance_Level]" caption="Performance_Level" attribute="1" defaultMemberUniqueName="[Table2].[Performance_Level].[All]" allUniqueName="[Table2].[Performance_Level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Market Salary]" caption="Market Salary" attribute="1" defaultMemberUniqueName="[Table2].[Market Salary].[All]" allUniqueName="[Table2].[Market Salary].[All]" dimensionUniqueName="[Table2]" displayFolder="" count="0" memberValueDatatype="5" unbalanced="0"/>
    <cacheHierarchy uniqueName="[Table2].[Comp Ratio]" caption="Comp Ratio" attribute="1" defaultMemberUniqueName="[Table2].[Comp Ratio].[All]" allUniqueName="[Table2].[Comp Ratio].[All]" dimensionUniqueName="[Table2]" displayFolder="" count="0" memberValueDatatype="5" unbalanced="0"/>
    <cacheHierarchy uniqueName="[Table2].[complevel]" caption="complevel" attribute="1" defaultMemberUniqueName="[Table2].[complevel].[All]" allUniqueName="[Table2].[complevel].[All]" dimensionUniqueName="[Table2]" displayFolder="" count="0" memberValueDatatype="130" unbalanced="0"/>
    <cacheHierarchy uniqueName="[Table2].[Succession_Level]" caption="Succession_Level" attribute="1" defaultMemberUniqueName="[Table2].[Succession_Level].[All]" allUniqueName="[Table2].[Succession_Level].[All]" dimensionUniqueName="[Table2]" displayFolder="" count="0" memberValueDatatype="130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Bonus]" caption="Sum of Bonus" measure="1" displayFolder="" measureGroup="Table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Bonus]" caption="Average of Bonus" measure="1" displayFolder="" measureGroup="Table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erformance_Level]" caption="Count of Performance_Level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Salary]" caption="Sum of Salary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Salary]" caption="Average of Salary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complevel]" caption="Count of complevel" measure="1" displayFolder="" measureGroup="Table2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Succession_Level]" caption="Count of Succession_Level" measure="1" displayFolder="" measureGroup="Table2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udi roshitha" refreshedDate="46148.908278240742" backgroundQuery="1" createdVersion="8" refreshedVersion="8" minRefreshableVersion="3" recordCount="0" supportSubquery="1" supportAdvancedDrill="1" xr:uid="{FEAA4774-FE4A-49FE-8E19-F32DC1044CB2}">
  <cacheSource type="external" connectionId="1"/>
  <cacheFields count="2">
    <cacheField name="[Table2].[Performance_Level].[Performance_Level]" caption="Performance_Level" numFmtId="0" hierarchy="36" level="1">
      <sharedItems count="3">
        <s v="average performer"/>
        <s v="high performer"/>
        <s v="low performer"/>
      </sharedItems>
    </cacheField>
    <cacheField name="[Measures].[Average of Bonus]" caption="Average of Bonus" numFmtId="0" hierarchy="44" level="32767"/>
  </cacheFields>
  <cacheHierarchies count="50">
    <cacheHierarchy uniqueName="[Table2].[Age]" caption="Age" attribute="1" defaultMemberUniqueName="[Table2].[Age].[All]" allUniqueName="[Table2].[Age].[All]" dimensionUniqueName="[Table2]" displayFolder="" count="0" memberValueDatatype="20" unbalanced="0"/>
    <cacheHierarchy uniqueName="[Table2].[Attrition]" caption="Attrition" attribute="1" defaultMemberUniqueName="[Table2].[Attrition].[All]" allUniqueName="[Table2].[Attrition].[All]" dimensionUniqueName="[Table2]" displayFolder="" count="0" memberValueDatatype="130" unbalanced="0"/>
    <cacheHierarchy uniqueName="[Table2].[Env_Satisfaction]" caption="Env_Satisfaction" attribute="1" defaultMemberUniqueName="[Table2].[Env_Satisfaction].[All]" allUniqueName="[Table2].[Env_Satisfaction].[All]" dimensionUniqueName="[Table2]" displayFolder="" count="0" memberValueDatatype="20" unbalanced="0"/>
    <cacheHierarchy uniqueName="[Table2].[Gender]" caption="Gender" attribute="1" defaultMemberUniqueName="[Table2].[Gender].[All]" allUniqueName="[Table2].[Gender].[All]" dimensionUniqueName="[Table2]" displayFolder="" count="0" memberValueDatatype="130" unbalanced="0"/>
    <cacheHierarchy uniqueName="[Table2].[Role]" caption="Role" attribute="1" defaultMemberUniqueName="[Table2].[Role].[All]" allUniqueName="[Table2].[Role].[All]" dimensionUniqueName="[Table2]" displayFolder="" count="0" memberValueDatatype="130" unbalanced="0"/>
    <cacheHierarchy uniqueName="[Table2].[Satisfaction]" caption="Satisfaction" attribute="1" defaultMemberUniqueName="[Table2].[Satisfaction].[All]" allUniqueName="[Table2].[Satisfaction].[All]" dimensionUniqueName="[Table2]" displayFolder="" count="0" memberValueDatatype="20" unbalanced="0"/>
    <cacheHierarchy uniqueName="[Table2].[Salary]" caption="Salary" attribute="1" defaultMemberUniqueName="[Table2].[Salary].[All]" allUniqueName="[Table2].[Salary].[All]" dimensionUniqueName="[Table2]" displayFolder="" count="0" memberValueDatatype="20" unbalanced="0"/>
    <cacheHierarchy uniqueName="[Table2].[OverTime]" caption="OverTime" attribute="1" defaultMemberUniqueName="[Table2].[OverTime].[All]" allUniqueName="[Table2].[OverTime].[All]" dimensionUniqueName="[Table2]" displayFolder="" count="0" memberValueDatatype="130" unbalanced="0"/>
    <cacheHierarchy uniqueName="[Table2].[WorkLifeBalance]" caption="WorkLifeBalance" attribute="1" defaultMemberUniqueName="[Table2].[WorkLifeBalance].[All]" allUniqueName="[Table2].[WorkLifeBalance].[All]" dimensionUniqueName="[Table2]" displayFolder="" count="0" memberValueDatatype="20" unbalanced="0"/>
    <cacheHierarchy uniqueName="[Table2].[Tenure]" caption="Tenure" attribute="1" defaultMemberUniqueName="[Table2].[Tenure].[All]" allUniqueName="[Table2].[Tenure].[All]" dimensionUniqueName="[Table2]" displayFolder="" count="0" memberValueDatatype="20" unbalanced="0"/>
    <cacheHierarchy uniqueName="[Table2].[Fund Return (%)]" caption="Fund Return (%)" attribute="1" defaultMemberUniqueName="[Table2].[Fund Return (%)].[All]" allUniqueName="[Table2].[Fund Return (%)].[All]" dimensionUniqueName="[Table2]" displayFolder="" count="0" memberValueDatatype="5" unbalanced="0"/>
    <cacheHierarchy uniqueName="[Table2].[Benchmark Return]" caption="Benchmark Return" attribute="1" defaultMemberUniqueName="[Table2].[Benchmark Return].[All]" allUniqueName="[Table2].[Benchmark Return].[All]" dimensionUniqueName="[Table2]" displayFolder="" count="0" memberValueDatatype="5" unbalanced="0"/>
    <cacheHierarchy uniqueName="[Table2].[Alpha]" caption="Alpha" attribute="1" defaultMemberUniqueName="[Table2].[Alpha].[All]" allUniqueName="[Table2].[Alpha].[All]" dimensionUniqueName="[Table2]" displayFolder="" count="0" memberValueDatatype="5" unbalanced="0"/>
    <cacheHierarchy uniqueName="[Table2].[Bonus]" caption="Bonus" attribute="1" defaultMemberUniqueName="[Table2].[Bonus].[All]" allUniqueName="[Table2].[Bonus].[All]" dimensionUniqueName="[Table2]" displayFolder="" count="0" memberValueDatatype="5" unbalanced="0"/>
    <cacheHierarchy uniqueName="[Table2].[AUM (₹ Cr)]" caption="AUM (₹ Cr)" attribute="1" defaultMemberUniqueName="[Table2].[AUM (₹ Cr)].[All]" allUniqueName="[Table2].[AUM (₹ Cr)].[All]" dimensionUniqueName="[Table2]" displayFolder="" count="0" memberValueDatatype="20" unbalanced="0"/>
    <cacheHierarchy uniqueName="[Table2].[Salary Bands]" caption="Salary Bands" attribute="1" defaultMemberUniqueName="[Table2].[Salary Bands].[All]" allUniqueName="[Table2].[Salary Bands].[All]" dimensionUniqueName="[Table2]" displayFolder="" count="0" memberValueDatatype="130" unbalanced="0"/>
    <cacheHierarchy uniqueName="[Table2].[BusinessTravel]" caption="BusinessTravel" attribute="1" defaultMemberUniqueName="[Table2].[BusinessTravel].[All]" allUniqueName="[Table2].[BusinessTravel].[All]" dimensionUniqueName="[Table2]" displayFolder="" count="0" memberValueDatatype="130" unbalanced="0"/>
    <cacheHierarchy uniqueName="[Table2].[DailyRate]" caption="DailyRate" attribute="1" defaultMemberUniqueName="[Table2].[DailyRate].[All]" allUniqueName="[Table2].[DailyRate].[All]" dimensionUniqueName="[Table2]" displayFolder="" count="0" memberValueDatatype="20" unbalanced="0"/>
    <cacheHierarchy uniqueName="[Table2].[Department]" caption="Department" attribute="1" defaultMemberUniqueName="[Table2].[Department].[All]" allUniqueName="[Table2].[Department].[All]" dimensionUniqueName="[Table2]" displayFolder="" count="0" memberValueDatatype="130" unbalanced="0"/>
    <cacheHierarchy uniqueName="[Table2].[DistanceFromHome]" caption="DistanceFromHome" attribute="1" defaultMemberUniqueName="[Table2].[DistanceFromHome].[All]" allUniqueName="[Table2].[DistanceFromHome].[All]" dimensionUniqueName="[Table2]" displayFolder="" count="0" memberValueDatatype="20" unbalanced="0"/>
    <cacheHierarchy uniqueName="[Table2].[Education]" caption="Education" attribute="1" defaultMemberUniqueName="[Table2].[Education].[All]" allUniqueName="[Table2].[Education].[All]" dimensionUniqueName="[Table2]" displayFolder="" count="0" memberValueDatatype="20" unbalanced="0"/>
    <cacheHierarchy uniqueName="[Table2].[EducationField]" caption="EducationField" attribute="1" defaultMemberUniqueName="[Table2].[EducationField].[All]" allUniqueName="[Table2].[EducationField].[All]" dimensionUniqueName="[Table2]" displayFolder="" count="0" memberValueDatatype="130" unbalanced="0"/>
    <cacheHierarchy uniqueName="[Table2].[HourlyRate]" caption="HourlyRate" attribute="1" defaultMemberUniqueName="[Table2].[HourlyRate].[All]" allUniqueName="[Table2].[HourlyRate].[All]" dimensionUniqueName="[Table2]" displayFolder="" count="0" memberValueDatatype="20" unbalanced="0"/>
    <cacheHierarchy uniqueName="[Table2].[JobInvolvement]" caption="JobInvolvement" attribute="1" defaultMemberUniqueName="[Table2].[JobInvolvement].[All]" allUniqueName="[Table2].[JobInvolvement].[All]" dimensionUniqueName="[Table2]" displayFolder="" count="0" memberValueDatatype="20" unbalanced="0"/>
    <cacheHierarchy uniqueName="[Table2].[JobLevel]" caption="JobLevel" attribute="1" defaultMemberUniqueName="[Table2].[JobLevel].[All]" allUniqueName="[Table2].[JobLevel].[All]" dimensionUniqueName="[Table2]" displayFolder="" count="0" memberValueDatatype="20" unbalanced="0"/>
    <cacheHierarchy uniqueName="[Table2].[MaritalStatus]" caption="MaritalStatus" attribute="1" defaultMemberUniqueName="[Table2].[MaritalStatus].[All]" allUniqueName="[Table2].[MaritalStatus].[All]" dimensionUniqueName="[Table2]" displayFolder="" count="0" memberValueDatatype="130" unbalanced="0"/>
    <cacheHierarchy uniqueName="[Table2].[MonthlyRate]" caption="MonthlyRate" attribute="1" defaultMemberUniqueName="[Table2].[MonthlyRate].[All]" allUniqueName="[Table2].[MonthlyRate].[All]" dimensionUniqueName="[Table2]" displayFolder="" count="0" memberValueDatatype="20" unbalanced="0"/>
    <cacheHierarchy uniqueName="[Table2].[NumCompaniesWorked]" caption="NumCompaniesWorked" attribute="1" defaultMemberUniqueName="[Table2].[NumCompaniesWorked].[All]" allUniqueName="[Table2].[NumCompaniesWorked].[All]" dimensionUniqueName="[Table2]" displayFolder="" count="0" memberValueDatatype="20" unbalanced="0"/>
    <cacheHierarchy uniqueName="[Table2].[PercentSalaryHike]" caption="PercentSalaryHike" attribute="1" defaultMemberUniqueName="[Table2].[PercentSalaryHike].[All]" allUniqueName="[Table2].[PercentSalaryHike].[All]" dimensionUniqueName="[Table2]" displayFolder="" count="0" memberValueDatatype="20" unbalanced="0"/>
    <cacheHierarchy uniqueName="[Table2].[PerformanceRating]" caption="PerformanceRating" attribute="1" defaultMemberUniqueName="[Table2].[PerformanceRating].[All]" allUniqueName="[Table2].[PerformanceRating].[All]" dimensionUniqueName="[Table2]" displayFolder="" count="0" memberValueDatatype="20" unbalanced="0"/>
    <cacheHierarchy uniqueName="[Table2].[RelationshipSatisfaction]" caption="RelationshipSatisfaction" attribute="1" defaultMemberUniqueName="[Table2].[RelationshipSatisfaction].[All]" allUniqueName="[Table2].[RelationshipSatisfaction].[All]" dimensionUniqueName="[Table2]" displayFolder="" count="0" memberValueDatatype="20" unbalanced="0"/>
    <cacheHierarchy uniqueName="[Table2].[StockOptionLevel]" caption="StockOptionLevel" attribute="1" defaultMemberUniqueName="[Table2].[StockOptionLevel].[All]" allUniqueName="[Table2].[StockOptionLevel].[All]" dimensionUniqueName="[Table2]" displayFolder="" count="0" memberValueDatatype="20" unbalanced="0"/>
    <cacheHierarchy uniqueName="[Table2].[TotalWorkingYears]" caption="TotalWorkingYears" attribute="1" defaultMemberUniqueName="[Table2].[TotalWorkingYears].[All]" allUniqueName="[Table2].[TotalWorkingYears].[All]" dimensionUniqueName="[Table2]" displayFolder="" count="0" memberValueDatatype="20" unbalanced="0"/>
    <cacheHierarchy uniqueName="[Table2].[TrainingTimesLastYear]" caption="TrainingTimesLastYear" attribute="1" defaultMemberUniqueName="[Table2].[TrainingTimesLastYear].[All]" allUniqueName="[Table2].[TrainingTimesLastYear].[All]" dimensionUniqueName="[Table2]" displayFolder="" count="0" memberValueDatatype="20" unbalanced="0"/>
    <cacheHierarchy uniqueName="[Table2].[YearsInCurrentRole]" caption="YearsInCurrentRole" attribute="1" defaultMemberUniqueName="[Table2].[YearsInCurrentRole].[All]" allUniqueName="[Table2].[YearsInCurrentRole].[All]" dimensionUniqueName="[Table2]" displayFolder="" count="0" memberValueDatatype="20" unbalanced="0"/>
    <cacheHierarchy uniqueName="[Table2].[YearsSinceLastPromotion]" caption="YearsSinceLastPromotion" attribute="1" defaultMemberUniqueName="[Table2].[YearsSinceLastPromotion].[All]" allUniqueName="[Table2].[YearsSinceLastPromotion].[All]" dimensionUniqueName="[Table2]" displayFolder="" count="0" memberValueDatatype="20" unbalanced="0"/>
    <cacheHierarchy uniqueName="[Table2].[Performance_Level]" caption="Performance_Level" attribute="1" defaultMemberUniqueName="[Table2].[Performance_Level].[All]" allUniqueName="[Table2].[Performance_Level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Market Salary]" caption="Market Salary" attribute="1" defaultMemberUniqueName="[Table2].[Market Salary].[All]" allUniqueName="[Table2].[Market Salary].[All]" dimensionUniqueName="[Table2]" displayFolder="" count="0" memberValueDatatype="5" unbalanced="0"/>
    <cacheHierarchy uniqueName="[Table2].[Comp Ratio]" caption="Comp Ratio" attribute="1" defaultMemberUniqueName="[Table2].[Comp Ratio].[All]" allUniqueName="[Table2].[Comp Ratio].[All]" dimensionUniqueName="[Table2]" displayFolder="" count="0" memberValueDatatype="5" unbalanced="0"/>
    <cacheHierarchy uniqueName="[Table2].[complevel]" caption="complevel" attribute="1" defaultMemberUniqueName="[Table2].[complevel].[All]" allUniqueName="[Table2].[complevel].[All]" dimensionUniqueName="[Table2]" displayFolder="" count="0" memberValueDatatype="130" unbalanced="0"/>
    <cacheHierarchy uniqueName="[Table2].[Succession_Level]" caption="Succession_Level" attribute="1" defaultMemberUniqueName="[Table2].[Succession_Level].[All]" allUniqueName="[Table2].[Succession_Level].[All]" dimensionUniqueName="[Table2]" displayFolder="" count="0" memberValueDatatype="130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Bonus]" caption="Sum of Bonus" measure="1" displayFolder="" measureGroup="Table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Bonus]" caption="Average of Bonus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erformance_Level]" caption="Count of Performance_Level" measure="1" displayFolder="" measureGroup="Table2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Salary]" caption="Sum of Salary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Salary]" caption="Average of Salary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complevel]" caption="Count of complevel" measure="1" displayFolder="" measureGroup="Table2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Succession_Level]" caption="Count of Succession_Level" measure="1" displayFolder="" measureGroup="Table2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udi roshitha" refreshedDate="46148.908279976851" backgroundQuery="1" createdVersion="8" refreshedVersion="8" minRefreshableVersion="3" recordCount="0" supportSubquery="1" supportAdvancedDrill="1" xr:uid="{86CAFBDE-3724-48C7-A16C-6EB15281F3E4}">
  <cacheSource type="external" connectionId="1"/>
  <cacheFields count="2">
    <cacheField name="[Table2].[Performance_Level].[Performance_Level]" caption="Performance_Level" numFmtId="0" hierarchy="36" level="1">
      <sharedItems count="3">
        <s v="average performer"/>
        <s v="high performer"/>
        <s v="low performer"/>
      </sharedItems>
    </cacheField>
    <cacheField name="[Measures].[Average of Salary]" caption="Average of Salary" numFmtId="0" hierarchy="47" level="32767"/>
  </cacheFields>
  <cacheHierarchies count="50">
    <cacheHierarchy uniqueName="[Table2].[Age]" caption="Age" attribute="1" defaultMemberUniqueName="[Table2].[Age].[All]" allUniqueName="[Table2].[Age].[All]" dimensionUniqueName="[Table2]" displayFolder="" count="0" memberValueDatatype="20" unbalanced="0"/>
    <cacheHierarchy uniqueName="[Table2].[Attrition]" caption="Attrition" attribute="1" defaultMemberUniqueName="[Table2].[Attrition].[All]" allUniqueName="[Table2].[Attrition].[All]" dimensionUniqueName="[Table2]" displayFolder="" count="0" memberValueDatatype="130" unbalanced="0"/>
    <cacheHierarchy uniqueName="[Table2].[Env_Satisfaction]" caption="Env_Satisfaction" attribute="1" defaultMemberUniqueName="[Table2].[Env_Satisfaction].[All]" allUniqueName="[Table2].[Env_Satisfaction].[All]" dimensionUniqueName="[Table2]" displayFolder="" count="0" memberValueDatatype="20" unbalanced="0"/>
    <cacheHierarchy uniqueName="[Table2].[Gender]" caption="Gender" attribute="1" defaultMemberUniqueName="[Table2].[Gender].[All]" allUniqueName="[Table2].[Gender].[All]" dimensionUniqueName="[Table2]" displayFolder="" count="0" memberValueDatatype="130" unbalanced="0"/>
    <cacheHierarchy uniqueName="[Table2].[Role]" caption="Role" attribute="1" defaultMemberUniqueName="[Table2].[Role].[All]" allUniqueName="[Table2].[Role].[All]" dimensionUniqueName="[Table2]" displayFolder="" count="0" memberValueDatatype="130" unbalanced="0"/>
    <cacheHierarchy uniqueName="[Table2].[Satisfaction]" caption="Satisfaction" attribute="1" defaultMemberUniqueName="[Table2].[Satisfaction].[All]" allUniqueName="[Table2].[Satisfaction].[All]" dimensionUniqueName="[Table2]" displayFolder="" count="0" memberValueDatatype="20" unbalanced="0"/>
    <cacheHierarchy uniqueName="[Table2].[Salary]" caption="Salary" attribute="1" defaultMemberUniqueName="[Table2].[Salary].[All]" allUniqueName="[Table2].[Salary].[All]" dimensionUniqueName="[Table2]" displayFolder="" count="0" memberValueDatatype="20" unbalanced="0"/>
    <cacheHierarchy uniqueName="[Table2].[OverTime]" caption="OverTime" attribute="1" defaultMemberUniqueName="[Table2].[OverTime].[All]" allUniqueName="[Table2].[OverTime].[All]" dimensionUniqueName="[Table2]" displayFolder="" count="0" memberValueDatatype="130" unbalanced="0"/>
    <cacheHierarchy uniqueName="[Table2].[WorkLifeBalance]" caption="WorkLifeBalance" attribute="1" defaultMemberUniqueName="[Table2].[WorkLifeBalance].[All]" allUniqueName="[Table2].[WorkLifeBalance].[All]" dimensionUniqueName="[Table2]" displayFolder="" count="0" memberValueDatatype="20" unbalanced="0"/>
    <cacheHierarchy uniqueName="[Table2].[Tenure]" caption="Tenure" attribute="1" defaultMemberUniqueName="[Table2].[Tenure].[All]" allUniqueName="[Table2].[Tenure].[All]" dimensionUniqueName="[Table2]" displayFolder="" count="0" memberValueDatatype="20" unbalanced="0"/>
    <cacheHierarchy uniqueName="[Table2].[Fund Return (%)]" caption="Fund Return (%)" attribute="1" defaultMemberUniqueName="[Table2].[Fund Return (%)].[All]" allUniqueName="[Table2].[Fund Return (%)].[All]" dimensionUniqueName="[Table2]" displayFolder="" count="0" memberValueDatatype="5" unbalanced="0"/>
    <cacheHierarchy uniqueName="[Table2].[Benchmark Return]" caption="Benchmark Return" attribute="1" defaultMemberUniqueName="[Table2].[Benchmark Return].[All]" allUniqueName="[Table2].[Benchmark Return].[All]" dimensionUniqueName="[Table2]" displayFolder="" count="0" memberValueDatatype="5" unbalanced="0"/>
    <cacheHierarchy uniqueName="[Table2].[Alpha]" caption="Alpha" attribute="1" defaultMemberUniqueName="[Table2].[Alpha].[All]" allUniqueName="[Table2].[Alpha].[All]" dimensionUniqueName="[Table2]" displayFolder="" count="0" memberValueDatatype="5" unbalanced="0"/>
    <cacheHierarchy uniqueName="[Table2].[Bonus]" caption="Bonus" attribute="1" defaultMemberUniqueName="[Table2].[Bonus].[All]" allUniqueName="[Table2].[Bonus].[All]" dimensionUniqueName="[Table2]" displayFolder="" count="0" memberValueDatatype="5" unbalanced="0"/>
    <cacheHierarchy uniqueName="[Table2].[AUM (₹ Cr)]" caption="AUM (₹ Cr)" attribute="1" defaultMemberUniqueName="[Table2].[AUM (₹ Cr)].[All]" allUniqueName="[Table2].[AUM (₹ Cr)].[All]" dimensionUniqueName="[Table2]" displayFolder="" count="0" memberValueDatatype="20" unbalanced="0"/>
    <cacheHierarchy uniqueName="[Table2].[Salary Bands]" caption="Salary Bands" attribute="1" defaultMemberUniqueName="[Table2].[Salary Bands].[All]" allUniqueName="[Table2].[Salary Bands].[All]" dimensionUniqueName="[Table2]" displayFolder="" count="0" memberValueDatatype="130" unbalanced="0"/>
    <cacheHierarchy uniqueName="[Table2].[BusinessTravel]" caption="BusinessTravel" attribute="1" defaultMemberUniqueName="[Table2].[BusinessTravel].[All]" allUniqueName="[Table2].[BusinessTravel].[All]" dimensionUniqueName="[Table2]" displayFolder="" count="0" memberValueDatatype="130" unbalanced="0"/>
    <cacheHierarchy uniqueName="[Table2].[DailyRate]" caption="DailyRate" attribute="1" defaultMemberUniqueName="[Table2].[DailyRate].[All]" allUniqueName="[Table2].[DailyRate].[All]" dimensionUniqueName="[Table2]" displayFolder="" count="0" memberValueDatatype="20" unbalanced="0"/>
    <cacheHierarchy uniqueName="[Table2].[Department]" caption="Department" attribute="1" defaultMemberUniqueName="[Table2].[Department].[All]" allUniqueName="[Table2].[Department].[All]" dimensionUniqueName="[Table2]" displayFolder="" count="0" memberValueDatatype="130" unbalanced="0"/>
    <cacheHierarchy uniqueName="[Table2].[DistanceFromHome]" caption="DistanceFromHome" attribute="1" defaultMemberUniqueName="[Table2].[DistanceFromHome].[All]" allUniqueName="[Table2].[DistanceFromHome].[All]" dimensionUniqueName="[Table2]" displayFolder="" count="0" memberValueDatatype="20" unbalanced="0"/>
    <cacheHierarchy uniqueName="[Table2].[Education]" caption="Education" attribute="1" defaultMemberUniqueName="[Table2].[Education].[All]" allUniqueName="[Table2].[Education].[All]" dimensionUniqueName="[Table2]" displayFolder="" count="0" memberValueDatatype="20" unbalanced="0"/>
    <cacheHierarchy uniqueName="[Table2].[EducationField]" caption="EducationField" attribute="1" defaultMemberUniqueName="[Table2].[EducationField].[All]" allUniqueName="[Table2].[EducationField].[All]" dimensionUniqueName="[Table2]" displayFolder="" count="0" memberValueDatatype="130" unbalanced="0"/>
    <cacheHierarchy uniqueName="[Table2].[HourlyRate]" caption="HourlyRate" attribute="1" defaultMemberUniqueName="[Table2].[HourlyRate].[All]" allUniqueName="[Table2].[HourlyRate].[All]" dimensionUniqueName="[Table2]" displayFolder="" count="0" memberValueDatatype="20" unbalanced="0"/>
    <cacheHierarchy uniqueName="[Table2].[JobInvolvement]" caption="JobInvolvement" attribute="1" defaultMemberUniqueName="[Table2].[JobInvolvement].[All]" allUniqueName="[Table2].[JobInvolvement].[All]" dimensionUniqueName="[Table2]" displayFolder="" count="0" memberValueDatatype="20" unbalanced="0"/>
    <cacheHierarchy uniqueName="[Table2].[JobLevel]" caption="JobLevel" attribute="1" defaultMemberUniqueName="[Table2].[JobLevel].[All]" allUniqueName="[Table2].[JobLevel].[All]" dimensionUniqueName="[Table2]" displayFolder="" count="0" memberValueDatatype="20" unbalanced="0"/>
    <cacheHierarchy uniqueName="[Table2].[MaritalStatus]" caption="MaritalStatus" attribute="1" defaultMemberUniqueName="[Table2].[MaritalStatus].[All]" allUniqueName="[Table2].[MaritalStatus].[All]" dimensionUniqueName="[Table2]" displayFolder="" count="0" memberValueDatatype="130" unbalanced="0"/>
    <cacheHierarchy uniqueName="[Table2].[MonthlyRate]" caption="MonthlyRate" attribute="1" defaultMemberUniqueName="[Table2].[MonthlyRate].[All]" allUniqueName="[Table2].[MonthlyRate].[All]" dimensionUniqueName="[Table2]" displayFolder="" count="0" memberValueDatatype="20" unbalanced="0"/>
    <cacheHierarchy uniqueName="[Table2].[NumCompaniesWorked]" caption="NumCompaniesWorked" attribute="1" defaultMemberUniqueName="[Table2].[NumCompaniesWorked].[All]" allUniqueName="[Table2].[NumCompaniesWorked].[All]" dimensionUniqueName="[Table2]" displayFolder="" count="0" memberValueDatatype="20" unbalanced="0"/>
    <cacheHierarchy uniqueName="[Table2].[PercentSalaryHike]" caption="PercentSalaryHike" attribute="1" defaultMemberUniqueName="[Table2].[PercentSalaryHike].[All]" allUniqueName="[Table2].[PercentSalaryHike].[All]" dimensionUniqueName="[Table2]" displayFolder="" count="0" memberValueDatatype="20" unbalanced="0"/>
    <cacheHierarchy uniqueName="[Table2].[PerformanceRating]" caption="PerformanceRating" attribute="1" defaultMemberUniqueName="[Table2].[PerformanceRating].[All]" allUniqueName="[Table2].[PerformanceRating].[All]" dimensionUniqueName="[Table2]" displayFolder="" count="0" memberValueDatatype="20" unbalanced="0"/>
    <cacheHierarchy uniqueName="[Table2].[RelationshipSatisfaction]" caption="RelationshipSatisfaction" attribute="1" defaultMemberUniqueName="[Table2].[RelationshipSatisfaction].[All]" allUniqueName="[Table2].[RelationshipSatisfaction].[All]" dimensionUniqueName="[Table2]" displayFolder="" count="0" memberValueDatatype="20" unbalanced="0"/>
    <cacheHierarchy uniqueName="[Table2].[StockOptionLevel]" caption="StockOptionLevel" attribute="1" defaultMemberUniqueName="[Table2].[StockOptionLevel].[All]" allUniqueName="[Table2].[StockOptionLevel].[All]" dimensionUniqueName="[Table2]" displayFolder="" count="0" memberValueDatatype="20" unbalanced="0"/>
    <cacheHierarchy uniqueName="[Table2].[TotalWorkingYears]" caption="TotalWorkingYears" attribute="1" defaultMemberUniqueName="[Table2].[TotalWorkingYears].[All]" allUniqueName="[Table2].[TotalWorkingYears].[All]" dimensionUniqueName="[Table2]" displayFolder="" count="0" memberValueDatatype="20" unbalanced="0"/>
    <cacheHierarchy uniqueName="[Table2].[TrainingTimesLastYear]" caption="TrainingTimesLastYear" attribute="1" defaultMemberUniqueName="[Table2].[TrainingTimesLastYear].[All]" allUniqueName="[Table2].[TrainingTimesLastYear].[All]" dimensionUniqueName="[Table2]" displayFolder="" count="0" memberValueDatatype="20" unbalanced="0"/>
    <cacheHierarchy uniqueName="[Table2].[YearsInCurrentRole]" caption="YearsInCurrentRole" attribute="1" defaultMemberUniqueName="[Table2].[YearsInCurrentRole].[All]" allUniqueName="[Table2].[YearsInCurrentRole].[All]" dimensionUniqueName="[Table2]" displayFolder="" count="0" memberValueDatatype="20" unbalanced="0"/>
    <cacheHierarchy uniqueName="[Table2].[YearsSinceLastPromotion]" caption="YearsSinceLastPromotion" attribute="1" defaultMemberUniqueName="[Table2].[YearsSinceLastPromotion].[All]" allUniqueName="[Table2].[YearsSinceLastPromotion].[All]" dimensionUniqueName="[Table2]" displayFolder="" count="0" memberValueDatatype="20" unbalanced="0"/>
    <cacheHierarchy uniqueName="[Table2].[Performance_Level]" caption="Performance_Level" attribute="1" defaultMemberUniqueName="[Table2].[Performance_Level].[All]" allUniqueName="[Table2].[Performance_Level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Market Salary]" caption="Market Salary" attribute="1" defaultMemberUniqueName="[Table2].[Market Salary].[All]" allUniqueName="[Table2].[Market Salary].[All]" dimensionUniqueName="[Table2]" displayFolder="" count="0" memberValueDatatype="5" unbalanced="0"/>
    <cacheHierarchy uniqueName="[Table2].[Comp Ratio]" caption="Comp Ratio" attribute="1" defaultMemberUniqueName="[Table2].[Comp Ratio].[All]" allUniqueName="[Table2].[Comp Ratio].[All]" dimensionUniqueName="[Table2]" displayFolder="" count="0" memberValueDatatype="5" unbalanced="0"/>
    <cacheHierarchy uniqueName="[Table2].[complevel]" caption="complevel" attribute="1" defaultMemberUniqueName="[Table2].[complevel].[All]" allUniqueName="[Table2].[complevel].[All]" dimensionUniqueName="[Table2]" displayFolder="" count="0" memberValueDatatype="130" unbalanced="0"/>
    <cacheHierarchy uniqueName="[Table2].[Succession_Level]" caption="Succession_Level" attribute="1" defaultMemberUniqueName="[Table2].[Succession_Level].[All]" allUniqueName="[Table2].[Succession_Level].[All]" dimensionUniqueName="[Table2]" displayFolder="" count="0" memberValueDatatype="130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Bonus]" caption="Sum of Bonus" measure="1" displayFolder="" measureGroup="Table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Bonus]" caption="Average of Bonus" measure="1" displayFolder="" measureGroup="Table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erformance_Level]" caption="Count of Performance_Level" measure="1" displayFolder="" measureGroup="Table2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Salary]" caption="Sum of Salary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Salary]" caption="Average of Salary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complevel]" caption="Count of complevel" measure="1" displayFolder="" measureGroup="Table2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Succession_Level]" caption="Count of Succession_Level" measure="1" displayFolder="" measureGroup="Table2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udi roshitha" refreshedDate="46148.908638773151" backgroundQuery="1" createdVersion="8" refreshedVersion="8" minRefreshableVersion="3" recordCount="0" supportSubquery="1" supportAdvancedDrill="1" xr:uid="{115982C7-EF48-4A07-94D2-278DA3C84FDB}">
  <cacheSource type="external" connectionId="1"/>
  <cacheFields count="2">
    <cacheField name="[Table2].[Succession_Level].[Succession_Level]" caption="Succession_Level" numFmtId="0" hierarchy="40" level="1">
      <sharedItems count="3">
        <s v="Not Ready"/>
        <s v="Ready Now"/>
        <s v="Ready Soon"/>
      </sharedItems>
    </cacheField>
    <cacheField name="[Measures].[Count of Succession_Level]" caption="Count of Succession_Level" numFmtId="0" hierarchy="49" level="32767"/>
  </cacheFields>
  <cacheHierarchies count="50">
    <cacheHierarchy uniqueName="[Table2].[Age]" caption="Age" attribute="1" defaultMemberUniqueName="[Table2].[Age].[All]" allUniqueName="[Table2].[Age].[All]" dimensionUniqueName="[Table2]" displayFolder="" count="0" memberValueDatatype="20" unbalanced="0"/>
    <cacheHierarchy uniqueName="[Table2].[Attrition]" caption="Attrition" attribute="1" defaultMemberUniqueName="[Table2].[Attrition].[All]" allUniqueName="[Table2].[Attrition].[All]" dimensionUniqueName="[Table2]" displayFolder="" count="0" memberValueDatatype="130" unbalanced="0"/>
    <cacheHierarchy uniqueName="[Table2].[Env_Satisfaction]" caption="Env_Satisfaction" attribute="1" defaultMemberUniqueName="[Table2].[Env_Satisfaction].[All]" allUniqueName="[Table2].[Env_Satisfaction].[All]" dimensionUniqueName="[Table2]" displayFolder="" count="0" memberValueDatatype="20" unbalanced="0"/>
    <cacheHierarchy uniqueName="[Table2].[Gender]" caption="Gender" attribute="1" defaultMemberUniqueName="[Table2].[Gender].[All]" allUniqueName="[Table2].[Gender].[All]" dimensionUniqueName="[Table2]" displayFolder="" count="0" memberValueDatatype="130" unbalanced="0"/>
    <cacheHierarchy uniqueName="[Table2].[Role]" caption="Role" attribute="1" defaultMemberUniqueName="[Table2].[Role].[All]" allUniqueName="[Table2].[Role].[All]" dimensionUniqueName="[Table2]" displayFolder="" count="0" memberValueDatatype="130" unbalanced="0"/>
    <cacheHierarchy uniqueName="[Table2].[Satisfaction]" caption="Satisfaction" attribute="1" defaultMemberUniqueName="[Table2].[Satisfaction].[All]" allUniqueName="[Table2].[Satisfaction].[All]" dimensionUniqueName="[Table2]" displayFolder="" count="0" memberValueDatatype="20" unbalanced="0"/>
    <cacheHierarchy uniqueName="[Table2].[Salary]" caption="Salary" attribute="1" defaultMemberUniqueName="[Table2].[Salary].[All]" allUniqueName="[Table2].[Salary].[All]" dimensionUniqueName="[Table2]" displayFolder="" count="0" memberValueDatatype="20" unbalanced="0"/>
    <cacheHierarchy uniqueName="[Table2].[OverTime]" caption="OverTime" attribute="1" defaultMemberUniqueName="[Table2].[OverTime].[All]" allUniqueName="[Table2].[OverTime].[All]" dimensionUniqueName="[Table2]" displayFolder="" count="0" memberValueDatatype="130" unbalanced="0"/>
    <cacheHierarchy uniqueName="[Table2].[WorkLifeBalance]" caption="WorkLifeBalance" attribute="1" defaultMemberUniqueName="[Table2].[WorkLifeBalance].[All]" allUniqueName="[Table2].[WorkLifeBalance].[All]" dimensionUniqueName="[Table2]" displayFolder="" count="0" memberValueDatatype="20" unbalanced="0"/>
    <cacheHierarchy uniqueName="[Table2].[Tenure]" caption="Tenure" attribute="1" defaultMemberUniqueName="[Table2].[Tenure].[All]" allUniqueName="[Table2].[Tenure].[All]" dimensionUniqueName="[Table2]" displayFolder="" count="0" memberValueDatatype="20" unbalanced="0"/>
    <cacheHierarchy uniqueName="[Table2].[Fund Return (%)]" caption="Fund Return (%)" attribute="1" defaultMemberUniqueName="[Table2].[Fund Return (%)].[All]" allUniqueName="[Table2].[Fund Return (%)].[All]" dimensionUniqueName="[Table2]" displayFolder="" count="0" memberValueDatatype="5" unbalanced="0"/>
    <cacheHierarchy uniqueName="[Table2].[Benchmark Return]" caption="Benchmark Return" attribute="1" defaultMemberUniqueName="[Table2].[Benchmark Return].[All]" allUniqueName="[Table2].[Benchmark Return].[All]" dimensionUniqueName="[Table2]" displayFolder="" count="0" memberValueDatatype="5" unbalanced="0"/>
    <cacheHierarchy uniqueName="[Table2].[Alpha]" caption="Alpha" attribute="1" defaultMemberUniqueName="[Table2].[Alpha].[All]" allUniqueName="[Table2].[Alpha].[All]" dimensionUniqueName="[Table2]" displayFolder="" count="0" memberValueDatatype="5" unbalanced="0"/>
    <cacheHierarchy uniqueName="[Table2].[Bonus]" caption="Bonus" attribute="1" defaultMemberUniqueName="[Table2].[Bonus].[All]" allUniqueName="[Table2].[Bonus].[All]" dimensionUniqueName="[Table2]" displayFolder="" count="0" memberValueDatatype="5" unbalanced="0"/>
    <cacheHierarchy uniqueName="[Table2].[AUM (₹ Cr)]" caption="AUM (₹ Cr)" attribute="1" defaultMemberUniqueName="[Table2].[AUM (₹ Cr)].[All]" allUniqueName="[Table2].[AUM (₹ Cr)].[All]" dimensionUniqueName="[Table2]" displayFolder="" count="0" memberValueDatatype="20" unbalanced="0"/>
    <cacheHierarchy uniqueName="[Table2].[Salary Bands]" caption="Salary Bands" attribute="1" defaultMemberUniqueName="[Table2].[Salary Bands].[All]" allUniqueName="[Table2].[Salary Bands].[All]" dimensionUniqueName="[Table2]" displayFolder="" count="0" memberValueDatatype="130" unbalanced="0"/>
    <cacheHierarchy uniqueName="[Table2].[BusinessTravel]" caption="BusinessTravel" attribute="1" defaultMemberUniqueName="[Table2].[BusinessTravel].[All]" allUniqueName="[Table2].[BusinessTravel].[All]" dimensionUniqueName="[Table2]" displayFolder="" count="0" memberValueDatatype="130" unbalanced="0"/>
    <cacheHierarchy uniqueName="[Table2].[DailyRate]" caption="DailyRate" attribute="1" defaultMemberUniqueName="[Table2].[DailyRate].[All]" allUniqueName="[Table2].[DailyRate].[All]" dimensionUniqueName="[Table2]" displayFolder="" count="0" memberValueDatatype="20" unbalanced="0"/>
    <cacheHierarchy uniqueName="[Table2].[Department]" caption="Department" attribute="1" defaultMemberUniqueName="[Table2].[Department].[All]" allUniqueName="[Table2].[Department].[All]" dimensionUniqueName="[Table2]" displayFolder="" count="0" memberValueDatatype="130" unbalanced="0"/>
    <cacheHierarchy uniqueName="[Table2].[DistanceFromHome]" caption="DistanceFromHome" attribute="1" defaultMemberUniqueName="[Table2].[DistanceFromHome].[All]" allUniqueName="[Table2].[DistanceFromHome].[All]" dimensionUniqueName="[Table2]" displayFolder="" count="0" memberValueDatatype="20" unbalanced="0"/>
    <cacheHierarchy uniqueName="[Table2].[Education]" caption="Education" attribute="1" defaultMemberUniqueName="[Table2].[Education].[All]" allUniqueName="[Table2].[Education].[All]" dimensionUniqueName="[Table2]" displayFolder="" count="0" memberValueDatatype="20" unbalanced="0"/>
    <cacheHierarchy uniqueName="[Table2].[EducationField]" caption="EducationField" attribute="1" defaultMemberUniqueName="[Table2].[EducationField].[All]" allUniqueName="[Table2].[EducationField].[All]" dimensionUniqueName="[Table2]" displayFolder="" count="0" memberValueDatatype="130" unbalanced="0"/>
    <cacheHierarchy uniqueName="[Table2].[HourlyRate]" caption="HourlyRate" attribute="1" defaultMemberUniqueName="[Table2].[HourlyRate].[All]" allUniqueName="[Table2].[HourlyRate].[All]" dimensionUniqueName="[Table2]" displayFolder="" count="0" memberValueDatatype="20" unbalanced="0"/>
    <cacheHierarchy uniqueName="[Table2].[JobInvolvement]" caption="JobInvolvement" attribute="1" defaultMemberUniqueName="[Table2].[JobInvolvement].[All]" allUniqueName="[Table2].[JobInvolvement].[All]" dimensionUniqueName="[Table2]" displayFolder="" count="0" memberValueDatatype="20" unbalanced="0"/>
    <cacheHierarchy uniqueName="[Table2].[JobLevel]" caption="JobLevel" attribute="1" defaultMemberUniqueName="[Table2].[JobLevel].[All]" allUniqueName="[Table2].[JobLevel].[All]" dimensionUniqueName="[Table2]" displayFolder="" count="0" memberValueDatatype="20" unbalanced="0"/>
    <cacheHierarchy uniqueName="[Table2].[MaritalStatus]" caption="MaritalStatus" attribute="1" defaultMemberUniqueName="[Table2].[MaritalStatus].[All]" allUniqueName="[Table2].[MaritalStatus].[All]" dimensionUniqueName="[Table2]" displayFolder="" count="0" memberValueDatatype="130" unbalanced="0"/>
    <cacheHierarchy uniqueName="[Table2].[MonthlyRate]" caption="MonthlyRate" attribute="1" defaultMemberUniqueName="[Table2].[MonthlyRate].[All]" allUniqueName="[Table2].[MonthlyRate].[All]" dimensionUniqueName="[Table2]" displayFolder="" count="0" memberValueDatatype="20" unbalanced="0"/>
    <cacheHierarchy uniqueName="[Table2].[NumCompaniesWorked]" caption="NumCompaniesWorked" attribute="1" defaultMemberUniqueName="[Table2].[NumCompaniesWorked].[All]" allUniqueName="[Table2].[NumCompaniesWorked].[All]" dimensionUniqueName="[Table2]" displayFolder="" count="0" memberValueDatatype="20" unbalanced="0"/>
    <cacheHierarchy uniqueName="[Table2].[PercentSalaryHike]" caption="PercentSalaryHike" attribute="1" defaultMemberUniqueName="[Table2].[PercentSalaryHike].[All]" allUniqueName="[Table2].[PercentSalaryHike].[All]" dimensionUniqueName="[Table2]" displayFolder="" count="0" memberValueDatatype="20" unbalanced="0"/>
    <cacheHierarchy uniqueName="[Table2].[PerformanceRating]" caption="PerformanceRating" attribute="1" defaultMemberUniqueName="[Table2].[PerformanceRating].[All]" allUniqueName="[Table2].[PerformanceRating].[All]" dimensionUniqueName="[Table2]" displayFolder="" count="0" memberValueDatatype="20" unbalanced="0"/>
    <cacheHierarchy uniqueName="[Table2].[RelationshipSatisfaction]" caption="RelationshipSatisfaction" attribute="1" defaultMemberUniqueName="[Table2].[RelationshipSatisfaction].[All]" allUniqueName="[Table2].[RelationshipSatisfaction].[All]" dimensionUniqueName="[Table2]" displayFolder="" count="0" memberValueDatatype="20" unbalanced="0"/>
    <cacheHierarchy uniqueName="[Table2].[StockOptionLevel]" caption="StockOptionLevel" attribute="1" defaultMemberUniqueName="[Table2].[StockOptionLevel].[All]" allUniqueName="[Table2].[StockOptionLevel].[All]" dimensionUniqueName="[Table2]" displayFolder="" count="0" memberValueDatatype="20" unbalanced="0"/>
    <cacheHierarchy uniqueName="[Table2].[TotalWorkingYears]" caption="TotalWorkingYears" attribute="1" defaultMemberUniqueName="[Table2].[TotalWorkingYears].[All]" allUniqueName="[Table2].[TotalWorkingYears].[All]" dimensionUniqueName="[Table2]" displayFolder="" count="0" memberValueDatatype="20" unbalanced="0"/>
    <cacheHierarchy uniqueName="[Table2].[TrainingTimesLastYear]" caption="TrainingTimesLastYear" attribute="1" defaultMemberUniqueName="[Table2].[TrainingTimesLastYear].[All]" allUniqueName="[Table2].[TrainingTimesLastYear].[All]" dimensionUniqueName="[Table2]" displayFolder="" count="0" memberValueDatatype="20" unbalanced="0"/>
    <cacheHierarchy uniqueName="[Table2].[YearsInCurrentRole]" caption="YearsInCurrentRole" attribute="1" defaultMemberUniqueName="[Table2].[YearsInCurrentRole].[All]" allUniqueName="[Table2].[YearsInCurrentRole].[All]" dimensionUniqueName="[Table2]" displayFolder="" count="0" memberValueDatatype="20" unbalanced="0"/>
    <cacheHierarchy uniqueName="[Table2].[YearsSinceLastPromotion]" caption="YearsSinceLastPromotion" attribute="1" defaultMemberUniqueName="[Table2].[YearsSinceLastPromotion].[All]" allUniqueName="[Table2].[YearsSinceLastPromotion].[All]" dimensionUniqueName="[Table2]" displayFolder="" count="0" memberValueDatatype="20" unbalanced="0"/>
    <cacheHierarchy uniqueName="[Table2].[Performance_Level]" caption="Performance_Level" attribute="1" defaultMemberUniqueName="[Table2].[Performance_Level].[All]" allUniqueName="[Table2].[Performance_Level].[All]" dimensionUniqueName="[Table2]" displayFolder="" count="0" memberValueDatatype="130" unbalanced="0"/>
    <cacheHierarchy uniqueName="[Table2].[Market Salary]" caption="Market Salary" attribute="1" defaultMemberUniqueName="[Table2].[Market Salary].[All]" allUniqueName="[Table2].[Market Salary].[All]" dimensionUniqueName="[Table2]" displayFolder="" count="0" memberValueDatatype="5" unbalanced="0"/>
    <cacheHierarchy uniqueName="[Table2].[Comp Ratio]" caption="Comp Ratio" attribute="1" defaultMemberUniqueName="[Table2].[Comp Ratio].[All]" allUniqueName="[Table2].[Comp Ratio].[All]" dimensionUniqueName="[Table2]" displayFolder="" count="0" memberValueDatatype="5" unbalanced="0"/>
    <cacheHierarchy uniqueName="[Table2].[complevel]" caption="complevel" attribute="1" defaultMemberUniqueName="[Table2].[complevel].[All]" allUniqueName="[Table2].[complevel].[All]" dimensionUniqueName="[Table2]" displayFolder="" count="0" memberValueDatatype="130" unbalanced="0"/>
    <cacheHierarchy uniqueName="[Table2].[Succession_Level]" caption="Succession_Level" attribute="1" defaultMemberUniqueName="[Table2].[Succession_Level].[All]" allUniqueName="[Table2].[Succession_Level].[All]" dimensionUniqueName="[Table2]" displayFolder="" count="2" memberValueDatatype="130" unbalanced="0">
      <fieldsUsage count="2">
        <fieldUsage x="-1"/>
        <fieldUsage x="0"/>
      </fieldsUsage>
    </cacheHierarchy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Bonus]" caption="Sum of Bonus" measure="1" displayFolder="" measureGroup="Table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Bonus]" caption="Average of Bonus" measure="1" displayFolder="" measureGroup="Table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erformance_Level]" caption="Count of Performance_Level" measure="1" displayFolder="" measureGroup="Table2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Salary]" caption="Sum of Salary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Salary]" caption="Average of Salary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complevel]" caption="Count of complevel" measure="1" displayFolder="" measureGroup="Table2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Succession_Level]" caption="Count of Succession_Level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0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n v="2"/>
    <s v="Female"/>
    <x v="0"/>
    <x v="0"/>
    <x v="0"/>
    <s v="Yes"/>
    <n v="1"/>
    <x v="0"/>
    <n v="0.1"/>
    <n v="0.1"/>
    <n v="0"/>
    <n v="1198.6000000000001"/>
    <n v="4500"/>
    <s v="Travel_Rarely"/>
    <n v="1102"/>
    <s v="Sales"/>
    <n v="1"/>
    <n v="2"/>
    <s v="Life Sciences"/>
    <n v="94"/>
    <n v="3"/>
    <n v="2"/>
    <s v="Single"/>
    <n v="19479"/>
    <n v="8"/>
    <n v="11"/>
    <n v="3"/>
    <n v="1"/>
    <n v="0"/>
    <n v="8"/>
    <n v="0"/>
    <n v="4"/>
    <n v="0"/>
    <n v="5"/>
  </r>
  <r>
    <n v="49"/>
    <x v="1"/>
    <n v="3"/>
    <s v="Male"/>
    <x v="1"/>
    <x v="1"/>
    <x v="1"/>
    <s v="No"/>
    <n v="3"/>
    <x v="1"/>
    <n v="0.1"/>
    <n v="7.0000000000000007E-2"/>
    <n v="0.03"/>
    <n v="1026"/>
    <n v="3000"/>
    <s v="Travel_Frequently"/>
    <n v="279"/>
    <s v="Research &amp; Development"/>
    <n v="8"/>
    <n v="1"/>
    <s v="Life Sciences"/>
    <n v="61"/>
    <n v="2"/>
    <n v="2"/>
    <s v="Married"/>
    <n v="24907"/>
    <n v="1"/>
    <n v="23"/>
    <n v="4"/>
    <n v="4"/>
    <n v="1"/>
    <n v="10"/>
    <n v="3"/>
    <n v="7"/>
    <n v="1"/>
    <n v="7"/>
  </r>
  <r>
    <n v="37"/>
    <x v="0"/>
    <n v="4"/>
    <s v="Male"/>
    <x v="2"/>
    <x v="2"/>
    <x v="2"/>
    <s v="Yes"/>
    <n v="3"/>
    <x v="2"/>
    <n v="0.12"/>
    <n v="0.11"/>
    <n v="9.999999999999995E-3"/>
    <n v="418"/>
    <n v="500"/>
    <s v="Travel_Rarely"/>
    <n v="1373"/>
    <s v="Research &amp; Development"/>
    <n v="2"/>
    <n v="2"/>
    <s v="Other"/>
    <n v="92"/>
    <n v="2"/>
    <n v="1"/>
    <s v="Single"/>
    <n v="2396"/>
    <n v="6"/>
    <n v="15"/>
    <n v="3"/>
    <n v="2"/>
    <n v="0"/>
    <n v="7"/>
    <n v="3"/>
    <n v="0"/>
    <n v="0"/>
    <n v="0"/>
  </r>
  <r>
    <n v="33"/>
    <x v="1"/>
    <n v="4"/>
    <s v="Female"/>
    <x v="1"/>
    <x v="2"/>
    <x v="3"/>
    <s v="Yes"/>
    <n v="3"/>
    <x v="3"/>
    <n v="0.12"/>
    <n v="7.0000000000000007E-2"/>
    <n v="4.9999999999999989E-2"/>
    <n v="581.80000000000007"/>
    <n v="4500"/>
    <s v="Travel_Frequently"/>
    <n v="1392"/>
    <s v="Research &amp; Development"/>
    <n v="3"/>
    <n v="4"/>
    <s v="Life Sciences"/>
    <n v="56"/>
    <n v="3"/>
    <n v="1"/>
    <s v="Married"/>
    <n v="23159"/>
    <n v="1"/>
    <n v="11"/>
    <n v="3"/>
    <n v="3"/>
    <n v="0"/>
    <n v="8"/>
    <n v="3"/>
    <n v="7"/>
    <n v="3"/>
    <n v="0"/>
  </r>
  <r>
    <n v="27"/>
    <x v="1"/>
    <n v="1"/>
    <s v="Male"/>
    <x v="2"/>
    <x v="1"/>
    <x v="4"/>
    <s v="No"/>
    <n v="3"/>
    <x v="4"/>
    <n v="0.1"/>
    <n v="0.1"/>
    <n v="0"/>
    <n v="693.6"/>
    <n v="1200"/>
    <s v="Travel_Rarely"/>
    <n v="591"/>
    <s v="Research &amp; Development"/>
    <n v="2"/>
    <n v="1"/>
    <s v="Medical"/>
    <n v="40"/>
    <n v="3"/>
    <n v="1"/>
    <s v="Married"/>
    <n v="16632"/>
    <n v="9"/>
    <n v="12"/>
    <n v="3"/>
    <n v="4"/>
    <n v="1"/>
    <n v="6"/>
    <n v="3"/>
    <n v="2"/>
    <n v="2"/>
    <n v="2"/>
  </r>
  <r>
    <n v="32"/>
    <x v="1"/>
    <n v="4"/>
    <s v="Male"/>
    <x v="2"/>
    <x v="0"/>
    <x v="5"/>
    <s v="No"/>
    <n v="2"/>
    <x v="5"/>
    <n v="0.1"/>
    <n v="0.09"/>
    <n v="1.0000000000000009E-2"/>
    <n v="613.6"/>
    <n v="500"/>
    <s v="Travel_Frequently"/>
    <n v="1005"/>
    <s v="Research &amp; Development"/>
    <n v="2"/>
    <n v="2"/>
    <s v="Life Sciences"/>
    <n v="79"/>
    <n v="3"/>
    <n v="1"/>
    <s v="Single"/>
    <n v="11864"/>
    <n v="0"/>
    <n v="13"/>
    <n v="3"/>
    <n v="3"/>
    <n v="0"/>
    <n v="8"/>
    <n v="2"/>
    <n v="7"/>
    <n v="3"/>
    <n v="6"/>
  </r>
  <r>
    <n v="59"/>
    <x v="1"/>
    <n v="3"/>
    <s v="Female"/>
    <x v="2"/>
    <x v="3"/>
    <x v="6"/>
    <s v="Yes"/>
    <n v="2"/>
    <x v="6"/>
    <n v="0.12"/>
    <n v="0.09"/>
    <n v="0.03"/>
    <n v="534"/>
    <n v="3000"/>
    <s v="Travel_Rarely"/>
    <n v="1324"/>
    <s v="Research &amp; Development"/>
    <n v="3"/>
    <n v="3"/>
    <s v="Medical"/>
    <n v="81"/>
    <n v="4"/>
    <n v="1"/>
    <s v="Married"/>
    <n v="9964"/>
    <n v="4"/>
    <n v="20"/>
    <n v="4"/>
    <n v="1"/>
    <n v="3"/>
    <n v="12"/>
    <n v="3"/>
    <n v="0"/>
    <n v="0"/>
    <n v="0"/>
  </r>
  <r>
    <n v="30"/>
    <x v="1"/>
    <n v="4"/>
    <s v="Male"/>
    <x v="2"/>
    <x v="2"/>
    <x v="7"/>
    <s v="No"/>
    <n v="3"/>
    <x v="6"/>
    <n v="0.15"/>
    <n v="0.1"/>
    <n v="4.9999999999999989E-2"/>
    <n v="538.6"/>
    <n v="4500"/>
    <s v="Travel_Rarely"/>
    <n v="1358"/>
    <s v="Research &amp; Development"/>
    <n v="24"/>
    <n v="1"/>
    <s v="Life Sciences"/>
    <n v="67"/>
    <n v="3"/>
    <n v="1"/>
    <s v="Divorced"/>
    <n v="13335"/>
    <n v="1"/>
    <n v="22"/>
    <n v="4"/>
    <n v="2"/>
    <n v="1"/>
    <n v="1"/>
    <n v="2"/>
    <n v="0"/>
    <n v="0"/>
    <n v="0"/>
  </r>
  <r>
    <n v="38"/>
    <x v="1"/>
    <n v="4"/>
    <s v="Male"/>
    <x v="3"/>
    <x v="2"/>
    <x v="8"/>
    <s v="No"/>
    <n v="3"/>
    <x v="7"/>
    <n v="0.08"/>
    <n v="7.0000000000000007E-2"/>
    <n v="9.999999999999995E-3"/>
    <n v="1905.2"/>
    <n v="500"/>
    <s v="Travel_Frequently"/>
    <n v="216"/>
    <s v="Research &amp; Development"/>
    <n v="23"/>
    <n v="3"/>
    <s v="Life Sciences"/>
    <n v="44"/>
    <n v="2"/>
    <n v="3"/>
    <s v="Single"/>
    <n v="8787"/>
    <n v="0"/>
    <n v="21"/>
    <n v="4"/>
    <n v="2"/>
    <n v="0"/>
    <n v="10"/>
    <n v="2"/>
    <n v="7"/>
    <n v="1"/>
    <n v="8"/>
  </r>
  <r>
    <n v="36"/>
    <x v="1"/>
    <n v="3"/>
    <s v="Male"/>
    <x v="4"/>
    <x v="2"/>
    <x v="9"/>
    <s v="No"/>
    <n v="2"/>
    <x v="5"/>
    <n v="0.1"/>
    <n v="0.1"/>
    <n v="0"/>
    <n v="1047.4000000000001"/>
    <n v="3000"/>
    <s v="Travel_Rarely"/>
    <n v="1299"/>
    <s v="Research &amp; Development"/>
    <n v="27"/>
    <n v="3"/>
    <s v="Medical"/>
    <n v="94"/>
    <n v="3"/>
    <n v="2"/>
    <s v="Married"/>
    <n v="16577"/>
    <n v="6"/>
    <n v="13"/>
    <n v="3"/>
    <n v="2"/>
    <n v="2"/>
    <n v="17"/>
    <n v="3"/>
    <n v="7"/>
    <n v="7"/>
    <n v="7"/>
  </r>
  <r>
    <n v="35"/>
    <x v="1"/>
    <n v="1"/>
    <s v="Male"/>
    <x v="2"/>
    <x v="1"/>
    <x v="10"/>
    <s v="No"/>
    <n v="3"/>
    <x v="8"/>
    <n v="0.15"/>
    <n v="0.11"/>
    <n v="3.9999999999999994E-2"/>
    <n v="485.20000000000005"/>
    <n v="500"/>
    <s v="Travel_Rarely"/>
    <n v="809"/>
    <s v="Research &amp; Development"/>
    <n v="16"/>
    <n v="3"/>
    <s v="Medical"/>
    <n v="84"/>
    <n v="4"/>
    <n v="1"/>
    <s v="Married"/>
    <n v="16479"/>
    <n v="0"/>
    <n v="13"/>
    <n v="3"/>
    <n v="3"/>
    <n v="1"/>
    <n v="6"/>
    <n v="5"/>
    <n v="4"/>
    <n v="0"/>
    <n v="3"/>
  </r>
  <r>
    <n v="29"/>
    <x v="1"/>
    <n v="4"/>
    <s v="Female"/>
    <x v="2"/>
    <x v="2"/>
    <x v="11"/>
    <s v="Yes"/>
    <n v="3"/>
    <x v="7"/>
    <n v="0.12"/>
    <n v="7.0000000000000007E-2"/>
    <n v="4.9999999999999989E-2"/>
    <n v="838.6"/>
    <n v="500"/>
    <s v="Travel_Rarely"/>
    <n v="153"/>
    <s v="Research &amp; Development"/>
    <n v="15"/>
    <n v="2"/>
    <s v="Life Sciences"/>
    <n v="49"/>
    <n v="2"/>
    <n v="2"/>
    <s v="Single"/>
    <n v="12682"/>
    <n v="0"/>
    <n v="12"/>
    <n v="3"/>
    <n v="4"/>
    <n v="0"/>
    <n v="10"/>
    <n v="3"/>
    <n v="5"/>
    <n v="0"/>
    <n v="8"/>
  </r>
  <r>
    <n v="31"/>
    <x v="1"/>
    <n v="1"/>
    <s v="Male"/>
    <x v="1"/>
    <x v="2"/>
    <x v="12"/>
    <s v="No"/>
    <n v="2"/>
    <x v="8"/>
    <n v="0.15"/>
    <n v="0.11"/>
    <n v="3.9999999999999994E-2"/>
    <n v="582.20000000000005"/>
    <n v="500"/>
    <s v="Travel_Rarely"/>
    <n v="670"/>
    <s v="Research &amp; Development"/>
    <n v="26"/>
    <n v="1"/>
    <s v="Life Sciences"/>
    <n v="31"/>
    <n v="3"/>
    <n v="1"/>
    <s v="Divorced"/>
    <n v="15170"/>
    <n v="1"/>
    <n v="17"/>
    <n v="3"/>
    <n v="4"/>
    <n v="1"/>
    <n v="5"/>
    <n v="1"/>
    <n v="2"/>
    <n v="4"/>
    <n v="3"/>
  </r>
  <r>
    <n v="34"/>
    <x v="1"/>
    <n v="2"/>
    <s v="Male"/>
    <x v="2"/>
    <x v="0"/>
    <x v="13"/>
    <s v="No"/>
    <n v="3"/>
    <x v="4"/>
    <n v="0.15"/>
    <n v="7.0000000000000007E-2"/>
    <n v="7.9999999999999988E-2"/>
    <n v="532.20000000000005"/>
    <n v="1200"/>
    <s v="Travel_Rarely"/>
    <n v="1346"/>
    <s v="Research &amp; Development"/>
    <n v="19"/>
    <n v="2"/>
    <s v="Medical"/>
    <n v="93"/>
    <n v="3"/>
    <n v="1"/>
    <s v="Divorced"/>
    <n v="8758"/>
    <n v="0"/>
    <n v="11"/>
    <n v="3"/>
    <n v="3"/>
    <n v="1"/>
    <n v="3"/>
    <n v="2"/>
    <n v="2"/>
    <n v="1"/>
    <n v="2"/>
  </r>
  <r>
    <n v="28"/>
    <x v="0"/>
    <n v="3"/>
    <s v="Male"/>
    <x v="2"/>
    <x v="2"/>
    <x v="14"/>
    <s v="Yes"/>
    <n v="3"/>
    <x v="9"/>
    <n v="0.08"/>
    <n v="0.09"/>
    <n v="-9.999999999999995E-3"/>
    <n v="405.6"/>
    <n v="4500"/>
    <s v="Travel_Rarely"/>
    <n v="103"/>
    <s v="Research &amp; Development"/>
    <n v="24"/>
    <n v="3"/>
    <s v="Life Sciences"/>
    <n v="50"/>
    <n v="2"/>
    <n v="1"/>
    <s v="Single"/>
    <n v="12947"/>
    <n v="5"/>
    <n v="14"/>
    <n v="3"/>
    <n v="2"/>
    <n v="0"/>
    <n v="6"/>
    <n v="4"/>
    <n v="2"/>
    <n v="0"/>
    <n v="3"/>
  </r>
  <r>
    <n v="29"/>
    <x v="1"/>
    <n v="2"/>
    <s v="Female"/>
    <x v="3"/>
    <x v="3"/>
    <x v="15"/>
    <s v="No"/>
    <n v="3"/>
    <x v="1"/>
    <n v="0.08"/>
    <n v="0.11"/>
    <n v="-0.03"/>
    <n v="1996"/>
    <n v="1200"/>
    <s v="Travel_Rarely"/>
    <n v="1389"/>
    <s v="Research &amp; Development"/>
    <n v="21"/>
    <n v="4"/>
    <s v="Life Sciences"/>
    <n v="51"/>
    <n v="4"/>
    <n v="3"/>
    <s v="Divorced"/>
    <n v="10195"/>
    <n v="1"/>
    <n v="11"/>
    <n v="3"/>
    <n v="3"/>
    <n v="1"/>
    <n v="10"/>
    <n v="1"/>
    <n v="9"/>
    <n v="8"/>
    <n v="8"/>
  </r>
  <r>
    <n v="32"/>
    <x v="1"/>
    <n v="1"/>
    <s v="Male"/>
    <x v="1"/>
    <x v="1"/>
    <x v="16"/>
    <s v="Yes"/>
    <n v="2"/>
    <x v="0"/>
    <n v="0.08"/>
    <n v="0.11"/>
    <n v="-0.03"/>
    <n v="659.6"/>
    <n v="3000"/>
    <s v="Travel_Rarely"/>
    <n v="334"/>
    <s v="Research &amp; Development"/>
    <n v="5"/>
    <n v="2"/>
    <s v="Life Sciences"/>
    <n v="80"/>
    <n v="4"/>
    <n v="1"/>
    <s v="Divorced"/>
    <n v="15053"/>
    <n v="0"/>
    <n v="12"/>
    <n v="3"/>
    <n v="4"/>
    <n v="2"/>
    <n v="7"/>
    <n v="5"/>
    <n v="2"/>
    <n v="0"/>
    <n v="5"/>
  </r>
  <r>
    <n v="22"/>
    <x v="1"/>
    <n v="4"/>
    <s v="Male"/>
    <x v="2"/>
    <x v="0"/>
    <x v="17"/>
    <s v="Yes"/>
    <n v="2"/>
    <x v="6"/>
    <n v="0.1"/>
    <n v="7.0000000000000007E-2"/>
    <n v="0.03"/>
    <n v="587"/>
    <n v="3000"/>
    <s v="Non-Travel"/>
    <n v="1123"/>
    <s v="Research &amp; Development"/>
    <n v="16"/>
    <n v="2"/>
    <s v="Medical"/>
    <n v="96"/>
    <n v="4"/>
    <n v="1"/>
    <s v="Divorced"/>
    <n v="7324"/>
    <n v="1"/>
    <n v="13"/>
    <n v="3"/>
    <n v="2"/>
    <n v="2"/>
    <n v="1"/>
    <n v="2"/>
    <n v="0"/>
    <n v="0"/>
    <n v="0"/>
  </r>
  <r>
    <n v="53"/>
    <x v="1"/>
    <n v="1"/>
    <s v="Female"/>
    <x v="5"/>
    <x v="0"/>
    <x v="18"/>
    <s v="No"/>
    <n v="3"/>
    <x v="10"/>
    <n v="0.1"/>
    <n v="0.1"/>
    <n v="0"/>
    <n v="3085.4"/>
    <n v="500"/>
    <s v="Travel_Rarely"/>
    <n v="1219"/>
    <s v="Sales"/>
    <n v="2"/>
    <n v="4"/>
    <s v="Life Sciences"/>
    <n v="78"/>
    <n v="2"/>
    <n v="4"/>
    <s v="Married"/>
    <n v="22021"/>
    <n v="2"/>
    <n v="16"/>
    <n v="3"/>
    <n v="3"/>
    <n v="0"/>
    <n v="31"/>
    <n v="3"/>
    <n v="8"/>
    <n v="3"/>
    <n v="7"/>
  </r>
  <r>
    <n v="38"/>
    <x v="1"/>
    <n v="4"/>
    <s v="Male"/>
    <x v="1"/>
    <x v="0"/>
    <x v="19"/>
    <s v="Yes"/>
    <n v="3"/>
    <x v="11"/>
    <n v="0.15"/>
    <n v="0.11"/>
    <n v="3.9999999999999994E-2"/>
    <n v="788.80000000000007"/>
    <n v="4500"/>
    <s v="Travel_Rarely"/>
    <n v="371"/>
    <s v="Research &amp; Development"/>
    <n v="2"/>
    <n v="3"/>
    <s v="Life Sciences"/>
    <n v="45"/>
    <n v="3"/>
    <n v="1"/>
    <s v="Single"/>
    <n v="4306"/>
    <n v="5"/>
    <n v="11"/>
    <n v="3"/>
    <n v="3"/>
    <n v="0"/>
    <n v="6"/>
    <n v="3"/>
    <n v="2"/>
    <n v="1"/>
    <n v="2"/>
  </r>
  <r>
    <n v="24"/>
    <x v="1"/>
    <n v="1"/>
    <s v="Female"/>
    <x v="3"/>
    <x v="2"/>
    <x v="20"/>
    <s v="No"/>
    <n v="2"/>
    <x v="9"/>
    <n v="0.1"/>
    <n v="0.1"/>
    <n v="0"/>
    <n v="802.2"/>
    <n v="3000"/>
    <s v="Non-Travel"/>
    <n v="673"/>
    <s v="Research &amp; Development"/>
    <n v="11"/>
    <n v="2"/>
    <s v="Other"/>
    <n v="96"/>
    <n v="4"/>
    <n v="2"/>
    <s v="Divorced"/>
    <n v="8232"/>
    <n v="0"/>
    <n v="18"/>
    <n v="3"/>
    <n v="4"/>
    <n v="1"/>
    <n v="5"/>
    <n v="5"/>
    <n v="2"/>
    <n v="1"/>
    <n v="3"/>
  </r>
  <r>
    <n v="36"/>
    <x v="0"/>
    <n v="3"/>
    <s v="Male"/>
    <x v="6"/>
    <x v="3"/>
    <x v="21"/>
    <s v="No"/>
    <n v="3"/>
    <x v="8"/>
    <n v="0.15"/>
    <n v="0.1"/>
    <n v="4.9999999999999989E-2"/>
    <n v="681.40000000000009"/>
    <n v="3000"/>
    <s v="Travel_Rarely"/>
    <n v="1218"/>
    <s v="Sales"/>
    <n v="9"/>
    <n v="4"/>
    <s v="Life Sciences"/>
    <n v="82"/>
    <n v="2"/>
    <n v="1"/>
    <s v="Single"/>
    <n v="6986"/>
    <n v="7"/>
    <n v="23"/>
    <n v="4"/>
    <n v="2"/>
    <n v="0"/>
    <n v="10"/>
    <n v="4"/>
    <n v="3"/>
    <n v="0"/>
    <n v="3"/>
  </r>
  <r>
    <n v="34"/>
    <x v="1"/>
    <n v="1"/>
    <s v="Female"/>
    <x v="7"/>
    <x v="1"/>
    <x v="22"/>
    <s v="No"/>
    <n v="3"/>
    <x v="12"/>
    <n v="0.08"/>
    <n v="7.0000000000000007E-2"/>
    <n v="9.999999999999995E-3"/>
    <n v="2398.8000000000002"/>
    <n v="3000"/>
    <s v="Travel_Rarely"/>
    <n v="419"/>
    <s v="Research &amp; Development"/>
    <n v="7"/>
    <n v="4"/>
    <s v="Life Sciences"/>
    <n v="53"/>
    <n v="3"/>
    <n v="3"/>
    <s v="Single"/>
    <n v="21293"/>
    <n v="0"/>
    <n v="11"/>
    <n v="3"/>
    <n v="3"/>
    <n v="0"/>
    <n v="13"/>
    <n v="4"/>
    <n v="6"/>
    <n v="2"/>
    <n v="11"/>
  </r>
  <r>
    <n v="21"/>
    <x v="1"/>
    <n v="3"/>
    <s v="Male"/>
    <x v="1"/>
    <x v="0"/>
    <x v="23"/>
    <s v="No"/>
    <n v="3"/>
    <x v="2"/>
    <n v="0.12"/>
    <n v="0.09"/>
    <n v="0.03"/>
    <n v="246.4"/>
    <n v="1200"/>
    <s v="Travel_Rarely"/>
    <n v="391"/>
    <s v="Research &amp; Development"/>
    <n v="15"/>
    <n v="2"/>
    <s v="Life Sciences"/>
    <n v="96"/>
    <n v="3"/>
    <n v="1"/>
    <s v="Single"/>
    <n v="19281"/>
    <n v="1"/>
    <n v="14"/>
    <n v="3"/>
    <n v="4"/>
    <n v="0"/>
    <n v="0"/>
    <n v="6"/>
    <n v="0"/>
    <n v="0"/>
    <n v="0"/>
  </r>
  <r>
    <n v="34"/>
    <x v="0"/>
    <n v="2"/>
    <s v="Male"/>
    <x v="1"/>
    <x v="3"/>
    <x v="24"/>
    <s v="No"/>
    <n v="3"/>
    <x v="9"/>
    <n v="0.12"/>
    <n v="7.0000000000000007E-2"/>
    <n v="4.9999999999999989E-2"/>
    <n v="592"/>
    <n v="500"/>
    <s v="Travel_Rarely"/>
    <n v="699"/>
    <s v="Research &amp; Development"/>
    <n v="6"/>
    <n v="1"/>
    <s v="Medical"/>
    <n v="83"/>
    <n v="3"/>
    <n v="1"/>
    <s v="Single"/>
    <n v="17102"/>
    <n v="2"/>
    <n v="11"/>
    <n v="3"/>
    <n v="3"/>
    <n v="0"/>
    <n v="8"/>
    <n v="2"/>
    <n v="2"/>
    <n v="1"/>
    <n v="3"/>
  </r>
  <r>
    <n v="53"/>
    <x v="1"/>
    <n v="3"/>
    <s v="Female"/>
    <x v="5"/>
    <x v="2"/>
    <x v="25"/>
    <s v="No"/>
    <n v="2"/>
    <x v="13"/>
    <n v="0.1"/>
    <n v="0.09"/>
    <n v="1.0000000000000009E-2"/>
    <n v="3818.8"/>
    <n v="3000"/>
    <s v="Travel_Rarely"/>
    <n v="1282"/>
    <s v="Research &amp; Development"/>
    <n v="5"/>
    <n v="3"/>
    <s v="Other"/>
    <n v="58"/>
    <n v="3"/>
    <n v="5"/>
    <s v="Divorced"/>
    <n v="10735"/>
    <n v="4"/>
    <n v="11"/>
    <n v="3"/>
    <n v="4"/>
    <n v="1"/>
    <n v="26"/>
    <n v="3"/>
    <n v="13"/>
    <n v="4"/>
    <n v="8"/>
  </r>
  <r>
    <n v="32"/>
    <x v="0"/>
    <n v="2"/>
    <s v="Female"/>
    <x v="1"/>
    <x v="3"/>
    <x v="26"/>
    <s v="Yes"/>
    <n v="3"/>
    <x v="1"/>
    <n v="0.1"/>
    <n v="7.0000000000000007E-2"/>
    <n v="0.03"/>
    <n v="783.80000000000007"/>
    <n v="3000"/>
    <s v="Travel_Frequently"/>
    <n v="1125"/>
    <s v="Research &amp; Development"/>
    <n v="16"/>
    <n v="1"/>
    <s v="Life Sciences"/>
    <n v="72"/>
    <n v="1"/>
    <n v="1"/>
    <s v="Single"/>
    <n v="4681"/>
    <n v="1"/>
    <n v="22"/>
    <n v="4"/>
    <n v="2"/>
    <n v="0"/>
    <n v="10"/>
    <n v="5"/>
    <n v="2"/>
    <n v="6"/>
    <n v="7"/>
  </r>
  <r>
    <n v="42"/>
    <x v="1"/>
    <n v="3"/>
    <s v="Male"/>
    <x v="0"/>
    <x v="1"/>
    <x v="27"/>
    <s v="No"/>
    <n v="3"/>
    <x v="7"/>
    <n v="0.08"/>
    <n v="0.11"/>
    <n v="-0.03"/>
    <n v="1365"/>
    <n v="4500"/>
    <s v="Travel_Rarely"/>
    <n v="691"/>
    <s v="Sales"/>
    <n v="8"/>
    <n v="4"/>
    <s v="Marketing"/>
    <n v="48"/>
    <n v="3"/>
    <n v="2"/>
    <s v="Married"/>
    <n v="21173"/>
    <n v="0"/>
    <n v="11"/>
    <n v="3"/>
    <n v="4"/>
    <n v="1"/>
    <n v="10"/>
    <n v="2"/>
    <n v="7"/>
    <n v="4"/>
    <n v="2"/>
  </r>
  <r>
    <n v="44"/>
    <x v="1"/>
    <n v="1"/>
    <s v="Female"/>
    <x v="4"/>
    <x v="0"/>
    <x v="28"/>
    <s v="No"/>
    <n v="3"/>
    <x v="14"/>
    <n v="0.1"/>
    <n v="0.09"/>
    <n v="1.0000000000000009E-2"/>
    <n v="2049.6"/>
    <n v="500"/>
    <s v="Travel_Rarely"/>
    <n v="477"/>
    <s v="Research &amp; Development"/>
    <n v="7"/>
    <n v="4"/>
    <s v="Medical"/>
    <n v="42"/>
    <n v="2"/>
    <n v="3"/>
    <s v="Married"/>
    <n v="2094"/>
    <n v="3"/>
    <n v="14"/>
    <n v="3"/>
    <n v="4"/>
    <n v="1"/>
    <n v="24"/>
    <n v="4"/>
    <n v="6"/>
    <n v="5"/>
    <n v="17"/>
  </r>
  <r>
    <n v="46"/>
    <x v="1"/>
    <n v="2"/>
    <s v="Female"/>
    <x v="5"/>
    <x v="3"/>
    <x v="29"/>
    <s v="No"/>
    <n v="2"/>
    <x v="4"/>
    <n v="0.08"/>
    <n v="7.0000000000000007E-2"/>
    <n v="9.999999999999995E-3"/>
    <n v="3789.4"/>
    <n v="500"/>
    <s v="Travel_Rarely"/>
    <n v="705"/>
    <s v="Sales"/>
    <n v="2"/>
    <n v="4"/>
    <s v="Marketing"/>
    <n v="83"/>
    <n v="3"/>
    <n v="5"/>
    <s v="Single"/>
    <n v="22822"/>
    <n v="3"/>
    <n v="12"/>
    <n v="3"/>
    <n v="4"/>
    <n v="0"/>
    <n v="22"/>
    <n v="2"/>
    <n v="2"/>
    <n v="2"/>
    <n v="1"/>
  </r>
  <r>
    <n v="33"/>
    <x v="1"/>
    <n v="3"/>
    <s v="Male"/>
    <x v="2"/>
    <x v="0"/>
    <x v="30"/>
    <s v="No"/>
    <n v="3"/>
    <x v="6"/>
    <n v="0.15"/>
    <n v="0.1"/>
    <n v="4.9999999999999989E-2"/>
    <n v="499.20000000000005"/>
    <n v="500"/>
    <s v="Travel_Rarely"/>
    <n v="924"/>
    <s v="Research &amp; Development"/>
    <n v="2"/>
    <n v="3"/>
    <s v="Medical"/>
    <n v="78"/>
    <n v="3"/>
    <n v="1"/>
    <s v="Single"/>
    <n v="6670"/>
    <n v="4"/>
    <n v="11"/>
    <n v="3"/>
    <n v="4"/>
    <n v="0"/>
    <n v="7"/>
    <n v="3"/>
    <n v="1"/>
    <n v="0"/>
    <n v="0"/>
  </r>
  <r>
    <n v="44"/>
    <x v="1"/>
    <n v="4"/>
    <s v="Male"/>
    <x v="4"/>
    <x v="0"/>
    <x v="31"/>
    <s v="Yes"/>
    <n v="4"/>
    <x v="9"/>
    <n v="0.15"/>
    <n v="0.11"/>
    <n v="3.9999999999999994E-2"/>
    <n v="1293"/>
    <n v="500"/>
    <s v="Travel_Rarely"/>
    <n v="1459"/>
    <s v="Research &amp; Development"/>
    <n v="10"/>
    <n v="4"/>
    <s v="Other"/>
    <n v="41"/>
    <n v="3"/>
    <n v="2"/>
    <s v="Married"/>
    <n v="19121"/>
    <n v="2"/>
    <n v="13"/>
    <n v="3"/>
    <n v="4"/>
    <n v="0"/>
    <n v="9"/>
    <n v="5"/>
    <n v="2"/>
    <n v="1"/>
    <n v="3"/>
  </r>
  <r>
    <n v="30"/>
    <x v="1"/>
    <n v="4"/>
    <s v="Male"/>
    <x v="2"/>
    <x v="2"/>
    <x v="32"/>
    <s v="No"/>
    <n v="3"/>
    <x v="1"/>
    <n v="0.12"/>
    <n v="7.0000000000000007E-2"/>
    <n v="4.9999999999999989E-2"/>
    <n v="441.20000000000005"/>
    <n v="4500"/>
    <s v="Travel_Rarely"/>
    <n v="125"/>
    <s v="Research &amp; Development"/>
    <n v="9"/>
    <n v="2"/>
    <s v="Medical"/>
    <n v="83"/>
    <n v="2"/>
    <n v="1"/>
    <s v="Single"/>
    <n v="16117"/>
    <n v="1"/>
    <n v="13"/>
    <n v="3"/>
    <n v="1"/>
    <n v="0"/>
    <n v="10"/>
    <n v="5"/>
    <n v="0"/>
    <n v="1"/>
    <n v="8"/>
  </r>
  <r>
    <n v="39"/>
    <x v="0"/>
    <n v="4"/>
    <s v="Male"/>
    <x v="6"/>
    <x v="0"/>
    <x v="33"/>
    <s v="No"/>
    <n v="4"/>
    <x v="6"/>
    <n v="0.15"/>
    <n v="7.0000000000000007E-2"/>
    <n v="7.9999999999999988E-2"/>
    <n v="417.20000000000005"/>
    <n v="4500"/>
    <s v="Travel_Rarely"/>
    <n v="895"/>
    <s v="Sales"/>
    <n v="5"/>
    <n v="3"/>
    <s v="Technical Degree"/>
    <n v="56"/>
    <n v="3"/>
    <n v="2"/>
    <s v="Married"/>
    <n v="3335"/>
    <n v="3"/>
    <n v="14"/>
    <n v="3"/>
    <n v="3"/>
    <n v="1"/>
    <n v="19"/>
    <n v="6"/>
    <n v="0"/>
    <n v="0"/>
    <n v="0"/>
  </r>
  <r>
    <n v="24"/>
    <x v="0"/>
    <n v="2"/>
    <s v="Male"/>
    <x v="1"/>
    <x v="0"/>
    <x v="34"/>
    <s v="Yes"/>
    <n v="2"/>
    <x v="4"/>
    <n v="0.1"/>
    <n v="7.0000000000000007E-2"/>
    <n v="0.03"/>
    <n v="458.6"/>
    <n v="3000"/>
    <s v="Travel_Rarely"/>
    <n v="813"/>
    <s v="Research &amp; Development"/>
    <n v="1"/>
    <n v="3"/>
    <s v="Medical"/>
    <n v="61"/>
    <n v="3"/>
    <n v="1"/>
    <s v="Married"/>
    <n v="3020"/>
    <n v="2"/>
    <n v="16"/>
    <n v="3"/>
    <n v="1"/>
    <n v="1"/>
    <n v="6"/>
    <n v="2"/>
    <n v="0"/>
    <n v="2"/>
    <n v="0"/>
  </r>
  <r>
    <n v="43"/>
    <x v="1"/>
    <n v="4"/>
    <s v="Female"/>
    <x v="1"/>
    <x v="2"/>
    <x v="35"/>
    <s v="No"/>
    <n v="2"/>
    <x v="8"/>
    <n v="0.12"/>
    <n v="0.1"/>
    <n v="1.999999999999999E-2"/>
    <n v="529"/>
    <n v="500"/>
    <s v="Travel_Rarely"/>
    <n v="1273"/>
    <s v="Research &amp; Development"/>
    <n v="2"/>
    <n v="2"/>
    <s v="Medical"/>
    <n v="72"/>
    <n v="4"/>
    <n v="1"/>
    <s v="Divorced"/>
    <n v="21923"/>
    <n v="1"/>
    <n v="12"/>
    <n v="3"/>
    <n v="4"/>
    <n v="2"/>
    <n v="6"/>
    <n v="3"/>
    <n v="3"/>
    <n v="1"/>
    <n v="4"/>
  </r>
  <r>
    <n v="50"/>
    <x v="0"/>
    <n v="1"/>
    <s v="Male"/>
    <x v="6"/>
    <x v="2"/>
    <x v="36"/>
    <s v="Yes"/>
    <n v="3"/>
    <x v="11"/>
    <n v="0.15"/>
    <n v="0.1"/>
    <n v="4.9999999999999989E-2"/>
    <n v="536.6"/>
    <n v="1200"/>
    <s v="Travel_Rarely"/>
    <n v="869"/>
    <s v="Sales"/>
    <n v="3"/>
    <n v="2"/>
    <s v="Marketing"/>
    <n v="86"/>
    <n v="2"/>
    <n v="1"/>
    <s v="Married"/>
    <n v="3810"/>
    <n v="1"/>
    <n v="14"/>
    <n v="3"/>
    <n v="3"/>
    <n v="0"/>
    <n v="3"/>
    <n v="2"/>
    <n v="2"/>
    <n v="0"/>
    <n v="2"/>
  </r>
  <r>
    <n v="35"/>
    <x v="1"/>
    <n v="4"/>
    <s v="Female"/>
    <x v="6"/>
    <x v="0"/>
    <x v="37"/>
    <s v="No"/>
    <n v="3"/>
    <x v="4"/>
    <n v="0.08"/>
    <n v="0.1"/>
    <n v="-2.0000000000000004E-2"/>
    <n v="402.8"/>
    <n v="4500"/>
    <s v="Travel_Rarely"/>
    <n v="890"/>
    <s v="Sales"/>
    <n v="2"/>
    <n v="3"/>
    <s v="Marketing"/>
    <n v="97"/>
    <n v="3"/>
    <n v="1"/>
    <s v="Married"/>
    <n v="9687"/>
    <n v="1"/>
    <n v="13"/>
    <n v="3"/>
    <n v="1"/>
    <n v="0"/>
    <n v="2"/>
    <n v="3"/>
    <n v="2"/>
    <n v="2"/>
    <n v="2"/>
  </r>
  <r>
    <n v="36"/>
    <x v="1"/>
    <n v="2"/>
    <s v="Female"/>
    <x v="1"/>
    <x v="3"/>
    <x v="38"/>
    <s v="Yes"/>
    <n v="4"/>
    <x v="6"/>
    <n v="0.08"/>
    <n v="0.1"/>
    <n v="-2.0000000000000004E-2"/>
    <n v="683.80000000000007"/>
    <n v="500"/>
    <s v="Travel_Rarely"/>
    <n v="852"/>
    <s v="Research &amp; Development"/>
    <n v="5"/>
    <n v="4"/>
    <s v="Life Sciences"/>
    <n v="82"/>
    <n v="2"/>
    <n v="1"/>
    <s v="Married"/>
    <n v="13072"/>
    <n v="9"/>
    <n v="14"/>
    <n v="3"/>
    <n v="4"/>
    <n v="1"/>
    <n v="6"/>
    <n v="3"/>
    <n v="1"/>
    <n v="0"/>
    <n v="0"/>
  </r>
  <r>
    <n v="33"/>
    <x v="1"/>
    <n v="3"/>
    <s v="Female"/>
    <x v="0"/>
    <x v="3"/>
    <x v="39"/>
    <s v="No"/>
    <n v="3"/>
    <x v="8"/>
    <n v="0.15"/>
    <n v="0.1"/>
    <n v="4.9999999999999989E-2"/>
    <n v="1075.2"/>
    <n v="3000"/>
    <s v="Travel_Frequently"/>
    <n v="1141"/>
    <s v="Sales"/>
    <n v="1"/>
    <n v="3"/>
    <s v="Life Sciences"/>
    <n v="42"/>
    <n v="4"/>
    <n v="2"/>
    <s v="Married"/>
    <n v="3193"/>
    <n v="2"/>
    <n v="19"/>
    <n v="3"/>
    <n v="1"/>
    <n v="2"/>
    <n v="10"/>
    <n v="3"/>
    <n v="3"/>
    <n v="1"/>
    <n v="3"/>
  </r>
  <r>
    <n v="35"/>
    <x v="1"/>
    <n v="3"/>
    <s v="Male"/>
    <x v="2"/>
    <x v="0"/>
    <x v="40"/>
    <s v="No"/>
    <n v="3"/>
    <x v="6"/>
    <n v="0.12"/>
    <n v="0.11"/>
    <n v="9.999999999999995E-3"/>
    <n v="390.20000000000005"/>
    <n v="1200"/>
    <s v="Travel_Rarely"/>
    <n v="464"/>
    <s v="Research &amp; Development"/>
    <n v="4"/>
    <n v="2"/>
    <s v="Other"/>
    <n v="75"/>
    <n v="3"/>
    <n v="1"/>
    <s v="Divorced"/>
    <n v="10910"/>
    <n v="1"/>
    <n v="12"/>
    <n v="3"/>
    <n v="3"/>
    <n v="1"/>
    <n v="1"/>
    <n v="3"/>
    <n v="0"/>
    <n v="0"/>
    <n v="0"/>
  </r>
  <r>
    <n v="27"/>
    <x v="1"/>
    <n v="4"/>
    <s v="Female"/>
    <x v="2"/>
    <x v="3"/>
    <x v="41"/>
    <s v="No"/>
    <n v="3"/>
    <x v="6"/>
    <n v="0.15"/>
    <n v="0.1"/>
    <n v="4.9999999999999989E-2"/>
    <n v="468.20000000000005"/>
    <n v="500"/>
    <s v="Travel_Rarely"/>
    <n v="1240"/>
    <s v="Research &amp; Development"/>
    <n v="2"/>
    <n v="4"/>
    <s v="Life Sciences"/>
    <n v="33"/>
    <n v="3"/>
    <n v="1"/>
    <s v="Divorced"/>
    <n v="19715"/>
    <n v="1"/>
    <n v="13"/>
    <n v="3"/>
    <n v="4"/>
    <n v="1"/>
    <n v="1"/>
    <n v="6"/>
    <n v="0"/>
    <n v="0"/>
    <n v="0"/>
  </r>
  <r>
    <n v="26"/>
    <x v="0"/>
    <n v="1"/>
    <s v="Male"/>
    <x v="2"/>
    <x v="2"/>
    <x v="34"/>
    <s v="No"/>
    <n v="2"/>
    <x v="6"/>
    <n v="0.12"/>
    <n v="0.11"/>
    <n v="9.999999999999995E-3"/>
    <n v="458.6"/>
    <n v="3000"/>
    <s v="Travel_Rarely"/>
    <n v="1357"/>
    <s v="Research &amp; Development"/>
    <n v="25"/>
    <n v="3"/>
    <s v="Life Sciences"/>
    <n v="48"/>
    <n v="1"/>
    <n v="1"/>
    <s v="Single"/>
    <n v="10558"/>
    <n v="1"/>
    <n v="12"/>
    <n v="3"/>
    <n v="3"/>
    <n v="0"/>
    <n v="1"/>
    <n v="2"/>
    <n v="0"/>
    <n v="0"/>
    <n v="1"/>
  </r>
  <r>
    <n v="27"/>
    <x v="1"/>
    <n v="4"/>
    <s v="Male"/>
    <x v="0"/>
    <x v="2"/>
    <x v="42"/>
    <s v="No"/>
    <n v="3"/>
    <x v="7"/>
    <n v="0.1"/>
    <n v="0.11"/>
    <n v="-9.999999999999995E-3"/>
    <n v="1745.2"/>
    <n v="4500"/>
    <s v="Travel_Frequently"/>
    <n v="994"/>
    <s v="Sales"/>
    <n v="8"/>
    <n v="3"/>
    <s v="Life Sciences"/>
    <n v="37"/>
    <n v="3"/>
    <n v="3"/>
    <s v="Single"/>
    <n v="2975"/>
    <n v="1"/>
    <n v="15"/>
    <n v="3"/>
    <n v="4"/>
    <n v="0"/>
    <n v="9"/>
    <n v="0"/>
    <n v="8"/>
    <n v="1"/>
    <n v="7"/>
  </r>
  <r>
    <n v="30"/>
    <x v="1"/>
    <n v="3"/>
    <s v="Female"/>
    <x v="2"/>
    <x v="0"/>
    <x v="20"/>
    <s v="No"/>
    <n v="3"/>
    <x v="12"/>
    <n v="0.15"/>
    <n v="0.1"/>
    <n v="4.9999999999999989E-2"/>
    <n v="802.2"/>
    <n v="1200"/>
    <s v="Travel_Frequently"/>
    <n v="721"/>
    <s v="Research &amp; Development"/>
    <n v="1"/>
    <n v="2"/>
    <s v="Medical"/>
    <n v="58"/>
    <n v="3"/>
    <n v="2"/>
    <s v="Single"/>
    <n v="10781"/>
    <n v="1"/>
    <n v="23"/>
    <n v="4"/>
    <n v="4"/>
    <n v="0"/>
    <n v="12"/>
    <n v="2"/>
    <n v="8"/>
    <n v="3"/>
    <n v="7"/>
  </r>
  <r>
    <n v="41"/>
    <x v="0"/>
    <n v="2"/>
    <s v="Female"/>
    <x v="7"/>
    <x v="2"/>
    <x v="43"/>
    <s v="No"/>
    <n v="3"/>
    <x v="14"/>
    <n v="0.08"/>
    <n v="7.0000000000000007E-2"/>
    <n v="9.999999999999995E-3"/>
    <n v="3909"/>
    <n v="3000"/>
    <s v="Travel_Rarely"/>
    <n v="1360"/>
    <s v="Research &amp; Development"/>
    <n v="12"/>
    <n v="3"/>
    <s v="Technical Degree"/>
    <n v="49"/>
    <n v="3"/>
    <n v="5"/>
    <s v="Married"/>
    <n v="16280"/>
    <n v="1"/>
    <n v="12"/>
    <n v="3"/>
    <n v="4"/>
    <n v="0"/>
    <n v="23"/>
    <n v="0"/>
    <n v="15"/>
    <n v="15"/>
    <n v="8"/>
  </r>
  <r>
    <n v="34"/>
    <x v="1"/>
    <n v="2"/>
    <s v="Male"/>
    <x v="0"/>
    <x v="2"/>
    <x v="44"/>
    <s v="No"/>
    <n v="3"/>
    <x v="7"/>
    <n v="0.08"/>
    <n v="0.11"/>
    <n v="-0.03"/>
    <n v="913.6"/>
    <n v="1200"/>
    <s v="Non-Travel"/>
    <n v="1065"/>
    <s v="Sales"/>
    <n v="23"/>
    <n v="4"/>
    <s v="Marketing"/>
    <n v="72"/>
    <n v="3"/>
    <n v="2"/>
    <s v="Single"/>
    <n v="10034"/>
    <n v="0"/>
    <n v="20"/>
    <n v="4"/>
    <n v="3"/>
    <n v="0"/>
    <n v="10"/>
    <n v="2"/>
    <n v="5"/>
    <n v="8"/>
    <n v="7"/>
  </r>
  <r>
    <n v="37"/>
    <x v="1"/>
    <n v="2"/>
    <s v="Male"/>
    <x v="1"/>
    <x v="1"/>
    <x v="45"/>
    <s v="No"/>
    <n v="3"/>
    <x v="6"/>
    <n v="0.1"/>
    <n v="0.1"/>
    <n v="0"/>
    <n v="604.4"/>
    <n v="3000"/>
    <s v="Travel_Rarely"/>
    <n v="408"/>
    <s v="Research &amp; Development"/>
    <n v="19"/>
    <n v="2"/>
    <s v="Life Sciences"/>
    <n v="73"/>
    <n v="3"/>
    <n v="1"/>
    <s v="Married"/>
    <n v="10227"/>
    <n v="4"/>
    <n v="21"/>
    <n v="4"/>
    <n v="1"/>
    <n v="0"/>
    <n v="8"/>
    <n v="1"/>
    <n v="0"/>
    <n v="0"/>
    <n v="0"/>
  </r>
  <r>
    <n v="46"/>
    <x v="1"/>
    <n v="1"/>
    <s v="Male"/>
    <x v="0"/>
    <x v="0"/>
    <x v="46"/>
    <s v="Yes"/>
    <n v="3"/>
    <x v="7"/>
    <n v="0.1"/>
    <n v="0.1"/>
    <n v="0"/>
    <n v="1154.4000000000001"/>
    <n v="500"/>
    <s v="Travel_Frequently"/>
    <n v="1211"/>
    <s v="Sales"/>
    <n v="5"/>
    <n v="4"/>
    <s v="Marketing"/>
    <n v="98"/>
    <n v="3"/>
    <n v="2"/>
    <s v="Single"/>
    <n v="20445"/>
    <n v="4"/>
    <n v="21"/>
    <n v="4"/>
    <n v="3"/>
    <n v="0"/>
    <n v="14"/>
    <n v="4"/>
    <n v="6"/>
    <n v="0"/>
    <n v="8"/>
  </r>
  <r>
    <n v="35"/>
    <x v="1"/>
    <n v="4"/>
    <s v="Male"/>
    <x v="2"/>
    <x v="0"/>
    <x v="47"/>
    <s v="No"/>
    <n v="3"/>
    <x v="6"/>
    <n v="0.12"/>
    <n v="0.09"/>
    <n v="0.03"/>
    <n v="453.8"/>
    <n v="4500"/>
    <s v="Travel_Rarely"/>
    <n v="1229"/>
    <s v="Research &amp; Development"/>
    <n v="8"/>
    <n v="1"/>
    <s v="Life Sciences"/>
    <n v="36"/>
    <n v="4"/>
    <n v="1"/>
    <s v="Married"/>
    <n v="4892"/>
    <n v="1"/>
    <n v="19"/>
    <n v="3"/>
    <n v="4"/>
    <n v="0"/>
    <n v="1"/>
    <n v="2"/>
    <n v="0"/>
    <n v="0"/>
    <n v="1"/>
  </r>
  <r>
    <n v="48"/>
    <x v="0"/>
    <n v="1"/>
    <s v="Male"/>
    <x v="2"/>
    <x v="2"/>
    <x v="48"/>
    <s v="Yes"/>
    <n v="3"/>
    <x v="6"/>
    <n v="0.1"/>
    <n v="0.11"/>
    <n v="-9.999999999999995E-3"/>
    <n v="1076.2"/>
    <n v="500"/>
    <s v="Travel_Rarely"/>
    <n v="626"/>
    <s v="Research &amp; Development"/>
    <n v="1"/>
    <n v="2"/>
    <s v="Life Sciences"/>
    <n v="98"/>
    <n v="2"/>
    <n v="3"/>
    <s v="Single"/>
    <n v="19294"/>
    <n v="9"/>
    <n v="13"/>
    <n v="3"/>
    <n v="4"/>
    <n v="0"/>
    <n v="23"/>
    <n v="2"/>
    <n v="0"/>
    <n v="0"/>
    <n v="0"/>
  </r>
  <r>
    <n v="28"/>
    <x v="0"/>
    <n v="3"/>
    <s v="Male"/>
    <x v="2"/>
    <x v="2"/>
    <x v="49"/>
    <s v="Yes"/>
    <n v="2"/>
    <x v="4"/>
    <n v="0.12"/>
    <n v="0.1"/>
    <n v="1.999999999999999E-2"/>
    <n v="688.2"/>
    <n v="3000"/>
    <s v="Travel_Rarely"/>
    <n v="1434"/>
    <s v="Research &amp; Development"/>
    <n v="5"/>
    <n v="4"/>
    <s v="Technical Degree"/>
    <n v="50"/>
    <n v="3"/>
    <n v="1"/>
    <s v="Single"/>
    <n v="11179"/>
    <n v="1"/>
    <n v="13"/>
    <n v="3"/>
    <n v="3"/>
    <n v="0"/>
    <n v="2"/>
    <n v="3"/>
    <n v="2"/>
    <n v="2"/>
    <n v="2"/>
  </r>
  <r>
    <n v="44"/>
    <x v="1"/>
    <n v="2"/>
    <s v="Female"/>
    <x v="0"/>
    <x v="3"/>
    <x v="50"/>
    <s v="Yes"/>
    <n v="2"/>
    <x v="9"/>
    <n v="0.15"/>
    <n v="0.11"/>
    <n v="3.9999999999999994E-2"/>
    <n v="1090.8"/>
    <n v="500"/>
    <s v="Travel_Rarely"/>
    <n v="1488"/>
    <s v="Sales"/>
    <n v="1"/>
    <n v="5"/>
    <s v="Marketing"/>
    <n v="75"/>
    <n v="3"/>
    <n v="2"/>
    <s v="Divorced"/>
    <n v="4009"/>
    <n v="5"/>
    <n v="21"/>
    <n v="4"/>
    <n v="3"/>
    <n v="1"/>
    <n v="9"/>
    <n v="2"/>
    <n v="3"/>
    <n v="1"/>
    <n v="3"/>
  </r>
  <r>
    <n v="35"/>
    <x v="1"/>
    <n v="3"/>
    <s v="Male"/>
    <x v="4"/>
    <x v="3"/>
    <x v="51"/>
    <s v="Yes"/>
    <n v="3"/>
    <x v="9"/>
    <n v="0.15"/>
    <n v="0.1"/>
    <n v="4.9999999999999989E-2"/>
    <n v="1976.8000000000002"/>
    <n v="4500"/>
    <s v="Non-Travel"/>
    <n v="1097"/>
    <s v="Research &amp; Development"/>
    <n v="11"/>
    <n v="2"/>
    <s v="Medical"/>
    <n v="79"/>
    <n v="2"/>
    <n v="3"/>
    <s v="Married"/>
    <n v="8302"/>
    <n v="2"/>
    <n v="13"/>
    <n v="3"/>
    <n v="3"/>
    <n v="1"/>
    <n v="10"/>
    <n v="3"/>
    <n v="0"/>
    <n v="2"/>
    <n v="3"/>
  </r>
  <r>
    <n v="26"/>
    <x v="1"/>
    <n v="3"/>
    <s v="Female"/>
    <x v="0"/>
    <x v="0"/>
    <x v="52"/>
    <s v="Yes"/>
    <n v="2"/>
    <x v="4"/>
    <n v="0.15"/>
    <n v="0.09"/>
    <n v="0.06"/>
    <n v="831.40000000000009"/>
    <n v="3000"/>
    <s v="Travel_Rarely"/>
    <n v="1443"/>
    <s v="Sales"/>
    <n v="23"/>
    <n v="3"/>
    <s v="Marketing"/>
    <n v="47"/>
    <n v="2"/>
    <n v="2"/>
    <s v="Married"/>
    <n v="21436"/>
    <n v="7"/>
    <n v="19"/>
    <n v="3"/>
    <n v="3"/>
    <n v="1"/>
    <n v="5"/>
    <n v="2"/>
    <n v="2"/>
    <n v="0"/>
    <n v="0"/>
  </r>
  <r>
    <n v="33"/>
    <x v="1"/>
    <n v="1"/>
    <s v="Female"/>
    <x v="7"/>
    <x v="0"/>
    <x v="53"/>
    <s v="Yes"/>
    <n v="3"/>
    <x v="15"/>
    <n v="0.08"/>
    <n v="0.09"/>
    <n v="-9.999999999999995E-3"/>
    <n v="2691.6000000000004"/>
    <n v="500"/>
    <s v="Travel_Frequently"/>
    <n v="515"/>
    <s v="Research &amp; Development"/>
    <n v="1"/>
    <n v="2"/>
    <s v="Life Sciences"/>
    <n v="98"/>
    <n v="3"/>
    <n v="3"/>
    <s v="Single"/>
    <n v="15146"/>
    <n v="1"/>
    <n v="12"/>
    <n v="3"/>
    <n v="3"/>
    <n v="0"/>
    <n v="15"/>
    <n v="1"/>
    <n v="14"/>
    <n v="8"/>
    <n v="12"/>
  </r>
  <r>
    <n v="35"/>
    <x v="1"/>
    <n v="2"/>
    <s v="Male"/>
    <x v="0"/>
    <x v="3"/>
    <x v="54"/>
    <s v="No"/>
    <n v="2"/>
    <x v="7"/>
    <n v="0.12"/>
    <n v="0.09"/>
    <n v="0.03"/>
    <n v="1813.8000000000002"/>
    <n v="1200"/>
    <s v="Travel_Frequently"/>
    <n v="853"/>
    <s v="Sales"/>
    <n v="18"/>
    <n v="5"/>
    <s v="Life Sciences"/>
    <n v="71"/>
    <n v="3"/>
    <n v="3"/>
    <s v="Married"/>
    <n v="11031"/>
    <n v="1"/>
    <n v="22"/>
    <n v="4"/>
    <n v="4"/>
    <n v="1"/>
    <n v="9"/>
    <n v="3"/>
    <n v="8"/>
    <n v="1"/>
    <n v="8"/>
  </r>
  <r>
    <n v="35"/>
    <x v="1"/>
    <n v="3"/>
    <s v="Female"/>
    <x v="2"/>
    <x v="3"/>
    <x v="55"/>
    <s v="Yes"/>
    <n v="3"/>
    <x v="4"/>
    <n v="0.15"/>
    <n v="7.0000000000000007E-2"/>
    <n v="7.9999999999999988E-2"/>
    <n v="802.80000000000007"/>
    <n v="3000"/>
    <s v="Travel_Rarely"/>
    <n v="1142"/>
    <s v="Research &amp; Development"/>
    <n v="23"/>
    <n v="4"/>
    <s v="Medical"/>
    <n v="30"/>
    <n v="3"/>
    <n v="1"/>
    <s v="Married"/>
    <n v="16002"/>
    <n v="3"/>
    <n v="15"/>
    <n v="3"/>
    <n v="3"/>
    <n v="1"/>
    <n v="4"/>
    <n v="3"/>
    <n v="2"/>
    <n v="2"/>
    <n v="2"/>
  </r>
  <r>
    <n v="31"/>
    <x v="1"/>
    <n v="4"/>
    <s v="Male"/>
    <x v="2"/>
    <x v="0"/>
    <x v="56"/>
    <s v="No"/>
    <n v="2"/>
    <x v="5"/>
    <n v="0.12"/>
    <n v="0.09"/>
    <n v="0.03"/>
    <n v="1183"/>
    <n v="1200"/>
    <s v="Travel_Rarely"/>
    <n v="655"/>
    <s v="Research &amp; Development"/>
    <n v="7"/>
    <n v="4"/>
    <s v="Life Sciences"/>
    <n v="48"/>
    <n v="3"/>
    <n v="2"/>
    <s v="Divorced"/>
    <n v="9528"/>
    <n v="3"/>
    <n v="22"/>
    <n v="4"/>
    <n v="4"/>
    <n v="1"/>
    <n v="10"/>
    <n v="3"/>
    <n v="7"/>
    <n v="1"/>
    <n v="7"/>
  </r>
  <r>
    <n v="37"/>
    <x v="1"/>
    <n v="1"/>
    <s v="Male"/>
    <x v="3"/>
    <x v="2"/>
    <x v="0"/>
    <s v="No"/>
    <n v="4"/>
    <x v="5"/>
    <n v="0.12"/>
    <n v="0.09"/>
    <n v="0.03"/>
    <n v="1198.6000000000001"/>
    <n v="1200"/>
    <s v="Travel_Rarely"/>
    <n v="1115"/>
    <s v="Research &amp; Development"/>
    <n v="1"/>
    <n v="4"/>
    <s v="Life Sciences"/>
    <n v="51"/>
    <n v="2"/>
    <n v="2"/>
    <s v="Divorced"/>
    <n v="2689"/>
    <n v="1"/>
    <n v="18"/>
    <n v="3"/>
    <n v="3"/>
    <n v="1"/>
    <n v="7"/>
    <n v="2"/>
    <n v="5"/>
    <n v="0"/>
    <n v="7"/>
  </r>
  <r>
    <n v="32"/>
    <x v="1"/>
    <n v="1"/>
    <s v="Male"/>
    <x v="3"/>
    <x v="0"/>
    <x v="57"/>
    <s v="Yes"/>
    <n v="3"/>
    <x v="7"/>
    <n v="0.08"/>
    <n v="7.0000000000000007E-2"/>
    <n v="9.999999999999995E-3"/>
    <n v="1232.4000000000001"/>
    <n v="4500"/>
    <s v="Travel_Rarely"/>
    <n v="427"/>
    <s v="Research &amp; Development"/>
    <n v="1"/>
    <n v="3"/>
    <s v="Medical"/>
    <n v="33"/>
    <n v="3"/>
    <n v="2"/>
    <s v="Married"/>
    <n v="10877"/>
    <n v="1"/>
    <n v="22"/>
    <n v="4"/>
    <n v="2"/>
    <n v="1"/>
    <n v="9"/>
    <n v="3"/>
    <n v="8"/>
    <n v="7"/>
    <n v="8"/>
  </r>
  <r>
    <n v="38"/>
    <x v="1"/>
    <n v="4"/>
    <s v="Female"/>
    <x v="2"/>
    <x v="0"/>
    <x v="58"/>
    <s v="No"/>
    <n v="3"/>
    <x v="1"/>
    <n v="0.15"/>
    <n v="0.09"/>
    <n v="0.06"/>
    <n v="481.20000000000005"/>
    <n v="500"/>
    <s v="Travel_Frequently"/>
    <n v="653"/>
    <s v="Research &amp; Development"/>
    <n v="29"/>
    <n v="5"/>
    <s v="Life Sciences"/>
    <n v="50"/>
    <n v="3"/>
    <n v="2"/>
    <s v="Single"/>
    <n v="5456"/>
    <n v="1"/>
    <n v="11"/>
    <n v="3"/>
    <n v="4"/>
    <n v="0"/>
    <n v="10"/>
    <n v="2"/>
    <n v="3"/>
    <n v="9"/>
    <n v="9"/>
  </r>
  <r>
    <n v="50"/>
    <x v="1"/>
    <n v="2"/>
    <s v="Female"/>
    <x v="7"/>
    <x v="2"/>
    <x v="59"/>
    <s v="Yes"/>
    <n v="2"/>
    <x v="16"/>
    <n v="0.1"/>
    <n v="0.1"/>
    <n v="0"/>
    <n v="3748"/>
    <n v="1200"/>
    <s v="Travel_Rarely"/>
    <n v="989"/>
    <s v="Research &amp; Development"/>
    <n v="7"/>
    <n v="2"/>
    <s v="Medical"/>
    <n v="43"/>
    <n v="2"/>
    <n v="5"/>
    <s v="Divorced"/>
    <n v="16701"/>
    <n v="5"/>
    <n v="12"/>
    <n v="3"/>
    <n v="4"/>
    <n v="1"/>
    <n v="29"/>
    <n v="2"/>
    <n v="3"/>
    <n v="13"/>
    <n v="8"/>
  </r>
  <r>
    <n v="59"/>
    <x v="1"/>
    <n v="1"/>
    <s v="Female"/>
    <x v="0"/>
    <x v="3"/>
    <x v="60"/>
    <s v="No"/>
    <n v="2"/>
    <x v="17"/>
    <n v="0.1"/>
    <n v="0.09"/>
    <n v="1.0000000000000009E-2"/>
    <n v="1527.4"/>
    <n v="4500"/>
    <s v="Travel_Rarely"/>
    <n v="1435"/>
    <s v="Sales"/>
    <n v="25"/>
    <n v="3"/>
    <s v="Life Sciences"/>
    <n v="99"/>
    <n v="3"/>
    <n v="3"/>
    <s v="Single"/>
    <n v="2354"/>
    <n v="7"/>
    <n v="11"/>
    <n v="3"/>
    <n v="4"/>
    <n v="0"/>
    <n v="28"/>
    <n v="3"/>
    <n v="16"/>
    <n v="7"/>
    <n v="9"/>
  </r>
  <r>
    <n v="36"/>
    <x v="1"/>
    <n v="3"/>
    <s v="Female"/>
    <x v="4"/>
    <x v="2"/>
    <x v="61"/>
    <s v="No"/>
    <n v="3"/>
    <x v="18"/>
    <n v="0.12"/>
    <n v="0.11"/>
    <n v="9.999999999999995E-3"/>
    <n v="2019.2"/>
    <n v="3000"/>
    <s v="Travel_Rarely"/>
    <n v="1223"/>
    <s v="Research &amp; Development"/>
    <n v="8"/>
    <n v="3"/>
    <s v="Technical Degree"/>
    <n v="59"/>
    <n v="3"/>
    <n v="3"/>
    <s v="Divorced"/>
    <n v="8202"/>
    <n v="1"/>
    <n v="13"/>
    <n v="3"/>
    <n v="2"/>
    <n v="3"/>
    <n v="17"/>
    <n v="2"/>
    <n v="14"/>
    <n v="12"/>
    <n v="8"/>
  </r>
  <r>
    <n v="55"/>
    <x v="1"/>
    <n v="4"/>
    <s v="Female"/>
    <x v="5"/>
    <x v="2"/>
    <x v="62"/>
    <s v="Yes"/>
    <n v="3"/>
    <x v="8"/>
    <n v="0.08"/>
    <n v="0.11"/>
    <n v="-0.03"/>
    <n v="2951.2000000000003"/>
    <n v="3000"/>
    <s v="Travel_Rarely"/>
    <n v="836"/>
    <s v="Research &amp; Development"/>
    <n v="8"/>
    <n v="3"/>
    <s v="Medical"/>
    <n v="33"/>
    <n v="3"/>
    <n v="4"/>
    <s v="Divorced"/>
    <n v="19730"/>
    <n v="2"/>
    <n v="14"/>
    <n v="3"/>
    <n v="3"/>
    <n v="3"/>
    <n v="21"/>
    <n v="2"/>
    <n v="0"/>
    <n v="0"/>
    <n v="2"/>
  </r>
  <r>
    <n v="36"/>
    <x v="1"/>
    <n v="2"/>
    <s v="Male"/>
    <x v="3"/>
    <x v="1"/>
    <x v="63"/>
    <s v="No"/>
    <n v="3"/>
    <x v="0"/>
    <n v="0.15"/>
    <n v="0.09"/>
    <n v="0.06"/>
    <n v="1299.8000000000002"/>
    <n v="4500"/>
    <s v="Travel_Frequently"/>
    <n v="1195"/>
    <s v="Research &amp; Development"/>
    <n v="11"/>
    <n v="3"/>
    <s v="Life Sciences"/>
    <n v="95"/>
    <n v="2"/>
    <n v="2"/>
    <s v="Single"/>
    <n v="22656"/>
    <n v="1"/>
    <n v="13"/>
    <n v="3"/>
    <n v="3"/>
    <n v="0"/>
    <n v="6"/>
    <n v="3"/>
    <n v="5"/>
    <n v="0"/>
    <n v="3"/>
  </r>
  <r>
    <n v="45"/>
    <x v="1"/>
    <n v="2"/>
    <s v="Male"/>
    <x v="1"/>
    <x v="3"/>
    <x v="64"/>
    <s v="No"/>
    <n v="3"/>
    <x v="6"/>
    <n v="0.08"/>
    <n v="0.09"/>
    <n v="-9.999999999999995E-3"/>
    <n v="1944.8000000000002"/>
    <n v="1200"/>
    <s v="Travel_Rarely"/>
    <n v="1339"/>
    <s v="Research &amp; Development"/>
    <n v="7"/>
    <n v="3"/>
    <s v="Life Sciences"/>
    <n v="59"/>
    <n v="3"/>
    <n v="3"/>
    <s v="Divorced"/>
    <n v="18787"/>
    <n v="2"/>
    <n v="17"/>
    <n v="3"/>
    <n v="3"/>
    <n v="1"/>
    <n v="25"/>
    <n v="2"/>
    <n v="0"/>
    <n v="0"/>
    <n v="0"/>
  </r>
  <r>
    <n v="35"/>
    <x v="1"/>
    <n v="2"/>
    <s v="Male"/>
    <x v="1"/>
    <x v="3"/>
    <x v="65"/>
    <s v="No"/>
    <n v="2"/>
    <x v="11"/>
    <n v="0.15"/>
    <n v="0.11"/>
    <n v="3.9999999999999994E-2"/>
    <n v="438.8"/>
    <n v="4500"/>
    <s v="Travel_Frequently"/>
    <n v="664"/>
    <s v="Research &amp; Development"/>
    <n v="1"/>
    <n v="3"/>
    <s v="Medical"/>
    <n v="79"/>
    <n v="3"/>
    <n v="1"/>
    <s v="Married"/>
    <n v="5868"/>
    <n v="4"/>
    <n v="13"/>
    <n v="3"/>
    <n v="4"/>
    <n v="1"/>
    <n v="5"/>
    <n v="2"/>
    <n v="2"/>
    <n v="1"/>
    <n v="2"/>
  </r>
  <r>
    <n v="36"/>
    <x v="0"/>
    <n v="4"/>
    <s v="Male"/>
    <x v="1"/>
    <x v="2"/>
    <x v="66"/>
    <s v="Yes"/>
    <n v="2"/>
    <x v="6"/>
    <n v="0.1"/>
    <n v="0.09"/>
    <n v="1.0000000000000009E-2"/>
    <n v="677.6"/>
    <n v="500"/>
    <s v="Travel_Rarely"/>
    <n v="318"/>
    <s v="Research &amp; Development"/>
    <n v="9"/>
    <n v="3"/>
    <s v="Medical"/>
    <n v="79"/>
    <n v="2"/>
    <n v="1"/>
    <s v="Married"/>
    <n v="21777"/>
    <n v="0"/>
    <n v="17"/>
    <n v="3"/>
    <n v="1"/>
    <n v="1"/>
    <n v="2"/>
    <n v="0"/>
    <n v="0"/>
    <n v="0"/>
    <n v="0"/>
  </r>
  <r>
    <n v="59"/>
    <x v="1"/>
    <n v="1"/>
    <s v="Female"/>
    <x v="0"/>
    <x v="2"/>
    <x v="67"/>
    <s v="No"/>
    <n v="2"/>
    <x v="9"/>
    <n v="0.1"/>
    <n v="0.11"/>
    <n v="-9.999999999999995E-3"/>
    <n v="1094.6000000000001"/>
    <n v="1200"/>
    <s v="Travel_Frequently"/>
    <n v="1225"/>
    <s v="Sales"/>
    <n v="1"/>
    <n v="1"/>
    <s v="Life Sciences"/>
    <n v="57"/>
    <n v="2"/>
    <n v="2"/>
    <s v="Single"/>
    <n v="24668"/>
    <n v="7"/>
    <n v="11"/>
    <n v="3"/>
    <n v="4"/>
    <n v="0"/>
    <n v="20"/>
    <n v="2"/>
    <n v="3"/>
    <n v="1"/>
    <n v="3"/>
  </r>
  <r>
    <n v="29"/>
    <x v="1"/>
    <n v="3"/>
    <s v="Male"/>
    <x v="1"/>
    <x v="1"/>
    <x v="68"/>
    <s v="No"/>
    <n v="3"/>
    <x v="8"/>
    <n v="0.08"/>
    <n v="0.1"/>
    <n v="-2.0000000000000004E-2"/>
    <n v="540.6"/>
    <n v="1200"/>
    <s v="Travel_Rarely"/>
    <n v="1328"/>
    <s v="Research &amp; Development"/>
    <n v="2"/>
    <n v="3"/>
    <s v="Life Sciences"/>
    <n v="76"/>
    <n v="3"/>
    <n v="1"/>
    <s v="Married"/>
    <n v="4956"/>
    <n v="0"/>
    <n v="23"/>
    <n v="4"/>
    <n v="4"/>
    <n v="1"/>
    <n v="6"/>
    <n v="3"/>
    <n v="4"/>
    <n v="0"/>
    <n v="4"/>
  </r>
  <r>
    <n v="31"/>
    <x v="1"/>
    <n v="3"/>
    <s v="Male"/>
    <x v="1"/>
    <x v="1"/>
    <x v="69"/>
    <s v="No"/>
    <n v="3"/>
    <x v="6"/>
    <n v="0.15"/>
    <n v="0.1"/>
    <n v="4.9999999999999989E-2"/>
    <n v="500.20000000000005"/>
    <n v="500"/>
    <s v="Travel_Rarely"/>
    <n v="1082"/>
    <s v="Research &amp; Development"/>
    <n v="1"/>
    <n v="4"/>
    <s v="Medical"/>
    <n v="87"/>
    <n v="3"/>
    <n v="1"/>
    <s v="Single"/>
    <n v="18775"/>
    <n v="1"/>
    <n v="17"/>
    <n v="3"/>
    <n v="2"/>
    <n v="0"/>
    <n v="1"/>
    <n v="4"/>
    <n v="1"/>
    <n v="1"/>
    <n v="0"/>
  </r>
  <r>
    <n v="32"/>
    <x v="1"/>
    <n v="2"/>
    <s v="Male"/>
    <x v="1"/>
    <x v="1"/>
    <x v="70"/>
    <s v="No"/>
    <n v="3"/>
    <x v="1"/>
    <n v="0.15"/>
    <n v="0.1"/>
    <n v="4.9999999999999989E-2"/>
    <n v="1244"/>
    <n v="1200"/>
    <s v="Travel_Rarely"/>
    <n v="548"/>
    <s v="Research &amp; Development"/>
    <n v="1"/>
    <n v="3"/>
    <s v="Life Sciences"/>
    <n v="66"/>
    <n v="3"/>
    <n v="2"/>
    <s v="Married"/>
    <n v="7346"/>
    <n v="1"/>
    <n v="17"/>
    <n v="3"/>
    <n v="2"/>
    <n v="2"/>
    <n v="10"/>
    <n v="3"/>
    <n v="4"/>
    <n v="0"/>
    <n v="9"/>
  </r>
  <r>
    <n v="36"/>
    <x v="1"/>
    <n v="2"/>
    <s v="Female"/>
    <x v="2"/>
    <x v="0"/>
    <x v="71"/>
    <s v="No"/>
    <n v="3"/>
    <x v="6"/>
    <n v="0.08"/>
    <n v="0.1"/>
    <n v="-2.0000000000000004E-2"/>
    <n v="607.6"/>
    <n v="500"/>
    <s v="Travel_Rarely"/>
    <n v="132"/>
    <s v="Research &amp; Development"/>
    <n v="6"/>
    <n v="3"/>
    <s v="Life Sciences"/>
    <n v="55"/>
    <n v="4"/>
    <n v="1"/>
    <s v="Married"/>
    <n v="22002"/>
    <n v="3"/>
    <n v="12"/>
    <n v="3"/>
    <n v="2"/>
    <n v="0"/>
    <n v="5"/>
    <n v="3"/>
    <n v="0"/>
    <n v="0"/>
    <n v="0"/>
  </r>
  <r>
    <n v="31"/>
    <x v="1"/>
    <n v="3"/>
    <s v="Female"/>
    <x v="3"/>
    <x v="0"/>
    <x v="72"/>
    <s v="No"/>
    <n v="3"/>
    <x v="19"/>
    <n v="0.1"/>
    <n v="0.11"/>
    <n v="-9.999999999999995E-3"/>
    <n v="884.80000000000007"/>
    <n v="4500"/>
    <s v="Travel_Rarely"/>
    <n v="746"/>
    <s v="Research &amp; Development"/>
    <n v="8"/>
    <n v="4"/>
    <s v="Life Sciences"/>
    <n v="61"/>
    <n v="3"/>
    <n v="2"/>
    <s v="Single"/>
    <n v="20682"/>
    <n v="1"/>
    <n v="23"/>
    <n v="4"/>
    <n v="4"/>
    <n v="0"/>
    <n v="11"/>
    <n v="2"/>
    <n v="7"/>
    <n v="1"/>
    <n v="8"/>
  </r>
  <r>
    <n v="35"/>
    <x v="1"/>
    <n v="3"/>
    <s v="Male"/>
    <x v="0"/>
    <x v="3"/>
    <x v="73"/>
    <s v="No"/>
    <n v="3"/>
    <x v="15"/>
    <n v="0.15"/>
    <n v="7.0000000000000007E-2"/>
    <n v="7.9999999999999988E-2"/>
    <n v="862.40000000000009"/>
    <n v="4500"/>
    <s v="Travel_Rarely"/>
    <n v="776"/>
    <s v="Sales"/>
    <n v="1"/>
    <n v="4"/>
    <s v="Marketing"/>
    <n v="32"/>
    <n v="2"/>
    <n v="2"/>
    <s v="Single"/>
    <n v="23016"/>
    <n v="0"/>
    <n v="14"/>
    <n v="3"/>
    <n v="2"/>
    <n v="0"/>
    <n v="16"/>
    <n v="2"/>
    <n v="13"/>
    <n v="2"/>
    <n v="8"/>
  </r>
  <r>
    <n v="45"/>
    <x v="1"/>
    <n v="4"/>
    <s v="Male"/>
    <x v="7"/>
    <x v="3"/>
    <x v="74"/>
    <s v="Yes"/>
    <n v="4"/>
    <x v="2"/>
    <n v="0.1"/>
    <n v="0.09"/>
    <n v="1.0000000000000009E-2"/>
    <n v="2649"/>
    <n v="500"/>
    <s v="Travel_Rarely"/>
    <n v="193"/>
    <s v="Research &amp; Development"/>
    <n v="6"/>
    <n v="4"/>
    <s v="Other"/>
    <n v="52"/>
    <n v="3"/>
    <n v="3"/>
    <s v="Married"/>
    <n v="15067"/>
    <n v="4"/>
    <n v="14"/>
    <n v="3"/>
    <n v="2"/>
    <n v="0"/>
    <n v="17"/>
    <n v="3"/>
    <n v="0"/>
    <n v="0"/>
    <n v="0"/>
  </r>
  <r>
    <n v="37"/>
    <x v="1"/>
    <n v="1"/>
    <s v="Male"/>
    <x v="7"/>
    <x v="2"/>
    <x v="75"/>
    <s v="No"/>
    <n v="4"/>
    <x v="8"/>
    <n v="0.1"/>
    <n v="7.0000000000000007E-2"/>
    <n v="0.03"/>
    <n v="2732.8"/>
    <n v="3000"/>
    <s v="Travel_Rarely"/>
    <n v="397"/>
    <s v="Research &amp; Development"/>
    <n v="7"/>
    <n v="4"/>
    <s v="Medical"/>
    <n v="30"/>
    <n v="3"/>
    <n v="3"/>
    <s v="Single"/>
    <n v="25258"/>
    <n v="4"/>
    <n v="13"/>
    <n v="3"/>
    <n v="1"/>
    <n v="0"/>
    <n v="16"/>
    <n v="3"/>
    <n v="2"/>
    <n v="0"/>
    <n v="2"/>
  </r>
  <r>
    <n v="46"/>
    <x v="1"/>
    <n v="2"/>
    <s v="Male"/>
    <x v="8"/>
    <x v="1"/>
    <x v="76"/>
    <s v="Yes"/>
    <n v="3"/>
    <x v="9"/>
    <n v="0.08"/>
    <n v="0.09"/>
    <n v="-9.999999999999995E-3"/>
    <n v="1004.2"/>
    <n v="1200"/>
    <s v="Travel_Rarely"/>
    <n v="945"/>
    <s v="Human Resources"/>
    <n v="5"/>
    <n v="2"/>
    <s v="Medical"/>
    <n v="80"/>
    <n v="3"/>
    <n v="2"/>
    <s v="Divorced"/>
    <n v="10425"/>
    <n v="8"/>
    <n v="22"/>
    <n v="4"/>
    <n v="4"/>
    <n v="1"/>
    <n v="16"/>
    <n v="2"/>
    <n v="2"/>
    <n v="0"/>
    <n v="2"/>
  </r>
  <r>
    <n v="30"/>
    <x v="1"/>
    <n v="4"/>
    <s v="Male"/>
    <x v="2"/>
    <x v="0"/>
    <x v="77"/>
    <s v="Yes"/>
    <n v="2"/>
    <x v="1"/>
    <n v="0.12"/>
    <n v="0.1"/>
    <n v="1.999999999999999E-2"/>
    <n v="1025.2"/>
    <n v="4500"/>
    <s v="Travel_Rarely"/>
    <n v="852"/>
    <s v="Research &amp; Development"/>
    <n v="1"/>
    <n v="1"/>
    <s v="Life Sciences"/>
    <n v="55"/>
    <n v="2"/>
    <n v="2"/>
    <s v="Married"/>
    <n v="15998"/>
    <n v="1"/>
    <n v="12"/>
    <n v="3"/>
    <n v="3"/>
    <n v="2"/>
    <n v="10"/>
    <n v="1"/>
    <n v="8"/>
    <n v="3"/>
    <n v="0"/>
  </r>
  <r>
    <n v="35"/>
    <x v="1"/>
    <n v="2"/>
    <s v="Male"/>
    <x v="1"/>
    <x v="2"/>
    <x v="78"/>
    <s v="No"/>
    <n v="3"/>
    <x v="0"/>
    <n v="0.08"/>
    <n v="0.09"/>
    <n v="-9.999999999999995E-3"/>
    <n v="571.80000000000007"/>
    <n v="3000"/>
    <s v="Travel_Rarely"/>
    <n v="1214"/>
    <s v="Research &amp; Development"/>
    <n v="1"/>
    <n v="3"/>
    <s v="Medical"/>
    <n v="30"/>
    <n v="2"/>
    <n v="1"/>
    <s v="Single"/>
    <n v="26278"/>
    <n v="1"/>
    <n v="18"/>
    <n v="3"/>
    <n v="1"/>
    <n v="0"/>
    <n v="6"/>
    <n v="3"/>
    <n v="4"/>
    <n v="0"/>
    <n v="4"/>
  </r>
  <r>
    <n v="55"/>
    <x v="1"/>
    <n v="1"/>
    <s v="Male"/>
    <x v="0"/>
    <x v="0"/>
    <x v="79"/>
    <s v="No"/>
    <n v="3"/>
    <x v="6"/>
    <n v="0.15"/>
    <n v="0.11"/>
    <n v="3.9999999999999994E-2"/>
    <n v="2047.8000000000002"/>
    <n v="4500"/>
    <s v="Travel_Rarely"/>
    <n v="111"/>
    <s v="Sales"/>
    <n v="1"/>
    <n v="2"/>
    <s v="Life Sciences"/>
    <n v="70"/>
    <n v="3"/>
    <n v="3"/>
    <s v="Married"/>
    <n v="18092"/>
    <n v="3"/>
    <n v="14"/>
    <n v="3"/>
    <n v="4"/>
    <n v="1"/>
    <n v="24"/>
    <n v="4"/>
    <n v="0"/>
    <n v="1"/>
    <n v="0"/>
  </r>
  <r>
    <n v="38"/>
    <x v="1"/>
    <n v="2"/>
    <s v="Female"/>
    <x v="1"/>
    <x v="0"/>
    <x v="80"/>
    <s v="Yes"/>
    <n v="3"/>
    <x v="20"/>
    <n v="0.1"/>
    <n v="0.09"/>
    <n v="1.0000000000000009E-2"/>
    <n v="1065.8"/>
    <n v="3000"/>
    <s v="Non-Travel"/>
    <n v="573"/>
    <s v="Research &amp; Development"/>
    <n v="6"/>
    <n v="3"/>
    <s v="Medical"/>
    <n v="79"/>
    <n v="1"/>
    <n v="2"/>
    <s v="Divorced"/>
    <n v="15717"/>
    <n v="7"/>
    <n v="12"/>
    <n v="3"/>
    <n v="4"/>
    <n v="3"/>
    <n v="17"/>
    <n v="3"/>
    <n v="11"/>
    <n v="1"/>
    <n v="9"/>
  </r>
  <r>
    <n v="34"/>
    <x v="1"/>
    <n v="1"/>
    <s v="Male"/>
    <x v="3"/>
    <x v="1"/>
    <x v="81"/>
    <s v="No"/>
    <n v="3"/>
    <x v="8"/>
    <n v="0.15"/>
    <n v="0.1"/>
    <n v="4.9999999999999989E-2"/>
    <n v="865"/>
    <n v="500"/>
    <s v="Travel_Rarely"/>
    <n v="1153"/>
    <s v="Research &amp; Development"/>
    <n v="1"/>
    <n v="2"/>
    <s v="Medical"/>
    <n v="94"/>
    <n v="3"/>
    <n v="2"/>
    <s v="Married"/>
    <n v="17736"/>
    <n v="1"/>
    <n v="15"/>
    <n v="3"/>
    <n v="3"/>
    <n v="0"/>
    <n v="5"/>
    <n v="2"/>
    <n v="2"/>
    <n v="1"/>
    <n v="3"/>
  </r>
  <r>
    <n v="56"/>
    <x v="1"/>
    <n v="4"/>
    <s v="Male"/>
    <x v="3"/>
    <x v="0"/>
    <x v="82"/>
    <s v="No"/>
    <n v="2"/>
    <x v="0"/>
    <n v="0.08"/>
    <n v="7.0000000000000007E-2"/>
    <n v="9.999999999999995E-3"/>
    <n v="1452"/>
    <n v="4500"/>
    <s v="Travel_Rarely"/>
    <n v="1400"/>
    <s v="Research &amp; Development"/>
    <n v="7"/>
    <n v="3"/>
    <s v="Life Sciences"/>
    <n v="49"/>
    <n v="1"/>
    <n v="3"/>
    <s v="Single"/>
    <n v="21698"/>
    <n v="4"/>
    <n v="11"/>
    <n v="3"/>
    <n v="1"/>
    <n v="0"/>
    <n v="37"/>
    <n v="3"/>
    <n v="4"/>
    <n v="0"/>
    <n v="2"/>
  </r>
  <r>
    <n v="23"/>
    <x v="1"/>
    <n v="3"/>
    <s v="Male"/>
    <x v="6"/>
    <x v="3"/>
    <x v="83"/>
    <s v="No"/>
    <n v="3"/>
    <x v="2"/>
    <n v="0.08"/>
    <n v="0.11"/>
    <n v="-0.03"/>
    <n v="464.40000000000003"/>
    <n v="500"/>
    <s v="Travel_Rarely"/>
    <n v="541"/>
    <s v="Sales"/>
    <n v="2"/>
    <n v="1"/>
    <s v="Technical Degree"/>
    <n v="62"/>
    <n v="3"/>
    <n v="1"/>
    <s v="Divorced"/>
    <n v="9518"/>
    <n v="3"/>
    <n v="13"/>
    <n v="3"/>
    <n v="3"/>
    <n v="1"/>
    <n v="3"/>
    <n v="3"/>
    <n v="0"/>
    <n v="0"/>
    <n v="0"/>
  </r>
  <r>
    <n v="51"/>
    <x v="1"/>
    <n v="4"/>
    <s v="Male"/>
    <x v="2"/>
    <x v="0"/>
    <x v="84"/>
    <s v="No"/>
    <n v="3"/>
    <x v="9"/>
    <n v="0.15"/>
    <n v="7.0000000000000007E-2"/>
    <n v="7.9999999999999988E-2"/>
    <n v="415"/>
    <n v="500"/>
    <s v="Travel_Rarely"/>
    <n v="432"/>
    <s v="Research &amp; Development"/>
    <n v="9"/>
    <n v="4"/>
    <s v="Life Sciences"/>
    <n v="96"/>
    <n v="3"/>
    <n v="1"/>
    <s v="Married"/>
    <n v="18725"/>
    <n v="3"/>
    <n v="23"/>
    <n v="4"/>
    <n v="2"/>
    <n v="2"/>
    <n v="10"/>
    <n v="4"/>
    <n v="2"/>
    <n v="0"/>
    <n v="3"/>
  </r>
  <r>
    <n v="30"/>
    <x v="1"/>
    <n v="3"/>
    <s v="Male"/>
    <x v="4"/>
    <x v="0"/>
    <x v="85"/>
    <s v="No"/>
    <n v="3"/>
    <x v="19"/>
    <n v="0.15"/>
    <n v="7.0000000000000007E-2"/>
    <n v="7.9999999999999988E-2"/>
    <n v="830.40000000000009"/>
    <n v="1200"/>
    <s v="Travel_Rarely"/>
    <n v="288"/>
    <s v="Research &amp; Development"/>
    <n v="2"/>
    <n v="3"/>
    <s v="Life Sciences"/>
    <n v="99"/>
    <n v="2"/>
    <n v="2"/>
    <s v="Married"/>
    <n v="15830"/>
    <n v="1"/>
    <n v="19"/>
    <n v="3"/>
    <n v="1"/>
    <n v="3"/>
    <n v="11"/>
    <n v="3"/>
    <n v="10"/>
    <n v="10"/>
    <n v="8"/>
  </r>
  <r>
    <n v="46"/>
    <x v="0"/>
    <n v="3"/>
    <s v="Male"/>
    <x v="0"/>
    <x v="0"/>
    <x v="86"/>
    <s v="No"/>
    <n v="3"/>
    <x v="7"/>
    <n v="0.08"/>
    <n v="7.0000000000000007E-2"/>
    <n v="9.999999999999995E-3"/>
    <n v="1923.8000000000002"/>
    <n v="4500"/>
    <s v="Travel_Rarely"/>
    <n v="669"/>
    <s v="Sales"/>
    <n v="9"/>
    <n v="2"/>
    <s v="Medical"/>
    <n v="64"/>
    <n v="2"/>
    <n v="3"/>
    <s v="Single"/>
    <n v="13596"/>
    <n v="1"/>
    <n v="16"/>
    <n v="3"/>
    <n v="4"/>
    <n v="0"/>
    <n v="9"/>
    <n v="3"/>
    <n v="8"/>
    <n v="4"/>
    <n v="7"/>
  </r>
  <r>
    <n v="40"/>
    <x v="1"/>
    <n v="3"/>
    <s v="Male"/>
    <x v="4"/>
    <x v="1"/>
    <x v="87"/>
    <s v="No"/>
    <n v="2"/>
    <x v="14"/>
    <n v="0.15"/>
    <n v="0.11"/>
    <n v="3.9999999999999994E-2"/>
    <n v="2700.6000000000004"/>
    <n v="4500"/>
    <s v="Travel_Frequently"/>
    <n v="530"/>
    <s v="Research &amp; Development"/>
    <n v="1"/>
    <n v="4"/>
    <s v="Life Sciences"/>
    <n v="78"/>
    <n v="2"/>
    <n v="4"/>
    <s v="Married"/>
    <n v="14115"/>
    <n v="1"/>
    <n v="22"/>
    <n v="4"/>
    <n v="4"/>
    <n v="1"/>
    <n v="22"/>
    <n v="3"/>
    <n v="3"/>
    <n v="11"/>
    <n v="11"/>
  </r>
  <r>
    <n v="51"/>
    <x v="1"/>
    <n v="3"/>
    <s v="Male"/>
    <x v="0"/>
    <x v="0"/>
    <x v="88"/>
    <s v="Yes"/>
    <n v="1"/>
    <x v="1"/>
    <n v="0.1"/>
    <n v="0.11"/>
    <n v="-9.999999999999995E-3"/>
    <n v="1088.2"/>
    <n v="1200"/>
    <s v="Travel_Rarely"/>
    <n v="632"/>
    <s v="Sales"/>
    <n v="21"/>
    <n v="4"/>
    <s v="Marketing"/>
    <n v="71"/>
    <n v="3"/>
    <n v="2"/>
    <s v="Single"/>
    <n v="8423"/>
    <n v="0"/>
    <n v="22"/>
    <n v="4"/>
    <n v="4"/>
    <n v="0"/>
    <n v="11"/>
    <n v="2"/>
    <n v="7"/>
    <n v="1"/>
    <n v="0"/>
  </r>
  <r>
    <n v="30"/>
    <x v="1"/>
    <n v="3"/>
    <s v="Female"/>
    <x v="0"/>
    <x v="1"/>
    <x v="89"/>
    <s v="Yes"/>
    <n v="2"/>
    <x v="19"/>
    <n v="0.1"/>
    <n v="0.1"/>
    <n v="0"/>
    <n v="1041.8"/>
    <n v="1200"/>
    <s v="Travel_Rarely"/>
    <n v="1334"/>
    <s v="Sales"/>
    <n v="4"/>
    <n v="2"/>
    <s v="Medical"/>
    <n v="63"/>
    <n v="2"/>
    <n v="2"/>
    <s v="Divorced"/>
    <n v="19760"/>
    <n v="1"/>
    <n v="12"/>
    <n v="3"/>
    <n v="2"/>
    <n v="3"/>
    <n v="11"/>
    <n v="4"/>
    <n v="8"/>
    <n v="2"/>
    <n v="7"/>
  </r>
  <r>
    <n v="46"/>
    <x v="1"/>
    <n v="3"/>
    <s v="Male"/>
    <x v="4"/>
    <x v="3"/>
    <x v="90"/>
    <s v="Yes"/>
    <n v="2"/>
    <x v="1"/>
    <n v="0.1"/>
    <n v="0.09"/>
    <n v="1.0000000000000009E-2"/>
    <n v="2134.6"/>
    <n v="3000"/>
    <s v="Travel_Frequently"/>
    <n v="638"/>
    <s v="Research &amp; Development"/>
    <n v="1"/>
    <n v="3"/>
    <s v="Medical"/>
    <n v="40"/>
    <n v="2"/>
    <n v="3"/>
    <s v="Married"/>
    <n v="3142"/>
    <n v="2"/>
    <n v="13"/>
    <n v="3"/>
    <n v="3"/>
    <n v="1"/>
    <n v="21"/>
    <n v="5"/>
    <n v="9"/>
    <n v="9"/>
    <n v="5"/>
  </r>
  <r>
    <n v="32"/>
    <x v="1"/>
    <n v="2"/>
    <s v="Male"/>
    <x v="0"/>
    <x v="2"/>
    <x v="91"/>
    <s v="No"/>
    <n v="3"/>
    <x v="19"/>
    <n v="0.1"/>
    <n v="0.11"/>
    <n v="-9.999999999999995E-3"/>
    <n v="1002"/>
    <n v="4500"/>
    <s v="Travel_Rarely"/>
    <n v="1093"/>
    <s v="Sales"/>
    <n v="6"/>
    <n v="4"/>
    <s v="Medical"/>
    <n v="87"/>
    <n v="3"/>
    <n v="2"/>
    <s v="Single"/>
    <n v="24301"/>
    <n v="1"/>
    <n v="16"/>
    <n v="3"/>
    <n v="1"/>
    <n v="0"/>
    <n v="12"/>
    <n v="0"/>
    <n v="8"/>
    <n v="5"/>
    <n v="7"/>
  </r>
  <r>
    <n v="54"/>
    <x v="1"/>
    <n v="1"/>
    <s v="Female"/>
    <x v="7"/>
    <x v="2"/>
    <x v="92"/>
    <s v="No"/>
    <n v="1"/>
    <x v="9"/>
    <n v="0.08"/>
    <n v="7.0000000000000007E-2"/>
    <n v="9.999999999999995E-3"/>
    <n v="2709.8"/>
    <n v="3000"/>
    <s v="Travel_Rarely"/>
    <n v="1217"/>
    <s v="Research &amp; Development"/>
    <n v="2"/>
    <n v="4"/>
    <s v="Technical Degree"/>
    <n v="60"/>
    <n v="3"/>
    <n v="3"/>
    <s v="Married"/>
    <n v="24001"/>
    <n v="9"/>
    <n v="12"/>
    <n v="3"/>
    <n v="1"/>
    <n v="1"/>
    <n v="16"/>
    <n v="5"/>
    <n v="3"/>
    <n v="0"/>
    <n v="3"/>
  </r>
  <r>
    <n v="24"/>
    <x v="1"/>
    <n v="1"/>
    <s v="Female"/>
    <x v="0"/>
    <x v="2"/>
    <x v="93"/>
    <s v="No"/>
    <n v="2"/>
    <x v="11"/>
    <n v="0.1"/>
    <n v="0.11"/>
    <n v="-9.999999999999995E-3"/>
    <n v="999.80000000000007"/>
    <n v="3000"/>
    <s v="Travel_Rarely"/>
    <n v="1353"/>
    <s v="Sales"/>
    <n v="3"/>
    <n v="2"/>
    <s v="Other"/>
    <n v="33"/>
    <n v="3"/>
    <n v="2"/>
    <s v="Married"/>
    <n v="17519"/>
    <n v="0"/>
    <n v="21"/>
    <n v="4"/>
    <n v="1"/>
    <n v="1"/>
    <n v="4"/>
    <n v="2"/>
    <n v="2"/>
    <n v="0"/>
    <n v="2"/>
  </r>
  <r>
    <n v="28"/>
    <x v="1"/>
    <n v="2"/>
    <s v="Male"/>
    <x v="0"/>
    <x v="2"/>
    <x v="94"/>
    <s v="No"/>
    <n v="4"/>
    <x v="8"/>
    <n v="0.1"/>
    <n v="0.11"/>
    <n v="-9.999999999999995E-3"/>
    <n v="844.2"/>
    <n v="3000"/>
    <s v="Non-Travel"/>
    <n v="120"/>
    <s v="Sales"/>
    <n v="4"/>
    <n v="3"/>
    <s v="Medical"/>
    <n v="43"/>
    <n v="3"/>
    <n v="2"/>
    <s v="Married"/>
    <n v="8863"/>
    <n v="1"/>
    <n v="15"/>
    <n v="3"/>
    <n v="2"/>
    <n v="0"/>
    <n v="5"/>
    <n v="3"/>
    <n v="4"/>
    <n v="0"/>
    <n v="4"/>
  </r>
  <r>
    <n v="58"/>
    <x v="1"/>
    <n v="4"/>
    <s v="Male"/>
    <x v="0"/>
    <x v="2"/>
    <x v="95"/>
    <s v="No"/>
    <n v="2"/>
    <x v="21"/>
    <n v="0.15"/>
    <n v="0.11"/>
    <n v="3.9999999999999994E-2"/>
    <n v="2774.4"/>
    <n v="500"/>
    <s v="Travel_Rarely"/>
    <n v="682"/>
    <s v="Sales"/>
    <n v="10"/>
    <n v="4"/>
    <s v="Medical"/>
    <n v="37"/>
    <n v="3"/>
    <n v="4"/>
    <s v="Single"/>
    <n v="24409"/>
    <n v="0"/>
    <n v="13"/>
    <n v="3"/>
    <n v="3"/>
    <n v="0"/>
    <n v="38"/>
    <n v="1"/>
    <n v="10"/>
    <n v="1"/>
    <n v="8"/>
  </r>
  <r>
    <n v="44"/>
    <x v="1"/>
    <n v="2"/>
    <s v="Male"/>
    <x v="2"/>
    <x v="1"/>
    <x v="96"/>
    <s v="No"/>
    <n v="4"/>
    <x v="11"/>
    <n v="0.1"/>
    <n v="0.1"/>
    <n v="0"/>
    <n v="408.40000000000003"/>
    <n v="3000"/>
    <s v="Non-Travel"/>
    <n v="489"/>
    <s v="Research &amp; Development"/>
    <n v="23"/>
    <n v="3"/>
    <s v="Medical"/>
    <n v="67"/>
    <n v="3"/>
    <n v="2"/>
    <s v="Married"/>
    <n v="25043"/>
    <n v="4"/>
    <n v="12"/>
    <n v="3"/>
    <n v="3"/>
    <n v="1"/>
    <n v="17"/>
    <n v="3"/>
    <n v="2"/>
    <n v="1"/>
    <n v="2"/>
  </r>
  <r>
    <n v="37"/>
    <x v="0"/>
    <n v="3"/>
    <s v="Male"/>
    <x v="8"/>
    <x v="3"/>
    <x v="97"/>
    <s v="Yes"/>
    <n v="3"/>
    <x v="11"/>
    <n v="0.12"/>
    <n v="0.09"/>
    <n v="0.03"/>
    <n v="414.6"/>
    <n v="3000"/>
    <s v="Travel_Rarely"/>
    <n v="807"/>
    <s v="Human Resources"/>
    <n v="6"/>
    <n v="4"/>
    <s v="Human Resources"/>
    <n v="63"/>
    <n v="3"/>
    <n v="1"/>
    <s v="Divorced"/>
    <n v="23648"/>
    <n v="4"/>
    <n v="22"/>
    <n v="4"/>
    <n v="4"/>
    <n v="0"/>
    <n v="7"/>
    <n v="3"/>
    <n v="2"/>
    <n v="0"/>
    <n v="2"/>
  </r>
  <r>
    <n v="32"/>
    <x v="1"/>
    <n v="4"/>
    <s v="Male"/>
    <x v="1"/>
    <x v="3"/>
    <x v="98"/>
    <s v="No"/>
    <n v="3"/>
    <x v="6"/>
    <n v="0.15"/>
    <n v="7.0000000000000007E-2"/>
    <n v="7.9999999999999988E-2"/>
    <n v="591.20000000000005"/>
    <n v="3000"/>
    <s v="Travel_Rarely"/>
    <n v="827"/>
    <s v="Research &amp; Development"/>
    <n v="1"/>
    <n v="1"/>
    <s v="Life Sciences"/>
    <n v="71"/>
    <n v="3"/>
    <n v="1"/>
    <s v="Single"/>
    <n v="15178"/>
    <n v="1"/>
    <n v="13"/>
    <n v="3"/>
    <n v="4"/>
    <n v="0"/>
    <n v="1"/>
    <n v="2"/>
    <n v="0"/>
    <n v="0"/>
    <n v="0"/>
  </r>
  <r>
    <n v="20"/>
    <x v="0"/>
    <n v="4"/>
    <s v="Female"/>
    <x v="2"/>
    <x v="0"/>
    <x v="99"/>
    <s v="Yes"/>
    <n v="3"/>
    <x v="6"/>
    <n v="0.15"/>
    <n v="0.11"/>
    <n v="3.9999999999999994E-2"/>
    <n v="585.20000000000005"/>
    <n v="3000"/>
    <s v="Travel_Frequently"/>
    <n v="871"/>
    <s v="Research &amp; Development"/>
    <n v="6"/>
    <n v="3"/>
    <s v="Life Sciences"/>
    <n v="66"/>
    <n v="2"/>
    <n v="1"/>
    <s v="Single"/>
    <n v="19783"/>
    <n v="1"/>
    <n v="18"/>
    <n v="3"/>
    <n v="2"/>
    <n v="0"/>
    <n v="1"/>
    <n v="5"/>
    <n v="0"/>
    <n v="1"/>
    <n v="0"/>
  </r>
  <r>
    <n v="34"/>
    <x v="1"/>
    <n v="1"/>
    <s v="Female"/>
    <x v="1"/>
    <x v="2"/>
    <x v="100"/>
    <s v="No"/>
    <n v="3"/>
    <x v="22"/>
    <n v="0.15"/>
    <n v="7.0000000000000007E-2"/>
    <n v="7.9999999999999988E-2"/>
    <n v="961.80000000000007"/>
    <n v="3000"/>
    <s v="Travel_Rarely"/>
    <n v="665"/>
    <s v="Research &amp; Development"/>
    <n v="6"/>
    <n v="4"/>
    <s v="Other"/>
    <n v="41"/>
    <n v="3"/>
    <n v="2"/>
    <s v="Single"/>
    <n v="12482"/>
    <n v="1"/>
    <n v="14"/>
    <n v="3"/>
    <n v="3"/>
    <n v="0"/>
    <n v="16"/>
    <n v="3"/>
    <n v="13"/>
    <n v="2"/>
    <n v="10"/>
  </r>
  <r>
    <n v="37"/>
    <x v="1"/>
    <n v="3"/>
    <s v="Male"/>
    <x v="4"/>
    <x v="0"/>
    <x v="101"/>
    <s v="No"/>
    <n v="4"/>
    <x v="6"/>
    <n v="0.15"/>
    <n v="0.1"/>
    <n v="4.9999999999999989E-2"/>
    <n v="1032.6000000000001"/>
    <n v="1200"/>
    <s v="Non-Travel"/>
    <n v="1040"/>
    <s v="Research &amp; Development"/>
    <n v="2"/>
    <n v="2"/>
    <s v="Life Sciences"/>
    <n v="100"/>
    <n v="2"/>
    <n v="2"/>
    <s v="Divorced"/>
    <n v="15850"/>
    <n v="5"/>
    <n v="14"/>
    <n v="3"/>
    <n v="4"/>
    <n v="1"/>
    <n v="17"/>
    <n v="2"/>
    <n v="0"/>
    <n v="0"/>
    <n v="0"/>
  </r>
  <r>
    <n v="59"/>
    <x v="1"/>
    <n v="3"/>
    <s v="Female"/>
    <x v="5"/>
    <x v="0"/>
    <x v="102"/>
    <s v="No"/>
    <n v="3"/>
    <x v="11"/>
    <n v="0.08"/>
    <n v="7.0000000000000007E-2"/>
    <n v="9.999999999999995E-3"/>
    <n v="3768.8"/>
    <n v="4500"/>
    <s v="Non-Travel"/>
    <n v="1420"/>
    <s v="Human Resources"/>
    <n v="2"/>
    <n v="4"/>
    <s v="Human Resources"/>
    <n v="32"/>
    <n v="2"/>
    <n v="5"/>
    <s v="Married"/>
    <n v="21922"/>
    <n v="9"/>
    <n v="21"/>
    <n v="4"/>
    <n v="4"/>
    <n v="1"/>
    <n v="30"/>
    <n v="3"/>
    <n v="2"/>
    <n v="2"/>
    <n v="2"/>
  </r>
  <r>
    <n v="50"/>
    <x v="1"/>
    <n v="1"/>
    <s v="Female"/>
    <x v="7"/>
    <x v="1"/>
    <x v="103"/>
    <s v="Yes"/>
    <n v="2"/>
    <x v="3"/>
    <n v="0.1"/>
    <n v="0.11"/>
    <n v="-9.999999999999995E-3"/>
    <n v="3634.4"/>
    <n v="1200"/>
    <s v="Travel_Frequently"/>
    <n v="1115"/>
    <s v="Research &amp; Development"/>
    <n v="1"/>
    <n v="3"/>
    <s v="Life Sciences"/>
    <n v="73"/>
    <n v="3"/>
    <n v="5"/>
    <s v="Married"/>
    <n v="9755"/>
    <n v="3"/>
    <n v="19"/>
    <n v="3"/>
    <n v="1"/>
    <n v="0"/>
    <n v="28"/>
    <n v="1"/>
    <n v="3"/>
    <n v="0"/>
    <n v="7"/>
  </r>
  <r>
    <n v="25"/>
    <x v="0"/>
    <n v="3"/>
    <s v="Male"/>
    <x v="0"/>
    <x v="2"/>
    <x v="104"/>
    <s v="Yes"/>
    <n v="3"/>
    <x v="0"/>
    <n v="0.08"/>
    <n v="0.09"/>
    <n v="-9.999999999999995E-3"/>
    <n v="1148.8"/>
    <n v="3000"/>
    <s v="Travel_Rarely"/>
    <n v="240"/>
    <s v="Sales"/>
    <n v="5"/>
    <n v="3"/>
    <s v="Marketing"/>
    <n v="46"/>
    <n v="2"/>
    <n v="2"/>
    <s v="Single"/>
    <n v="26959"/>
    <n v="1"/>
    <n v="11"/>
    <n v="3"/>
    <n v="4"/>
    <n v="0"/>
    <n v="6"/>
    <n v="1"/>
    <n v="4"/>
    <n v="0"/>
    <n v="3"/>
  </r>
  <r>
    <n v="25"/>
    <x v="1"/>
    <n v="4"/>
    <s v="Male"/>
    <x v="1"/>
    <x v="0"/>
    <x v="105"/>
    <s v="No"/>
    <n v="3"/>
    <x v="4"/>
    <n v="0.1"/>
    <n v="0.09"/>
    <n v="1.0000000000000009E-2"/>
    <n v="577.80000000000007"/>
    <n v="3000"/>
    <s v="Travel_Rarely"/>
    <n v="1280"/>
    <s v="Research &amp; Development"/>
    <n v="7"/>
    <n v="1"/>
    <s v="Medical"/>
    <n v="64"/>
    <n v="2"/>
    <n v="1"/>
    <s v="Married"/>
    <n v="26897"/>
    <n v="1"/>
    <n v="11"/>
    <n v="3"/>
    <n v="3"/>
    <n v="2"/>
    <n v="2"/>
    <n v="2"/>
    <n v="2"/>
    <n v="2"/>
    <n v="1"/>
  </r>
  <r>
    <n v="22"/>
    <x v="1"/>
    <n v="2"/>
    <s v="Female"/>
    <x v="2"/>
    <x v="0"/>
    <x v="106"/>
    <s v="No"/>
    <n v="3"/>
    <x v="2"/>
    <n v="0.1"/>
    <n v="0.09"/>
    <n v="1.0000000000000009E-2"/>
    <n v="574.20000000000005"/>
    <n v="4500"/>
    <s v="Travel_Rarely"/>
    <n v="534"/>
    <s v="Research &amp; Development"/>
    <n v="15"/>
    <n v="3"/>
    <s v="Medical"/>
    <n v="59"/>
    <n v="3"/>
    <n v="1"/>
    <s v="Single"/>
    <n v="23785"/>
    <n v="1"/>
    <n v="15"/>
    <n v="3"/>
    <n v="3"/>
    <n v="0"/>
    <n v="1"/>
    <n v="5"/>
    <n v="0"/>
    <n v="0"/>
    <n v="0"/>
  </r>
  <r>
    <n v="51"/>
    <x v="1"/>
    <n v="1"/>
    <s v="Female"/>
    <x v="4"/>
    <x v="3"/>
    <x v="107"/>
    <s v="No"/>
    <n v="2"/>
    <x v="20"/>
    <n v="0.1"/>
    <n v="0.09"/>
    <n v="1.0000000000000009E-2"/>
    <n v="1496.8000000000002"/>
    <n v="4500"/>
    <s v="Travel_Frequently"/>
    <n v="1456"/>
    <s v="Research &amp; Development"/>
    <n v="1"/>
    <n v="4"/>
    <s v="Medical"/>
    <n v="30"/>
    <n v="2"/>
    <n v="3"/>
    <s v="Single"/>
    <n v="25796"/>
    <n v="3"/>
    <n v="20"/>
    <n v="4"/>
    <n v="3"/>
    <n v="0"/>
    <n v="23"/>
    <n v="1"/>
    <n v="12"/>
    <n v="12"/>
    <n v="8"/>
  </r>
  <r>
    <n v="34"/>
    <x v="0"/>
    <n v="1"/>
    <s v="Male"/>
    <x v="2"/>
    <x v="2"/>
    <x v="108"/>
    <s v="Yes"/>
    <n v="3"/>
    <x v="7"/>
    <n v="0.08"/>
    <n v="0.09"/>
    <n v="-9.999999999999995E-3"/>
    <n v="1214.8"/>
    <n v="4500"/>
    <s v="Travel_Frequently"/>
    <n v="658"/>
    <s v="Research &amp; Development"/>
    <n v="7"/>
    <n v="3"/>
    <s v="Life Sciences"/>
    <n v="66"/>
    <n v="1"/>
    <n v="2"/>
    <s v="Single"/>
    <n v="22887"/>
    <n v="1"/>
    <n v="24"/>
    <n v="4"/>
    <n v="4"/>
    <n v="0"/>
    <n v="9"/>
    <n v="3"/>
    <n v="7"/>
    <n v="0"/>
    <n v="6"/>
  </r>
  <r>
    <n v="54"/>
    <x v="1"/>
    <n v="4"/>
    <s v="Female"/>
    <x v="5"/>
    <x v="0"/>
    <x v="109"/>
    <s v="Yes"/>
    <n v="3"/>
    <x v="8"/>
    <n v="0.1"/>
    <n v="7.0000000000000007E-2"/>
    <n v="0.03"/>
    <n v="3465.6000000000004"/>
    <n v="3000"/>
    <s v="Non-Travel"/>
    <n v="142"/>
    <s v="Human Resources"/>
    <n v="26"/>
    <n v="3"/>
    <s v="Human Resources"/>
    <n v="30"/>
    <n v="4"/>
    <n v="4"/>
    <s v="Single"/>
    <n v="13871"/>
    <n v="2"/>
    <n v="12"/>
    <n v="3"/>
    <n v="3"/>
    <n v="0"/>
    <n v="23"/>
    <n v="3"/>
    <n v="3"/>
    <n v="4"/>
    <n v="4"/>
  </r>
  <r>
    <n v="24"/>
    <x v="1"/>
    <n v="2"/>
    <s v="Male"/>
    <x v="2"/>
    <x v="2"/>
    <x v="110"/>
    <s v="No"/>
    <n v="3"/>
    <x v="8"/>
    <n v="0.12"/>
    <n v="0.1"/>
    <n v="1.999999999999999E-2"/>
    <n v="554.80000000000007"/>
    <n v="1200"/>
    <s v="Travel_Rarely"/>
    <n v="1127"/>
    <s v="Research &amp; Development"/>
    <n v="18"/>
    <n v="1"/>
    <s v="Life Sciences"/>
    <n v="52"/>
    <n v="3"/>
    <n v="1"/>
    <s v="Married"/>
    <n v="13257"/>
    <n v="0"/>
    <n v="12"/>
    <n v="3"/>
    <n v="3"/>
    <n v="1"/>
    <n v="6"/>
    <n v="2"/>
    <n v="3"/>
    <n v="1"/>
    <n v="2"/>
  </r>
  <r>
    <n v="34"/>
    <x v="1"/>
    <n v="3"/>
    <s v="Female"/>
    <x v="1"/>
    <x v="1"/>
    <x v="111"/>
    <s v="No"/>
    <n v="3"/>
    <x v="6"/>
    <n v="0.15"/>
    <n v="0.09"/>
    <n v="0.06"/>
    <n v="901"/>
    <n v="3000"/>
    <s v="Travel_Rarely"/>
    <n v="1031"/>
    <s v="Research &amp; Development"/>
    <n v="6"/>
    <n v="4"/>
    <s v="Life Sciences"/>
    <n v="45"/>
    <n v="2"/>
    <n v="2"/>
    <s v="Divorced"/>
    <n v="15000"/>
    <n v="6"/>
    <n v="15"/>
    <n v="3"/>
    <n v="3"/>
    <n v="1"/>
    <n v="12"/>
    <n v="3"/>
    <n v="0"/>
    <n v="0"/>
    <n v="0"/>
  </r>
  <r>
    <n v="37"/>
    <x v="1"/>
    <n v="3"/>
    <s v="Male"/>
    <x v="0"/>
    <x v="0"/>
    <x v="112"/>
    <s v="No"/>
    <n v="3"/>
    <x v="8"/>
    <n v="0.1"/>
    <n v="0.1"/>
    <n v="0"/>
    <n v="1485.6000000000001"/>
    <n v="1200"/>
    <s v="Travel_Rarely"/>
    <n v="1189"/>
    <s v="Sales"/>
    <n v="3"/>
    <n v="3"/>
    <s v="Life Sciences"/>
    <n v="87"/>
    <n v="3"/>
    <n v="3"/>
    <s v="Single"/>
    <n v="14506"/>
    <n v="2"/>
    <n v="12"/>
    <n v="3"/>
    <n v="1"/>
    <n v="0"/>
    <n v="12"/>
    <n v="3"/>
    <n v="3"/>
    <n v="1"/>
    <n v="3"/>
  </r>
  <r>
    <n v="34"/>
    <x v="1"/>
    <n v="3"/>
    <s v="Female"/>
    <x v="5"/>
    <x v="3"/>
    <x v="113"/>
    <s v="No"/>
    <n v="3"/>
    <x v="19"/>
    <n v="0.12"/>
    <n v="7.0000000000000007E-2"/>
    <n v="4.9999999999999989E-2"/>
    <n v="2326.2000000000003"/>
    <n v="500"/>
    <s v="Travel_Rarely"/>
    <n v="1354"/>
    <s v="Research &amp; Development"/>
    <n v="5"/>
    <n v="3"/>
    <s v="Medical"/>
    <n v="45"/>
    <n v="2"/>
    <n v="3"/>
    <s v="Single"/>
    <n v="5615"/>
    <n v="2"/>
    <n v="12"/>
    <n v="3"/>
    <n v="4"/>
    <n v="0"/>
    <n v="14"/>
    <n v="6"/>
    <n v="10"/>
    <n v="5"/>
    <n v="8"/>
  </r>
  <r>
    <n v="36"/>
    <x v="1"/>
    <n v="2"/>
    <s v="Female"/>
    <x v="0"/>
    <x v="0"/>
    <x v="114"/>
    <s v="No"/>
    <n v="3"/>
    <x v="7"/>
    <n v="0.15"/>
    <n v="0.11"/>
    <n v="3.9999999999999994E-2"/>
    <n v="1947.6000000000001"/>
    <n v="500"/>
    <s v="Travel_Frequently"/>
    <n v="1467"/>
    <s v="Sales"/>
    <n v="11"/>
    <n v="2"/>
    <s v="Technical Degree"/>
    <n v="92"/>
    <n v="3"/>
    <n v="3"/>
    <s v="Married"/>
    <n v="22952"/>
    <n v="0"/>
    <n v="14"/>
    <n v="3"/>
    <n v="3"/>
    <n v="1"/>
    <n v="10"/>
    <n v="6"/>
    <n v="7"/>
    <n v="2"/>
    <n v="8"/>
  </r>
  <r>
    <n v="36"/>
    <x v="1"/>
    <n v="1"/>
    <s v="Female"/>
    <x v="2"/>
    <x v="0"/>
    <x v="115"/>
    <s v="No"/>
    <n v="3"/>
    <x v="6"/>
    <n v="0.15"/>
    <n v="0.09"/>
    <n v="0.06"/>
    <n v="567"/>
    <n v="500"/>
    <s v="Travel_Rarely"/>
    <n v="922"/>
    <s v="Research &amp; Development"/>
    <n v="3"/>
    <n v="2"/>
    <s v="Life Sciences"/>
    <n v="39"/>
    <n v="3"/>
    <n v="1"/>
    <s v="Divorced"/>
    <n v="2561"/>
    <n v="5"/>
    <n v="22"/>
    <n v="4"/>
    <n v="1"/>
    <n v="1"/>
    <n v="7"/>
    <n v="2"/>
    <n v="0"/>
    <n v="0"/>
    <n v="0"/>
  </r>
  <r>
    <n v="43"/>
    <x v="1"/>
    <n v="3"/>
    <s v="Male"/>
    <x v="5"/>
    <x v="0"/>
    <x v="116"/>
    <s v="Yes"/>
    <n v="4"/>
    <x v="10"/>
    <n v="0.1"/>
    <n v="0.1"/>
    <n v="0"/>
    <n v="3391.8"/>
    <n v="3000"/>
    <s v="Travel_Frequently"/>
    <n v="394"/>
    <s v="Sales"/>
    <n v="26"/>
    <n v="2"/>
    <s v="Life Sciences"/>
    <n v="92"/>
    <n v="3"/>
    <n v="4"/>
    <s v="Married"/>
    <n v="19494"/>
    <n v="1"/>
    <n v="12"/>
    <n v="3"/>
    <n v="4"/>
    <n v="2"/>
    <n v="25"/>
    <n v="3"/>
    <n v="12"/>
    <n v="4"/>
    <n v="12"/>
  </r>
  <r>
    <n v="30"/>
    <x v="1"/>
    <n v="1"/>
    <s v="Male"/>
    <x v="1"/>
    <x v="2"/>
    <x v="117"/>
    <s v="No"/>
    <n v="2"/>
    <x v="1"/>
    <n v="0.1"/>
    <n v="0.09"/>
    <n v="1.0000000000000009E-2"/>
    <n v="522.6"/>
    <n v="4500"/>
    <s v="Travel_Frequently"/>
    <n v="1312"/>
    <s v="Research &amp; Development"/>
    <n v="23"/>
    <n v="3"/>
    <s v="Life Sciences"/>
    <n v="96"/>
    <n v="1"/>
    <n v="1"/>
    <s v="Divorced"/>
    <n v="22310"/>
    <n v="1"/>
    <n v="25"/>
    <n v="4"/>
    <n v="3"/>
    <n v="3"/>
    <n v="10"/>
    <n v="2"/>
    <n v="7"/>
    <n v="0"/>
    <n v="9"/>
  </r>
  <r>
    <n v="33"/>
    <x v="1"/>
    <n v="3"/>
    <s v="Male"/>
    <x v="0"/>
    <x v="1"/>
    <x v="118"/>
    <s v="No"/>
    <n v="4"/>
    <x v="5"/>
    <n v="0.08"/>
    <n v="0.1"/>
    <n v="-2.0000000000000004E-2"/>
    <n v="1229.2"/>
    <n v="3000"/>
    <s v="Non-Travel"/>
    <n v="750"/>
    <s v="Sales"/>
    <n v="22"/>
    <n v="2"/>
    <s v="Marketing"/>
    <n v="95"/>
    <n v="3"/>
    <n v="2"/>
    <s v="Married"/>
    <n v="15480"/>
    <n v="0"/>
    <n v="13"/>
    <n v="3"/>
    <n v="1"/>
    <n v="1"/>
    <n v="8"/>
    <n v="2"/>
    <n v="7"/>
    <n v="0"/>
    <n v="7"/>
  </r>
  <r>
    <n v="56"/>
    <x v="0"/>
    <n v="2"/>
    <s v="Female"/>
    <x v="1"/>
    <x v="1"/>
    <x v="119"/>
    <s v="Yes"/>
    <n v="3"/>
    <x v="8"/>
    <n v="0.15"/>
    <n v="7.0000000000000007E-2"/>
    <n v="7.9999999999999988E-2"/>
    <n v="992.6"/>
    <n v="1200"/>
    <s v="Travel_Rarely"/>
    <n v="441"/>
    <s v="Research &amp; Development"/>
    <n v="14"/>
    <n v="4"/>
    <s v="Life Sciences"/>
    <n v="72"/>
    <n v="3"/>
    <n v="1"/>
    <s v="Married"/>
    <n v="4510"/>
    <n v="9"/>
    <n v="18"/>
    <n v="3"/>
    <n v="1"/>
    <n v="3"/>
    <n v="7"/>
    <n v="2"/>
    <n v="4"/>
    <n v="4"/>
    <n v="3"/>
  </r>
  <r>
    <n v="51"/>
    <x v="1"/>
    <n v="1"/>
    <s v="Male"/>
    <x v="7"/>
    <x v="2"/>
    <x v="120"/>
    <s v="No"/>
    <n v="3"/>
    <x v="23"/>
    <n v="0.08"/>
    <n v="7.0000000000000007E-2"/>
    <n v="9.999999999999995E-3"/>
    <n v="3907.4"/>
    <n v="4500"/>
    <s v="Travel_Rarely"/>
    <n v="684"/>
    <s v="Research &amp; Development"/>
    <n v="6"/>
    <n v="3"/>
    <s v="Life Sciences"/>
    <n v="51"/>
    <n v="3"/>
    <n v="5"/>
    <s v="Single"/>
    <n v="6462"/>
    <n v="7"/>
    <n v="13"/>
    <n v="3"/>
    <n v="3"/>
    <n v="0"/>
    <n v="23"/>
    <n v="5"/>
    <n v="18"/>
    <n v="15"/>
    <n v="15"/>
  </r>
  <r>
    <n v="31"/>
    <x v="0"/>
    <n v="2"/>
    <s v="Male"/>
    <x v="0"/>
    <x v="2"/>
    <x v="121"/>
    <s v="Yes"/>
    <n v="2"/>
    <x v="5"/>
    <n v="0.12"/>
    <n v="7.0000000000000007E-2"/>
    <n v="4.9999999999999989E-2"/>
    <n v="1234.4000000000001"/>
    <n v="1200"/>
    <s v="Travel_Rarely"/>
    <n v="249"/>
    <s v="Sales"/>
    <n v="6"/>
    <n v="4"/>
    <s v="Life Sciences"/>
    <n v="76"/>
    <n v="1"/>
    <n v="2"/>
    <s v="Married"/>
    <n v="20739"/>
    <n v="4"/>
    <n v="18"/>
    <n v="3"/>
    <n v="2"/>
    <n v="0"/>
    <n v="12"/>
    <n v="3"/>
    <n v="7"/>
    <n v="7"/>
    <n v="7"/>
  </r>
  <r>
    <n v="26"/>
    <x v="1"/>
    <n v="3"/>
    <s v="Female"/>
    <x v="1"/>
    <x v="1"/>
    <x v="122"/>
    <s v="No"/>
    <n v="2"/>
    <x v="8"/>
    <n v="0.12"/>
    <n v="7.0000000000000007E-2"/>
    <n v="4.9999999999999989E-2"/>
    <n v="473.6"/>
    <n v="1200"/>
    <s v="Travel_Rarely"/>
    <n v="841"/>
    <s v="Research &amp; Development"/>
    <n v="6"/>
    <n v="3"/>
    <s v="Other"/>
    <n v="46"/>
    <n v="2"/>
    <n v="1"/>
    <s v="Married"/>
    <n v="23300"/>
    <n v="1"/>
    <n v="19"/>
    <n v="3"/>
    <n v="3"/>
    <n v="0"/>
    <n v="5"/>
    <n v="3"/>
    <n v="4"/>
    <n v="4"/>
    <n v="3"/>
  </r>
  <r>
    <n v="58"/>
    <x v="0"/>
    <n v="4"/>
    <s v="Female"/>
    <x v="4"/>
    <x v="0"/>
    <x v="123"/>
    <s v="No"/>
    <n v="2"/>
    <x v="24"/>
    <n v="0.15"/>
    <n v="0.11"/>
    <n v="3.9999999999999994E-2"/>
    <n v="2062.4"/>
    <n v="1200"/>
    <s v="Travel_Rarely"/>
    <n v="147"/>
    <s v="Research &amp; Development"/>
    <n v="23"/>
    <n v="4"/>
    <s v="Medical"/>
    <n v="94"/>
    <n v="3"/>
    <n v="3"/>
    <s v="Married"/>
    <n v="3465"/>
    <n v="1"/>
    <n v="12"/>
    <n v="3"/>
    <n v="4"/>
    <n v="1"/>
    <n v="40"/>
    <n v="3"/>
    <n v="10"/>
    <n v="15"/>
    <n v="6"/>
  </r>
  <r>
    <n v="19"/>
    <x v="0"/>
    <n v="4"/>
    <s v="Male"/>
    <x v="6"/>
    <x v="2"/>
    <x v="124"/>
    <s v="Yes"/>
    <n v="2"/>
    <x v="2"/>
    <n v="0.1"/>
    <n v="0.11"/>
    <n v="-9.999999999999995E-3"/>
    <n v="335"/>
    <n v="500"/>
    <s v="Travel_Rarely"/>
    <n v="528"/>
    <s v="Sales"/>
    <n v="22"/>
    <n v="1"/>
    <s v="Marketing"/>
    <n v="50"/>
    <n v="3"/>
    <n v="1"/>
    <s v="Single"/>
    <n v="26820"/>
    <n v="1"/>
    <n v="19"/>
    <n v="3"/>
    <n v="4"/>
    <n v="0"/>
    <n v="0"/>
    <n v="2"/>
    <n v="0"/>
    <n v="0"/>
    <n v="0"/>
  </r>
  <r>
    <n v="22"/>
    <x v="1"/>
    <n v="3"/>
    <s v="Male"/>
    <x v="2"/>
    <x v="0"/>
    <x v="125"/>
    <s v="No"/>
    <n v="3"/>
    <x v="4"/>
    <n v="0.1"/>
    <n v="0.11"/>
    <n v="-9.999999999999995E-3"/>
    <n v="504.6"/>
    <n v="1200"/>
    <s v="Travel_Rarely"/>
    <n v="594"/>
    <s v="Research &amp; Development"/>
    <n v="2"/>
    <n v="1"/>
    <s v="Technical Degree"/>
    <n v="100"/>
    <n v="3"/>
    <n v="1"/>
    <s v="Married"/>
    <n v="19299"/>
    <n v="0"/>
    <n v="14"/>
    <n v="3"/>
    <n v="3"/>
    <n v="1"/>
    <n v="3"/>
    <n v="2"/>
    <n v="1"/>
    <n v="2"/>
    <n v="1"/>
  </r>
  <r>
    <n v="49"/>
    <x v="1"/>
    <n v="3"/>
    <s v="Female"/>
    <x v="3"/>
    <x v="3"/>
    <x v="126"/>
    <s v="No"/>
    <n v="2"/>
    <x v="15"/>
    <n v="0.1"/>
    <n v="0.09"/>
    <n v="1.0000000000000009E-2"/>
    <n v="1313.4"/>
    <n v="4500"/>
    <s v="Travel_Rarely"/>
    <n v="470"/>
    <s v="Research &amp; Development"/>
    <n v="20"/>
    <n v="4"/>
    <s v="Medical"/>
    <n v="96"/>
    <n v="3"/>
    <n v="2"/>
    <s v="Married"/>
    <n v="5549"/>
    <n v="1"/>
    <n v="14"/>
    <n v="3"/>
    <n v="3"/>
    <n v="0"/>
    <n v="16"/>
    <n v="2"/>
    <n v="11"/>
    <n v="5"/>
    <n v="11"/>
  </r>
  <r>
    <n v="43"/>
    <x v="1"/>
    <n v="2"/>
    <s v="Female"/>
    <x v="1"/>
    <x v="2"/>
    <x v="127"/>
    <s v="No"/>
    <n v="3"/>
    <x v="11"/>
    <n v="0.12"/>
    <n v="0.1"/>
    <n v="1.999999999999999E-2"/>
    <n v="947.80000000000007"/>
    <n v="1200"/>
    <s v="Travel_Frequently"/>
    <n v="957"/>
    <s v="Research &amp; Development"/>
    <n v="28"/>
    <n v="3"/>
    <s v="Medical"/>
    <n v="72"/>
    <n v="4"/>
    <n v="1"/>
    <s v="Single"/>
    <n v="16090"/>
    <n v="4"/>
    <n v="12"/>
    <n v="3"/>
    <n v="4"/>
    <n v="0"/>
    <n v="18"/>
    <n v="2"/>
    <n v="2"/>
    <n v="1"/>
    <n v="2"/>
  </r>
  <r>
    <n v="50"/>
    <x v="1"/>
    <n v="3"/>
    <s v="Female"/>
    <x v="0"/>
    <x v="0"/>
    <x v="128"/>
    <s v="No"/>
    <n v="3"/>
    <x v="4"/>
    <n v="0.12"/>
    <n v="0.09"/>
    <n v="0.03"/>
    <n v="1841.6000000000001"/>
    <n v="3000"/>
    <s v="Travel_Frequently"/>
    <n v="809"/>
    <s v="Sales"/>
    <n v="12"/>
    <n v="3"/>
    <s v="Marketing"/>
    <n v="77"/>
    <n v="3"/>
    <n v="3"/>
    <s v="Single"/>
    <n v="6645"/>
    <n v="4"/>
    <n v="11"/>
    <n v="3"/>
    <n v="4"/>
    <n v="0"/>
    <n v="16"/>
    <n v="3"/>
    <n v="2"/>
    <n v="2"/>
    <n v="1"/>
  </r>
  <r>
    <n v="31"/>
    <x v="0"/>
    <n v="2"/>
    <s v="Female"/>
    <x v="0"/>
    <x v="2"/>
    <x v="129"/>
    <s v="Yes"/>
    <n v="3"/>
    <x v="4"/>
    <n v="0.15"/>
    <n v="0.09"/>
    <n v="0.06"/>
    <n v="911.80000000000007"/>
    <n v="1200"/>
    <s v="Travel_Rarely"/>
    <n v="542"/>
    <s v="Sales"/>
    <n v="20"/>
    <n v="3"/>
    <s v="Life Sciences"/>
    <n v="71"/>
    <n v="1"/>
    <n v="2"/>
    <s v="Married"/>
    <n v="24788"/>
    <n v="3"/>
    <n v="11"/>
    <n v="3"/>
    <n v="3"/>
    <n v="1"/>
    <n v="4"/>
    <n v="2"/>
    <n v="2"/>
    <n v="2"/>
    <n v="2"/>
  </r>
  <r>
    <n v="41"/>
    <x v="1"/>
    <n v="3"/>
    <s v="Male"/>
    <x v="0"/>
    <x v="2"/>
    <x v="130"/>
    <s v="Yes"/>
    <n v="3"/>
    <x v="7"/>
    <n v="0.1"/>
    <n v="0.11"/>
    <n v="-9.999999999999995E-3"/>
    <n v="1637.8000000000002"/>
    <n v="500"/>
    <s v="Travel_Rarely"/>
    <n v="802"/>
    <s v="Sales"/>
    <n v="9"/>
    <n v="1"/>
    <s v="Life Sciences"/>
    <n v="96"/>
    <n v="3"/>
    <n v="3"/>
    <s v="Divorced"/>
    <n v="21196"/>
    <n v="3"/>
    <n v="13"/>
    <n v="3"/>
    <n v="3"/>
    <n v="1"/>
    <n v="12"/>
    <n v="2"/>
    <n v="7"/>
    <n v="0"/>
    <n v="7"/>
  </r>
  <r>
    <n v="26"/>
    <x v="1"/>
    <n v="3"/>
    <s v="Female"/>
    <x v="8"/>
    <x v="2"/>
    <x v="131"/>
    <s v="No"/>
    <n v="3"/>
    <x v="3"/>
    <n v="0.08"/>
    <n v="7.0000000000000007E-2"/>
    <n v="9.999999999999995E-3"/>
    <n v="588.4"/>
    <n v="1200"/>
    <s v="Travel_Rarely"/>
    <n v="1355"/>
    <s v="Human Resources"/>
    <n v="25"/>
    <n v="1"/>
    <s v="Life Sciences"/>
    <n v="61"/>
    <n v="3"/>
    <n v="1"/>
    <s v="Married"/>
    <n v="8916"/>
    <n v="1"/>
    <n v="23"/>
    <n v="4"/>
    <n v="4"/>
    <n v="1"/>
    <n v="8"/>
    <n v="3"/>
    <n v="7"/>
    <n v="5"/>
    <n v="7"/>
  </r>
  <r>
    <n v="36"/>
    <x v="1"/>
    <n v="2"/>
    <s v="Male"/>
    <x v="3"/>
    <x v="1"/>
    <x v="132"/>
    <s v="No"/>
    <n v="3"/>
    <x v="11"/>
    <n v="0.12"/>
    <n v="0.11"/>
    <n v="9.999999999999995E-3"/>
    <n v="988.2"/>
    <n v="500"/>
    <s v="Travel_Rarely"/>
    <n v="216"/>
    <s v="Research &amp; Development"/>
    <n v="6"/>
    <n v="2"/>
    <s v="Medical"/>
    <n v="84"/>
    <n v="3"/>
    <n v="2"/>
    <s v="Divorced"/>
    <n v="2819"/>
    <n v="6"/>
    <n v="20"/>
    <n v="4"/>
    <n v="4"/>
    <n v="2"/>
    <n v="7"/>
    <n v="0"/>
    <n v="2"/>
    <n v="0"/>
    <n v="1"/>
  </r>
  <r>
    <n v="51"/>
    <x v="0"/>
    <n v="1"/>
    <s v="Male"/>
    <x v="3"/>
    <x v="0"/>
    <x v="133"/>
    <s v="No"/>
    <n v="3"/>
    <x v="9"/>
    <n v="0.15"/>
    <n v="0.1"/>
    <n v="4.9999999999999989E-2"/>
    <n v="2130"/>
    <n v="1200"/>
    <s v="Travel_Frequently"/>
    <n v="1150"/>
    <s v="Research &amp; Development"/>
    <n v="8"/>
    <n v="4"/>
    <s v="Life Sciences"/>
    <n v="53"/>
    <n v="1"/>
    <n v="3"/>
    <s v="Single"/>
    <n v="25150"/>
    <n v="2"/>
    <n v="15"/>
    <n v="3"/>
    <n v="4"/>
    <n v="0"/>
    <n v="18"/>
    <n v="2"/>
    <n v="2"/>
    <n v="0"/>
    <n v="3"/>
  </r>
  <r>
    <n v="39"/>
    <x v="1"/>
    <n v="4"/>
    <s v="Female"/>
    <x v="0"/>
    <x v="2"/>
    <x v="134"/>
    <s v="No"/>
    <n v="4"/>
    <x v="15"/>
    <n v="0.08"/>
    <n v="7.0000000000000007E-2"/>
    <n v="9.999999999999995E-3"/>
    <n v="1180.4000000000001"/>
    <n v="3000"/>
    <s v="Travel_Rarely"/>
    <n v="1329"/>
    <s v="Sales"/>
    <n v="4"/>
    <n v="4"/>
    <s v="Life Sciences"/>
    <n v="47"/>
    <n v="2"/>
    <n v="2"/>
    <s v="Married"/>
    <n v="14590"/>
    <n v="4"/>
    <n v="14"/>
    <n v="3"/>
    <n v="3"/>
    <n v="1"/>
    <n v="17"/>
    <n v="1"/>
    <n v="11"/>
    <n v="5"/>
    <n v="9"/>
  </r>
  <r>
    <n v="25"/>
    <x v="1"/>
    <n v="1"/>
    <s v="Male"/>
    <x v="0"/>
    <x v="2"/>
    <x v="135"/>
    <s v="No"/>
    <n v="3"/>
    <x v="4"/>
    <n v="0.12"/>
    <n v="0.1"/>
    <n v="1.999999999999999E-2"/>
    <n v="1727.8000000000002"/>
    <n v="1200"/>
    <s v="Travel_Rarely"/>
    <n v="959"/>
    <s v="Sales"/>
    <n v="28"/>
    <n v="3"/>
    <s v="Life Sciences"/>
    <n v="41"/>
    <n v="2"/>
    <n v="2"/>
    <s v="Married"/>
    <n v="24835"/>
    <n v="2"/>
    <n v="18"/>
    <n v="3"/>
    <n v="4"/>
    <n v="0"/>
    <n v="6"/>
    <n v="3"/>
    <n v="2"/>
    <n v="2"/>
    <n v="2"/>
  </r>
  <r>
    <n v="30"/>
    <x v="1"/>
    <n v="3"/>
    <s v="Male"/>
    <x v="8"/>
    <x v="0"/>
    <x v="136"/>
    <s v="Yes"/>
    <n v="1"/>
    <x v="19"/>
    <n v="0.12"/>
    <n v="0.1"/>
    <n v="1.999999999999999E-2"/>
    <n v="1269.4000000000001"/>
    <n v="1200"/>
    <s v="Travel_Rarely"/>
    <n v="1240"/>
    <s v="Human Resources"/>
    <n v="9"/>
    <n v="3"/>
    <s v="Human Resources"/>
    <n v="48"/>
    <n v="3"/>
    <n v="2"/>
    <s v="Married"/>
    <n v="13982"/>
    <n v="0"/>
    <n v="19"/>
    <n v="3"/>
    <n v="4"/>
    <n v="0"/>
    <n v="12"/>
    <n v="2"/>
    <n v="9"/>
    <n v="4"/>
    <n v="7"/>
  </r>
  <r>
    <n v="32"/>
    <x v="0"/>
    <n v="1"/>
    <s v="Female"/>
    <x v="2"/>
    <x v="3"/>
    <x v="137"/>
    <s v="No"/>
    <n v="4"/>
    <x v="8"/>
    <n v="0.12"/>
    <n v="0.09"/>
    <n v="0.03"/>
    <n v="840"/>
    <n v="1200"/>
    <s v="Travel_Rarely"/>
    <n v="1033"/>
    <s v="Research &amp; Development"/>
    <n v="9"/>
    <n v="3"/>
    <s v="Medical"/>
    <n v="41"/>
    <n v="3"/>
    <n v="1"/>
    <s v="Single"/>
    <n v="10224"/>
    <n v="7"/>
    <n v="22"/>
    <n v="4"/>
    <n v="1"/>
    <n v="0"/>
    <n v="10"/>
    <n v="2"/>
    <n v="4"/>
    <n v="0"/>
    <n v="4"/>
  </r>
  <r>
    <n v="45"/>
    <x v="1"/>
    <n v="3"/>
    <s v="Male"/>
    <x v="1"/>
    <x v="0"/>
    <x v="138"/>
    <s v="No"/>
    <n v="2"/>
    <x v="0"/>
    <n v="0.15"/>
    <n v="0.11"/>
    <n v="3.9999999999999994E-2"/>
    <n v="690.40000000000009"/>
    <n v="500"/>
    <s v="Travel_Rarely"/>
    <n v="1316"/>
    <s v="Research &amp; Development"/>
    <n v="29"/>
    <n v="3"/>
    <s v="Medical"/>
    <n v="83"/>
    <n v="3"/>
    <n v="1"/>
    <s v="Single"/>
    <n v="9752"/>
    <n v="5"/>
    <n v="13"/>
    <n v="3"/>
    <n v="2"/>
    <n v="0"/>
    <n v="9"/>
    <n v="2"/>
    <n v="5"/>
    <n v="0"/>
    <n v="3"/>
  </r>
  <r>
    <n v="38"/>
    <x v="1"/>
    <n v="4"/>
    <s v="Female"/>
    <x v="1"/>
    <x v="2"/>
    <x v="139"/>
    <s v="Yes"/>
    <n v="3"/>
    <x v="11"/>
    <n v="0.1"/>
    <n v="7.0000000000000007E-2"/>
    <n v="0.03"/>
    <n v="863.40000000000009"/>
    <n v="1200"/>
    <s v="Travel_Rarely"/>
    <n v="364"/>
    <s v="Research &amp; Development"/>
    <n v="3"/>
    <n v="5"/>
    <s v="Technical Degree"/>
    <n v="32"/>
    <n v="3"/>
    <n v="2"/>
    <s v="Single"/>
    <n v="2302"/>
    <n v="3"/>
    <n v="20"/>
    <n v="4"/>
    <n v="2"/>
    <n v="0"/>
    <n v="19"/>
    <n v="2"/>
    <n v="2"/>
    <n v="2"/>
    <n v="2"/>
  </r>
  <r>
    <n v="30"/>
    <x v="1"/>
    <n v="1"/>
    <s v="Female"/>
    <x v="1"/>
    <x v="2"/>
    <x v="140"/>
    <s v="No"/>
    <n v="2"/>
    <x v="8"/>
    <n v="0.15"/>
    <n v="0.1"/>
    <n v="4.9999999999999989E-2"/>
    <n v="526.4"/>
    <n v="500"/>
    <s v="Travel_Rarely"/>
    <n v="438"/>
    <s v="Research &amp; Development"/>
    <n v="18"/>
    <n v="3"/>
    <s v="Life Sciences"/>
    <n v="75"/>
    <n v="3"/>
    <n v="1"/>
    <s v="Single"/>
    <n v="23910"/>
    <n v="1"/>
    <n v="14"/>
    <n v="3"/>
    <n v="3"/>
    <n v="0"/>
    <n v="5"/>
    <n v="4"/>
    <n v="4"/>
    <n v="0"/>
    <n v="4"/>
  </r>
  <r>
    <n v="32"/>
    <x v="1"/>
    <n v="4"/>
    <s v="Male"/>
    <x v="0"/>
    <x v="0"/>
    <x v="141"/>
    <s v="No"/>
    <n v="4"/>
    <x v="3"/>
    <n v="0.12"/>
    <n v="0.11"/>
    <n v="9.999999999999995E-3"/>
    <n v="933.6"/>
    <n v="4500"/>
    <s v="Travel_Frequently"/>
    <n v="689"/>
    <s v="Sales"/>
    <n v="9"/>
    <n v="2"/>
    <s v="Medical"/>
    <n v="35"/>
    <n v="1"/>
    <n v="2"/>
    <s v="Divorced"/>
    <n v="22812"/>
    <n v="0"/>
    <n v="17"/>
    <n v="3"/>
    <n v="4"/>
    <n v="3"/>
    <n v="9"/>
    <n v="2"/>
    <n v="7"/>
    <n v="0"/>
    <n v="7"/>
  </r>
  <r>
    <n v="30"/>
    <x v="1"/>
    <n v="4"/>
    <s v="Female"/>
    <x v="1"/>
    <x v="3"/>
    <x v="142"/>
    <s v="No"/>
    <n v="3"/>
    <x v="11"/>
    <n v="0.15"/>
    <n v="7.0000000000000007E-2"/>
    <n v="7.9999999999999988E-2"/>
    <n v="640.80000000000007"/>
    <n v="1200"/>
    <s v="Travel_Rarely"/>
    <n v="201"/>
    <s v="Research &amp; Development"/>
    <n v="5"/>
    <n v="3"/>
    <s v="Technical Degree"/>
    <n v="84"/>
    <n v="3"/>
    <n v="1"/>
    <s v="Divorced"/>
    <n v="10415"/>
    <n v="5"/>
    <n v="14"/>
    <n v="3"/>
    <n v="4"/>
    <n v="1"/>
    <n v="8"/>
    <n v="3"/>
    <n v="2"/>
    <n v="2"/>
    <n v="2"/>
  </r>
  <r>
    <n v="30"/>
    <x v="1"/>
    <n v="2"/>
    <s v="Male"/>
    <x v="2"/>
    <x v="0"/>
    <x v="143"/>
    <s v="No"/>
    <n v="3"/>
    <x v="8"/>
    <n v="0.12"/>
    <n v="7.0000000000000007E-2"/>
    <n v="4.9999999999999989E-2"/>
    <n v="544"/>
    <n v="4500"/>
    <s v="Travel_Rarely"/>
    <n v="1427"/>
    <s v="Research &amp; Development"/>
    <n v="2"/>
    <n v="1"/>
    <s v="Medical"/>
    <n v="35"/>
    <n v="2"/>
    <n v="1"/>
    <s v="Single"/>
    <n v="11162"/>
    <n v="0"/>
    <n v="13"/>
    <n v="3"/>
    <n v="4"/>
    <n v="0"/>
    <n v="6"/>
    <n v="3"/>
    <n v="3"/>
    <n v="1"/>
    <n v="2"/>
  </r>
  <r>
    <n v="41"/>
    <x v="1"/>
    <n v="4"/>
    <s v="Male"/>
    <x v="5"/>
    <x v="3"/>
    <x v="144"/>
    <s v="No"/>
    <n v="2"/>
    <x v="5"/>
    <n v="0.08"/>
    <n v="0.11"/>
    <n v="-0.03"/>
    <n v="3436.2000000000003"/>
    <n v="500"/>
    <s v="Travel_Frequently"/>
    <n v="857"/>
    <s v="Research &amp; Development"/>
    <n v="10"/>
    <n v="3"/>
    <s v="Life Sciences"/>
    <n v="91"/>
    <n v="2"/>
    <n v="4"/>
    <s v="Divorced"/>
    <n v="12888"/>
    <n v="4"/>
    <n v="13"/>
    <n v="3"/>
    <n v="2"/>
    <n v="1"/>
    <n v="21"/>
    <n v="2"/>
    <n v="6"/>
    <n v="7"/>
    <n v="7"/>
  </r>
  <r>
    <n v="41"/>
    <x v="1"/>
    <n v="3"/>
    <s v="Male"/>
    <x v="2"/>
    <x v="3"/>
    <x v="145"/>
    <s v="No"/>
    <n v="3"/>
    <x v="8"/>
    <n v="0.15"/>
    <n v="0.09"/>
    <n v="0.06"/>
    <n v="447.6"/>
    <n v="500"/>
    <s v="Travel_Rarely"/>
    <n v="933"/>
    <s v="Research &amp; Development"/>
    <n v="9"/>
    <n v="4"/>
    <s v="Life Sciences"/>
    <n v="94"/>
    <n v="3"/>
    <n v="1"/>
    <s v="Married"/>
    <n v="6961"/>
    <n v="2"/>
    <n v="21"/>
    <n v="4"/>
    <n v="4"/>
    <n v="1"/>
    <n v="7"/>
    <n v="2"/>
    <n v="0"/>
    <n v="1"/>
    <n v="4"/>
  </r>
  <r>
    <n v="19"/>
    <x v="1"/>
    <n v="2"/>
    <s v="Female"/>
    <x v="2"/>
    <x v="1"/>
    <x v="146"/>
    <s v="No"/>
    <n v="3"/>
    <x v="6"/>
    <n v="0.12"/>
    <n v="0.11"/>
    <n v="9.999999999999995E-3"/>
    <n v="296.60000000000002"/>
    <n v="4500"/>
    <s v="Travel_Rarely"/>
    <n v="1181"/>
    <s v="Research &amp; Development"/>
    <n v="3"/>
    <n v="1"/>
    <s v="Medical"/>
    <n v="79"/>
    <n v="3"/>
    <n v="1"/>
    <s v="Single"/>
    <n v="16102"/>
    <n v="1"/>
    <n v="14"/>
    <n v="3"/>
    <n v="4"/>
    <n v="0"/>
    <n v="1"/>
    <n v="3"/>
    <n v="0"/>
    <n v="0"/>
    <n v="0"/>
  </r>
  <r>
    <n v="40"/>
    <x v="1"/>
    <n v="2"/>
    <s v="Female"/>
    <x v="1"/>
    <x v="1"/>
    <x v="147"/>
    <s v="No"/>
    <n v="3"/>
    <x v="23"/>
    <n v="0.12"/>
    <n v="0.1"/>
    <n v="1.999999999999999E-2"/>
    <n v="1121"/>
    <n v="1200"/>
    <s v="Travel_Frequently"/>
    <n v="1395"/>
    <s v="Research &amp; Development"/>
    <n v="26"/>
    <n v="3"/>
    <s v="Medical"/>
    <n v="54"/>
    <n v="3"/>
    <n v="2"/>
    <s v="Divorced"/>
    <n v="8504"/>
    <n v="1"/>
    <n v="11"/>
    <n v="3"/>
    <n v="1"/>
    <n v="1"/>
    <n v="20"/>
    <n v="2"/>
    <n v="7"/>
    <n v="2"/>
    <n v="13"/>
  </r>
  <r>
    <n v="35"/>
    <x v="1"/>
    <n v="3"/>
    <s v="Male"/>
    <x v="0"/>
    <x v="1"/>
    <x v="148"/>
    <s v="No"/>
    <n v="3"/>
    <x v="1"/>
    <n v="0.1"/>
    <n v="0.09"/>
    <n v="1.0000000000000009E-2"/>
    <n v="1459"/>
    <n v="500"/>
    <s v="Travel_Rarely"/>
    <n v="662"/>
    <s v="Sales"/>
    <n v="1"/>
    <n v="5"/>
    <s v="Marketing"/>
    <n v="94"/>
    <n v="3"/>
    <n v="3"/>
    <s v="Married"/>
    <n v="11439"/>
    <n v="1"/>
    <n v="13"/>
    <n v="3"/>
    <n v="1"/>
    <n v="2"/>
    <n v="10"/>
    <n v="3"/>
    <n v="8"/>
    <n v="0"/>
    <n v="6"/>
  </r>
  <r>
    <n v="53"/>
    <x v="1"/>
    <n v="2"/>
    <s v="Male"/>
    <x v="6"/>
    <x v="2"/>
    <x v="149"/>
    <s v="Yes"/>
    <n v="1"/>
    <x v="5"/>
    <n v="0.15"/>
    <n v="7.0000000000000007E-2"/>
    <n v="7.9999999999999988E-2"/>
    <n v="461.20000000000005"/>
    <n v="3000"/>
    <s v="Travel_Rarely"/>
    <n v="1436"/>
    <s v="Sales"/>
    <n v="6"/>
    <n v="2"/>
    <s v="Marketing"/>
    <n v="34"/>
    <n v="3"/>
    <n v="2"/>
    <s v="Married"/>
    <n v="16047"/>
    <n v="2"/>
    <n v="20"/>
    <n v="4"/>
    <n v="4"/>
    <n v="1"/>
    <n v="13"/>
    <n v="3"/>
    <n v="7"/>
    <n v="4"/>
    <n v="5"/>
  </r>
  <r>
    <n v="45"/>
    <x v="1"/>
    <n v="2"/>
    <s v="Male"/>
    <x v="2"/>
    <x v="1"/>
    <x v="150"/>
    <s v="No"/>
    <n v="1"/>
    <x v="18"/>
    <n v="0.12"/>
    <n v="0.1"/>
    <n v="1.999999999999999E-2"/>
    <n v="469.6"/>
    <n v="3000"/>
    <s v="Travel_Rarely"/>
    <n v="194"/>
    <s v="Research &amp; Development"/>
    <n v="9"/>
    <n v="3"/>
    <s v="Life Sciences"/>
    <n v="60"/>
    <n v="3"/>
    <n v="2"/>
    <s v="Divorced"/>
    <n v="10901"/>
    <n v="8"/>
    <n v="18"/>
    <n v="3"/>
    <n v="3"/>
    <n v="1"/>
    <n v="20"/>
    <n v="2"/>
    <n v="9"/>
    <n v="0"/>
    <n v="15"/>
  </r>
  <r>
    <n v="32"/>
    <x v="1"/>
    <n v="2"/>
    <s v="Female"/>
    <x v="0"/>
    <x v="0"/>
    <x v="151"/>
    <s v="No"/>
    <n v="3"/>
    <x v="7"/>
    <n v="0.15"/>
    <n v="0.09"/>
    <n v="0.06"/>
    <n v="1799.6000000000001"/>
    <n v="3000"/>
    <s v="Travel_Frequently"/>
    <n v="967"/>
    <s v="Sales"/>
    <n v="8"/>
    <n v="3"/>
    <s v="Marketing"/>
    <n v="43"/>
    <n v="3"/>
    <n v="3"/>
    <s v="Single"/>
    <n v="15589"/>
    <n v="1"/>
    <n v="14"/>
    <n v="3"/>
    <n v="4"/>
    <n v="0"/>
    <n v="9"/>
    <n v="2"/>
    <n v="8"/>
    <n v="3"/>
    <n v="7"/>
  </r>
  <r>
    <n v="29"/>
    <x v="1"/>
    <n v="4"/>
    <s v="Male"/>
    <x v="3"/>
    <x v="2"/>
    <x v="152"/>
    <s v="No"/>
    <n v="3"/>
    <x v="1"/>
    <n v="0.1"/>
    <n v="0.09"/>
    <n v="1.0000000000000009E-2"/>
    <n v="863.80000000000007"/>
    <n v="500"/>
    <s v="Non-Travel"/>
    <n v="1496"/>
    <s v="Research &amp; Development"/>
    <n v="1"/>
    <n v="1"/>
    <s v="Technical Degree"/>
    <n v="41"/>
    <n v="3"/>
    <n v="2"/>
    <s v="Married"/>
    <n v="26283"/>
    <n v="1"/>
    <n v="13"/>
    <n v="3"/>
    <n v="1"/>
    <n v="1"/>
    <n v="10"/>
    <n v="1"/>
    <n v="7"/>
    <n v="0"/>
    <n v="9"/>
  </r>
  <r>
    <n v="51"/>
    <x v="1"/>
    <n v="2"/>
    <s v="Male"/>
    <x v="3"/>
    <x v="2"/>
    <x v="153"/>
    <s v="No"/>
    <n v="3"/>
    <x v="6"/>
    <n v="0.08"/>
    <n v="0.1"/>
    <n v="-2.0000000000000004E-2"/>
    <n v="1226.4000000000001"/>
    <n v="500"/>
    <s v="Travel_Rarely"/>
    <n v="1169"/>
    <s v="Research &amp; Development"/>
    <n v="7"/>
    <n v="4"/>
    <s v="Medical"/>
    <n v="34"/>
    <n v="2"/>
    <n v="2"/>
    <s v="Married"/>
    <n v="13983"/>
    <n v="2"/>
    <n v="17"/>
    <n v="3"/>
    <n v="3"/>
    <n v="0"/>
    <n v="10"/>
    <n v="2"/>
    <n v="0"/>
    <n v="0"/>
    <n v="0"/>
  </r>
  <r>
    <n v="58"/>
    <x v="1"/>
    <n v="2"/>
    <s v="Female"/>
    <x v="1"/>
    <x v="1"/>
    <x v="154"/>
    <s v="Yes"/>
    <n v="2"/>
    <x v="6"/>
    <n v="0.12"/>
    <n v="0.11"/>
    <n v="9.999999999999995E-3"/>
    <n v="669.2"/>
    <n v="4500"/>
    <s v="Travel_Rarely"/>
    <n v="1145"/>
    <s v="Research &amp; Development"/>
    <n v="9"/>
    <n v="3"/>
    <s v="Medical"/>
    <n v="75"/>
    <n v="2"/>
    <n v="1"/>
    <s v="Married"/>
    <n v="11873"/>
    <n v="4"/>
    <n v="20"/>
    <n v="4"/>
    <n v="2"/>
    <n v="1"/>
    <n v="9"/>
    <n v="3"/>
    <n v="0"/>
    <n v="0"/>
    <n v="0"/>
  </r>
  <r>
    <n v="40"/>
    <x v="1"/>
    <n v="3"/>
    <s v="Male"/>
    <x v="0"/>
    <x v="0"/>
    <x v="155"/>
    <s v="No"/>
    <n v="2"/>
    <x v="12"/>
    <n v="0.1"/>
    <n v="0.09"/>
    <n v="1.0000000000000009E-2"/>
    <n v="2171"/>
    <n v="3000"/>
    <s v="Travel_Rarely"/>
    <n v="630"/>
    <s v="Sales"/>
    <n v="4"/>
    <n v="4"/>
    <s v="Marketing"/>
    <n v="67"/>
    <n v="2"/>
    <n v="3"/>
    <s v="Married"/>
    <n v="8552"/>
    <n v="7"/>
    <n v="11"/>
    <n v="3"/>
    <n v="1"/>
    <n v="1"/>
    <n v="15"/>
    <n v="2"/>
    <n v="11"/>
    <n v="2"/>
    <n v="11"/>
  </r>
  <r>
    <n v="34"/>
    <x v="1"/>
    <n v="3"/>
    <s v="Female"/>
    <x v="6"/>
    <x v="2"/>
    <x v="156"/>
    <s v="No"/>
    <n v="3"/>
    <x v="9"/>
    <n v="0.08"/>
    <n v="0.09"/>
    <n v="-9.999999999999995E-3"/>
    <n v="446.20000000000005"/>
    <n v="1200"/>
    <s v="Travel_Frequently"/>
    <n v="303"/>
    <s v="Sales"/>
    <n v="2"/>
    <n v="4"/>
    <s v="Marketing"/>
    <n v="75"/>
    <n v="3"/>
    <n v="1"/>
    <s v="Married"/>
    <n v="11314"/>
    <n v="6"/>
    <n v="18"/>
    <n v="3"/>
    <n v="4"/>
    <n v="1"/>
    <n v="6"/>
    <n v="3"/>
    <n v="3"/>
    <n v="1"/>
    <n v="2"/>
  </r>
  <r>
    <n v="22"/>
    <x v="1"/>
    <n v="3"/>
    <s v="Male"/>
    <x v="1"/>
    <x v="0"/>
    <x v="157"/>
    <s v="No"/>
    <n v="3"/>
    <x v="4"/>
    <n v="0.1"/>
    <n v="7.0000000000000007E-2"/>
    <n v="0.03"/>
    <n v="464.6"/>
    <n v="1200"/>
    <s v="Travel_Rarely"/>
    <n v="1256"/>
    <s v="Research &amp; Development"/>
    <n v="19"/>
    <n v="1"/>
    <s v="Medical"/>
    <n v="80"/>
    <n v="3"/>
    <n v="1"/>
    <s v="Married"/>
    <n v="11992"/>
    <n v="1"/>
    <n v="24"/>
    <n v="4"/>
    <n v="1"/>
    <n v="2"/>
    <n v="2"/>
    <n v="6"/>
    <n v="2"/>
    <n v="2"/>
    <n v="2"/>
  </r>
  <r>
    <n v="27"/>
    <x v="1"/>
    <n v="4"/>
    <s v="Male"/>
    <x v="1"/>
    <x v="1"/>
    <x v="158"/>
    <s v="No"/>
    <n v="1"/>
    <x v="4"/>
    <n v="0.1"/>
    <n v="0.09"/>
    <n v="1.0000000000000009E-2"/>
    <n v="404.8"/>
    <n v="3000"/>
    <s v="Non-Travel"/>
    <n v="691"/>
    <s v="Research &amp; Development"/>
    <n v="9"/>
    <n v="3"/>
    <s v="Medical"/>
    <n v="57"/>
    <n v="3"/>
    <n v="1"/>
    <s v="Divorced"/>
    <n v="5970"/>
    <n v="6"/>
    <n v="18"/>
    <n v="3"/>
    <n v="4"/>
    <n v="1"/>
    <n v="6"/>
    <n v="1"/>
    <n v="2"/>
    <n v="2"/>
    <n v="2"/>
  </r>
  <r>
    <n v="28"/>
    <x v="1"/>
    <n v="3"/>
    <s v="Male"/>
    <x v="1"/>
    <x v="0"/>
    <x v="159"/>
    <s v="No"/>
    <n v="1"/>
    <x v="8"/>
    <n v="0.12"/>
    <n v="0.1"/>
    <n v="1.999999999999999E-2"/>
    <n v="542.6"/>
    <n v="1200"/>
    <s v="Travel_Rarely"/>
    <n v="440"/>
    <s v="Research &amp; Development"/>
    <n v="21"/>
    <n v="3"/>
    <s v="Medical"/>
    <n v="42"/>
    <n v="3"/>
    <n v="1"/>
    <s v="Married"/>
    <n v="6672"/>
    <n v="1"/>
    <n v="11"/>
    <n v="3"/>
    <n v="3"/>
    <n v="1"/>
    <n v="5"/>
    <n v="2"/>
    <n v="2"/>
    <n v="0"/>
    <n v="2"/>
  </r>
  <r>
    <n v="57"/>
    <x v="1"/>
    <n v="3"/>
    <s v="Male"/>
    <x v="4"/>
    <x v="0"/>
    <x v="160"/>
    <s v="Yes"/>
    <n v="1"/>
    <x v="8"/>
    <n v="0.08"/>
    <n v="7.0000000000000007E-2"/>
    <n v="9.999999999999995E-3"/>
    <n v="1887.8000000000002"/>
    <n v="4500"/>
    <s v="Travel_Rarely"/>
    <n v="334"/>
    <s v="Research &amp; Development"/>
    <n v="24"/>
    <n v="2"/>
    <s v="Life Sciences"/>
    <n v="83"/>
    <n v="4"/>
    <n v="3"/>
    <s v="Divorced"/>
    <n v="23402"/>
    <n v="3"/>
    <n v="16"/>
    <n v="3"/>
    <n v="2"/>
    <n v="1"/>
    <n v="12"/>
    <n v="2"/>
    <n v="3"/>
    <n v="1"/>
    <n v="4"/>
  </r>
  <r>
    <n v="27"/>
    <x v="1"/>
    <n v="3"/>
    <s v="Male"/>
    <x v="1"/>
    <x v="2"/>
    <x v="161"/>
    <s v="Yes"/>
    <n v="2"/>
    <x v="6"/>
    <n v="0.15"/>
    <n v="0.09"/>
    <n v="0.06"/>
    <n v="513.20000000000005"/>
    <n v="1200"/>
    <s v="Non-Travel"/>
    <n v="1450"/>
    <s v="Research &amp; Development"/>
    <n v="3"/>
    <n v="3"/>
    <s v="Medical"/>
    <n v="79"/>
    <n v="2"/>
    <n v="1"/>
    <s v="Divorced"/>
    <n v="25326"/>
    <n v="1"/>
    <n v="15"/>
    <n v="3"/>
    <n v="4"/>
    <n v="1"/>
    <n v="1"/>
    <n v="2"/>
    <n v="1"/>
    <n v="0"/>
    <n v="1"/>
  </r>
  <r>
    <n v="50"/>
    <x v="1"/>
    <n v="3"/>
    <s v="Female"/>
    <x v="5"/>
    <x v="1"/>
    <x v="162"/>
    <s v="No"/>
    <n v="3"/>
    <x v="8"/>
    <n v="0.15"/>
    <n v="0.1"/>
    <n v="4.9999999999999989E-2"/>
    <n v="3985.2000000000003"/>
    <n v="1200"/>
    <s v="Travel_Rarely"/>
    <n v="1452"/>
    <s v="Research &amp; Development"/>
    <n v="11"/>
    <n v="3"/>
    <s v="Life Sciences"/>
    <n v="53"/>
    <n v="3"/>
    <n v="5"/>
    <s v="Single"/>
    <n v="17053"/>
    <n v="3"/>
    <n v="15"/>
    <n v="3"/>
    <n v="2"/>
    <n v="0"/>
    <n v="21"/>
    <n v="5"/>
    <n v="4"/>
    <n v="4"/>
    <n v="4"/>
  </r>
  <r>
    <n v="41"/>
    <x v="1"/>
    <n v="1"/>
    <s v="Male"/>
    <x v="1"/>
    <x v="2"/>
    <x v="163"/>
    <s v="No"/>
    <n v="3"/>
    <x v="7"/>
    <n v="0.08"/>
    <n v="0.1"/>
    <n v="-2.0000000000000004E-2"/>
    <n v="490.20000000000005"/>
    <n v="4500"/>
    <s v="Travel_Rarely"/>
    <n v="465"/>
    <s v="Research &amp; Development"/>
    <n v="14"/>
    <n v="3"/>
    <s v="Life Sciences"/>
    <n v="56"/>
    <n v="3"/>
    <n v="1"/>
    <s v="Divorced"/>
    <n v="4609"/>
    <n v="4"/>
    <n v="12"/>
    <n v="3"/>
    <n v="1"/>
    <n v="1"/>
    <n v="13"/>
    <n v="2"/>
    <n v="8"/>
    <n v="1"/>
    <n v="8"/>
  </r>
  <r>
    <n v="30"/>
    <x v="1"/>
    <n v="2"/>
    <s v="Female"/>
    <x v="0"/>
    <x v="0"/>
    <x v="164"/>
    <s v="No"/>
    <n v="3"/>
    <x v="1"/>
    <n v="0.12"/>
    <n v="0.11"/>
    <n v="9.999999999999995E-3"/>
    <n v="1883.8000000000002"/>
    <n v="1200"/>
    <s v="Travel_Rarely"/>
    <n v="1339"/>
    <s v="Sales"/>
    <n v="5"/>
    <n v="3"/>
    <s v="Life Sciences"/>
    <n v="41"/>
    <n v="3"/>
    <n v="3"/>
    <s v="Married"/>
    <n v="8053"/>
    <n v="2"/>
    <n v="12"/>
    <n v="3"/>
    <n v="3"/>
    <n v="1"/>
    <n v="12"/>
    <n v="2"/>
    <n v="9"/>
    <n v="7"/>
    <n v="4"/>
  </r>
  <r>
    <n v="38"/>
    <x v="1"/>
    <n v="1"/>
    <s v="Female"/>
    <x v="0"/>
    <x v="0"/>
    <x v="165"/>
    <s v="No"/>
    <n v="4"/>
    <x v="3"/>
    <n v="0.1"/>
    <n v="0.1"/>
    <n v="0"/>
    <n v="1737.2"/>
    <n v="1200"/>
    <s v="Travel_Rarely"/>
    <n v="702"/>
    <s v="Sales"/>
    <n v="1"/>
    <n v="4"/>
    <s v="Life Sciences"/>
    <n v="59"/>
    <n v="2"/>
    <n v="2"/>
    <s v="Single"/>
    <n v="12930"/>
    <n v="4"/>
    <n v="22"/>
    <n v="4"/>
    <n v="3"/>
    <n v="0"/>
    <n v="12"/>
    <n v="2"/>
    <n v="3"/>
    <n v="0"/>
    <n v="7"/>
  </r>
  <r>
    <n v="32"/>
    <x v="1"/>
    <n v="3"/>
    <s v="Male"/>
    <x v="1"/>
    <x v="2"/>
    <x v="71"/>
    <s v="No"/>
    <n v="3"/>
    <x v="8"/>
    <n v="0.12"/>
    <n v="0.11"/>
    <n v="9.999999999999995E-3"/>
    <n v="607.6"/>
    <n v="1200"/>
    <s v="Travel_Rarely"/>
    <n v="120"/>
    <s v="Research &amp; Development"/>
    <n v="6"/>
    <n v="5"/>
    <s v="Life Sciences"/>
    <n v="43"/>
    <n v="3"/>
    <n v="1"/>
    <s v="Single"/>
    <n v="12430"/>
    <n v="3"/>
    <n v="20"/>
    <n v="4"/>
    <n v="1"/>
    <n v="0"/>
    <n v="8"/>
    <n v="2"/>
    <n v="4"/>
    <n v="1"/>
    <n v="4"/>
  </r>
  <r>
    <n v="27"/>
    <x v="1"/>
    <n v="3"/>
    <s v="Male"/>
    <x v="1"/>
    <x v="1"/>
    <x v="166"/>
    <s v="Yes"/>
    <n v="2"/>
    <x v="8"/>
    <n v="0.08"/>
    <n v="0.09"/>
    <n v="-9.999999999999995E-3"/>
    <n v="611.6"/>
    <n v="3000"/>
    <s v="Travel_Rarely"/>
    <n v="1157"/>
    <s v="Research &amp; Development"/>
    <n v="17"/>
    <n v="3"/>
    <s v="Technical Degree"/>
    <n v="51"/>
    <n v="3"/>
    <n v="1"/>
    <s v="Married"/>
    <n v="13364"/>
    <n v="0"/>
    <n v="16"/>
    <n v="3"/>
    <n v="4"/>
    <n v="1"/>
    <n v="6"/>
    <n v="3"/>
    <n v="2"/>
    <n v="1"/>
    <n v="1"/>
  </r>
  <r>
    <n v="19"/>
    <x v="0"/>
    <n v="3"/>
    <s v="Female"/>
    <x v="6"/>
    <x v="3"/>
    <x v="167"/>
    <s v="No"/>
    <n v="4"/>
    <x v="2"/>
    <n v="0.12"/>
    <n v="7.0000000000000007E-2"/>
    <n v="4.9999999999999989E-2"/>
    <n v="465"/>
    <n v="1200"/>
    <s v="Travel_Frequently"/>
    <n v="602"/>
    <s v="Sales"/>
    <n v="1"/>
    <n v="1"/>
    <s v="Technical Degree"/>
    <n v="100"/>
    <n v="1"/>
    <n v="1"/>
    <s v="Single"/>
    <n v="20989"/>
    <n v="0"/>
    <n v="21"/>
    <n v="4"/>
    <n v="1"/>
    <n v="0"/>
    <n v="1"/>
    <n v="5"/>
    <n v="0"/>
    <n v="0"/>
    <n v="0"/>
  </r>
  <r>
    <n v="36"/>
    <x v="1"/>
    <n v="4"/>
    <s v="Male"/>
    <x v="2"/>
    <x v="1"/>
    <x v="168"/>
    <s v="No"/>
    <n v="2"/>
    <x v="3"/>
    <n v="0.12"/>
    <n v="0.09"/>
    <n v="0.03"/>
    <n v="417.6"/>
    <n v="1200"/>
    <s v="Travel_Frequently"/>
    <n v="1480"/>
    <s v="Research &amp; Development"/>
    <n v="3"/>
    <n v="2"/>
    <s v="Medical"/>
    <n v="30"/>
    <n v="3"/>
    <n v="1"/>
    <s v="Single"/>
    <n v="15062"/>
    <n v="4"/>
    <n v="12"/>
    <n v="3"/>
    <n v="3"/>
    <n v="0"/>
    <n v="13"/>
    <n v="3"/>
    <n v="7"/>
    <n v="7"/>
    <n v="2"/>
  </r>
  <r>
    <n v="30"/>
    <x v="1"/>
    <n v="3"/>
    <s v="Male"/>
    <x v="2"/>
    <x v="3"/>
    <x v="169"/>
    <s v="No"/>
    <n v="3"/>
    <x v="12"/>
    <n v="0.15"/>
    <n v="7.0000000000000007E-2"/>
    <n v="7.9999999999999988E-2"/>
    <n v="614.40000000000009"/>
    <n v="500"/>
    <s v="Non-Travel"/>
    <n v="111"/>
    <s v="Research &amp; Development"/>
    <n v="9"/>
    <n v="3"/>
    <s v="Medical"/>
    <n v="66"/>
    <n v="3"/>
    <n v="2"/>
    <s v="Divorced"/>
    <n v="11012"/>
    <n v="1"/>
    <n v="11"/>
    <n v="3"/>
    <n v="3"/>
    <n v="2"/>
    <n v="12"/>
    <n v="4"/>
    <n v="9"/>
    <n v="6"/>
    <n v="10"/>
  </r>
  <r>
    <n v="45"/>
    <x v="1"/>
    <n v="3"/>
    <s v="Female"/>
    <x v="0"/>
    <x v="3"/>
    <x v="170"/>
    <s v="Yes"/>
    <n v="4"/>
    <x v="8"/>
    <n v="0.08"/>
    <n v="0.11"/>
    <n v="-0.03"/>
    <n v="1001.2"/>
    <n v="3000"/>
    <s v="Travel_Rarely"/>
    <n v="1268"/>
    <s v="Sales"/>
    <n v="4"/>
    <n v="2"/>
    <s v="Life Sciences"/>
    <n v="30"/>
    <n v="3"/>
    <n v="2"/>
    <s v="Divorced"/>
    <n v="6319"/>
    <n v="4"/>
    <n v="11"/>
    <n v="3"/>
    <n v="1"/>
    <n v="1"/>
    <n v="9"/>
    <n v="3"/>
    <n v="4"/>
    <n v="0"/>
    <n v="3"/>
  </r>
  <r>
    <n v="56"/>
    <x v="1"/>
    <n v="3"/>
    <s v="Female"/>
    <x v="1"/>
    <x v="3"/>
    <x v="171"/>
    <s v="Yes"/>
    <n v="3"/>
    <x v="4"/>
    <n v="0.12"/>
    <n v="0.11"/>
    <n v="9.999999999999995E-3"/>
    <n v="851.40000000000009"/>
    <n v="4500"/>
    <s v="Travel_Rarely"/>
    <n v="713"/>
    <s v="Research &amp; Development"/>
    <n v="8"/>
    <n v="3"/>
    <s v="Life Sciences"/>
    <n v="67"/>
    <n v="3"/>
    <n v="1"/>
    <s v="Divorced"/>
    <n v="13939"/>
    <n v="4"/>
    <n v="18"/>
    <n v="3"/>
    <n v="3"/>
    <n v="1"/>
    <n v="19"/>
    <n v="3"/>
    <n v="2"/>
    <n v="2"/>
    <n v="2"/>
  </r>
  <r>
    <n v="33"/>
    <x v="1"/>
    <n v="3"/>
    <s v="Male"/>
    <x v="1"/>
    <x v="0"/>
    <x v="172"/>
    <s v="No"/>
    <n v="4"/>
    <x v="11"/>
    <n v="0.12"/>
    <n v="0.09"/>
    <n v="0.03"/>
    <n v="500"/>
    <n v="3000"/>
    <s v="Travel_Rarely"/>
    <n v="134"/>
    <s v="Research &amp; Development"/>
    <n v="2"/>
    <n v="3"/>
    <s v="Life Sciences"/>
    <n v="90"/>
    <n v="3"/>
    <n v="1"/>
    <s v="Single"/>
    <n v="10515"/>
    <n v="0"/>
    <n v="14"/>
    <n v="3"/>
    <n v="1"/>
    <n v="0"/>
    <n v="4"/>
    <n v="2"/>
    <n v="1"/>
    <n v="0"/>
    <n v="2"/>
  </r>
  <r>
    <n v="19"/>
    <x v="0"/>
    <n v="2"/>
    <s v="Male"/>
    <x v="2"/>
    <x v="0"/>
    <x v="173"/>
    <s v="No"/>
    <n v="2"/>
    <x v="6"/>
    <n v="0.08"/>
    <n v="0.1"/>
    <n v="-2.0000000000000004E-2"/>
    <n v="220.4"/>
    <n v="4500"/>
    <s v="Travel_Rarely"/>
    <n v="303"/>
    <s v="Research &amp; Development"/>
    <n v="2"/>
    <n v="3"/>
    <s v="Life Sciences"/>
    <n v="47"/>
    <n v="2"/>
    <n v="1"/>
    <s v="Single"/>
    <n v="9241"/>
    <n v="1"/>
    <n v="22"/>
    <n v="4"/>
    <n v="3"/>
    <n v="0"/>
    <n v="1"/>
    <n v="3"/>
    <n v="0"/>
    <n v="1"/>
    <n v="0"/>
  </r>
  <r>
    <n v="46"/>
    <x v="1"/>
    <n v="2"/>
    <s v="Female"/>
    <x v="0"/>
    <x v="3"/>
    <x v="174"/>
    <s v="No"/>
    <n v="3"/>
    <x v="25"/>
    <n v="0.12"/>
    <n v="7.0000000000000007E-2"/>
    <n v="4.9999999999999989E-2"/>
    <n v="2090.6"/>
    <n v="500"/>
    <s v="Travel_Rarely"/>
    <n v="526"/>
    <s v="Sales"/>
    <n v="1"/>
    <n v="2"/>
    <s v="Marketing"/>
    <n v="92"/>
    <n v="3"/>
    <n v="3"/>
    <s v="Divorced"/>
    <n v="2137"/>
    <n v="1"/>
    <n v="25"/>
    <n v="4"/>
    <n v="3"/>
    <n v="3"/>
    <n v="24"/>
    <n v="2"/>
    <n v="13"/>
    <n v="15"/>
    <n v="7"/>
  </r>
  <r>
    <n v="38"/>
    <x v="1"/>
    <n v="3"/>
    <s v="Female"/>
    <x v="2"/>
    <x v="0"/>
    <x v="175"/>
    <s v="No"/>
    <n v="3"/>
    <x v="4"/>
    <n v="0.12"/>
    <n v="7.0000000000000007E-2"/>
    <n v="4.9999999999999989E-2"/>
    <n v="457.6"/>
    <n v="500"/>
    <s v="Travel_Rarely"/>
    <n v="1380"/>
    <s v="Research &amp; Development"/>
    <n v="9"/>
    <n v="2"/>
    <s v="Life Sciences"/>
    <n v="75"/>
    <n v="3"/>
    <n v="1"/>
    <s v="Single"/>
    <n v="6319"/>
    <n v="1"/>
    <n v="12"/>
    <n v="3"/>
    <n v="3"/>
    <n v="0"/>
    <n v="2"/>
    <n v="3"/>
    <n v="2"/>
    <n v="2"/>
    <n v="1"/>
  </r>
  <r>
    <n v="31"/>
    <x v="1"/>
    <n v="3"/>
    <s v="Female"/>
    <x v="1"/>
    <x v="0"/>
    <x v="176"/>
    <s v="Yes"/>
    <n v="3"/>
    <x v="9"/>
    <n v="0.08"/>
    <n v="0.1"/>
    <n v="-2.0000000000000004E-2"/>
    <n v="785.80000000000007"/>
    <n v="3000"/>
    <s v="Travel_Rarely"/>
    <n v="140"/>
    <s v="Research &amp; Development"/>
    <n v="12"/>
    <n v="1"/>
    <s v="Medical"/>
    <n v="95"/>
    <n v="3"/>
    <n v="1"/>
    <s v="Married"/>
    <n v="6984"/>
    <n v="8"/>
    <n v="23"/>
    <n v="4"/>
    <n v="3"/>
    <n v="1"/>
    <n v="7"/>
    <n v="0"/>
    <n v="2"/>
    <n v="0"/>
    <n v="2"/>
  </r>
  <r>
    <n v="34"/>
    <x v="1"/>
    <n v="4"/>
    <s v="Female"/>
    <x v="1"/>
    <x v="1"/>
    <x v="177"/>
    <s v="No"/>
    <n v="3"/>
    <x v="11"/>
    <n v="0.08"/>
    <n v="7.0000000000000007E-2"/>
    <n v="9.999999999999995E-3"/>
    <n v="462.20000000000005"/>
    <n v="500"/>
    <s v="Travel_Rarely"/>
    <n v="629"/>
    <s v="Research &amp; Development"/>
    <n v="27"/>
    <n v="2"/>
    <s v="Medical"/>
    <n v="95"/>
    <n v="3"/>
    <n v="1"/>
    <s v="Single"/>
    <n v="5711"/>
    <n v="2"/>
    <n v="15"/>
    <n v="3"/>
    <n v="4"/>
    <n v="0"/>
    <n v="9"/>
    <n v="3"/>
    <n v="2"/>
    <n v="1"/>
    <n v="2"/>
  </r>
  <r>
    <n v="41"/>
    <x v="0"/>
    <n v="2"/>
    <s v="Female"/>
    <x v="6"/>
    <x v="1"/>
    <x v="178"/>
    <s v="Yes"/>
    <n v="2"/>
    <x v="9"/>
    <n v="0.08"/>
    <n v="0.11"/>
    <n v="-0.03"/>
    <n v="628"/>
    <n v="1200"/>
    <s v="Travel_Rarely"/>
    <n v="1356"/>
    <s v="Sales"/>
    <n v="20"/>
    <n v="2"/>
    <s v="Marketing"/>
    <n v="70"/>
    <n v="3"/>
    <n v="1"/>
    <s v="Single"/>
    <n v="21728"/>
    <n v="1"/>
    <n v="22"/>
    <n v="4"/>
    <n v="4"/>
    <n v="0"/>
    <n v="4"/>
    <n v="5"/>
    <n v="3"/>
    <n v="0"/>
    <n v="2"/>
  </r>
  <r>
    <n v="50"/>
    <x v="1"/>
    <n v="3"/>
    <s v="Male"/>
    <x v="2"/>
    <x v="2"/>
    <x v="179"/>
    <s v="No"/>
    <n v="2"/>
    <x v="11"/>
    <n v="0.1"/>
    <n v="7.0000000000000007E-2"/>
    <n v="0.03"/>
    <n v="738"/>
    <n v="1200"/>
    <s v="Travel_Rarely"/>
    <n v="328"/>
    <s v="Research &amp; Development"/>
    <n v="1"/>
    <n v="3"/>
    <s v="Medical"/>
    <n v="86"/>
    <n v="2"/>
    <n v="1"/>
    <s v="Married"/>
    <n v="3425"/>
    <n v="2"/>
    <n v="15"/>
    <n v="3"/>
    <n v="4"/>
    <n v="1"/>
    <n v="5"/>
    <n v="2"/>
    <n v="2"/>
    <n v="0"/>
    <n v="2"/>
  </r>
  <r>
    <n v="53"/>
    <x v="1"/>
    <n v="4"/>
    <s v="Female"/>
    <x v="3"/>
    <x v="3"/>
    <x v="180"/>
    <s v="No"/>
    <n v="3"/>
    <x v="9"/>
    <n v="0.12"/>
    <n v="0.1"/>
    <n v="1.999999999999999E-2"/>
    <n v="890"/>
    <n v="3000"/>
    <s v="Travel_Rarely"/>
    <n v="1084"/>
    <s v="Research &amp; Development"/>
    <n v="13"/>
    <n v="2"/>
    <s v="Medical"/>
    <n v="57"/>
    <n v="4"/>
    <n v="2"/>
    <s v="Divorced"/>
    <n v="26250"/>
    <n v="1"/>
    <n v="11"/>
    <n v="3"/>
    <n v="3"/>
    <n v="2"/>
    <n v="5"/>
    <n v="3"/>
    <n v="2"/>
    <n v="1"/>
    <n v="3"/>
  </r>
  <r>
    <n v="33"/>
    <x v="1"/>
    <n v="4"/>
    <s v="Female"/>
    <x v="1"/>
    <x v="1"/>
    <x v="181"/>
    <s v="No"/>
    <n v="3"/>
    <x v="3"/>
    <n v="0.1"/>
    <n v="0.11"/>
    <n v="-9.999999999999995E-3"/>
    <n v="551.20000000000005"/>
    <n v="500"/>
    <s v="Travel_Rarely"/>
    <n v="931"/>
    <s v="Research &amp; Development"/>
    <n v="14"/>
    <n v="3"/>
    <s v="Medical"/>
    <n v="72"/>
    <n v="3"/>
    <n v="1"/>
    <s v="Married"/>
    <n v="4673"/>
    <n v="1"/>
    <n v="13"/>
    <n v="3"/>
    <n v="4"/>
    <n v="1"/>
    <n v="8"/>
    <n v="5"/>
    <n v="7"/>
    <n v="1"/>
    <n v="6"/>
  </r>
  <r>
    <n v="40"/>
    <x v="1"/>
    <n v="4"/>
    <s v="Female"/>
    <x v="5"/>
    <x v="2"/>
    <x v="182"/>
    <s v="No"/>
    <n v="3"/>
    <x v="23"/>
    <n v="0.12"/>
    <n v="0.09"/>
    <n v="0.03"/>
    <n v="3806.6000000000004"/>
    <n v="500"/>
    <s v="Travel_Rarely"/>
    <n v="989"/>
    <s v="Research &amp; Development"/>
    <n v="4"/>
    <n v="1"/>
    <s v="Medical"/>
    <n v="46"/>
    <n v="3"/>
    <n v="5"/>
    <s v="Married"/>
    <n v="6499"/>
    <n v="1"/>
    <n v="14"/>
    <n v="3"/>
    <n v="2"/>
    <n v="1"/>
    <n v="21"/>
    <n v="2"/>
    <n v="8"/>
    <n v="9"/>
    <n v="9"/>
  </r>
  <r>
    <n v="55"/>
    <x v="1"/>
    <n v="3"/>
    <s v="Male"/>
    <x v="7"/>
    <x v="1"/>
    <x v="183"/>
    <s v="No"/>
    <n v="3"/>
    <x v="25"/>
    <n v="0.08"/>
    <n v="0.11"/>
    <n v="-0.03"/>
    <n v="3744.4"/>
    <n v="3000"/>
    <s v="Travel_Rarely"/>
    <n v="692"/>
    <s v="Research &amp; Development"/>
    <n v="14"/>
    <n v="4"/>
    <s v="Medical"/>
    <n v="61"/>
    <n v="4"/>
    <n v="5"/>
    <s v="Single"/>
    <n v="13339"/>
    <n v="8"/>
    <n v="11"/>
    <n v="3"/>
    <n v="4"/>
    <n v="0"/>
    <n v="36"/>
    <n v="3"/>
    <n v="15"/>
    <n v="2"/>
    <n v="15"/>
  </r>
  <r>
    <n v="34"/>
    <x v="1"/>
    <n v="4"/>
    <s v="Male"/>
    <x v="3"/>
    <x v="2"/>
    <x v="184"/>
    <s v="No"/>
    <n v="2"/>
    <x v="1"/>
    <n v="0.08"/>
    <n v="7.0000000000000007E-2"/>
    <n v="9.999999999999995E-3"/>
    <n v="1909.4"/>
    <n v="4500"/>
    <s v="Travel_Frequently"/>
    <n v="1069"/>
    <s v="Research &amp; Development"/>
    <n v="2"/>
    <n v="1"/>
    <s v="Life Sciences"/>
    <n v="45"/>
    <n v="2"/>
    <n v="2"/>
    <s v="Married"/>
    <n v="14074"/>
    <n v="1"/>
    <n v="17"/>
    <n v="3"/>
    <n v="3"/>
    <n v="0"/>
    <n v="10"/>
    <n v="2"/>
    <n v="9"/>
    <n v="1"/>
    <n v="9"/>
  </r>
  <r>
    <n v="51"/>
    <x v="1"/>
    <n v="4"/>
    <s v="Female"/>
    <x v="4"/>
    <x v="1"/>
    <x v="185"/>
    <s v="No"/>
    <n v="3"/>
    <x v="5"/>
    <n v="0.1"/>
    <n v="0.1"/>
    <n v="0"/>
    <n v="2746.8"/>
    <n v="1200"/>
    <s v="Travel_Rarely"/>
    <n v="313"/>
    <s v="Research &amp; Development"/>
    <n v="3"/>
    <n v="3"/>
    <s v="Medical"/>
    <n v="98"/>
    <n v="3"/>
    <n v="4"/>
    <s v="Single"/>
    <n v="7192"/>
    <n v="3"/>
    <n v="18"/>
    <n v="3"/>
    <n v="3"/>
    <n v="0"/>
    <n v="21"/>
    <n v="6"/>
    <n v="7"/>
    <n v="1"/>
    <n v="0"/>
  </r>
  <r>
    <n v="52"/>
    <x v="1"/>
    <n v="3"/>
    <s v="Male"/>
    <x v="5"/>
    <x v="2"/>
    <x v="186"/>
    <s v="No"/>
    <n v="3"/>
    <x v="26"/>
    <n v="0.12"/>
    <n v="0.1"/>
    <n v="1.999999999999999E-2"/>
    <n v="3999.8"/>
    <n v="3000"/>
    <s v="Travel_Rarely"/>
    <n v="699"/>
    <s v="Research &amp; Development"/>
    <n v="1"/>
    <n v="4"/>
    <s v="Life Sciences"/>
    <n v="65"/>
    <n v="2"/>
    <n v="5"/>
    <s v="Married"/>
    <n v="5678"/>
    <n v="0"/>
    <n v="14"/>
    <n v="3"/>
    <n v="1"/>
    <n v="1"/>
    <n v="34"/>
    <n v="5"/>
    <n v="18"/>
    <n v="11"/>
    <n v="9"/>
  </r>
  <r>
    <n v="27"/>
    <x v="1"/>
    <n v="4"/>
    <s v="Female"/>
    <x v="1"/>
    <x v="1"/>
    <x v="187"/>
    <s v="No"/>
    <n v="2"/>
    <x v="5"/>
    <n v="0.12"/>
    <n v="0.1"/>
    <n v="1.999999999999999E-2"/>
    <n v="455.8"/>
    <n v="500"/>
    <s v="Travel_Rarely"/>
    <n v="894"/>
    <s v="Research &amp; Development"/>
    <n v="9"/>
    <n v="3"/>
    <s v="Medical"/>
    <n v="99"/>
    <n v="3"/>
    <n v="1"/>
    <s v="Single"/>
    <n v="11781"/>
    <n v="1"/>
    <n v="16"/>
    <n v="3"/>
    <n v="4"/>
    <n v="0"/>
    <n v="7"/>
    <n v="2"/>
    <n v="7"/>
    <n v="0"/>
    <n v="3"/>
  </r>
  <r>
    <n v="35"/>
    <x v="0"/>
    <n v="2"/>
    <s v="Male"/>
    <x v="3"/>
    <x v="2"/>
    <x v="188"/>
    <s v="Yes"/>
    <n v="3"/>
    <x v="6"/>
    <n v="0.1"/>
    <n v="7.0000000000000007E-2"/>
    <n v="0.03"/>
    <n v="1183.2"/>
    <n v="1200"/>
    <s v="Travel_Rarely"/>
    <n v="556"/>
    <s v="Research &amp; Development"/>
    <n v="23"/>
    <n v="2"/>
    <s v="Life Sciences"/>
    <n v="50"/>
    <n v="2"/>
    <n v="2"/>
    <s v="Married"/>
    <n v="15497"/>
    <n v="3"/>
    <n v="13"/>
    <n v="3"/>
    <n v="1"/>
    <n v="0"/>
    <n v="8"/>
    <n v="1"/>
    <n v="0"/>
    <n v="0"/>
    <n v="1"/>
  </r>
  <r>
    <n v="43"/>
    <x v="1"/>
    <n v="4"/>
    <s v="Male"/>
    <x v="1"/>
    <x v="0"/>
    <x v="189"/>
    <s v="No"/>
    <n v="4"/>
    <x v="8"/>
    <n v="0.1"/>
    <n v="0.09"/>
    <n v="1.0000000000000009E-2"/>
    <n v="417.8"/>
    <n v="4500"/>
    <s v="Non-Travel"/>
    <n v="1344"/>
    <s v="Research &amp; Development"/>
    <n v="7"/>
    <n v="3"/>
    <s v="Medical"/>
    <n v="37"/>
    <n v="4"/>
    <n v="1"/>
    <s v="Divorced"/>
    <n v="5228"/>
    <n v="4"/>
    <n v="14"/>
    <n v="3"/>
    <n v="4"/>
    <n v="3"/>
    <n v="7"/>
    <n v="3"/>
    <n v="4"/>
    <n v="2"/>
    <n v="2"/>
  </r>
  <r>
    <n v="45"/>
    <x v="1"/>
    <n v="1"/>
    <s v="Male"/>
    <x v="5"/>
    <x v="0"/>
    <x v="190"/>
    <s v="No"/>
    <n v="3"/>
    <x v="23"/>
    <n v="0.15"/>
    <n v="0.1"/>
    <n v="4.9999999999999989E-2"/>
    <n v="3358.4"/>
    <n v="500"/>
    <s v="Non-Travel"/>
    <n v="1195"/>
    <s v="Research &amp; Development"/>
    <n v="2"/>
    <n v="2"/>
    <s v="Medical"/>
    <n v="65"/>
    <n v="2"/>
    <n v="4"/>
    <s v="Married"/>
    <n v="20462"/>
    <n v="9"/>
    <n v="23"/>
    <n v="4"/>
    <n v="4"/>
    <n v="1"/>
    <n v="22"/>
    <n v="1"/>
    <n v="8"/>
    <n v="11"/>
    <n v="8"/>
  </r>
  <r>
    <n v="37"/>
    <x v="1"/>
    <n v="2"/>
    <s v="Male"/>
    <x v="1"/>
    <x v="3"/>
    <x v="191"/>
    <s v="Yes"/>
    <n v="2"/>
    <x v="3"/>
    <n v="0.08"/>
    <n v="7.0000000000000007E-2"/>
    <n v="9.999999999999995E-3"/>
    <n v="712.80000000000007"/>
    <n v="3000"/>
    <s v="Travel_Rarely"/>
    <n v="290"/>
    <s v="Research &amp; Development"/>
    <n v="21"/>
    <n v="3"/>
    <s v="Life Sciences"/>
    <n v="65"/>
    <n v="4"/>
    <n v="1"/>
    <s v="Married"/>
    <n v="22977"/>
    <n v="1"/>
    <n v="12"/>
    <n v="3"/>
    <n v="1"/>
    <n v="1"/>
    <n v="8"/>
    <n v="3"/>
    <n v="7"/>
    <n v="1"/>
    <n v="7"/>
  </r>
  <r>
    <n v="35"/>
    <x v="1"/>
    <n v="2"/>
    <s v="Female"/>
    <x v="2"/>
    <x v="1"/>
    <x v="192"/>
    <s v="No"/>
    <n v="3"/>
    <x v="0"/>
    <n v="0.15"/>
    <n v="7.0000000000000007E-2"/>
    <n v="7.9999999999999988E-2"/>
    <n v="885"/>
    <n v="4500"/>
    <s v="Travel_Frequently"/>
    <n v="138"/>
    <s v="Research &amp; Development"/>
    <n v="2"/>
    <n v="3"/>
    <s v="Medical"/>
    <n v="37"/>
    <n v="3"/>
    <n v="2"/>
    <s v="Single"/>
    <n v="15986"/>
    <n v="5"/>
    <n v="11"/>
    <n v="3"/>
    <n v="4"/>
    <n v="0"/>
    <n v="10"/>
    <n v="5"/>
    <n v="2"/>
    <n v="1"/>
    <n v="2"/>
  </r>
  <r>
    <n v="42"/>
    <x v="1"/>
    <n v="3"/>
    <s v="Female"/>
    <x v="3"/>
    <x v="2"/>
    <x v="193"/>
    <s v="No"/>
    <n v="3"/>
    <x v="8"/>
    <n v="0.1"/>
    <n v="0.1"/>
    <n v="0"/>
    <n v="1053"/>
    <n v="1200"/>
    <s v="Non-Travel"/>
    <n v="926"/>
    <s v="Research &amp; Development"/>
    <n v="21"/>
    <n v="2"/>
    <s v="Medical"/>
    <n v="36"/>
    <n v="3"/>
    <n v="2"/>
    <s v="Divorced"/>
    <n v="16439"/>
    <n v="2"/>
    <n v="16"/>
    <n v="3"/>
    <n v="2"/>
    <n v="1"/>
    <n v="11"/>
    <n v="5"/>
    <n v="3"/>
    <n v="0"/>
    <n v="2"/>
  </r>
  <r>
    <n v="38"/>
    <x v="1"/>
    <n v="4"/>
    <s v="Male"/>
    <x v="3"/>
    <x v="2"/>
    <x v="194"/>
    <s v="No"/>
    <n v="3"/>
    <x v="6"/>
    <n v="0.1"/>
    <n v="0.11"/>
    <n v="-9.999999999999995E-3"/>
    <n v="1310.6000000000001"/>
    <n v="500"/>
    <s v="Travel_Rarely"/>
    <n v="1261"/>
    <s v="Research &amp; Development"/>
    <n v="2"/>
    <n v="4"/>
    <s v="Life Sciences"/>
    <n v="88"/>
    <n v="3"/>
    <n v="2"/>
    <s v="Married"/>
    <n v="7259"/>
    <n v="9"/>
    <n v="14"/>
    <n v="3"/>
    <n v="2"/>
    <n v="0"/>
    <n v="14"/>
    <n v="3"/>
    <n v="0"/>
    <n v="0"/>
    <n v="0"/>
  </r>
  <r>
    <n v="38"/>
    <x v="1"/>
    <n v="4"/>
    <s v="Male"/>
    <x v="3"/>
    <x v="0"/>
    <x v="195"/>
    <s v="No"/>
    <n v="1"/>
    <x v="5"/>
    <n v="0.15"/>
    <n v="7.0000000000000007E-2"/>
    <n v="7.9999999999999988E-2"/>
    <n v="1252.2"/>
    <n v="4500"/>
    <s v="Travel_Rarely"/>
    <n v="1084"/>
    <s v="Research &amp; Development"/>
    <n v="29"/>
    <n v="3"/>
    <s v="Technical Degree"/>
    <n v="54"/>
    <n v="3"/>
    <n v="2"/>
    <s v="Married"/>
    <n v="4185"/>
    <n v="3"/>
    <n v="18"/>
    <n v="3"/>
    <n v="1"/>
    <n v="1"/>
    <n v="9"/>
    <n v="3"/>
    <n v="7"/>
    <n v="1"/>
    <n v="7"/>
  </r>
  <r>
    <n v="27"/>
    <x v="1"/>
    <n v="3"/>
    <s v="Male"/>
    <x v="3"/>
    <x v="3"/>
    <x v="196"/>
    <s v="No"/>
    <n v="3"/>
    <x v="4"/>
    <n v="0.1"/>
    <n v="0.09"/>
    <n v="1.0000000000000009E-2"/>
    <n v="859.6"/>
    <n v="3000"/>
    <s v="Travel_Frequently"/>
    <n v="472"/>
    <s v="Research &amp; Development"/>
    <n v="1"/>
    <n v="1"/>
    <s v="Technical Degree"/>
    <n v="60"/>
    <n v="2"/>
    <n v="2"/>
    <s v="Married"/>
    <n v="9679"/>
    <n v="5"/>
    <n v="19"/>
    <n v="3"/>
    <n v="3"/>
    <n v="1"/>
    <n v="6"/>
    <n v="1"/>
    <n v="2"/>
    <n v="2"/>
    <n v="0"/>
  </r>
  <r>
    <n v="49"/>
    <x v="1"/>
    <n v="4"/>
    <s v="Male"/>
    <x v="3"/>
    <x v="0"/>
    <x v="197"/>
    <s v="Yes"/>
    <n v="3"/>
    <x v="5"/>
    <n v="0.12"/>
    <n v="0.11"/>
    <n v="9.999999999999995E-3"/>
    <n v="1360.8000000000002"/>
    <n v="1200"/>
    <s v="Non-Travel"/>
    <n v="1002"/>
    <s v="Research &amp; Development"/>
    <n v="18"/>
    <n v="4"/>
    <s v="Life Sciences"/>
    <n v="92"/>
    <n v="3"/>
    <n v="2"/>
    <s v="Divorced"/>
    <n v="23793"/>
    <n v="1"/>
    <n v="15"/>
    <n v="3"/>
    <n v="1"/>
    <n v="2"/>
    <n v="7"/>
    <n v="0"/>
    <n v="7"/>
    <n v="1"/>
    <n v="7"/>
  </r>
  <r>
    <n v="34"/>
    <x v="1"/>
    <n v="4"/>
    <s v="Male"/>
    <x v="1"/>
    <x v="2"/>
    <x v="198"/>
    <s v="Yes"/>
    <n v="4"/>
    <x v="8"/>
    <n v="0.08"/>
    <n v="0.11"/>
    <n v="-0.03"/>
    <n v="763"/>
    <n v="4500"/>
    <s v="Travel_Frequently"/>
    <n v="878"/>
    <s v="Research &amp; Development"/>
    <n v="10"/>
    <n v="4"/>
    <s v="Medical"/>
    <n v="43"/>
    <n v="3"/>
    <n v="1"/>
    <s v="Divorced"/>
    <n v="5972"/>
    <n v="1"/>
    <n v="17"/>
    <n v="3"/>
    <n v="4"/>
    <n v="1"/>
    <n v="5"/>
    <n v="4"/>
    <n v="3"/>
    <n v="2"/>
    <n v="0"/>
  </r>
  <r>
    <n v="40"/>
    <x v="1"/>
    <n v="3"/>
    <s v="Male"/>
    <x v="2"/>
    <x v="0"/>
    <x v="199"/>
    <s v="Yes"/>
    <n v="4"/>
    <x v="5"/>
    <n v="0.1"/>
    <n v="0.09"/>
    <n v="1.0000000000000009E-2"/>
    <n v="548.20000000000005"/>
    <n v="500"/>
    <s v="Travel_Rarely"/>
    <n v="905"/>
    <s v="Research &amp; Development"/>
    <n v="19"/>
    <n v="2"/>
    <s v="Medical"/>
    <n v="99"/>
    <n v="3"/>
    <n v="2"/>
    <s v="Married"/>
    <n v="16523"/>
    <n v="8"/>
    <n v="15"/>
    <n v="3"/>
    <n v="3"/>
    <n v="1"/>
    <n v="15"/>
    <n v="2"/>
    <n v="2"/>
    <n v="3"/>
    <n v="7"/>
  </r>
  <r>
    <n v="38"/>
    <x v="0"/>
    <n v="2"/>
    <s v="Male"/>
    <x v="4"/>
    <x v="3"/>
    <x v="200"/>
    <s v="Yes"/>
    <n v="3"/>
    <x v="6"/>
    <n v="0.08"/>
    <n v="0.11"/>
    <n v="-0.03"/>
    <n v="1334.6000000000001"/>
    <n v="3000"/>
    <s v="Travel_Rarely"/>
    <n v="1180"/>
    <s v="Research &amp; Development"/>
    <n v="29"/>
    <n v="1"/>
    <s v="Medical"/>
    <n v="70"/>
    <n v="3"/>
    <n v="2"/>
    <s v="Married"/>
    <n v="11354"/>
    <n v="7"/>
    <n v="19"/>
    <n v="3"/>
    <n v="2"/>
    <n v="0"/>
    <n v="17"/>
    <n v="2"/>
    <n v="0"/>
    <n v="0"/>
    <n v="0"/>
  </r>
  <r>
    <n v="29"/>
    <x v="0"/>
    <n v="2"/>
    <s v="Female"/>
    <x v="0"/>
    <x v="0"/>
    <x v="201"/>
    <s v="No"/>
    <n v="2"/>
    <x v="1"/>
    <n v="0.1"/>
    <n v="0.11"/>
    <n v="-9.999999999999995E-3"/>
    <n v="1527.8000000000002"/>
    <n v="500"/>
    <s v="Travel_Rarely"/>
    <n v="121"/>
    <s v="Sales"/>
    <n v="27"/>
    <n v="3"/>
    <s v="Marketing"/>
    <n v="35"/>
    <n v="3"/>
    <n v="3"/>
    <s v="Married"/>
    <n v="24525"/>
    <n v="1"/>
    <n v="22"/>
    <n v="4"/>
    <n v="4"/>
    <n v="3"/>
    <n v="10"/>
    <n v="3"/>
    <n v="4"/>
    <n v="1"/>
    <n v="9"/>
  </r>
  <r>
    <n v="22"/>
    <x v="1"/>
    <n v="4"/>
    <s v="Male"/>
    <x v="1"/>
    <x v="1"/>
    <x v="202"/>
    <s v="Yes"/>
    <n v="2"/>
    <x v="9"/>
    <n v="0.15"/>
    <n v="0.09"/>
    <n v="0.06"/>
    <n v="465.6"/>
    <n v="500"/>
    <s v="Travel_Rarely"/>
    <n v="1136"/>
    <s v="Research &amp; Development"/>
    <n v="5"/>
    <n v="3"/>
    <s v="Life Sciences"/>
    <n v="60"/>
    <n v="4"/>
    <n v="1"/>
    <s v="Divorced"/>
    <n v="12392"/>
    <n v="1"/>
    <n v="16"/>
    <n v="3"/>
    <n v="1"/>
    <n v="1"/>
    <n v="4"/>
    <n v="2"/>
    <n v="2"/>
    <n v="2"/>
    <n v="2"/>
  </r>
  <r>
    <n v="36"/>
    <x v="1"/>
    <n v="2"/>
    <s v="Female"/>
    <x v="2"/>
    <x v="0"/>
    <x v="203"/>
    <s v="No"/>
    <n v="3"/>
    <x v="3"/>
    <n v="0.12"/>
    <n v="7.0000000000000007E-2"/>
    <n v="4.9999999999999989E-2"/>
    <n v="430.6"/>
    <n v="1200"/>
    <s v="Travel_Frequently"/>
    <n v="635"/>
    <s v="Research &amp; Development"/>
    <n v="18"/>
    <n v="1"/>
    <s v="Medical"/>
    <n v="73"/>
    <n v="3"/>
    <n v="1"/>
    <s v="Single"/>
    <n v="7703"/>
    <n v="1"/>
    <n v="13"/>
    <n v="3"/>
    <n v="1"/>
    <n v="0"/>
    <n v="8"/>
    <n v="2"/>
    <n v="1"/>
    <n v="1"/>
    <n v="7"/>
  </r>
  <r>
    <n v="40"/>
    <x v="1"/>
    <n v="4"/>
    <s v="Male"/>
    <x v="4"/>
    <x v="0"/>
    <x v="204"/>
    <s v="No"/>
    <n v="1"/>
    <x v="11"/>
    <n v="0.15"/>
    <n v="0.11"/>
    <n v="3.9999999999999994E-2"/>
    <n v="975.2"/>
    <n v="3000"/>
    <s v="Non-Travel"/>
    <n v="1151"/>
    <s v="Research &amp; Development"/>
    <n v="9"/>
    <n v="5"/>
    <s v="Life Sciences"/>
    <n v="63"/>
    <n v="2"/>
    <n v="2"/>
    <s v="Married"/>
    <n v="14242"/>
    <n v="9"/>
    <n v="14"/>
    <n v="3"/>
    <n v="4"/>
    <n v="1"/>
    <n v="5"/>
    <n v="5"/>
    <n v="2"/>
    <n v="0"/>
    <n v="2"/>
  </r>
  <r>
    <n v="46"/>
    <x v="1"/>
    <n v="4"/>
    <s v="Male"/>
    <x v="4"/>
    <x v="3"/>
    <x v="205"/>
    <s v="No"/>
    <n v="3"/>
    <x v="9"/>
    <n v="0.08"/>
    <n v="0.09"/>
    <n v="-9.999999999999995E-3"/>
    <n v="1879.2"/>
    <n v="3000"/>
    <s v="Travel_Rarely"/>
    <n v="644"/>
    <s v="Research &amp; Development"/>
    <n v="1"/>
    <n v="4"/>
    <s v="Medical"/>
    <n v="97"/>
    <n v="3"/>
    <n v="3"/>
    <s v="Divorced"/>
    <n v="12368"/>
    <n v="7"/>
    <n v="16"/>
    <n v="3"/>
    <n v="3"/>
    <n v="1"/>
    <n v="17"/>
    <n v="3"/>
    <n v="2"/>
    <n v="0"/>
    <n v="3"/>
  </r>
  <r>
    <n v="32"/>
    <x v="0"/>
    <n v="4"/>
    <s v="Male"/>
    <x v="0"/>
    <x v="0"/>
    <x v="206"/>
    <s v="No"/>
    <n v="2"/>
    <x v="13"/>
    <n v="0.12"/>
    <n v="0.09"/>
    <n v="0.03"/>
    <n v="2080"/>
    <n v="500"/>
    <s v="Travel_Rarely"/>
    <n v="1045"/>
    <s v="Sales"/>
    <n v="4"/>
    <n v="4"/>
    <s v="Medical"/>
    <n v="32"/>
    <n v="1"/>
    <n v="3"/>
    <s v="Married"/>
    <n v="25812"/>
    <n v="1"/>
    <n v="11"/>
    <n v="3"/>
    <n v="3"/>
    <n v="0"/>
    <n v="14"/>
    <n v="2"/>
    <n v="8"/>
    <n v="9"/>
    <n v="8"/>
  </r>
  <r>
    <n v="30"/>
    <x v="1"/>
    <n v="3"/>
    <s v="Male"/>
    <x v="3"/>
    <x v="2"/>
    <x v="207"/>
    <s v="No"/>
    <n v="3"/>
    <x v="19"/>
    <n v="0.1"/>
    <n v="0.11"/>
    <n v="-9.999999999999995E-3"/>
    <n v="1694.8000000000002"/>
    <n v="3000"/>
    <s v="Non-Travel"/>
    <n v="829"/>
    <s v="Research &amp; Development"/>
    <n v="1"/>
    <n v="1"/>
    <s v="Life Sciences"/>
    <n v="88"/>
    <n v="2"/>
    <n v="3"/>
    <s v="Single"/>
    <n v="20925"/>
    <n v="1"/>
    <n v="22"/>
    <n v="4"/>
    <n v="3"/>
    <n v="0"/>
    <n v="12"/>
    <n v="2"/>
    <n v="8"/>
    <n v="5"/>
    <n v="8"/>
  </r>
  <r>
    <n v="27"/>
    <x v="1"/>
    <n v="4"/>
    <s v="Female"/>
    <x v="0"/>
    <x v="2"/>
    <x v="208"/>
    <s v="No"/>
    <n v="3"/>
    <x v="5"/>
    <n v="0.08"/>
    <n v="7.0000000000000007E-2"/>
    <n v="9.999999999999995E-3"/>
    <n v="1996.2"/>
    <n v="500"/>
    <s v="Travel_Frequently"/>
    <n v="1242"/>
    <s v="Sales"/>
    <n v="20"/>
    <n v="3"/>
    <s v="Life Sciences"/>
    <n v="90"/>
    <n v="3"/>
    <n v="2"/>
    <s v="Single"/>
    <n v="12916"/>
    <n v="1"/>
    <n v="14"/>
    <n v="3"/>
    <n v="4"/>
    <n v="0"/>
    <n v="7"/>
    <n v="2"/>
    <n v="7"/>
    <n v="0"/>
    <n v="7"/>
  </r>
  <r>
    <n v="51"/>
    <x v="1"/>
    <n v="2"/>
    <s v="Male"/>
    <x v="7"/>
    <x v="1"/>
    <x v="209"/>
    <s v="No"/>
    <n v="1"/>
    <x v="1"/>
    <n v="0.15"/>
    <n v="7.0000000000000007E-2"/>
    <n v="7.9999999999999988E-2"/>
    <n v="2498"/>
    <n v="500"/>
    <s v="Travel_Rarely"/>
    <n v="1469"/>
    <s v="Research &amp; Development"/>
    <n v="8"/>
    <n v="4"/>
    <s v="Life Sciences"/>
    <n v="81"/>
    <n v="2"/>
    <n v="3"/>
    <s v="Married"/>
    <n v="15736"/>
    <n v="5"/>
    <n v="16"/>
    <n v="3"/>
    <n v="4"/>
    <n v="2"/>
    <n v="16"/>
    <n v="5"/>
    <n v="9"/>
    <n v="4"/>
    <n v="7"/>
  </r>
  <r>
    <n v="30"/>
    <x v="0"/>
    <n v="4"/>
    <s v="Female"/>
    <x v="1"/>
    <x v="3"/>
    <x v="210"/>
    <s v="Yes"/>
    <n v="3"/>
    <x v="8"/>
    <n v="0.08"/>
    <n v="0.1"/>
    <n v="-2.0000000000000004E-2"/>
    <n v="531.4"/>
    <n v="500"/>
    <s v="Travel_Rarely"/>
    <n v="1005"/>
    <s v="Research &amp; Development"/>
    <n v="3"/>
    <n v="3"/>
    <s v="Technical Degree"/>
    <n v="88"/>
    <n v="3"/>
    <n v="1"/>
    <s v="Single"/>
    <n v="8556"/>
    <n v="5"/>
    <n v="11"/>
    <n v="3"/>
    <n v="3"/>
    <n v="0"/>
    <n v="8"/>
    <n v="5"/>
    <n v="2"/>
    <n v="0"/>
    <n v="4"/>
  </r>
  <r>
    <n v="41"/>
    <x v="1"/>
    <n v="4"/>
    <s v="Female"/>
    <x v="5"/>
    <x v="0"/>
    <x v="211"/>
    <s v="Yes"/>
    <n v="3"/>
    <x v="6"/>
    <n v="0.15"/>
    <n v="0.11"/>
    <n v="3.9999999999999994E-2"/>
    <n v="2718.2000000000003"/>
    <n v="3000"/>
    <s v="Travel_Rarely"/>
    <n v="896"/>
    <s v="Sales"/>
    <n v="6"/>
    <n v="3"/>
    <s v="Life Sciences"/>
    <n v="75"/>
    <n v="3"/>
    <n v="3"/>
    <s v="Single"/>
    <n v="14674"/>
    <n v="3"/>
    <n v="18"/>
    <n v="3"/>
    <n v="3"/>
    <n v="0"/>
    <n v="16"/>
    <n v="3"/>
    <n v="0"/>
    <n v="0"/>
    <n v="0"/>
  </r>
  <r>
    <n v="30"/>
    <x v="0"/>
    <n v="3"/>
    <s v="Female"/>
    <x v="0"/>
    <x v="3"/>
    <x v="212"/>
    <s v="No"/>
    <n v="2"/>
    <x v="0"/>
    <n v="0.08"/>
    <n v="0.11"/>
    <n v="-0.03"/>
    <n v="1339.2"/>
    <n v="4500"/>
    <s v="Travel_Frequently"/>
    <n v="334"/>
    <s v="Sales"/>
    <n v="26"/>
    <n v="4"/>
    <s v="Marketing"/>
    <n v="52"/>
    <n v="2"/>
    <n v="2"/>
    <s v="Single"/>
    <n v="22967"/>
    <n v="5"/>
    <n v="15"/>
    <n v="3"/>
    <n v="3"/>
    <n v="0"/>
    <n v="9"/>
    <n v="5"/>
    <n v="3"/>
    <n v="0"/>
    <n v="1"/>
  </r>
  <r>
    <n v="29"/>
    <x v="0"/>
    <n v="3"/>
    <s v="Male"/>
    <x v="1"/>
    <x v="2"/>
    <x v="213"/>
    <s v="No"/>
    <n v="2"/>
    <x v="0"/>
    <n v="0.12"/>
    <n v="0.1"/>
    <n v="1.999999999999999E-2"/>
    <n v="411.6"/>
    <n v="500"/>
    <s v="Travel_Rarely"/>
    <n v="992"/>
    <s v="Research &amp; Development"/>
    <n v="1"/>
    <n v="3"/>
    <s v="Technical Degree"/>
    <n v="85"/>
    <n v="3"/>
    <n v="1"/>
    <s v="Single"/>
    <n v="19757"/>
    <n v="0"/>
    <n v="14"/>
    <n v="3"/>
    <n v="4"/>
    <n v="0"/>
    <n v="7"/>
    <n v="1"/>
    <n v="2"/>
    <n v="1"/>
    <n v="5"/>
  </r>
  <r>
    <n v="45"/>
    <x v="1"/>
    <n v="4"/>
    <s v="Female"/>
    <x v="0"/>
    <x v="0"/>
    <x v="214"/>
    <s v="No"/>
    <n v="3"/>
    <x v="27"/>
    <n v="0.12"/>
    <n v="0.1"/>
    <n v="1.999999999999999E-2"/>
    <n v="1773"/>
    <n v="1200"/>
    <s v="Non-Travel"/>
    <n v="1052"/>
    <s v="Sales"/>
    <n v="6"/>
    <n v="3"/>
    <s v="Medical"/>
    <n v="57"/>
    <n v="2"/>
    <n v="3"/>
    <s v="Single"/>
    <n v="16840"/>
    <n v="6"/>
    <n v="12"/>
    <n v="3"/>
    <n v="4"/>
    <n v="0"/>
    <n v="23"/>
    <n v="2"/>
    <n v="7"/>
    <n v="12"/>
    <n v="8"/>
  </r>
  <r>
    <n v="54"/>
    <x v="1"/>
    <n v="4"/>
    <s v="Female"/>
    <x v="0"/>
    <x v="3"/>
    <x v="215"/>
    <s v="No"/>
    <n v="3"/>
    <x v="0"/>
    <n v="0.1"/>
    <n v="0.1"/>
    <n v="0"/>
    <n v="1188"/>
    <n v="3000"/>
    <s v="Travel_Rarely"/>
    <n v="1147"/>
    <s v="Sales"/>
    <n v="3"/>
    <n v="3"/>
    <s v="Marketing"/>
    <n v="52"/>
    <n v="3"/>
    <n v="2"/>
    <s v="Married"/>
    <n v="17011"/>
    <n v="2"/>
    <n v="14"/>
    <n v="3"/>
    <n v="4"/>
    <n v="1"/>
    <n v="16"/>
    <n v="4"/>
    <n v="2"/>
    <n v="0"/>
    <n v="5"/>
  </r>
  <r>
    <n v="36"/>
    <x v="1"/>
    <n v="4"/>
    <s v="Male"/>
    <x v="2"/>
    <x v="1"/>
    <x v="216"/>
    <s v="No"/>
    <n v="4"/>
    <x v="20"/>
    <n v="0.08"/>
    <n v="0.11"/>
    <n v="-0.03"/>
    <n v="1182.8"/>
    <n v="4500"/>
    <s v="Travel_Rarely"/>
    <n v="1396"/>
    <s v="Research &amp; Development"/>
    <n v="5"/>
    <n v="2"/>
    <s v="Life Sciences"/>
    <n v="62"/>
    <n v="3"/>
    <n v="2"/>
    <s v="Single"/>
    <n v="9945"/>
    <n v="8"/>
    <n v="16"/>
    <n v="3"/>
    <n v="4"/>
    <n v="0"/>
    <n v="16"/>
    <n v="3"/>
    <n v="11"/>
    <n v="3"/>
    <n v="7"/>
  </r>
  <r>
    <n v="33"/>
    <x v="1"/>
    <n v="3"/>
    <s v="Female"/>
    <x v="1"/>
    <x v="1"/>
    <x v="217"/>
    <s v="No"/>
    <n v="3"/>
    <x v="11"/>
    <n v="0.12"/>
    <n v="7.0000000000000007E-2"/>
    <n v="4.9999999999999989E-2"/>
    <n v="524.4"/>
    <n v="3000"/>
    <s v="Travel_Rarely"/>
    <n v="147"/>
    <s v="Research &amp; Development"/>
    <n v="4"/>
    <n v="4"/>
    <s v="Medical"/>
    <n v="47"/>
    <n v="2"/>
    <n v="1"/>
    <s v="Married"/>
    <n v="13248"/>
    <n v="6"/>
    <n v="21"/>
    <n v="4"/>
    <n v="4"/>
    <n v="0"/>
    <n v="7"/>
    <n v="3"/>
    <n v="2"/>
    <n v="1"/>
    <n v="1"/>
  </r>
  <r>
    <n v="37"/>
    <x v="1"/>
    <n v="2"/>
    <s v="Male"/>
    <x v="7"/>
    <x v="0"/>
    <x v="218"/>
    <s v="Yes"/>
    <n v="3"/>
    <x v="1"/>
    <n v="0.08"/>
    <n v="0.1"/>
    <n v="-2.0000000000000004E-2"/>
    <n v="2437"/>
    <n v="500"/>
    <s v="Travel_Frequently"/>
    <n v="663"/>
    <s v="Research &amp; Development"/>
    <n v="11"/>
    <n v="3"/>
    <s v="Other"/>
    <n v="47"/>
    <n v="3"/>
    <n v="3"/>
    <s v="Divorced"/>
    <n v="10056"/>
    <n v="1"/>
    <n v="14"/>
    <n v="3"/>
    <n v="3"/>
    <n v="3"/>
    <n v="10"/>
    <n v="1"/>
    <n v="8"/>
    <n v="0"/>
    <n v="7"/>
  </r>
  <r>
    <n v="38"/>
    <x v="1"/>
    <n v="1"/>
    <s v="Male"/>
    <x v="0"/>
    <x v="2"/>
    <x v="219"/>
    <s v="No"/>
    <n v="2"/>
    <x v="22"/>
    <n v="0.12"/>
    <n v="0.1"/>
    <n v="1.999999999999999E-2"/>
    <n v="2121.8000000000002"/>
    <n v="1200"/>
    <s v="Travel_Rarely"/>
    <n v="119"/>
    <s v="Sales"/>
    <n v="3"/>
    <n v="3"/>
    <s v="Life Sciences"/>
    <n v="76"/>
    <n v="3"/>
    <n v="3"/>
    <s v="Divorced"/>
    <n v="9647"/>
    <n v="0"/>
    <n v="12"/>
    <n v="3"/>
    <n v="3"/>
    <n v="2"/>
    <n v="17"/>
    <n v="6"/>
    <n v="10"/>
    <n v="5"/>
    <n v="13"/>
  </r>
  <r>
    <n v="31"/>
    <x v="1"/>
    <n v="3"/>
    <s v="Male"/>
    <x v="3"/>
    <x v="2"/>
    <x v="220"/>
    <s v="No"/>
    <n v="3"/>
    <x v="8"/>
    <n v="0.12"/>
    <n v="0.1"/>
    <n v="1.999999999999999E-2"/>
    <n v="869"/>
    <n v="1200"/>
    <s v="Non-Travel"/>
    <n v="979"/>
    <s v="Research &amp; Development"/>
    <n v="1"/>
    <n v="4"/>
    <s v="Medical"/>
    <n v="90"/>
    <n v="1"/>
    <n v="2"/>
    <s v="Married"/>
    <n v="4381"/>
    <n v="0"/>
    <n v="12"/>
    <n v="3"/>
    <n v="4"/>
    <n v="1"/>
    <n v="6"/>
    <n v="2"/>
    <n v="4"/>
    <n v="1"/>
    <n v="4"/>
  </r>
  <r>
    <n v="59"/>
    <x v="1"/>
    <n v="3"/>
    <s v="Male"/>
    <x v="1"/>
    <x v="0"/>
    <x v="221"/>
    <s v="No"/>
    <n v="3"/>
    <x v="6"/>
    <n v="0.12"/>
    <n v="0.11"/>
    <n v="9.999999999999995E-3"/>
    <n v="435.40000000000003"/>
    <n v="4500"/>
    <s v="Travel_Rarely"/>
    <n v="142"/>
    <s v="Research &amp; Development"/>
    <n v="3"/>
    <n v="3"/>
    <s v="Life Sciences"/>
    <n v="70"/>
    <n v="2"/>
    <n v="1"/>
    <s v="Married"/>
    <n v="8456"/>
    <n v="3"/>
    <n v="17"/>
    <n v="3"/>
    <n v="1"/>
    <n v="1"/>
    <n v="7"/>
    <n v="6"/>
    <n v="0"/>
    <n v="0"/>
    <n v="0"/>
  </r>
  <r>
    <n v="37"/>
    <x v="1"/>
    <n v="1"/>
    <s v="Male"/>
    <x v="6"/>
    <x v="0"/>
    <x v="222"/>
    <s v="No"/>
    <n v="3"/>
    <x v="7"/>
    <n v="0.12"/>
    <n v="0.11"/>
    <n v="9.999999999999995E-3"/>
    <n v="558.6"/>
    <n v="1200"/>
    <s v="Travel_Frequently"/>
    <n v="319"/>
    <s v="Sales"/>
    <n v="4"/>
    <n v="4"/>
    <s v="Marketing"/>
    <n v="41"/>
    <n v="3"/>
    <n v="1"/>
    <s v="Divorced"/>
    <n v="2539"/>
    <n v="4"/>
    <n v="17"/>
    <n v="3"/>
    <n v="3"/>
    <n v="1"/>
    <n v="13"/>
    <n v="2"/>
    <n v="8"/>
    <n v="5"/>
    <n v="8"/>
  </r>
  <r>
    <n v="29"/>
    <x v="1"/>
    <n v="2"/>
    <s v="Female"/>
    <x v="0"/>
    <x v="0"/>
    <x v="223"/>
    <s v="No"/>
    <n v="3"/>
    <x v="19"/>
    <n v="0.15"/>
    <n v="7.0000000000000007E-2"/>
    <n v="7.9999999999999988E-2"/>
    <n v="1583.6000000000001"/>
    <n v="3000"/>
    <s v="Travel_Frequently"/>
    <n v="1413"/>
    <s v="Sales"/>
    <n v="1"/>
    <n v="1"/>
    <s v="Medical"/>
    <n v="42"/>
    <n v="3"/>
    <n v="3"/>
    <s v="Married"/>
    <n v="6599"/>
    <n v="1"/>
    <n v="14"/>
    <n v="3"/>
    <n v="4"/>
    <n v="1"/>
    <n v="11"/>
    <n v="5"/>
    <n v="10"/>
    <n v="4"/>
    <n v="1"/>
  </r>
  <r>
    <n v="35"/>
    <x v="1"/>
    <n v="3"/>
    <s v="Female"/>
    <x v="0"/>
    <x v="2"/>
    <x v="224"/>
    <s v="No"/>
    <n v="4"/>
    <x v="1"/>
    <n v="0.12"/>
    <n v="7.0000000000000007E-2"/>
    <n v="4.9999999999999989E-2"/>
    <n v="1757.8000000000002"/>
    <n v="3000"/>
    <s v="Travel_Frequently"/>
    <n v="944"/>
    <s v="Sales"/>
    <n v="1"/>
    <n v="3"/>
    <s v="Marketing"/>
    <n v="92"/>
    <n v="3"/>
    <n v="3"/>
    <s v="Single"/>
    <n v="9096"/>
    <n v="1"/>
    <n v="14"/>
    <n v="3"/>
    <n v="1"/>
    <n v="0"/>
    <n v="10"/>
    <n v="3"/>
    <n v="7"/>
    <n v="0"/>
    <n v="8"/>
  </r>
  <r>
    <n v="29"/>
    <x v="0"/>
    <n v="3"/>
    <s v="Male"/>
    <x v="1"/>
    <x v="0"/>
    <x v="225"/>
    <s v="Yes"/>
    <n v="2"/>
    <x v="9"/>
    <n v="0.15"/>
    <n v="0.1"/>
    <n v="4.9999999999999989E-2"/>
    <n v="477.8"/>
    <n v="3000"/>
    <s v="Travel_Rarely"/>
    <n v="896"/>
    <s v="Research &amp; Development"/>
    <n v="18"/>
    <n v="1"/>
    <s v="Medical"/>
    <n v="86"/>
    <n v="2"/>
    <n v="1"/>
    <s v="Single"/>
    <n v="14961"/>
    <n v="1"/>
    <n v="13"/>
    <n v="3"/>
    <n v="3"/>
    <n v="0"/>
    <n v="4"/>
    <n v="3"/>
    <n v="3"/>
    <n v="0"/>
    <n v="1"/>
  </r>
  <r>
    <n v="52"/>
    <x v="1"/>
    <n v="3"/>
    <s v="Female"/>
    <x v="2"/>
    <x v="0"/>
    <x v="226"/>
    <s v="No"/>
    <n v="2"/>
    <x v="4"/>
    <n v="0.15"/>
    <n v="0.1"/>
    <n v="4.9999999999999989E-2"/>
    <n v="642.40000000000009"/>
    <n v="1200"/>
    <s v="Travel_Rarely"/>
    <n v="1323"/>
    <s v="Research &amp; Development"/>
    <n v="2"/>
    <n v="3"/>
    <s v="Life Sciences"/>
    <n v="89"/>
    <n v="2"/>
    <n v="1"/>
    <s v="Single"/>
    <n v="3300"/>
    <n v="7"/>
    <n v="15"/>
    <n v="3"/>
    <n v="2"/>
    <n v="0"/>
    <n v="6"/>
    <n v="3"/>
    <n v="2"/>
    <n v="2"/>
    <n v="2"/>
  </r>
  <r>
    <n v="42"/>
    <x v="1"/>
    <n v="3"/>
    <s v="Male"/>
    <x v="5"/>
    <x v="0"/>
    <x v="227"/>
    <s v="No"/>
    <n v="3"/>
    <x v="14"/>
    <n v="0.1"/>
    <n v="0.11"/>
    <n v="-9.999999999999995E-3"/>
    <n v="3846.4"/>
    <n v="4500"/>
    <s v="Travel_Rarely"/>
    <n v="532"/>
    <s v="Research &amp; Development"/>
    <n v="4"/>
    <n v="2"/>
    <s v="Technical Degree"/>
    <n v="58"/>
    <n v="3"/>
    <n v="5"/>
    <s v="Married"/>
    <n v="4933"/>
    <n v="1"/>
    <n v="11"/>
    <n v="3"/>
    <n v="4"/>
    <n v="0"/>
    <n v="22"/>
    <n v="3"/>
    <n v="17"/>
    <n v="11"/>
    <n v="15"/>
  </r>
  <r>
    <n v="59"/>
    <x v="1"/>
    <n v="2"/>
    <s v="Male"/>
    <x v="8"/>
    <x v="2"/>
    <x v="228"/>
    <s v="No"/>
    <n v="2"/>
    <x v="4"/>
    <n v="0.08"/>
    <n v="0.1"/>
    <n v="-2.0000000000000004E-2"/>
    <n v="453.40000000000003"/>
    <n v="3000"/>
    <s v="Travel_Rarely"/>
    <n v="818"/>
    <s v="Human Resources"/>
    <n v="6"/>
    <n v="2"/>
    <s v="Medical"/>
    <n v="52"/>
    <n v="3"/>
    <n v="1"/>
    <s v="Married"/>
    <n v="25657"/>
    <n v="8"/>
    <n v="17"/>
    <n v="3"/>
    <n v="4"/>
    <n v="0"/>
    <n v="7"/>
    <n v="2"/>
    <n v="2"/>
    <n v="2"/>
    <n v="2"/>
  </r>
  <r>
    <n v="50"/>
    <x v="1"/>
    <n v="4"/>
    <s v="Female"/>
    <x v="5"/>
    <x v="0"/>
    <x v="229"/>
    <s v="No"/>
    <n v="2"/>
    <x v="5"/>
    <n v="0.15"/>
    <n v="0.1"/>
    <n v="4.9999999999999989E-2"/>
    <n v="3903.4"/>
    <n v="3000"/>
    <s v="Travel_Rarely"/>
    <n v="854"/>
    <s v="Sales"/>
    <n v="1"/>
    <n v="4"/>
    <s v="Medical"/>
    <n v="68"/>
    <n v="3"/>
    <n v="5"/>
    <s v="Divorced"/>
    <n v="24118"/>
    <n v="3"/>
    <n v="11"/>
    <n v="3"/>
    <n v="3"/>
    <n v="1"/>
    <n v="32"/>
    <n v="3"/>
    <n v="0"/>
    <n v="0"/>
    <n v="6"/>
  </r>
  <r>
    <n v="33"/>
    <x v="0"/>
    <n v="3"/>
    <s v="Male"/>
    <x v="2"/>
    <x v="0"/>
    <x v="230"/>
    <s v="Yes"/>
    <n v="1"/>
    <x v="8"/>
    <n v="0.15"/>
    <n v="0.09"/>
    <n v="0.06"/>
    <n v="487.20000000000005"/>
    <n v="1200"/>
    <s v="Travel_Rarely"/>
    <n v="813"/>
    <s v="Research &amp; Development"/>
    <n v="14"/>
    <n v="3"/>
    <s v="Medical"/>
    <n v="58"/>
    <n v="3"/>
    <n v="1"/>
    <s v="Married"/>
    <n v="22149"/>
    <n v="5"/>
    <n v="13"/>
    <n v="3"/>
    <n v="3"/>
    <n v="1"/>
    <n v="8"/>
    <n v="2"/>
    <n v="4"/>
    <n v="0"/>
    <n v="4"/>
  </r>
  <r>
    <n v="43"/>
    <x v="1"/>
    <n v="4"/>
    <s v="Female"/>
    <x v="5"/>
    <x v="0"/>
    <x v="231"/>
    <s v="Yes"/>
    <n v="3"/>
    <x v="18"/>
    <n v="0.15"/>
    <n v="0.09"/>
    <n v="0.06"/>
    <n v="3212.8"/>
    <n v="500"/>
    <s v="Travel_Rarely"/>
    <n v="1034"/>
    <s v="Sales"/>
    <n v="16"/>
    <n v="3"/>
    <s v="Marketing"/>
    <n v="80"/>
    <n v="3"/>
    <n v="4"/>
    <s v="Married"/>
    <n v="7744"/>
    <n v="5"/>
    <n v="22"/>
    <n v="4"/>
    <n v="3"/>
    <n v="1"/>
    <n v="22"/>
    <n v="3"/>
    <n v="13"/>
    <n v="1"/>
    <n v="9"/>
  </r>
  <r>
    <n v="33"/>
    <x v="0"/>
    <n v="1"/>
    <s v="Female"/>
    <x v="2"/>
    <x v="3"/>
    <x v="232"/>
    <s v="No"/>
    <n v="4"/>
    <x v="7"/>
    <n v="0.12"/>
    <n v="0.11"/>
    <n v="9.999999999999995E-3"/>
    <n v="541.4"/>
    <n v="4500"/>
    <s v="Travel_Rarely"/>
    <n v="465"/>
    <s v="Research &amp; Development"/>
    <n v="2"/>
    <n v="2"/>
    <s v="Life Sciences"/>
    <n v="39"/>
    <n v="3"/>
    <n v="1"/>
    <s v="Married"/>
    <n v="21509"/>
    <n v="7"/>
    <n v="20"/>
    <n v="4"/>
    <n v="1"/>
    <n v="0"/>
    <n v="13"/>
    <n v="3"/>
    <n v="7"/>
    <n v="1"/>
    <n v="7"/>
  </r>
  <r>
    <n v="52"/>
    <x v="1"/>
    <n v="1"/>
    <s v="Male"/>
    <x v="5"/>
    <x v="2"/>
    <x v="233"/>
    <s v="Yes"/>
    <n v="4"/>
    <x v="26"/>
    <n v="0.1"/>
    <n v="0.09"/>
    <n v="1.0000000000000009E-2"/>
    <n v="3813.6000000000004"/>
    <n v="4500"/>
    <s v="Non-Travel"/>
    <n v="771"/>
    <s v="Sales"/>
    <n v="2"/>
    <n v="4"/>
    <s v="Life Sciences"/>
    <n v="79"/>
    <n v="2"/>
    <n v="5"/>
    <s v="Single"/>
    <n v="21030"/>
    <n v="1"/>
    <n v="18"/>
    <n v="3"/>
    <n v="4"/>
    <n v="0"/>
    <n v="33"/>
    <n v="2"/>
    <n v="7"/>
    <n v="15"/>
    <n v="12"/>
  </r>
  <r>
    <n v="32"/>
    <x v="1"/>
    <n v="3"/>
    <s v="Female"/>
    <x v="6"/>
    <x v="1"/>
    <x v="234"/>
    <s v="No"/>
    <n v="3"/>
    <x v="9"/>
    <n v="0.12"/>
    <n v="7.0000000000000007E-2"/>
    <n v="4.9999999999999989E-2"/>
    <n v="786.2"/>
    <n v="3000"/>
    <s v="Travel_Rarely"/>
    <n v="1401"/>
    <s v="Sales"/>
    <n v="4"/>
    <n v="2"/>
    <s v="Life Sciences"/>
    <n v="56"/>
    <n v="3"/>
    <n v="1"/>
    <s v="Married"/>
    <n v="20990"/>
    <n v="2"/>
    <n v="11"/>
    <n v="3"/>
    <n v="1"/>
    <n v="1"/>
    <n v="6"/>
    <n v="5"/>
    <n v="3"/>
    <n v="1"/>
    <n v="2"/>
  </r>
  <r>
    <n v="32"/>
    <x v="0"/>
    <n v="4"/>
    <s v="Male"/>
    <x v="2"/>
    <x v="2"/>
    <x v="235"/>
    <s v="Yes"/>
    <n v="1"/>
    <x v="11"/>
    <n v="0.1"/>
    <n v="0.11"/>
    <n v="-9.999999999999995E-3"/>
    <n v="746"/>
    <n v="1200"/>
    <s v="Travel_Rarely"/>
    <n v="515"/>
    <s v="Research &amp; Development"/>
    <n v="1"/>
    <n v="3"/>
    <s v="Life Sciences"/>
    <n v="62"/>
    <n v="2"/>
    <n v="1"/>
    <s v="Single"/>
    <n v="9571"/>
    <n v="0"/>
    <n v="14"/>
    <n v="3"/>
    <n v="4"/>
    <n v="0"/>
    <n v="4"/>
    <n v="2"/>
    <n v="2"/>
    <n v="1"/>
    <n v="2"/>
  </r>
  <r>
    <n v="39"/>
    <x v="1"/>
    <n v="3"/>
    <s v="Female"/>
    <x v="2"/>
    <x v="2"/>
    <x v="236"/>
    <s v="No"/>
    <n v="3"/>
    <x v="11"/>
    <n v="0.12"/>
    <n v="0.09"/>
    <n v="0.03"/>
    <n v="446.40000000000003"/>
    <n v="3000"/>
    <s v="Travel_Rarely"/>
    <n v="1431"/>
    <s v="Research &amp; Development"/>
    <n v="1"/>
    <n v="4"/>
    <s v="Medical"/>
    <n v="96"/>
    <n v="3"/>
    <n v="1"/>
    <s v="Divorced"/>
    <n v="15417"/>
    <n v="7"/>
    <n v="14"/>
    <n v="3"/>
    <n v="3"/>
    <n v="3"/>
    <n v="7"/>
    <n v="1"/>
    <n v="2"/>
    <n v="1"/>
    <n v="2"/>
  </r>
  <r>
    <n v="32"/>
    <x v="1"/>
    <n v="3"/>
    <s v="Male"/>
    <x v="0"/>
    <x v="0"/>
    <x v="237"/>
    <s v="No"/>
    <n v="3"/>
    <x v="11"/>
    <n v="0.12"/>
    <n v="0.1"/>
    <n v="1.999999999999999E-2"/>
    <n v="893"/>
    <n v="3000"/>
    <s v="Non-Travel"/>
    <n v="976"/>
    <s v="Sales"/>
    <n v="26"/>
    <n v="4"/>
    <s v="Marketing"/>
    <n v="100"/>
    <n v="3"/>
    <n v="2"/>
    <s v="Married"/>
    <n v="12069"/>
    <n v="0"/>
    <n v="18"/>
    <n v="3"/>
    <n v="1"/>
    <n v="0"/>
    <n v="4"/>
    <n v="2"/>
    <n v="2"/>
    <n v="2"/>
    <n v="2"/>
  </r>
  <r>
    <n v="41"/>
    <x v="1"/>
    <n v="3"/>
    <s v="Male"/>
    <x v="1"/>
    <x v="3"/>
    <x v="169"/>
    <s v="No"/>
    <n v="2"/>
    <x v="6"/>
    <n v="0.15"/>
    <n v="0.09"/>
    <n v="0.06"/>
    <n v="614.40000000000009"/>
    <n v="500"/>
    <s v="Travel_Rarely"/>
    <n v="1411"/>
    <s v="Research &amp; Development"/>
    <n v="19"/>
    <n v="2"/>
    <s v="Life Sciences"/>
    <n v="36"/>
    <n v="3"/>
    <n v="2"/>
    <s v="Divorced"/>
    <n v="19877"/>
    <n v="2"/>
    <n v="16"/>
    <n v="3"/>
    <n v="1"/>
    <n v="2"/>
    <n v="17"/>
    <n v="2"/>
    <n v="0"/>
    <n v="0"/>
    <n v="0"/>
  </r>
  <r>
    <n v="40"/>
    <x v="1"/>
    <n v="1"/>
    <s v="Male"/>
    <x v="1"/>
    <x v="0"/>
    <x v="238"/>
    <s v="No"/>
    <n v="3"/>
    <x v="7"/>
    <n v="0.12"/>
    <n v="0.1"/>
    <n v="1.999999999999999E-2"/>
    <n v="663.80000000000007"/>
    <n v="1200"/>
    <s v="Travel_Rarely"/>
    <n v="1300"/>
    <s v="Research &amp; Development"/>
    <n v="24"/>
    <n v="2"/>
    <s v="Technical Degree"/>
    <n v="62"/>
    <n v="3"/>
    <n v="2"/>
    <s v="Divorced"/>
    <n v="24447"/>
    <n v="1"/>
    <n v="17"/>
    <n v="3"/>
    <n v="1"/>
    <n v="2"/>
    <n v="9"/>
    <n v="3"/>
    <n v="8"/>
    <n v="4"/>
    <n v="7"/>
  </r>
  <r>
    <n v="45"/>
    <x v="1"/>
    <n v="3"/>
    <s v="Male"/>
    <x v="5"/>
    <x v="0"/>
    <x v="239"/>
    <s v="No"/>
    <n v="3"/>
    <x v="25"/>
    <n v="0.15"/>
    <n v="0.09"/>
    <n v="0.06"/>
    <n v="3840.4"/>
    <n v="1200"/>
    <s v="Travel_Rarely"/>
    <n v="252"/>
    <s v="Research &amp; Development"/>
    <n v="1"/>
    <n v="3"/>
    <s v="Other"/>
    <n v="70"/>
    <n v="4"/>
    <n v="5"/>
    <s v="Married"/>
    <n v="15970"/>
    <n v="0"/>
    <n v="11"/>
    <n v="3"/>
    <n v="3"/>
    <n v="1"/>
    <n v="25"/>
    <n v="2"/>
    <n v="0"/>
    <n v="1"/>
    <n v="7"/>
  </r>
  <r>
    <n v="31"/>
    <x v="1"/>
    <n v="2"/>
    <s v="Male"/>
    <x v="7"/>
    <x v="2"/>
    <x v="240"/>
    <s v="No"/>
    <n v="3"/>
    <x v="4"/>
    <n v="0.08"/>
    <n v="0.1"/>
    <n v="-2.0000000000000004E-2"/>
    <n v="2735"/>
    <n v="3000"/>
    <s v="Travel_Frequently"/>
    <n v="1327"/>
    <s v="Research &amp; Development"/>
    <n v="3"/>
    <n v="4"/>
    <s v="Medical"/>
    <n v="73"/>
    <n v="3"/>
    <n v="3"/>
    <s v="Divorced"/>
    <n v="13523"/>
    <n v="9"/>
    <n v="12"/>
    <n v="3"/>
    <n v="1"/>
    <n v="1"/>
    <n v="9"/>
    <n v="3"/>
    <n v="2"/>
    <n v="2"/>
    <n v="2"/>
  </r>
  <r>
    <n v="33"/>
    <x v="1"/>
    <n v="3"/>
    <s v="Female"/>
    <x v="1"/>
    <x v="0"/>
    <x v="12"/>
    <s v="No"/>
    <n v="2"/>
    <x v="4"/>
    <n v="0.1"/>
    <n v="0.09"/>
    <n v="1.0000000000000009E-2"/>
    <n v="582.20000000000005"/>
    <n v="3000"/>
    <s v="Travel_Rarely"/>
    <n v="832"/>
    <s v="Research &amp; Development"/>
    <n v="5"/>
    <n v="4"/>
    <s v="Life Sciences"/>
    <n v="63"/>
    <n v="2"/>
    <n v="1"/>
    <s v="Married"/>
    <n v="14776"/>
    <n v="1"/>
    <n v="13"/>
    <n v="3"/>
    <n v="3"/>
    <n v="1"/>
    <n v="2"/>
    <n v="2"/>
    <n v="2"/>
    <n v="0"/>
    <n v="2"/>
  </r>
  <r>
    <n v="34"/>
    <x v="1"/>
    <n v="4"/>
    <s v="Male"/>
    <x v="3"/>
    <x v="3"/>
    <x v="241"/>
    <s v="No"/>
    <n v="3"/>
    <x v="19"/>
    <n v="0.08"/>
    <n v="7.0000000000000007E-2"/>
    <n v="9.999999999999995E-3"/>
    <n v="1191.4000000000001"/>
    <n v="500"/>
    <s v="Travel_Rarely"/>
    <n v="470"/>
    <s v="Research &amp; Development"/>
    <n v="2"/>
    <n v="4"/>
    <s v="Life Sciences"/>
    <n v="84"/>
    <n v="2"/>
    <n v="2"/>
    <s v="Married"/>
    <n v="23687"/>
    <n v="6"/>
    <n v="13"/>
    <n v="3"/>
    <n v="2"/>
    <n v="1"/>
    <n v="13"/>
    <n v="3"/>
    <n v="9"/>
    <n v="5"/>
    <n v="9"/>
  </r>
  <r>
    <n v="37"/>
    <x v="1"/>
    <n v="3"/>
    <s v="Female"/>
    <x v="1"/>
    <x v="3"/>
    <x v="242"/>
    <s v="No"/>
    <n v="2"/>
    <x v="11"/>
    <n v="0.1"/>
    <n v="0.09"/>
    <n v="1.0000000000000009E-2"/>
    <n v="784"/>
    <n v="3000"/>
    <s v="Travel_Rarely"/>
    <n v="1017"/>
    <s v="Research &amp; Development"/>
    <n v="1"/>
    <n v="2"/>
    <s v="Medical"/>
    <n v="83"/>
    <n v="2"/>
    <n v="1"/>
    <s v="Married"/>
    <n v="18697"/>
    <n v="2"/>
    <n v="14"/>
    <n v="3"/>
    <n v="1"/>
    <n v="1"/>
    <n v="17"/>
    <n v="2"/>
    <n v="1"/>
    <n v="0"/>
    <n v="2"/>
  </r>
  <r>
    <n v="45"/>
    <x v="1"/>
    <n v="1"/>
    <s v="Male"/>
    <x v="3"/>
    <x v="2"/>
    <x v="243"/>
    <s v="No"/>
    <n v="3"/>
    <x v="11"/>
    <n v="0.08"/>
    <n v="0.1"/>
    <n v="-2.0000000000000004E-2"/>
    <n v="1286.8000000000002"/>
    <n v="1200"/>
    <s v="Travel_Frequently"/>
    <n v="1199"/>
    <s v="Research &amp; Development"/>
    <n v="7"/>
    <n v="4"/>
    <s v="Life Sciences"/>
    <n v="77"/>
    <n v="4"/>
    <n v="2"/>
    <s v="Married"/>
    <n v="5118"/>
    <n v="4"/>
    <n v="17"/>
    <n v="3"/>
    <n v="4"/>
    <n v="1"/>
    <n v="9"/>
    <n v="1"/>
    <n v="2"/>
    <n v="0"/>
    <n v="2"/>
  </r>
  <r>
    <n v="37"/>
    <x v="0"/>
    <n v="1"/>
    <s v="Male"/>
    <x v="3"/>
    <x v="2"/>
    <x v="244"/>
    <s v="No"/>
    <n v="3"/>
    <x v="6"/>
    <n v="0.08"/>
    <n v="0.1"/>
    <n v="-2.0000000000000004E-2"/>
    <n v="2009.6000000000001"/>
    <n v="3000"/>
    <s v="Travel_Frequently"/>
    <n v="504"/>
    <s v="Research &amp; Development"/>
    <n v="10"/>
    <n v="3"/>
    <s v="Medical"/>
    <n v="61"/>
    <n v="3"/>
    <n v="3"/>
    <s v="Divorced"/>
    <n v="22573"/>
    <n v="6"/>
    <n v="11"/>
    <n v="3"/>
    <n v="2"/>
    <n v="2"/>
    <n v="17"/>
    <n v="5"/>
    <n v="0"/>
    <n v="0"/>
    <n v="0"/>
  </r>
  <r>
    <n v="39"/>
    <x v="1"/>
    <n v="3"/>
    <s v="Female"/>
    <x v="4"/>
    <x v="2"/>
    <x v="245"/>
    <s v="No"/>
    <n v="3"/>
    <x v="27"/>
    <n v="0.08"/>
    <n v="7.0000000000000007E-2"/>
    <n v="9.999999999999995E-3"/>
    <n v="2187.6"/>
    <n v="4500"/>
    <s v="Travel_Frequently"/>
    <n v="505"/>
    <s v="Research &amp; Development"/>
    <n v="2"/>
    <n v="4"/>
    <s v="Technical Degree"/>
    <n v="64"/>
    <n v="3"/>
    <n v="3"/>
    <s v="Single"/>
    <n v="6420"/>
    <n v="0"/>
    <n v="25"/>
    <n v="4"/>
    <n v="4"/>
    <n v="0"/>
    <n v="20"/>
    <n v="1"/>
    <n v="6"/>
    <n v="11"/>
    <n v="8"/>
  </r>
  <r>
    <n v="29"/>
    <x v="1"/>
    <n v="3"/>
    <s v="Male"/>
    <x v="1"/>
    <x v="0"/>
    <x v="246"/>
    <s v="No"/>
    <n v="3"/>
    <x v="0"/>
    <n v="0.1"/>
    <n v="0.11"/>
    <n v="-9.999999999999995E-3"/>
    <n v="468"/>
    <n v="3000"/>
    <s v="Travel_Rarely"/>
    <n v="665"/>
    <s v="Research &amp; Development"/>
    <n v="15"/>
    <n v="3"/>
    <s v="Life Sciences"/>
    <n v="60"/>
    <n v="3"/>
    <n v="1"/>
    <s v="Single"/>
    <n v="22673"/>
    <n v="1"/>
    <n v="19"/>
    <n v="3"/>
    <n v="1"/>
    <n v="0"/>
    <n v="6"/>
    <n v="1"/>
    <n v="5"/>
    <n v="1"/>
    <n v="5"/>
  </r>
  <r>
    <n v="42"/>
    <x v="1"/>
    <n v="4"/>
    <s v="Female"/>
    <x v="1"/>
    <x v="3"/>
    <x v="247"/>
    <s v="Yes"/>
    <n v="3"/>
    <x v="11"/>
    <n v="0.08"/>
    <n v="0.09"/>
    <n v="-9.999999999999995E-3"/>
    <n v="1309"/>
    <n v="3000"/>
    <s v="Travel_Rarely"/>
    <n v="916"/>
    <s v="Research &amp; Development"/>
    <n v="17"/>
    <n v="2"/>
    <s v="Life Sciences"/>
    <n v="82"/>
    <n v="4"/>
    <n v="2"/>
    <s v="Single"/>
    <n v="23016"/>
    <n v="3"/>
    <n v="13"/>
    <n v="3"/>
    <n v="3"/>
    <n v="0"/>
    <n v="10"/>
    <n v="1"/>
    <n v="2"/>
    <n v="0"/>
    <n v="2"/>
  </r>
  <r>
    <n v="29"/>
    <x v="1"/>
    <n v="4"/>
    <s v="Male"/>
    <x v="0"/>
    <x v="0"/>
    <x v="248"/>
    <s v="No"/>
    <n v="3"/>
    <x v="11"/>
    <n v="0.12"/>
    <n v="0.09"/>
    <n v="0.03"/>
    <n v="1386.2"/>
    <n v="1200"/>
    <s v="Travel_Rarely"/>
    <n v="1247"/>
    <s v="Sales"/>
    <n v="20"/>
    <n v="2"/>
    <s v="Marketing"/>
    <n v="45"/>
    <n v="3"/>
    <n v="2"/>
    <s v="Divorced"/>
    <n v="10732"/>
    <n v="2"/>
    <n v="14"/>
    <n v="3"/>
    <n v="4"/>
    <n v="1"/>
    <n v="10"/>
    <n v="2"/>
    <n v="2"/>
    <n v="0"/>
    <n v="2"/>
  </r>
  <r>
    <n v="25"/>
    <x v="1"/>
    <n v="1"/>
    <s v="Female"/>
    <x v="3"/>
    <x v="2"/>
    <x v="249"/>
    <s v="No"/>
    <n v="3"/>
    <x v="9"/>
    <n v="0.12"/>
    <n v="0.1"/>
    <n v="1.999999999999999E-2"/>
    <n v="979.6"/>
    <n v="500"/>
    <s v="Travel_Rarely"/>
    <n v="685"/>
    <s v="Research &amp; Development"/>
    <n v="1"/>
    <n v="3"/>
    <s v="Life Sciences"/>
    <n v="62"/>
    <n v="3"/>
    <n v="2"/>
    <s v="Married"/>
    <n v="7505"/>
    <n v="0"/>
    <n v="12"/>
    <n v="3"/>
    <n v="4"/>
    <n v="2"/>
    <n v="5"/>
    <n v="3"/>
    <n v="2"/>
    <n v="1"/>
    <n v="2"/>
  </r>
  <r>
    <n v="42"/>
    <x v="1"/>
    <n v="4"/>
    <s v="Female"/>
    <x v="2"/>
    <x v="3"/>
    <x v="250"/>
    <s v="Yes"/>
    <n v="3"/>
    <x v="7"/>
    <n v="0.1"/>
    <n v="0.09"/>
    <n v="1.0000000000000009E-2"/>
    <n v="518.6"/>
    <n v="3000"/>
    <s v="Travel_Rarely"/>
    <n v="269"/>
    <s v="Research &amp; Development"/>
    <n v="2"/>
    <n v="3"/>
    <s v="Medical"/>
    <n v="56"/>
    <n v="2"/>
    <n v="1"/>
    <s v="Divorced"/>
    <n v="8007"/>
    <n v="0"/>
    <n v="11"/>
    <n v="3"/>
    <n v="3"/>
    <n v="1"/>
    <n v="10"/>
    <n v="4"/>
    <n v="6"/>
    <n v="7"/>
    <n v="8"/>
  </r>
  <r>
    <n v="40"/>
    <x v="1"/>
    <n v="1"/>
    <s v="Male"/>
    <x v="7"/>
    <x v="2"/>
    <x v="251"/>
    <s v="No"/>
    <n v="3"/>
    <x v="17"/>
    <n v="0.15"/>
    <n v="7.0000000000000007E-2"/>
    <n v="7.9999999999999988E-2"/>
    <n v="3887.2000000000003"/>
    <n v="3000"/>
    <s v="Travel_Rarely"/>
    <n v="1416"/>
    <s v="Research &amp; Development"/>
    <n v="2"/>
    <n v="2"/>
    <s v="Medical"/>
    <n v="49"/>
    <n v="3"/>
    <n v="5"/>
    <s v="Divorced"/>
    <n v="5949"/>
    <n v="0"/>
    <n v="19"/>
    <n v="3"/>
    <n v="4"/>
    <n v="1"/>
    <n v="22"/>
    <n v="5"/>
    <n v="7"/>
    <n v="3"/>
    <n v="9"/>
  </r>
  <r>
    <n v="51"/>
    <x v="1"/>
    <n v="3"/>
    <s v="Male"/>
    <x v="1"/>
    <x v="0"/>
    <x v="252"/>
    <s v="No"/>
    <n v="2"/>
    <x v="6"/>
    <n v="0.15"/>
    <n v="0.11"/>
    <n v="3.9999999999999994E-2"/>
    <n v="544.6"/>
    <n v="500"/>
    <s v="Travel_Rarely"/>
    <n v="833"/>
    <s v="Research &amp; Development"/>
    <n v="1"/>
    <n v="3"/>
    <s v="Life Sciences"/>
    <n v="96"/>
    <n v="3"/>
    <n v="1"/>
    <s v="Married"/>
    <n v="23231"/>
    <n v="1"/>
    <n v="11"/>
    <n v="3"/>
    <n v="2"/>
    <n v="0"/>
    <n v="1"/>
    <n v="0"/>
    <n v="0"/>
    <n v="0"/>
    <n v="0"/>
  </r>
  <r>
    <n v="31"/>
    <x v="0"/>
    <n v="3"/>
    <s v="Male"/>
    <x v="2"/>
    <x v="1"/>
    <x v="253"/>
    <s v="No"/>
    <n v="4"/>
    <x v="8"/>
    <n v="0.08"/>
    <n v="7.0000000000000007E-2"/>
    <n v="9.999999999999995E-3"/>
    <n v="695.80000000000007"/>
    <n v="1200"/>
    <s v="Travel_Frequently"/>
    <n v="307"/>
    <s v="Research &amp; Development"/>
    <n v="29"/>
    <n v="2"/>
    <s v="Medical"/>
    <n v="71"/>
    <n v="2"/>
    <n v="1"/>
    <s v="Single"/>
    <n v="11652"/>
    <n v="0"/>
    <n v="11"/>
    <n v="3"/>
    <n v="2"/>
    <n v="0"/>
    <n v="6"/>
    <n v="2"/>
    <n v="4"/>
    <n v="1"/>
    <n v="4"/>
  </r>
  <r>
    <n v="32"/>
    <x v="1"/>
    <n v="2"/>
    <s v="Male"/>
    <x v="2"/>
    <x v="1"/>
    <x v="254"/>
    <s v="No"/>
    <n v="1"/>
    <x v="8"/>
    <n v="0.12"/>
    <n v="0.1"/>
    <n v="1.999999999999999E-2"/>
    <n v="558.80000000000007"/>
    <n v="3000"/>
    <s v="Travel_Frequently"/>
    <n v="1311"/>
    <s v="Research &amp; Development"/>
    <n v="7"/>
    <n v="3"/>
    <s v="Life Sciences"/>
    <n v="100"/>
    <n v="4"/>
    <n v="1"/>
    <s v="Married"/>
    <n v="26062"/>
    <n v="1"/>
    <n v="20"/>
    <n v="4"/>
    <n v="3"/>
    <n v="0"/>
    <n v="5"/>
    <n v="3"/>
    <n v="1"/>
    <n v="0"/>
    <n v="3"/>
  </r>
  <r>
    <n v="38"/>
    <x v="1"/>
    <n v="4"/>
    <s v="Male"/>
    <x v="0"/>
    <x v="0"/>
    <x v="255"/>
    <s v="No"/>
    <n v="3"/>
    <x v="3"/>
    <n v="0.12"/>
    <n v="0.11"/>
    <n v="9.999999999999995E-3"/>
    <n v="1049.8"/>
    <n v="500"/>
    <s v="Non-Travel"/>
    <n v="1327"/>
    <s v="Sales"/>
    <n v="2"/>
    <n v="2"/>
    <s v="Life Sciences"/>
    <n v="39"/>
    <n v="2"/>
    <n v="2"/>
    <s v="Married"/>
    <n v="19682"/>
    <n v="3"/>
    <n v="18"/>
    <n v="3"/>
    <n v="4"/>
    <n v="1"/>
    <n v="13"/>
    <n v="0"/>
    <n v="7"/>
    <n v="7"/>
    <n v="5"/>
  </r>
  <r>
    <n v="32"/>
    <x v="1"/>
    <n v="4"/>
    <s v="Male"/>
    <x v="2"/>
    <x v="3"/>
    <x v="256"/>
    <s v="No"/>
    <n v="3"/>
    <x v="0"/>
    <n v="0.1"/>
    <n v="0.09"/>
    <n v="1.0000000000000009E-2"/>
    <n v="435.20000000000005"/>
    <n v="3000"/>
    <s v="Travel_Rarely"/>
    <n v="128"/>
    <s v="Research &amp; Development"/>
    <n v="2"/>
    <n v="1"/>
    <s v="Technical Degree"/>
    <n v="84"/>
    <n v="2"/>
    <n v="2"/>
    <s v="Single"/>
    <n v="19737"/>
    <n v="4"/>
    <n v="13"/>
    <n v="3"/>
    <n v="4"/>
    <n v="0"/>
    <n v="9"/>
    <n v="5"/>
    <n v="2"/>
    <n v="0"/>
    <n v="4"/>
  </r>
  <r>
    <n v="46"/>
    <x v="1"/>
    <n v="3"/>
    <s v="Female"/>
    <x v="5"/>
    <x v="1"/>
    <x v="257"/>
    <s v="Yes"/>
    <n v="2"/>
    <x v="5"/>
    <n v="0.1"/>
    <n v="0.09"/>
    <n v="1.0000000000000009E-2"/>
    <n v="3374.4"/>
    <n v="4500"/>
    <s v="Travel_Rarely"/>
    <n v="488"/>
    <s v="Sales"/>
    <n v="2"/>
    <n v="3"/>
    <s v="Technical Degree"/>
    <n v="75"/>
    <n v="1"/>
    <n v="4"/>
    <s v="Married"/>
    <n v="14977"/>
    <n v="3"/>
    <n v="12"/>
    <n v="3"/>
    <n v="2"/>
    <n v="1"/>
    <n v="28"/>
    <n v="2"/>
    <n v="7"/>
    <n v="7"/>
    <n v="7"/>
  </r>
  <r>
    <n v="28"/>
    <x v="0"/>
    <n v="1"/>
    <s v="Male"/>
    <x v="2"/>
    <x v="2"/>
    <x v="258"/>
    <s v="No"/>
    <n v="1"/>
    <x v="2"/>
    <n v="0.1"/>
    <n v="0.11"/>
    <n v="-9.999999999999995E-3"/>
    <n v="697"/>
    <n v="1200"/>
    <s v="Travel_Rarely"/>
    <n v="529"/>
    <s v="Research &amp; Development"/>
    <n v="2"/>
    <n v="4"/>
    <s v="Life Sciences"/>
    <n v="79"/>
    <n v="3"/>
    <n v="1"/>
    <s v="Single"/>
    <n v="14935"/>
    <n v="2"/>
    <n v="11"/>
    <n v="3"/>
    <n v="3"/>
    <n v="0"/>
    <n v="5"/>
    <n v="5"/>
    <n v="0"/>
    <n v="0"/>
    <n v="0"/>
  </r>
  <r>
    <n v="29"/>
    <x v="1"/>
    <n v="1"/>
    <s v="Male"/>
    <x v="0"/>
    <x v="1"/>
    <x v="259"/>
    <s v="No"/>
    <n v="3"/>
    <x v="2"/>
    <n v="0.08"/>
    <n v="0.1"/>
    <n v="-2.0000000000000004E-2"/>
    <n v="1328.8000000000002"/>
    <n v="4500"/>
    <s v="Travel_Rarely"/>
    <n v="1210"/>
    <s v="Sales"/>
    <n v="2"/>
    <n v="3"/>
    <s v="Medical"/>
    <n v="78"/>
    <n v="2"/>
    <n v="2"/>
    <s v="Married"/>
    <n v="3687"/>
    <n v="2"/>
    <n v="19"/>
    <n v="3"/>
    <n v="2"/>
    <n v="2"/>
    <n v="10"/>
    <n v="2"/>
    <n v="0"/>
    <n v="0"/>
    <n v="0"/>
  </r>
  <r>
    <n v="31"/>
    <x v="1"/>
    <n v="2"/>
    <s v="Male"/>
    <x v="4"/>
    <x v="0"/>
    <x v="260"/>
    <s v="No"/>
    <n v="3"/>
    <x v="7"/>
    <n v="0.15"/>
    <n v="0.1"/>
    <n v="4.9999999999999989E-2"/>
    <n v="1116.4000000000001"/>
    <n v="4500"/>
    <s v="Travel_Rarely"/>
    <n v="1463"/>
    <s v="Research &amp; Development"/>
    <n v="23"/>
    <n v="3"/>
    <s v="Medical"/>
    <n v="64"/>
    <n v="2"/>
    <n v="2"/>
    <s v="Married"/>
    <n v="14408"/>
    <n v="0"/>
    <n v="21"/>
    <n v="4"/>
    <n v="2"/>
    <n v="1"/>
    <n v="10"/>
    <n v="2"/>
    <n v="0"/>
    <n v="7"/>
    <n v="8"/>
  </r>
  <r>
    <n v="25"/>
    <x v="1"/>
    <n v="2"/>
    <s v="Male"/>
    <x v="4"/>
    <x v="3"/>
    <x v="261"/>
    <s v="No"/>
    <n v="3"/>
    <x v="0"/>
    <n v="0.15"/>
    <n v="0.1"/>
    <n v="4.9999999999999989E-2"/>
    <n v="800"/>
    <n v="1200"/>
    <s v="Non-Travel"/>
    <n v="675"/>
    <s v="Research &amp; Development"/>
    <n v="5"/>
    <n v="2"/>
    <s v="Life Sciences"/>
    <n v="85"/>
    <n v="4"/>
    <n v="2"/>
    <s v="Divorced"/>
    <n v="18384"/>
    <n v="1"/>
    <n v="12"/>
    <n v="3"/>
    <n v="4"/>
    <n v="2"/>
    <n v="6"/>
    <n v="2"/>
    <n v="3"/>
    <n v="1"/>
    <n v="5"/>
  </r>
  <r>
    <n v="45"/>
    <x v="1"/>
    <n v="3"/>
    <s v="Male"/>
    <x v="4"/>
    <x v="0"/>
    <x v="262"/>
    <s v="Yes"/>
    <n v="3"/>
    <x v="23"/>
    <n v="0.15"/>
    <n v="7.0000000000000007E-2"/>
    <n v="7.9999999999999988E-2"/>
    <n v="2699.2000000000003"/>
    <n v="4500"/>
    <s v="Travel_Rarely"/>
    <n v="1385"/>
    <s v="Research &amp; Development"/>
    <n v="20"/>
    <n v="2"/>
    <s v="Medical"/>
    <n v="79"/>
    <n v="3"/>
    <n v="4"/>
    <s v="Married"/>
    <n v="7501"/>
    <n v="0"/>
    <n v="14"/>
    <n v="3"/>
    <n v="2"/>
    <n v="0"/>
    <n v="21"/>
    <n v="2"/>
    <n v="7"/>
    <n v="4"/>
    <n v="10"/>
  </r>
  <r>
    <n v="36"/>
    <x v="1"/>
    <n v="4"/>
    <s v="Male"/>
    <x v="2"/>
    <x v="0"/>
    <x v="263"/>
    <s v="No"/>
    <n v="3"/>
    <x v="15"/>
    <n v="0.1"/>
    <n v="0.11"/>
    <n v="-9.999999999999995E-3"/>
    <n v="642"/>
    <n v="1200"/>
    <s v="Travel_Rarely"/>
    <n v="1403"/>
    <s v="Research &amp; Development"/>
    <n v="6"/>
    <n v="3"/>
    <s v="Life Sciences"/>
    <n v="47"/>
    <n v="3"/>
    <n v="1"/>
    <s v="Married"/>
    <n v="20251"/>
    <n v="0"/>
    <n v="11"/>
    <n v="3"/>
    <n v="3"/>
    <n v="1"/>
    <n v="16"/>
    <n v="4"/>
    <n v="13"/>
    <n v="10"/>
    <n v="11"/>
  </r>
  <r>
    <n v="55"/>
    <x v="1"/>
    <n v="4"/>
    <s v="Male"/>
    <x v="5"/>
    <x v="3"/>
    <x v="264"/>
    <s v="Yes"/>
    <n v="3"/>
    <x v="28"/>
    <n v="0.12"/>
    <n v="0.09"/>
    <n v="0.03"/>
    <n v="3809"/>
    <n v="3000"/>
    <s v="Travel_Rarely"/>
    <n v="452"/>
    <s v="Research &amp; Development"/>
    <n v="1"/>
    <n v="3"/>
    <s v="Medical"/>
    <n v="81"/>
    <n v="3"/>
    <n v="5"/>
    <s v="Single"/>
    <n v="18938"/>
    <n v="0"/>
    <n v="14"/>
    <n v="3"/>
    <n v="3"/>
    <n v="0"/>
    <n v="37"/>
    <n v="2"/>
    <n v="10"/>
    <n v="4"/>
    <n v="13"/>
  </r>
  <r>
    <n v="47"/>
    <x v="0"/>
    <n v="1"/>
    <s v="Male"/>
    <x v="5"/>
    <x v="1"/>
    <x v="265"/>
    <s v="Yes"/>
    <n v="2"/>
    <x v="1"/>
    <n v="0.1"/>
    <n v="7.0000000000000007E-2"/>
    <n v="0.03"/>
    <n v="2369.8000000000002"/>
    <n v="500"/>
    <s v="Non-Travel"/>
    <n v="666"/>
    <s v="Research &amp; Development"/>
    <n v="29"/>
    <n v="4"/>
    <s v="Life Sciences"/>
    <n v="88"/>
    <n v="3"/>
    <n v="3"/>
    <s v="Married"/>
    <n v="10268"/>
    <n v="1"/>
    <n v="12"/>
    <n v="3"/>
    <n v="4"/>
    <n v="1"/>
    <n v="10"/>
    <n v="2"/>
    <n v="7"/>
    <n v="9"/>
    <n v="9"/>
  </r>
  <r>
    <n v="28"/>
    <x v="1"/>
    <n v="4"/>
    <s v="Male"/>
    <x v="1"/>
    <x v="0"/>
    <x v="266"/>
    <s v="No"/>
    <n v="2"/>
    <x v="8"/>
    <n v="0.1"/>
    <n v="0.09"/>
    <n v="1.0000000000000009E-2"/>
    <n v="414"/>
    <n v="1200"/>
    <s v="Travel_Rarely"/>
    <n v="1158"/>
    <s v="Research &amp; Development"/>
    <n v="9"/>
    <n v="3"/>
    <s v="Medical"/>
    <n v="94"/>
    <n v="3"/>
    <n v="1"/>
    <s v="Married"/>
    <n v="2613"/>
    <n v="1"/>
    <n v="23"/>
    <n v="4"/>
    <n v="4"/>
    <n v="1"/>
    <n v="5"/>
    <n v="3"/>
    <n v="2"/>
    <n v="0"/>
    <n v="4"/>
  </r>
  <r>
    <n v="37"/>
    <x v="1"/>
    <n v="3"/>
    <s v="Male"/>
    <x v="0"/>
    <x v="0"/>
    <x v="267"/>
    <s v="No"/>
    <n v="4"/>
    <x v="8"/>
    <n v="0.12"/>
    <n v="7.0000000000000007E-2"/>
    <n v="4.9999999999999989E-2"/>
    <n v="1300.4000000000001"/>
    <n v="1200"/>
    <s v="Travel_Rarely"/>
    <n v="228"/>
    <s v="Sales"/>
    <n v="6"/>
    <n v="4"/>
    <s v="Medical"/>
    <n v="98"/>
    <n v="3"/>
    <n v="2"/>
    <s v="Married"/>
    <n v="22825"/>
    <n v="4"/>
    <n v="14"/>
    <n v="3"/>
    <n v="2"/>
    <n v="1"/>
    <n v="7"/>
    <n v="5"/>
    <n v="4"/>
    <n v="0"/>
    <n v="1"/>
  </r>
  <r>
    <n v="21"/>
    <x v="1"/>
    <n v="4"/>
    <s v="Male"/>
    <x v="1"/>
    <x v="2"/>
    <x v="268"/>
    <s v="No"/>
    <n v="4"/>
    <x v="11"/>
    <n v="0.12"/>
    <n v="0.1"/>
    <n v="1.999999999999999E-2"/>
    <n v="646"/>
    <n v="3000"/>
    <s v="Travel_Rarely"/>
    <n v="996"/>
    <s v="Research &amp; Development"/>
    <n v="3"/>
    <n v="2"/>
    <s v="Medical"/>
    <n v="100"/>
    <n v="2"/>
    <n v="1"/>
    <s v="Single"/>
    <n v="10531"/>
    <n v="1"/>
    <n v="17"/>
    <n v="3"/>
    <n v="1"/>
    <n v="0"/>
    <n v="3"/>
    <n v="4"/>
    <n v="2"/>
    <n v="1"/>
    <n v="0"/>
  </r>
  <r>
    <n v="37"/>
    <x v="1"/>
    <n v="1"/>
    <s v="Female"/>
    <x v="7"/>
    <x v="0"/>
    <x v="269"/>
    <s v="Yes"/>
    <n v="3"/>
    <x v="8"/>
    <n v="0.12"/>
    <n v="0.09"/>
    <n v="0.03"/>
    <n v="2720.6000000000004"/>
    <n v="500"/>
    <s v="Non-Travel"/>
    <n v="728"/>
    <s v="Research &amp; Development"/>
    <n v="1"/>
    <n v="4"/>
    <s v="Medical"/>
    <n v="80"/>
    <n v="3"/>
    <n v="3"/>
    <s v="Divorced"/>
    <n v="11677"/>
    <n v="2"/>
    <n v="18"/>
    <n v="3"/>
    <n v="1"/>
    <n v="2"/>
    <n v="15"/>
    <n v="2"/>
    <n v="2"/>
    <n v="0"/>
    <n v="2"/>
  </r>
  <r>
    <n v="35"/>
    <x v="1"/>
    <n v="2"/>
    <s v="Female"/>
    <x v="5"/>
    <x v="1"/>
    <x v="270"/>
    <s v="No"/>
    <n v="2"/>
    <x v="5"/>
    <n v="0.15"/>
    <n v="7.0000000000000007E-2"/>
    <n v="7.9999999999999988E-2"/>
    <n v="2399.2000000000003"/>
    <n v="4500"/>
    <s v="Travel_Rarely"/>
    <n v="1315"/>
    <s v="Research &amp; Development"/>
    <n v="22"/>
    <n v="3"/>
    <s v="Life Sciences"/>
    <n v="71"/>
    <n v="4"/>
    <n v="3"/>
    <s v="Divorced"/>
    <n v="19100"/>
    <n v="7"/>
    <n v="18"/>
    <n v="3"/>
    <n v="2"/>
    <n v="1"/>
    <n v="10"/>
    <n v="6"/>
    <n v="7"/>
    <n v="6"/>
    <n v="2"/>
  </r>
  <r>
    <n v="38"/>
    <x v="1"/>
    <n v="1"/>
    <s v="Female"/>
    <x v="0"/>
    <x v="3"/>
    <x v="147"/>
    <s v="Yes"/>
    <n v="3"/>
    <x v="3"/>
    <n v="0.1"/>
    <n v="0.09"/>
    <n v="1.0000000000000009E-2"/>
    <n v="1121"/>
    <n v="3000"/>
    <s v="Travel_Rarely"/>
    <n v="322"/>
    <s v="Sales"/>
    <n v="7"/>
    <n v="2"/>
    <s v="Medical"/>
    <n v="44"/>
    <n v="4"/>
    <n v="2"/>
    <s v="Divorced"/>
    <n v="19191"/>
    <n v="1"/>
    <n v="24"/>
    <n v="4"/>
    <n v="3"/>
    <n v="1"/>
    <n v="8"/>
    <n v="3"/>
    <n v="0"/>
    <n v="7"/>
    <n v="7"/>
  </r>
  <r>
    <n v="26"/>
    <x v="1"/>
    <n v="3"/>
    <s v="Female"/>
    <x v="3"/>
    <x v="1"/>
    <x v="271"/>
    <s v="No"/>
    <n v="1"/>
    <x v="0"/>
    <n v="0.1"/>
    <n v="7.0000000000000007E-2"/>
    <n v="0.03"/>
    <n v="1279.4000000000001"/>
    <n v="3000"/>
    <s v="Travel_Frequently"/>
    <n v="1479"/>
    <s v="Research &amp; Development"/>
    <n v="1"/>
    <n v="3"/>
    <s v="Life Sciences"/>
    <n v="84"/>
    <n v="3"/>
    <n v="2"/>
    <s v="Divorced"/>
    <n v="26767"/>
    <n v="1"/>
    <n v="20"/>
    <n v="4"/>
    <n v="1"/>
    <n v="1"/>
    <n v="6"/>
    <n v="6"/>
    <n v="5"/>
    <n v="1"/>
    <n v="4"/>
  </r>
  <r>
    <n v="50"/>
    <x v="1"/>
    <n v="1"/>
    <s v="Male"/>
    <x v="7"/>
    <x v="1"/>
    <x v="272"/>
    <s v="No"/>
    <n v="2"/>
    <x v="1"/>
    <n v="0.08"/>
    <n v="0.09"/>
    <n v="-9.999999999999995E-3"/>
    <n v="3828.8"/>
    <n v="500"/>
    <s v="Travel_Rarely"/>
    <n v="797"/>
    <s v="Research &amp; Development"/>
    <n v="4"/>
    <n v="1"/>
    <s v="Life Sciences"/>
    <n v="96"/>
    <n v="3"/>
    <n v="5"/>
    <s v="Divorced"/>
    <n v="15815"/>
    <n v="3"/>
    <n v="14"/>
    <n v="3"/>
    <n v="1"/>
    <n v="2"/>
    <n v="28"/>
    <n v="4"/>
    <n v="4"/>
    <n v="1"/>
    <n v="6"/>
  </r>
  <r>
    <n v="53"/>
    <x v="1"/>
    <n v="3"/>
    <s v="Male"/>
    <x v="7"/>
    <x v="2"/>
    <x v="273"/>
    <s v="Yes"/>
    <n v="2"/>
    <x v="8"/>
    <n v="0.1"/>
    <n v="7.0000000000000007E-2"/>
    <n v="0.03"/>
    <n v="3516.8"/>
    <n v="3000"/>
    <s v="Travel_Rarely"/>
    <n v="1070"/>
    <s v="Research &amp; Development"/>
    <n v="3"/>
    <n v="4"/>
    <s v="Medical"/>
    <n v="45"/>
    <n v="3"/>
    <n v="4"/>
    <s v="Married"/>
    <n v="21016"/>
    <n v="3"/>
    <n v="16"/>
    <n v="3"/>
    <n v="4"/>
    <n v="3"/>
    <n v="21"/>
    <n v="5"/>
    <n v="3"/>
    <n v="1"/>
    <n v="3"/>
  </r>
  <r>
    <n v="42"/>
    <x v="1"/>
    <n v="2"/>
    <s v="Male"/>
    <x v="0"/>
    <x v="2"/>
    <x v="274"/>
    <s v="No"/>
    <n v="3"/>
    <x v="23"/>
    <n v="0.08"/>
    <n v="0.09"/>
    <n v="-9.999999999999995E-3"/>
    <n v="981.40000000000009"/>
    <n v="3000"/>
    <s v="Travel_Rarely"/>
    <n v="635"/>
    <s v="Sales"/>
    <n v="1"/>
    <n v="1"/>
    <s v="Life Sciences"/>
    <n v="99"/>
    <n v="3"/>
    <n v="2"/>
    <s v="Married"/>
    <n v="24532"/>
    <n v="1"/>
    <n v="25"/>
    <n v="4"/>
    <n v="3"/>
    <n v="0"/>
    <n v="20"/>
    <n v="3"/>
    <n v="16"/>
    <n v="11"/>
    <n v="6"/>
  </r>
  <r>
    <n v="29"/>
    <x v="1"/>
    <n v="2"/>
    <s v="Male"/>
    <x v="0"/>
    <x v="0"/>
    <x v="275"/>
    <s v="No"/>
    <n v="2"/>
    <x v="1"/>
    <n v="0.08"/>
    <n v="7.0000000000000007E-2"/>
    <n v="9.999999999999995E-3"/>
    <n v="910.80000000000007"/>
    <n v="500"/>
    <s v="Travel_Frequently"/>
    <n v="442"/>
    <s v="Sales"/>
    <n v="2"/>
    <n v="2"/>
    <s v="Life Sciences"/>
    <n v="44"/>
    <n v="3"/>
    <n v="2"/>
    <s v="Single"/>
    <n v="20260"/>
    <n v="1"/>
    <n v="18"/>
    <n v="3"/>
    <n v="1"/>
    <n v="0"/>
    <n v="10"/>
    <n v="3"/>
    <n v="7"/>
    <n v="0"/>
    <n v="9"/>
  </r>
  <r>
    <n v="55"/>
    <x v="1"/>
    <n v="2"/>
    <s v="Male"/>
    <x v="2"/>
    <x v="0"/>
    <x v="276"/>
    <s v="Yes"/>
    <n v="3"/>
    <x v="1"/>
    <n v="0.08"/>
    <n v="0.09"/>
    <n v="-9.999999999999995E-3"/>
    <n v="1083"/>
    <n v="3000"/>
    <s v="Travel_Rarely"/>
    <n v="147"/>
    <s v="Research &amp; Development"/>
    <n v="20"/>
    <n v="2"/>
    <s v="Technical Degree"/>
    <n v="37"/>
    <n v="3"/>
    <n v="2"/>
    <s v="Married"/>
    <n v="15972"/>
    <n v="3"/>
    <n v="19"/>
    <n v="3"/>
    <n v="4"/>
    <n v="1"/>
    <n v="12"/>
    <n v="4"/>
    <n v="7"/>
    <n v="0"/>
    <n v="8"/>
  </r>
  <r>
    <n v="26"/>
    <x v="1"/>
    <n v="1"/>
    <s v="Male"/>
    <x v="4"/>
    <x v="3"/>
    <x v="277"/>
    <s v="Yes"/>
    <n v="3"/>
    <x v="8"/>
    <n v="0.08"/>
    <n v="0.09"/>
    <n v="-9.999999999999995E-3"/>
    <n v="948.2"/>
    <n v="3000"/>
    <s v="Travel_Frequently"/>
    <n v="496"/>
    <s v="Research &amp; Development"/>
    <n v="11"/>
    <n v="2"/>
    <s v="Medical"/>
    <n v="60"/>
    <n v="3"/>
    <n v="2"/>
    <s v="Married"/>
    <n v="22722"/>
    <n v="1"/>
    <n v="13"/>
    <n v="3"/>
    <n v="3"/>
    <n v="1"/>
    <n v="5"/>
    <n v="3"/>
    <n v="3"/>
    <n v="3"/>
    <n v="3"/>
  </r>
  <r>
    <n v="37"/>
    <x v="1"/>
    <n v="4"/>
    <s v="Female"/>
    <x v="1"/>
    <x v="0"/>
    <x v="278"/>
    <s v="No"/>
    <n v="3"/>
    <x v="18"/>
    <n v="0.12"/>
    <n v="0.11"/>
    <n v="9.999999999999995E-3"/>
    <n v="423"/>
    <n v="500"/>
    <s v="Travel_Rarely"/>
    <n v="1372"/>
    <s v="Research &amp; Development"/>
    <n v="1"/>
    <n v="3"/>
    <s v="Life Sciences"/>
    <n v="42"/>
    <n v="3"/>
    <n v="1"/>
    <s v="Single"/>
    <n v="15881"/>
    <n v="1"/>
    <n v="12"/>
    <n v="3"/>
    <n v="2"/>
    <n v="0"/>
    <n v="17"/>
    <n v="3"/>
    <n v="12"/>
    <n v="5"/>
    <n v="7"/>
  </r>
  <r>
    <n v="44"/>
    <x v="0"/>
    <n v="4"/>
    <s v="Male"/>
    <x v="2"/>
    <x v="2"/>
    <x v="279"/>
    <s v="Yes"/>
    <n v="1"/>
    <x v="6"/>
    <n v="0.15"/>
    <n v="0.1"/>
    <n v="4.9999999999999989E-2"/>
    <n v="632.20000000000005"/>
    <n v="3000"/>
    <s v="Travel_Frequently"/>
    <n v="920"/>
    <s v="Research &amp; Development"/>
    <n v="24"/>
    <n v="3"/>
    <s v="Life Sciences"/>
    <n v="43"/>
    <n v="3"/>
    <n v="1"/>
    <s v="Divorced"/>
    <n v="19920"/>
    <n v="3"/>
    <n v="22"/>
    <n v="4"/>
    <n v="4"/>
    <n v="1"/>
    <n v="19"/>
    <n v="0"/>
    <n v="0"/>
    <n v="0"/>
    <n v="0"/>
  </r>
  <r>
    <n v="38"/>
    <x v="1"/>
    <n v="4"/>
    <s v="Male"/>
    <x v="4"/>
    <x v="0"/>
    <x v="280"/>
    <s v="No"/>
    <n v="3"/>
    <x v="4"/>
    <n v="0.08"/>
    <n v="0.09"/>
    <n v="-9.999999999999995E-3"/>
    <n v="1149"/>
    <n v="3000"/>
    <s v="Travel_Rarely"/>
    <n v="688"/>
    <s v="Research &amp; Development"/>
    <n v="23"/>
    <n v="4"/>
    <s v="Life Sciences"/>
    <n v="82"/>
    <n v="3"/>
    <n v="2"/>
    <s v="Divorced"/>
    <n v="18899"/>
    <n v="9"/>
    <n v="14"/>
    <n v="3"/>
    <n v="2"/>
    <n v="1"/>
    <n v="10"/>
    <n v="2"/>
    <n v="2"/>
    <n v="1"/>
    <n v="2"/>
  </r>
  <r>
    <n v="26"/>
    <x v="0"/>
    <n v="1"/>
    <s v="Male"/>
    <x v="2"/>
    <x v="1"/>
    <x v="281"/>
    <s v="Yes"/>
    <n v="3"/>
    <x v="11"/>
    <n v="0.15"/>
    <n v="0.11"/>
    <n v="3.9999999999999994E-2"/>
    <n v="474.6"/>
    <n v="500"/>
    <s v="Travel_Rarely"/>
    <n v="1449"/>
    <s v="Research &amp; Development"/>
    <n v="16"/>
    <n v="4"/>
    <s v="Medical"/>
    <n v="45"/>
    <n v="3"/>
    <n v="1"/>
    <s v="Divorced"/>
    <n v="14180"/>
    <n v="2"/>
    <n v="13"/>
    <n v="3"/>
    <n v="4"/>
    <n v="1"/>
    <n v="5"/>
    <n v="2"/>
    <n v="2"/>
    <n v="0"/>
    <n v="2"/>
  </r>
  <r>
    <n v="28"/>
    <x v="1"/>
    <n v="4"/>
    <s v="Female"/>
    <x v="1"/>
    <x v="0"/>
    <x v="282"/>
    <s v="No"/>
    <n v="3"/>
    <x v="8"/>
    <n v="0.1"/>
    <n v="0.09"/>
    <n v="1.0000000000000009E-2"/>
    <n v="662"/>
    <n v="1200"/>
    <s v="Travel_Rarely"/>
    <n v="1117"/>
    <s v="Research &amp; Development"/>
    <n v="8"/>
    <n v="2"/>
    <s v="Life Sciences"/>
    <n v="66"/>
    <n v="3"/>
    <n v="1"/>
    <s v="Single"/>
    <n v="4488"/>
    <n v="1"/>
    <n v="21"/>
    <n v="4"/>
    <n v="4"/>
    <n v="0"/>
    <n v="5"/>
    <n v="3"/>
    <n v="3"/>
    <n v="0"/>
    <n v="2"/>
  </r>
  <r>
    <n v="49"/>
    <x v="1"/>
    <n v="3"/>
    <s v="Female"/>
    <x v="7"/>
    <x v="3"/>
    <x v="283"/>
    <s v="Yes"/>
    <n v="3"/>
    <x v="11"/>
    <n v="0.15"/>
    <n v="0.1"/>
    <n v="4.9999999999999989E-2"/>
    <n v="3733"/>
    <n v="4500"/>
    <s v="Travel_Frequently"/>
    <n v="636"/>
    <s v="Research &amp; Development"/>
    <n v="10"/>
    <n v="4"/>
    <s v="Life Sciences"/>
    <n v="35"/>
    <n v="3"/>
    <n v="5"/>
    <s v="Single"/>
    <n v="25594"/>
    <n v="9"/>
    <n v="11"/>
    <n v="3"/>
    <n v="4"/>
    <n v="0"/>
    <n v="22"/>
    <n v="4"/>
    <n v="2"/>
    <n v="1"/>
    <n v="2"/>
  </r>
  <r>
    <n v="36"/>
    <x v="1"/>
    <n v="3"/>
    <s v="Male"/>
    <x v="1"/>
    <x v="1"/>
    <x v="284"/>
    <s v="No"/>
    <n v="3"/>
    <x v="3"/>
    <n v="0.15"/>
    <n v="0.1"/>
    <n v="4.9999999999999989E-2"/>
    <n v="897"/>
    <n v="4500"/>
    <s v="Travel_Rarely"/>
    <n v="506"/>
    <s v="Research &amp; Development"/>
    <n v="3"/>
    <n v="3"/>
    <s v="Technical Degree"/>
    <n v="30"/>
    <n v="3"/>
    <n v="2"/>
    <s v="Single"/>
    <n v="26285"/>
    <n v="4"/>
    <n v="12"/>
    <n v="3"/>
    <n v="4"/>
    <n v="0"/>
    <n v="10"/>
    <n v="2"/>
    <n v="0"/>
    <n v="7"/>
    <n v="7"/>
  </r>
  <r>
    <n v="31"/>
    <x v="1"/>
    <n v="4"/>
    <s v="Female"/>
    <x v="6"/>
    <x v="1"/>
    <x v="285"/>
    <s v="No"/>
    <n v="2"/>
    <x v="4"/>
    <n v="0.1"/>
    <n v="0.09"/>
    <n v="1.0000000000000009E-2"/>
    <n v="557.80000000000007"/>
    <n v="3000"/>
    <s v="Travel_Frequently"/>
    <n v="444"/>
    <s v="Sales"/>
    <n v="5"/>
    <n v="3"/>
    <s v="Marketing"/>
    <n v="84"/>
    <n v="3"/>
    <n v="1"/>
    <s v="Divorced"/>
    <n v="3909"/>
    <n v="1"/>
    <n v="11"/>
    <n v="3"/>
    <n v="3"/>
    <n v="1"/>
    <n v="2"/>
    <n v="5"/>
    <n v="2"/>
    <n v="2"/>
    <n v="2"/>
  </r>
  <r>
    <n v="26"/>
    <x v="0"/>
    <n v="4"/>
    <s v="Male"/>
    <x v="0"/>
    <x v="0"/>
    <x v="286"/>
    <s v="Yes"/>
    <n v="3"/>
    <x v="3"/>
    <n v="0.08"/>
    <n v="7.0000000000000007E-2"/>
    <n v="9.999999999999995E-3"/>
    <n v="1165.6000000000001"/>
    <n v="3000"/>
    <s v="Travel_Rarely"/>
    <n v="950"/>
    <s v="Sales"/>
    <n v="4"/>
    <n v="4"/>
    <s v="Marketing"/>
    <n v="48"/>
    <n v="2"/>
    <n v="2"/>
    <s v="Single"/>
    <n v="8450"/>
    <n v="1"/>
    <n v="12"/>
    <n v="3"/>
    <n v="2"/>
    <n v="0"/>
    <n v="8"/>
    <n v="0"/>
    <n v="7"/>
    <n v="7"/>
    <n v="4"/>
  </r>
  <r>
    <n v="37"/>
    <x v="1"/>
    <n v="2"/>
    <s v="Male"/>
    <x v="1"/>
    <x v="0"/>
    <x v="287"/>
    <s v="Yes"/>
    <n v="2"/>
    <x v="9"/>
    <n v="0.15"/>
    <n v="0.09"/>
    <n v="0.06"/>
    <n v="465.20000000000005"/>
    <n v="3000"/>
    <s v="Travel_Frequently"/>
    <n v="889"/>
    <s v="Research &amp; Development"/>
    <n v="9"/>
    <n v="3"/>
    <s v="Medical"/>
    <n v="53"/>
    <n v="3"/>
    <n v="1"/>
    <s v="Married"/>
    <n v="11411"/>
    <n v="1"/>
    <n v="12"/>
    <n v="3"/>
    <n v="3"/>
    <n v="3"/>
    <n v="4"/>
    <n v="3"/>
    <n v="2"/>
    <n v="1"/>
    <n v="2"/>
  </r>
  <r>
    <n v="42"/>
    <x v="1"/>
    <n v="3"/>
    <s v="Female"/>
    <x v="0"/>
    <x v="1"/>
    <x v="288"/>
    <s v="No"/>
    <n v="4"/>
    <x v="23"/>
    <n v="0.12"/>
    <n v="0.11"/>
    <n v="9.999999999999995E-3"/>
    <n v="2705"/>
    <n v="500"/>
    <s v="Travel_Frequently"/>
    <n v="555"/>
    <s v="Sales"/>
    <n v="26"/>
    <n v="3"/>
    <s v="Marketing"/>
    <n v="77"/>
    <n v="3"/>
    <n v="4"/>
    <s v="Married"/>
    <n v="14864"/>
    <n v="5"/>
    <n v="14"/>
    <n v="3"/>
    <n v="4"/>
    <n v="1"/>
    <n v="23"/>
    <n v="2"/>
    <n v="4"/>
    <n v="4"/>
    <n v="8"/>
  </r>
  <r>
    <n v="18"/>
    <x v="0"/>
    <n v="3"/>
    <s v="Male"/>
    <x v="2"/>
    <x v="2"/>
    <x v="289"/>
    <s v="No"/>
    <n v="3"/>
    <x v="2"/>
    <n v="0.15"/>
    <n v="0.1"/>
    <n v="4.9999999999999989E-2"/>
    <n v="284"/>
    <n v="500"/>
    <s v="Travel_Rarely"/>
    <n v="230"/>
    <s v="Research &amp; Development"/>
    <n v="3"/>
    <n v="3"/>
    <s v="Life Sciences"/>
    <n v="54"/>
    <n v="3"/>
    <n v="1"/>
    <s v="Single"/>
    <n v="25233"/>
    <n v="1"/>
    <n v="13"/>
    <n v="3"/>
    <n v="3"/>
    <n v="0"/>
    <n v="0"/>
    <n v="2"/>
    <n v="0"/>
    <n v="0"/>
    <n v="0"/>
  </r>
  <r>
    <n v="35"/>
    <x v="1"/>
    <n v="3"/>
    <s v="Male"/>
    <x v="0"/>
    <x v="1"/>
    <x v="290"/>
    <s v="No"/>
    <n v="2"/>
    <x v="19"/>
    <n v="0.1"/>
    <n v="0.09"/>
    <n v="1.0000000000000009E-2"/>
    <n v="1604"/>
    <n v="500"/>
    <s v="Travel_Rarely"/>
    <n v="1232"/>
    <s v="Sales"/>
    <n v="16"/>
    <n v="3"/>
    <s v="Marketing"/>
    <n v="96"/>
    <n v="3"/>
    <n v="3"/>
    <s v="Married"/>
    <n v="5100"/>
    <n v="0"/>
    <n v="15"/>
    <n v="3"/>
    <n v="3"/>
    <n v="2"/>
    <n v="12"/>
    <n v="3"/>
    <n v="9"/>
    <n v="6"/>
    <n v="9"/>
  </r>
  <r>
    <n v="36"/>
    <x v="1"/>
    <n v="3"/>
    <s v="Male"/>
    <x v="2"/>
    <x v="0"/>
    <x v="291"/>
    <s v="No"/>
    <n v="3"/>
    <x v="6"/>
    <n v="0.12"/>
    <n v="0.1"/>
    <n v="1.999999999999999E-2"/>
    <n v="737.6"/>
    <n v="4500"/>
    <s v="Travel_Frequently"/>
    <n v="566"/>
    <s v="Research &amp; Development"/>
    <n v="18"/>
    <n v="4"/>
    <s v="Life Sciences"/>
    <n v="81"/>
    <n v="4"/>
    <n v="1"/>
    <s v="Married"/>
    <n v="7122"/>
    <n v="4"/>
    <n v="18"/>
    <n v="3"/>
    <n v="4"/>
    <n v="2"/>
    <n v="4"/>
    <n v="2"/>
    <n v="0"/>
    <n v="0"/>
    <n v="0"/>
  </r>
  <r>
    <n v="51"/>
    <x v="1"/>
    <n v="4"/>
    <s v="Male"/>
    <x v="3"/>
    <x v="1"/>
    <x v="292"/>
    <s v="No"/>
    <n v="3"/>
    <x v="9"/>
    <n v="0.08"/>
    <n v="0.11"/>
    <n v="-0.03"/>
    <n v="1096.4000000000001"/>
    <n v="1200"/>
    <s v="Travel_Rarely"/>
    <n v="1302"/>
    <s v="Research &amp; Development"/>
    <n v="2"/>
    <n v="3"/>
    <s v="Medical"/>
    <n v="84"/>
    <n v="1"/>
    <n v="2"/>
    <s v="Divorced"/>
    <n v="16321"/>
    <n v="5"/>
    <n v="18"/>
    <n v="3"/>
    <n v="4"/>
    <n v="1"/>
    <n v="13"/>
    <n v="3"/>
    <n v="1"/>
    <n v="1"/>
    <n v="2"/>
  </r>
  <r>
    <n v="41"/>
    <x v="1"/>
    <n v="4"/>
    <s v="Male"/>
    <x v="5"/>
    <x v="1"/>
    <x v="293"/>
    <s v="No"/>
    <n v="3"/>
    <x v="14"/>
    <n v="0.08"/>
    <n v="7.0000000000000007E-2"/>
    <n v="9.999999999999995E-3"/>
    <n v="3203"/>
    <n v="500"/>
    <s v="Travel_Rarely"/>
    <n v="334"/>
    <s v="Sales"/>
    <n v="2"/>
    <n v="4"/>
    <s v="Life Sciences"/>
    <n v="88"/>
    <n v="3"/>
    <n v="4"/>
    <s v="Single"/>
    <n v="15896"/>
    <n v="1"/>
    <n v="19"/>
    <n v="3"/>
    <n v="2"/>
    <n v="0"/>
    <n v="22"/>
    <n v="2"/>
    <n v="10"/>
    <n v="0"/>
    <n v="4"/>
  </r>
  <r>
    <n v="18"/>
    <x v="1"/>
    <n v="4"/>
    <s v="Female"/>
    <x v="6"/>
    <x v="2"/>
    <x v="294"/>
    <s v="No"/>
    <n v="3"/>
    <x v="2"/>
    <n v="0.1"/>
    <n v="0.11"/>
    <n v="-9.999999999999995E-3"/>
    <n v="240"/>
    <n v="500"/>
    <s v="Travel_Rarely"/>
    <n v="812"/>
    <s v="Sales"/>
    <n v="10"/>
    <n v="3"/>
    <s v="Medical"/>
    <n v="69"/>
    <n v="2"/>
    <n v="1"/>
    <s v="Single"/>
    <n v="9724"/>
    <n v="1"/>
    <n v="12"/>
    <n v="3"/>
    <n v="1"/>
    <n v="0"/>
    <n v="0"/>
    <n v="2"/>
    <n v="0"/>
    <n v="0"/>
    <n v="0"/>
  </r>
  <r>
    <n v="28"/>
    <x v="1"/>
    <n v="2"/>
    <s v="Male"/>
    <x v="4"/>
    <x v="3"/>
    <x v="295"/>
    <s v="No"/>
    <n v="3"/>
    <x v="3"/>
    <n v="0.15"/>
    <n v="0.09"/>
    <n v="0.06"/>
    <n v="1132.2"/>
    <n v="1200"/>
    <s v="Travel_Rarely"/>
    <n v="1476"/>
    <s v="Research &amp; Development"/>
    <n v="16"/>
    <n v="2"/>
    <s v="Medical"/>
    <n v="68"/>
    <n v="4"/>
    <n v="2"/>
    <s v="Single"/>
    <n v="4824"/>
    <n v="0"/>
    <n v="19"/>
    <n v="3"/>
    <n v="3"/>
    <n v="0"/>
    <n v="9"/>
    <n v="2"/>
    <n v="3"/>
    <n v="0"/>
    <n v="7"/>
  </r>
  <r>
    <n v="31"/>
    <x v="1"/>
    <n v="2"/>
    <s v="Male"/>
    <x v="0"/>
    <x v="0"/>
    <x v="296"/>
    <s v="No"/>
    <n v="2"/>
    <x v="3"/>
    <n v="0.15"/>
    <n v="0.11"/>
    <n v="3.9999999999999994E-2"/>
    <n v="1385.8000000000002"/>
    <n v="4500"/>
    <s v="Travel_Rarely"/>
    <n v="218"/>
    <s v="Sales"/>
    <n v="7"/>
    <n v="3"/>
    <s v="Technical Degree"/>
    <n v="100"/>
    <n v="4"/>
    <n v="2"/>
    <s v="Married"/>
    <n v="12241"/>
    <n v="4"/>
    <n v="11"/>
    <n v="3"/>
    <n v="2"/>
    <n v="1"/>
    <n v="10"/>
    <n v="3"/>
    <n v="7"/>
    <n v="7"/>
    <n v="7"/>
  </r>
  <r>
    <n v="39"/>
    <x v="1"/>
    <n v="3"/>
    <s v="Male"/>
    <x v="4"/>
    <x v="0"/>
    <x v="297"/>
    <s v="No"/>
    <n v="2"/>
    <x v="29"/>
    <n v="0.15"/>
    <n v="0.1"/>
    <n v="4.9999999999999989E-2"/>
    <n v="1922.6000000000001"/>
    <n v="3000"/>
    <s v="Travel_Rarely"/>
    <n v="1132"/>
    <s v="Research &amp; Development"/>
    <n v="1"/>
    <n v="3"/>
    <s v="Medical"/>
    <n v="48"/>
    <n v="4"/>
    <n v="3"/>
    <s v="Divorced"/>
    <n v="10942"/>
    <n v="0"/>
    <n v="17"/>
    <n v="3"/>
    <n v="1"/>
    <n v="3"/>
    <n v="19"/>
    <n v="5"/>
    <n v="10"/>
    <n v="3"/>
    <n v="7"/>
  </r>
  <r>
    <n v="36"/>
    <x v="1"/>
    <n v="2"/>
    <s v="Female"/>
    <x v="2"/>
    <x v="1"/>
    <x v="298"/>
    <s v="No"/>
    <n v="3"/>
    <x v="7"/>
    <n v="0.12"/>
    <n v="7.0000000000000007E-2"/>
    <n v="4.9999999999999989E-2"/>
    <n v="1134.8"/>
    <n v="3000"/>
    <s v="Non-Travel"/>
    <n v="1105"/>
    <s v="Research &amp; Development"/>
    <n v="24"/>
    <n v="4"/>
    <s v="Life Sciences"/>
    <n v="47"/>
    <n v="3"/>
    <n v="2"/>
    <s v="Married"/>
    <n v="6927"/>
    <n v="7"/>
    <n v="15"/>
    <n v="3"/>
    <n v="3"/>
    <n v="1"/>
    <n v="11"/>
    <n v="3"/>
    <n v="8"/>
    <n v="0"/>
    <n v="8"/>
  </r>
  <r>
    <n v="32"/>
    <x v="1"/>
    <n v="4"/>
    <s v="Male"/>
    <x v="0"/>
    <x v="2"/>
    <x v="299"/>
    <s v="No"/>
    <n v="2"/>
    <x v="20"/>
    <n v="0.08"/>
    <n v="7.0000000000000007E-2"/>
    <n v="9.999999999999995E-3"/>
    <n v="1096.8"/>
    <n v="1200"/>
    <s v="Travel_Rarely"/>
    <n v="906"/>
    <s v="Sales"/>
    <n v="7"/>
    <n v="3"/>
    <s v="Life Sciences"/>
    <n v="91"/>
    <n v="2"/>
    <n v="2"/>
    <s v="Married"/>
    <n v="16985"/>
    <n v="1"/>
    <n v="14"/>
    <n v="3"/>
    <n v="3"/>
    <n v="1"/>
    <n v="13"/>
    <n v="3"/>
    <n v="8"/>
    <n v="4"/>
    <n v="8"/>
  </r>
  <r>
    <n v="38"/>
    <x v="1"/>
    <n v="1"/>
    <s v="Female"/>
    <x v="7"/>
    <x v="1"/>
    <x v="300"/>
    <s v="No"/>
    <n v="3"/>
    <x v="1"/>
    <n v="0.12"/>
    <n v="0.09"/>
    <n v="0.03"/>
    <n v="2412.2000000000003"/>
    <n v="1200"/>
    <s v="Travel_Rarely"/>
    <n v="849"/>
    <s v="Research &amp; Development"/>
    <n v="25"/>
    <n v="2"/>
    <s v="Life Sciences"/>
    <n v="81"/>
    <n v="2"/>
    <n v="3"/>
    <s v="Married"/>
    <n v="26707"/>
    <n v="3"/>
    <n v="17"/>
    <n v="3"/>
    <n v="3"/>
    <n v="1"/>
    <n v="19"/>
    <n v="2"/>
    <n v="8"/>
    <n v="0"/>
    <n v="1"/>
  </r>
  <r>
    <n v="58"/>
    <x v="1"/>
    <n v="4"/>
    <s v="Male"/>
    <x v="4"/>
    <x v="2"/>
    <x v="301"/>
    <s v="Yes"/>
    <n v="3"/>
    <x v="8"/>
    <n v="0.08"/>
    <n v="7.0000000000000007E-2"/>
    <n v="9.999999999999995E-3"/>
    <n v="1132"/>
    <n v="1200"/>
    <s v="Non-Travel"/>
    <n v="390"/>
    <s v="Research &amp; Development"/>
    <n v="1"/>
    <n v="4"/>
    <s v="Life Sciences"/>
    <n v="32"/>
    <n v="1"/>
    <n v="2"/>
    <s v="Divorced"/>
    <n v="17056"/>
    <n v="2"/>
    <n v="13"/>
    <n v="3"/>
    <n v="4"/>
    <n v="1"/>
    <n v="12"/>
    <n v="2"/>
    <n v="3"/>
    <n v="1"/>
    <n v="2"/>
  </r>
  <r>
    <n v="31"/>
    <x v="1"/>
    <n v="3"/>
    <s v="Male"/>
    <x v="1"/>
    <x v="0"/>
    <x v="302"/>
    <s v="Yes"/>
    <n v="3"/>
    <x v="8"/>
    <n v="0.12"/>
    <n v="0.11"/>
    <n v="9.999999999999995E-3"/>
    <n v="964.2"/>
    <n v="3000"/>
    <s v="Travel_Rarely"/>
    <n v="691"/>
    <s v="Research &amp; Development"/>
    <n v="5"/>
    <n v="4"/>
    <s v="Technical Degree"/>
    <n v="86"/>
    <n v="3"/>
    <n v="1"/>
    <s v="Married"/>
    <n v="10077"/>
    <n v="0"/>
    <n v="12"/>
    <n v="3"/>
    <n v="3"/>
    <n v="1"/>
    <n v="6"/>
    <n v="4"/>
    <n v="2"/>
    <n v="0"/>
    <n v="3"/>
  </r>
  <r>
    <n v="31"/>
    <x v="1"/>
    <n v="1"/>
    <s v="Male"/>
    <x v="8"/>
    <x v="3"/>
    <x v="303"/>
    <s v="No"/>
    <n v="3"/>
    <x v="4"/>
    <n v="0.1"/>
    <n v="0.1"/>
    <n v="0"/>
    <n v="1282"/>
    <n v="4500"/>
    <s v="Travel_Rarely"/>
    <n v="106"/>
    <s v="Human Resources"/>
    <n v="2"/>
    <n v="3"/>
    <s v="Human Resources"/>
    <n v="62"/>
    <n v="2"/>
    <n v="2"/>
    <s v="Married"/>
    <n v="17822"/>
    <n v="3"/>
    <n v="12"/>
    <n v="3"/>
    <n v="4"/>
    <n v="0"/>
    <n v="9"/>
    <n v="1"/>
    <n v="2"/>
    <n v="1"/>
    <n v="0"/>
  </r>
  <r>
    <n v="45"/>
    <x v="1"/>
    <n v="1"/>
    <s v="Male"/>
    <x v="2"/>
    <x v="3"/>
    <x v="304"/>
    <s v="No"/>
    <n v="3"/>
    <x v="25"/>
    <n v="0.15"/>
    <n v="0.09"/>
    <n v="0.06"/>
    <n v="1042"/>
    <n v="1200"/>
    <s v="Travel_Frequently"/>
    <n v="1249"/>
    <s v="Research &amp; Development"/>
    <n v="7"/>
    <n v="3"/>
    <s v="Life Sciences"/>
    <n v="97"/>
    <n v="3"/>
    <n v="3"/>
    <s v="Divorced"/>
    <n v="20308"/>
    <n v="1"/>
    <n v="18"/>
    <n v="3"/>
    <n v="1"/>
    <n v="1"/>
    <n v="24"/>
    <n v="2"/>
    <n v="9"/>
    <n v="9"/>
    <n v="11"/>
  </r>
  <r>
    <n v="31"/>
    <x v="1"/>
    <n v="3"/>
    <s v="Male"/>
    <x v="1"/>
    <x v="0"/>
    <x v="305"/>
    <s v="Yes"/>
    <n v="1"/>
    <x v="4"/>
    <n v="0.12"/>
    <n v="7.0000000000000007E-2"/>
    <n v="4.9999999999999989E-2"/>
    <n v="539"/>
    <n v="1200"/>
    <s v="Travel_Rarely"/>
    <n v="192"/>
    <s v="Research &amp; Development"/>
    <n v="2"/>
    <n v="4"/>
    <s v="Life Sciences"/>
    <n v="32"/>
    <n v="3"/>
    <n v="1"/>
    <s v="Divorced"/>
    <n v="7747"/>
    <n v="0"/>
    <n v="18"/>
    <n v="3"/>
    <n v="2"/>
    <n v="1"/>
    <n v="3"/>
    <n v="2"/>
    <n v="2"/>
    <n v="2"/>
    <n v="2"/>
  </r>
  <r>
    <n v="33"/>
    <x v="1"/>
    <n v="4"/>
    <s v="Female"/>
    <x v="5"/>
    <x v="1"/>
    <x v="306"/>
    <s v="No"/>
    <n v="3"/>
    <x v="1"/>
    <n v="0.12"/>
    <n v="0.09"/>
    <n v="0.03"/>
    <n v="2375.6"/>
    <n v="500"/>
    <s v="Travel_Frequently"/>
    <n v="553"/>
    <s v="Research &amp; Development"/>
    <n v="5"/>
    <n v="4"/>
    <s v="Life Sciences"/>
    <n v="74"/>
    <n v="3"/>
    <n v="3"/>
    <s v="Married"/>
    <n v="23364"/>
    <n v="6"/>
    <n v="11"/>
    <n v="3"/>
    <n v="2"/>
    <n v="2"/>
    <n v="12"/>
    <n v="2"/>
    <n v="6"/>
    <n v="8"/>
    <n v="8"/>
  </r>
  <r>
    <n v="39"/>
    <x v="1"/>
    <n v="3"/>
    <s v="Male"/>
    <x v="5"/>
    <x v="3"/>
    <x v="307"/>
    <s v="Yes"/>
    <n v="3"/>
    <x v="17"/>
    <n v="0.1"/>
    <n v="0.1"/>
    <n v="0"/>
    <n v="3413.6000000000004"/>
    <n v="4500"/>
    <s v="Travel_Rarely"/>
    <n v="117"/>
    <s v="Research &amp; Development"/>
    <n v="10"/>
    <n v="1"/>
    <s v="Medical"/>
    <n v="99"/>
    <n v="3"/>
    <n v="4"/>
    <s v="Married"/>
    <n v="5355"/>
    <n v="1"/>
    <n v="14"/>
    <n v="3"/>
    <n v="4"/>
    <n v="0"/>
    <n v="21"/>
    <n v="3"/>
    <n v="9"/>
    <n v="11"/>
    <n v="10"/>
  </r>
  <r>
    <n v="43"/>
    <x v="1"/>
    <n v="3"/>
    <s v="Female"/>
    <x v="2"/>
    <x v="0"/>
    <x v="308"/>
    <s v="No"/>
    <n v="3"/>
    <x v="3"/>
    <n v="0.12"/>
    <n v="0.1"/>
    <n v="1.999999999999999E-2"/>
    <n v="491"/>
    <n v="3000"/>
    <s v="Travel_Frequently"/>
    <n v="185"/>
    <s v="Research &amp; Development"/>
    <n v="10"/>
    <n v="4"/>
    <s v="Life Sciences"/>
    <n v="33"/>
    <n v="3"/>
    <n v="1"/>
    <s v="Single"/>
    <n v="10675"/>
    <n v="0"/>
    <n v="19"/>
    <n v="3"/>
    <n v="1"/>
    <n v="0"/>
    <n v="9"/>
    <n v="5"/>
    <n v="7"/>
    <n v="1"/>
    <n v="7"/>
  </r>
  <r>
    <n v="49"/>
    <x v="1"/>
    <n v="3"/>
    <s v="Female"/>
    <x v="4"/>
    <x v="2"/>
    <x v="309"/>
    <s v="Yes"/>
    <n v="3"/>
    <x v="5"/>
    <n v="0.08"/>
    <n v="7.0000000000000007E-2"/>
    <n v="9.999999999999995E-3"/>
    <n v="2792.8"/>
    <n v="3000"/>
    <s v="Travel_Rarely"/>
    <n v="1091"/>
    <s v="Research &amp; Development"/>
    <n v="1"/>
    <n v="2"/>
    <s v="Technical Degree"/>
    <n v="90"/>
    <n v="2"/>
    <n v="4"/>
    <s v="Single"/>
    <n v="17810"/>
    <n v="7"/>
    <n v="12"/>
    <n v="3"/>
    <n v="4"/>
    <n v="0"/>
    <n v="25"/>
    <n v="2"/>
    <n v="1"/>
    <n v="0"/>
    <n v="7"/>
  </r>
  <r>
    <n v="52"/>
    <x v="0"/>
    <n v="3"/>
    <s v="Male"/>
    <x v="1"/>
    <x v="1"/>
    <x v="132"/>
    <s v="No"/>
    <n v="2"/>
    <x v="3"/>
    <n v="0.08"/>
    <n v="0.11"/>
    <n v="-0.03"/>
    <n v="988.2"/>
    <n v="3000"/>
    <s v="Travel_Rarely"/>
    <n v="723"/>
    <s v="Research &amp; Development"/>
    <n v="8"/>
    <n v="4"/>
    <s v="Medical"/>
    <n v="85"/>
    <n v="2"/>
    <n v="2"/>
    <s v="Married"/>
    <n v="17747"/>
    <n v="2"/>
    <n v="15"/>
    <n v="3"/>
    <n v="1"/>
    <n v="0"/>
    <n v="11"/>
    <n v="3"/>
    <n v="2"/>
    <n v="7"/>
    <n v="7"/>
  </r>
  <r>
    <n v="27"/>
    <x v="1"/>
    <n v="3"/>
    <s v="Female"/>
    <x v="1"/>
    <x v="1"/>
    <x v="310"/>
    <s v="Yes"/>
    <n v="2"/>
    <x v="9"/>
    <n v="0.08"/>
    <n v="0.11"/>
    <n v="-0.03"/>
    <n v="495.6"/>
    <n v="1200"/>
    <s v="Travel_Rarely"/>
    <n v="1220"/>
    <s v="Research &amp; Development"/>
    <n v="5"/>
    <n v="3"/>
    <s v="Life Sciences"/>
    <n v="85"/>
    <n v="3"/>
    <n v="1"/>
    <s v="Single"/>
    <n v="20938"/>
    <n v="1"/>
    <n v="12"/>
    <n v="3"/>
    <n v="2"/>
    <n v="0"/>
    <n v="4"/>
    <n v="2"/>
    <n v="3"/>
    <n v="1"/>
    <n v="2"/>
  </r>
  <r>
    <n v="32"/>
    <x v="1"/>
    <n v="3"/>
    <s v="Female"/>
    <x v="0"/>
    <x v="1"/>
    <x v="311"/>
    <s v="Yes"/>
    <n v="3"/>
    <x v="20"/>
    <n v="0.1"/>
    <n v="0.1"/>
    <n v="0"/>
    <n v="1045.6000000000001"/>
    <n v="4500"/>
    <s v="Travel_Rarely"/>
    <n v="588"/>
    <s v="Sales"/>
    <n v="8"/>
    <n v="2"/>
    <s v="Technical Degree"/>
    <n v="65"/>
    <n v="2"/>
    <n v="2"/>
    <s v="Married"/>
    <n v="24624"/>
    <n v="1"/>
    <n v="11"/>
    <n v="3"/>
    <n v="4"/>
    <n v="0"/>
    <n v="13"/>
    <n v="2"/>
    <n v="12"/>
    <n v="11"/>
    <n v="9"/>
  </r>
  <r>
    <n v="27"/>
    <x v="1"/>
    <n v="4"/>
    <s v="Male"/>
    <x v="0"/>
    <x v="2"/>
    <x v="312"/>
    <s v="Yes"/>
    <n v="3"/>
    <x v="8"/>
    <n v="0.15"/>
    <n v="0.1"/>
    <n v="4.9999999999999989E-2"/>
    <n v="895.6"/>
    <n v="1200"/>
    <s v="Travel_Rarely"/>
    <n v="1377"/>
    <s v="Sales"/>
    <n v="2"/>
    <n v="3"/>
    <s v="Life Sciences"/>
    <n v="74"/>
    <n v="3"/>
    <n v="2"/>
    <s v="Single"/>
    <n v="5242"/>
    <n v="1"/>
    <n v="11"/>
    <n v="3"/>
    <n v="1"/>
    <n v="0"/>
    <n v="5"/>
    <n v="3"/>
    <n v="4"/>
    <n v="0"/>
    <n v="4"/>
  </r>
  <r>
    <n v="31"/>
    <x v="1"/>
    <n v="4"/>
    <s v="Male"/>
    <x v="0"/>
    <x v="0"/>
    <x v="313"/>
    <s v="No"/>
    <n v="3"/>
    <x v="5"/>
    <n v="0.08"/>
    <n v="7.0000000000000007E-2"/>
    <n v="9.999999999999995E-3"/>
    <n v="1509.4"/>
    <n v="4500"/>
    <s v="Travel_Rarely"/>
    <n v="691"/>
    <s v="Sales"/>
    <n v="7"/>
    <n v="3"/>
    <s v="Marketing"/>
    <n v="73"/>
    <n v="3"/>
    <n v="2"/>
    <s v="Divorced"/>
    <n v="7143"/>
    <n v="4"/>
    <n v="12"/>
    <n v="3"/>
    <n v="4"/>
    <n v="3"/>
    <n v="13"/>
    <n v="3"/>
    <n v="7"/>
    <n v="1"/>
    <n v="7"/>
  </r>
  <r>
    <n v="32"/>
    <x v="1"/>
    <n v="1"/>
    <s v="Female"/>
    <x v="1"/>
    <x v="0"/>
    <x v="314"/>
    <s v="No"/>
    <n v="2"/>
    <x v="5"/>
    <n v="0.08"/>
    <n v="7.0000000000000007E-2"/>
    <n v="9.999999999999995E-3"/>
    <n v="1011"/>
    <n v="1200"/>
    <s v="Travel_Rarely"/>
    <n v="1018"/>
    <s v="Research &amp; Development"/>
    <n v="2"/>
    <n v="4"/>
    <s v="Medical"/>
    <n v="74"/>
    <n v="4"/>
    <n v="2"/>
    <s v="Single"/>
    <n v="10557"/>
    <n v="7"/>
    <n v="16"/>
    <n v="3"/>
    <n v="3"/>
    <n v="0"/>
    <n v="10"/>
    <n v="0"/>
    <n v="7"/>
    <n v="0"/>
    <n v="7"/>
  </r>
  <r>
    <n v="28"/>
    <x v="0"/>
    <n v="1"/>
    <s v="Male"/>
    <x v="1"/>
    <x v="0"/>
    <x v="315"/>
    <s v="Yes"/>
    <n v="2"/>
    <x v="11"/>
    <n v="0.12"/>
    <n v="7.0000000000000007E-2"/>
    <n v="4.9999999999999989E-2"/>
    <n v="692.80000000000007"/>
    <n v="3000"/>
    <s v="Travel_Rarely"/>
    <n v="1157"/>
    <s v="Research &amp; Development"/>
    <n v="2"/>
    <n v="4"/>
    <s v="Medical"/>
    <n v="84"/>
    <n v="1"/>
    <n v="1"/>
    <s v="Married"/>
    <n v="24737"/>
    <n v="5"/>
    <n v="13"/>
    <n v="3"/>
    <n v="4"/>
    <n v="0"/>
    <n v="5"/>
    <n v="4"/>
    <n v="2"/>
    <n v="2"/>
    <n v="2"/>
  </r>
  <r>
    <n v="30"/>
    <x v="1"/>
    <n v="4"/>
    <s v="Female"/>
    <x v="1"/>
    <x v="0"/>
    <x v="316"/>
    <s v="No"/>
    <n v="3"/>
    <x v="1"/>
    <n v="0.12"/>
    <n v="0.1"/>
    <n v="1.999999999999999E-2"/>
    <n v="1155"/>
    <n v="1200"/>
    <s v="Travel_Rarely"/>
    <n v="1275"/>
    <s v="Research &amp; Development"/>
    <n v="28"/>
    <n v="2"/>
    <s v="Medical"/>
    <n v="64"/>
    <n v="3"/>
    <n v="2"/>
    <s v="Married"/>
    <n v="11934"/>
    <n v="1"/>
    <n v="13"/>
    <n v="3"/>
    <n v="4"/>
    <n v="2"/>
    <n v="11"/>
    <n v="2"/>
    <n v="8"/>
    <n v="1"/>
    <n v="9"/>
  </r>
  <r>
    <n v="31"/>
    <x v="1"/>
    <n v="3"/>
    <s v="Female"/>
    <x v="3"/>
    <x v="2"/>
    <x v="317"/>
    <s v="No"/>
    <n v="3"/>
    <x v="1"/>
    <n v="0.15"/>
    <n v="7.0000000000000007E-2"/>
    <n v="7.9999999999999988E-2"/>
    <n v="1788.6000000000001"/>
    <n v="3000"/>
    <s v="Travel_Frequently"/>
    <n v="798"/>
    <s v="Research &amp; Development"/>
    <n v="7"/>
    <n v="2"/>
    <s v="Life Sciences"/>
    <n v="48"/>
    <n v="2"/>
    <n v="3"/>
    <s v="Married"/>
    <n v="14034"/>
    <n v="1"/>
    <n v="24"/>
    <n v="4"/>
    <n v="1"/>
    <n v="1"/>
    <n v="10"/>
    <n v="2"/>
    <n v="9"/>
    <n v="8"/>
    <n v="9"/>
  </r>
  <r>
    <n v="39"/>
    <x v="1"/>
    <n v="3"/>
    <s v="Male"/>
    <x v="5"/>
    <x v="0"/>
    <x v="318"/>
    <s v="No"/>
    <n v="3"/>
    <x v="17"/>
    <n v="0.1"/>
    <n v="0.09"/>
    <n v="1.0000000000000009E-2"/>
    <n v="3854.4"/>
    <n v="500"/>
    <s v="Travel_Frequently"/>
    <n v="672"/>
    <s v="Research &amp; Development"/>
    <n v="7"/>
    <n v="2"/>
    <s v="Medical"/>
    <n v="54"/>
    <n v="2"/>
    <n v="5"/>
    <s v="Married"/>
    <n v="21141"/>
    <n v="1"/>
    <n v="15"/>
    <n v="3"/>
    <n v="1"/>
    <n v="1"/>
    <n v="21"/>
    <n v="2"/>
    <n v="9"/>
    <n v="13"/>
    <n v="3"/>
  </r>
  <r>
    <n v="39"/>
    <x v="0"/>
    <n v="4"/>
    <s v="Female"/>
    <x v="0"/>
    <x v="2"/>
    <x v="319"/>
    <s v="Yes"/>
    <n v="2"/>
    <x v="6"/>
    <n v="0.15"/>
    <n v="0.1"/>
    <n v="4.9999999999999989E-2"/>
    <n v="1047.6000000000001"/>
    <n v="500"/>
    <s v="Travel_Rarely"/>
    <n v="1162"/>
    <s v="Sales"/>
    <n v="3"/>
    <n v="2"/>
    <s v="Medical"/>
    <n v="41"/>
    <n v="3"/>
    <n v="2"/>
    <s v="Married"/>
    <n v="17778"/>
    <n v="4"/>
    <n v="18"/>
    <n v="3"/>
    <n v="1"/>
    <n v="0"/>
    <n v="12"/>
    <n v="3"/>
    <n v="0"/>
    <n v="0"/>
    <n v="0"/>
  </r>
  <r>
    <n v="33"/>
    <x v="1"/>
    <n v="2"/>
    <s v="Male"/>
    <x v="0"/>
    <x v="0"/>
    <x v="320"/>
    <s v="No"/>
    <n v="2"/>
    <x v="5"/>
    <n v="0.1"/>
    <n v="0.11"/>
    <n v="-9.999999999999995E-3"/>
    <n v="936.40000000000009"/>
    <n v="3000"/>
    <s v="Travel_Frequently"/>
    <n v="508"/>
    <s v="Sales"/>
    <n v="10"/>
    <n v="3"/>
    <s v="Marketing"/>
    <n v="46"/>
    <n v="2"/>
    <n v="2"/>
    <s v="Single"/>
    <n v="4317"/>
    <n v="3"/>
    <n v="14"/>
    <n v="3"/>
    <n v="3"/>
    <n v="0"/>
    <n v="9"/>
    <n v="6"/>
    <n v="7"/>
    <n v="0"/>
    <n v="1"/>
  </r>
  <r>
    <n v="47"/>
    <x v="1"/>
    <n v="4"/>
    <s v="Male"/>
    <x v="7"/>
    <x v="2"/>
    <x v="321"/>
    <s v="No"/>
    <n v="3"/>
    <x v="11"/>
    <n v="0.08"/>
    <n v="7.0000000000000007E-2"/>
    <n v="9.999999999999995E-3"/>
    <n v="3660"/>
    <n v="500"/>
    <s v="Travel_Rarely"/>
    <n v="1482"/>
    <s v="Research &amp; Development"/>
    <n v="5"/>
    <n v="5"/>
    <s v="Life Sciences"/>
    <n v="42"/>
    <n v="3"/>
    <n v="5"/>
    <s v="Married"/>
    <n v="16375"/>
    <n v="4"/>
    <n v="11"/>
    <n v="3"/>
    <n v="2"/>
    <n v="1"/>
    <n v="21"/>
    <n v="2"/>
    <n v="2"/>
    <n v="1"/>
    <n v="1"/>
  </r>
  <r>
    <n v="43"/>
    <x v="1"/>
    <n v="3"/>
    <s v="Female"/>
    <x v="2"/>
    <x v="2"/>
    <x v="322"/>
    <s v="No"/>
    <n v="4"/>
    <x v="7"/>
    <n v="0.12"/>
    <n v="0.11"/>
    <n v="9.999999999999995E-3"/>
    <n v="1051.4000000000001"/>
    <n v="1200"/>
    <s v="Travel_Frequently"/>
    <n v="559"/>
    <s v="Research &amp; Development"/>
    <n v="10"/>
    <n v="4"/>
    <s v="Life Sciences"/>
    <n v="82"/>
    <n v="2"/>
    <n v="2"/>
    <s v="Divorced"/>
    <n v="6227"/>
    <n v="1"/>
    <n v="11"/>
    <n v="3"/>
    <n v="2"/>
    <n v="1"/>
    <n v="9"/>
    <n v="3"/>
    <n v="7"/>
    <n v="0"/>
    <n v="0"/>
  </r>
  <r>
    <n v="27"/>
    <x v="1"/>
    <n v="3"/>
    <s v="Male"/>
    <x v="0"/>
    <x v="1"/>
    <x v="323"/>
    <s v="Yes"/>
    <n v="3"/>
    <x v="8"/>
    <n v="0.1"/>
    <n v="0.11"/>
    <n v="-9.999999999999995E-3"/>
    <n v="1269.8000000000002"/>
    <n v="4500"/>
    <s v="Non-Travel"/>
    <n v="210"/>
    <s v="Sales"/>
    <n v="1"/>
    <n v="1"/>
    <s v="Marketing"/>
    <n v="73"/>
    <n v="3"/>
    <n v="2"/>
    <s v="Married"/>
    <n v="22107"/>
    <n v="0"/>
    <n v="13"/>
    <n v="3"/>
    <n v="4"/>
    <n v="1"/>
    <n v="6"/>
    <n v="0"/>
    <n v="4"/>
    <n v="1"/>
    <n v="4"/>
  </r>
  <r>
    <n v="54"/>
    <x v="1"/>
    <n v="4"/>
    <s v="Female"/>
    <x v="1"/>
    <x v="2"/>
    <x v="324"/>
    <s v="No"/>
    <n v="2"/>
    <x v="9"/>
    <n v="0.1"/>
    <n v="7.0000000000000007E-2"/>
    <n v="0.03"/>
    <n v="973.80000000000007"/>
    <n v="3000"/>
    <s v="Travel_Frequently"/>
    <n v="928"/>
    <s v="Research &amp; Development"/>
    <n v="20"/>
    <n v="4"/>
    <s v="Life Sciences"/>
    <n v="31"/>
    <n v="3"/>
    <n v="2"/>
    <s v="Single"/>
    <n v="16885"/>
    <n v="3"/>
    <n v="12"/>
    <n v="3"/>
    <n v="4"/>
    <n v="0"/>
    <n v="20"/>
    <n v="4"/>
    <n v="3"/>
    <n v="0"/>
    <n v="3"/>
  </r>
  <r>
    <n v="43"/>
    <x v="1"/>
    <n v="3"/>
    <s v="Female"/>
    <x v="4"/>
    <x v="3"/>
    <x v="325"/>
    <s v="No"/>
    <n v="2"/>
    <x v="6"/>
    <n v="0.1"/>
    <n v="0.11"/>
    <n v="-9.999999999999995E-3"/>
    <n v="1997"/>
    <n v="500"/>
    <s v="Travel_Rarely"/>
    <n v="1001"/>
    <s v="Research &amp; Development"/>
    <n v="7"/>
    <n v="3"/>
    <s v="Life Sciences"/>
    <n v="43"/>
    <n v="3"/>
    <n v="3"/>
    <s v="Married"/>
    <n v="9262"/>
    <n v="8"/>
    <n v="16"/>
    <n v="3"/>
    <n v="1"/>
    <n v="1"/>
    <n v="10"/>
    <n v="1"/>
    <n v="0"/>
    <n v="0"/>
    <n v="0"/>
  </r>
  <r>
    <n v="45"/>
    <x v="1"/>
    <n v="4"/>
    <s v="Male"/>
    <x v="1"/>
    <x v="0"/>
    <x v="326"/>
    <s v="No"/>
    <n v="3"/>
    <x v="1"/>
    <n v="0.1"/>
    <n v="0.1"/>
    <n v="0"/>
    <n v="739.40000000000009"/>
    <n v="4500"/>
    <s v="Travel_Rarely"/>
    <n v="549"/>
    <s v="Research &amp; Development"/>
    <n v="8"/>
    <n v="4"/>
    <s v="Other"/>
    <n v="75"/>
    <n v="3"/>
    <n v="2"/>
    <s v="Married"/>
    <n v="9278"/>
    <n v="9"/>
    <n v="14"/>
    <n v="3"/>
    <n v="1"/>
    <n v="2"/>
    <n v="12"/>
    <n v="3"/>
    <n v="9"/>
    <n v="9"/>
    <n v="8"/>
  </r>
  <r>
    <n v="40"/>
    <x v="1"/>
    <n v="2"/>
    <s v="Male"/>
    <x v="0"/>
    <x v="0"/>
    <x v="327"/>
    <s v="Yes"/>
    <n v="2"/>
    <x v="9"/>
    <n v="0.15"/>
    <n v="0.11"/>
    <n v="3.9999999999999994E-2"/>
    <n v="1491.4"/>
    <n v="3000"/>
    <s v="Travel_Rarely"/>
    <n v="1124"/>
    <s v="Sales"/>
    <n v="1"/>
    <n v="2"/>
    <s v="Medical"/>
    <n v="57"/>
    <n v="1"/>
    <n v="2"/>
    <s v="Married"/>
    <n v="13273"/>
    <n v="2"/>
    <n v="22"/>
    <n v="4"/>
    <n v="3"/>
    <n v="3"/>
    <n v="6"/>
    <n v="2"/>
    <n v="3"/>
    <n v="0"/>
    <n v="2"/>
  </r>
  <r>
    <n v="29"/>
    <x v="0"/>
    <n v="2"/>
    <s v="Male"/>
    <x v="2"/>
    <x v="3"/>
    <x v="328"/>
    <s v="Yes"/>
    <n v="2"/>
    <x v="5"/>
    <n v="0.1"/>
    <n v="0.11"/>
    <n v="-9.999999999999995E-3"/>
    <n v="423.8"/>
    <n v="1200"/>
    <s v="Travel_Rarely"/>
    <n v="318"/>
    <s v="Research &amp; Development"/>
    <n v="8"/>
    <n v="4"/>
    <s v="Other"/>
    <n v="77"/>
    <n v="1"/>
    <n v="1"/>
    <s v="Married"/>
    <n v="4759"/>
    <n v="1"/>
    <n v="11"/>
    <n v="3"/>
    <n v="4"/>
    <n v="0"/>
    <n v="7"/>
    <n v="4"/>
    <n v="7"/>
    <n v="0"/>
    <n v="7"/>
  </r>
  <r>
    <n v="29"/>
    <x v="1"/>
    <n v="2"/>
    <s v="Male"/>
    <x v="2"/>
    <x v="0"/>
    <x v="329"/>
    <s v="No"/>
    <n v="3"/>
    <x v="11"/>
    <n v="0.08"/>
    <n v="0.1"/>
    <n v="-2.0000000000000004E-2"/>
    <n v="796.6"/>
    <n v="3000"/>
    <s v="Travel_Rarely"/>
    <n v="738"/>
    <s v="Research &amp; Development"/>
    <n v="9"/>
    <n v="5"/>
    <s v="Other"/>
    <n v="30"/>
    <n v="2"/>
    <n v="1"/>
    <s v="Single"/>
    <n v="7621"/>
    <n v="0"/>
    <n v="17"/>
    <n v="3"/>
    <n v="3"/>
    <n v="0"/>
    <n v="4"/>
    <n v="2"/>
    <n v="2"/>
    <n v="2"/>
    <n v="2"/>
  </r>
  <r>
    <n v="30"/>
    <x v="1"/>
    <n v="4"/>
    <s v="Female"/>
    <x v="0"/>
    <x v="2"/>
    <x v="330"/>
    <s v="No"/>
    <n v="3"/>
    <x v="1"/>
    <n v="0.1"/>
    <n v="0.1"/>
    <n v="0"/>
    <n v="1223.6000000000001"/>
    <n v="500"/>
    <s v="Travel_Rarely"/>
    <n v="570"/>
    <s v="Sales"/>
    <n v="5"/>
    <n v="3"/>
    <s v="Marketing"/>
    <n v="30"/>
    <n v="2"/>
    <n v="2"/>
    <s v="Divorced"/>
    <n v="5431"/>
    <n v="1"/>
    <n v="13"/>
    <n v="3"/>
    <n v="3"/>
    <n v="3"/>
    <n v="10"/>
    <n v="2"/>
    <n v="9"/>
    <n v="1"/>
    <n v="2"/>
  </r>
  <r>
    <n v="27"/>
    <x v="1"/>
    <n v="2"/>
    <s v="Female"/>
    <x v="0"/>
    <x v="1"/>
    <x v="331"/>
    <s v="No"/>
    <n v="3"/>
    <x v="3"/>
    <n v="0.12"/>
    <n v="0.09"/>
    <n v="0.03"/>
    <n v="1242.8000000000002"/>
    <n v="4500"/>
    <s v="Travel_Rarely"/>
    <n v="1130"/>
    <s v="Sales"/>
    <n v="8"/>
    <n v="4"/>
    <s v="Marketing"/>
    <n v="56"/>
    <n v="3"/>
    <n v="2"/>
    <s v="Married"/>
    <n v="3415"/>
    <n v="1"/>
    <n v="18"/>
    <n v="3"/>
    <n v="1"/>
    <n v="1"/>
    <n v="8"/>
    <n v="3"/>
    <n v="7"/>
    <n v="0"/>
    <n v="7"/>
  </r>
  <r>
    <n v="37"/>
    <x v="1"/>
    <n v="4"/>
    <s v="Male"/>
    <x v="3"/>
    <x v="0"/>
    <x v="136"/>
    <s v="No"/>
    <n v="2"/>
    <x v="0"/>
    <n v="0.12"/>
    <n v="0.11"/>
    <n v="9.999999999999995E-3"/>
    <n v="1269.4000000000001"/>
    <n v="3000"/>
    <s v="Travel_Rarely"/>
    <n v="1192"/>
    <s v="Research &amp; Development"/>
    <n v="5"/>
    <n v="2"/>
    <s v="Medical"/>
    <n v="61"/>
    <n v="3"/>
    <n v="2"/>
    <s v="Divorced"/>
    <n v="23177"/>
    <n v="7"/>
    <n v="16"/>
    <n v="3"/>
    <n v="3"/>
    <n v="2"/>
    <n v="8"/>
    <n v="2"/>
    <n v="2"/>
    <n v="0"/>
    <n v="4"/>
  </r>
  <r>
    <n v="38"/>
    <x v="1"/>
    <n v="3"/>
    <s v="Male"/>
    <x v="7"/>
    <x v="0"/>
    <x v="332"/>
    <s v="Yes"/>
    <n v="3"/>
    <x v="19"/>
    <n v="0.12"/>
    <n v="0.09"/>
    <n v="0.03"/>
    <n v="2302"/>
    <n v="500"/>
    <s v="Travel_Rarely"/>
    <n v="343"/>
    <s v="Research &amp; Development"/>
    <n v="15"/>
    <n v="2"/>
    <s v="Life Sciences"/>
    <n v="92"/>
    <n v="2"/>
    <n v="3"/>
    <s v="Divorced"/>
    <n v="15682"/>
    <n v="0"/>
    <n v="14"/>
    <n v="3"/>
    <n v="2"/>
    <n v="1"/>
    <n v="12"/>
    <n v="3"/>
    <n v="10"/>
    <n v="2"/>
    <n v="9"/>
  </r>
  <r>
    <n v="31"/>
    <x v="1"/>
    <n v="3"/>
    <s v="Female"/>
    <x v="3"/>
    <x v="0"/>
    <x v="333"/>
    <s v="Yes"/>
    <n v="2"/>
    <x v="19"/>
    <n v="0.15"/>
    <n v="0.11"/>
    <n v="3.9999999999999994E-2"/>
    <n v="1428.6000000000001"/>
    <n v="500"/>
    <s v="Travel_Rarely"/>
    <n v="1232"/>
    <s v="Research &amp; Development"/>
    <n v="7"/>
    <n v="4"/>
    <s v="Medical"/>
    <n v="39"/>
    <n v="3"/>
    <n v="3"/>
    <s v="Single"/>
    <n v="25713"/>
    <n v="1"/>
    <n v="14"/>
    <n v="3"/>
    <n v="3"/>
    <n v="0"/>
    <n v="11"/>
    <n v="2"/>
    <n v="9"/>
    <n v="4"/>
    <n v="10"/>
  </r>
  <r>
    <n v="29"/>
    <x v="1"/>
    <n v="4"/>
    <s v="Female"/>
    <x v="0"/>
    <x v="1"/>
    <x v="334"/>
    <s v="Yes"/>
    <n v="3"/>
    <x v="5"/>
    <n v="0.08"/>
    <n v="0.11"/>
    <n v="-0.03"/>
    <n v="1653.6000000000001"/>
    <n v="3000"/>
    <s v="Travel_Rarely"/>
    <n v="144"/>
    <s v="Sales"/>
    <n v="10"/>
    <n v="1"/>
    <s v="Marketing"/>
    <n v="39"/>
    <n v="2"/>
    <n v="2"/>
    <s v="Divorced"/>
    <n v="11866"/>
    <n v="1"/>
    <n v="14"/>
    <n v="3"/>
    <n v="1"/>
    <n v="2"/>
    <n v="7"/>
    <n v="2"/>
    <n v="7"/>
    <n v="1"/>
    <n v="7"/>
  </r>
  <r>
    <n v="35"/>
    <x v="1"/>
    <n v="3"/>
    <s v="Male"/>
    <x v="3"/>
    <x v="1"/>
    <x v="335"/>
    <s v="No"/>
    <n v="3"/>
    <x v="22"/>
    <n v="0.08"/>
    <n v="0.1"/>
    <n v="-2.0000000000000004E-2"/>
    <n v="1619"/>
    <n v="4500"/>
    <s v="Travel_Rarely"/>
    <n v="1296"/>
    <s v="Research &amp; Development"/>
    <n v="5"/>
    <n v="4"/>
    <s v="Technical Degree"/>
    <n v="62"/>
    <n v="3"/>
    <n v="3"/>
    <s v="Single"/>
    <n v="18264"/>
    <n v="0"/>
    <n v="13"/>
    <n v="3"/>
    <n v="4"/>
    <n v="0"/>
    <n v="17"/>
    <n v="5"/>
    <n v="6"/>
    <n v="0"/>
    <n v="13"/>
  </r>
  <r>
    <n v="23"/>
    <x v="1"/>
    <n v="3"/>
    <s v="Male"/>
    <x v="1"/>
    <x v="0"/>
    <x v="336"/>
    <s v="No"/>
    <n v="2"/>
    <x v="9"/>
    <n v="0.1"/>
    <n v="0.09"/>
    <n v="1.0000000000000009E-2"/>
    <n v="580.80000000000007"/>
    <n v="1200"/>
    <s v="Travel_Rarely"/>
    <n v="1309"/>
    <s v="Research &amp; Development"/>
    <n v="26"/>
    <n v="1"/>
    <s v="Life Sciences"/>
    <n v="83"/>
    <n v="3"/>
    <n v="1"/>
    <s v="Divorced"/>
    <n v="16092"/>
    <n v="1"/>
    <n v="12"/>
    <n v="3"/>
    <n v="3"/>
    <n v="2"/>
    <n v="4"/>
    <n v="2"/>
    <n v="2"/>
    <n v="0"/>
    <n v="2"/>
  </r>
  <r>
    <n v="41"/>
    <x v="1"/>
    <n v="4"/>
    <s v="Male"/>
    <x v="3"/>
    <x v="1"/>
    <x v="337"/>
    <s v="Yes"/>
    <n v="3"/>
    <x v="8"/>
    <n v="0.08"/>
    <n v="0.11"/>
    <n v="-0.03"/>
    <n v="1206.4000000000001"/>
    <n v="3000"/>
    <s v="Travel_Rarely"/>
    <n v="483"/>
    <s v="Research &amp; Development"/>
    <n v="6"/>
    <n v="3"/>
    <s v="Medical"/>
    <n v="95"/>
    <n v="2"/>
    <n v="2"/>
    <s v="Single"/>
    <n v="10110"/>
    <n v="6"/>
    <n v="15"/>
    <n v="3"/>
    <n v="4"/>
    <n v="0"/>
    <n v="8"/>
    <n v="3"/>
    <n v="4"/>
    <n v="1"/>
    <n v="2"/>
  </r>
  <r>
    <n v="47"/>
    <x v="1"/>
    <n v="2"/>
    <s v="Male"/>
    <x v="6"/>
    <x v="2"/>
    <x v="338"/>
    <s v="No"/>
    <n v="3"/>
    <x v="2"/>
    <n v="0.1"/>
    <n v="0.09"/>
    <n v="1.0000000000000009E-2"/>
    <n v="595.20000000000005"/>
    <n v="500"/>
    <s v="Travel_Frequently"/>
    <n v="1309"/>
    <s v="Sales"/>
    <n v="4"/>
    <n v="1"/>
    <s v="Medical"/>
    <n v="99"/>
    <n v="3"/>
    <n v="2"/>
    <s v="Single"/>
    <n v="25751"/>
    <n v="3"/>
    <n v="19"/>
    <n v="3"/>
    <n v="1"/>
    <n v="0"/>
    <n v="5"/>
    <n v="3"/>
    <n v="0"/>
    <n v="0"/>
    <n v="0"/>
  </r>
  <r>
    <n v="42"/>
    <x v="1"/>
    <n v="1"/>
    <s v="Female"/>
    <x v="7"/>
    <x v="0"/>
    <x v="339"/>
    <s v="No"/>
    <n v="3"/>
    <x v="6"/>
    <n v="0.15"/>
    <n v="7.0000000000000007E-2"/>
    <n v="7.9999999999999988E-2"/>
    <n v="3198.4"/>
    <n v="4500"/>
    <s v="Travel_Rarely"/>
    <n v="810"/>
    <s v="Research &amp; Development"/>
    <n v="23"/>
    <n v="5"/>
    <s v="Life Sciences"/>
    <n v="44"/>
    <n v="3"/>
    <n v="4"/>
    <s v="Single"/>
    <n v="15901"/>
    <n v="2"/>
    <n v="14"/>
    <n v="3"/>
    <n v="2"/>
    <n v="0"/>
    <n v="16"/>
    <n v="2"/>
    <n v="0"/>
    <n v="0"/>
    <n v="0"/>
  </r>
  <r>
    <n v="29"/>
    <x v="1"/>
    <n v="4"/>
    <s v="Male"/>
    <x v="0"/>
    <x v="2"/>
    <x v="340"/>
    <s v="No"/>
    <n v="2"/>
    <x v="9"/>
    <n v="0.15"/>
    <n v="0.11"/>
    <n v="3.9999999999999994E-2"/>
    <n v="929.80000000000007"/>
    <n v="1200"/>
    <s v="Non-Travel"/>
    <n v="746"/>
    <s v="Sales"/>
    <n v="2"/>
    <n v="3"/>
    <s v="Life Sciences"/>
    <n v="61"/>
    <n v="3"/>
    <n v="2"/>
    <s v="Married"/>
    <n v="16928"/>
    <n v="1"/>
    <n v="14"/>
    <n v="3"/>
    <n v="1"/>
    <n v="1"/>
    <n v="4"/>
    <n v="3"/>
    <n v="3"/>
    <n v="0"/>
    <n v="2"/>
  </r>
  <r>
    <n v="42"/>
    <x v="1"/>
    <n v="3"/>
    <s v="Male"/>
    <x v="8"/>
    <x v="2"/>
    <x v="341"/>
    <s v="Yes"/>
    <n v="3"/>
    <x v="11"/>
    <n v="0.12"/>
    <n v="0.11"/>
    <n v="9.999999999999995E-3"/>
    <n v="539.20000000000005"/>
    <n v="3000"/>
    <s v="Travel_Rarely"/>
    <n v="544"/>
    <s v="Human Resources"/>
    <n v="2"/>
    <n v="1"/>
    <s v="Technical Degree"/>
    <n v="52"/>
    <n v="3"/>
    <n v="1"/>
    <s v="Divorced"/>
    <n v="24017"/>
    <n v="0"/>
    <n v="11"/>
    <n v="3"/>
    <n v="3"/>
    <n v="1"/>
    <n v="4"/>
    <n v="5"/>
    <n v="2"/>
    <n v="1"/>
    <n v="0"/>
  </r>
  <r>
    <n v="32"/>
    <x v="1"/>
    <n v="3"/>
    <s v="Female"/>
    <x v="2"/>
    <x v="1"/>
    <x v="342"/>
    <s v="No"/>
    <n v="3"/>
    <x v="3"/>
    <n v="0.1"/>
    <n v="0.09"/>
    <n v="1.0000000000000009E-2"/>
    <n v="474"/>
    <n v="1200"/>
    <s v="Travel_Rarely"/>
    <n v="1062"/>
    <s v="Research &amp; Development"/>
    <n v="2"/>
    <n v="3"/>
    <s v="Medical"/>
    <n v="75"/>
    <n v="3"/>
    <n v="1"/>
    <s v="Married"/>
    <n v="3956"/>
    <n v="1"/>
    <n v="13"/>
    <n v="3"/>
    <n v="3"/>
    <n v="1"/>
    <n v="8"/>
    <n v="4"/>
    <n v="0"/>
    <n v="0"/>
    <n v="7"/>
  </r>
  <r>
    <n v="48"/>
    <x v="1"/>
    <n v="1"/>
    <s v="Female"/>
    <x v="5"/>
    <x v="2"/>
    <x v="343"/>
    <s v="No"/>
    <n v="1"/>
    <x v="2"/>
    <n v="0.08"/>
    <n v="0.11"/>
    <n v="-0.03"/>
    <n v="2500.8000000000002"/>
    <n v="3000"/>
    <s v="Travel_Rarely"/>
    <n v="530"/>
    <s v="Sales"/>
    <n v="29"/>
    <n v="1"/>
    <s v="Medical"/>
    <n v="91"/>
    <n v="3"/>
    <n v="3"/>
    <s v="Married"/>
    <n v="23978"/>
    <n v="3"/>
    <n v="21"/>
    <n v="4"/>
    <n v="2"/>
    <n v="1"/>
    <n v="15"/>
    <n v="3"/>
    <n v="0"/>
    <n v="0"/>
    <n v="0"/>
  </r>
  <r>
    <n v="37"/>
    <x v="1"/>
    <n v="3"/>
    <s v="Male"/>
    <x v="1"/>
    <x v="3"/>
    <x v="344"/>
    <s v="Yes"/>
    <n v="3"/>
    <x v="5"/>
    <n v="0.15"/>
    <n v="0.09"/>
    <n v="0.06"/>
    <n v="1194.8"/>
    <n v="4500"/>
    <s v="Travel_Rarely"/>
    <n v="1319"/>
    <s v="Research &amp; Development"/>
    <n v="6"/>
    <n v="3"/>
    <s v="Medical"/>
    <n v="51"/>
    <n v="4"/>
    <n v="2"/>
    <s v="Divorced"/>
    <n v="17001"/>
    <n v="4"/>
    <n v="13"/>
    <n v="3"/>
    <n v="1"/>
    <n v="2"/>
    <n v="13"/>
    <n v="2"/>
    <n v="7"/>
    <n v="6"/>
    <n v="7"/>
  </r>
  <r>
    <n v="30"/>
    <x v="1"/>
    <n v="4"/>
    <s v="Female"/>
    <x v="0"/>
    <x v="2"/>
    <x v="345"/>
    <s v="Yes"/>
    <n v="4"/>
    <x v="4"/>
    <n v="0.1"/>
    <n v="0.1"/>
    <n v="0"/>
    <n v="947.2"/>
    <n v="4500"/>
    <s v="Non-Travel"/>
    <n v="641"/>
    <s v="Sales"/>
    <n v="25"/>
    <n v="2"/>
    <s v="Technical Degree"/>
    <n v="85"/>
    <n v="3"/>
    <n v="2"/>
    <s v="Married"/>
    <n v="6069"/>
    <n v="7"/>
    <n v="12"/>
    <n v="3"/>
    <n v="2"/>
    <n v="1"/>
    <n v="4"/>
    <n v="2"/>
    <n v="2"/>
    <n v="2"/>
    <n v="2"/>
  </r>
  <r>
    <n v="26"/>
    <x v="1"/>
    <n v="3"/>
    <s v="Male"/>
    <x v="0"/>
    <x v="2"/>
    <x v="346"/>
    <s v="No"/>
    <n v="3"/>
    <x v="3"/>
    <n v="0.12"/>
    <n v="7.0000000000000007E-2"/>
    <n v="4.9999999999999989E-2"/>
    <n v="1059.2"/>
    <n v="500"/>
    <s v="Travel_Rarely"/>
    <n v="933"/>
    <s v="Sales"/>
    <n v="1"/>
    <n v="3"/>
    <s v="Life Sciences"/>
    <n v="57"/>
    <n v="3"/>
    <n v="2"/>
    <s v="Married"/>
    <n v="20156"/>
    <n v="1"/>
    <n v="17"/>
    <n v="3"/>
    <n v="2"/>
    <n v="1"/>
    <n v="8"/>
    <n v="3"/>
    <n v="7"/>
    <n v="7"/>
    <n v="7"/>
  </r>
  <r>
    <n v="42"/>
    <x v="1"/>
    <n v="1"/>
    <s v="Male"/>
    <x v="4"/>
    <x v="0"/>
    <x v="347"/>
    <s v="No"/>
    <n v="3"/>
    <x v="6"/>
    <n v="0.1"/>
    <n v="0.11"/>
    <n v="-9.999999999999995E-3"/>
    <n v="1356.2"/>
    <n v="1200"/>
    <s v="Travel_Rarely"/>
    <n v="1332"/>
    <s v="Research &amp; Development"/>
    <n v="2"/>
    <n v="4"/>
    <s v="Other"/>
    <n v="98"/>
    <n v="2"/>
    <n v="2"/>
    <s v="Single"/>
    <n v="17078"/>
    <n v="3"/>
    <n v="23"/>
    <n v="4"/>
    <n v="2"/>
    <n v="0"/>
    <n v="14"/>
    <n v="6"/>
    <n v="0"/>
    <n v="0"/>
    <n v="0"/>
  </r>
  <r>
    <n v="21"/>
    <x v="0"/>
    <n v="1"/>
    <s v="Female"/>
    <x v="6"/>
    <x v="1"/>
    <x v="348"/>
    <s v="Yes"/>
    <n v="3"/>
    <x v="11"/>
    <n v="0.1"/>
    <n v="7.0000000000000007E-2"/>
    <n v="0.03"/>
    <n v="434.8"/>
    <n v="1200"/>
    <s v="Travel_Frequently"/>
    <n v="756"/>
    <s v="Sales"/>
    <n v="1"/>
    <n v="1"/>
    <s v="Technical Degree"/>
    <n v="99"/>
    <n v="2"/>
    <n v="1"/>
    <s v="Single"/>
    <n v="9150"/>
    <n v="1"/>
    <n v="11"/>
    <n v="3"/>
    <n v="3"/>
    <n v="0"/>
    <n v="3"/>
    <n v="3"/>
    <n v="2"/>
    <n v="1"/>
    <n v="2"/>
  </r>
  <r>
    <n v="36"/>
    <x v="1"/>
    <n v="4"/>
    <s v="Female"/>
    <x v="0"/>
    <x v="0"/>
    <x v="349"/>
    <s v="No"/>
    <n v="3"/>
    <x v="6"/>
    <n v="0.08"/>
    <n v="0.1"/>
    <n v="-2.0000000000000004E-2"/>
    <n v="1330.6000000000001"/>
    <n v="1200"/>
    <s v="Non-Travel"/>
    <n v="845"/>
    <s v="Sales"/>
    <n v="1"/>
    <n v="5"/>
    <s v="Medical"/>
    <n v="45"/>
    <n v="3"/>
    <n v="2"/>
    <s v="Single"/>
    <n v="15276"/>
    <n v="4"/>
    <n v="15"/>
    <n v="3"/>
    <n v="2"/>
    <n v="0"/>
    <n v="7"/>
    <n v="6"/>
    <n v="0"/>
    <n v="0"/>
    <n v="0"/>
  </r>
  <r>
    <n v="36"/>
    <x v="1"/>
    <n v="1"/>
    <s v="Male"/>
    <x v="0"/>
    <x v="0"/>
    <x v="350"/>
    <s v="No"/>
    <n v="3"/>
    <x v="20"/>
    <n v="0.08"/>
    <n v="0.09"/>
    <n v="-9.999999999999995E-3"/>
    <n v="1939.8000000000002"/>
    <n v="4500"/>
    <s v="Travel_Frequently"/>
    <n v="541"/>
    <s v="Sales"/>
    <n v="3"/>
    <n v="4"/>
    <s v="Medical"/>
    <n v="48"/>
    <n v="2"/>
    <n v="3"/>
    <s v="Married"/>
    <n v="7246"/>
    <n v="4"/>
    <n v="11"/>
    <n v="3"/>
    <n v="1"/>
    <n v="1"/>
    <n v="16"/>
    <n v="2"/>
    <n v="9"/>
    <n v="1"/>
    <n v="12"/>
  </r>
  <r>
    <n v="57"/>
    <x v="1"/>
    <n v="4"/>
    <s v="Male"/>
    <x v="4"/>
    <x v="2"/>
    <x v="351"/>
    <s v="No"/>
    <n v="3"/>
    <x v="11"/>
    <n v="0.08"/>
    <n v="0.09"/>
    <n v="-9.999999999999995E-3"/>
    <n v="1351"/>
    <n v="4500"/>
    <s v="Travel_Rarely"/>
    <n v="593"/>
    <s v="Research &amp; Development"/>
    <n v="1"/>
    <n v="4"/>
    <s v="Medical"/>
    <n v="88"/>
    <n v="3"/>
    <n v="2"/>
    <s v="Married"/>
    <n v="2967"/>
    <n v="2"/>
    <n v="11"/>
    <n v="3"/>
    <n v="3"/>
    <n v="0"/>
    <n v="15"/>
    <n v="2"/>
    <n v="2"/>
    <n v="1"/>
    <n v="2"/>
  </r>
  <r>
    <n v="40"/>
    <x v="1"/>
    <n v="4"/>
    <s v="Female"/>
    <x v="2"/>
    <x v="2"/>
    <x v="352"/>
    <s v="Yes"/>
    <n v="3"/>
    <x v="5"/>
    <n v="0.08"/>
    <n v="0.09"/>
    <n v="-9.999999999999995E-3"/>
    <n v="442.6"/>
    <n v="500"/>
    <s v="Travel_Rarely"/>
    <n v="1171"/>
    <s v="Research &amp; Development"/>
    <n v="10"/>
    <n v="4"/>
    <s v="Life Sciences"/>
    <n v="46"/>
    <n v="4"/>
    <n v="1"/>
    <s v="Married"/>
    <n v="22495"/>
    <n v="3"/>
    <n v="13"/>
    <n v="3"/>
    <n v="3"/>
    <n v="1"/>
    <n v="10"/>
    <n v="3"/>
    <n v="7"/>
    <n v="1"/>
    <n v="7"/>
  </r>
  <r>
    <n v="21"/>
    <x v="1"/>
    <n v="1"/>
    <s v="Male"/>
    <x v="6"/>
    <x v="0"/>
    <x v="353"/>
    <s v="No"/>
    <n v="2"/>
    <x v="11"/>
    <n v="0.1"/>
    <n v="0.09"/>
    <n v="1.0000000000000009E-2"/>
    <n v="522"/>
    <n v="1200"/>
    <s v="Non-Travel"/>
    <n v="895"/>
    <s v="Sales"/>
    <n v="9"/>
    <n v="2"/>
    <s v="Medical"/>
    <n v="39"/>
    <n v="3"/>
    <n v="1"/>
    <s v="Single"/>
    <n v="2851"/>
    <n v="1"/>
    <n v="24"/>
    <n v="4"/>
    <n v="3"/>
    <n v="0"/>
    <n v="3"/>
    <n v="3"/>
    <n v="2"/>
    <n v="2"/>
    <n v="2"/>
  </r>
  <r>
    <n v="33"/>
    <x v="0"/>
    <n v="4"/>
    <s v="Female"/>
    <x v="6"/>
    <x v="2"/>
    <x v="354"/>
    <s v="Yes"/>
    <n v="3"/>
    <x v="6"/>
    <n v="0.1"/>
    <n v="0.09"/>
    <n v="1.0000000000000009E-2"/>
    <n v="570.20000000000005"/>
    <n v="500"/>
    <s v="Travel_Rarely"/>
    <n v="350"/>
    <s v="Sales"/>
    <n v="5"/>
    <n v="3"/>
    <s v="Marketing"/>
    <n v="34"/>
    <n v="3"/>
    <n v="1"/>
    <s v="Single"/>
    <n v="9150"/>
    <n v="1"/>
    <n v="13"/>
    <n v="3"/>
    <n v="2"/>
    <n v="0"/>
    <n v="1"/>
    <n v="2"/>
    <n v="0"/>
    <n v="0"/>
    <n v="0"/>
  </r>
  <r>
    <n v="37"/>
    <x v="1"/>
    <n v="3"/>
    <s v="Female"/>
    <x v="2"/>
    <x v="3"/>
    <x v="138"/>
    <s v="No"/>
    <n v="3"/>
    <x v="8"/>
    <n v="0.12"/>
    <n v="0.11"/>
    <n v="9.999999999999995E-3"/>
    <n v="690.40000000000009"/>
    <n v="500"/>
    <s v="Travel_Rarely"/>
    <n v="921"/>
    <s v="Research &amp; Development"/>
    <n v="10"/>
    <n v="3"/>
    <s v="Medical"/>
    <n v="98"/>
    <n v="3"/>
    <n v="1"/>
    <s v="Married"/>
    <n v="17663"/>
    <n v="6"/>
    <n v="20"/>
    <n v="4"/>
    <n v="2"/>
    <n v="1"/>
    <n v="17"/>
    <n v="3"/>
    <n v="4"/>
    <n v="0"/>
    <n v="3"/>
  </r>
  <r>
    <n v="46"/>
    <x v="1"/>
    <n v="3"/>
    <s v="Female"/>
    <x v="3"/>
    <x v="2"/>
    <x v="355"/>
    <s v="No"/>
    <n v="4"/>
    <x v="6"/>
    <n v="0.08"/>
    <n v="0.09"/>
    <n v="-9.999999999999995E-3"/>
    <n v="1051.6000000000001"/>
    <n v="4500"/>
    <s v="Non-Travel"/>
    <n v="1144"/>
    <s v="Research &amp; Development"/>
    <n v="7"/>
    <n v="4"/>
    <s v="Medical"/>
    <n v="30"/>
    <n v="3"/>
    <n v="2"/>
    <s v="Married"/>
    <n v="16044"/>
    <n v="2"/>
    <n v="14"/>
    <n v="3"/>
    <n v="3"/>
    <n v="0"/>
    <n v="7"/>
    <n v="2"/>
    <n v="0"/>
    <n v="0"/>
    <n v="0"/>
  </r>
  <r>
    <n v="41"/>
    <x v="0"/>
    <n v="1"/>
    <s v="Male"/>
    <x v="0"/>
    <x v="1"/>
    <x v="356"/>
    <s v="No"/>
    <n v="3"/>
    <x v="3"/>
    <n v="0.15"/>
    <n v="0.11"/>
    <n v="3.9999999999999994E-2"/>
    <n v="1871"/>
    <n v="500"/>
    <s v="Travel_Frequently"/>
    <n v="143"/>
    <s v="Sales"/>
    <n v="4"/>
    <n v="3"/>
    <s v="Marketing"/>
    <n v="56"/>
    <n v="3"/>
    <n v="2"/>
    <s v="Single"/>
    <n v="9558"/>
    <n v="1"/>
    <n v="18"/>
    <n v="3"/>
    <n v="3"/>
    <n v="0"/>
    <n v="8"/>
    <n v="5"/>
    <n v="7"/>
    <n v="7"/>
    <n v="7"/>
  </r>
  <r>
    <n v="50"/>
    <x v="1"/>
    <n v="4"/>
    <s v="Male"/>
    <x v="4"/>
    <x v="0"/>
    <x v="357"/>
    <s v="No"/>
    <n v="3"/>
    <x v="9"/>
    <n v="0.12"/>
    <n v="7.0000000000000007E-2"/>
    <n v="4.9999999999999989E-2"/>
    <n v="2099.2000000000003"/>
    <n v="4500"/>
    <s v="Travel_Rarely"/>
    <n v="1046"/>
    <s v="Research &amp; Development"/>
    <n v="10"/>
    <n v="3"/>
    <s v="Technical Degree"/>
    <n v="100"/>
    <n v="2"/>
    <n v="3"/>
    <s v="Single"/>
    <n v="2755"/>
    <n v="6"/>
    <n v="15"/>
    <n v="3"/>
    <n v="4"/>
    <n v="0"/>
    <n v="20"/>
    <n v="2"/>
    <n v="3"/>
    <n v="1"/>
    <n v="3"/>
  </r>
  <r>
    <n v="40"/>
    <x v="0"/>
    <n v="3"/>
    <s v="Male"/>
    <x v="0"/>
    <x v="2"/>
    <x v="358"/>
    <s v="Yes"/>
    <n v="3"/>
    <x v="0"/>
    <n v="0.15"/>
    <n v="0.11"/>
    <n v="3.9999999999999994E-2"/>
    <n v="1276"/>
    <n v="1200"/>
    <s v="Travel_Rarely"/>
    <n v="575"/>
    <s v="Sales"/>
    <n v="22"/>
    <n v="2"/>
    <s v="Marketing"/>
    <n v="68"/>
    <n v="2"/>
    <n v="2"/>
    <s v="Married"/>
    <n v="6110"/>
    <n v="2"/>
    <n v="12"/>
    <n v="3"/>
    <n v="1"/>
    <n v="2"/>
    <n v="8"/>
    <n v="6"/>
    <n v="4"/>
    <n v="1"/>
    <n v="0"/>
  </r>
  <r>
    <n v="31"/>
    <x v="1"/>
    <n v="3"/>
    <s v="Male"/>
    <x v="1"/>
    <x v="1"/>
    <x v="210"/>
    <s v="Yes"/>
    <n v="3"/>
    <x v="4"/>
    <n v="0.12"/>
    <n v="0.1"/>
    <n v="1.999999999999999E-2"/>
    <n v="531.4"/>
    <n v="1200"/>
    <s v="Travel_Rarely"/>
    <n v="408"/>
    <s v="Research &amp; Development"/>
    <n v="9"/>
    <n v="4"/>
    <s v="Life Sciences"/>
    <n v="42"/>
    <n v="2"/>
    <n v="1"/>
    <s v="Single"/>
    <n v="7551"/>
    <n v="0"/>
    <n v="16"/>
    <n v="3"/>
    <n v="4"/>
    <n v="0"/>
    <n v="3"/>
    <n v="5"/>
    <n v="2"/>
    <n v="2"/>
    <n v="2"/>
  </r>
  <r>
    <n v="21"/>
    <x v="0"/>
    <n v="3"/>
    <s v="Female"/>
    <x v="6"/>
    <x v="1"/>
    <x v="359"/>
    <s v="No"/>
    <n v="3"/>
    <x v="6"/>
    <n v="0.08"/>
    <n v="0.11"/>
    <n v="-0.03"/>
    <n v="543.20000000000005"/>
    <n v="3000"/>
    <s v="Travel_Rarely"/>
    <n v="156"/>
    <s v="Sales"/>
    <n v="12"/>
    <n v="3"/>
    <s v="Life Sciences"/>
    <n v="90"/>
    <n v="4"/>
    <n v="1"/>
    <s v="Single"/>
    <n v="25422"/>
    <n v="1"/>
    <n v="15"/>
    <n v="3"/>
    <n v="4"/>
    <n v="0"/>
    <n v="1"/>
    <n v="0"/>
    <n v="0"/>
    <n v="0"/>
    <n v="0"/>
  </r>
  <r>
    <n v="29"/>
    <x v="1"/>
    <n v="4"/>
    <s v="Male"/>
    <x v="1"/>
    <x v="0"/>
    <x v="360"/>
    <s v="No"/>
    <n v="3"/>
    <x v="11"/>
    <n v="0.12"/>
    <n v="0.11"/>
    <n v="9.999999999999995E-3"/>
    <n v="440.20000000000005"/>
    <n v="500"/>
    <s v="Travel_Rarely"/>
    <n v="1283"/>
    <s v="Research &amp; Development"/>
    <n v="23"/>
    <n v="3"/>
    <s v="Life Sciences"/>
    <n v="54"/>
    <n v="3"/>
    <n v="1"/>
    <s v="Single"/>
    <n v="18168"/>
    <n v="9"/>
    <n v="16"/>
    <n v="3"/>
    <n v="4"/>
    <n v="0"/>
    <n v="6"/>
    <n v="4"/>
    <n v="2"/>
    <n v="1"/>
    <n v="2"/>
  </r>
  <r>
    <n v="35"/>
    <x v="1"/>
    <n v="3"/>
    <s v="Male"/>
    <x v="4"/>
    <x v="1"/>
    <x v="361"/>
    <s v="No"/>
    <n v="3"/>
    <x v="6"/>
    <n v="0.08"/>
    <n v="0.09"/>
    <n v="-9.999999999999995E-3"/>
    <n v="1308"/>
    <n v="500"/>
    <s v="Travel_Rarely"/>
    <n v="755"/>
    <s v="Research &amp; Development"/>
    <n v="9"/>
    <n v="4"/>
    <s v="Life Sciences"/>
    <n v="97"/>
    <n v="2"/>
    <n v="2"/>
    <s v="Single"/>
    <n v="19394"/>
    <n v="9"/>
    <n v="19"/>
    <n v="3"/>
    <n v="3"/>
    <n v="0"/>
    <n v="10"/>
    <n v="5"/>
    <n v="1"/>
    <n v="0"/>
    <n v="0"/>
  </r>
  <r>
    <n v="27"/>
    <x v="1"/>
    <n v="4"/>
    <s v="Male"/>
    <x v="2"/>
    <x v="1"/>
    <x v="362"/>
    <s v="No"/>
    <n v="3"/>
    <x v="8"/>
    <n v="0.12"/>
    <n v="0.1"/>
    <n v="1.999999999999999E-2"/>
    <n v="763.2"/>
    <n v="1200"/>
    <s v="Travel_Rarely"/>
    <n v="1469"/>
    <s v="Research &amp; Development"/>
    <n v="1"/>
    <n v="2"/>
    <s v="Medical"/>
    <n v="82"/>
    <n v="3"/>
    <n v="1"/>
    <s v="Divorced"/>
    <n v="17881"/>
    <n v="1"/>
    <n v="11"/>
    <n v="3"/>
    <n v="2"/>
    <n v="1"/>
    <n v="5"/>
    <n v="2"/>
    <n v="2"/>
    <n v="0"/>
    <n v="4"/>
  </r>
  <r>
    <n v="28"/>
    <x v="1"/>
    <n v="2"/>
    <s v="Male"/>
    <x v="0"/>
    <x v="0"/>
    <x v="363"/>
    <s v="No"/>
    <n v="3"/>
    <x v="5"/>
    <n v="0.15"/>
    <n v="0.11"/>
    <n v="3.9999999999999994E-2"/>
    <n v="1050.6000000000001"/>
    <n v="4500"/>
    <s v="Travel_Rarely"/>
    <n v="304"/>
    <s v="Sales"/>
    <n v="9"/>
    <n v="4"/>
    <s v="Life Sciences"/>
    <n v="92"/>
    <n v="3"/>
    <n v="2"/>
    <s v="Single"/>
    <n v="20750"/>
    <n v="1"/>
    <n v="16"/>
    <n v="3"/>
    <n v="4"/>
    <n v="0"/>
    <n v="7"/>
    <n v="1"/>
    <n v="5"/>
    <n v="0"/>
    <n v="7"/>
  </r>
  <r>
    <n v="49"/>
    <x v="1"/>
    <n v="2"/>
    <s v="Male"/>
    <x v="4"/>
    <x v="2"/>
    <x v="364"/>
    <s v="No"/>
    <n v="3"/>
    <x v="8"/>
    <n v="0.12"/>
    <n v="0.09"/>
    <n v="0.03"/>
    <n v="2193"/>
    <n v="3000"/>
    <s v="Travel_Rarely"/>
    <n v="1261"/>
    <s v="Research &amp; Development"/>
    <n v="7"/>
    <n v="3"/>
    <s v="Other"/>
    <n v="31"/>
    <n v="2"/>
    <n v="3"/>
    <s v="Single"/>
    <n v="12066"/>
    <n v="8"/>
    <n v="24"/>
    <n v="4"/>
    <n v="3"/>
    <n v="0"/>
    <n v="26"/>
    <n v="2"/>
    <n v="2"/>
    <n v="0"/>
    <n v="0"/>
  </r>
  <r>
    <n v="51"/>
    <x v="1"/>
    <n v="3"/>
    <s v="Female"/>
    <x v="0"/>
    <x v="0"/>
    <x v="365"/>
    <s v="No"/>
    <n v="2"/>
    <x v="5"/>
    <n v="0.1"/>
    <n v="0.09"/>
    <n v="1.0000000000000009E-2"/>
    <n v="987.2"/>
    <n v="4500"/>
    <s v="Travel_Rarely"/>
    <n v="1178"/>
    <s v="Sales"/>
    <n v="14"/>
    <n v="2"/>
    <s v="Life Sciences"/>
    <n v="87"/>
    <n v="3"/>
    <n v="2"/>
    <s v="Married"/>
    <n v="14862"/>
    <n v="4"/>
    <n v="11"/>
    <n v="3"/>
    <n v="3"/>
    <n v="1"/>
    <n v="18"/>
    <n v="2"/>
    <n v="7"/>
    <n v="0"/>
    <n v="7"/>
  </r>
  <r>
    <n v="36"/>
    <x v="1"/>
    <n v="4"/>
    <s v="Female"/>
    <x v="1"/>
    <x v="2"/>
    <x v="366"/>
    <s v="No"/>
    <n v="3"/>
    <x v="4"/>
    <n v="0.15"/>
    <n v="7.0000000000000007E-2"/>
    <n v="7.9999999999999988E-2"/>
    <n v="508.6"/>
    <n v="3000"/>
    <s v="Travel_Rarely"/>
    <n v="329"/>
    <s v="Research &amp; Development"/>
    <n v="2"/>
    <n v="3"/>
    <s v="Life Sciences"/>
    <n v="96"/>
    <n v="3"/>
    <n v="1"/>
    <s v="Married"/>
    <n v="11868"/>
    <n v="4"/>
    <n v="13"/>
    <n v="3"/>
    <n v="2"/>
    <n v="1"/>
    <n v="6"/>
    <n v="3"/>
    <n v="2"/>
    <n v="2"/>
    <n v="2"/>
  </r>
  <r>
    <n v="34"/>
    <x v="0"/>
    <n v="1"/>
    <s v="Male"/>
    <x v="0"/>
    <x v="0"/>
    <x v="367"/>
    <s v="Yes"/>
    <n v="2"/>
    <x v="8"/>
    <n v="0.1"/>
    <n v="0.09"/>
    <n v="1.0000000000000009E-2"/>
    <n v="1060.8"/>
    <n v="4500"/>
    <s v="Non-Travel"/>
    <n v="1362"/>
    <s v="Sales"/>
    <n v="19"/>
    <n v="3"/>
    <s v="Marketing"/>
    <n v="67"/>
    <n v="4"/>
    <n v="2"/>
    <s v="Single"/>
    <n v="4652"/>
    <n v="8"/>
    <n v="13"/>
    <n v="3"/>
    <n v="2"/>
    <n v="0"/>
    <n v="9"/>
    <n v="3"/>
    <n v="2"/>
    <n v="0"/>
    <n v="4"/>
  </r>
  <r>
    <n v="55"/>
    <x v="1"/>
    <n v="3"/>
    <s v="Female"/>
    <x v="5"/>
    <x v="0"/>
    <x v="368"/>
    <s v="Yes"/>
    <n v="3"/>
    <x v="8"/>
    <n v="0.12"/>
    <n v="0.11"/>
    <n v="9.999999999999995E-3"/>
    <n v="3331.8"/>
    <n v="3000"/>
    <s v="Travel_Rarely"/>
    <n v="1311"/>
    <s v="Research &amp; Development"/>
    <n v="2"/>
    <n v="3"/>
    <s v="Life Sciences"/>
    <n v="97"/>
    <n v="3"/>
    <n v="4"/>
    <s v="Single"/>
    <n v="23258"/>
    <n v="2"/>
    <n v="13"/>
    <n v="3"/>
    <n v="3"/>
    <n v="0"/>
    <n v="30"/>
    <n v="2"/>
    <n v="4"/>
    <n v="1"/>
    <n v="2"/>
  </r>
  <r>
    <n v="24"/>
    <x v="1"/>
    <n v="4"/>
    <s v="Female"/>
    <x v="0"/>
    <x v="2"/>
    <x v="369"/>
    <s v="Yes"/>
    <n v="4"/>
    <x v="8"/>
    <n v="0.12"/>
    <n v="0.11"/>
    <n v="9.999999999999995E-3"/>
    <n v="852"/>
    <n v="3000"/>
    <s v="Travel_Rarely"/>
    <n v="1371"/>
    <s v="Sales"/>
    <n v="10"/>
    <n v="4"/>
    <s v="Marketing"/>
    <n v="77"/>
    <n v="3"/>
    <n v="2"/>
    <s v="Divorced"/>
    <n v="5915"/>
    <n v="1"/>
    <n v="12"/>
    <n v="3"/>
    <n v="4"/>
    <n v="1"/>
    <n v="5"/>
    <n v="2"/>
    <n v="2"/>
    <n v="0"/>
    <n v="3"/>
  </r>
  <r>
    <n v="30"/>
    <x v="1"/>
    <n v="3"/>
    <s v="Male"/>
    <x v="6"/>
    <x v="1"/>
    <x v="370"/>
    <s v="No"/>
    <n v="3"/>
    <x v="6"/>
    <n v="0.15"/>
    <n v="0.11"/>
    <n v="3.9999999999999994E-2"/>
    <n v="495.20000000000005"/>
    <n v="4500"/>
    <s v="Travel_Rarely"/>
    <n v="202"/>
    <s v="Sales"/>
    <n v="2"/>
    <n v="1"/>
    <s v="Technical Degree"/>
    <n v="72"/>
    <n v="3"/>
    <n v="1"/>
    <s v="Married"/>
    <n v="17434"/>
    <n v="1"/>
    <n v="18"/>
    <n v="3"/>
    <n v="1"/>
    <n v="1"/>
    <n v="1"/>
    <n v="3"/>
    <n v="0"/>
    <n v="0"/>
    <n v="0"/>
  </r>
  <r>
    <n v="26"/>
    <x v="0"/>
    <n v="3"/>
    <s v="Male"/>
    <x v="1"/>
    <x v="3"/>
    <x v="371"/>
    <s v="No"/>
    <n v="3"/>
    <x v="0"/>
    <n v="0.1"/>
    <n v="0.11"/>
    <n v="-9.999999999999995E-3"/>
    <n v="620.40000000000009"/>
    <n v="1200"/>
    <s v="Travel_Frequently"/>
    <n v="575"/>
    <s v="Research &amp; Development"/>
    <n v="3"/>
    <n v="1"/>
    <s v="Technical Degree"/>
    <n v="73"/>
    <n v="3"/>
    <n v="1"/>
    <s v="Single"/>
    <n v="6582"/>
    <n v="0"/>
    <n v="22"/>
    <n v="4"/>
    <n v="3"/>
    <n v="0"/>
    <n v="7"/>
    <n v="2"/>
    <n v="4"/>
    <n v="0"/>
    <n v="4"/>
  </r>
  <r>
    <n v="22"/>
    <x v="1"/>
    <n v="1"/>
    <s v="Female"/>
    <x v="1"/>
    <x v="1"/>
    <x v="372"/>
    <s v="No"/>
    <n v="3"/>
    <x v="4"/>
    <n v="0.15"/>
    <n v="0.09"/>
    <n v="0.06"/>
    <n v="448.8"/>
    <n v="500"/>
    <s v="Travel_Rarely"/>
    <n v="253"/>
    <s v="Research &amp; Development"/>
    <n v="11"/>
    <n v="3"/>
    <s v="Medical"/>
    <n v="43"/>
    <n v="3"/>
    <n v="1"/>
    <s v="Married"/>
    <n v="24440"/>
    <n v="1"/>
    <n v="13"/>
    <n v="3"/>
    <n v="4"/>
    <n v="1"/>
    <n v="2"/>
    <n v="1"/>
    <n v="1"/>
    <n v="1"/>
    <n v="2"/>
  </r>
  <r>
    <n v="36"/>
    <x v="1"/>
    <n v="2"/>
    <s v="Male"/>
    <x v="0"/>
    <x v="2"/>
    <x v="373"/>
    <s v="No"/>
    <n v="3"/>
    <x v="1"/>
    <n v="0.08"/>
    <n v="0.1"/>
    <n v="-2.0000000000000004E-2"/>
    <n v="1519.2"/>
    <n v="4500"/>
    <s v="Travel_Rarely"/>
    <n v="164"/>
    <s v="Sales"/>
    <n v="2"/>
    <n v="2"/>
    <s v="Medical"/>
    <n v="61"/>
    <n v="2"/>
    <n v="3"/>
    <s v="Married"/>
    <n v="3809"/>
    <n v="1"/>
    <n v="13"/>
    <n v="3"/>
    <n v="2"/>
    <n v="2"/>
    <n v="10"/>
    <n v="2"/>
    <n v="9"/>
    <n v="9"/>
    <n v="0"/>
  </r>
  <r>
    <n v="30"/>
    <x v="0"/>
    <n v="3"/>
    <s v="Male"/>
    <x v="1"/>
    <x v="0"/>
    <x v="374"/>
    <s v="Yes"/>
    <n v="3"/>
    <x v="6"/>
    <n v="0.12"/>
    <n v="0.1"/>
    <n v="1.999999999999999E-2"/>
    <n v="457"/>
    <n v="3000"/>
    <s v="Travel_Frequently"/>
    <n v="464"/>
    <s v="Research &amp; Development"/>
    <n v="4"/>
    <n v="3"/>
    <s v="Technical Degree"/>
    <n v="40"/>
    <n v="3"/>
    <n v="1"/>
    <s v="Single"/>
    <n v="3427"/>
    <n v="9"/>
    <n v="23"/>
    <n v="4"/>
    <n v="3"/>
    <n v="0"/>
    <n v="3"/>
    <n v="4"/>
    <n v="0"/>
    <n v="0"/>
    <n v="0"/>
  </r>
  <r>
    <n v="37"/>
    <x v="1"/>
    <n v="4"/>
    <s v="Female"/>
    <x v="2"/>
    <x v="3"/>
    <x v="375"/>
    <s v="No"/>
    <n v="2"/>
    <x v="29"/>
    <n v="0.1"/>
    <n v="0.09"/>
    <n v="1.0000000000000009E-2"/>
    <n v="606.80000000000007"/>
    <n v="500"/>
    <s v="Travel_Rarely"/>
    <n v="1107"/>
    <s v="Research &amp; Development"/>
    <n v="14"/>
    <n v="3"/>
    <s v="Life Sciences"/>
    <n v="95"/>
    <n v="3"/>
    <n v="1"/>
    <s v="Divorced"/>
    <n v="26914"/>
    <n v="1"/>
    <n v="12"/>
    <n v="3"/>
    <n v="3"/>
    <n v="1"/>
    <n v="18"/>
    <n v="2"/>
    <n v="7"/>
    <n v="12"/>
    <n v="17"/>
  </r>
  <r>
    <n v="40"/>
    <x v="1"/>
    <n v="4"/>
    <s v="Female"/>
    <x v="0"/>
    <x v="1"/>
    <x v="376"/>
    <s v="No"/>
    <n v="3"/>
    <x v="8"/>
    <n v="0.1"/>
    <n v="0.11"/>
    <n v="-9.999999999999995E-3"/>
    <n v="1143"/>
    <n v="1200"/>
    <s v="Travel_Rarely"/>
    <n v="759"/>
    <s v="Sales"/>
    <n v="2"/>
    <n v="2"/>
    <s v="Marketing"/>
    <n v="46"/>
    <n v="3"/>
    <n v="2"/>
    <s v="Divorced"/>
    <n v="22553"/>
    <n v="7"/>
    <n v="12"/>
    <n v="3"/>
    <n v="3"/>
    <n v="2"/>
    <n v="8"/>
    <n v="5"/>
    <n v="4"/>
    <n v="1"/>
    <n v="3"/>
  </r>
  <r>
    <n v="42"/>
    <x v="1"/>
    <n v="2"/>
    <s v="Female"/>
    <x v="2"/>
    <x v="3"/>
    <x v="377"/>
    <s v="No"/>
    <n v="3"/>
    <x v="8"/>
    <n v="0.15"/>
    <n v="7.0000000000000007E-2"/>
    <n v="7.9999999999999988E-2"/>
    <n v="515.20000000000005"/>
    <n v="1200"/>
    <s v="Travel_Rarely"/>
    <n v="201"/>
    <s v="Research &amp; Development"/>
    <n v="1"/>
    <n v="4"/>
    <s v="Life Sciences"/>
    <n v="95"/>
    <n v="3"/>
    <n v="1"/>
    <s v="Divorced"/>
    <n v="20490"/>
    <n v="3"/>
    <n v="16"/>
    <n v="3"/>
    <n v="2"/>
    <n v="1"/>
    <n v="8"/>
    <n v="5"/>
    <n v="2"/>
    <n v="1"/>
    <n v="2"/>
  </r>
  <r>
    <n v="37"/>
    <x v="1"/>
    <n v="3"/>
    <s v="Male"/>
    <x v="3"/>
    <x v="1"/>
    <x v="378"/>
    <s v="Yes"/>
    <n v="2"/>
    <x v="6"/>
    <n v="0.12"/>
    <n v="0.11"/>
    <n v="9.999999999999995E-3"/>
    <n v="839.40000000000009"/>
    <n v="500"/>
    <s v="Travel_Rarely"/>
    <n v="1305"/>
    <s v="Research &amp; Development"/>
    <n v="10"/>
    <n v="4"/>
    <s v="Life Sciences"/>
    <n v="49"/>
    <n v="3"/>
    <n v="2"/>
    <s v="Single"/>
    <n v="21123"/>
    <n v="2"/>
    <n v="12"/>
    <n v="3"/>
    <n v="4"/>
    <n v="0"/>
    <n v="18"/>
    <n v="2"/>
    <n v="0"/>
    <n v="0"/>
    <n v="1"/>
  </r>
  <r>
    <n v="43"/>
    <x v="1"/>
    <n v="1"/>
    <s v="Male"/>
    <x v="7"/>
    <x v="1"/>
    <x v="379"/>
    <s v="No"/>
    <n v="3"/>
    <x v="10"/>
    <n v="0.15"/>
    <n v="0.1"/>
    <n v="4.9999999999999989E-2"/>
    <n v="2867.2000000000003"/>
    <n v="1200"/>
    <s v="Travel_Rarely"/>
    <n v="982"/>
    <s v="Research &amp; Development"/>
    <n v="12"/>
    <n v="3"/>
    <s v="Life Sciences"/>
    <n v="59"/>
    <n v="2"/>
    <n v="4"/>
    <s v="Divorced"/>
    <n v="4345"/>
    <n v="1"/>
    <n v="11"/>
    <n v="3"/>
    <n v="3"/>
    <n v="1"/>
    <n v="25"/>
    <n v="3"/>
    <n v="10"/>
    <n v="3"/>
    <n v="9"/>
  </r>
  <r>
    <n v="40"/>
    <x v="1"/>
    <n v="2"/>
    <s v="Female"/>
    <x v="2"/>
    <x v="2"/>
    <x v="380"/>
    <s v="No"/>
    <n v="3"/>
    <x v="6"/>
    <n v="0.12"/>
    <n v="0.11"/>
    <n v="9.999999999999995E-3"/>
    <n v="689.6"/>
    <n v="4500"/>
    <s v="Travel_Rarely"/>
    <n v="555"/>
    <s v="Research &amp; Development"/>
    <n v="2"/>
    <n v="3"/>
    <s v="Medical"/>
    <n v="78"/>
    <n v="2"/>
    <n v="2"/>
    <s v="Married"/>
    <n v="13436"/>
    <n v="6"/>
    <n v="22"/>
    <n v="4"/>
    <n v="2"/>
    <n v="1"/>
    <n v="20"/>
    <n v="3"/>
    <n v="0"/>
    <n v="0"/>
    <n v="0"/>
  </r>
  <r>
    <n v="54"/>
    <x v="1"/>
    <n v="1"/>
    <s v="Male"/>
    <x v="7"/>
    <x v="3"/>
    <x v="381"/>
    <s v="No"/>
    <n v="2"/>
    <x v="9"/>
    <n v="0.15"/>
    <n v="0.09"/>
    <n v="0.06"/>
    <n v="3881.2000000000003"/>
    <n v="1200"/>
    <s v="Travel_Rarely"/>
    <n v="821"/>
    <s v="Research &amp; Development"/>
    <n v="5"/>
    <n v="2"/>
    <s v="Medical"/>
    <n v="86"/>
    <n v="3"/>
    <n v="5"/>
    <s v="Married"/>
    <n v="8509"/>
    <n v="4"/>
    <n v="11"/>
    <n v="3"/>
    <n v="3"/>
    <n v="1"/>
    <n v="24"/>
    <n v="4"/>
    <n v="2"/>
    <n v="1"/>
    <n v="2"/>
  </r>
  <r>
    <n v="34"/>
    <x v="1"/>
    <n v="3"/>
    <s v="Female"/>
    <x v="0"/>
    <x v="2"/>
    <x v="382"/>
    <s v="No"/>
    <n v="3"/>
    <x v="11"/>
    <n v="0.1"/>
    <n v="0.11"/>
    <n v="-9.999999999999995E-3"/>
    <n v="1307.6000000000001"/>
    <n v="3000"/>
    <s v="Non-Travel"/>
    <n v="1381"/>
    <s v="Sales"/>
    <n v="4"/>
    <n v="4"/>
    <s v="Marketing"/>
    <n v="72"/>
    <n v="3"/>
    <n v="2"/>
    <s v="Married"/>
    <n v="12740"/>
    <n v="9"/>
    <n v="15"/>
    <n v="3"/>
    <n v="1"/>
    <n v="1"/>
    <n v="6"/>
    <n v="3"/>
    <n v="2"/>
    <n v="1"/>
    <n v="2"/>
  </r>
  <r>
    <n v="31"/>
    <x v="1"/>
    <n v="2"/>
    <s v="Female"/>
    <x v="3"/>
    <x v="3"/>
    <x v="383"/>
    <s v="No"/>
    <n v="1"/>
    <x v="20"/>
    <n v="0.08"/>
    <n v="0.1"/>
    <n v="-2.0000000000000004E-2"/>
    <n v="861.2"/>
    <n v="3000"/>
    <s v="Travel_Rarely"/>
    <n v="480"/>
    <s v="Research &amp; Development"/>
    <n v="7"/>
    <n v="2"/>
    <s v="Medical"/>
    <n v="31"/>
    <n v="3"/>
    <n v="2"/>
    <s v="Married"/>
    <n v="4156"/>
    <n v="1"/>
    <n v="12"/>
    <n v="3"/>
    <n v="2"/>
    <n v="1"/>
    <n v="13"/>
    <n v="5"/>
    <n v="10"/>
    <n v="3"/>
    <n v="12"/>
  </r>
  <r>
    <n v="43"/>
    <x v="1"/>
    <n v="4"/>
    <s v="Male"/>
    <x v="2"/>
    <x v="0"/>
    <x v="384"/>
    <s v="No"/>
    <n v="3"/>
    <x v="11"/>
    <n v="0.1"/>
    <n v="7.0000000000000007E-2"/>
    <n v="0.03"/>
    <n v="451.6"/>
    <n v="3000"/>
    <s v="Travel_Frequently"/>
    <n v="313"/>
    <s v="Research &amp; Development"/>
    <n v="21"/>
    <n v="3"/>
    <s v="Medical"/>
    <n v="61"/>
    <n v="3"/>
    <n v="1"/>
    <s v="Married"/>
    <n v="15238"/>
    <n v="7"/>
    <n v="20"/>
    <n v="4"/>
    <n v="1"/>
    <n v="1"/>
    <n v="8"/>
    <n v="1"/>
    <n v="2"/>
    <n v="1"/>
    <n v="2"/>
  </r>
  <r>
    <n v="43"/>
    <x v="1"/>
    <n v="3"/>
    <s v="Female"/>
    <x v="4"/>
    <x v="2"/>
    <x v="385"/>
    <s v="Yes"/>
    <n v="3"/>
    <x v="8"/>
    <n v="0.08"/>
    <n v="0.09"/>
    <n v="-9.999999999999995E-3"/>
    <n v="904.40000000000009"/>
    <n v="4500"/>
    <s v="Travel_Rarely"/>
    <n v="1473"/>
    <s v="Research &amp; Development"/>
    <n v="8"/>
    <n v="4"/>
    <s v="Other"/>
    <n v="74"/>
    <n v="3"/>
    <n v="2"/>
    <s v="Divorced"/>
    <n v="2227"/>
    <n v="4"/>
    <n v="14"/>
    <n v="3"/>
    <n v="4"/>
    <n v="0"/>
    <n v="8"/>
    <n v="3"/>
    <n v="2"/>
    <n v="0"/>
    <n v="2"/>
  </r>
  <r>
    <n v="25"/>
    <x v="1"/>
    <n v="2"/>
    <s v="Female"/>
    <x v="0"/>
    <x v="0"/>
    <x v="386"/>
    <s v="Yes"/>
    <n v="3"/>
    <x v="8"/>
    <n v="0.1"/>
    <n v="0.1"/>
    <n v="0"/>
    <n v="897.40000000000009"/>
    <n v="4500"/>
    <s v="Travel_Rarely"/>
    <n v="891"/>
    <s v="Sales"/>
    <n v="4"/>
    <n v="2"/>
    <s v="Life Sciences"/>
    <n v="99"/>
    <n v="2"/>
    <n v="2"/>
    <s v="Single"/>
    <n v="12090"/>
    <n v="1"/>
    <n v="11"/>
    <n v="3"/>
    <n v="2"/>
    <n v="0"/>
    <n v="5"/>
    <n v="3"/>
    <n v="4"/>
    <n v="1"/>
    <n v="3"/>
  </r>
  <r>
    <n v="37"/>
    <x v="1"/>
    <n v="2"/>
    <s v="Female"/>
    <x v="1"/>
    <x v="2"/>
    <x v="387"/>
    <s v="Yes"/>
    <n v="3"/>
    <x v="20"/>
    <n v="0.12"/>
    <n v="0.11"/>
    <n v="9.999999999999995E-3"/>
    <n v="889.80000000000007"/>
    <n v="1200"/>
    <s v="Non-Travel"/>
    <n v="1063"/>
    <s v="Research &amp; Development"/>
    <n v="25"/>
    <n v="5"/>
    <s v="Medical"/>
    <n v="72"/>
    <n v="3"/>
    <n v="2"/>
    <s v="Married"/>
    <n v="23866"/>
    <n v="3"/>
    <n v="15"/>
    <n v="3"/>
    <n v="1"/>
    <n v="2"/>
    <n v="15"/>
    <n v="2"/>
    <n v="11"/>
    <n v="10"/>
    <n v="7"/>
  </r>
  <r>
    <n v="31"/>
    <x v="1"/>
    <n v="4"/>
    <s v="Male"/>
    <x v="2"/>
    <x v="3"/>
    <x v="388"/>
    <s v="No"/>
    <n v="3"/>
    <x v="9"/>
    <n v="0.1"/>
    <n v="0.1"/>
    <n v="0"/>
    <n v="443.6"/>
    <n v="3000"/>
    <s v="Travel_Rarely"/>
    <n v="329"/>
    <s v="Research &amp; Development"/>
    <n v="1"/>
    <n v="2"/>
    <s v="Life Sciences"/>
    <n v="98"/>
    <n v="2"/>
    <n v="1"/>
    <s v="Married"/>
    <n v="16193"/>
    <n v="1"/>
    <n v="12"/>
    <n v="3"/>
    <n v="3"/>
    <n v="1"/>
    <n v="4"/>
    <n v="3"/>
    <n v="2"/>
    <n v="3"/>
    <n v="2"/>
  </r>
  <r>
    <n v="39"/>
    <x v="1"/>
    <n v="2"/>
    <s v="Male"/>
    <x v="5"/>
    <x v="2"/>
    <x v="389"/>
    <s v="Yes"/>
    <n v="3"/>
    <x v="17"/>
    <n v="0.12"/>
    <n v="0.11"/>
    <n v="9.999999999999995E-3"/>
    <n v="3839.4"/>
    <n v="3000"/>
    <s v="Travel_Frequently"/>
    <n v="1218"/>
    <s v="Research &amp; Development"/>
    <n v="1"/>
    <n v="1"/>
    <s v="Life Sciences"/>
    <n v="52"/>
    <n v="3"/>
    <n v="5"/>
    <s v="Divorced"/>
    <n v="8213"/>
    <n v="1"/>
    <n v="14"/>
    <n v="3"/>
    <n v="3"/>
    <n v="1"/>
    <n v="21"/>
    <n v="3"/>
    <n v="8"/>
    <n v="1"/>
    <n v="6"/>
  </r>
  <r>
    <n v="56"/>
    <x v="1"/>
    <n v="3"/>
    <s v="Female"/>
    <x v="0"/>
    <x v="3"/>
    <x v="390"/>
    <s v="No"/>
    <n v="2"/>
    <x v="5"/>
    <n v="0.15"/>
    <n v="0.1"/>
    <n v="4.9999999999999989E-2"/>
    <n v="2642.4"/>
    <n v="1200"/>
    <s v="Travel_Frequently"/>
    <n v="906"/>
    <s v="Sales"/>
    <n v="6"/>
    <n v="3"/>
    <s v="Life Sciences"/>
    <n v="86"/>
    <n v="4"/>
    <n v="4"/>
    <s v="Married"/>
    <n v="18256"/>
    <n v="9"/>
    <n v="11"/>
    <n v="3"/>
    <n v="4"/>
    <n v="3"/>
    <n v="36"/>
    <n v="0"/>
    <n v="7"/>
    <n v="7"/>
    <n v="7"/>
  </r>
  <r>
    <n v="30"/>
    <x v="1"/>
    <n v="2"/>
    <s v="Female"/>
    <x v="0"/>
    <x v="2"/>
    <x v="391"/>
    <s v="No"/>
    <n v="3"/>
    <x v="8"/>
    <n v="0.15"/>
    <n v="0.11"/>
    <n v="3.9999999999999994E-2"/>
    <n v="1315.4"/>
    <n v="500"/>
    <s v="Travel_Rarely"/>
    <n v="1082"/>
    <s v="Sales"/>
    <n v="12"/>
    <n v="3"/>
    <s v="Technical Degree"/>
    <n v="83"/>
    <n v="3"/>
    <n v="2"/>
    <s v="Single"/>
    <n v="19558"/>
    <n v="0"/>
    <n v="11"/>
    <n v="3"/>
    <n v="2"/>
    <n v="0"/>
    <n v="6"/>
    <n v="6"/>
    <n v="4"/>
    <n v="4"/>
    <n v="4"/>
  </r>
  <r>
    <n v="41"/>
    <x v="1"/>
    <n v="2"/>
    <s v="Male"/>
    <x v="0"/>
    <x v="3"/>
    <x v="392"/>
    <s v="No"/>
    <n v="3"/>
    <x v="1"/>
    <n v="0.12"/>
    <n v="7.0000000000000007E-2"/>
    <n v="4.9999999999999989E-2"/>
    <n v="1678.4"/>
    <n v="3000"/>
    <s v="Travel_Rarely"/>
    <n v="645"/>
    <s v="Sales"/>
    <n v="1"/>
    <n v="3"/>
    <s v="Marketing"/>
    <n v="49"/>
    <n v="4"/>
    <n v="3"/>
    <s v="Married"/>
    <n v="19566"/>
    <n v="1"/>
    <n v="16"/>
    <n v="3"/>
    <n v="3"/>
    <n v="1"/>
    <n v="10"/>
    <n v="2"/>
    <n v="7"/>
    <n v="0"/>
    <n v="7"/>
  </r>
  <r>
    <n v="28"/>
    <x v="1"/>
    <n v="3"/>
    <s v="Male"/>
    <x v="2"/>
    <x v="3"/>
    <x v="393"/>
    <s v="No"/>
    <n v="3"/>
    <x v="1"/>
    <n v="0.12"/>
    <n v="7.0000000000000007E-2"/>
    <n v="4.9999999999999989E-2"/>
    <n v="911.6"/>
    <n v="500"/>
    <s v="Travel_Rarely"/>
    <n v="1300"/>
    <s v="Research &amp; Development"/>
    <n v="17"/>
    <n v="2"/>
    <s v="Medical"/>
    <n v="79"/>
    <n v="3"/>
    <n v="2"/>
    <s v="Divorced"/>
    <n v="13535"/>
    <n v="1"/>
    <n v="12"/>
    <n v="3"/>
    <n v="4"/>
    <n v="1"/>
    <n v="10"/>
    <n v="2"/>
    <n v="0"/>
    <n v="1"/>
    <n v="8"/>
  </r>
  <r>
    <n v="25"/>
    <x v="0"/>
    <n v="1"/>
    <s v="Male"/>
    <x v="2"/>
    <x v="3"/>
    <x v="394"/>
    <s v="No"/>
    <n v="3"/>
    <x v="4"/>
    <n v="0.15"/>
    <n v="0.11"/>
    <n v="3.9999999999999994E-2"/>
    <n v="806.2"/>
    <n v="500"/>
    <s v="Travel_Rarely"/>
    <n v="688"/>
    <s v="Research &amp; Development"/>
    <n v="3"/>
    <n v="3"/>
    <s v="Medical"/>
    <n v="91"/>
    <n v="3"/>
    <n v="1"/>
    <s v="Married"/>
    <n v="9396"/>
    <n v="5"/>
    <n v="13"/>
    <n v="3"/>
    <n v="3"/>
    <n v="1"/>
    <n v="6"/>
    <n v="5"/>
    <n v="2"/>
    <n v="0"/>
    <n v="2"/>
  </r>
  <r>
    <n v="52"/>
    <x v="1"/>
    <n v="4"/>
    <s v="Male"/>
    <x v="3"/>
    <x v="2"/>
    <x v="395"/>
    <s v="Yes"/>
    <n v="3"/>
    <x v="8"/>
    <n v="0.15"/>
    <n v="0.1"/>
    <n v="4.9999999999999989E-2"/>
    <n v="1593.8000000000002"/>
    <n v="4500"/>
    <s v="Travel_Rarely"/>
    <n v="319"/>
    <s v="Research &amp; Development"/>
    <n v="3"/>
    <n v="3"/>
    <s v="Medical"/>
    <n v="39"/>
    <n v="2"/>
    <n v="3"/>
    <s v="Married"/>
    <n v="19609"/>
    <n v="2"/>
    <n v="14"/>
    <n v="3"/>
    <n v="3"/>
    <n v="0"/>
    <n v="28"/>
    <n v="4"/>
    <n v="4"/>
    <n v="0"/>
    <n v="4"/>
  </r>
  <r>
    <n v="45"/>
    <x v="1"/>
    <n v="1"/>
    <s v="Male"/>
    <x v="1"/>
    <x v="0"/>
    <x v="396"/>
    <s v="No"/>
    <n v="2"/>
    <x v="4"/>
    <n v="0.08"/>
    <n v="0.11"/>
    <n v="-0.03"/>
    <n v="530.80000000000007"/>
    <n v="1200"/>
    <s v="Travel_Rarely"/>
    <n v="192"/>
    <s v="Research &amp; Development"/>
    <n v="10"/>
    <n v="2"/>
    <s v="Life Sciences"/>
    <n v="69"/>
    <n v="3"/>
    <n v="1"/>
    <s v="Married"/>
    <n v="9655"/>
    <n v="3"/>
    <n v="21"/>
    <n v="4"/>
    <n v="4"/>
    <n v="2"/>
    <n v="8"/>
    <n v="3"/>
    <n v="2"/>
    <n v="0"/>
    <n v="2"/>
  </r>
  <r>
    <n v="52"/>
    <x v="1"/>
    <n v="4"/>
    <s v="Female"/>
    <x v="5"/>
    <x v="0"/>
    <x v="397"/>
    <s v="No"/>
    <n v="1"/>
    <x v="8"/>
    <n v="0.12"/>
    <n v="0.09"/>
    <n v="0.03"/>
    <n v="3311"/>
    <n v="4500"/>
    <s v="Travel_Rarely"/>
    <n v="1490"/>
    <s v="Research &amp; Development"/>
    <n v="4"/>
    <n v="2"/>
    <s v="Life Sciences"/>
    <n v="30"/>
    <n v="3"/>
    <n v="4"/>
    <s v="Married"/>
    <n v="10310"/>
    <n v="2"/>
    <n v="13"/>
    <n v="3"/>
    <n v="4"/>
    <n v="0"/>
    <n v="31"/>
    <n v="2"/>
    <n v="2"/>
    <n v="1"/>
    <n v="4"/>
  </r>
  <r>
    <n v="42"/>
    <x v="1"/>
    <n v="1"/>
    <s v="Female"/>
    <x v="1"/>
    <x v="2"/>
    <x v="398"/>
    <s v="No"/>
    <n v="3"/>
    <x v="8"/>
    <n v="0.08"/>
    <n v="0.1"/>
    <n v="-2.0000000000000004E-2"/>
    <n v="911.2"/>
    <n v="1200"/>
    <s v="Travel_Frequently"/>
    <n v="532"/>
    <s v="Research &amp; Development"/>
    <n v="29"/>
    <n v="2"/>
    <s v="Life Sciences"/>
    <n v="92"/>
    <n v="3"/>
    <n v="2"/>
    <s v="Divorced"/>
    <n v="12932"/>
    <n v="2"/>
    <n v="11"/>
    <n v="3"/>
    <n v="2"/>
    <n v="1"/>
    <n v="19"/>
    <n v="3"/>
    <n v="4"/>
    <n v="0"/>
    <n v="2"/>
  </r>
  <r>
    <n v="30"/>
    <x v="1"/>
    <n v="3"/>
    <s v="Female"/>
    <x v="3"/>
    <x v="0"/>
    <x v="399"/>
    <s v="No"/>
    <n v="3"/>
    <x v="8"/>
    <n v="0.1"/>
    <n v="0.11"/>
    <n v="-9.999999999999995E-3"/>
    <n v="1218.2"/>
    <n v="3000"/>
    <s v="Travel_Rarely"/>
    <n v="317"/>
    <s v="Research &amp; Development"/>
    <n v="2"/>
    <n v="3"/>
    <s v="Life Sciences"/>
    <n v="43"/>
    <n v="1"/>
    <n v="2"/>
    <s v="Single"/>
    <n v="24793"/>
    <n v="2"/>
    <n v="20"/>
    <n v="4"/>
    <n v="3"/>
    <n v="0"/>
    <n v="11"/>
    <n v="2"/>
    <n v="4"/>
    <n v="0"/>
    <n v="2"/>
  </r>
  <r>
    <n v="60"/>
    <x v="1"/>
    <n v="1"/>
    <s v="Female"/>
    <x v="5"/>
    <x v="3"/>
    <x v="400"/>
    <s v="No"/>
    <n v="1"/>
    <x v="30"/>
    <n v="0.08"/>
    <n v="0.1"/>
    <n v="-2.0000000000000004E-2"/>
    <n v="3913.2000000000003"/>
    <n v="3000"/>
    <s v="Travel_Rarely"/>
    <n v="422"/>
    <s v="Research &amp; Development"/>
    <n v="7"/>
    <n v="3"/>
    <s v="Life Sciences"/>
    <n v="41"/>
    <n v="3"/>
    <n v="5"/>
    <s v="Married"/>
    <n v="3854"/>
    <n v="5"/>
    <n v="11"/>
    <n v="3"/>
    <n v="4"/>
    <n v="0"/>
    <n v="33"/>
    <n v="5"/>
    <n v="8"/>
    <n v="11"/>
    <n v="10"/>
  </r>
  <r>
    <n v="46"/>
    <x v="1"/>
    <n v="3"/>
    <s v="Female"/>
    <x v="3"/>
    <x v="2"/>
    <x v="401"/>
    <s v="No"/>
    <n v="2"/>
    <x v="1"/>
    <n v="0.1"/>
    <n v="0.11"/>
    <n v="-9.999999999999995E-3"/>
    <n v="962"/>
    <n v="500"/>
    <s v="Travel_Rarely"/>
    <n v="1485"/>
    <s v="Research &amp; Development"/>
    <n v="18"/>
    <n v="3"/>
    <s v="Medical"/>
    <n v="87"/>
    <n v="3"/>
    <n v="2"/>
    <s v="Divorced"/>
    <n v="26314"/>
    <n v="2"/>
    <n v="14"/>
    <n v="3"/>
    <n v="3"/>
    <n v="1"/>
    <n v="19"/>
    <n v="5"/>
    <n v="7"/>
    <n v="0"/>
    <n v="8"/>
  </r>
  <r>
    <n v="42"/>
    <x v="1"/>
    <n v="4"/>
    <s v="Female"/>
    <x v="4"/>
    <x v="0"/>
    <x v="402"/>
    <s v="No"/>
    <n v="4"/>
    <x v="0"/>
    <n v="0.1"/>
    <n v="0.11"/>
    <n v="-9.999999999999995E-3"/>
    <n v="904.6"/>
    <n v="4500"/>
    <s v="Travel_Frequently"/>
    <n v="1368"/>
    <s v="Research &amp; Development"/>
    <n v="28"/>
    <n v="4"/>
    <s v="Technical Degree"/>
    <n v="88"/>
    <n v="2"/>
    <n v="2"/>
    <s v="Married"/>
    <n v="4386"/>
    <n v="0"/>
    <n v="11"/>
    <n v="3"/>
    <n v="4"/>
    <n v="3"/>
    <n v="7"/>
    <n v="4"/>
    <n v="5"/>
    <n v="0"/>
    <n v="4"/>
  </r>
  <r>
    <n v="24"/>
    <x v="0"/>
    <n v="1"/>
    <s v="Female"/>
    <x v="6"/>
    <x v="1"/>
    <x v="403"/>
    <s v="Yes"/>
    <n v="3"/>
    <x v="8"/>
    <n v="0.08"/>
    <n v="7.0000000000000007E-2"/>
    <n v="9.999999999999995E-3"/>
    <n v="640.40000000000009"/>
    <n v="3000"/>
    <s v="Travel_Rarely"/>
    <n v="1448"/>
    <s v="Sales"/>
    <n v="1"/>
    <n v="1"/>
    <s v="Technical Degree"/>
    <n v="62"/>
    <n v="3"/>
    <n v="1"/>
    <s v="Single"/>
    <n v="21972"/>
    <n v="1"/>
    <n v="16"/>
    <n v="3"/>
    <n v="2"/>
    <n v="0"/>
    <n v="6"/>
    <n v="4"/>
    <n v="3"/>
    <n v="1"/>
    <n v="4"/>
  </r>
  <r>
    <n v="34"/>
    <x v="0"/>
    <n v="4"/>
    <s v="Female"/>
    <x v="6"/>
    <x v="2"/>
    <x v="404"/>
    <s v="No"/>
    <n v="2"/>
    <x v="4"/>
    <n v="0.15"/>
    <n v="0.1"/>
    <n v="4.9999999999999989E-2"/>
    <n v="470.20000000000005"/>
    <n v="3000"/>
    <s v="Travel_Frequently"/>
    <n v="296"/>
    <s v="Sales"/>
    <n v="6"/>
    <n v="2"/>
    <s v="Marketing"/>
    <n v="33"/>
    <n v="1"/>
    <n v="1"/>
    <s v="Divorced"/>
    <n v="12253"/>
    <n v="0"/>
    <n v="16"/>
    <n v="3"/>
    <n v="4"/>
    <n v="1"/>
    <n v="3"/>
    <n v="3"/>
    <n v="2"/>
    <n v="1"/>
    <n v="0"/>
  </r>
  <r>
    <n v="38"/>
    <x v="1"/>
    <n v="4"/>
    <s v="Male"/>
    <x v="2"/>
    <x v="0"/>
    <x v="405"/>
    <s v="Yes"/>
    <n v="3"/>
    <x v="6"/>
    <n v="0.15"/>
    <n v="0.1"/>
    <n v="4.9999999999999989E-2"/>
    <n v="340.40000000000003"/>
    <n v="500"/>
    <s v="Travel_Frequently"/>
    <n v="1490"/>
    <s v="Research &amp; Development"/>
    <n v="2"/>
    <n v="2"/>
    <s v="Life Sciences"/>
    <n v="42"/>
    <n v="3"/>
    <n v="1"/>
    <s v="Married"/>
    <n v="12106"/>
    <n v="1"/>
    <n v="23"/>
    <n v="4"/>
    <n v="3"/>
    <n v="1"/>
    <n v="1"/>
    <n v="3"/>
    <n v="0"/>
    <n v="0"/>
    <n v="0"/>
  </r>
  <r>
    <n v="40"/>
    <x v="1"/>
    <n v="3"/>
    <s v="Female"/>
    <x v="5"/>
    <x v="2"/>
    <x v="406"/>
    <s v="No"/>
    <n v="3"/>
    <x v="23"/>
    <n v="0.15"/>
    <n v="0.09"/>
    <n v="0.06"/>
    <n v="3608.2000000000003"/>
    <n v="4500"/>
    <s v="Travel_Rarely"/>
    <n v="1398"/>
    <s v="Sales"/>
    <n v="2"/>
    <n v="4"/>
    <s v="Life Sciences"/>
    <n v="79"/>
    <n v="3"/>
    <n v="5"/>
    <s v="Married"/>
    <n v="13022"/>
    <n v="0"/>
    <n v="14"/>
    <n v="3"/>
    <n v="4"/>
    <n v="0"/>
    <n v="21"/>
    <n v="2"/>
    <n v="15"/>
    <n v="1"/>
    <n v="12"/>
  </r>
  <r>
    <n v="26"/>
    <x v="1"/>
    <n v="1"/>
    <s v="Female"/>
    <x v="1"/>
    <x v="0"/>
    <x v="407"/>
    <s v="No"/>
    <n v="1"/>
    <x v="11"/>
    <n v="0.08"/>
    <n v="0.11"/>
    <n v="-0.03"/>
    <n v="577.20000000000005"/>
    <n v="3000"/>
    <s v="Travel_Rarely"/>
    <n v="1349"/>
    <s v="Research &amp; Development"/>
    <n v="23"/>
    <n v="3"/>
    <s v="Life Sciences"/>
    <n v="90"/>
    <n v="3"/>
    <n v="1"/>
    <s v="Divorced"/>
    <n v="3032"/>
    <n v="1"/>
    <n v="22"/>
    <n v="4"/>
    <n v="2"/>
    <n v="2"/>
    <n v="3"/>
    <n v="3"/>
    <n v="2"/>
    <n v="0"/>
    <n v="2"/>
  </r>
  <r>
    <n v="30"/>
    <x v="1"/>
    <n v="3"/>
    <s v="Male"/>
    <x v="2"/>
    <x v="0"/>
    <x v="408"/>
    <s v="No"/>
    <n v="1"/>
    <x v="8"/>
    <n v="0.08"/>
    <n v="0.1"/>
    <n v="-2.0000000000000004E-2"/>
    <n v="419.40000000000003"/>
    <n v="4500"/>
    <s v="Non-Travel"/>
    <n v="1400"/>
    <s v="Research &amp; Development"/>
    <n v="3"/>
    <n v="3"/>
    <s v="Life Sciences"/>
    <n v="53"/>
    <n v="3"/>
    <n v="1"/>
    <s v="Married"/>
    <n v="16734"/>
    <n v="4"/>
    <n v="15"/>
    <n v="3"/>
    <n v="3"/>
    <n v="1"/>
    <n v="9"/>
    <n v="3"/>
    <n v="3"/>
    <n v="1"/>
    <n v="4"/>
  </r>
  <r>
    <n v="29"/>
    <x v="1"/>
    <n v="2"/>
    <s v="Male"/>
    <x v="7"/>
    <x v="2"/>
    <x v="409"/>
    <s v="No"/>
    <n v="3"/>
    <x v="1"/>
    <n v="0.08"/>
    <n v="0.1"/>
    <n v="-2.0000000000000004E-2"/>
    <n v="2387"/>
    <n v="4500"/>
    <s v="Travel_Rarely"/>
    <n v="986"/>
    <s v="Research &amp; Development"/>
    <n v="3"/>
    <n v="4"/>
    <s v="Medical"/>
    <n v="93"/>
    <n v="2"/>
    <n v="3"/>
    <s v="Married"/>
    <n v="21526"/>
    <n v="1"/>
    <n v="18"/>
    <n v="3"/>
    <n v="3"/>
    <n v="0"/>
    <n v="10"/>
    <n v="2"/>
    <n v="2"/>
    <n v="0"/>
    <n v="7"/>
  </r>
  <r>
    <n v="29"/>
    <x v="0"/>
    <n v="3"/>
    <s v="Female"/>
    <x v="1"/>
    <x v="1"/>
    <x v="410"/>
    <s v="No"/>
    <n v="4"/>
    <x v="4"/>
    <n v="0.12"/>
    <n v="0.1"/>
    <n v="1.999999999999999E-2"/>
    <n v="509.20000000000005"/>
    <n v="4500"/>
    <s v="Travel_Rarely"/>
    <n v="408"/>
    <s v="Research &amp; Development"/>
    <n v="25"/>
    <n v="5"/>
    <s v="Technical Degree"/>
    <n v="71"/>
    <n v="2"/>
    <n v="1"/>
    <s v="Married"/>
    <n v="18300"/>
    <n v="5"/>
    <n v="16"/>
    <n v="3"/>
    <n v="2"/>
    <n v="0"/>
    <n v="6"/>
    <n v="2"/>
    <n v="2"/>
    <n v="1"/>
    <n v="1"/>
  </r>
  <r>
    <n v="19"/>
    <x v="0"/>
    <n v="1"/>
    <s v="Male"/>
    <x v="8"/>
    <x v="0"/>
    <x v="411"/>
    <s v="No"/>
    <n v="4"/>
    <x v="6"/>
    <n v="0.15"/>
    <n v="0.09"/>
    <n v="0.06"/>
    <n v="512.80000000000007"/>
    <n v="1200"/>
    <s v="Travel_Rarely"/>
    <n v="489"/>
    <s v="Human Resources"/>
    <n v="2"/>
    <n v="2"/>
    <s v="Technical Degree"/>
    <n v="52"/>
    <n v="2"/>
    <n v="1"/>
    <s v="Single"/>
    <n v="18437"/>
    <n v="1"/>
    <n v="12"/>
    <n v="3"/>
    <n v="3"/>
    <n v="0"/>
    <n v="1"/>
    <n v="3"/>
    <n v="0"/>
    <n v="0"/>
    <n v="0"/>
  </r>
  <r>
    <n v="30"/>
    <x v="1"/>
    <n v="3"/>
    <s v="Female"/>
    <x v="0"/>
    <x v="3"/>
    <x v="412"/>
    <s v="No"/>
    <n v="3"/>
    <x v="7"/>
    <n v="0.1"/>
    <n v="0.11"/>
    <n v="-9.999999999999995E-3"/>
    <n v="1682.4"/>
    <n v="4500"/>
    <s v="Non-Travel"/>
    <n v="1398"/>
    <s v="Sales"/>
    <n v="22"/>
    <n v="4"/>
    <s v="Other"/>
    <n v="69"/>
    <n v="3"/>
    <n v="3"/>
    <s v="Married"/>
    <n v="2890"/>
    <n v="0"/>
    <n v="11"/>
    <n v="3"/>
    <n v="3"/>
    <n v="0"/>
    <n v="10"/>
    <n v="3"/>
    <n v="8"/>
    <n v="7"/>
    <n v="8"/>
  </r>
  <r>
    <n v="57"/>
    <x v="1"/>
    <n v="1"/>
    <s v="Male"/>
    <x v="5"/>
    <x v="0"/>
    <x v="413"/>
    <s v="No"/>
    <n v="2"/>
    <x v="6"/>
    <n v="0.08"/>
    <n v="0.11"/>
    <n v="-0.03"/>
    <n v="2823.6000000000004"/>
    <n v="1200"/>
    <s v="Travel_Rarely"/>
    <n v="210"/>
    <s v="Sales"/>
    <n v="29"/>
    <n v="3"/>
    <s v="Marketing"/>
    <n v="56"/>
    <n v="2"/>
    <n v="4"/>
    <s v="Divorced"/>
    <n v="22102"/>
    <n v="3"/>
    <n v="12"/>
    <n v="3"/>
    <n v="3"/>
    <n v="1"/>
    <n v="32"/>
    <n v="3"/>
    <n v="0"/>
    <n v="0"/>
    <n v="0"/>
  </r>
  <r>
    <n v="50"/>
    <x v="1"/>
    <n v="2"/>
    <s v="Male"/>
    <x v="5"/>
    <x v="2"/>
    <x v="414"/>
    <s v="No"/>
    <n v="3"/>
    <x v="16"/>
    <n v="0.08"/>
    <n v="0.09"/>
    <n v="-9.999999999999995E-3"/>
    <n v="3409.2000000000003"/>
    <n v="500"/>
    <s v="Travel_Rarely"/>
    <n v="1099"/>
    <s v="Research &amp; Development"/>
    <n v="29"/>
    <n v="4"/>
    <s v="Life Sciences"/>
    <n v="88"/>
    <n v="2"/>
    <n v="4"/>
    <s v="Married"/>
    <n v="9314"/>
    <n v="0"/>
    <n v="15"/>
    <n v="3"/>
    <n v="2"/>
    <n v="1"/>
    <n v="28"/>
    <n v="2"/>
    <n v="10"/>
    <n v="15"/>
    <n v="7"/>
  </r>
  <r>
    <n v="30"/>
    <x v="1"/>
    <n v="3"/>
    <s v="Female"/>
    <x v="2"/>
    <x v="0"/>
    <x v="411"/>
    <s v="No"/>
    <n v="2"/>
    <x v="19"/>
    <n v="0.1"/>
    <n v="0.11"/>
    <n v="-9.999999999999995E-3"/>
    <n v="512.80000000000007"/>
    <n v="4500"/>
    <s v="Non-Travel"/>
    <n v="1116"/>
    <s v="Research &amp; Development"/>
    <n v="2"/>
    <n v="3"/>
    <s v="Medical"/>
    <n v="49"/>
    <n v="3"/>
    <n v="1"/>
    <s v="Single"/>
    <n v="7181"/>
    <n v="0"/>
    <n v="14"/>
    <n v="3"/>
    <n v="3"/>
    <n v="0"/>
    <n v="12"/>
    <n v="2"/>
    <n v="7"/>
    <n v="6"/>
    <n v="7"/>
  </r>
  <r>
    <n v="60"/>
    <x v="1"/>
    <n v="3"/>
    <s v="Female"/>
    <x v="0"/>
    <x v="3"/>
    <x v="415"/>
    <s v="No"/>
    <n v="4"/>
    <x v="29"/>
    <n v="0.12"/>
    <n v="7.0000000000000007E-2"/>
    <n v="4.9999999999999989E-2"/>
    <n v="2053.2000000000003"/>
    <n v="4500"/>
    <s v="Travel_Frequently"/>
    <n v="1499"/>
    <s v="Sales"/>
    <n v="28"/>
    <n v="3"/>
    <s v="Marketing"/>
    <n v="80"/>
    <n v="2"/>
    <n v="3"/>
    <s v="Married"/>
    <n v="2845"/>
    <n v="4"/>
    <n v="19"/>
    <n v="3"/>
    <n v="4"/>
    <n v="0"/>
    <n v="22"/>
    <n v="5"/>
    <n v="13"/>
    <n v="13"/>
    <n v="11"/>
  </r>
  <r>
    <n v="47"/>
    <x v="1"/>
    <n v="1"/>
    <s v="Female"/>
    <x v="3"/>
    <x v="0"/>
    <x v="416"/>
    <s v="No"/>
    <n v="3"/>
    <x v="8"/>
    <n v="0.15"/>
    <n v="0.1"/>
    <n v="4.9999999999999989E-2"/>
    <n v="1014"/>
    <n v="4500"/>
    <s v="Travel_Rarely"/>
    <n v="983"/>
    <s v="Research &amp; Development"/>
    <n v="2"/>
    <n v="2"/>
    <s v="Medical"/>
    <n v="65"/>
    <n v="3"/>
    <n v="2"/>
    <s v="Divorced"/>
    <n v="7389"/>
    <n v="5"/>
    <n v="13"/>
    <n v="3"/>
    <n v="3"/>
    <n v="3"/>
    <n v="20"/>
    <n v="2"/>
    <n v="0"/>
    <n v="0"/>
    <n v="4"/>
  </r>
  <r>
    <n v="46"/>
    <x v="1"/>
    <n v="1"/>
    <s v="Male"/>
    <x v="7"/>
    <x v="2"/>
    <x v="417"/>
    <s v="No"/>
    <n v="1"/>
    <x v="11"/>
    <n v="0.12"/>
    <n v="0.1"/>
    <n v="1.999999999999999E-2"/>
    <n v="3572.2000000000003"/>
    <n v="4500"/>
    <s v="Travel_Rarely"/>
    <n v="1009"/>
    <s v="Research &amp; Development"/>
    <n v="2"/>
    <n v="3"/>
    <s v="Life Sciences"/>
    <n v="51"/>
    <n v="3"/>
    <n v="4"/>
    <s v="Married"/>
    <n v="2288"/>
    <n v="6"/>
    <n v="13"/>
    <n v="3"/>
    <n v="3"/>
    <n v="0"/>
    <n v="26"/>
    <n v="2"/>
    <n v="2"/>
    <n v="0"/>
    <n v="1"/>
  </r>
  <r>
    <n v="35"/>
    <x v="1"/>
    <n v="4"/>
    <s v="Male"/>
    <x v="2"/>
    <x v="2"/>
    <x v="418"/>
    <s v="No"/>
    <n v="3"/>
    <x v="8"/>
    <n v="0.08"/>
    <n v="0.09"/>
    <n v="-9.999999999999995E-3"/>
    <n v="846"/>
    <n v="4500"/>
    <s v="Travel_Rarely"/>
    <n v="144"/>
    <s v="Research &amp; Development"/>
    <n v="22"/>
    <n v="3"/>
    <s v="Life Sciences"/>
    <n v="46"/>
    <n v="1"/>
    <n v="1"/>
    <s v="Single"/>
    <n v="19225"/>
    <n v="0"/>
    <n v="15"/>
    <n v="3"/>
    <n v="3"/>
    <n v="0"/>
    <n v="6"/>
    <n v="2"/>
    <n v="4"/>
    <n v="4"/>
    <n v="3"/>
  </r>
  <r>
    <n v="54"/>
    <x v="1"/>
    <n v="3"/>
    <s v="Female"/>
    <x v="2"/>
    <x v="2"/>
    <x v="419"/>
    <s v="No"/>
    <n v="3"/>
    <x v="6"/>
    <n v="0.1"/>
    <n v="0.11"/>
    <n v="-9.999999999999995E-3"/>
    <n v="756"/>
    <n v="4500"/>
    <s v="Travel_Rarely"/>
    <n v="548"/>
    <s v="Research &amp; Development"/>
    <n v="8"/>
    <n v="4"/>
    <s v="Life Sciences"/>
    <n v="42"/>
    <n v="3"/>
    <n v="2"/>
    <s v="Single"/>
    <n v="23428"/>
    <n v="7"/>
    <n v="11"/>
    <n v="3"/>
    <n v="3"/>
    <n v="0"/>
    <n v="19"/>
    <n v="3"/>
    <n v="0"/>
    <n v="0"/>
    <n v="0"/>
  </r>
  <r>
    <n v="34"/>
    <x v="1"/>
    <n v="4"/>
    <s v="Male"/>
    <x v="1"/>
    <x v="2"/>
    <x v="420"/>
    <s v="No"/>
    <n v="3"/>
    <x v="5"/>
    <n v="0.15"/>
    <n v="0.11"/>
    <n v="3.9999999999999994E-2"/>
    <n v="553.6"/>
    <n v="4500"/>
    <s v="Travel_Rarely"/>
    <n v="1303"/>
    <s v="Research &amp; Development"/>
    <n v="2"/>
    <n v="4"/>
    <s v="Life Sciences"/>
    <n v="62"/>
    <n v="2"/>
    <n v="1"/>
    <s v="Divorced"/>
    <n v="8416"/>
    <n v="3"/>
    <n v="12"/>
    <n v="3"/>
    <n v="3"/>
    <n v="1"/>
    <n v="14"/>
    <n v="3"/>
    <n v="3"/>
    <n v="5"/>
    <n v="7"/>
  </r>
  <r>
    <n v="46"/>
    <x v="1"/>
    <n v="3"/>
    <s v="Female"/>
    <x v="0"/>
    <x v="0"/>
    <x v="421"/>
    <s v="Yes"/>
    <n v="3"/>
    <x v="11"/>
    <n v="0.1"/>
    <n v="0.09"/>
    <n v="1.0000000000000009E-2"/>
    <n v="1814.2"/>
    <n v="500"/>
    <s v="Travel_Rarely"/>
    <n v="1125"/>
    <s v="Sales"/>
    <n v="10"/>
    <n v="3"/>
    <s v="Marketing"/>
    <n v="94"/>
    <n v="2"/>
    <n v="3"/>
    <s v="Married"/>
    <n v="11563"/>
    <n v="2"/>
    <n v="19"/>
    <n v="3"/>
    <n v="3"/>
    <n v="1"/>
    <n v="15"/>
    <n v="3"/>
    <n v="2"/>
    <n v="1"/>
    <n v="2"/>
  </r>
  <r>
    <n v="31"/>
    <x v="1"/>
    <n v="3"/>
    <s v="Male"/>
    <x v="3"/>
    <x v="1"/>
    <x v="422"/>
    <s v="No"/>
    <n v="4"/>
    <x v="20"/>
    <n v="0.1"/>
    <n v="7.0000000000000007E-2"/>
    <n v="0.03"/>
    <n v="2129.6"/>
    <n v="4500"/>
    <s v="Travel_Rarely"/>
    <n v="1274"/>
    <s v="Research &amp; Development"/>
    <n v="9"/>
    <n v="1"/>
    <s v="Life Sciences"/>
    <n v="33"/>
    <n v="3"/>
    <n v="3"/>
    <s v="Divorced"/>
    <n v="14394"/>
    <n v="1"/>
    <n v="25"/>
    <n v="4"/>
    <n v="4"/>
    <n v="1"/>
    <n v="13"/>
    <n v="6"/>
    <n v="8"/>
    <n v="0"/>
    <n v="8"/>
  </r>
  <r>
    <n v="33"/>
    <x v="0"/>
    <n v="2"/>
    <s v="Male"/>
    <x v="5"/>
    <x v="2"/>
    <x v="423"/>
    <s v="Yes"/>
    <n v="4"/>
    <x v="5"/>
    <n v="0.15"/>
    <n v="7.0000000000000007E-2"/>
    <n v="7.9999999999999988E-2"/>
    <n v="2722"/>
    <n v="1200"/>
    <s v="Travel_Rarely"/>
    <n v="1277"/>
    <s v="Research &amp; Development"/>
    <n v="15"/>
    <n v="1"/>
    <s v="Medical"/>
    <n v="56"/>
    <n v="3"/>
    <n v="3"/>
    <s v="Married"/>
    <n v="24619"/>
    <n v="7"/>
    <n v="12"/>
    <n v="3"/>
    <n v="4"/>
    <n v="0"/>
    <n v="15"/>
    <n v="2"/>
    <n v="6"/>
    <n v="7"/>
    <n v="7"/>
  </r>
  <r>
    <n v="33"/>
    <x v="0"/>
    <n v="1"/>
    <s v="Male"/>
    <x v="2"/>
    <x v="0"/>
    <x v="424"/>
    <s v="No"/>
    <n v="3"/>
    <x v="9"/>
    <n v="0.15"/>
    <n v="7.0000000000000007E-2"/>
    <n v="7.9999999999999988E-2"/>
    <n v="681.6"/>
    <n v="500"/>
    <s v="Travel_Rarely"/>
    <n v="587"/>
    <s v="Research &amp; Development"/>
    <n v="10"/>
    <n v="1"/>
    <s v="Medical"/>
    <n v="38"/>
    <n v="1"/>
    <n v="1"/>
    <s v="Divorced"/>
    <n v="6705"/>
    <n v="7"/>
    <n v="13"/>
    <n v="3"/>
    <n v="1"/>
    <n v="3"/>
    <n v="8"/>
    <n v="2"/>
    <n v="3"/>
    <n v="1"/>
    <n v="3"/>
  </r>
  <r>
    <n v="30"/>
    <x v="1"/>
    <n v="4"/>
    <s v="Male"/>
    <x v="6"/>
    <x v="1"/>
    <x v="425"/>
    <s v="No"/>
    <n v="3"/>
    <x v="11"/>
    <n v="0.1"/>
    <n v="0.1"/>
    <n v="0"/>
    <n v="596.6"/>
    <n v="1200"/>
    <s v="Travel_Rarely"/>
    <n v="413"/>
    <s v="Sales"/>
    <n v="7"/>
    <n v="1"/>
    <s v="Marketing"/>
    <n v="57"/>
    <n v="3"/>
    <n v="1"/>
    <s v="Single"/>
    <n v="18398"/>
    <n v="0"/>
    <n v="14"/>
    <n v="3"/>
    <n v="1"/>
    <n v="0"/>
    <n v="4"/>
    <n v="3"/>
    <n v="2"/>
    <n v="1"/>
    <n v="2"/>
  </r>
  <r>
    <n v="35"/>
    <x v="1"/>
    <n v="4"/>
    <s v="Male"/>
    <x v="4"/>
    <x v="2"/>
    <x v="426"/>
    <s v="Yes"/>
    <n v="3"/>
    <x v="3"/>
    <n v="0.1"/>
    <n v="0.1"/>
    <n v="0"/>
    <n v="1526.4"/>
    <n v="1200"/>
    <s v="Travel_Rarely"/>
    <n v="1276"/>
    <s v="Research &amp; Development"/>
    <n v="16"/>
    <n v="3"/>
    <s v="Life Sciences"/>
    <n v="72"/>
    <n v="3"/>
    <n v="3"/>
    <s v="Married"/>
    <n v="14295"/>
    <n v="4"/>
    <n v="12"/>
    <n v="3"/>
    <n v="3"/>
    <n v="0"/>
    <n v="10"/>
    <n v="2"/>
    <n v="7"/>
    <n v="0"/>
    <n v="0"/>
  </r>
  <r>
    <n v="31"/>
    <x v="0"/>
    <n v="1"/>
    <s v="Male"/>
    <x v="4"/>
    <x v="2"/>
    <x v="427"/>
    <s v="No"/>
    <n v="3"/>
    <x v="6"/>
    <n v="0.12"/>
    <n v="7.0000000000000007E-2"/>
    <n v="4.9999999999999989E-2"/>
    <n v="1964.8000000000002"/>
    <n v="500"/>
    <s v="Travel_Frequently"/>
    <n v="534"/>
    <s v="Research &amp; Development"/>
    <n v="20"/>
    <n v="3"/>
    <s v="Life Sciences"/>
    <n v="66"/>
    <n v="3"/>
    <n v="3"/>
    <s v="Married"/>
    <n v="22908"/>
    <n v="3"/>
    <n v="12"/>
    <n v="3"/>
    <n v="1"/>
    <n v="0"/>
    <n v="12"/>
    <n v="2"/>
    <n v="0"/>
    <n v="0"/>
    <n v="0"/>
  </r>
  <r>
    <n v="34"/>
    <x v="0"/>
    <n v="2"/>
    <s v="Female"/>
    <x v="8"/>
    <x v="3"/>
    <x v="428"/>
    <s v="Yes"/>
    <n v="3"/>
    <x v="11"/>
    <n v="0.08"/>
    <n v="0.09"/>
    <n v="-9.999999999999995E-3"/>
    <n v="1990"/>
    <n v="1200"/>
    <s v="Travel_Frequently"/>
    <n v="988"/>
    <s v="Human Resources"/>
    <n v="23"/>
    <n v="3"/>
    <s v="Human Resources"/>
    <n v="43"/>
    <n v="3"/>
    <n v="3"/>
    <s v="Divorced"/>
    <n v="11533"/>
    <n v="9"/>
    <n v="15"/>
    <n v="3"/>
    <n v="3"/>
    <n v="3"/>
    <n v="11"/>
    <n v="2"/>
    <n v="2"/>
    <n v="0"/>
    <n v="2"/>
  </r>
  <r>
    <n v="42"/>
    <x v="1"/>
    <n v="2"/>
    <s v="Male"/>
    <x v="2"/>
    <x v="2"/>
    <x v="429"/>
    <s v="No"/>
    <n v="3"/>
    <x v="4"/>
    <n v="0.1"/>
    <n v="0.09"/>
    <n v="1.0000000000000009E-2"/>
    <n v="418.6"/>
    <n v="3000"/>
    <s v="Travel_Frequently"/>
    <n v="1474"/>
    <s v="Research &amp; Development"/>
    <n v="5"/>
    <n v="2"/>
    <s v="Other"/>
    <n v="97"/>
    <n v="3"/>
    <n v="1"/>
    <s v="Married"/>
    <n v="9260"/>
    <n v="4"/>
    <n v="17"/>
    <n v="3"/>
    <n v="4"/>
    <n v="1"/>
    <n v="8"/>
    <n v="4"/>
    <n v="2"/>
    <n v="2"/>
    <n v="0"/>
  </r>
  <r>
    <n v="36"/>
    <x v="1"/>
    <n v="2"/>
    <s v="Male"/>
    <x v="0"/>
    <x v="0"/>
    <x v="15"/>
    <s v="No"/>
    <n v="2"/>
    <x v="1"/>
    <n v="0.08"/>
    <n v="0.09"/>
    <n v="-9.999999999999995E-3"/>
    <n v="1996"/>
    <n v="1200"/>
    <s v="Non-Travel"/>
    <n v="635"/>
    <s v="Sales"/>
    <n v="10"/>
    <n v="4"/>
    <s v="Medical"/>
    <n v="32"/>
    <n v="3"/>
    <n v="3"/>
    <s v="Single"/>
    <n v="15318"/>
    <n v="1"/>
    <n v="14"/>
    <n v="3"/>
    <n v="4"/>
    <n v="0"/>
    <n v="10"/>
    <n v="3"/>
    <n v="3"/>
    <n v="9"/>
    <n v="7"/>
  </r>
  <r>
    <n v="22"/>
    <x v="0"/>
    <n v="3"/>
    <s v="Male"/>
    <x v="2"/>
    <x v="2"/>
    <x v="430"/>
    <s v="No"/>
    <n v="3"/>
    <x v="4"/>
    <n v="0.1"/>
    <n v="0.1"/>
    <n v="0"/>
    <n v="778.80000000000007"/>
    <n v="1200"/>
    <s v="Travel_Frequently"/>
    <n v="1368"/>
    <s v="Research &amp; Development"/>
    <n v="4"/>
    <n v="1"/>
    <s v="Technical Degree"/>
    <n v="99"/>
    <n v="2"/>
    <n v="1"/>
    <s v="Single"/>
    <n v="9129"/>
    <n v="5"/>
    <n v="16"/>
    <n v="3"/>
    <n v="3"/>
    <n v="0"/>
    <n v="4"/>
    <n v="3"/>
    <n v="2"/>
    <n v="1"/>
    <n v="2"/>
  </r>
  <r>
    <n v="48"/>
    <x v="1"/>
    <n v="2"/>
    <s v="Female"/>
    <x v="0"/>
    <x v="0"/>
    <x v="431"/>
    <s v="No"/>
    <n v="3"/>
    <x v="7"/>
    <n v="0.1"/>
    <n v="0.11"/>
    <n v="-9.999999999999995E-3"/>
    <n v="810.2"/>
    <n v="500"/>
    <s v="Travel_Rarely"/>
    <n v="163"/>
    <s v="Sales"/>
    <n v="2"/>
    <n v="5"/>
    <s v="Marketing"/>
    <n v="37"/>
    <n v="3"/>
    <n v="2"/>
    <s v="Married"/>
    <n v="19658"/>
    <n v="2"/>
    <n v="14"/>
    <n v="3"/>
    <n v="1"/>
    <n v="1"/>
    <n v="14"/>
    <n v="2"/>
    <n v="7"/>
    <n v="6"/>
    <n v="7"/>
  </r>
  <r>
    <n v="55"/>
    <x v="1"/>
    <n v="1"/>
    <s v="Female"/>
    <x v="5"/>
    <x v="1"/>
    <x v="432"/>
    <s v="No"/>
    <n v="3"/>
    <x v="1"/>
    <n v="0.1"/>
    <n v="0.1"/>
    <n v="0"/>
    <n v="3367"/>
    <n v="500"/>
    <s v="Travel_Rarely"/>
    <n v="1117"/>
    <s v="Sales"/>
    <n v="18"/>
    <n v="5"/>
    <s v="Life Sciences"/>
    <n v="83"/>
    <n v="3"/>
    <n v="4"/>
    <s v="Single"/>
    <n v="9873"/>
    <n v="3"/>
    <n v="23"/>
    <n v="4"/>
    <n v="4"/>
    <n v="0"/>
    <n v="37"/>
    <n v="2"/>
    <n v="9"/>
    <n v="7"/>
    <n v="7"/>
  </r>
  <r>
    <n v="41"/>
    <x v="1"/>
    <n v="4"/>
    <s v="Male"/>
    <x v="0"/>
    <x v="0"/>
    <x v="433"/>
    <s v="No"/>
    <n v="3"/>
    <x v="13"/>
    <n v="0.15"/>
    <n v="0.09"/>
    <n v="0.06"/>
    <n v="1246"/>
    <n v="500"/>
    <s v="Non-Travel"/>
    <n v="267"/>
    <s v="Sales"/>
    <n v="10"/>
    <n v="2"/>
    <s v="Life Sciences"/>
    <n v="56"/>
    <n v="3"/>
    <n v="2"/>
    <s v="Single"/>
    <n v="13430"/>
    <n v="7"/>
    <n v="14"/>
    <n v="3"/>
    <n v="4"/>
    <n v="0"/>
    <n v="16"/>
    <n v="3"/>
    <n v="3"/>
    <n v="1"/>
    <n v="10"/>
  </r>
  <r>
    <n v="35"/>
    <x v="1"/>
    <n v="2"/>
    <s v="Male"/>
    <x v="0"/>
    <x v="2"/>
    <x v="434"/>
    <s v="No"/>
    <n v="3"/>
    <x v="19"/>
    <n v="0.15"/>
    <n v="0.09"/>
    <n v="0.06"/>
    <n v="943.40000000000009"/>
    <n v="4500"/>
    <s v="Travel_Rarely"/>
    <n v="619"/>
    <s v="Sales"/>
    <n v="1"/>
    <n v="3"/>
    <s v="Marketing"/>
    <n v="85"/>
    <n v="3"/>
    <n v="2"/>
    <s v="Married"/>
    <n v="18659"/>
    <n v="9"/>
    <n v="11"/>
    <n v="3"/>
    <n v="3"/>
    <n v="0"/>
    <n v="15"/>
    <n v="2"/>
    <n v="9"/>
    <n v="6"/>
    <n v="9"/>
  </r>
  <r>
    <n v="40"/>
    <x v="1"/>
    <n v="2"/>
    <s v="Female"/>
    <x v="3"/>
    <x v="2"/>
    <x v="435"/>
    <s v="No"/>
    <n v="3"/>
    <x v="23"/>
    <n v="0.15"/>
    <n v="0.1"/>
    <n v="4.9999999999999989E-2"/>
    <n v="2647.4"/>
    <n v="3000"/>
    <s v="Travel_Rarely"/>
    <n v="302"/>
    <s v="Research &amp; Development"/>
    <n v="6"/>
    <n v="3"/>
    <s v="Life Sciences"/>
    <n v="75"/>
    <n v="3"/>
    <n v="4"/>
    <s v="Single"/>
    <n v="20364"/>
    <n v="7"/>
    <n v="15"/>
    <n v="3"/>
    <n v="3"/>
    <n v="0"/>
    <n v="22"/>
    <n v="3"/>
    <n v="6"/>
    <n v="5"/>
    <n v="13"/>
  </r>
  <r>
    <n v="39"/>
    <x v="1"/>
    <n v="3"/>
    <s v="Female"/>
    <x v="2"/>
    <x v="2"/>
    <x v="436"/>
    <s v="No"/>
    <n v="3"/>
    <x v="3"/>
    <n v="0.08"/>
    <n v="0.09"/>
    <n v="-9.999999999999995E-3"/>
    <n v="751"/>
    <n v="4500"/>
    <s v="Travel_Frequently"/>
    <n v="443"/>
    <s v="Research &amp; Development"/>
    <n v="8"/>
    <n v="1"/>
    <s v="Life Sciences"/>
    <n v="48"/>
    <n v="3"/>
    <n v="1"/>
    <s v="Married"/>
    <n v="17872"/>
    <n v="1"/>
    <n v="11"/>
    <n v="3"/>
    <n v="1"/>
    <n v="1"/>
    <n v="8"/>
    <n v="3"/>
    <n v="3"/>
    <n v="0"/>
    <n v="7"/>
  </r>
  <r>
    <n v="31"/>
    <x v="1"/>
    <n v="2"/>
    <s v="Male"/>
    <x v="0"/>
    <x v="0"/>
    <x v="437"/>
    <s v="Yes"/>
    <n v="4"/>
    <x v="0"/>
    <n v="0.08"/>
    <n v="0.11"/>
    <n v="-0.03"/>
    <n v="1316.4"/>
    <n v="3000"/>
    <s v="Travel_Rarely"/>
    <n v="828"/>
    <s v="Sales"/>
    <n v="2"/>
    <n v="1"/>
    <s v="Life Sciences"/>
    <n v="77"/>
    <n v="3"/>
    <n v="2"/>
    <s v="Single"/>
    <n v="8346"/>
    <n v="4"/>
    <n v="13"/>
    <n v="3"/>
    <n v="3"/>
    <n v="0"/>
    <n v="10"/>
    <n v="2"/>
    <n v="5"/>
    <n v="0"/>
    <n v="5"/>
  </r>
  <r>
    <n v="42"/>
    <x v="1"/>
    <n v="4"/>
    <s v="Male"/>
    <x v="3"/>
    <x v="3"/>
    <x v="438"/>
    <s v="Yes"/>
    <n v="2"/>
    <x v="1"/>
    <n v="0.08"/>
    <n v="0.11"/>
    <n v="-0.03"/>
    <n v="1481.2"/>
    <n v="4500"/>
    <s v="Travel_Rarely"/>
    <n v="319"/>
    <s v="Research &amp; Development"/>
    <n v="24"/>
    <n v="3"/>
    <s v="Medical"/>
    <n v="56"/>
    <n v="3"/>
    <n v="3"/>
    <s v="Married"/>
    <n v="6950"/>
    <n v="1"/>
    <n v="21"/>
    <n v="4"/>
    <n v="4"/>
    <n v="1"/>
    <n v="10"/>
    <n v="5"/>
    <n v="9"/>
    <n v="5"/>
    <n v="8"/>
  </r>
  <r>
    <n v="45"/>
    <x v="1"/>
    <n v="4"/>
    <s v="Male"/>
    <x v="0"/>
    <x v="1"/>
    <x v="439"/>
    <s v="No"/>
    <n v="4"/>
    <x v="3"/>
    <n v="0.1"/>
    <n v="0.11"/>
    <n v="-9.999999999999995E-3"/>
    <n v="961"/>
    <n v="500"/>
    <s v="Travel_Rarely"/>
    <n v="561"/>
    <s v="Sales"/>
    <n v="2"/>
    <n v="3"/>
    <s v="Other"/>
    <n v="61"/>
    <n v="3"/>
    <n v="2"/>
    <s v="Married"/>
    <n v="16177"/>
    <n v="0"/>
    <n v="19"/>
    <n v="3"/>
    <n v="2"/>
    <n v="1"/>
    <n v="9"/>
    <n v="3"/>
    <n v="7"/>
    <n v="3"/>
    <n v="7"/>
  </r>
  <r>
    <n v="26"/>
    <x v="0"/>
    <n v="2"/>
    <s v="Female"/>
    <x v="8"/>
    <x v="2"/>
    <x v="199"/>
    <s v="Yes"/>
    <n v="2"/>
    <x v="5"/>
    <n v="0.1"/>
    <n v="0.09"/>
    <n v="1.0000000000000009E-2"/>
    <n v="548.20000000000005"/>
    <n v="4500"/>
    <s v="Travel_Frequently"/>
    <n v="426"/>
    <s v="Human Resources"/>
    <n v="17"/>
    <n v="4"/>
    <s v="Life Sciences"/>
    <n v="58"/>
    <n v="3"/>
    <n v="1"/>
    <s v="Divorced"/>
    <n v="22808"/>
    <n v="0"/>
    <n v="11"/>
    <n v="3"/>
    <n v="2"/>
    <n v="1"/>
    <n v="8"/>
    <n v="2"/>
    <n v="7"/>
    <n v="1"/>
    <n v="0"/>
  </r>
  <r>
    <n v="29"/>
    <x v="1"/>
    <n v="4"/>
    <s v="Male"/>
    <x v="3"/>
    <x v="0"/>
    <x v="440"/>
    <s v="No"/>
    <n v="4"/>
    <x v="11"/>
    <n v="0.15"/>
    <n v="0.11"/>
    <n v="3.9999999999999994E-2"/>
    <n v="852.40000000000009"/>
    <n v="4500"/>
    <s v="Travel_Rarely"/>
    <n v="232"/>
    <s v="Research &amp; Development"/>
    <n v="19"/>
    <n v="3"/>
    <s v="Technical Degree"/>
    <n v="34"/>
    <n v="3"/>
    <n v="2"/>
    <s v="Divorced"/>
    <n v="22645"/>
    <n v="4"/>
    <n v="12"/>
    <n v="3"/>
    <n v="2"/>
    <n v="2"/>
    <n v="8"/>
    <n v="2"/>
    <n v="2"/>
    <n v="1"/>
    <n v="2"/>
  </r>
  <r>
    <n v="33"/>
    <x v="1"/>
    <n v="1"/>
    <s v="Female"/>
    <x v="7"/>
    <x v="2"/>
    <x v="441"/>
    <s v="No"/>
    <n v="3"/>
    <x v="0"/>
    <n v="0.15"/>
    <n v="0.11"/>
    <n v="3.9999999999999994E-2"/>
    <n v="3236.8"/>
    <n v="500"/>
    <s v="Travel_Rarely"/>
    <n v="922"/>
    <s v="Research &amp; Development"/>
    <n v="1"/>
    <n v="5"/>
    <s v="Medical"/>
    <n v="95"/>
    <n v="4"/>
    <n v="4"/>
    <s v="Divorced"/>
    <n v="22578"/>
    <n v="4"/>
    <n v="19"/>
    <n v="3"/>
    <n v="3"/>
    <n v="1"/>
    <n v="10"/>
    <n v="2"/>
    <n v="1"/>
    <n v="0"/>
    <n v="5"/>
  </r>
  <r>
    <n v="31"/>
    <x v="1"/>
    <n v="3"/>
    <s v="Male"/>
    <x v="5"/>
    <x v="0"/>
    <x v="442"/>
    <s v="No"/>
    <n v="2"/>
    <x v="8"/>
    <n v="0.1"/>
    <n v="7.0000000000000007E-2"/>
    <n v="0.03"/>
    <n v="2311.4"/>
    <n v="3000"/>
    <s v="Travel_Rarely"/>
    <n v="688"/>
    <s v="Sales"/>
    <n v="7"/>
    <n v="3"/>
    <s v="Life Sciences"/>
    <n v="44"/>
    <n v="2"/>
    <n v="3"/>
    <s v="Divorced"/>
    <n v="25291"/>
    <n v="9"/>
    <n v="21"/>
    <n v="4"/>
    <n v="3"/>
    <n v="1"/>
    <n v="10"/>
    <n v="3"/>
    <n v="4"/>
    <n v="0"/>
    <n v="1"/>
  </r>
  <r>
    <n v="18"/>
    <x v="0"/>
    <n v="2"/>
    <s v="Male"/>
    <x v="6"/>
    <x v="1"/>
    <x v="443"/>
    <s v="Yes"/>
    <n v="3"/>
    <x v="2"/>
    <n v="0.08"/>
    <n v="7.0000000000000007E-2"/>
    <n v="9.999999999999995E-3"/>
    <n v="375.6"/>
    <n v="4500"/>
    <s v="Travel_Frequently"/>
    <n v="1306"/>
    <s v="Sales"/>
    <n v="5"/>
    <n v="3"/>
    <s v="Marketing"/>
    <n v="69"/>
    <n v="3"/>
    <n v="1"/>
    <s v="Single"/>
    <n v="8059"/>
    <n v="1"/>
    <n v="14"/>
    <n v="3"/>
    <n v="4"/>
    <n v="0"/>
    <n v="0"/>
    <n v="3"/>
    <n v="0"/>
    <n v="0"/>
    <n v="0"/>
  </r>
  <r>
    <n v="40"/>
    <x v="1"/>
    <n v="3"/>
    <s v="Male"/>
    <x v="0"/>
    <x v="3"/>
    <x v="444"/>
    <s v="No"/>
    <n v="3"/>
    <x v="6"/>
    <n v="0.1"/>
    <n v="7.0000000000000007E-2"/>
    <n v="0.03"/>
    <n v="2186.4"/>
    <n v="4500"/>
    <s v="Non-Travel"/>
    <n v="1094"/>
    <s v="Sales"/>
    <n v="28"/>
    <n v="3"/>
    <s v="Other"/>
    <n v="58"/>
    <n v="1"/>
    <n v="3"/>
    <s v="Divorced"/>
    <n v="11373"/>
    <n v="3"/>
    <n v="15"/>
    <n v="3"/>
    <n v="3"/>
    <n v="1"/>
    <n v="20"/>
    <n v="2"/>
    <n v="0"/>
    <n v="0"/>
    <n v="1"/>
  </r>
  <r>
    <n v="41"/>
    <x v="1"/>
    <n v="1"/>
    <s v="Female"/>
    <x v="4"/>
    <x v="2"/>
    <x v="445"/>
    <s v="Yes"/>
    <n v="3"/>
    <x v="3"/>
    <n v="0.15"/>
    <n v="0.1"/>
    <n v="4.9999999999999989E-2"/>
    <n v="1362.2"/>
    <n v="500"/>
    <s v="Non-Travel"/>
    <n v="509"/>
    <s v="Research &amp; Development"/>
    <n v="2"/>
    <n v="4"/>
    <s v="Other"/>
    <n v="62"/>
    <n v="2"/>
    <n v="2"/>
    <s v="Single"/>
    <n v="2112"/>
    <n v="2"/>
    <n v="17"/>
    <n v="3"/>
    <n v="1"/>
    <n v="0"/>
    <n v="10"/>
    <n v="3"/>
    <n v="7"/>
    <n v="0"/>
    <n v="7"/>
  </r>
  <r>
    <n v="26"/>
    <x v="1"/>
    <n v="1"/>
    <s v="Male"/>
    <x v="0"/>
    <x v="2"/>
    <x v="383"/>
    <s v="No"/>
    <n v="3"/>
    <x v="2"/>
    <n v="0.08"/>
    <n v="0.1"/>
    <n v="-2.0000000000000004E-2"/>
    <n v="861.2"/>
    <n v="3000"/>
    <s v="Travel_Rarely"/>
    <n v="775"/>
    <s v="Sales"/>
    <n v="29"/>
    <n v="2"/>
    <s v="Medical"/>
    <n v="45"/>
    <n v="3"/>
    <n v="2"/>
    <s v="Divorced"/>
    <n v="4267"/>
    <n v="5"/>
    <n v="12"/>
    <n v="3"/>
    <n v="1"/>
    <n v="2"/>
    <n v="8"/>
    <n v="5"/>
    <n v="0"/>
    <n v="0"/>
    <n v="0"/>
  </r>
  <r>
    <n v="35"/>
    <x v="1"/>
    <n v="1"/>
    <s v="Female"/>
    <x v="0"/>
    <x v="2"/>
    <x v="446"/>
    <s v="No"/>
    <n v="3"/>
    <x v="8"/>
    <n v="0.15"/>
    <n v="0.09"/>
    <n v="0.06"/>
    <n v="971.80000000000007"/>
    <n v="500"/>
    <s v="Travel_Rarely"/>
    <n v="195"/>
    <s v="Sales"/>
    <n v="1"/>
    <n v="3"/>
    <s v="Medical"/>
    <n v="80"/>
    <n v="3"/>
    <n v="2"/>
    <s v="Single"/>
    <n v="6698"/>
    <n v="1"/>
    <n v="16"/>
    <n v="3"/>
    <n v="4"/>
    <n v="0"/>
    <n v="5"/>
    <n v="3"/>
    <n v="4"/>
    <n v="0"/>
    <n v="3"/>
  </r>
  <r>
    <n v="34"/>
    <x v="1"/>
    <n v="4"/>
    <s v="Male"/>
    <x v="0"/>
    <x v="0"/>
    <x v="447"/>
    <s v="No"/>
    <n v="3"/>
    <x v="1"/>
    <n v="0.1"/>
    <n v="0.11"/>
    <n v="-9.999999999999995E-3"/>
    <n v="1067.4000000000001"/>
    <n v="4500"/>
    <s v="Travel_Rarely"/>
    <n v="258"/>
    <s v="Sales"/>
    <n v="21"/>
    <n v="4"/>
    <s v="Life Sciences"/>
    <n v="74"/>
    <n v="4"/>
    <n v="2"/>
    <s v="Single"/>
    <n v="19921"/>
    <n v="1"/>
    <n v="12"/>
    <n v="3"/>
    <n v="4"/>
    <n v="0"/>
    <n v="10"/>
    <n v="3"/>
    <n v="7"/>
    <n v="5"/>
    <n v="7"/>
  </r>
  <r>
    <n v="26"/>
    <x v="0"/>
    <n v="3"/>
    <s v="Male"/>
    <x v="2"/>
    <x v="0"/>
    <x v="246"/>
    <s v="Yes"/>
    <n v="1"/>
    <x v="6"/>
    <n v="0.1"/>
    <n v="0.11"/>
    <n v="-9.999999999999995E-3"/>
    <n v="468"/>
    <n v="500"/>
    <s v="Travel_Rarely"/>
    <n v="471"/>
    <s v="Research &amp; Development"/>
    <n v="24"/>
    <n v="3"/>
    <s v="Technical Degree"/>
    <n v="66"/>
    <n v="1"/>
    <n v="1"/>
    <s v="Single"/>
    <n v="23213"/>
    <n v="1"/>
    <n v="18"/>
    <n v="3"/>
    <n v="2"/>
    <n v="0"/>
    <n v="1"/>
    <n v="3"/>
    <n v="0"/>
    <n v="0"/>
    <n v="0"/>
  </r>
  <r>
    <n v="37"/>
    <x v="1"/>
    <n v="2"/>
    <s v="Female"/>
    <x v="3"/>
    <x v="0"/>
    <x v="448"/>
    <s v="No"/>
    <n v="4"/>
    <x v="0"/>
    <n v="0.08"/>
    <n v="0.11"/>
    <n v="-0.03"/>
    <n v="1498.2"/>
    <n v="3000"/>
    <s v="Travel_Rarely"/>
    <n v="799"/>
    <s v="Research &amp; Development"/>
    <n v="1"/>
    <n v="3"/>
    <s v="Technical Degree"/>
    <n v="59"/>
    <n v="3"/>
    <n v="3"/>
    <s v="Single"/>
    <n v="23848"/>
    <n v="4"/>
    <n v="17"/>
    <n v="3"/>
    <n v="4"/>
    <n v="0"/>
    <n v="12"/>
    <n v="3"/>
    <n v="5"/>
    <n v="1"/>
    <n v="2"/>
  </r>
  <r>
    <n v="46"/>
    <x v="1"/>
    <n v="1"/>
    <s v="Female"/>
    <x v="4"/>
    <x v="2"/>
    <x v="449"/>
    <s v="No"/>
    <n v="2"/>
    <x v="4"/>
    <n v="0.08"/>
    <n v="0.11"/>
    <n v="-0.03"/>
    <n v="2105.4"/>
    <n v="1200"/>
    <s v="Travel_Frequently"/>
    <n v="1034"/>
    <s v="Research &amp; Development"/>
    <n v="18"/>
    <n v="1"/>
    <s v="Medical"/>
    <n v="86"/>
    <n v="3"/>
    <n v="3"/>
    <s v="Married"/>
    <n v="8984"/>
    <n v="5"/>
    <n v="11"/>
    <n v="3"/>
    <n v="4"/>
    <n v="0"/>
    <n v="28"/>
    <n v="3"/>
    <n v="2"/>
    <n v="1"/>
    <n v="2"/>
  </r>
  <r>
    <n v="41"/>
    <x v="1"/>
    <n v="2"/>
    <s v="Female"/>
    <x v="5"/>
    <x v="3"/>
    <x v="450"/>
    <s v="No"/>
    <n v="3"/>
    <x v="29"/>
    <n v="0.12"/>
    <n v="0.09"/>
    <n v="0.03"/>
    <n v="3319"/>
    <n v="1200"/>
    <s v="Travel_Rarely"/>
    <n v="1276"/>
    <s v="Sales"/>
    <n v="2"/>
    <n v="5"/>
    <s v="Life Sciences"/>
    <n v="91"/>
    <n v="3"/>
    <n v="4"/>
    <s v="Married"/>
    <n v="5626"/>
    <n v="7"/>
    <n v="16"/>
    <n v="3"/>
    <n v="2"/>
    <n v="1"/>
    <n v="22"/>
    <n v="2"/>
    <n v="16"/>
    <n v="11"/>
    <n v="8"/>
  </r>
  <r>
    <n v="37"/>
    <x v="1"/>
    <n v="1"/>
    <s v="Male"/>
    <x v="0"/>
    <x v="1"/>
    <x v="451"/>
    <s v="No"/>
    <n v="3"/>
    <x v="7"/>
    <n v="0.1"/>
    <n v="0.09"/>
    <n v="1.0000000000000009E-2"/>
    <n v="1766.8000000000002"/>
    <n v="4500"/>
    <s v="Non-Travel"/>
    <n v="142"/>
    <s v="Sales"/>
    <n v="9"/>
    <n v="4"/>
    <s v="Medical"/>
    <n v="69"/>
    <n v="3"/>
    <n v="3"/>
    <s v="Divorced"/>
    <n v="24666"/>
    <n v="1"/>
    <n v="13"/>
    <n v="3"/>
    <n v="4"/>
    <n v="1"/>
    <n v="9"/>
    <n v="6"/>
    <n v="5"/>
    <n v="7"/>
    <n v="7"/>
  </r>
  <r>
    <n v="52"/>
    <x v="1"/>
    <n v="4"/>
    <s v="Male"/>
    <x v="1"/>
    <x v="3"/>
    <x v="452"/>
    <s v="Yes"/>
    <n v="3"/>
    <x v="1"/>
    <n v="0.15"/>
    <n v="0.11"/>
    <n v="3.9999999999999994E-2"/>
    <n v="1115.4000000000001"/>
    <n v="500"/>
    <s v="Travel_Rarely"/>
    <n v="956"/>
    <s v="Research &amp; Development"/>
    <n v="6"/>
    <n v="2"/>
    <s v="Technical Degree"/>
    <n v="78"/>
    <n v="3"/>
    <n v="2"/>
    <s v="Divorced"/>
    <n v="22087"/>
    <n v="3"/>
    <n v="12"/>
    <n v="3"/>
    <n v="2"/>
    <n v="2"/>
    <n v="18"/>
    <n v="3"/>
    <n v="9"/>
    <n v="6"/>
    <n v="9"/>
  </r>
  <r>
    <n v="32"/>
    <x v="0"/>
    <n v="4"/>
    <s v="Male"/>
    <x v="0"/>
    <x v="2"/>
    <x v="453"/>
    <s v="No"/>
    <n v="3"/>
    <x v="9"/>
    <n v="0.1"/>
    <n v="0.09"/>
    <n v="1.0000000000000009E-2"/>
    <n v="941.40000000000009"/>
    <n v="500"/>
    <s v="Non-Travel"/>
    <n v="1474"/>
    <s v="Sales"/>
    <n v="11"/>
    <n v="4"/>
    <s v="Other"/>
    <n v="60"/>
    <n v="4"/>
    <n v="2"/>
    <s v="Married"/>
    <n v="23914"/>
    <n v="8"/>
    <n v="12"/>
    <n v="3"/>
    <n v="4"/>
    <n v="0"/>
    <n v="6"/>
    <n v="2"/>
    <n v="2"/>
    <n v="1"/>
    <n v="2"/>
  </r>
  <r>
    <n v="24"/>
    <x v="1"/>
    <n v="4"/>
    <s v="Male"/>
    <x v="6"/>
    <x v="0"/>
    <x v="454"/>
    <s v="No"/>
    <n v="3"/>
    <x v="4"/>
    <n v="0.1"/>
    <n v="0.1"/>
    <n v="0"/>
    <n v="480"/>
    <n v="4500"/>
    <s v="Travel_Frequently"/>
    <n v="535"/>
    <s v="Sales"/>
    <n v="24"/>
    <n v="3"/>
    <s v="Medical"/>
    <n v="38"/>
    <n v="3"/>
    <n v="1"/>
    <s v="Married"/>
    <n v="5530"/>
    <n v="0"/>
    <n v="13"/>
    <n v="3"/>
    <n v="3"/>
    <n v="2"/>
    <n v="3"/>
    <n v="3"/>
    <n v="2"/>
    <n v="2"/>
    <n v="1"/>
  </r>
  <r>
    <n v="38"/>
    <x v="1"/>
    <n v="3"/>
    <s v="Female"/>
    <x v="4"/>
    <x v="2"/>
    <x v="427"/>
    <s v="No"/>
    <n v="3"/>
    <x v="6"/>
    <n v="0.08"/>
    <n v="7.0000000000000007E-2"/>
    <n v="9.999999999999995E-3"/>
    <n v="1964.8000000000002"/>
    <n v="4500"/>
    <s v="Travel_Rarely"/>
    <n v="1495"/>
    <s v="Research &amp; Development"/>
    <n v="10"/>
    <n v="3"/>
    <s v="Medical"/>
    <n v="76"/>
    <n v="3"/>
    <n v="2"/>
    <s v="Married"/>
    <n v="22174"/>
    <n v="3"/>
    <n v="19"/>
    <n v="3"/>
    <n v="3"/>
    <n v="1"/>
    <n v="18"/>
    <n v="4"/>
    <n v="0"/>
    <n v="0"/>
    <n v="0"/>
  </r>
  <r>
    <n v="37"/>
    <x v="1"/>
    <n v="2"/>
    <s v="Female"/>
    <x v="3"/>
    <x v="1"/>
    <x v="455"/>
    <s v="No"/>
    <n v="2"/>
    <x v="0"/>
    <n v="0.15"/>
    <n v="0.11"/>
    <n v="3.9999999999999994E-2"/>
    <n v="1289.4000000000001"/>
    <n v="500"/>
    <s v="Travel_Rarely"/>
    <n v="446"/>
    <s v="Research &amp; Development"/>
    <n v="1"/>
    <n v="4"/>
    <s v="Life Sciences"/>
    <n v="65"/>
    <n v="3"/>
    <n v="2"/>
    <s v="Married"/>
    <n v="15701"/>
    <n v="6"/>
    <n v="12"/>
    <n v="3"/>
    <n v="2"/>
    <n v="1"/>
    <n v="8"/>
    <n v="2"/>
    <n v="5"/>
    <n v="4"/>
    <n v="3"/>
  </r>
  <r>
    <n v="49"/>
    <x v="1"/>
    <n v="4"/>
    <s v="Male"/>
    <x v="7"/>
    <x v="2"/>
    <x v="456"/>
    <s v="Yes"/>
    <n v="3"/>
    <x v="31"/>
    <n v="0.08"/>
    <n v="7.0000000000000007E-2"/>
    <n v="9.999999999999995E-3"/>
    <n v="3900.4"/>
    <n v="3000"/>
    <s v="Travel_Rarely"/>
    <n v="1245"/>
    <s v="Research &amp; Development"/>
    <n v="18"/>
    <n v="4"/>
    <s v="Life Sciences"/>
    <n v="58"/>
    <n v="2"/>
    <n v="5"/>
    <s v="Divorced"/>
    <n v="2125"/>
    <n v="1"/>
    <n v="17"/>
    <n v="3"/>
    <n v="3"/>
    <n v="1"/>
    <n v="31"/>
    <n v="5"/>
    <n v="9"/>
    <n v="0"/>
    <n v="9"/>
  </r>
  <r>
    <n v="24"/>
    <x v="1"/>
    <n v="2"/>
    <s v="Male"/>
    <x v="1"/>
    <x v="0"/>
    <x v="457"/>
    <s v="Yes"/>
    <n v="3"/>
    <x v="0"/>
    <n v="0.12"/>
    <n v="0.11"/>
    <n v="9.999999999999995E-3"/>
    <n v="545"/>
    <n v="1200"/>
    <s v="Travel_Rarely"/>
    <n v="691"/>
    <s v="Research &amp; Development"/>
    <n v="23"/>
    <n v="3"/>
    <s v="Medical"/>
    <n v="89"/>
    <n v="4"/>
    <n v="1"/>
    <s v="Married"/>
    <n v="21630"/>
    <n v="1"/>
    <n v="11"/>
    <n v="3"/>
    <n v="2"/>
    <n v="2"/>
    <n v="6"/>
    <n v="3"/>
    <n v="5"/>
    <n v="1"/>
    <n v="4"/>
  </r>
  <r>
    <n v="26"/>
    <x v="1"/>
    <n v="1"/>
    <s v="Male"/>
    <x v="0"/>
    <x v="1"/>
    <x v="458"/>
    <s v="No"/>
    <n v="4"/>
    <x v="8"/>
    <n v="0.1"/>
    <n v="7.0000000000000007E-2"/>
    <n v="0.03"/>
    <n v="1254.4000000000001"/>
    <n v="4500"/>
    <s v="Travel_Rarely"/>
    <n v="703"/>
    <s v="Sales"/>
    <n v="28"/>
    <n v="2"/>
    <s v="Marketing"/>
    <n v="66"/>
    <n v="3"/>
    <n v="2"/>
    <s v="Married"/>
    <n v="7428"/>
    <n v="1"/>
    <n v="20"/>
    <n v="4"/>
    <n v="4"/>
    <n v="2"/>
    <n v="6"/>
    <n v="5"/>
    <n v="3"/>
    <n v="1"/>
    <n v="4"/>
  </r>
  <r>
    <n v="24"/>
    <x v="1"/>
    <n v="4"/>
    <s v="Male"/>
    <x v="2"/>
    <x v="1"/>
    <x v="459"/>
    <s v="No"/>
    <n v="3"/>
    <x v="6"/>
    <n v="0.12"/>
    <n v="7.0000000000000007E-2"/>
    <n v="4.9999999999999989E-2"/>
    <n v="425.40000000000003"/>
    <n v="1200"/>
    <s v="Travel_Rarely"/>
    <n v="823"/>
    <s v="Research &amp; Development"/>
    <n v="17"/>
    <n v="2"/>
    <s v="Other"/>
    <n v="94"/>
    <n v="2"/>
    <n v="1"/>
    <s v="Married"/>
    <n v="9100"/>
    <n v="1"/>
    <n v="21"/>
    <n v="4"/>
    <n v="4"/>
    <n v="1"/>
    <n v="1"/>
    <n v="2"/>
    <n v="0"/>
    <n v="0"/>
    <n v="0"/>
  </r>
  <r>
    <n v="50"/>
    <x v="1"/>
    <n v="1"/>
    <s v="Male"/>
    <x v="5"/>
    <x v="1"/>
    <x v="460"/>
    <s v="No"/>
    <n v="3"/>
    <x v="32"/>
    <n v="0.15"/>
    <n v="0.11"/>
    <n v="3.9999999999999994E-2"/>
    <n v="3640"/>
    <n v="500"/>
    <s v="Travel_Frequently"/>
    <n v="1246"/>
    <s v="Human Resources"/>
    <n v="3"/>
    <n v="3"/>
    <s v="Medical"/>
    <n v="99"/>
    <n v="3"/>
    <n v="5"/>
    <s v="Married"/>
    <n v="7999"/>
    <n v="1"/>
    <n v="11"/>
    <n v="3"/>
    <n v="3"/>
    <n v="1"/>
    <n v="32"/>
    <n v="2"/>
    <n v="5"/>
    <n v="10"/>
    <n v="7"/>
  </r>
  <r>
    <n v="25"/>
    <x v="1"/>
    <n v="2"/>
    <s v="Male"/>
    <x v="6"/>
    <x v="2"/>
    <x v="461"/>
    <s v="No"/>
    <n v="3"/>
    <x v="5"/>
    <n v="0.15"/>
    <n v="7.0000000000000007E-2"/>
    <n v="7.9999999999999988E-2"/>
    <n v="419.20000000000005"/>
    <n v="1200"/>
    <s v="Travel_Rarely"/>
    <n v="622"/>
    <s v="Sales"/>
    <n v="13"/>
    <n v="1"/>
    <s v="Medical"/>
    <n v="40"/>
    <n v="3"/>
    <n v="1"/>
    <s v="Married"/>
    <n v="26376"/>
    <n v="1"/>
    <n v="11"/>
    <n v="3"/>
    <n v="3"/>
    <n v="0"/>
    <n v="7"/>
    <n v="1"/>
    <n v="4"/>
    <n v="0"/>
    <n v="6"/>
  </r>
  <r>
    <n v="24"/>
    <x v="0"/>
    <n v="1"/>
    <s v="Female"/>
    <x v="2"/>
    <x v="2"/>
    <x v="407"/>
    <s v="Yes"/>
    <n v="3"/>
    <x v="0"/>
    <n v="0.12"/>
    <n v="7.0000000000000007E-2"/>
    <n v="4.9999999999999989E-2"/>
    <n v="577.20000000000005"/>
    <n v="1200"/>
    <s v="Travel_Frequently"/>
    <n v="1287"/>
    <s v="Research &amp; Development"/>
    <n v="7"/>
    <n v="3"/>
    <s v="Life Sciences"/>
    <n v="55"/>
    <n v="3"/>
    <n v="1"/>
    <s v="Married"/>
    <n v="14168"/>
    <n v="1"/>
    <n v="16"/>
    <n v="3"/>
    <n v="4"/>
    <n v="1"/>
    <n v="6"/>
    <n v="4"/>
    <n v="3"/>
    <n v="1"/>
    <n v="2"/>
  </r>
  <r>
    <n v="30"/>
    <x v="0"/>
    <n v="2"/>
    <s v="Male"/>
    <x v="6"/>
    <x v="3"/>
    <x v="462"/>
    <s v="No"/>
    <n v="4"/>
    <x v="6"/>
    <n v="0.08"/>
    <n v="0.1"/>
    <n v="-2.0000000000000004E-2"/>
    <n v="406.6"/>
    <n v="1200"/>
    <s v="Travel_Frequently"/>
    <n v="448"/>
    <s v="Sales"/>
    <n v="12"/>
    <n v="4"/>
    <s v="Life Sciences"/>
    <n v="74"/>
    <n v="2"/>
    <n v="1"/>
    <s v="Married"/>
    <n v="14470"/>
    <n v="1"/>
    <n v="18"/>
    <n v="3"/>
    <n v="3"/>
    <n v="1"/>
    <n v="1"/>
    <n v="2"/>
    <n v="0"/>
    <n v="0"/>
    <n v="0"/>
  </r>
  <r>
    <n v="34"/>
    <x v="1"/>
    <n v="2"/>
    <s v="Male"/>
    <x v="1"/>
    <x v="0"/>
    <x v="463"/>
    <s v="Yes"/>
    <n v="3"/>
    <x v="0"/>
    <n v="0.1"/>
    <n v="7.0000000000000007E-2"/>
    <n v="0.03"/>
    <n v="724.40000000000009"/>
    <n v="500"/>
    <s v="Travel_Rarely"/>
    <n v="254"/>
    <s v="Research &amp; Development"/>
    <n v="1"/>
    <n v="2"/>
    <s v="Life Sciences"/>
    <n v="83"/>
    <n v="2"/>
    <n v="1"/>
    <s v="Married"/>
    <n v="22794"/>
    <n v="1"/>
    <n v="13"/>
    <n v="3"/>
    <n v="4"/>
    <n v="1"/>
    <n v="6"/>
    <n v="3"/>
    <n v="5"/>
    <n v="1"/>
    <n v="3"/>
  </r>
  <r>
    <n v="31"/>
    <x v="0"/>
    <n v="2"/>
    <s v="Male"/>
    <x v="0"/>
    <x v="3"/>
    <x v="464"/>
    <s v="No"/>
    <n v="1"/>
    <x v="11"/>
    <n v="0.08"/>
    <n v="7.0000000000000007E-2"/>
    <n v="9.999999999999995E-3"/>
    <n v="846.6"/>
    <n v="500"/>
    <s v="Travel_Rarely"/>
    <n v="1365"/>
    <s v="Sales"/>
    <n v="13"/>
    <n v="4"/>
    <s v="Medical"/>
    <n v="46"/>
    <n v="3"/>
    <n v="2"/>
    <s v="Divorced"/>
    <n v="11512"/>
    <n v="2"/>
    <n v="17"/>
    <n v="3"/>
    <n v="3"/>
    <n v="0"/>
    <n v="9"/>
    <n v="2"/>
    <n v="1"/>
    <n v="1"/>
    <n v="2"/>
  </r>
  <r>
    <n v="35"/>
    <x v="1"/>
    <n v="1"/>
    <s v="Male"/>
    <x v="2"/>
    <x v="0"/>
    <x v="465"/>
    <s v="No"/>
    <n v="3"/>
    <x v="11"/>
    <n v="0.12"/>
    <n v="0.11"/>
    <n v="9.999999999999995E-3"/>
    <n v="736.2"/>
    <n v="500"/>
    <s v="Travel_Rarely"/>
    <n v="538"/>
    <s v="Research &amp; Development"/>
    <n v="25"/>
    <n v="2"/>
    <s v="Other"/>
    <n v="54"/>
    <n v="2"/>
    <n v="2"/>
    <s v="Single"/>
    <n v="14004"/>
    <n v="4"/>
    <n v="14"/>
    <n v="3"/>
    <n v="4"/>
    <n v="0"/>
    <n v="9"/>
    <n v="3"/>
    <n v="2"/>
    <n v="0"/>
    <n v="2"/>
  </r>
  <r>
    <n v="31"/>
    <x v="1"/>
    <n v="1"/>
    <s v="Male"/>
    <x v="0"/>
    <x v="0"/>
    <x v="466"/>
    <s v="No"/>
    <n v="4"/>
    <x v="5"/>
    <n v="0.15"/>
    <n v="0.09"/>
    <n v="0.06"/>
    <n v="1092"/>
    <n v="3000"/>
    <s v="Travel_Rarely"/>
    <n v="525"/>
    <s v="Sales"/>
    <n v="6"/>
    <n v="4"/>
    <s v="Medical"/>
    <n v="66"/>
    <n v="4"/>
    <n v="2"/>
    <s v="Divorced"/>
    <n v="6219"/>
    <n v="4"/>
    <n v="22"/>
    <n v="4"/>
    <n v="4"/>
    <n v="2"/>
    <n v="13"/>
    <n v="4"/>
    <n v="7"/>
    <n v="5"/>
    <n v="7"/>
  </r>
  <r>
    <n v="27"/>
    <x v="1"/>
    <n v="1"/>
    <s v="Female"/>
    <x v="1"/>
    <x v="2"/>
    <x v="467"/>
    <s v="No"/>
    <n v="2"/>
    <x v="8"/>
    <n v="0.08"/>
    <n v="7.0000000000000007E-2"/>
    <n v="9.999999999999995E-3"/>
    <n v="437.40000000000003"/>
    <n v="500"/>
    <s v="Travel_Rarely"/>
    <n v="798"/>
    <s v="Research &amp; Development"/>
    <n v="6"/>
    <n v="4"/>
    <s v="Medical"/>
    <n v="66"/>
    <n v="2"/>
    <n v="1"/>
    <s v="Divorced"/>
    <n v="5013"/>
    <n v="0"/>
    <n v="12"/>
    <n v="3"/>
    <n v="3"/>
    <n v="2"/>
    <n v="6"/>
    <n v="5"/>
    <n v="3"/>
    <n v="0"/>
    <n v="3"/>
  </r>
  <r>
    <n v="37"/>
    <x v="1"/>
    <n v="4"/>
    <s v="Male"/>
    <x v="0"/>
    <x v="2"/>
    <x v="468"/>
    <s v="Yes"/>
    <n v="2"/>
    <x v="11"/>
    <n v="0.1"/>
    <n v="0.11"/>
    <n v="-9.999999999999995E-3"/>
    <n v="1920.4"/>
    <n v="4500"/>
    <s v="Travel_Rarely"/>
    <n v="558"/>
    <s v="Sales"/>
    <n v="2"/>
    <n v="3"/>
    <s v="Marketing"/>
    <n v="75"/>
    <n v="3"/>
    <n v="2"/>
    <s v="Married"/>
    <n v="3010"/>
    <n v="4"/>
    <n v="11"/>
    <n v="3"/>
    <n v="3"/>
    <n v="1"/>
    <n v="17"/>
    <n v="3"/>
    <n v="0"/>
    <n v="1"/>
    <n v="0"/>
  </r>
  <r>
    <n v="20"/>
    <x v="1"/>
    <n v="4"/>
    <s v="Female"/>
    <x v="1"/>
    <x v="1"/>
    <x v="469"/>
    <s v="No"/>
    <n v="4"/>
    <x v="6"/>
    <n v="0.1"/>
    <n v="0.09"/>
    <n v="1.0000000000000009E-2"/>
    <n v="567.20000000000005"/>
    <n v="500"/>
    <s v="Travel_Rarely"/>
    <n v="959"/>
    <s v="Research &amp; Development"/>
    <n v="1"/>
    <n v="3"/>
    <s v="Life Sciences"/>
    <n v="83"/>
    <n v="2"/>
    <n v="1"/>
    <s v="Single"/>
    <n v="11757"/>
    <n v="1"/>
    <n v="13"/>
    <n v="3"/>
    <n v="4"/>
    <n v="0"/>
    <n v="1"/>
    <n v="0"/>
    <n v="0"/>
    <n v="0"/>
    <n v="0"/>
  </r>
  <r>
    <n v="42"/>
    <x v="1"/>
    <n v="3"/>
    <s v="Female"/>
    <x v="4"/>
    <x v="0"/>
    <x v="470"/>
    <s v="No"/>
    <n v="3"/>
    <x v="1"/>
    <n v="0.08"/>
    <n v="7.0000000000000007E-2"/>
    <n v="9.999999999999995E-3"/>
    <n v="817.80000000000007"/>
    <n v="1200"/>
    <s v="Travel_Rarely"/>
    <n v="622"/>
    <s v="Research &amp; Development"/>
    <n v="2"/>
    <n v="4"/>
    <s v="Life Sciences"/>
    <n v="81"/>
    <n v="3"/>
    <n v="2"/>
    <s v="Married"/>
    <n v="5718"/>
    <n v="1"/>
    <n v="13"/>
    <n v="3"/>
    <n v="2"/>
    <n v="2"/>
    <n v="10"/>
    <n v="4"/>
    <n v="2"/>
    <n v="2"/>
    <n v="2"/>
  </r>
  <r>
    <n v="43"/>
    <x v="1"/>
    <n v="2"/>
    <s v="Male"/>
    <x v="7"/>
    <x v="0"/>
    <x v="471"/>
    <s v="Yes"/>
    <n v="2"/>
    <x v="6"/>
    <n v="0.08"/>
    <n v="0.1"/>
    <n v="-2.0000000000000004E-2"/>
    <n v="3325.4"/>
    <n v="3000"/>
    <s v="Travel_Rarely"/>
    <n v="782"/>
    <s v="Research &amp; Development"/>
    <n v="6"/>
    <n v="4"/>
    <s v="Other"/>
    <n v="50"/>
    <n v="2"/>
    <n v="4"/>
    <s v="Divorced"/>
    <n v="2671"/>
    <n v="4"/>
    <n v="14"/>
    <n v="3"/>
    <n v="3"/>
    <n v="1"/>
    <n v="21"/>
    <n v="3"/>
    <n v="0"/>
    <n v="0"/>
    <n v="0"/>
  </r>
  <r>
    <n v="38"/>
    <x v="1"/>
    <n v="3"/>
    <s v="Female"/>
    <x v="1"/>
    <x v="3"/>
    <x v="472"/>
    <s v="No"/>
    <n v="2"/>
    <x v="2"/>
    <n v="0.1"/>
    <n v="0.09"/>
    <n v="1.0000000000000009E-2"/>
    <n v="523.80000000000007"/>
    <n v="4500"/>
    <s v="Travel_Rarely"/>
    <n v="362"/>
    <s v="Research &amp; Development"/>
    <n v="1"/>
    <n v="1"/>
    <s v="Life Sciences"/>
    <n v="43"/>
    <n v="3"/>
    <n v="1"/>
    <s v="Single"/>
    <n v="14561"/>
    <n v="3"/>
    <n v="17"/>
    <n v="3"/>
    <n v="4"/>
    <n v="0"/>
    <n v="8"/>
    <n v="3"/>
    <n v="0"/>
    <n v="0"/>
    <n v="0"/>
  </r>
  <r>
    <n v="43"/>
    <x v="1"/>
    <n v="4"/>
    <s v="Male"/>
    <x v="2"/>
    <x v="2"/>
    <x v="473"/>
    <s v="Yes"/>
    <n v="3"/>
    <x v="3"/>
    <n v="0.12"/>
    <n v="7.0000000000000007E-2"/>
    <n v="4.9999999999999989E-2"/>
    <n v="1135.8"/>
    <n v="4500"/>
    <s v="Travel_Frequently"/>
    <n v="1001"/>
    <s v="Research &amp; Development"/>
    <n v="9"/>
    <n v="5"/>
    <s v="Medical"/>
    <n v="72"/>
    <n v="3"/>
    <n v="2"/>
    <s v="Divorced"/>
    <n v="19627"/>
    <n v="3"/>
    <n v="13"/>
    <n v="3"/>
    <n v="2"/>
    <n v="1"/>
    <n v="10"/>
    <n v="3"/>
    <n v="7"/>
    <n v="4"/>
    <n v="7"/>
  </r>
  <r>
    <n v="48"/>
    <x v="1"/>
    <n v="4"/>
    <s v="Female"/>
    <x v="5"/>
    <x v="3"/>
    <x v="474"/>
    <s v="No"/>
    <n v="1"/>
    <x v="11"/>
    <n v="0.08"/>
    <n v="0.1"/>
    <n v="-2.0000000000000004E-2"/>
    <n v="3080.4"/>
    <n v="500"/>
    <s v="Travel_Rarely"/>
    <n v="1236"/>
    <s v="Research &amp; Development"/>
    <n v="1"/>
    <n v="4"/>
    <s v="Life Sciences"/>
    <n v="40"/>
    <n v="2"/>
    <n v="4"/>
    <s v="Married"/>
    <n v="17997"/>
    <n v="7"/>
    <n v="11"/>
    <n v="3"/>
    <n v="1"/>
    <n v="1"/>
    <n v="21"/>
    <n v="3"/>
    <n v="2"/>
    <n v="0"/>
    <n v="2"/>
  </r>
  <r>
    <n v="44"/>
    <x v="1"/>
    <n v="1"/>
    <s v="Female"/>
    <x v="8"/>
    <x v="2"/>
    <x v="475"/>
    <s v="No"/>
    <n v="4"/>
    <x v="4"/>
    <n v="0.15"/>
    <n v="0.1"/>
    <n v="4.9999999999999989E-2"/>
    <n v="1197"/>
    <n v="3000"/>
    <s v="Travel_Rarely"/>
    <n v="1112"/>
    <s v="Human Resources"/>
    <n v="1"/>
    <n v="4"/>
    <s v="Life Sciences"/>
    <n v="50"/>
    <n v="2"/>
    <n v="2"/>
    <s v="Single"/>
    <n v="26894"/>
    <n v="4"/>
    <n v="11"/>
    <n v="3"/>
    <n v="2"/>
    <n v="0"/>
    <n v="10"/>
    <n v="1"/>
    <n v="2"/>
    <n v="0"/>
    <n v="2"/>
  </r>
  <r>
    <n v="34"/>
    <x v="1"/>
    <n v="3"/>
    <s v="Female"/>
    <x v="6"/>
    <x v="2"/>
    <x v="476"/>
    <s v="Yes"/>
    <n v="3"/>
    <x v="3"/>
    <n v="0.1"/>
    <n v="0.1"/>
    <n v="0"/>
    <n v="515.80000000000007"/>
    <n v="3000"/>
    <s v="Travel_Rarely"/>
    <n v="204"/>
    <s v="Sales"/>
    <n v="14"/>
    <n v="3"/>
    <s v="Technical Degree"/>
    <n v="31"/>
    <n v="3"/>
    <n v="1"/>
    <s v="Divorced"/>
    <n v="2912"/>
    <n v="1"/>
    <n v="18"/>
    <n v="3"/>
    <n v="4"/>
    <n v="2"/>
    <n v="8"/>
    <n v="3"/>
    <n v="2"/>
    <n v="0"/>
    <n v="6"/>
  </r>
  <r>
    <n v="27"/>
    <x v="0"/>
    <n v="3"/>
    <s v="Male"/>
    <x v="6"/>
    <x v="3"/>
    <x v="477"/>
    <s v="No"/>
    <n v="3"/>
    <x v="9"/>
    <n v="0.1"/>
    <n v="0.11"/>
    <n v="-9.999999999999995E-3"/>
    <n v="608.20000000000005"/>
    <n v="4500"/>
    <s v="Travel_Rarely"/>
    <n v="1420"/>
    <s v="Sales"/>
    <n v="2"/>
    <n v="1"/>
    <s v="Marketing"/>
    <n v="85"/>
    <n v="3"/>
    <n v="1"/>
    <s v="Divorced"/>
    <n v="16346"/>
    <n v="0"/>
    <n v="11"/>
    <n v="3"/>
    <n v="2"/>
    <n v="1"/>
    <n v="5"/>
    <n v="3"/>
    <n v="3"/>
    <n v="0"/>
    <n v="2"/>
  </r>
  <r>
    <n v="21"/>
    <x v="1"/>
    <n v="3"/>
    <s v="Male"/>
    <x v="6"/>
    <x v="2"/>
    <x v="478"/>
    <s v="No"/>
    <n v="3"/>
    <x v="11"/>
    <n v="0.15"/>
    <n v="0.09"/>
    <n v="0.06"/>
    <n v="689.40000000000009"/>
    <n v="1200"/>
    <s v="Travel_Rarely"/>
    <n v="1343"/>
    <s v="Sales"/>
    <n v="22"/>
    <n v="1"/>
    <s v="Technical Degree"/>
    <n v="49"/>
    <n v="3"/>
    <n v="1"/>
    <s v="Single"/>
    <n v="24444"/>
    <n v="1"/>
    <n v="11"/>
    <n v="3"/>
    <n v="3"/>
    <n v="0"/>
    <n v="3"/>
    <n v="2"/>
    <n v="2"/>
    <n v="1"/>
    <n v="2"/>
  </r>
  <r>
    <n v="44"/>
    <x v="1"/>
    <n v="4"/>
    <s v="Male"/>
    <x v="5"/>
    <x v="0"/>
    <x v="479"/>
    <s v="Yes"/>
    <n v="4"/>
    <x v="4"/>
    <n v="0.08"/>
    <n v="0.11"/>
    <n v="-0.03"/>
    <n v="3902.6000000000004"/>
    <n v="3000"/>
    <s v="Travel_Rarely"/>
    <n v="1315"/>
    <s v="Research &amp; Development"/>
    <n v="3"/>
    <n v="4"/>
    <s v="Other"/>
    <n v="35"/>
    <n v="3"/>
    <n v="5"/>
    <s v="Married"/>
    <n v="9358"/>
    <n v="4"/>
    <n v="12"/>
    <n v="3"/>
    <n v="1"/>
    <n v="1"/>
    <n v="26"/>
    <n v="2"/>
    <n v="2"/>
    <n v="0"/>
    <n v="1"/>
  </r>
  <r>
    <n v="22"/>
    <x v="1"/>
    <n v="1"/>
    <s v="Male"/>
    <x v="1"/>
    <x v="2"/>
    <x v="480"/>
    <s v="No"/>
    <n v="3"/>
    <x v="4"/>
    <n v="0.08"/>
    <n v="7.0000000000000007E-2"/>
    <n v="9.999999999999995E-3"/>
    <n v="554.6"/>
    <n v="3000"/>
    <s v="Travel_Rarely"/>
    <n v="604"/>
    <s v="Research &amp; Development"/>
    <n v="6"/>
    <n v="1"/>
    <s v="Medical"/>
    <n v="69"/>
    <n v="3"/>
    <n v="1"/>
    <s v="Married"/>
    <n v="12145"/>
    <n v="0"/>
    <n v="20"/>
    <n v="4"/>
    <n v="4"/>
    <n v="0"/>
    <n v="3"/>
    <n v="3"/>
    <n v="2"/>
    <n v="2"/>
    <n v="2"/>
  </r>
  <r>
    <n v="33"/>
    <x v="1"/>
    <n v="3"/>
    <s v="Male"/>
    <x v="0"/>
    <x v="2"/>
    <x v="481"/>
    <s v="No"/>
    <n v="3"/>
    <x v="8"/>
    <n v="0.08"/>
    <n v="0.11"/>
    <n v="-0.03"/>
    <n v="1420.8000000000002"/>
    <n v="1200"/>
    <s v="Travel_Rarely"/>
    <n v="1216"/>
    <s v="Sales"/>
    <n v="8"/>
    <n v="4"/>
    <s v="Marketing"/>
    <n v="39"/>
    <n v="3"/>
    <n v="2"/>
    <s v="Divorced"/>
    <n v="20431"/>
    <n v="0"/>
    <n v="12"/>
    <n v="3"/>
    <n v="4"/>
    <n v="0"/>
    <n v="6"/>
    <n v="3"/>
    <n v="0"/>
    <n v="1"/>
    <n v="2"/>
  </r>
  <r>
    <n v="32"/>
    <x v="1"/>
    <n v="1"/>
    <s v="Female"/>
    <x v="1"/>
    <x v="0"/>
    <x v="482"/>
    <s v="Yes"/>
    <n v="2"/>
    <x v="0"/>
    <n v="0.08"/>
    <n v="0.1"/>
    <n v="-2.0000000000000004E-2"/>
    <n v="1264.4000000000001"/>
    <n v="4500"/>
    <s v="Travel_Rarely"/>
    <n v="646"/>
    <s v="Research &amp; Development"/>
    <n v="9"/>
    <n v="4"/>
    <s v="Life Sciences"/>
    <n v="92"/>
    <n v="3"/>
    <n v="2"/>
    <s v="Married"/>
    <n v="18089"/>
    <n v="1"/>
    <n v="12"/>
    <n v="3"/>
    <n v="4"/>
    <n v="1"/>
    <n v="6"/>
    <n v="2"/>
    <n v="4"/>
    <n v="0"/>
    <n v="5"/>
  </r>
  <r>
    <n v="30"/>
    <x v="1"/>
    <n v="3"/>
    <s v="Female"/>
    <x v="1"/>
    <x v="2"/>
    <x v="483"/>
    <s v="No"/>
    <n v="3"/>
    <x v="6"/>
    <n v="0.08"/>
    <n v="0.09"/>
    <n v="-9.999999999999995E-3"/>
    <n v="416.6"/>
    <n v="1200"/>
    <s v="Travel_Frequently"/>
    <n v="160"/>
    <s v="Research &amp; Development"/>
    <n v="3"/>
    <n v="3"/>
    <s v="Medical"/>
    <n v="71"/>
    <n v="3"/>
    <n v="1"/>
    <s v="Divorced"/>
    <n v="22653"/>
    <n v="1"/>
    <n v="20"/>
    <n v="4"/>
    <n v="3"/>
    <n v="1"/>
    <n v="1"/>
    <n v="2"/>
    <n v="0"/>
    <n v="0"/>
    <n v="0"/>
  </r>
  <r>
    <n v="53"/>
    <x v="1"/>
    <n v="4"/>
    <s v="Female"/>
    <x v="0"/>
    <x v="3"/>
    <x v="484"/>
    <s v="No"/>
    <n v="4"/>
    <x v="13"/>
    <n v="0.12"/>
    <n v="0.1"/>
    <n v="1.999999999999999E-2"/>
    <n v="1676.2"/>
    <n v="500"/>
    <s v="Travel_Rarely"/>
    <n v="238"/>
    <s v="Sales"/>
    <n v="1"/>
    <n v="1"/>
    <s v="Medical"/>
    <n v="34"/>
    <n v="3"/>
    <n v="2"/>
    <s v="Single"/>
    <n v="7507"/>
    <n v="7"/>
    <n v="20"/>
    <n v="4"/>
    <n v="4"/>
    <n v="0"/>
    <n v="18"/>
    <n v="2"/>
    <n v="7"/>
    <n v="8"/>
    <n v="10"/>
  </r>
  <r>
    <n v="34"/>
    <x v="1"/>
    <n v="2"/>
    <s v="Male"/>
    <x v="1"/>
    <x v="0"/>
    <x v="485"/>
    <s v="No"/>
    <n v="2"/>
    <x v="1"/>
    <n v="0.15"/>
    <n v="7.0000000000000007E-2"/>
    <n v="7.9999999999999988E-2"/>
    <n v="538.20000000000005"/>
    <n v="3000"/>
    <s v="Travel_Rarely"/>
    <n v="1397"/>
    <s v="Research &amp; Development"/>
    <n v="1"/>
    <n v="5"/>
    <s v="Life Sciences"/>
    <n v="42"/>
    <n v="3"/>
    <n v="1"/>
    <s v="Married"/>
    <n v="7660"/>
    <n v="1"/>
    <n v="12"/>
    <n v="3"/>
    <n v="4"/>
    <n v="1"/>
    <n v="10"/>
    <n v="4"/>
    <n v="9"/>
    <n v="8"/>
    <n v="8"/>
  </r>
  <r>
    <n v="45"/>
    <x v="0"/>
    <n v="1"/>
    <s v="Female"/>
    <x v="0"/>
    <x v="3"/>
    <x v="486"/>
    <s v="No"/>
    <n v="3"/>
    <x v="6"/>
    <n v="0.15"/>
    <n v="7.0000000000000007E-2"/>
    <n v="7.9999999999999988E-2"/>
    <n v="857.2"/>
    <n v="3000"/>
    <s v="Travel_Frequently"/>
    <n v="306"/>
    <s v="Sales"/>
    <n v="26"/>
    <n v="4"/>
    <s v="Life Sciences"/>
    <n v="100"/>
    <n v="3"/>
    <n v="2"/>
    <s v="Married"/>
    <n v="5630"/>
    <n v="2"/>
    <n v="14"/>
    <n v="3"/>
    <n v="4"/>
    <n v="2"/>
    <n v="5"/>
    <n v="4"/>
    <n v="1"/>
    <n v="0"/>
    <n v="0"/>
  </r>
  <r>
    <n v="26"/>
    <x v="1"/>
    <n v="3"/>
    <s v="Female"/>
    <x v="2"/>
    <x v="0"/>
    <x v="487"/>
    <s v="Yes"/>
    <n v="3"/>
    <x v="11"/>
    <n v="0.12"/>
    <n v="7.0000000000000007E-2"/>
    <n v="4.9999999999999989E-2"/>
    <n v="531.80000000000007"/>
    <n v="4500"/>
    <s v="Travel_Rarely"/>
    <n v="991"/>
    <s v="Research &amp; Development"/>
    <n v="6"/>
    <n v="3"/>
    <s v="Life Sciences"/>
    <n v="71"/>
    <n v="3"/>
    <n v="1"/>
    <s v="Married"/>
    <n v="17759"/>
    <n v="1"/>
    <n v="13"/>
    <n v="3"/>
    <n v="3"/>
    <n v="1"/>
    <n v="3"/>
    <n v="2"/>
    <n v="2"/>
    <n v="0"/>
    <n v="2"/>
  </r>
  <r>
    <n v="37"/>
    <x v="1"/>
    <n v="3"/>
    <s v="Male"/>
    <x v="3"/>
    <x v="2"/>
    <x v="488"/>
    <s v="No"/>
    <n v="3"/>
    <x v="1"/>
    <n v="0.12"/>
    <n v="0.1"/>
    <n v="1.999999999999999E-2"/>
    <n v="1886.8000000000002"/>
    <n v="500"/>
    <s v="Travel_Rarely"/>
    <n v="482"/>
    <s v="Research &amp; Development"/>
    <n v="3"/>
    <n v="3"/>
    <s v="Other"/>
    <n v="36"/>
    <n v="3"/>
    <n v="3"/>
    <s v="Married"/>
    <n v="9606"/>
    <n v="1"/>
    <n v="15"/>
    <n v="3"/>
    <n v="3"/>
    <n v="1"/>
    <n v="10"/>
    <n v="2"/>
    <n v="7"/>
    <n v="7"/>
    <n v="8"/>
  </r>
  <r>
    <n v="29"/>
    <x v="1"/>
    <n v="2"/>
    <s v="Female"/>
    <x v="0"/>
    <x v="2"/>
    <x v="489"/>
    <s v="No"/>
    <n v="2"/>
    <x v="0"/>
    <n v="0.1"/>
    <n v="0.11"/>
    <n v="-9.999999999999995E-3"/>
    <n v="1112.2"/>
    <n v="4500"/>
    <s v="Travel_Rarely"/>
    <n v="1176"/>
    <s v="Sales"/>
    <n v="3"/>
    <n v="2"/>
    <s v="Medical"/>
    <n v="62"/>
    <n v="3"/>
    <n v="2"/>
    <s v="Married"/>
    <n v="3487"/>
    <n v="1"/>
    <n v="14"/>
    <n v="3"/>
    <n v="1"/>
    <n v="1"/>
    <n v="6"/>
    <n v="5"/>
    <n v="0"/>
    <n v="1"/>
    <n v="2"/>
  </r>
  <r>
    <n v="35"/>
    <x v="1"/>
    <n v="2"/>
    <s v="Male"/>
    <x v="1"/>
    <x v="0"/>
    <x v="490"/>
    <s v="No"/>
    <n v="3"/>
    <x v="18"/>
    <n v="0.15"/>
    <n v="0.09"/>
    <n v="0.06"/>
    <n v="1329.2"/>
    <n v="4500"/>
    <s v="Travel_Rarely"/>
    <n v="1017"/>
    <s v="Research &amp; Development"/>
    <n v="6"/>
    <n v="4"/>
    <s v="Life Sciences"/>
    <n v="82"/>
    <n v="1"/>
    <n v="2"/>
    <s v="Single"/>
    <n v="19368"/>
    <n v="1"/>
    <n v="13"/>
    <n v="3"/>
    <n v="2"/>
    <n v="0"/>
    <n v="17"/>
    <n v="3"/>
    <n v="11"/>
    <n v="11"/>
    <n v="8"/>
  </r>
  <r>
    <n v="33"/>
    <x v="1"/>
    <n v="3"/>
    <s v="Male"/>
    <x v="4"/>
    <x v="0"/>
    <x v="491"/>
    <s v="No"/>
    <n v="1"/>
    <x v="20"/>
    <n v="0.15"/>
    <n v="0.11"/>
    <n v="3.9999999999999994E-2"/>
    <n v="1545"/>
    <n v="500"/>
    <s v="Travel_Frequently"/>
    <n v="1296"/>
    <s v="Research &amp; Development"/>
    <n v="6"/>
    <n v="3"/>
    <s v="Life Sciences"/>
    <n v="30"/>
    <n v="3"/>
    <n v="2"/>
    <s v="Divorced"/>
    <n v="5335"/>
    <n v="3"/>
    <n v="23"/>
    <n v="4"/>
    <n v="3"/>
    <n v="1"/>
    <n v="15"/>
    <n v="2"/>
    <n v="11"/>
    <n v="4"/>
    <n v="7"/>
  </r>
  <r>
    <n v="54"/>
    <x v="1"/>
    <n v="3"/>
    <s v="Male"/>
    <x v="8"/>
    <x v="1"/>
    <x v="492"/>
    <s v="No"/>
    <n v="4"/>
    <x v="7"/>
    <n v="0.08"/>
    <n v="7.0000000000000007E-2"/>
    <n v="9.999999999999995E-3"/>
    <n v="2145"/>
    <n v="4500"/>
    <s v="Travel_Rarely"/>
    <n v="397"/>
    <s v="Human Resources"/>
    <n v="19"/>
    <n v="4"/>
    <s v="Medical"/>
    <n v="88"/>
    <n v="3"/>
    <n v="3"/>
    <s v="Married"/>
    <n v="6729"/>
    <n v="2"/>
    <n v="15"/>
    <n v="3"/>
    <n v="3"/>
    <n v="1"/>
    <n v="16"/>
    <n v="1"/>
    <n v="7"/>
    <n v="7"/>
    <n v="1"/>
  </r>
  <r>
    <n v="36"/>
    <x v="1"/>
    <n v="2"/>
    <s v="Male"/>
    <x v="3"/>
    <x v="1"/>
    <x v="493"/>
    <s v="Yes"/>
    <n v="3"/>
    <x v="11"/>
    <n v="0.08"/>
    <n v="0.1"/>
    <n v="-2.0000000000000004E-2"/>
    <n v="1769.4"/>
    <n v="500"/>
    <s v="Travel_Rarely"/>
    <n v="913"/>
    <s v="Research &amp; Development"/>
    <n v="9"/>
    <n v="2"/>
    <s v="Medical"/>
    <n v="48"/>
    <n v="2"/>
    <n v="2"/>
    <s v="Divorced"/>
    <n v="13934"/>
    <n v="2"/>
    <n v="11"/>
    <n v="3"/>
    <n v="3"/>
    <n v="1"/>
    <n v="13"/>
    <n v="2"/>
    <n v="2"/>
    <n v="0"/>
    <n v="2"/>
  </r>
  <r>
    <n v="27"/>
    <x v="1"/>
    <n v="1"/>
    <s v="Male"/>
    <x v="1"/>
    <x v="0"/>
    <x v="494"/>
    <s v="No"/>
    <n v="3"/>
    <x v="9"/>
    <n v="0.15"/>
    <n v="0.1"/>
    <n v="4.9999999999999989E-2"/>
    <n v="409"/>
    <n v="1200"/>
    <s v="Travel_Rarely"/>
    <n v="1115"/>
    <s v="Research &amp; Development"/>
    <n v="3"/>
    <n v="4"/>
    <s v="Medical"/>
    <n v="54"/>
    <n v="2"/>
    <n v="1"/>
    <s v="Single"/>
    <n v="15174"/>
    <n v="0"/>
    <n v="13"/>
    <n v="3"/>
    <n v="4"/>
    <n v="0"/>
    <n v="5"/>
    <n v="0"/>
    <n v="2"/>
    <n v="1"/>
    <n v="1"/>
  </r>
  <r>
    <n v="20"/>
    <x v="0"/>
    <n v="4"/>
    <s v="Male"/>
    <x v="1"/>
    <x v="2"/>
    <x v="495"/>
    <s v="Yes"/>
    <n v="3"/>
    <x v="6"/>
    <n v="0.08"/>
    <n v="0.11"/>
    <n v="-0.03"/>
    <n v="201.8"/>
    <n v="500"/>
    <s v="Travel_Rarely"/>
    <n v="1362"/>
    <s v="Research &amp; Development"/>
    <n v="10"/>
    <n v="1"/>
    <s v="Medical"/>
    <n v="32"/>
    <n v="3"/>
    <n v="1"/>
    <s v="Single"/>
    <n v="26999"/>
    <n v="1"/>
    <n v="11"/>
    <n v="3"/>
    <n v="4"/>
    <n v="0"/>
    <n v="1"/>
    <n v="5"/>
    <n v="0"/>
    <n v="1"/>
    <n v="1"/>
  </r>
  <r>
    <n v="33"/>
    <x v="0"/>
    <n v="1"/>
    <s v="Male"/>
    <x v="1"/>
    <x v="3"/>
    <x v="496"/>
    <s v="Yes"/>
    <n v="3"/>
    <x v="1"/>
    <n v="0.15"/>
    <n v="7.0000000000000007E-2"/>
    <n v="7.9999999999999988E-2"/>
    <n v="669.6"/>
    <n v="4500"/>
    <s v="Travel_Frequently"/>
    <n v="1076"/>
    <s v="Research &amp; Development"/>
    <n v="3"/>
    <n v="3"/>
    <s v="Life Sciences"/>
    <n v="70"/>
    <n v="3"/>
    <n v="1"/>
    <s v="Single"/>
    <n v="3164"/>
    <n v="1"/>
    <n v="11"/>
    <n v="3"/>
    <n v="1"/>
    <n v="0"/>
    <n v="10"/>
    <n v="3"/>
    <n v="8"/>
    <n v="9"/>
    <n v="7"/>
  </r>
  <r>
    <n v="35"/>
    <x v="1"/>
    <n v="3"/>
    <s v="Male"/>
    <x v="2"/>
    <x v="2"/>
    <x v="497"/>
    <s v="No"/>
    <n v="3"/>
    <x v="6"/>
    <n v="0.08"/>
    <n v="7.0000000000000007E-2"/>
    <n v="9.999999999999995E-3"/>
    <n v="256.2"/>
    <n v="3000"/>
    <s v="Non-Travel"/>
    <n v="727"/>
    <s v="Research &amp; Development"/>
    <n v="3"/>
    <n v="3"/>
    <s v="Life Sciences"/>
    <n v="41"/>
    <n v="2"/>
    <n v="1"/>
    <s v="Married"/>
    <n v="16900"/>
    <n v="1"/>
    <n v="18"/>
    <n v="3"/>
    <n v="3"/>
    <n v="2"/>
    <n v="1"/>
    <n v="3"/>
    <n v="0"/>
    <n v="0"/>
    <n v="0"/>
  </r>
  <r>
    <n v="23"/>
    <x v="1"/>
    <n v="1"/>
    <s v="Male"/>
    <x v="1"/>
    <x v="3"/>
    <x v="498"/>
    <s v="No"/>
    <n v="4"/>
    <x v="11"/>
    <n v="0.08"/>
    <n v="0.1"/>
    <n v="-2.0000000000000004E-2"/>
    <n v="563.80000000000007"/>
    <n v="1200"/>
    <s v="Travel_Rarely"/>
    <n v="885"/>
    <s v="Research &amp; Development"/>
    <n v="4"/>
    <n v="3"/>
    <s v="Medical"/>
    <n v="58"/>
    <n v="4"/>
    <n v="1"/>
    <s v="Married"/>
    <n v="8544"/>
    <n v="2"/>
    <n v="16"/>
    <n v="3"/>
    <n v="1"/>
    <n v="1"/>
    <n v="5"/>
    <n v="3"/>
    <n v="2"/>
    <n v="0"/>
    <n v="2"/>
  </r>
  <r>
    <n v="25"/>
    <x v="1"/>
    <n v="4"/>
    <s v="Male"/>
    <x v="0"/>
    <x v="1"/>
    <x v="499"/>
    <s v="No"/>
    <n v="3"/>
    <x v="11"/>
    <n v="0.08"/>
    <n v="0.1"/>
    <n v="-2.0000000000000004E-2"/>
    <n v="970.2"/>
    <n v="3000"/>
    <s v="Travel_Rarely"/>
    <n v="810"/>
    <s v="Sales"/>
    <n v="8"/>
    <n v="3"/>
    <s v="Life Sciences"/>
    <n v="57"/>
    <n v="4"/>
    <n v="2"/>
    <s v="Married"/>
    <n v="15678"/>
    <n v="0"/>
    <n v="22"/>
    <n v="4"/>
    <n v="3"/>
    <n v="1"/>
    <n v="4"/>
    <n v="4"/>
    <n v="2"/>
    <n v="1"/>
    <n v="2"/>
  </r>
  <r>
    <n v="38"/>
    <x v="1"/>
    <n v="4"/>
    <s v="Female"/>
    <x v="0"/>
    <x v="0"/>
    <x v="500"/>
    <s v="No"/>
    <n v="3"/>
    <x v="5"/>
    <n v="0.12"/>
    <n v="0.11"/>
    <n v="9.999999999999995E-3"/>
    <n v="805.6"/>
    <n v="1200"/>
    <s v="Travel_Rarely"/>
    <n v="243"/>
    <s v="Sales"/>
    <n v="7"/>
    <n v="4"/>
    <s v="Marketing"/>
    <n v="46"/>
    <n v="2"/>
    <n v="2"/>
    <s v="Single"/>
    <n v="7791"/>
    <n v="0"/>
    <n v="20"/>
    <n v="4"/>
    <n v="1"/>
    <n v="0"/>
    <n v="8"/>
    <n v="2"/>
    <n v="7"/>
    <n v="0"/>
    <n v="5"/>
  </r>
  <r>
    <n v="29"/>
    <x v="1"/>
    <n v="2"/>
    <s v="Male"/>
    <x v="1"/>
    <x v="0"/>
    <x v="143"/>
    <s v="No"/>
    <n v="3"/>
    <x v="1"/>
    <n v="0.1"/>
    <n v="7.0000000000000007E-2"/>
    <n v="0.03"/>
    <n v="544"/>
    <n v="4500"/>
    <s v="Travel_Frequently"/>
    <n v="806"/>
    <s v="Research &amp; Development"/>
    <n v="1"/>
    <n v="4"/>
    <s v="Life Sciences"/>
    <n v="76"/>
    <n v="1"/>
    <n v="1"/>
    <s v="Divorced"/>
    <n v="18959"/>
    <n v="1"/>
    <n v="18"/>
    <n v="3"/>
    <n v="4"/>
    <n v="1"/>
    <n v="10"/>
    <n v="5"/>
    <n v="7"/>
    <n v="2"/>
    <n v="8"/>
  </r>
  <r>
    <n v="48"/>
    <x v="1"/>
    <n v="2"/>
    <s v="Male"/>
    <x v="0"/>
    <x v="1"/>
    <x v="501"/>
    <s v="No"/>
    <n v="3"/>
    <x v="4"/>
    <n v="0.12"/>
    <n v="7.0000000000000007E-2"/>
    <n v="4.9999999999999989E-2"/>
    <n v="1624"/>
    <n v="4500"/>
    <s v="Travel_Rarely"/>
    <n v="817"/>
    <s v="Sales"/>
    <n v="2"/>
    <n v="1"/>
    <s v="Marketing"/>
    <n v="56"/>
    <n v="4"/>
    <n v="2"/>
    <s v="Married"/>
    <n v="18597"/>
    <n v="3"/>
    <n v="12"/>
    <n v="3"/>
    <n v="4"/>
    <n v="0"/>
    <n v="12"/>
    <n v="3"/>
    <n v="2"/>
    <n v="2"/>
    <n v="2"/>
  </r>
  <r>
    <n v="27"/>
    <x v="1"/>
    <n v="4"/>
    <s v="Female"/>
    <x v="0"/>
    <x v="0"/>
    <x v="502"/>
    <s v="Yes"/>
    <n v="3"/>
    <x v="0"/>
    <n v="0.1"/>
    <n v="7.0000000000000007E-2"/>
    <n v="0.03"/>
    <n v="929.40000000000009"/>
    <n v="500"/>
    <s v="Travel_Frequently"/>
    <n v="1410"/>
    <s v="Sales"/>
    <n v="3"/>
    <n v="1"/>
    <s v="Medical"/>
    <n v="71"/>
    <n v="4"/>
    <n v="2"/>
    <s v="Divorced"/>
    <n v="16673"/>
    <n v="1"/>
    <n v="20"/>
    <n v="4"/>
    <n v="2"/>
    <n v="2"/>
    <n v="6"/>
    <n v="3"/>
    <n v="5"/>
    <n v="0"/>
    <n v="4"/>
  </r>
  <r>
    <n v="37"/>
    <x v="1"/>
    <n v="4"/>
    <s v="Male"/>
    <x v="1"/>
    <x v="0"/>
    <x v="503"/>
    <s v="No"/>
    <n v="3"/>
    <x v="6"/>
    <n v="0.15"/>
    <n v="0.1"/>
    <n v="4.9999999999999989E-2"/>
    <n v="936"/>
    <n v="3000"/>
    <s v="Travel_Rarely"/>
    <n v="1225"/>
    <s v="Research &amp; Development"/>
    <n v="10"/>
    <n v="2"/>
    <s v="Life Sciences"/>
    <n v="80"/>
    <n v="4"/>
    <n v="1"/>
    <s v="Single"/>
    <n v="15232"/>
    <n v="3"/>
    <n v="17"/>
    <n v="3"/>
    <n v="1"/>
    <n v="0"/>
    <n v="4"/>
    <n v="2"/>
    <n v="0"/>
    <n v="0"/>
    <n v="0"/>
  </r>
  <r>
    <n v="50"/>
    <x v="1"/>
    <n v="4"/>
    <s v="Male"/>
    <x v="2"/>
    <x v="2"/>
    <x v="504"/>
    <s v="Yes"/>
    <n v="3"/>
    <x v="23"/>
    <n v="0.08"/>
    <n v="0.11"/>
    <n v="-0.03"/>
    <n v="644.20000000000005"/>
    <n v="4500"/>
    <s v="Travel_Rarely"/>
    <n v="1207"/>
    <s v="Research &amp; Development"/>
    <n v="28"/>
    <n v="1"/>
    <s v="Medical"/>
    <n v="74"/>
    <n v="4"/>
    <n v="1"/>
    <s v="Married"/>
    <n v="3297"/>
    <n v="1"/>
    <n v="11"/>
    <n v="3"/>
    <n v="3"/>
    <n v="3"/>
    <n v="20"/>
    <n v="3"/>
    <n v="8"/>
    <n v="3"/>
    <n v="8"/>
  </r>
  <r>
    <n v="34"/>
    <x v="1"/>
    <n v="4"/>
    <s v="Female"/>
    <x v="4"/>
    <x v="1"/>
    <x v="505"/>
    <s v="No"/>
    <n v="4"/>
    <x v="3"/>
    <n v="0.15"/>
    <n v="0.11"/>
    <n v="3.9999999999999994E-2"/>
    <n v="1724.2"/>
    <n v="4500"/>
    <s v="Travel_Rarely"/>
    <n v="1442"/>
    <s v="Research &amp; Development"/>
    <n v="9"/>
    <n v="3"/>
    <s v="Medical"/>
    <n v="46"/>
    <n v="2"/>
    <n v="3"/>
    <s v="Single"/>
    <n v="17654"/>
    <n v="1"/>
    <n v="14"/>
    <n v="3"/>
    <n v="2"/>
    <n v="0"/>
    <n v="9"/>
    <n v="3"/>
    <n v="7"/>
    <n v="7"/>
    <n v="7"/>
  </r>
  <r>
    <n v="24"/>
    <x v="0"/>
    <n v="1"/>
    <s v="Female"/>
    <x v="0"/>
    <x v="2"/>
    <x v="506"/>
    <s v="No"/>
    <n v="3"/>
    <x v="4"/>
    <n v="0.1"/>
    <n v="0.11"/>
    <n v="-9.999999999999995E-3"/>
    <n v="915.40000000000009"/>
    <n v="4500"/>
    <s v="Travel_Rarely"/>
    <n v="693"/>
    <s v="Sales"/>
    <n v="3"/>
    <n v="2"/>
    <s v="Life Sciences"/>
    <n v="65"/>
    <n v="3"/>
    <n v="2"/>
    <s v="Single"/>
    <n v="24785"/>
    <n v="9"/>
    <n v="14"/>
    <n v="3"/>
    <n v="1"/>
    <n v="0"/>
    <n v="4"/>
    <n v="3"/>
    <n v="2"/>
    <n v="2"/>
    <n v="0"/>
  </r>
  <r>
    <n v="39"/>
    <x v="1"/>
    <n v="4"/>
    <s v="Female"/>
    <x v="4"/>
    <x v="2"/>
    <x v="507"/>
    <s v="No"/>
    <n v="3"/>
    <x v="23"/>
    <n v="0.08"/>
    <n v="7.0000000000000007E-2"/>
    <n v="9.999999999999995E-3"/>
    <n v="910.6"/>
    <n v="3000"/>
    <s v="Travel_Rarely"/>
    <n v="408"/>
    <s v="Research &amp; Development"/>
    <n v="2"/>
    <n v="4"/>
    <s v="Technical Degree"/>
    <n v="80"/>
    <n v="2"/>
    <n v="2"/>
    <s v="Single"/>
    <n v="20978"/>
    <n v="1"/>
    <n v="11"/>
    <n v="3"/>
    <n v="1"/>
    <n v="0"/>
    <n v="20"/>
    <n v="4"/>
    <n v="7"/>
    <n v="11"/>
    <n v="10"/>
  </r>
  <r>
    <n v="32"/>
    <x v="1"/>
    <n v="4"/>
    <s v="Male"/>
    <x v="0"/>
    <x v="0"/>
    <x v="508"/>
    <s v="No"/>
    <n v="2"/>
    <x v="1"/>
    <n v="0.15"/>
    <n v="0.09"/>
    <n v="0.06"/>
    <n v="1079.2"/>
    <n v="4500"/>
    <s v="Travel_Rarely"/>
    <n v="929"/>
    <s v="Sales"/>
    <n v="10"/>
    <n v="3"/>
    <s v="Marketing"/>
    <n v="55"/>
    <n v="3"/>
    <n v="2"/>
    <s v="Single"/>
    <n v="21703"/>
    <n v="1"/>
    <n v="12"/>
    <n v="3"/>
    <n v="4"/>
    <n v="0"/>
    <n v="10"/>
    <n v="2"/>
    <n v="7"/>
    <n v="0"/>
    <n v="8"/>
  </r>
  <r>
    <n v="50"/>
    <x v="0"/>
    <n v="2"/>
    <s v="Male"/>
    <x v="0"/>
    <x v="2"/>
    <x v="509"/>
    <s v="Yes"/>
    <n v="3"/>
    <x v="9"/>
    <n v="0.08"/>
    <n v="0.1"/>
    <n v="-2.0000000000000004E-2"/>
    <n v="1359.2"/>
    <n v="1200"/>
    <s v="Travel_Frequently"/>
    <n v="562"/>
    <s v="Sales"/>
    <n v="8"/>
    <n v="2"/>
    <s v="Technical Degree"/>
    <n v="50"/>
    <n v="3"/>
    <n v="2"/>
    <s v="Married"/>
    <n v="23452"/>
    <n v="3"/>
    <n v="14"/>
    <n v="3"/>
    <n v="1"/>
    <n v="1"/>
    <n v="18"/>
    <n v="4"/>
    <n v="3"/>
    <n v="1"/>
    <n v="3"/>
  </r>
  <r>
    <n v="38"/>
    <x v="1"/>
    <n v="2"/>
    <s v="Female"/>
    <x v="4"/>
    <x v="0"/>
    <x v="510"/>
    <s v="No"/>
    <n v="2"/>
    <x v="7"/>
    <n v="0.1"/>
    <n v="0.1"/>
    <n v="0"/>
    <n v="1525"/>
    <n v="1200"/>
    <s v="Travel_Rarely"/>
    <n v="827"/>
    <s v="Research &amp; Development"/>
    <n v="1"/>
    <n v="4"/>
    <s v="Life Sciences"/>
    <n v="33"/>
    <n v="4"/>
    <n v="2"/>
    <s v="Single"/>
    <n v="19383"/>
    <n v="0"/>
    <n v="13"/>
    <n v="3"/>
    <n v="3"/>
    <n v="0"/>
    <n v="10"/>
    <n v="4"/>
    <n v="7"/>
    <n v="1"/>
    <n v="8"/>
  </r>
  <r>
    <n v="27"/>
    <x v="1"/>
    <n v="3"/>
    <s v="Female"/>
    <x v="3"/>
    <x v="3"/>
    <x v="511"/>
    <s v="No"/>
    <n v="3"/>
    <x v="7"/>
    <n v="0.08"/>
    <n v="0.1"/>
    <n v="-2.0000000000000004E-2"/>
    <n v="1482.4"/>
    <n v="4500"/>
    <s v="Travel_Rarely"/>
    <n v="608"/>
    <s v="Research &amp; Development"/>
    <n v="1"/>
    <n v="2"/>
    <s v="Life Sciences"/>
    <n v="68"/>
    <n v="3"/>
    <n v="3"/>
    <s v="Married"/>
    <n v="6009"/>
    <n v="1"/>
    <n v="11"/>
    <n v="3"/>
    <n v="4"/>
    <n v="0"/>
    <n v="9"/>
    <n v="3"/>
    <n v="7"/>
    <n v="0"/>
    <n v="7"/>
  </r>
  <r>
    <n v="32"/>
    <x v="1"/>
    <n v="3"/>
    <s v="Female"/>
    <x v="7"/>
    <x v="0"/>
    <x v="512"/>
    <s v="No"/>
    <n v="3"/>
    <x v="5"/>
    <n v="0.12"/>
    <n v="0.11"/>
    <n v="9.999999999999995E-3"/>
    <n v="2231.8000000000002"/>
    <n v="500"/>
    <s v="Travel_Rarely"/>
    <n v="1018"/>
    <s v="Research &amp; Development"/>
    <n v="3"/>
    <n v="2"/>
    <s v="Life Sciences"/>
    <n v="39"/>
    <n v="3"/>
    <n v="3"/>
    <s v="Single"/>
    <n v="19373"/>
    <n v="3"/>
    <n v="15"/>
    <n v="3"/>
    <n v="4"/>
    <n v="0"/>
    <n v="10"/>
    <n v="6"/>
    <n v="7"/>
    <n v="7"/>
    <n v="7"/>
  </r>
  <r>
    <n v="47"/>
    <x v="1"/>
    <n v="4"/>
    <s v="Male"/>
    <x v="0"/>
    <x v="3"/>
    <x v="513"/>
    <s v="No"/>
    <n v="3"/>
    <x v="5"/>
    <n v="0.15"/>
    <n v="7.0000000000000007E-2"/>
    <n v="7.9999999999999988E-2"/>
    <n v="992"/>
    <n v="1200"/>
    <s v="Travel_Rarely"/>
    <n v="703"/>
    <s v="Sales"/>
    <n v="14"/>
    <n v="4"/>
    <s v="Marketing"/>
    <n v="42"/>
    <n v="3"/>
    <n v="2"/>
    <s v="Single"/>
    <n v="11825"/>
    <n v="2"/>
    <n v="12"/>
    <n v="3"/>
    <n v="4"/>
    <n v="0"/>
    <n v="20"/>
    <n v="2"/>
    <n v="7"/>
    <n v="1"/>
    <n v="7"/>
  </r>
  <r>
    <n v="40"/>
    <x v="1"/>
    <n v="4"/>
    <s v="Male"/>
    <x v="0"/>
    <x v="3"/>
    <x v="514"/>
    <s v="Yes"/>
    <n v="3"/>
    <x v="29"/>
    <n v="0.15"/>
    <n v="7.0000000000000007E-2"/>
    <n v="7.9999999999999988E-2"/>
    <n v="2095"/>
    <n v="500"/>
    <s v="Travel_Frequently"/>
    <n v="580"/>
    <s v="Sales"/>
    <n v="5"/>
    <n v="4"/>
    <s v="Life Sciences"/>
    <n v="48"/>
    <n v="2"/>
    <n v="3"/>
    <s v="Married"/>
    <n v="23772"/>
    <n v="5"/>
    <n v="21"/>
    <n v="4"/>
    <n v="3"/>
    <n v="1"/>
    <n v="20"/>
    <n v="2"/>
    <n v="13"/>
    <n v="1"/>
    <n v="12"/>
  </r>
  <r>
    <n v="53"/>
    <x v="1"/>
    <n v="3"/>
    <s v="Male"/>
    <x v="7"/>
    <x v="2"/>
    <x v="515"/>
    <s v="No"/>
    <n v="3"/>
    <x v="8"/>
    <n v="0.1"/>
    <n v="7.0000000000000007E-2"/>
    <n v="0.03"/>
    <n v="2962.8"/>
    <n v="500"/>
    <s v="Travel_Rarely"/>
    <n v="970"/>
    <s v="Research &amp; Development"/>
    <n v="7"/>
    <n v="3"/>
    <s v="Life Sciences"/>
    <n v="59"/>
    <n v="4"/>
    <n v="4"/>
    <s v="Married"/>
    <n v="13514"/>
    <n v="3"/>
    <n v="19"/>
    <n v="3"/>
    <n v="3"/>
    <n v="0"/>
    <n v="32"/>
    <n v="3"/>
    <n v="1"/>
    <n v="1"/>
    <n v="3"/>
  </r>
  <r>
    <n v="41"/>
    <x v="1"/>
    <n v="2"/>
    <s v="Male"/>
    <x v="5"/>
    <x v="0"/>
    <x v="516"/>
    <s v="No"/>
    <n v="2"/>
    <x v="17"/>
    <n v="0.1"/>
    <n v="0.09"/>
    <n v="1.0000000000000009E-2"/>
    <n v="3828.2000000000003"/>
    <n v="1200"/>
    <s v="Travel_Rarely"/>
    <n v="427"/>
    <s v="Human Resources"/>
    <n v="10"/>
    <n v="4"/>
    <s v="Human Resources"/>
    <n v="73"/>
    <n v="2"/>
    <n v="5"/>
    <s v="Divorced"/>
    <n v="8861"/>
    <n v="3"/>
    <n v="15"/>
    <n v="3"/>
    <n v="2"/>
    <n v="3"/>
    <n v="23"/>
    <n v="2"/>
    <n v="6"/>
    <n v="12"/>
    <n v="6"/>
  </r>
  <r>
    <n v="60"/>
    <x v="1"/>
    <n v="1"/>
    <s v="Male"/>
    <x v="0"/>
    <x v="3"/>
    <x v="517"/>
    <s v="No"/>
    <n v="3"/>
    <x v="4"/>
    <n v="0.08"/>
    <n v="0.1"/>
    <n v="-2.0000000000000004E-2"/>
    <n v="1081"/>
    <n v="3000"/>
    <s v="Travel_Rarely"/>
    <n v="1179"/>
    <s v="Sales"/>
    <n v="16"/>
    <n v="4"/>
    <s v="Marketing"/>
    <n v="84"/>
    <n v="3"/>
    <n v="2"/>
    <s v="Single"/>
    <n v="11924"/>
    <n v="8"/>
    <n v="14"/>
    <n v="3"/>
    <n v="4"/>
    <n v="0"/>
    <n v="10"/>
    <n v="1"/>
    <n v="2"/>
    <n v="2"/>
    <n v="2"/>
  </r>
  <r>
    <n v="27"/>
    <x v="1"/>
    <n v="4"/>
    <s v="Male"/>
    <x v="3"/>
    <x v="3"/>
    <x v="518"/>
    <s v="No"/>
    <n v="2"/>
    <x v="7"/>
    <n v="0.1"/>
    <n v="0.09"/>
    <n v="1.0000000000000009E-2"/>
    <n v="1758.6000000000001"/>
    <n v="4500"/>
    <s v="Travel_Frequently"/>
    <n v="294"/>
    <s v="Research &amp; Development"/>
    <n v="10"/>
    <n v="2"/>
    <s v="Life Sciences"/>
    <n v="32"/>
    <n v="3"/>
    <n v="3"/>
    <s v="Divorced"/>
    <n v="4809"/>
    <n v="1"/>
    <n v="21"/>
    <n v="4"/>
    <n v="3"/>
    <n v="2"/>
    <n v="9"/>
    <n v="4"/>
    <n v="7"/>
    <n v="1"/>
    <n v="7"/>
  </r>
  <r>
    <n v="41"/>
    <x v="1"/>
    <n v="4"/>
    <s v="Male"/>
    <x v="5"/>
    <x v="2"/>
    <x v="519"/>
    <s v="No"/>
    <n v="3"/>
    <x v="14"/>
    <n v="0.08"/>
    <n v="0.11"/>
    <n v="-0.03"/>
    <n v="3837.8"/>
    <n v="500"/>
    <s v="Travel_Rarely"/>
    <n v="314"/>
    <s v="Human Resources"/>
    <n v="1"/>
    <n v="3"/>
    <s v="Human Resources"/>
    <n v="59"/>
    <n v="2"/>
    <n v="5"/>
    <s v="Married"/>
    <n v="19562"/>
    <n v="1"/>
    <n v="12"/>
    <n v="3"/>
    <n v="2"/>
    <n v="1"/>
    <n v="22"/>
    <n v="3"/>
    <n v="7"/>
    <n v="2"/>
    <n v="10"/>
  </r>
  <r>
    <n v="50"/>
    <x v="1"/>
    <n v="4"/>
    <s v="Male"/>
    <x v="6"/>
    <x v="1"/>
    <x v="520"/>
    <s v="No"/>
    <n v="3"/>
    <x v="4"/>
    <n v="0.15"/>
    <n v="0.1"/>
    <n v="4.9999999999999989E-2"/>
    <n v="775"/>
    <n v="4500"/>
    <s v="Travel_Rarely"/>
    <n v="316"/>
    <s v="Sales"/>
    <n v="8"/>
    <n v="4"/>
    <s v="Marketing"/>
    <n v="54"/>
    <n v="3"/>
    <n v="1"/>
    <s v="Married"/>
    <n v="9983"/>
    <n v="7"/>
    <n v="15"/>
    <n v="3"/>
    <n v="4"/>
    <n v="1"/>
    <n v="4"/>
    <n v="2"/>
    <n v="2"/>
    <n v="2"/>
    <n v="2"/>
  </r>
  <r>
    <n v="28"/>
    <x v="0"/>
    <n v="1"/>
    <s v="Female"/>
    <x v="1"/>
    <x v="1"/>
    <x v="521"/>
    <s v="Yes"/>
    <n v="3"/>
    <x v="5"/>
    <n v="0.08"/>
    <n v="7.0000000000000007E-2"/>
    <n v="9.999999999999995E-3"/>
    <n v="443.20000000000005"/>
    <n v="500"/>
    <s v="Travel_Rarely"/>
    <n v="654"/>
    <s v="Research &amp; Development"/>
    <n v="1"/>
    <n v="2"/>
    <s v="Life Sciences"/>
    <n v="67"/>
    <n v="1"/>
    <n v="1"/>
    <s v="Single"/>
    <n v="3872"/>
    <n v="7"/>
    <n v="13"/>
    <n v="3"/>
    <n v="4"/>
    <n v="0"/>
    <n v="10"/>
    <n v="4"/>
    <n v="7"/>
    <n v="3"/>
    <n v="7"/>
  </r>
  <r>
    <n v="36"/>
    <x v="1"/>
    <n v="1"/>
    <s v="Female"/>
    <x v="7"/>
    <x v="3"/>
    <x v="522"/>
    <s v="No"/>
    <n v="3"/>
    <x v="3"/>
    <n v="0.12"/>
    <n v="0.09"/>
    <n v="0.03"/>
    <n v="2342.6"/>
    <n v="1200"/>
    <s v="Non-Travel"/>
    <n v="427"/>
    <s v="Research &amp; Development"/>
    <n v="8"/>
    <n v="3"/>
    <s v="Life Sciences"/>
    <n v="63"/>
    <n v="4"/>
    <n v="3"/>
    <s v="Married"/>
    <n v="20335"/>
    <n v="9"/>
    <n v="14"/>
    <n v="3"/>
    <n v="1"/>
    <n v="1"/>
    <n v="10"/>
    <n v="2"/>
    <n v="7"/>
    <n v="0"/>
    <n v="5"/>
  </r>
  <r>
    <n v="38"/>
    <x v="1"/>
    <n v="3"/>
    <s v="Female"/>
    <x v="3"/>
    <x v="2"/>
    <x v="523"/>
    <s v="Yes"/>
    <n v="4"/>
    <x v="6"/>
    <n v="0.15"/>
    <n v="7.0000000000000007E-2"/>
    <n v="7.9999999999999988E-2"/>
    <n v="1572.2"/>
    <n v="4500"/>
    <s v="Travel_Rarely"/>
    <n v="168"/>
    <s v="Research &amp; Development"/>
    <n v="1"/>
    <n v="3"/>
    <s v="Life Sciences"/>
    <n v="81"/>
    <n v="3"/>
    <n v="3"/>
    <s v="Single"/>
    <n v="15397"/>
    <n v="4"/>
    <n v="14"/>
    <n v="3"/>
    <n v="4"/>
    <n v="0"/>
    <n v="10"/>
    <n v="4"/>
    <n v="0"/>
    <n v="0"/>
    <n v="0"/>
  </r>
  <r>
    <n v="44"/>
    <x v="1"/>
    <n v="1"/>
    <s v="Male"/>
    <x v="2"/>
    <x v="2"/>
    <x v="524"/>
    <s v="No"/>
    <n v="3"/>
    <x v="8"/>
    <n v="0.15"/>
    <n v="0.1"/>
    <n v="4.9999999999999989E-2"/>
    <n v="741.6"/>
    <n v="4500"/>
    <s v="Non-Travel"/>
    <n v="381"/>
    <s v="Research &amp; Development"/>
    <n v="24"/>
    <n v="3"/>
    <s v="Medical"/>
    <n v="49"/>
    <n v="1"/>
    <n v="1"/>
    <s v="Single"/>
    <n v="2104"/>
    <n v="2"/>
    <n v="14"/>
    <n v="3"/>
    <n v="3"/>
    <n v="0"/>
    <n v="9"/>
    <n v="5"/>
    <n v="2"/>
    <n v="1"/>
    <n v="4"/>
  </r>
  <r>
    <n v="47"/>
    <x v="1"/>
    <n v="4"/>
    <s v="Female"/>
    <x v="0"/>
    <x v="2"/>
    <x v="525"/>
    <s v="Yes"/>
    <n v="2"/>
    <x v="14"/>
    <n v="0.08"/>
    <n v="0.11"/>
    <n v="-0.03"/>
    <n v="2754"/>
    <n v="3000"/>
    <s v="Travel_Frequently"/>
    <n v="217"/>
    <s v="Sales"/>
    <n v="3"/>
    <n v="3"/>
    <s v="Medical"/>
    <n v="49"/>
    <n v="3"/>
    <n v="4"/>
    <s v="Divorced"/>
    <n v="10225"/>
    <n v="9"/>
    <n v="12"/>
    <n v="3"/>
    <n v="4"/>
    <n v="2"/>
    <n v="28"/>
    <n v="2"/>
    <n v="2"/>
    <n v="11"/>
    <n v="13"/>
  </r>
  <r>
    <n v="30"/>
    <x v="1"/>
    <n v="3"/>
    <s v="Male"/>
    <x v="0"/>
    <x v="0"/>
    <x v="367"/>
    <s v="No"/>
    <n v="2"/>
    <x v="3"/>
    <n v="0.15"/>
    <n v="7.0000000000000007E-2"/>
    <n v="7.9999999999999988E-2"/>
    <n v="1060.8"/>
    <n v="1200"/>
    <s v="Travel_Rarely"/>
    <n v="501"/>
    <s v="Sales"/>
    <n v="27"/>
    <n v="5"/>
    <s v="Marketing"/>
    <n v="99"/>
    <n v="3"/>
    <n v="2"/>
    <s v="Divorced"/>
    <n v="25275"/>
    <n v="7"/>
    <n v="23"/>
    <n v="4"/>
    <n v="4"/>
    <n v="1"/>
    <n v="10"/>
    <n v="2"/>
    <n v="7"/>
    <n v="7"/>
    <n v="7"/>
  </r>
  <r>
    <n v="29"/>
    <x v="1"/>
    <n v="3"/>
    <s v="Male"/>
    <x v="6"/>
    <x v="2"/>
    <x v="526"/>
    <s v="No"/>
    <n v="3"/>
    <x v="6"/>
    <n v="0.15"/>
    <n v="0.1"/>
    <n v="4.9999999999999989E-2"/>
    <n v="528.4"/>
    <n v="3000"/>
    <s v="Travel_Rarely"/>
    <n v="1396"/>
    <s v="Sales"/>
    <n v="10"/>
    <n v="3"/>
    <s v="Life Sciences"/>
    <n v="99"/>
    <n v="3"/>
    <n v="1"/>
    <s v="Single"/>
    <n v="2755"/>
    <n v="1"/>
    <n v="11"/>
    <n v="3"/>
    <n v="3"/>
    <n v="0"/>
    <n v="1"/>
    <n v="6"/>
    <n v="0"/>
    <n v="0"/>
    <n v="0"/>
  </r>
  <r>
    <n v="42"/>
    <x v="0"/>
    <n v="3"/>
    <s v="Male"/>
    <x v="1"/>
    <x v="2"/>
    <x v="527"/>
    <s v="Yes"/>
    <n v="3"/>
    <x v="4"/>
    <n v="0.1"/>
    <n v="0.1"/>
    <n v="0"/>
    <n v="551.80000000000007"/>
    <n v="1200"/>
    <s v="Travel_Frequently"/>
    <n v="933"/>
    <s v="Research &amp; Development"/>
    <n v="19"/>
    <n v="3"/>
    <s v="Medical"/>
    <n v="57"/>
    <n v="4"/>
    <n v="1"/>
    <s v="Divorced"/>
    <n v="20366"/>
    <n v="6"/>
    <n v="12"/>
    <n v="3"/>
    <n v="4"/>
    <n v="0"/>
    <n v="7"/>
    <n v="2"/>
    <n v="2"/>
    <n v="2"/>
    <n v="2"/>
  </r>
  <r>
    <n v="43"/>
    <x v="1"/>
    <n v="4"/>
    <s v="Male"/>
    <x v="0"/>
    <x v="0"/>
    <x v="197"/>
    <s v="No"/>
    <n v="3"/>
    <x v="4"/>
    <n v="0.08"/>
    <n v="0.1"/>
    <n v="-2.0000000000000004E-2"/>
    <n v="1360.8000000000002"/>
    <n v="3000"/>
    <s v="Travel_Frequently"/>
    <n v="775"/>
    <s v="Sales"/>
    <n v="15"/>
    <n v="3"/>
    <s v="Life Sciences"/>
    <n v="47"/>
    <n v="2"/>
    <n v="2"/>
    <s v="Married"/>
    <n v="23683"/>
    <n v="3"/>
    <n v="18"/>
    <n v="3"/>
    <n v="3"/>
    <n v="1"/>
    <n v="7"/>
    <n v="5"/>
    <n v="2"/>
    <n v="2"/>
    <n v="2"/>
  </r>
  <r>
    <n v="34"/>
    <x v="1"/>
    <n v="2"/>
    <s v="Female"/>
    <x v="4"/>
    <x v="2"/>
    <x v="528"/>
    <s v="No"/>
    <n v="3"/>
    <x v="8"/>
    <n v="0.15"/>
    <n v="0.09"/>
    <n v="0.06"/>
    <n v="1228.4000000000001"/>
    <n v="500"/>
    <s v="Travel_Rarely"/>
    <n v="970"/>
    <s v="Research &amp; Development"/>
    <n v="8"/>
    <n v="2"/>
    <s v="Medical"/>
    <n v="96"/>
    <n v="3"/>
    <n v="2"/>
    <s v="Single"/>
    <n v="7360"/>
    <n v="3"/>
    <n v="11"/>
    <n v="3"/>
    <n v="4"/>
    <n v="0"/>
    <n v="10"/>
    <n v="2"/>
    <n v="1"/>
    <n v="4"/>
    <n v="3"/>
  </r>
  <r>
    <n v="23"/>
    <x v="1"/>
    <n v="2"/>
    <s v="Male"/>
    <x v="2"/>
    <x v="3"/>
    <x v="172"/>
    <s v="No"/>
    <n v="4"/>
    <x v="9"/>
    <n v="0.1"/>
    <n v="7.0000000000000007E-2"/>
    <n v="0.03"/>
    <n v="500"/>
    <n v="4500"/>
    <s v="Travel_Rarely"/>
    <n v="650"/>
    <s v="Research &amp; Development"/>
    <n v="9"/>
    <n v="1"/>
    <s v="Medical"/>
    <n v="37"/>
    <n v="3"/>
    <n v="1"/>
    <s v="Married"/>
    <n v="4344"/>
    <n v="1"/>
    <n v="14"/>
    <n v="3"/>
    <n v="4"/>
    <n v="1"/>
    <n v="5"/>
    <n v="2"/>
    <n v="3"/>
    <n v="0"/>
    <n v="2"/>
  </r>
  <r>
    <n v="39"/>
    <x v="1"/>
    <n v="3"/>
    <s v="Female"/>
    <x v="8"/>
    <x v="1"/>
    <x v="529"/>
    <s v="No"/>
    <n v="1"/>
    <x v="3"/>
    <n v="0.1"/>
    <n v="0.1"/>
    <n v="0"/>
    <n v="1277.8000000000002"/>
    <n v="1200"/>
    <s v="Travel_Rarely"/>
    <n v="141"/>
    <s v="Human Resources"/>
    <n v="3"/>
    <n v="3"/>
    <s v="Human Resources"/>
    <n v="44"/>
    <n v="4"/>
    <n v="2"/>
    <s v="Married"/>
    <n v="18767"/>
    <n v="9"/>
    <n v="15"/>
    <n v="3"/>
    <n v="3"/>
    <n v="1"/>
    <n v="12"/>
    <n v="3"/>
    <n v="3"/>
    <n v="3"/>
    <n v="6"/>
  </r>
  <r>
    <n v="56"/>
    <x v="1"/>
    <n v="3"/>
    <s v="Male"/>
    <x v="4"/>
    <x v="0"/>
    <x v="530"/>
    <s v="No"/>
    <n v="2"/>
    <x v="1"/>
    <n v="0.15"/>
    <n v="0.11"/>
    <n v="3.9999999999999994E-2"/>
    <n v="2220.6"/>
    <n v="3000"/>
    <s v="Travel_Rarely"/>
    <n v="832"/>
    <s v="Research &amp; Development"/>
    <n v="9"/>
    <n v="3"/>
    <s v="Medical"/>
    <n v="81"/>
    <n v="3"/>
    <n v="4"/>
    <s v="Married"/>
    <n v="20420"/>
    <n v="7"/>
    <n v="11"/>
    <n v="3"/>
    <n v="3"/>
    <n v="0"/>
    <n v="30"/>
    <n v="1"/>
    <n v="7"/>
    <n v="1"/>
    <n v="1"/>
  </r>
  <r>
    <n v="40"/>
    <x v="1"/>
    <n v="4"/>
    <s v="Female"/>
    <x v="1"/>
    <x v="0"/>
    <x v="531"/>
    <s v="Yes"/>
    <n v="2"/>
    <x v="9"/>
    <n v="0.08"/>
    <n v="0.11"/>
    <n v="-0.03"/>
    <n v="468.40000000000003"/>
    <n v="1200"/>
    <s v="Travel_Rarely"/>
    <n v="804"/>
    <s v="Research &amp; Development"/>
    <n v="2"/>
    <n v="1"/>
    <s v="Medical"/>
    <n v="86"/>
    <n v="2"/>
    <n v="1"/>
    <s v="Single"/>
    <n v="22929"/>
    <n v="0"/>
    <n v="20"/>
    <n v="4"/>
    <n v="4"/>
    <n v="0"/>
    <n v="5"/>
    <n v="2"/>
    <n v="2"/>
    <n v="2"/>
    <n v="3"/>
  </r>
  <r>
    <n v="27"/>
    <x v="1"/>
    <n v="4"/>
    <s v="Female"/>
    <x v="4"/>
    <x v="3"/>
    <x v="445"/>
    <s v="No"/>
    <n v="1"/>
    <x v="5"/>
    <n v="0.08"/>
    <n v="7.0000000000000007E-2"/>
    <n v="9.999999999999995E-3"/>
    <n v="1362.2"/>
    <n v="1200"/>
    <s v="Travel_Rarely"/>
    <n v="975"/>
    <s v="Research &amp; Development"/>
    <n v="7"/>
    <n v="3"/>
    <s v="Medical"/>
    <n v="55"/>
    <n v="2"/>
    <n v="2"/>
    <s v="Single"/>
    <n v="23398"/>
    <n v="8"/>
    <n v="19"/>
    <n v="3"/>
    <n v="1"/>
    <n v="0"/>
    <n v="9"/>
    <n v="2"/>
    <n v="6"/>
    <n v="0"/>
    <n v="7"/>
  </r>
  <r>
    <n v="29"/>
    <x v="1"/>
    <n v="4"/>
    <s v="Male"/>
    <x v="6"/>
    <x v="1"/>
    <x v="532"/>
    <s v="No"/>
    <n v="3"/>
    <x v="4"/>
    <n v="0.08"/>
    <n v="0.09"/>
    <n v="-9.999999999999995E-3"/>
    <n v="459.40000000000003"/>
    <n v="1200"/>
    <s v="Travel_Rarely"/>
    <n v="1090"/>
    <s v="Sales"/>
    <n v="10"/>
    <n v="3"/>
    <s v="Marketing"/>
    <n v="83"/>
    <n v="3"/>
    <n v="1"/>
    <s v="Divorced"/>
    <n v="17967"/>
    <n v="1"/>
    <n v="14"/>
    <n v="3"/>
    <n v="4"/>
    <n v="2"/>
    <n v="2"/>
    <n v="2"/>
    <n v="2"/>
    <n v="2"/>
    <n v="2"/>
  </r>
  <r>
    <n v="53"/>
    <x v="1"/>
    <n v="4"/>
    <s v="Male"/>
    <x v="2"/>
    <x v="0"/>
    <x v="533"/>
    <s v="No"/>
    <n v="3"/>
    <x v="4"/>
    <n v="0.1"/>
    <n v="0.1"/>
    <n v="0"/>
    <n v="490"/>
    <n v="3000"/>
    <s v="Travel_Rarely"/>
    <n v="346"/>
    <s v="Research &amp; Development"/>
    <n v="6"/>
    <n v="3"/>
    <s v="Life Sciences"/>
    <n v="86"/>
    <n v="3"/>
    <n v="2"/>
    <s v="Single"/>
    <n v="10919"/>
    <n v="2"/>
    <n v="17"/>
    <n v="3"/>
    <n v="4"/>
    <n v="0"/>
    <n v="19"/>
    <n v="4"/>
    <n v="2"/>
    <n v="2"/>
    <n v="2"/>
  </r>
  <r>
    <n v="35"/>
    <x v="1"/>
    <n v="4"/>
    <s v="Female"/>
    <x v="4"/>
    <x v="3"/>
    <x v="534"/>
    <s v="No"/>
    <n v="4"/>
    <x v="6"/>
    <n v="0.12"/>
    <n v="7.0000000000000007E-2"/>
    <n v="4.9999999999999989E-2"/>
    <n v="1018.6"/>
    <n v="1200"/>
    <s v="Non-Travel"/>
    <n v="1225"/>
    <s v="Research &amp; Development"/>
    <n v="2"/>
    <n v="4"/>
    <s v="Life Sciences"/>
    <n v="61"/>
    <n v="3"/>
    <n v="2"/>
    <s v="Divorced"/>
    <n v="4761"/>
    <n v="2"/>
    <n v="11"/>
    <n v="3"/>
    <n v="1"/>
    <n v="1"/>
    <n v="16"/>
    <n v="2"/>
    <n v="0"/>
    <n v="0"/>
    <n v="0"/>
  </r>
  <r>
    <n v="32"/>
    <x v="1"/>
    <n v="1"/>
    <s v="Male"/>
    <x v="2"/>
    <x v="0"/>
    <x v="535"/>
    <s v="No"/>
    <n v="3"/>
    <x v="1"/>
    <n v="0.15"/>
    <n v="0.1"/>
    <n v="4.9999999999999989E-2"/>
    <n v="1061.8"/>
    <n v="3000"/>
    <s v="Travel_Frequently"/>
    <n v="430"/>
    <s v="Research &amp; Development"/>
    <n v="24"/>
    <n v="4"/>
    <s v="Life Sciences"/>
    <n v="80"/>
    <n v="3"/>
    <n v="2"/>
    <s v="Married"/>
    <n v="21146"/>
    <n v="1"/>
    <n v="15"/>
    <n v="3"/>
    <n v="4"/>
    <n v="2"/>
    <n v="10"/>
    <n v="2"/>
    <n v="8"/>
    <n v="4"/>
    <n v="7"/>
  </r>
  <r>
    <n v="38"/>
    <x v="1"/>
    <n v="4"/>
    <s v="Male"/>
    <x v="1"/>
    <x v="2"/>
    <x v="536"/>
    <s v="Yes"/>
    <n v="1"/>
    <x v="6"/>
    <n v="0.12"/>
    <n v="0.09"/>
    <n v="0.03"/>
    <n v="611.4"/>
    <n v="1200"/>
    <s v="Travel_Rarely"/>
    <n v="268"/>
    <s v="Research &amp; Development"/>
    <n v="2"/>
    <n v="5"/>
    <s v="Medical"/>
    <n v="92"/>
    <n v="3"/>
    <n v="1"/>
    <s v="Married"/>
    <n v="20471"/>
    <n v="6"/>
    <n v="13"/>
    <n v="3"/>
    <n v="2"/>
    <n v="1"/>
    <n v="6"/>
    <n v="0"/>
    <n v="0"/>
    <n v="0"/>
    <n v="1"/>
  </r>
  <r>
    <n v="34"/>
    <x v="1"/>
    <n v="2"/>
    <s v="Female"/>
    <x v="3"/>
    <x v="3"/>
    <x v="537"/>
    <s v="No"/>
    <n v="3"/>
    <x v="2"/>
    <n v="0.12"/>
    <n v="0.11"/>
    <n v="9.999999999999995E-3"/>
    <n v="1024.2"/>
    <n v="1200"/>
    <s v="Travel_Rarely"/>
    <n v="167"/>
    <s v="Research &amp; Development"/>
    <n v="8"/>
    <n v="5"/>
    <s v="Life Sciences"/>
    <n v="32"/>
    <n v="3"/>
    <n v="2"/>
    <s v="Divorced"/>
    <n v="4187"/>
    <n v="3"/>
    <n v="14"/>
    <n v="3"/>
    <n v="3"/>
    <n v="1"/>
    <n v="7"/>
    <n v="3"/>
    <n v="0"/>
    <n v="0"/>
    <n v="0"/>
  </r>
  <r>
    <n v="52"/>
    <x v="1"/>
    <n v="3"/>
    <s v="Male"/>
    <x v="5"/>
    <x v="3"/>
    <x v="538"/>
    <s v="No"/>
    <n v="4"/>
    <x v="33"/>
    <n v="0.08"/>
    <n v="0.09"/>
    <n v="-9.999999999999995E-3"/>
    <n v="3371.2000000000003"/>
    <n v="4500"/>
    <s v="Travel_Rarely"/>
    <n v="621"/>
    <s v="Sales"/>
    <n v="3"/>
    <n v="4"/>
    <s v="Marketing"/>
    <n v="31"/>
    <n v="2"/>
    <n v="4"/>
    <s v="Married"/>
    <n v="10084"/>
    <n v="1"/>
    <n v="11"/>
    <n v="3"/>
    <n v="1"/>
    <n v="0"/>
    <n v="34"/>
    <n v="3"/>
    <n v="6"/>
    <n v="1"/>
    <n v="16"/>
  </r>
  <r>
    <n v="33"/>
    <x v="0"/>
    <n v="4"/>
    <s v="Male"/>
    <x v="1"/>
    <x v="0"/>
    <x v="539"/>
    <s v="Yes"/>
    <n v="2"/>
    <x v="1"/>
    <n v="0.12"/>
    <n v="0.09"/>
    <n v="0.03"/>
    <n v="537.20000000000005"/>
    <n v="500"/>
    <s v="Travel_Rarely"/>
    <n v="527"/>
    <s v="Research &amp; Development"/>
    <n v="1"/>
    <n v="4"/>
    <s v="Other"/>
    <n v="63"/>
    <n v="3"/>
    <n v="1"/>
    <s v="Single"/>
    <n v="5207"/>
    <n v="1"/>
    <n v="13"/>
    <n v="3"/>
    <n v="3"/>
    <n v="0"/>
    <n v="10"/>
    <n v="2"/>
    <n v="9"/>
    <n v="7"/>
    <n v="8"/>
  </r>
  <r>
    <n v="25"/>
    <x v="1"/>
    <n v="3"/>
    <s v="Female"/>
    <x v="0"/>
    <x v="0"/>
    <x v="540"/>
    <s v="No"/>
    <n v="2"/>
    <x v="0"/>
    <n v="0.1"/>
    <n v="0.09"/>
    <n v="1.0000000000000009E-2"/>
    <n v="1236"/>
    <n v="4500"/>
    <s v="Travel_Rarely"/>
    <n v="883"/>
    <s v="Sales"/>
    <n v="26"/>
    <n v="1"/>
    <s v="Medical"/>
    <n v="32"/>
    <n v="3"/>
    <n v="2"/>
    <s v="Single"/>
    <n v="22807"/>
    <n v="1"/>
    <n v="23"/>
    <n v="4"/>
    <n v="2"/>
    <n v="0"/>
    <n v="6"/>
    <n v="5"/>
    <n v="5"/>
    <n v="1"/>
    <n v="4"/>
  </r>
  <r>
    <n v="45"/>
    <x v="1"/>
    <n v="2"/>
    <s v="Male"/>
    <x v="6"/>
    <x v="2"/>
    <x v="541"/>
    <s v="No"/>
    <n v="3"/>
    <x v="3"/>
    <n v="0.12"/>
    <n v="0.11"/>
    <n v="9.999999999999995E-3"/>
    <n v="1326.4"/>
    <n v="500"/>
    <s v="Travel_Rarely"/>
    <n v="954"/>
    <s v="Sales"/>
    <n v="2"/>
    <n v="2"/>
    <s v="Technical Degree"/>
    <n v="46"/>
    <n v="1"/>
    <n v="2"/>
    <s v="Single"/>
    <n v="12388"/>
    <n v="0"/>
    <n v="13"/>
    <n v="3"/>
    <n v="1"/>
    <n v="0"/>
    <n v="9"/>
    <n v="3"/>
    <n v="7"/>
    <n v="3"/>
    <n v="1"/>
  </r>
  <r>
    <n v="23"/>
    <x v="1"/>
    <n v="1"/>
    <s v="Male"/>
    <x v="1"/>
    <x v="2"/>
    <x v="542"/>
    <s v="No"/>
    <n v="3"/>
    <x v="4"/>
    <n v="0.08"/>
    <n v="7.0000000000000007E-2"/>
    <n v="9.999999999999995E-3"/>
    <n v="701"/>
    <n v="500"/>
    <s v="Travel_Rarely"/>
    <n v="310"/>
    <s v="Research &amp; Development"/>
    <n v="10"/>
    <n v="1"/>
    <s v="Medical"/>
    <n v="79"/>
    <n v="4"/>
    <n v="1"/>
    <s v="Single"/>
    <n v="19630"/>
    <n v="1"/>
    <n v="18"/>
    <n v="3"/>
    <n v="4"/>
    <n v="0"/>
    <n v="2"/>
    <n v="3"/>
    <n v="2"/>
    <n v="0"/>
    <n v="2"/>
  </r>
  <r>
    <n v="47"/>
    <x v="0"/>
    <n v="2"/>
    <s v="Female"/>
    <x v="0"/>
    <x v="2"/>
    <x v="271"/>
    <s v="Yes"/>
    <n v="3"/>
    <x v="8"/>
    <n v="0.08"/>
    <n v="0.09"/>
    <n v="-9.999999999999995E-3"/>
    <n v="1279.4000000000001"/>
    <n v="1200"/>
    <s v="Travel_Frequently"/>
    <n v="719"/>
    <s v="Sales"/>
    <n v="27"/>
    <n v="2"/>
    <s v="Life Sciences"/>
    <n v="77"/>
    <n v="4"/>
    <n v="2"/>
    <s v="Single"/>
    <n v="10339"/>
    <n v="4"/>
    <n v="12"/>
    <n v="3"/>
    <n v="4"/>
    <n v="0"/>
    <n v="8"/>
    <n v="2"/>
    <n v="4"/>
    <n v="1"/>
    <n v="3"/>
  </r>
  <r>
    <n v="34"/>
    <x v="1"/>
    <n v="4"/>
    <s v="Male"/>
    <x v="0"/>
    <x v="0"/>
    <x v="543"/>
    <s v="No"/>
    <n v="3"/>
    <x v="0"/>
    <n v="0.15"/>
    <n v="0.09"/>
    <n v="0.06"/>
    <n v="1254.8000000000002"/>
    <n v="4500"/>
    <s v="Travel_Rarely"/>
    <n v="304"/>
    <s v="Sales"/>
    <n v="2"/>
    <n v="3"/>
    <s v="Other"/>
    <n v="60"/>
    <n v="3"/>
    <n v="2"/>
    <s v="Single"/>
    <n v="18686"/>
    <n v="1"/>
    <n v="22"/>
    <n v="4"/>
    <n v="3"/>
    <n v="0"/>
    <n v="6"/>
    <n v="5"/>
    <n v="5"/>
    <n v="1"/>
    <n v="4"/>
  </r>
  <r>
    <n v="55"/>
    <x v="0"/>
    <n v="4"/>
    <s v="Male"/>
    <x v="5"/>
    <x v="3"/>
    <x v="544"/>
    <s v="Yes"/>
    <n v="3"/>
    <x v="8"/>
    <n v="0.1"/>
    <n v="7.0000000000000007E-2"/>
    <n v="0.03"/>
    <n v="3971.8"/>
    <n v="4500"/>
    <s v="Travel_Rarely"/>
    <n v="725"/>
    <s v="Research &amp; Development"/>
    <n v="2"/>
    <n v="3"/>
    <s v="Medical"/>
    <n v="78"/>
    <n v="3"/>
    <n v="5"/>
    <s v="Married"/>
    <n v="21199"/>
    <n v="5"/>
    <n v="13"/>
    <n v="3"/>
    <n v="4"/>
    <n v="1"/>
    <n v="24"/>
    <n v="2"/>
    <n v="2"/>
    <n v="1"/>
    <n v="4"/>
  </r>
  <r>
    <n v="36"/>
    <x v="1"/>
    <n v="1"/>
    <s v="Male"/>
    <x v="0"/>
    <x v="3"/>
    <x v="545"/>
    <s v="No"/>
    <n v="3"/>
    <x v="1"/>
    <n v="0.08"/>
    <n v="0.09"/>
    <n v="-9.999999999999995E-3"/>
    <n v="1517.4"/>
    <n v="1200"/>
    <s v="Non-Travel"/>
    <n v="1434"/>
    <s v="Sales"/>
    <n v="8"/>
    <n v="4"/>
    <s v="Life Sciences"/>
    <n v="76"/>
    <n v="2"/>
    <n v="3"/>
    <s v="Single"/>
    <n v="14229"/>
    <n v="1"/>
    <n v="15"/>
    <n v="3"/>
    <n v="2"/>
    <n v="0"/>
    <n v="10"/>
    <n v="1"/>
    <n v="7"/>
    <n v="0"/>
    <n v="9"/>
  </r>
  <r>
    <n v="52"/>
    <x v="1"/>
    <n v="4"/>
    <s v="Male"/>
    <x v="1"/>
    <x v="0"/>
    <x v="546"/>
    <s v="No"/>
    <n v="3"/>
    <x v="9"/>
    <n v="0.15"/>
    <n v="7.0000000000000007E-2"/>
    <n v="7.9999999999999988E-2"/>
    <n v="851.6"/>
    <n v="500"/>
    <s v="Non-Travel"/>
    <n v="715"/>
    <s v="Research &amp; Development"/>
    <n v="19"/>
    <n v="4"/>
    <s v="Medical"/>
    <n v="41"/>
    <n v="3"/>
    <n v="1"/>
    <s v="Married"/>
    <n v="26589"/>
    <n v="0"/>
    <n v="18"/>
    <n v="3"/>
    <n v="1"/>
    <n v="1"/>
    <n v="5"/>
    <n v="3"/>
    <n v="3"/>
    <n v="1"/>
    <n v="2"/>
  </r>
  <r>
    <n v="26"/>
    <x v="1"/>
    <n v="1"/>
    <s v="Female"/>
    <x v="2"/>
    <x v="0"/>
    <x v="547"/>
    <s v="No"/>
    <n v="3"/>
    <x v="4"/>
    <n v="0.1"/>
    <n v="0.1"/>
    <n v="0"/>
    <n v="872.80000000000007"/>
    <n v="4500"/>
    <s v="Travel_Frequently"/>
    <n v="575"/>
    <s v="Research &amp; Development"/>
    <n v="1"/>
    <n v="2"/>
    <s v="Life Sciences"/>
    <n v="71"/>
    <n v="1"/>
    <n v="1"/>
    <s v="Divorced"/>
    <n v="5288"/>
    <n v="3"/>
    <n v="14"/>
    <n v="3"/>
    <n v="1"/>
    <n v="1"/>
    <n v="5"/>
    <n v="2"/>
    <n v="2"/>
    <n v="2"/>
    <n v="0"/>
  </r>
  <r>
    <n v="29"/>
    <x v="1"/>
    <n v="2"/>
    <s v="Female"/>
    <x v="4"/>
    <x v="2"/>
    <x v="548"/>
    <s v="No"/>
    <n v="2"/>
    <x v="3"/>
    <n v="0.12"/>
    <n v="7.0000000000000007E-2"/>
    <n v="4.9999999999999989E-2"/>
    <n v="867"/>
    <n v="1200"/>
    <s v="Travel_Rarely"/>
    <n v="657"/>
    <s v="Research &amp; Development"/>
    <n v="27"/>
    <n v="3"/>
    <s v="Medical"/>
    <n v="66"/>
    <n v="3"/>
    <n v="2"/>
    <s v="Married"/>
    <n v="25549"/>
    <n v="4"/>
    <n v="12"/>
    <n v="3"/>
    <n v="1"/>
    <n v="1"/>
    <n v="11"/>
    <n v="3"/>
    <n v="7"/>
    <n v="1"/>
    <n v="1"/>
  </r>
  <r>
    <n v="26"/>
    <x v="0"/>
    <n v="4"/>
    <s v="Male"/>
    <x v="0"/>
    <x v="3"/>
    <x v="549"/>
    <s v="No"/>
    <n v="2"/>
    <x v="9"/>
    <n v="0.1"/>
    <n v="0.09"/>
    <n v="1.0000000000000009E-2"/>
    <n v="1065.2"/>
    <n v="1200"/>
    <s v="Travel_Rarely"/>
    <n v="1146"/>
    <s v="Sales"/>
    <n v="8"/>
    <n v="3"/>
    <s v="Technical Degree"/>
    <n v="38"/>
    <n v="2"/>
    <n v="2"/>
    <s v="Single"/>
    <n v="3064"/>
    <n v="6"/>
    <n v="17"/>
    <n v="3"/>
    <n v="3"/>
    <n v="0"/>
    <n v="6"/>
    <n v="2"/>
    <n v="3"/>
    <n v="1"/>
    <n v="2"/>
  </r>
  <r>
    <n v="34"/>
    <x v="1"/>
    <n v="2"/>
    <s v="Female"/>
    <x v="1"/>
    <x v="0"/>
    <x v="550"/>
    <s v="No"/>
    <n v="3"/>
    <x v="9"/>
    <n v="0.15"/>
    <n v="0.1"/>
    <n v="4.9999999999999989E-2"/>
    <n v="656"/>
    <n v="3000"/>
    <s v="Travel_Rarely"/>
    <n v="182"/>
    <s v="Research &amp; Development"/>
    <n v="1"/>
    <n v="4"/>
    <s v="Life Sciences"/>
    <n v="72"/>
    <n v="4"/>
    <n v="1"/>
    <s v="Single"/>
    <n v="13551"/>
    <n v="2"/>
    <n v="16"/>
    <n v="3"/>
    <n v="3"/>
    <n v="0"/>
    <n v="10"/>
    <n v="2"/>
    <n v="2"/>
    <n v="1"/>
    <n v="3"/>
  </r>
  <r>
    <n v="54"/>
    <x v="1"/>
    <n v="4"/>
    <s v="Female"/>
    <x v="3"/>
    <x v="3"/>
    <x v="551"/>
    <s v="Yes"/>
    <n v="3"/>
    <x v="8"/>
    <n v="0.08"/>
    <n v="0.11"/>
    <n v="-0.03"/>
    <n v="1097"/>
    <n v="500"/>
    <s v="Travel_Rarely"/>
    <n v="376"/>
    <s v="Research &amp; Development"/>
    <n v="19"/>
    <n v="4"/>
    <s v="Medical"/>
    <n v="95"/>
    <n v="3"/>
    <n v="2"/>
    <s v="Divorced"/>
    <n v="22670"/>
    <n v="9"/>
    <n v="11"/>
    <n v="3"/>
    <n v="2"/>
    <n v="2"/>
    <n v="9"/>
    <n v="4"/>
    <n v="3"/>
    <n v="1"/>
    <n v="4"/>
  </r>
  <r>
    <n v="27"/>
    <x v="1"/>
    <n v="3"/>
    <s v="Male"/>
    <x v="0"/>
    <x v="0"/>
    <x v="552"/>
    <s v="No"/>
    <n v="3"/>
    <x v="9"/>
    <n v="0.12"/>
    <n v="0.1"/>
    <n v="1.999999999999999E-2"/>
    <n v="868.40000000000009"/>
    <n v="1200"/>
    <s v="Travel_Frequently"/>
    <n v="829"/>
    <s v="Sales"/>
    <n v="8"/>
    <n v="1"/>
    <s v="Marketing"/>
    <n v="84"/>
    <n v="3"/>
    <n v="2"/>
    <s v="Married"/>
    <n v="24008"/>
    <n v="0"/>
    <n v="19"/>
    <n v="3"/>
    <n v="2"/>
    <n v="1"/>
    <n v="5"/>
    <n v="3"/>
    <n v="2"/>
    <n v="1"/>
    <n v="1"/>
  </r>
  <r>
    <n v="37"/>
    <x v="1"/>
    <n v="4"/>
    <s v="Female"/>
    <x v="1"/>
    <x v="3"/>
    <x v="553"/>
    <s v="Yes"/>
    <n v="2"/>
    <x v="8"/>
    <n v="0.12"/>
    <n v="0.09"/>
    <n v="0.03"/>
    <n v="556.4"/>
    <n v="1200"/>
    <s v="Travel_Rarely"/>
    <n v="571"/>
    <s v="Research &amp; Development"/>
    <n v="10"/>
    <n v="1"/>
    <s v="Life Sciences"/>
    <n v="82"/>
    <n v="3"/>
    <n v="1"/>
    <s v="Divorced"/>
    <n v="19905"/>
    <n v="0"/>
    <n v="13"/>
    <n v="3"/>
    <n v="2"/>
    <n v="2"/>
    <n v="6"/>
    <n v="3"/>
    <n v="3"/>
    <n v="4"/>
    <n v="3"/>
  </r>
  <r>
    <n v="38"/>
    <x v="1"/>
    <n v="1"/>
    <s v="Female"/>
    <x v="3"/>
    <x v="3"/>
    <x v="554"/>
    <s v="Yes"/>
    <n v="3"/>
    <x v="15"/>
    <n v="0.1"/>
    <n v="0.1"/>
    <n v="0"/>
    <n v="1196"/>
    <n v="4500"/>
    <s v="Travel_Frequently"/>
    <n v="240"/>
    <s v="Research &amp; Development"/>
    <n v="2"/>
    <n v="4"/>
    <s v="Life Sciences"/>
    <n v="75"/>
    <n v="4"/>
    <n v="2"/>
    <s v="Single"/>
    <n v="26085"/>
    <n v="6"/>
    <n v="12"/>
    <n v="3"/>
    <n v="4"/>
    <n v="0"/>
    <n v="17"/>
    <n v="2"/>
    <n v="7"/>
    <n v="4"/>
    <n v="12"/>
  </r>
  <r>
    <n v="34"/>
    <x v="1"/>
    <n v="3"/>
    <s v="Female"/>
    <x v="1"/>
    <x v="3"/>
    <x v="555"/>
    <s v="No"/>
    <n v="3"/>
    <x v="0"/>
    <n v="0.15"/>
    <n v="0.1"/>
    <n v="4.9999999999999989E-2"/>
    <n v="876.2"/>
    <n v="500"/>
    <s v="Travel_Rarely"/>
    <n v="121"/>
    <s v="Research &amp; Development"/>
    <n v="2"/>
    <n v="4"/>
    <s v="Medical"/>
    <n v="86"/>
    <n v="2"/>
    <n v="1"/>
    <s v="Single"/>
    <n v="7530"/>
    <n v="1"/>
    <n v="11"/>
    <n v="3"/>
    <n v="3"/>
    <n v="0"/>
    <n v="6"/>
    <n v="3"/>
    <n v="5"/>
    <n v="1"/>
    <n v="3"/>
  </r>
  <r>
    <n v="35"/>
    <x v="1"/>
    <n v="1"/>
    <s v="Female"/>
    <x v="6"/>
    <x v="0"/>
    <x v="556"/>
    <s v="No"/>
    <n v="2"/>
    <x v="11"/>
    <n v="0.15"/>
    <n v="0.1"/>
    <n v="4.9999999999999989E-2"/>
    <n v="514.4"/>
    <n v="500"/>
    <s v="Travel_Rarely"/>
    <n v="384"/>
    <s v="Sales"/>
    <n v="8"/>
    <n v="4"/>
    <s v="Life Sciences"/>
    <n v="72"/>
    <n v="3"/>
    <n v="1"/>
    <s v="Married"/>
    <n v="20317"/>
    <n v="1"/>
    <n v="16"/>
    <n v="3"/>
    <n v="2"/>
    <n v="1"/>
    <n v="3"/>
    <n v="1"/>
    <n v="2"/>
    <n v="0"/>
    <n v="2"/>
  </r>
  <r>
    <n v="30"/>
    <x v="1"/>
    <n v="4"/>
    <s v="Male"/>
    <x v="2"/>
    <x v="2"/>
    <x v="557"/>
    <s v="No"/>
    <n v="3"/>
    <x v="4"/>
    <n v="0.12"/>
    <n v="0.09"/>
    <n v="0.03"/>
    <n v="766.6"/>
    <n v="1200"/>
    <s v="Travel_Rarely"/>
    <n v="921"/>
    <s v="Research &amp; Development"/>
    <n v="1"/>
    <n v="3"/>
    <s v="Life Sciences"/>
    <n v="38"/>
    <n v="1"/>
    <n v="1"/>
    <s v="Married"/>
    <n v="24375"/>
    <n v="3"/>
    <n v="21"/>
    <n v="4"/>
    <n v="3"/>
    <n v="2"/>
    <n v="7"/>
    <n v="2"/>
    <n v="2"/>
    <n v="0"/>
    <n v="2"/>
  </r>
  <r>
    <n v="40"/>
    <x v="1"/>
    <n v="3"/>
    <s v="Female"/>
    <x v="4"/>
    <x v="1"/>
    <x v="558"/>
    <s v="No"/>
    <n v="3"/>
    <x v="3"/>
    <n v="0.12"/>
    <n v="0.11"/>
    <n v="9.999999999999995E-3"/>
    <n v="848.80000000000007"/>
    <n v="4500"/>
    <s v="Travel_Frequently"/>
    <n v="791"/>
    <s v="Research &amp; Development"/>
    <n v="2"/>
    <n v="2"/>
    <s v="Medical"/>
    <n v="38"/>
    <n v="4"/>
    <n v="2"/>
    <s v="Married"/>
    <n v="9931"/>
    <n v="1"/>
    <n v="24"/>
    <n v="4"/>
    <n v="4"/>
    <n v="1"/>
    <n v="8"/>
    <n v="2"/>
    <n v="7"/>
    <n v="3"/>
    <n v="7"/>
  </r>
  <r>
    <n v="34"/>
    <x v="1"/>
    <n v="3"/>
    <s v="Female"/>
    <x v="0"/>
    <x v="3"/>
    <x v="559"/>
    <s v="No"/>
    <n v="3"/>
    <x v="11"/>
    <n v="0.08"/>
    <n v="0.09"/>
    <n v="-9.999999999999995E-3"/>
    <n v="1300"/>
    <n v="4500"/>
    <s v="Travel_Rarely"/>
    <n v="1111"/>
    <s v="Sales"/>
    <n v="8"/>
    <n v="2"/>
    <s v="Life Sciences"/>
    <n v="93"/>
    <n v="3"/>
    <n v="2"/>
    <s v="Married"/>
    <n v="13305"/>
    <n v="5"/>
    <n v="17"/>
    <n v="3"/>
    <n v="2"/>
    <n v="1"/>
    <n v="6"/>
    <n v="1"/>
    <n v="2"/>
    <n v="1"/>
    <n v="2"/>
  </r>
  <r>
    <n v="42"/>
    <x v="1"/>
    <n v="2"/>
    <s v="Male"/>
    <x v="5"/>
    <x v="0"/>
    <x v="560"/>
    <s v="No"/>
    <n v="2"/>
    <x v="25"/>
    <n v="0.08"/>
    <n v="0.09"/>
    <n v="-9.999999999999995E-3"/>
    <n v="3686"/>
    <n v="3000"/>
    <s v="Travel_Frequently"/>
    <n v="570"/>
    <s v="Research &amp; Development"/>
    <n v="8"/>
    <n v="3"/>
    <s v="Life Sciences"/>
    <n v="66"/>
    <n v="3"/>
    <n v="5"/>
    <s v="Divorced"/>
    <n v="16225"/>
    <n v="1"/>
    <n v="13"/>
    <n v="3"/>
    <n v="2"/>
    <n v="1"/>
    <n v="24"/>
    <n v="4"/>
    <n v="7"/>
    <n v="14"/>
    <n v="9"/>
  </r>
  <r>
    <n v="23"/>
    <x v="0"/>
    <n v="3"/>
    <s v="Male"/>
    <x v="2"/>
    <x v="3"/>
    <x v="561"/>
    <s v="Yes"/>
    <n v="3"/>
    <x v="2"/>
    <n v="0.1"/>
    <n v="0.11"/>
    <n v="-9.999999999999995E-3"/>
    <n v="320.20000000000005"/>
    <n v="1200"/>
    <s v="Travel_Rarely"/>
    <n v="1243"/>
    <s v="Research &amp; Development"/>
    <n v="6"/>
    <n v="3"/>
    <s v="Life Sciences"/>
    <n v="63"/>
    <n v="4"/>
    <n v="1"/>
    <s v="Married"/>
    <n v="3445"/>
    <n v="1"/>
    <n v="21"/>
    <n v="4"/>
    <n v="3"/>
    <n v="2"/>
    <n v="1"/>
    <n v="2"/>
    <n v="0"/>
    <n v="0"/>
    <n v="0"/>
  </r>
  <r>
    <n v="24"/>
    <x v="1"/>
    <n v="3"/>
    <s v="Male"/>
    <x v="2"/>
    <x v="1"/>
    <x v="562"/>
    <s v="No"/>
    <n v="3"/>
    <x v="6"/>
    <n v="0.15"/>
    <n v="0.1"/>
    <n v="4.9999999999999989E-2"/>
    <n v="538.80000000000007"/>
    <n v="1200"/>
    <s v="Non-Travel"/>
    <n v="1092"/>
    <s v="Research &amp; Development"/>
    <n v="9"/>
    <n v="3"/>
    <s v="Life Sciences"/>
    <n v="60"/>
    <n v="2"/>
    <n v="1"/>
    <s v="Divorced"/>
    <n v="26551"/>
    <n v="1"/>
    <n v="11"/>
    <n v="3"/>
    <n v="3"/>
    <n v="3"/>
    <n v="1"/>
    <n v="4"/>
    <n v="0"/>
    <n v="0"/>
    <n v="0"/>
  </r>
  <r>
    <n v="52"/>
    <x v="1"/>
    <n v="4"/>
    <s v="Female"/>
    <x v="2"/>
    <x v="2"/>
    <x v="563"/>
    <s v="No"/>
    <n v="3"/>
    <x v="8"/>
    <n v="0.12"/>
    <n v="0.11"/>
    <n v="9.999999999999995E-3"/>
    <n v="629.80000000000007"/>
    <n v="4500"/>
    <s v="Travel_Rarely"/>
    <n v="1325"/>
    <s v="Research &amp; Development"/>
    <n v="11"/>
    <n v="4"/>
    <s v="Life Sciences"/>
    <n v="82"/>
    <n v="3"/>
    <n v="2"/>
    <s v="Married"/>
    <n v="21821"/>
    <n v="8"/>
    <n v="20"/>
    <n v="4"/>
    <n v="2"/>
    <n v="1"/>
    <n v="9"/>
    <n v="3"/>
    <n v="2"/>
    <n v="1"/>
    <n v="4"/>
  </r>
  <r>
    <n v="50"/>
    <x v="1"/>
    <n v="3"/>
    <s v="Male"/>
    <x v="7"/>
    <x v="2"/>
    <x v="564"/>
    <s v="No"/>
    <n v="3"/>
    <x v="9"/>
    <n v="0.08"/>
    <n v="0.11"/>
    <n v="-0.03"/>
    <n v="3527.8"/>
    <n v="500"/>
    <s v="Travel_Rarely"/>
    <n v="691"/>
    <s v="Research &amp; Development"/>
    <n v="2"/>
    <n v="3"/>
    <s v="Medical"/>
    <n v="64"/>
    <n v="3"/>
    <n v="4"/>
    <s v="Married"/>
    <n v="6881"/>
    <n v="5"/>
    <n v="16"/>
    <n v="3"/>
    <n v="4"/>
    <n v="0"/>
    <n v="30"/>
    <n v="3"/>
    <n v="3"/>
    <n v="0"/>
    <n v="3"/>
  </r>
  <r>
    <n v="29"/>
    <x v="0"/>
    <n v="2"/>
    <s v="Female"/>
    <x v="2"/>
    <x v="3"/>
    <x v="565"/>
    <s v="Yes"/>
    <n v="3"/>
    <x v="6"/>
    <n v="0.15"/>
    <n v="0.11"/>
    <n v="3.9999999999999994E-2"/>
    <n v="463.8"/>
    <n v="4500"/>
    <s v="Travel_Rarely"/>
    <n v="805"/>
    <s v="Research &amp; Development"/>
    <n v="1"/>
    <n v="2"/>
    <s v="Life Sciences"/>
    <n v="36"/>
    <n v="2"/>
    <n v="1"/>
    <s v="Married"/>
    <n v="6689"/>
    <n v="1"/>
    <n v="11"/>
    <n v="3"/>
    <n v="4"/>
    <n v="1"/>
    <n v="1"/>
    <n v="1"/>
    <n v="0"/>
    <n v="0"/>
    <n v="0"/>
  </r>
  <r>
    <n v="33"/>
    <x v="1"/>
    <n v="3"/>
    <s v="Male"/>
    <x v="7"/>
    <x v="2"/>
    <x v="566"/>
    <s v="No"/>
    <n v="4"/>
    <x v="20"/>
    <n v="0.12"/>
    <n v="7.0000000000000007E-2"/>
    <n v="4.9999999999999989E-2"/>
    <n v="2338.2000000000003"/>
    <n v="500"/>
    <s v="Travel_Rarely"/>
    <n v="213"/>
    <s v="Research &amp; Development"/>
    <n v="7"/>
    <n v="3"/>
    <s v="Medical"/>
    <n v="49"/>
    <n v="3"/>
    <n v="3"/>
    <s v="Married"/>
    <n v="25995"/>
    <n v="0"/>
    <n v="11"/>
    <n v="3"/>
    <n v="4"/>
    <n v="0"/>
    <n v="14"/>
    <n v="3"/>
    <n v="9"/>
    <n v="3"/>
    <n v="7"/>
  </r>
  <r>
    <n v="33"/>
    <x v="0"/>
    <n v="1"/>
    <s v="Female"/>
    <x v="0"/>
    <x v="3"/>
    <x v="567"/>
    <s v="No"/>
    <n v="3"/>
    <x v="11"/>
    <n v="0.08"/>
    <n v="7.0000000000000007E-2"/>
    <n v="9.999999999999995E-3"/>
    <n v="1064.8"/>
    <n v="1200"/>
    <s v="Travel_Rarely"/>
    <n v="118"/>
    <s v="Sales"/>
    <n v="16"/>
    <n v="3"/>
    <s v="Marketing"/>
    <n v="69"/>
    <n v="3"/>
    <n v="2"/>
    <s v="Single"/>
    <n v="26507"/>
    <n v="5"/>
    <n v="15"/>
    <n v="3"/>
    <n v="3"/>
    <n v="0"/>
    <n v="6"/>
    <n v="3"/>
    <n v="2"/>
    <n v="0"/>
    <n v="2"/>
  </r>
  <r>
    <n v="47"/>
    <x v="1"/>
    <n v="3"/>
    <s v="Female"/>
    <x v="5"/>
    <x v="0"/>
    <x v="568"/>
    <s v="Yes"/>
    <n v="2"/>
    <x v="34"/>
    <n v="0.08"/>
    <n v="0.09"/>
    <n v="-9.999999999999995E-3"/>
    <n v="3350.4"/>
    <n v="3000"/>
    <s v="Travel_Rarely"/>
    <n v="202"/>
    <s v="Research &amp; Development"/>
    <n v="2"/>
    <n v="2"/>
    <s v="Other"/>
    <n v="33"/>
    <n v="3"/>
    <n v="4"/>
    <s v="Married"/>
    <n v="12982"/>
    <n v="1"/>
    <n v="11"/>
    <n v="3"/>
    <n v="3"/>
    <n v="1"/>
    <n v="26"/>
    <n v="3"/>
    <n v="14"/>
    <n v="3"/>
    <n v="0"/>
  </r>
  <r>
    <n v="36"/>
    <x v="1"/>
    <n v="3"/>
    <s v="Female"/>
    <x v="3"/>
    <x v="1"/>
    <x v="311"/>
    <s v="No"/>
    <n v="3"/>
    <x v="7"/>
    <n v="0.08"/>
    <n v="0.1"/>
    <n v="-2.0000000000000004E-2"/>
    <n v="1045.6000000000001"/>
    <n v="3000"/>
    <s v="Travel_Rarely"/>
    <n v="676"/>
    <s v="Research &amp; Development"/>
    <n v="1"/>
    <n v="3"/>
    <s v="Other"/>
    <n v="35"/>
    <n v="3"/>
    <n v="2"/>
    <s v="Married"/>
    <n v="23361"/>
    <n v="0"/>
    <n v="15"/>
    <n v="3"/>
    <n v="1"/>
    <n v="1"/>
    <n v="10"/>
    <n v="2"/>
    <n v="7"/>
    <n v="0"/>
    <n v="5"/>
  </r>
  <r>
    <n v="29"/>
    <x v="1"/>
    <n v="3"/>
    <s v="Male"/>
    <x v="1"/>
    <x v="2"/>
    <x v="569"/>
    <s v="No"/>
    <n v="3"/>
    <x v="1"/>
    <n v="0.08"/>
    <n v="7.0000000000000007E-2"/>
    <n v="9.999999999999995E-3"/>
    <n v="540"/>
    <n v="3000"/>
    <s v="Travel_Rarely"/>
    <n v="1252"/>
    <s v="Research &amp; Development"/>
    <n v="23"/>
    <n v="2"/>
    <s v="Life Sciences"/>
    <n v="81"/>
    <n v="4"/>
    <n v="1"/>
    <s v="Married"/>
    <n v="23779"/>
    <n v="1"/>
    <n v="24"/>
    <n v="4"/>
    <n v="3"/>
    <n v="1"/>
    <n v="10"/>
    <n v="3"/>
    <n v="7"/>
    <n v="0"/>
    <n v="7"/>
  </r>
  <r>
    <n v="58"/>
    <x v="0"/>
    <n v="4"/>
    <s v="Male"/>
    <x v="7"/>
    <x v="1"/>
    <x v="570"/>
    <s v="Yes"/>
    <n v="3"/>
    <x v="31"/>
    <n v="0.15"/>
    <n v="0.11"/>
    <n v="3.9999999999999994E-2"/>
    <n v="3849.2000000000003"/>
    <n v="4500"/>
    <s v="Travel_Rarely"/>
    <n v="286"/>
    <s v="Research &amp; Development"/>
    <n v="2"/>
    <n v="4"/>
    <s v="Life Sciences"/>
    <n v="31"/>
    <n v="3"/>
    <n v="5"/>
    <s v="Single"/>
    <n v="25761"/>
    <n v="7"/>
    <n v="12"/>
    <n v="3"/>
    <n v="4"/>
    <n v="0"/>
    <n v="40"/>
    <n v="2"/>
    <n v="15"/>
    <n v="13"/>
    <n v="8"/>
  </r>
  <r>
    <n v="35"/>
    <x v="1"/>
    <n v="4"/>
    <s v="Female"/>
    <x v="1"/>
    <x v="2"/>
    <x v="571"/>
    <s v="No"/>
    <n v="3"/>
    <x v="4"/>
    <n v="0.08"/>
    <n v="7.0000000000000007E-2"/>
    <n v="9.999999999999995E-3"/>
    <n v="501.20000000000005"/>
    <n v="1200"/>
    <s v="Travel_Rarely"/>
    <n v="1258"/>
    <s v="Research &amp; Development"/>
    <n v="1"/>
    <n v="4"/>
    <s v="Life Sciences"/>
    <n v="40"/>
    <n v="4"/>
    <n v="1"/>
    <s v="Single"/>
    <n v="13301"/>
    <n v="3"/>
    <n v="13"/>
    <n v="3"/>
    <n v="3"/>
    <n v="0"/>
    <n v="7"/>
    <n v="0"/>
    <n v="2"/>
    <n v="2"/>
    <n v="2"/>
  </r>
  <r>
    <n v="42"/>
    <x v="1"/>
    <n v="4"/>
    <s v="Female"/>
    <x v="3"/>
    <x v="0"/>
    <x v="572"/>
    <s v="Yes"/>
    <n v="3"/>
    <x v="9"/>
    <n v="0.08"/>
    <n v="0.1"/>
    <n v="-2.0000000000000004E-2"/>
    <n v="1212.4000000000001"/>
    <n v="1200"/>
    <s v="Travel_Rarely"/>
    <n v="932"/>
    <s v="Research &amp; Development"/>
    <n v="1"/>
    <n v="2"/>
    <s v="Life Sciences"/>
    <n v="43"/>
    <n v="2"/>
    <n v="2"/>
    <s v="Married"/>
    <n v="4051"/>
    <n v="9"/>
    <n v="13"/>
    <n v="3"/>
    <n v="4"/>
    <n v="1"/>
    <n v="8"/>
    <n v="4"/>
    <n v="3"/>
    <n v="0"/>
    <n v="2"/>
  </r>
  <r>
    <n v="28"/>
    <x v="0"/>
    <n v="3"/>
    <s v="Male"/>
    <x v="1"/>
    <x v="2"/>
    <x v="573"/>
    <s v="No"/>
    <n v="2"/>
    <x v="4"/>
    <n v="0.12"/>
    <n v="0.1"/>
    <n v="1.999999999999999E-2"/>
    <n v="876.40000000000009"/>
    <n v="500"/>
    <s v="Travel_Rarely"/>
    <n v="890"/>
    <s v="Research &amp; Development"/>
    <n v="2"/>
    <n v="4"/>
    <s v="Medical"/>
    <n v="46"/>
    <n v="3"/>
    <n v="1"/>
    <s v="Single"/>
    <n v="16374"/>
    <n v="6"/>
    <n v="17"/>
    <n v="3"/>
    <n v="4"/>
    <n v="0"/>
    <n v="5"/>
    <n v="3"/>
    <n v="2"/>
    <n v="2"/>
    <n v="1"/>
  </r>
  <r>
    <n v="36"/>
    <x v="1"/>
    <n v="3"/>
    <s v="Male"/>
    <x v="8"/>
    <x v="1"/>
    <x v="574"/>
    <s v="No"/>
    <n v="3"/>
    <x v="8"/>
    <n v="0.1"/>
    <n v="0.11"/>
    <n v="-9.999999999999995E-3"/>
    <n v="428.6"/>
    <n v="4500"/>
    <s v="Travel_Rarely"/>
    <n v="1041"/>
    <s v="Human Resources"/>
    <n v="13"/>
    <n v="3"/>
    <s v="Human Resources"/>
    <n v="36"/>
    <n v="3"/>
    <n v="1"/>
    <s v="Married"/>
    <n v="25527"/>
    <n v="4"/>
    <n v="13"/>
    <n v="3"/>
    <n v="2"/>
    <n v="1"/>
    <n v="8"/>
    <n v="2"/>
    <n v="2"/>
    <n v="0"/>
    <n v="4"/>
  </r>
  <r>
    <n v="32"/>
    <x v="1"/>
    <n v="3"/>
    <s v="Female"/>
    <x v="3"/>
    <x v="2"/>
    <x v="57"/>
    <s v="No"/>
    <n v="3"/>
    <x v="13"/>
    <n v="0.12"/>
    <n v="0.09"/>
    <n v="0.03"/>
    <n v="1232.4000000000001"/>
    <n v="1200"/>
    <s v="Travel_Rarely"/>
    <n v="859"/>
    <s v="Research &amp; Development"/>
    <n v="4"/>
    <n v="3"/>
    <s v="Life Sciences"/>
    <n v="98"/>
    <n v="2"/>
    <n v="2"/>
    <s v="Married"/>
    <n v="19124"/>
    <n v="1"/>
    <n v="12"/>
    <n v="3"/>
    <n v="3"/>
    <n v="1"/>
    <n v="14"/>
    <n v="3"/>
    <n v="13"/>
    <n v="6"/>
    <n v="8"/>
  </r>
  <r>
    <n v="40"/>
    <x v="1"/>
    <n v="1"/>
    <s v="Male"/>
    <x v="2"/>
    <x v="2"/>
    <x v="575"/>
    <s v="No"/>
    <n v="3"/>
    <x v="6"/>
    <n v="0.12"/>
    <n v="0.1"/>
    <n v="1.999999999999999E-2"/>
    <n v="1018.8000000000001"/>
    <n v="3000"/>
    <s v="Travel_Frequently"/>
    <n v="720"/>
    <s v="Research &amp; Development"/>
    <n v="16"/>
    <n v="4"/>
    <s v="Medical"/>
    <n v="51"/>
    <n v="2"/>
    <n v="2"/>
    <s v="Single"/>
    <n v="11983"/>
    <n v="6"/>
    <n v="14"/>
    <n v="3"/>
    <n v="4"/>
    <n v="0"/>
    <n v="10"/>
    <n v="6"/>
    <n v="0"/>
    <n v="0"/>
    <n v="0"/>
  </r>
  <r>
    <n v="30"/>
    <x v="1"/>
    <n v="3"/>
    <s v="Female"/>
    <x v="3"/>
    <x v="0"/>
    <x v="576"/>
    <s v="Yes"/>
    <n v="2"/>
    <x v="2"/>
    <n v="0.1"/>
    <n v="0.11"/>
    <n v="-9.999999999999995E-3"/>
    <n v="1375.4"/>
    <n v="3000"/>
    <s v="Travel_Rarely"/>
    <n v="946"/>
    <s v="Research &amp; Development"/>
    <n v="2"/>
    <n v="3"/>
    <s v="Medical"/>
    <n v="52"/>
    <n v="2"/>
    <n v="2"/>
    <s v="Single"/>
    <n v="20234"/>
    <n v="5"/>
    <n v="24"/>
    <n v="4"/>
    <n v="2"/>
    <n v="0"/>
    <n v="12"/>
    <n v="4"/>
    <n v="0"/>
    <n v="0"/>
    <n v="0"/>
  </r>
  <r>
    <n v="45"/>
    <x v="1"/>
    <n v="2"/>
    <s v="Female"/>
    <x v="1"/>
    <x v="2"/>
    <x v="577"/>
    <s v="No"/>
    <n v="3"/>
    <x v="6"/>
    <n v="0.1"/>
    <n v="0.1"/>
    <n v="0"/>
    <n v="454.8"/>
    <n v="1200"/>
    <s v="Travel_Rarely"/>
    <n v="252"/>
    <s v="Research &amp; Development"/>
    <n v="2"/>
    <n v="3"/>
    <s v="Life Sciences"/>
    <n v="95"/>
    <n v="2"/>
    <n v="1"/>
    <s v="Single"/>
    <n v="6153"/>
    <n v="1"/>
    <n v="14"/>
    <n v="3"/>
    <n v="4"/>
    <n v="0"/>
    <n v="1"/>
    <n v="3"/>
    <n v="0"/>
    <n v="0"/>
    <n v="0"/>
  </r>
  <r>
    <n v="42"/>
    <x v="1"/>
    <n v="2"/>
    <s v="Male"/>
    <x v="3"/>
    <x v="1"/>
    <x v="578"/>
    <s v="No"/>
    <n v="2"/>
    <x v="7"/>
    <n v="0.12"/>
    <n v="0.09"/>
    <n v="0.03"/>
    <n v="886.80000000000007"/>
    <n v="500"/>
    <s v="Travel_Rarely"/>
    <n v="933"/>
    <s v="Research &amp; Development"/>
    <n v="29"/>
    <n v="3"/>
    <s v="Life Sciences"/>
    <n v="98"/>
    <n v="3"/>
    <n v="2"/>
    <s v="Married"/>
    <n v="11806"/>
    <n v="1"/>
    <n v="13"/>
    <n v="3"/>
    <n v="4"/>
    <n v="1"/>
    <n v="10"/>
    <n v="3"/>
    <n v="8"/>
    <n v="7"/>
    <n v="8"/>
  </r>
  <r>
    <n v="38"/>
    <x v="1"/>
    <n v="1"/>
    <s v="Male"/>
    <x v="4"/>
    <x v="3"/>
    <x v="579"/>
    <s v="No"/>
    <n v="2"/>
    <x v="9"/>
    <n v="0.08"/>
    <n v="0.09"/>
    <n v="-9.999999999999995E-3"/>
    <n v="1257.6000000000001"/>
    <n v="3000"/>
    <s v="Travel_Frequently"/>
    <n v="471"/>
    <s v="Research &amp; Development"/>
    <n v="12"/>
    <n v="3"/>
    <s v="Life Sciences"/>
    <n v="45"/>
    <n v="2"/>
    <n v="2"/>
    <s v="Divorced"/>
    <n v="4284"/>
    <n v="2"/>
    <n v="15"/>
    <n v="3"/>
    <n v="3"/>
    <n v="1"/>
    <n v="13"/>
    <n v="3"/>
    <n v="3"/>
    <n v="1"/>
    <n v="2"/>
  </r>
  <r>
    <n v="34"/>
    <x v="1"/>
    <n v="3"/>
    <s v="Female"/>
    <x v="1"/>
    <x v="0"/>
    <x v="580"/>
    <s v="No"/>
    <n v="3"/>
    <x v="8"/>
    <n v="0.08"/>
    <n v="0.09"/>
    <n v="-9.999999999999995E-3"/>
    <n v="510.6"/>
    <n v="500"/>
    <s v="Travel_Frequently"/>
    <n v="702"/>
    <s v="Research &amp; Development"/>
    <n v="16"/>
    <n v="4"/>
    <s v="Life Sciences"/>
    <n v="100"/>
    <n v="2"/>
    <n v="1"/>
    <s v="Single"/>
    <n v="8306"/>
    <n v="1"/>
    <n v="16"/>
    <n v="3"/>
    <n v="3"/>
    <n v="0"/>
    <n v="6"/>
    <n v="3"/>
    <n v="2"/>
    <n v="1"/>
    <n v="3"/>
  </r>
  <r>
    <n v="49"/>
    <x v="0"/>
    <n v="3"/>
    <s v="Female"/>
    <x v="0"/>
    <x v="0"/>
    <x v="581"/>
    <s v="No"/>
    <n v="4"/>
    <x v="7"/>
    <n v="0.1"/>
    <n v="0.1"/>
    <n v="0"/>
    <n v="1530.8000000000002"/>
    <n v="1200"/>
    <s v="Travel_Rarely"/>
    <n v="1184"/>
    <s v="Sales"/>
    <n v="11"/>
    <n v="3"/>
    <s v="Marketing"/>
    <n v="43"/>
    <n v="3"/>
    <n v="3"/>
    <s v="Married"/>
    <n v="5860"/>
    <n v="1"/>
    <n v="18"/>
    <n v="3"/>
    <n v="1"/>
    <n v="2"/>
    <n v="9"/>
    <n v="3"/>
    <n v="8"/>
    <n v="7"/>
    <n v="7"/>
  </r>
  <r>
    <n v="55"/>
    <x v="0"/>
    <n v="3"/>
    <s v="Male"/>
    <x v="0"/>
    <x v="0"/>
    <x v="582"/>
    <s v="No"/>
    <n v="2"/>
    <x v="7"/>
    <n v="0.15"/>
    <n v="0.09"/>
    <n v="0.06"/>
    <n v="1032"/>
    <n v="500"/>
    <s v="Travel_Rarely"/>
    <n v="436"/>
    <s v="Sales"/>
    <n v="2"/>
    <n v="1"/>
    <s v="Medical"/>
    <n v="37"/>
    <n v="3"/>
    <n v="2"/>
    <s v="Single"/>
    <n v="21519"/>
    <n v="4"/>
    <n v="16"/>
    <n v="3"/>
    <n v="3"/>
    <n v="0"/>
    <n v="12"/>
    <n v="3"/>
    <n v="7"/>
    <n v="7"/>
    <n v="3"/>
  </r>
  <r>
    <n v="43"/>
    <x v="1"/>
    <n v="2"/>
    <s v="Male"/>
    <x v="7"/>
    <x v="3"/>
    <x v="583"/>
    <s v="No"/>
    <n v="3"/>
    <x v="9"/>
    <n v="0.12"/>
    <n v="0.11"/>
    <n v="9.999999999999995E-3"/>
    <n v="3431.8"/>
    <n v="500"/>
    <s v="Travel_Rarely"/>
    <n v="589"/>
    <s v="Research &amp; Development"/>
    <n v="14"/>
    <n v="2"/>
    <s v="Life Sciences"/>
    <n v="94"/>
    <n v="3"/>
    <n v="4"/>
    <s v="Married"/>
    <n v="5200"/>
    <n v="6"/>
    <n v="24"/>
    <n v="4"/>
    <n v="3"/>
    <n v="1"/>
    <n v="22"/>
    <n v="3"/>
    <n v="1"/>
    <n v="1"/>
    <n v="0"/>
  </r>
  <r>
    <n v="27"/>
    <x v="1"/>
    <n v="3"/>
    <s v="Male"/>
    <x v="7"/>
    <x v="0"/>
    <x v="584"/>
    <s v="Yes"/>
    <n v="3"/>
    <x v="7"/>
    <n v="0.1"/>
    <n v="7.0000000000000007E-2"/>
    <n v="0.03"/>
    <n v="2561.6000000000004"/>
    <n v="4500"/>
    <s v="Travel_Rarely"/>
    <n v="269"/>
    <s v="Research &amp; Development"/>
    <n v="5"/>
    <n v="1"/>
    <s v="Technical Degree"/>
    <n v="42"/>
    <n v="2"/>
    <n v="3"/>
    <s v="Divorced"/>
    <n v="8842"/>
    <n v="1"/>
    <n v="16"/>
    <n v="3"/>
    <n v="2"/>
    <n v="1"/>
    <n v="9"/>
    <n v="3"/>
    <n v="8"/>
    <n v="0"/>
    <n v="8"/>
  </r>
  <r>
    <n v="35"/>
    <x v="1"/>
    <n v="3"/>
    <s v="Male"/>
    <x v="3"/>
    <x v="2"/>
    <x v="585"/>
    <s v="No"/>
    <n v="4"/>
    <x v="3"/>
    <n v="0.1"/>
    <n v="0.1"/>
    <n v="0"/>
    <n v="2044.2"/>
    <n v="4500"/>
    <s v="Travel_Rarely"/>
    <n v="950"/>
    <s v="Research &amp; Development"/>
    <n v="7"/>
    <n v="3"/>
    <s v="Other"/>
    <n v="59"/>
    <n v="3"/>
    <n v="3"/>
    <s v="Single"/>
    <n v="18869"/>
    <n v="3"/>
    <n v="21"/>
    <n v="4"/>
    <n v="2"/>
    <n v="0"/>
    <n v="17"/>
    <n v="3"/>
    <n v="5"/>
    <n v="1"/>
    <n v="6"/>
  </r>
  <r>
    <n v="28"/>
    <x v="1"/>
    <n v="2"/>
    <s v="Female"/>
    <x v="0"/>
    <x v="1"/>
    <x v="586"/>
    <s v="Yes"/>
    <n v="3"/>
    <x v="3"/>
    <n v="0.15"/>
    <n v="0.11"/>
    <n v="3.9999999999999994E-2"/>
    <n v="955.80000000000007"/>
    <n v="3000"/>
    <s v="Travel_Rarely"/>
    <n v="760"/>
    <s v="Sales"/>
    <n v="2"/>
    <n v="4"/>
    <s v="Marketing"/>
    <n v="81"/>
    <n v="3"/>
    <n v="2"/>
    <s v="Married"/>
    <n v="3698"/>
    <n v="1"/>
    <n v="20"/>
    <n v="4"/>
    <n v="1"/>
    <n v="0"/>
    <n v="8"/>
    <n v="2"/>
    <n v="7"/>
    <n v="7"/>
    <n v="5"/>
  </r>
  <r>
    <n v="34"/>
    <x v="1"/>
    <n v="3"/>
    <s v="Male"/>
    <x v="8"/>
    <x v="0"/>
    <x v="587"/>
    <s v="No"/>
    <n v="1"/>
    <x v="11"/>
    <n v="0.1"/>
    <n v="0.1"/>
    <n v="0"/>
    <n v="747.40000000000009"/>
    <n v="3000"/>
    <s v="Travel_Rarely"/>
    <n v="829"/>
    <s v="Human Resources"/>
    <n v="3"/>
    <n v="2"/>
    <s v="Human Resources"/>
    <n v="88"/>
    <n v="3"/>
    <n v="1"/>
    <s v="Married"/>
    <n v="2243"/>
    <n v="0"/>
    <n v="19"/>
    <n v="3"/>
    <n v="3"/>
    <n v="1"/>
    <n v="4"/>
    <n v="1"/>
    <n v="2"/>
    <n v="0"/>
    <n v="2"/>
  </r>
  <r>
    <n v="26"/>
    <x v="0"/>
    <n v="3"/>
    <s v="Female"/>
    <x v="1"/>
    <x v="2"/>
    <x v="588"/>
    <s v="Yes"/>
    <n v="3"/>
    <x v="3"/>
    <n v="0.1"/>
    <n v="0.1"/>
    <n v="0"/>
    <n v="473.20000000000005"/>
    <n v="1200"/>
    <s v="Travel_Frequently"/>
    <n v="887"/>
    <s v="Research &amp; Development"/>
    <n v="5"/>
    <n v="2"/>
    <s v="Medical"/>
    <n v="88"/>
    <n v="2"/>
    <n v="1"/>
    <s v="Married"/>
    <n v="20898"/>
    <n v="1"/>
    <n v="14"/>
    <n v="3"/>
    <n v="1"/>
    <n v="1"/>
    <n v="8"/>
    <n v="2"/>
    <n v="7"/>
    <n v="1"/>
    <n v="7"/>
  </r>
  <r>
    <n v="27"/>
    <x v="1"/>
    <n v="4"/>
    <s v="Male"/>
    <x v="1"/>
    <x v="0"/>
    <x v="589"/>
    <s v="No"/>
    <n v="2"/>
    <x v="2"/>
    <n v="0.1"/>
    <n v="0.11"/>
    <n v="-9.999999999999995E-3"/>
    <n v="341.20000000000005"/>
    <n v="1200"/>
    <s v="Non-Travel"/>
    <n v="443"/>
    <s v="Research &amp; Development"/>
    <n v="3"/>
    <n v="3"/>
    <s v="Medical"/>
    <n v="50"/>
    <n v="3"/>
    <n v="1"/>
    <s v="Married"/>
    <n v="16571"/>
    <n v="1"/>
    <n v="11"/>
    <n v="3"/>
    <n v="3"/>
    <n v="3"/>
    <n v="0"/>
    <n v="6"/>
    <n v="0"/>
    <n v="0"/>
    <n v="0"/>
  </r>
  <r>
    <n v="51"/>
    <x v="1"/>
    <n v="1"/>
    <s v="Female"/>
    <x v="5"/>
    <x v="2"/>
    <x v="590"/>
    <s v="No"/>
    <n v="2"/>
    <x v="23"/>
    <n v="0.1"/>
    <n v="0.09"/>
    <n v="1.0000000000000009E-2"/>
    <n v="3261.4"/>
    <n v="1200"/>
    <s v="Travel_Rarely"/>
    <n v="1318"/>
    <s v="Sales"/>
    <n v="26"/>
    <n v="4"/>
    <s v="Marketing"/>
    <n v="66"/>
    <n v="3"/>
    <n v="4"/>
    <s v="Married"/>
    <n v="5594"/>
    <n v="2"/>
    <n v="14"/>
    <n v="3"/>
    <n v="3"/>
    <n v="1"/>
    <n v="29"/>
    <n v="2"/>
    <n v="6"/>
    <n v="4"/>
    <n v="17"/>
  </r>
  <r>
    <n v="44"/>
    <x v="1"/>
    <n v="4"/>
    <s v="Male"/>
    <x v="4"/>
    <x v="1"/>
    <x v="591"/>
    <s v="No"/>
    <n v="2"/>
    <x v="8"/>
    <n v="0.12"/>
    <n v="0.1"/>
    <n v="1.999999999999999E-2"/>
    <n v="1186.6000000000001"/>
    <n v="500"/>
    <s v="Travel_Rarely"/>
    <n v="625"/>
    <s v="Research &amp; Development"/>
    <n v="4"/>
    <n v="3"/>
    <s v="Medical"/>
    <n v="50"/>
    <n v="3"/>
    <n v="2"/>
    <s v="Single"/>
    <n v="5197"/>
    <n v="9"/>
    <n v="12"/>
    <n v="3"/>
    <n v="4"/>
    <n v="0"/>
    <n v="10"/>
    <n v="2"/>
    <n v="2"/>
    <n v="2"/>
    <n v="3"/>
  </r>
  <r>
    <n v="25"/>
    <x v="1"/>
    <n v="1"/>
    <s v="Male"/>
    <x v="1"/>
    <x v="3"/>
    <x v="592"/>
    <s v="No"/>
    <n v="2"/>
    <x v="9"/>
    <n v="0.12"/>
    <n v="0.1"/>
    <n v="1.999999999999999E-2"/>
    <n v="684.80000000000007"/>
    <n v="500"/>
    <s v="Travel_Rarely"/>
    <n v="180"/>
    <s v="Research &amp; Development"/>
    <n v="2"/>
    <n v="1"/>
    <s v="Medical"/>
    <n v="65"/>
    <n v="4"/>
    <n v="1"/>
    <s v="Single"/>
    <n v="21632"/>
    <n v="7"/>
    <n v="13"/>
    <n v="3"/>
    <n v="3"/>
    <n v="0"/>
    <n v="6"/>
    <n v="3"/>
    <n v="3"/>
    <n v="0"/>
    <n v="1"/>
  </r>
  <r>
    <n v="33"/>
    <x v="1"/>
    <n v="1"/>
    <s v="Male"/>
    <x v="0"/>
    <x v="3"/>
    <x v="593"/>
    <s v="No"/>
    <n v="3"/>
    <x v="7"/>
    <n v="0.12"/>
    <n v="0.11"/>
    <n v="9.999999999999995E-3"/>
    <n v="807.40000000000009"/>
    <n v="3000"/>
    <s v="Travel_Rarely"/>
    <n v="586"/>
    <s v="Sales"/>
    <n v="1"/>
    <n v="3"/>
    <s v="Medical"/>
    <n v="48"/>
    <n v="4"/>
    <n v="2"/>
    <s v="Divorced"/>
    <n v="21816"/>
    <n v="1"/>
    <n v="22"/>
    <n v="4"/>
    <n v="1"/>
    <n v="1"/>
    <n v="9"/>
    <n v="5"/>
    <n v="8"/>
    <n v="0"/>
    <n v="8"/>
  </r>
  <r>
    <n v="35"/>
    <x v="1"/>
    <n v="3"/>
    <s v="Female"/>
    <x v="1"/>
    <x v="3"/>
    <x v="594"/>
    <s v="No"/>
    <n v="2"/>
    <x v="0"/>
    <n v="0.15"/>
    <n v="7.0000000000000007E-2"/>
    <n v="7.9999999999999988E-2"/>
    <n v="511.8"/>
    <n v="500"/>
    <s v="Travel_Rarely"/>
    <n v="1343"/>
    <s v="Research &amp; Development"/>
    <n v="27"/>
    <n v="1"/>
    <s v="Medical"/>
    <n v="53"/>
    <n v="2"/>
    <n v="1"/>
    <s v="Single"/>
    <n v="17852"/>
    <n v="1"/>
    <n v="11"/>
    <n v="3"/>
    <n v="4"/>
    <n v="0"/>
    <n v="6"/>
    <n v="3"/>
    <n v="5"/>
    <n v="1"/>
    <n v="1"/>
  </r>
  <r>
    <n v="36"/>
    <x v="1"/>
    <n v="2"/>
    <s v="Male"/>
    <x v="0"/>
    <x v="0"/>
    <x v="595"/>
    <s v="Yes"/>
    <n v="2"/>
    <x v="29"/>
    <n v="0.12"/>
    <n v="0.11"/>
    <n v="9.999999999999995E-3"/>
    <n v="1240.2"/>
    <n v="3000"/>
    <s v="Travel_Rarely"/>
    <n v="928"/>
    <s v="Sales"/>
    <n v="1"/>
    <n v="2"/>
    <s v="Life Sciences"/>
    <n v="56"/>
    <n v="3"/>
    <n v="2"/>
    <s v="Married"/>
    <n v="2823"/>
    <n v="1"/>
    <n v="14"/>
    <n v="3"/>
    <n v="4"/>
    <n v="1"/>
    <n v="18"/>
    <n v="1"/>
    <n v="14"/>
    <n v="4"/>
    <n v="11"/>
  </r>
  <r>
    <n v="32"/>
    <x v="1"/>
    <n v="2"/>
    <s v="Male"/>
    <x v="0"/>
    <x v="0"/>
    <x v="596"/>
    <s v="No"/>
    <n v="2"/>
    <x v="8"/>
    <n v="0.12"/>
    <n v="0.09"/>
    <n v="0.03"/>
    <n v="880.6"/>
    <n v="3000"/>
    <s v="Travel_Rarely"/>
    <n v="117"/>
    <s v="Sales"/>
    <n v="13"/>
    <n v="4"/>
    <s v="Life Sciences"/>
    <n v="73"/>
    <n v="3"/>
    <n v="2"/>
    <s v="Divorced"/>
    <n v="9250"/>
    <n v="2"/>
    <n v="11"/>
    <n v="3"/>
    <n v="3"/>
    <n v="1"/>
    <n v="8"/>
    <n v="3"/>
    <n v="2"/>
    <n v="0"/>
    <n v="3"/>
  </r>
  <r>
    <n v="30"/>
    <x v="1"/>
    <n v="2"/>
    <s v="Male"/>
    <x v="1"/>
    <x v="0"/>
    <x v="597"/>
    <s v="No"/>
    <n v="2"/>
    <x v="8"/>
    <n v="0.12"/>
    <n v="0.1"/>
    <n v="1.999999999999999E-2"/>
    <n v="752.2"/>
    <n v="500"/>
    <s v="Travel_Frequently"/>
    <n v="1012"/>
    <s v="Research &amp; Development"/>
    <n v="5"/>
    <n v="4"/>
    <s v="Life Sciences"/>
    <n v="75"/>
    <n v="2"/>
    <n v="1"/>
    <s v="Divorced"/>
    <n v="2373"/>
    <n v="9"/>
    <n v="12"/>
    <n v="3"/>
    <n v="2"/>
    <n v="1"/>
    <n v="10"/>
    <n v="3"/>
    <n v="4"/>
    <n v="0"/>
    <n v="3"/>
  </r>
  <r>
    <n v="53"/>
    <x v="1"/>
    <n v="1"/>
    <s v="Female"/>
    <x v="0"/>
    <x v="0"/>
    <x v="598"/>
    <s v="Yes"/>
    <n v="3"/>
    <x v="8"/>
    <n v="0.08"/>
    <n v="0.11"/>
    <n v="-0.03"/>
    <n v="2186.8000000000002"/>
    <n v="1200"/>
    <s v="Travel_Rarely"/>
    <n v="661"/>
    <s v="Sales"/>
    <n v="7"/>
    <n v="2"/>
    <s v="Marketing"/>
    <n v="78"/>
    <n v="2"/>
    <n v="3"/>
    <s v="Married"/>
    <n v="20715"/>
    <n v="7"/>
    <n v="18"/>
    <n v="3"/>
    <n v="4"/>
    <n v="1"/>
    <n v="35"/>
    <n v="3"/>
    <n v="2"/>
    <n v="0"/>
    <n v="4"/>
  </r>
  <r>
    <n v="45"/>
    <x v="1"/>
    <n v="4"/>
    <s v="Male"/>
    <x v="0"/>
    <x v="3"/>
    <x v="599"/>
    <s v="Yes"/>
    <n v="3"/>
    <x v="8"/>
    <n v="0.15"/>
    <n v="0.11"/>
    <n v="3.9999999999999994E-2"/>
    <n v="2152.2000000000003"/>
    <n v="1200"/>
    <s v="Travel_Rarely"/>
    <n v="930"/>
    <s v="Sales"/>
    <n v="9"/>
    <n v="3"/>
    <s v="Marketing"/>
    <n v="74"/>
    <n v="3"/>
    <n v="3"/>
    <s v="Divorced"/>
    <n v="19239"/>
    <n v="4"/>
    <n v="12"/>
    <n v="3"/>
    <n v="3"/>
    <n v="1"/>
    <n v="18"/>
    <n v="2"/>
    <n v="4"/>
    <n v="0"/>
    <n v="2"/>
  </r>
  <r>
    <n v="32"/>
    <x v="1"/>
    <n v="3"/>
    <s v="Female"/>
    <x v="1"/>
    <x v="2"/>
    <x v="600"/>
    <s v="No"/>
    <n v="2"/>
    <x v="8"/>
    <n v="0.1"/>
    <n v="0.1"/>
    <n v="0"/>
    <n v="1035"/>
    <n v="3000"/>
    <s v="Travel_Rarely"/>
    <n v="638"/>
    <s v="Research &amp; Development"/>
    <n v="8"/>
    <n v="2"/>
    <s v="Medical"/>
    <n v="91"/>
    <n v="4"/>
    <n v="2"/>
    <s v="Married"/>
    <n v="22162"/>
    <n v="5"/>
    <n v="12"/>
    <n v="3"/>
    <n v="3"/>
    <n v="1"/>
    <n v="9"/>
    <n v="3"/>
    <n v="3"/>
    <n v="1"/>
    <n v="3"/>
  </r>
  <r>
    <n v="52"/>
    <x v="1"/>
    <n v="3"/>
    <s v="Female"/>
    <x v="3"/>
    <x v="0"/>
    <x v="601"/>
    <s v="No"/>
    <n v="3"/>
    <x v="7"/>
    <n v="0.12"/>
    <n v="0.11"/>
    <n v="9.999999999999995E-3"/>
    <n v="2765.2000000000003"/>
    <n v="500"/>
    <s v="Travel_Frequently"/>
    <n v="890"/>
    <s v="Research &amp; Development"/>
    <n v="25"/>
    <n v="4"/>
    <s v="Medical"/>
    <n v="81"/>
    <n v="2"/>
    <n v="4"/>
    <s v="Married"/>
    <n v="19028"/>
    <n v="3"/>
    <n v="22"/>
    <n v="4"/>
    <n v="3"/>
    <n v="0"/>
    <n v="31"/>
    <n v="3"/>
    <n v="8"/>
    <n v="0"/>
    <n v="0"/>
  </r>
  <r>
    <n v="37"/>
    <x v="1"/>
    <n v="4"/>
    <s v="Male"/>
    <x v="0"/>
    <x v="2"/>
    <x v="602"/>
    <s v="No"/>
    <n v="3"/>
    <x v="6"/>
    <n v="0.12"/>
    <n v="0.09"/>
    <n v="0.03"/>
    <n v="1266.8000000000002"/>
    <n v="4500"/>
    <s v="Travel_Rarely"/>
    <n v="342"/>
    <s v="Sales"/>
    <n v="16"/>
    <n v="4"/>
    <s v="Marketing"/>
    <n v="66"/>
    <n v="2"/>
    <n v="2"/>
    <s v="Divorced"/>
    <n v="24558"/>
    <n v="4"/>
    <n v="19"/>
    <n v="3"/>
    <n v="4"/>
    <n v="2"/>
    <n v="9"/>
    <n v="2"/>
    <n v="0"/>
    <n v="0"/>
    <n v="0"/>
  </r>
  <r>
    <n v="28"/>
    <x v="1"/>
    <n v="2"/>
    <s v="Male"/>
    <x v="8"/>
    <x v="0"/>
    <x v="365"/>
    <s v="No"/>
    <n v="3"/>
    <x v="8"/>
    <n v="0.12"/>
    <n v="0.11"/>
    <n v="9.999999999999995E-3"/>
    <n v="987.2"/>
    <n v="4500"/>
    <s v="Travel_Rarely"/>
    <n v="1169"/>
    <s v="Human Resources"/>
    <n v="8"/>
    <n v="2"/>
    <s v="Medical"/>
    <n v="63"/>
    <n v="2"/>
    <n v="1"/>
    <s v="Divorced"/>
    <n v="23965"/>
    <n v="1"/>
    <n v="13"/>
    <n v="3"/>
    <n v="4"/>
    <n v="1"/>
    <n v="6"/>
    <n v="6"/>
    <n v="1"/>
    <n v="0"/>
    <n v="4"/>
  </r>
  <r>
    <n v="22"/>
    <x v="1"/>
    <n v="4"/>
    <s v="Male"/>
    <x v="3"/>
    <x v="0"/>
    <x v="603"/>
    <s v="No"/>
    <n v="1"/>
    <x v="4"/>
    <n v="0.15"/>
    <n v="0.1"/>
    <n v="4.9999999999999989E-2"/>
    <n v="955"/>
    <n v="3000"/>
    <s v="Travel_Rarely"/>
    <n v="1230"/>
    <s v="Research &amp; Development"/>
    <n v="1"/>
    <n v="2"/>
    <s v="Life Sciences"/>
    <n v="33"/>
    <n v="2"/>
    <n v="2"/>
    <s v="Married"/>
    <n v="19146"/>
    <n v="6"/>
    <n v="22"/>
    <n v="4"/>
    <n v="1"/>
    <n v="2"/>
    <n v="4"/>
    <n v="2"/>
    <n v="2"/>
    <n v="2"/>
    <n v="2"/>
  </r>
  <r>
    <n v="44"/>
    <x v="1"/>
    <n v="1"/>
    <s v="Male"/>
    <x v="2"/>
    <x v="0"/>
    <x v="604"/>
    <s v="Yes"/>
    <n v="2"/>
    <x v="11"/>
    <n v="0.12"/>
    <n v="0.1"/>
    <n v="1.999999999999999E-2"/>
    <n v="563.6"/>
    <n v="500"/>
    <s v="Travel_Rarely"/>
    <n v="986"/>
    <s v="Research &amp; Development"/>
    <n v="8"/>
    <n v="4"/>
    <s v="Life Sciences"/>
    <n v="62"/>
    <n v="4"/>
    <n v="1"/>
    <s v="Married"/>
    <n v="5044"/>
    <n v="2"/>
    <n v="24"/>
    <n v="4"/>
    <n v="3"/>
    <n v="1"/>
    <n v="10"/>
    <n v="2"/>
    <n v="2"/>
    <n v="0"/>
    <n v="2"/>
  </r>
  <r>
    <n v="42"/>
    <x v="1"/>
    <n v="2"/>
    <s v="Male"/>
    <x v="1"/>
    <x v="0"/>
    <x v="605"/>
    <s v="Yes"/>
    <n v="3"/>
    <x v="4"/>
    <n v="0.1"/>
    <n v="0.09"/>
    <n v="1.0000000000000009E-2"/>
    <n v="503"/>
    <n v="3000"/>
    <s v="Travel_Frequently"/>
    <n v="1271"/>
    <s v="Research &amp; Development"/>
    <n v="2"/>
    <n v="1"/>
    <s v="Medical"/>
    <n v="35"/>
    <n v="3"/>
    <n v="1"/>
    <s v="Single"/>
    <n v="9068"/>
    <n v="5"/>
    <n v="14"/>
    <n v="3"/>
    <n v="4"/>
    <n v="0"/>
    <n v="8"/>
    <n v="2"/>
    <n v="1"/>
    <n v="2"/>
    <n v="2"/>
  </r>
  <r>
    <n v="36"/>
    <x v="1"/>
    <n v="1"/>
    <s v="Male"/>
    <x v="8"/>
    <x v="3"/>
    <x v="531"/>
    <s v="No"/>
    <n v="3"/>
    <x v="8"/>
    <n v="0.12"/>
    <n v="0.09"/>
    <n v="0.03"/>
    <n v="468.40000000000003"/>
    <n v="4500"/>
    <s v="Travel_Rarely"/>
    <n v="1278"/>
    <s v="Human Resources"/>
    <n v="8"/>
    <n v="3"/>
    <s v="Life Sciences"/>
    <n v="77"/>
    <n v="2"/>
    <n v="1"/>
    <s v="Married"/>
    <n v="8635"/>
    <n v="0"/>
    <n v="21"/>
    <n v="4"/>
    <n v="3"/>
    <n v="0"/>
    <n v="6"/>
    <n v="3"/>
    <n v="4"/>
    <n v="0"/>
    <n v="3"/>
  </r>
  <r>
    <n v="25"/>
    <x v="1"/>
    <n v="3"/>
    <s v="Male"/>
    <x v="0"/>
    <x v="3"/>
    <x v="606"/>
    <s v="Yes"/>
    <n v="3"/>
    <x v="8"/>
    <n v="0.12"/>
    <n v="0.09"/>
    <n v="0.03"/>
    <n v="838.80000000000007"/>
    <n v="3000"/>
    <s v="Travel_Rarely"/>
    <n v="141"/>
    <s v="Sales"/>
    <n v="3"/>
    <n v="1"/>
    <s v="Other"/>
    <n v="98"/>
    <n v="3"/>
    <n v="2"/>
    <s v="Married"/>
    <n v="14363"/>
    <n v="1"/>
    <n v="18"/>
    <n v="3"/>
    <n v="4"/>
    <n v="0"/>
    <n v="5"/>
    <n v="3"/>
    <n v="3"/>
    <n v="0"/>
    <n v="3"/>
  </r>
  <r>
    <n v="35"/>
    <x v="1"/>
    <n v="4"/>
    <s v="Female"/>
    <x v="3"/>
    <x v="2"/>
    <x v="607"/>
    <s v="Yes"/>
    <n v="3"/>
    <x v="18"/>
    <n v="0.15"/>
    <n v="0.1"/>
    <n v="4.9999999999999989E-2"/>
    <n v="2137"/>
    <n v="500"/>
    <s v="Travel_Rarely"/>
    <n v="607"/>
    <s v="Research &amp; Development"/>
    <n v="9"/>
    <n v="3"/>
    <s v="Life Sciences"/>
    <n v="66"/>
    <n v="2"/>
    <n v="3"/>
    <s v="Married"/>
    <n v="23457"/>
    <n v="1"/>
    <n v="20"/>
    <n v="4"/>
    <n v="2"/>
    <n v="1"/>
    <n v="17"/>
    <n v="2"/>
    <n v="14"/>
    <n v="5"/>
    <n v="15"/>
  </r>
  <r>
    <n v="35"/>
    <x v="0"/>
    <n v="4"/>
    <s v="Female"/>
    <x v="1"/>
    <x v="1"/>
    <x v="608"/>
    <s v="Yes"/>
    <n v="2"/>
    <x v="1"/>
    <n v="0.12"/>
    <n v="0.1"/>
    <n v="1.999999999999999E-2"/>
    <n v="404.40000000000003"/>
    <n v="3000"/>
    <s v="Travel_Frequently"/>
    <n v="130"/>
    <s v="Research &amp; Development"/>
    <n v="25"/>
    <n v="4"/>
    <s v="Life Sciences"/>
    <n v="96"/>
    <n v="3"/>
    <n v="1"/>
    <s v="Divorced"/>
    <n v="16612"/>
    <n v="1"/>
    <n v="19"/>
    <n v="3"/>
    <n v="1"/>
    <n v="1"/>
    <n v="10"/>
    <n v="3"/>
    <n v="2"/>
    <n v="7"/>
    <n v="8"/>
  </r>
  <r>
    <n v="32"/>
    <x v="1"/>
    <n v="4"/>
    <s v="Male"/>
    <x v="2"/>
    <x v="0"/>
    <x v="609"/>
    <s v="No"/>
    <n v="3"/>
    <x v="11"/>
    <n v="0.12"/>
    <n v="0.11"/>
    <n v="9.999999999999995E-3"/>
    <n v="462.8"/>
    <n v="1200"/>
    <s v="Non-Travel"/>
    <n v="300"/>
    <s v="Research &amp; Development"/>
    <n v="1"/>
    <n v="3"/>
    <s v="Life Sciences"/>
    <n v="61"/>
    <n v="3"/>
    <n v="1"/>
    <s v="Divorced"/>
    <n v="9148"/>
    <n v="0"/>
    <n v="12"/>
    <n v="3"/>
    <n v="2"/>
    <n v="1"/>
    <n v="4"/>
    <n v="2"/>
    <n v="0"/>
    <n v="0"/>
    <n v="2"/>
  </r>
  <r>
    <n v="25"/>
    <x v="1"/>
    <n v="3"/>
    <s v="Male"/>
    <x v="0"/>
    <x v="3"/>
    <x v="610"/>
    <s v="No"/>
    <n v="4"/>
    <x v="8"/>
    <n v="0.1"/>
    <n v="0.09"/>
    <n v="1.0000000000000009E-2"/>
    <n v="851.2"/>
    <n v="1200"/>
    <s v="Travel_Rarely"/>
    <n v="583"/>
    <s v="Sales"/>
    <n v="4"/>
    <n v="1"/>
    <s v="Marketing"/>
    <n v="87"/>
    <n v="2"/>
    <n v="2"/>
    <s v="Married"/>
    <n v="18154"/>
    <n v="1"/>
    <n v="12"/>
    <n v="3"/>
    <n v="1"/>
    <n v="0"/>
    <n v="5"/>
    <n v="1"/>
    <n v="2"/>
    <n v="0"/>
    <n v="3"/>
  </r>
  <r>
    <n v="49"/>
    <x v="1"/>
    <n v="3"/>
    <s v="Female"/>
    <x v="1"/>
    <x v="3"/>
    <x v="611"/>
    <s v="No"/>
    <n v="3"/>
    <x v="9"/>
    <n v="0.1"/>
    <n v="0.09"/>
    <n v="1.0000000000000009E-2"/>
    <n v="716"/>
    <n v="4500"/>
    <s v="Travel_Rarely"/>
    <n v="1418"/>
    <s v="Research &amp; Development"/>
    <n v="1"/>
    <n v="3"/>
    <s v="Technical Degree"/>
    <n v="36"/>
    <n v="3"/>
    <n v="1"/>
    <s v="Married"/>
    <n v="10554"/>
    <n v="2"/>
    <n v="16"/>
    <n v="3"/>
    <n v="2"/>
    <n v="1"/>
    <n v="7"/>
    <n v="2"/>
    <n v="2"/>
    <n v="0"/>
    <n v="2"/>
  </r>
  <r>
    <n v="24"/>
    <x v="1"/>
    <n v="1"/>
    <s v="Male"/>
    <x v="2"/>
    <x v="0"/>
    <x v="612"/>
    <s v="No"/>
    <n v="2"/>
    <x v="8"/>
    <n v="0.1"/>
    <n v="7.0000000000000007E-2"/>
    <n v="0.03"/>
    <n v="632.40000000000009"/>
    <n v="1200"/>
    <s v="Non-Travel"/>
    <n v="1269"/>
    <s v="Research &amp; Development"/>
    <n v="4"/>
    <n v="1"/>
    <s v="Life Sciences"/>
    <n v="46"/>
    <n v="2"/>
    <n v="1"/>
    <s v="Married"/>
    <n v="10778"/>
    <n v="0"/>
    <n v="17"/>
    <n v="3"/>
    <n v="4"/>
    <n v="0"/>
    <n v="6"/>
    <n v="2"/>
    <n v="2"/>
    <n v="3"/>
    <n v="4"/>
  </r>
  <r>
    <n v="32"/>
    <x v="1"/>
    <n v="2"/>
    <s v="Male"/>
    <x v="0"/>
    <x v="1"/>
    <x v="613"/>
    <s v="No"/>
    <n v="3"/>
    <x v="1"/>
    <n v="0.12"/>
    <n v="7.0000000000000007E-2"/>
    <n v="4.9999999999999989E-2"/>
    <n v="1304.8000000000002"/>
    <n v="500"/>
    <s v="Travel_Frequently"/>
    <n v="379"/>
    <s v="Sales"/>
    <n v="5"/>
    <n v="2"/>
    <s v="Life Sciences"/>
    <n v="48"/>
    <n v="3"/>
    <n v="2"/>
    <s v="Married"/>
    <n v="8891"/>
    <n v="1"/>
    <n v="14"/>
    <n v="3"/>
    <n v="4"/>
    <n v="1"/>
    <n v="10"/>
    <n v="3"/>
    <n v="8"/>
    <n v="5"/>
    <n v="3"/>
  </r>
  <r>
    <n v="38"/>
    <x v="1"/>
    <n v="2"/>
    <s v="Male"/>
    <x v="6"/>
    <x v="1"/>
    <x v="614"/>
    <s v="No"/>
    <n v="3"/>
    <x v="4"/>
    <n v="0.12"/>
    <n v="0.09"/>
    <n v="0.03"/>
    <n v="579.80000000000007"/>
    <n v="500"/>
    <s v="Travel_Rarely"/>
    <n v="395"/>
    <s v="Sales"/>
    <n v="9"/>
    <n v="3"/>
    <s v="Marketing"/>
    <n v="98"/>
    <n v="2"/>
    <n v="1"/>
    <s v="Married"/>
    <n v="12102"/>
    <n v="0"/>
    <n v="19"/>
    <n v="3"/>
    <n v="4"/>
    <n v="1"/>
    <n v="3"/>
    <n v="3"/>
    <n v="2"/>
    <n v="1"/>
    <n v="2"/>
  </r>
  <r>
    <n v="42"/>
    <x v="1"/>
    <n v="3"/>
    <s v="Female"/>
    <x v="2"/>
    <x v="0"/>
    <x v="615"/>
    <s v="Yes"/>
    <n v="2"/>
    <x v="8"/>
    <n v="0.15"/>
    <n v="7.0000000000000007E-2"/>
    <n v="7.9999999999999988E-2"/>
    <n v="1046.2"/>
    <n v="500"/>
    <s v="Travel_Rarely"/>
    <n v="1265"/>
    <s v="Research &amp; Development"/>
    <n v="3"/>
    <n v="3"/>
    <s v="Life Sciences"/>
    <n v="95"/>
    <n v="4"/>
    <n v="2"/>
    <s v="Married"/>
    <n v="23726"/>
    <n v="2"/>
    <n v="13"/>
    <n v="3"/>
    <n v="2"/>
    <n v="1"/>
    <n v="17"/>
    <n v="1"/>
    <n v="3"/>
    <n v="1"/>
    <n v="3"/>
  </r>
  <r>
    <n v="31"/>
    <x v="1"/>
    <n v="4"/>
    <s v="Male"/>
    <x v="1"/>
    <x v="0"/>
    <x v="616"/>
    <s v="Yes"/>
    <n v="3"/>
    <x v="0"/>
    <n v="0.15"/>
    <n v="0.11"/>
    <n v="3.9999999999999994E-2"/>
    <n v="471.20000000000005"/>
    <n v="4500"/>
    <s v="Travel_Rarely"/>
    <n v="1222"/>
    <s v="Research &amp; Development"/>
    <n v="11"/>
    <n v="4"/>
    <s v="Life Sciences"/>
    <n v="48"/>
    <n v="3"/>
    <n v="1"/>
    <s v="Married"/>
    <n v="14871"/>
    <n v="3"/>
    <n v="19"/>
    <n v="3"/>
    <n v="2"/>
    <n v="1"/>
    <n v="8"/>
    <n v="2"/>
    <n v="4"/>
    <n v="0"/>
    <n v="2"/>
  </r>
  <r>
    <n v="29"/>
    <x v="0"/>
    <n v="2"/>
    <s v="Female"/>
    <x v="6"/>
    <x v="2"/>
    <x v="617"/>
    <s v="Yes"/>
    <n v="3"/>
    <x v="11"/>
    <n v="0.12"/>
    <n v="7.0000000000000007E-2"/>
    <n v="4.9999999999999989E-2"/>
    <n v="560"/>
    <n v="3000"/>
    <s v="Travel_Rarely"/>
    <n v="341"/>
    <s v="Sales"/>
    <n v="1"/>
    <n v="3"/>
    <s v="Medical"/>
    <n v="48"/>
    <n v="2"/>
    <n v="1"/>
    <s v="Divorced"/>
    <n v="23522"/>
    <n v="6"/>
    <n v="19"/>
    <n v="3"/>
    <n v="3"/>
    <n v="3"/>
    <n v="5"/>
    <n v="3"/>
    <n v="2"/>
    <n v="0"/>
    <n v="2"/>
  </r>
  <r>
    <n v="53"/>
    <x v="1"/>
    <n v="1"/>
    <s v="Male"/>
    <x v="0"/>
    <x v="0"/>
    <x v="618"/>
    <s v="No"/>
    <n v="3"/>
    <x v="4"/>
    <n v="0.1"/>
    <n v="7.0000000000000007E-2"/>
    <n v="0.03"/>
    <n v="2367.2000000000003"/>
    <n v="3000"/>
    <s v="Travel_Rarely"/>
    <n v="868"/>
    <s v="Sales"/>
    <n v="8"/>
    <n v="3"/>
    <s v="Marketing"/>
    <n v="73"/>
    <n v="3"/>
    <n v="4"/>
    <s v="Married"/>
    <n v="22789"/>
    <n v="5"/>
    <n v="14"/>
    <n v="3"/>
    <n v="3"/>
    <n v="1"/>
    <n v="28"/>
    <n v="3"/>
    <n v="0"/>
    <n v="2"/>
    <n v="2"/>
  </r>
  <r>
    <n v="35"/>
    <x v="1"/>
    <n v="4"/>
    <s v="Male"/>
    <x v="3"/>
    <x v="1"/>
    <x v="619"/>
    <s v="No"/>
    <n v="3"/>
    <x v="20"/>
    <n v="0.08"/>
    <n v="7.0000000000000007E-2"/>
    <n v="9.999999999999995E-3"/>
    <n v="2180.6"/>
    <n v="4500"/>
    <s v="Travel_Rarely"/>
    <n v="672"/>
    <s v="Research &amp; Development"/>
    <n v="25"/>
    <n v="3"/>
    <s v="Technical Degree"/>
    <n v="78"/>
    <n v="2"/>
    <n v="3"/>
    <s v="Married"/>
    <n v="9129"/>
    <n v="3"/>
    <n v="16"/>
    <n v="3"/>
    <n v="1"/>
    <n v="0"/>
    <n v="16"/>
    <n v="2"/>
    <n v="10"/>
    <n v="4"/>
    <n v="8"/>
  </r>
  <r>
    <n v="37"/>
    <x v="1"/>
    <n v="3"/>
    <s v="Female"/>
    <x v="6"/>
    <x v="0"/>
    <x v="620"/>
    <s v="No"/>
    <n v="3"/>
    <x v="8"/>
    <n v="0.15"/>
    <n v="7.0000000000000007E-2"/>
    <n v="7.9999999999999988E-2"/>
    <n v="594.6"/>
    <n v="500"/>
    <s v="Travel_Frequently"/>
    <n v="1231"/>
    <s v="Sales"/>
    <n v="21"/>
    <n v="2"/>
    <s v="Medical"/>
    <n v="54"/>
    <n v="3"/>
    <n v="1"/>
    <s v="Married"/>
    <n v="21222"/>
    <n v="5"/>
    <n v="15"/>
    <n v="3"/>
    <n v="2"/>
    <n v="1"/>
    <n v="10"/>
    <n v="3"/>
    <n v="4"/>
    <n v="0"/>
    <n v="0"/>
  </r>
  <r>
    <n v="53"/>
    <x v="1"/>
    <n v="4"/>
    <s v="Female"/>
    <x v="7"/>
    <x v="0"/>
    <x v="621"/>
    <s v="No"/>
    <n v="3"/>
    <x v="12"/>
    <n v="0.08"/>
    <n v="0.09"/>
    <n v="-9.999999999999995E-3"/>
    <n v="2855"/>
    <n v="1200"/>
    <s v="Travel_Rarely"/>
    <n v="102"/>
    <s v="Research &amp; Development"/>
    <n v="23"/>
    <n v="4"/>
    <s v="Life Sciences"/>
    <n v="72"/>
    <n v="3"/>
    <n v="4"/>
    <s v="Single"/>
    <n v="20206"/>
    <n v="6"/>
    <n v="18"/>
    <n v="3"/>
    <n v="3"/>
    <n v="0"/>
    <n v="33"/>
    <n v="0"/>
    <n v="9"/>
    <n v="3"/>
    <n v="8"/>
  </r>
  <r>
    <n v="43"/>
    <x v="1"/>
    <n v="4"/>
    <s v="Female"/>
    <x v="4"/>
    <x v="0"/>
    <x v="622"/>
    <s v="No"/>
    <n v="2"/>
    <x v="8"/>
    <n v="0.12"/>
    <n v="0.11"/>
    <n v="9.999999999999995E-3"/>
    <n v="1112.4000000000001"/>
    <n v="1200"/>
    <s v="Travel_Frequently"/>
    <n v="422"/>
    <s v="Research &amp; Development"/>
    <n v="1"/>
    <n v="3"/>
    <s v="Life Sciences"/>
    <n v="33"/>
    <n v="3"/>
    <n v="2"/>
    <s v="Married"/>
    <n v="21782"/>
    <n v="4"/>
    <n v="13"/>
    <n v="3"/>
    <n v="2"/>
    <n v="1"/>
    <n v="12"/>
    <n v="2"/>
    <n v="2"/>
    <n v="2"/>
    <n v="2"/>
  </r>
  <r>
    <n v="47"/>
    <x v="1"/>
    <n v="3"/>
    <s v="Female"/>
    <x v="0"/>
    <x v="0"/>
    <x v="623"/>
    <s v="Yes"/>
    <n v="3"/>
    <x v="5"/>
    <n v="0.15"/>
    <n v="0.09"/>
    <n v="0.06"/>
    <n v="907.40000000000009"/>
    <n v="1200"/>
    <s v="Travel_Rarely"/>
    <n v="249"/>
    <s v="Sales"/>
    <n v="2"/>
    <n v="2"/>
    <s v="Marketing"/>
    <n v="35"/>
    <n v="3"/>
    <n v="2"/>
    <s v="Married"/>
    <n v="17783"/>
    <n v="0"/>
    <n v="22"/>
    <n v="4"/>
    <n v="1"/>
    <n v="1"/>
    <n v="8"/>
    <n v="2"/>
    <n v="6"/>
    <n v="7"/>
    <n v="7"/>
  </r>
  <r>
    <n v="37"/>
    <x v="1"/>
    <n v="1"/>
    <s v="Male"/>
    <x v="0"/>
    <x v="1"/>
    <x v="624"/>
    <s v="Yes"/>
    <n v="3"/>
    <x v="1"/>
    <n v="0.12"/>
    <n v="0.1"/>
    <n v="1.999999999999999E-2"/>
    <n v="1528.4"/>
    <n v="3000"/>
    <s v="Non-Travel"/>
    <n v="1252"/>
    <s v="Sales"/>
    <n v="19"/>
    <n v="2"/>
    <s v="Medical"/>
    <n v="32"/>
    <n v="3"/>
    <n v="3"/>
    <s v="Single"/>
    <n v="4814"/>
    <n v="1"/>
    <n v="13"/>
    <n v="3"/>
    <n v="4"/>
    <n v="0"/>
    <n v="10"/>
    <n v="2"/>
    <n v="0"/>
    <n v="0"/>
    <n v="9"/>
  </r>
  <r>
    <n v="50"/>
    <x v="1"/>
    <n v="1"/>
    <s v="Male"/>
    <x v="5"/>
    <x v="3"/>
    <x v="625"/>
    <s v="No"/>
    <n v="3"/>
    <x v="31"/>
    <n v="0.15"/>
    <n v="0.09"/>
    <n v="0.06"/>
    <n v="3584.8"/>
    <n v="3000"/>
    <s v="Non-Travel"/>
    <n v="881"/>
    <s v="Research &amp; Development"/>
    <n v="2"/>
    <n v="4"/>
    <s v="Life Sciences"/>
    <n v="98"/>
    <n v="3"/>
    <n v="4"/>
    <s v="Divorced"/>
    <n v="4544"/>
    <n v="1"/>
    <n v="11"/>
    <n v="3"/>
    <n v="4"/>
    <n v="1"/>
    <n v="31"/>
    <n v="3"/>
    <n v="6"/>
    <n v="14"/>
    <n v="7"/>
  </r>
  <r>
    <n v="39"/>
    <x v="1"/>
    <n v="4"/>
    <s v="Female"/>
    <x v="8"/>
    <x v="0"/>
    <x v="626"/>
    <s v="No"/>
    <n v="3"/>
    <x v="8"/>
    <n v="0.1"/>
    <n v="0.09"/>
    <n v="1.0000000000000009E-2"/>
    <n v="1040.8"/>
    <n v="1200"/>
    <s v="Travel_Rarely"/>
    <n v="1383"/>
    <s v="Human Resources"/>
    <n v="2"/>
    <n v="3"/>
    <s v="Life Sciences"/>
    <n v="42"/>
    <n v="2"/>
    <n v="2"/>
    <s v="Married"/>
    <n v="7790"/>
    <n v="8"/>
    <n v="11"/>
    <n v="3"/>
    <n v="3"/>
    <n v="2"/>
    <n v="13"/>
    <n v="2"/>
    <n v="4"/>
    <n v="0"/>
    <n v="4"/>
  </r>
  <r>
    <n v="33"/>
    <x v="1"/>
    <n v="4"/>
    <s v="Male"/>
    <x v="8"/>
    <x v="1"/>
    <x v="627"/>
    <s v="Yes"/>
    <n v="4"/>
    <x v="9"/>
    <n v="0.08"/>
    <n v="7.0000000000000007E-2"/>
    <n v="9.999999999999995E-3"/>
    <n v="455.40000000000003"/>
    <n v="1200"/>
    <s v="Travel_Rarely"/>
    <n v="1075"/>
    <s v="Human Resources"/>
    <n v="3"/>
    <n v="2"/>
    <s v="Human Resources"/>
    <n v="57"/>
    <n v="3"/>
    <n v="1"/>
    <s v="Divorced"/>
    <n v="22650"/>
    <n v="3"/>
    <n v="11"/>
    <n v="3"/>
    <n v="3"/>
    <n v="1"/>
    <n v="7"/>
    <n v="4"/>
    <n v="3"/>
    <n v="0"/>
    <n v="3"/>
  </r>
  <r>
    <n v="32"/>
    <x v="0"/>
    <n v="1"/>
    <s v="Male"/>
    <x v="2"/>
    <x v="0"/>
    <x v="628"/>
    <s v="Yes"/>
    <n v="1"/>
    <x v="6"/>
    <n v="0.15"/>
    <n v="0.11"/>
    <n v="3.9999999999999994E-2"/>
    <n v="559"/>
    <n v="500"/>
    <s v="Travel_Rarely"/>
    <n v="374"/>
    <s v="Research &amp; Development"/>
    <n v="25"/>
    <n v="4"/>
    <s v="Life Sciences"/>
    <n v="87"/>
    <n v="3"/>
    <n v="1"/>
    <s v="Single"/>
    <n v="18016"/>
    <n v="1"/>
    <n v="24"/>
    <n v="4"/>
    <n v="3"/>
    <n v="0"/>
    <n v="1"/>
    <n v="2"/>
    <n v="0"/>
    <n v="0"/>
    <n v="1"/>
  </r>
  <r>
    <n v="29"/>
    <x v="1"/>
    <n v="1"/>
    <s v="Female"/>
    <x v="2"/>
    <x v="0"/>
    <x v="629"/>
    <s v="No"/>
    <n v="3"/>
    <x v="9"/>
    <n v="0.1"/>
    <n v="0.1"/>
    <n v="0"/>
    <n v="506.40000000000003"/>
    <n v="500"/>
    <s v="Travel_Rarely"/>
    <n v="1086"/>
    <s v="Research &amp; Development"/>
    <n v="7"/>
    <n v="1"/>
    <s v="Medical"/>
    <n v="62"/>
    <n v="2"/>
    <n v="1"/>
    <s v="Divorced"/>
    <n v="6054"/>
    <n v="6"/>
    <n v="14"/>
    <n v="3"/>
    <n v="3"/>
    <n v="3"/>
    <n v="8"/>
    <n v="5"/>
    <n v="3"/>
    <n v="0"/>
    <n v="3"/>
  </r>
  <r>
    <n v="44"/>
    <x v="1"/>
    <n v="2"/>
    <s v="Male"/>
    <x v="1"/>
    <x v="3"/>
    <x v="594"/>
    <s v="Yes"/>
    <n v="3"/>
    <x v="3"/>
    <n v="0.1"/>
    <n v="7.0000000000000007E-2"/>
    <n v="0.03"/>
    <n v="511.8"/>
    <n v="1200"/>
    <s v="Travel_Rarely"/>
    <n v="661"/>
    <s v="Research &amp; Development"/>
    <n v="9"/>
    <n v="2"/>
    <s v="Life Sciences"/>
    <n v="61"/>
    <n v="3"/>
    <n v="1"/>
    <s v="Married"/>
    <n v="7508"/>
    <n v="1"/>
    <n v="13"/>
    <n v="3"/>
    <n v="4"/>
    <n v="0"/>
    <n v="8"/>
    <n v="0"/>
    <n v="7"/>
    <n v="7"/>
    <n v="1"/>
  </r>
  <r>
    <n v="28"/>
    <x v="1"/>
    <n v="1"/>
    <s v="Male"/>
    <x v="0"/>
    <x v="0"/>
    <x v="630"/>
    <s v="No"/>
    <n v="3"/>
    <x v="9"/>
    <n v="0.12"/>
    <n v="0.11"/>
    <n v="9.999999999999995E-3"/>
    <n v="981.6"/>
    <n v="1200"/>
    <s v="Travel_Rarely"/>
    <n v="821"/>
    <s v="Sales"/>
    <n v="5"/>
    <n v="4"/>
    <s v="Medical"/>
    <n v="98"/>
    <n v="3"/>
    <n v="2"/>
    <s v="Single"/>
    <n v="24252"/>
    <n v="1"/>
    <n v="14"/>
    <n v="3"/>
    <n v="2"/>
    <n v="0"/>
    <n v="4"/>
    <n v="3"/>
    <n v="2"/>
    <n v="0"/>
    <n v="2"/>
  </r>
  <r>
    <n v="58"/>
    <x v="0"/>
    <n v="4"/>
    <s v="Male"/>
    <x v="2"/>
    <x v="0"/>
    <x v="631"/>
    <s v="Yes"/>
    <n v="2"/>
    <x v="6"/>
    <n v="0.15"/>
    <n v="0.11"/>
    <n v="3.9999999999999994E-2"/>
    <n v="476"/>
    <n v="500"/>
    <s v="Travel_Frequently"/>
    <n v="781"/>
    <s v="Research &amp; Development"/>
    <n v="2"/>
    <n v="1"/>
    <s v="Life Sciences"/>
    <n v="57"/>
    <n v="2"/>
    <n v="1"/>
    <s v="Divorced"/>
    <n v="13384"/>
    <n v="9"/>
    <n v="14"/>
    <n v="3"/>
    <n v="4"/>
    <n v="1"/>
    <n v="3"/>
    <n v="3"/>
    <n v="0"/>
    <n v="0"/>
    <n v="0"/>
  </r>
  <r>
    <n v="43"/>
    <x v="1"/>
    <n v="1"/>
    <s v="Female"/>
    <x v="3"/>
    <x v="1"/>
    <x v="632"/>
    <s v="No"/>
    <n v="4"/>
    <x v="6"/>
    <n v="0.1"/>
    <n v="7.0000000000000007E-2"/>
    <n v="0.03"/>
    <n v="953"/>
    <n v="4500"/>
    <s v="Travel_Rarely"/>
    <n v="177"/>
    <s v="Research &amp; Development"/>
    <n v="8"/>
    <n v="3"/>
    <s v="Life Sciences"/>
    <n v="55"/>
    <n v="3"/>
    <n v="2"/>
    <s v="Divorced"/>
    <n v="23814"/>
    <n v="4"/>
    <n v="21"/>
    <n v="4"/>
    <n v="3"/>
    <n v="1"/>
    <n v="4"/>
    <n v="2"/>
    <n v="0"/>
    <n v="0"/>
    <n v="0"/>
  </r>
  <r>
    <n v="20"/>
    <x v="0"/>
    <n v="3"/>
    <s v="Female"/>
    <x v="6"/>
    <x v="2"/>
    <x v="633"/>
    <s v="No"/>
    <n v="2"/>
    <x v="4"/>
    <n v="0.1"/>
    <n v="0.1"/>
    <n v="0"/>
    <n v="408.8"/>
    <n v="3000"/>
    <s v="Travel_Rarely"/>
    <n v="500"/>
    <s v="Sales"/>
    <n v="2"/>
    <n v="3"/>
    <s v="Medical"/>
    <n v="49"/>
    <n v="2"/>
    <n v="1"/>
    <s v="Single"/>
    <n v="22052"/>
    <n v="1"/>
    <n v="13"/>
    <n v="3"/>
    <n v="4"/>
    <n v="0"/>
    <n v="2"/>
    <n v="3"/>
    <n v="2"/>
    <n v="0"/>
    <n v="2"/>
  </r>
  <r>
    <n v="21"/>
    <x v="0"/>
    <n v="4"/>
    <s v="Female"/>
    <x v="1"/>
    <x v="0"/>
    <x v="7"/>
    <s v="No"/>
    <n v="2"/>
    <x v="6"/>
    <n v="0.15"/>
    <n v="0.11"/>
    <n v="3.9999999999999994E-2"/>
    <n v="538.6"/>
    <n v="1200"/>
    <s v="Travel_Rarely"/>
    <n v="1427"/>
    <s v="Research &amp; Development"/>
    <n v="18"/>
    <n v="1"/>
    <s v="Other"/>
    <n v="65"/>
    <n v="3"/>
    <n v="1"/>
    <s v="Single"/>
    <n v="8870"/>
    <n v="1"/>
    <n v="19"/>
    <n v="3"/>
    <n v="1"/>
    <n v="0"/>
    <n v="1"/>
    <n v="3"/>
    <n v="0"/>
    <n v="0"/>
    <n v="0"/>
  </r>
  <r>
    <n v="36"/>
    <x v="1"/>
    <n v="3"/>
    <s v="Male"/>
    <x v="4"/>
    <x v="0"/>
    <x v="634"/>
    <s v="Yes"/>
    <n v="2"/>
    <x v="22"/>
    <n v="0.15"/>
    <n v="7.0000000000000007E-2"/>
    <n v="7.9999999999999988E-2"/>
    <n v="1317.2"/>
    <n v="500"/>
    <s v="Travel_Rarely"/>
    <n v="1425"/>
    <s v="Research &amp; Development"/>
    <n v="14"/>
    <n v="1"/>
    <s v="Life Sciences"/>
    <n v="68"/>
    <n v="3"/>
    <n v="2"/>
    <s v="Married"/>
    <n v="4821"/>
    <n v="0"/>
    <n v="17"/>
    <n v="3"/>
    <n v="1"/>
    <n v="1"/>
    <n v="17"/>
    <n v="2"/>
    <n v="8"/>
    <n v="4"/>
    <n v="11"/>
  </r>
  <r>
    <n v="47"/>
    <x v="1"/>
    <n v="4"/>
    <s v="Female"/>
    <x v="6"/>
    <x v="0"/>
    <x v="635"/>
    <s v="Yes"/>
    <n v="2"/>
    <x v="11"/>
    <n v="0.08"/>
    <n v="0.11"/>
    <n v="-0.03"/>
    <n v="658.80000000000007"/>
    <n v="3000"/>
    <s v="Travel_Rarely"/>
    <n v="1454"/>
    <s v="Sales"/>
    <n v="2"/>
    <n v="4"/>
    <s v="Life Sciences"/>
    <n v="65"/>
    <n v="2"/>
    <n v="1"/>
    <s v="Single"/>
    <n v="13137"/>
    <n v="1"/>
    <n v="18"/>
    <n v="3"/>
    <n v="1"/>
    <n v="0"/>
    <n v="3"/>
    <n v="3"/>
    <n v="2"/>
    <n v="1"/>
    <n v="2"/>
  </r>
  <r>
    <n v="22"/>
    <x v="0"/>
    <n v="2"/>
    <s v="Female"/>
    <x v="3"/>
    <x v="2"/>
    <x v="636"/>
    <s v="Yes"/>
    <n v="4"/>
    <x v="11"/>
    <n v="0.08"/>
    <n v="0.11"/>
    <n v="-0.03"/>
    <n v="834.2"/>
    <n v="500"/>
    <s v="Travel_Rarely"/>
    <n v="617"/>
    <s v="Research &amp; Development"/>
    <n v="3"/>
    <n v="1"/>
    <s v="Life Sciences"/>
    <n v="34"/>
    <n v="3"/>
    <n v="2"/>
    <s v="Married"/>
    <n v="10022"/>
    <n v="0"/>
    <n v="19"/>
    <n v="3"/>
    <n v="1"/>
    <n v="1"/>
    <n v="4"/>
    <n v="3"/>
    <n v="2"/>
    <n v="0"/>
    <n v="2"/>
  </r>
  <r>
    <n v="41"/>
    <x v="0"/>
    <n v="2"/>
    <s v="Female"/>
    <x v="2"/>
    <x v="0"/>
    <x v="637"/>
    <s v="Yes"/>
    <n v="2"/>
    <x v="5"/>
    <n v="0.12"/>
    <n v="0.11"/>
    <n v="9.999999999999995E-3"/>
    <n v="555.6"/>
    <n v="4500"/>
    <s v="Travel_Rarely"/>
    <n v="1085"/>
    <s v="Research &amp; Development"/>
    <n v="2"/>
    <n v="4"/>
    <s v="Life Sciences"/>
    <n v="57"/>
    <n v="1"/>
    <n v="1"/>
    <s v="Divorced"/>
    <n v="17725"/>
    <n v="4"/>
    <n v="13"/>
    <n v="3"/>
    <n v="3"/>
    <n v="1"/>
    <n v="10"/>
    <n v="1"/>
    <n v="7"/>
    <n v="1"/>
    <n v="0"/>
  </r>
  <r>
    <n v="28"/>
    <x v="1"/>
    <n v="3"/>
    <s v="Female"/>
    <x v="1"/>
    <x v="2"/>
    <x v="638"/>
    <s v="No"/>
    <n v="3"/>
    <x v="4"/>
    <n v="0.15"/>
    <n v="0.09"/>
    <n v="0.06"/>
    <n v="475.40000000000003"/>
    <n v="4500"/>
    <s v="Travel_Rarely"/>
    <n v="995"/>
    <s v="Research &amp; Development"/>
    <n v="9"/>
    <n v="3"/>
    <s v="Medical"/>
    <n v="77"/>
    <n v="3"/>
    <n v="1"/>
    <s v="Divorced"/>
    <n v="9834"/>
    <n v="5"/>
    <n v="18"/>
    <n v="3"/>
    <n v="2"/>
    <n v="1"/>
    <n v="6"/>
    <n v="2"/>
    <n v="2"/>
    <n v="2"/>
    <n v="2"/>
  </r>
  <r>
    <n v="39"/>
    <x v="0"/>
    <n v="4"/>
    <s v="Male"/>
    <x v="2"/>
    <x v="3"/>
    <x v="639"/>
    <s v="Yes"/>
    <n v="1"/>
    <x v="4"/>
    <n v="0.08"/>
    <n v="0.09"/>
    <n v="-9.999999999999995E-3"/>
    <n v="480.8"/>
    <n v="3000"/>
    <s v="Travel_Rarely"/>
    <n v="1122"/>
    <s v="Research &amp; Development"/>
    <n v="6"/>
    <n v="3"/>
    <s v="Medical"/>
    <n v="70"/>
    <n v="3"/>
    <n v="1"/>
    <s v="Married"/>
    <n v="4303"/>
    <n v="7"/>
    <n v="21"/>
    <n v="4"/>
    <n v="4"/>
    <n v="0"/>
    <n v="8"/>
    <n v="2"/>
    <n v="2"/>
    <n v="2"/>
    <n v="2"/>
  </r>
  <r>
    <n v="27"/>
    <x v="1"/>
    <n v="2"/>
    <s v="Female"/>
    <x v="1"/>
    <x v="2"/>
    <x v="640"/>
    <s v="No"/>
    <n v="3"/>
    <x v="6"/>
    <n v="0.15"/>
    <n v="0.11"/>
    <n v="3.9999999999999994E-2"/>
    <n v="463.6"/>
    <n v="4500"/>
    <s v="Travel_Rarely"/>
    <n v="618"/>
    <s v="Research &amp; Development"/>
    <n v="4"/>
    <n v="3"/>
    <s v="Life Sciences"/>
    <n v="76"/>
    <n v="3"/>
    <n v="1"/>
    <s v="Single"/>
    <n v="17808"/>
    <n v="1"/>
    <n v="19"/>
    <n v="3"/>
    <n v="3"/>
    <n v="0"/>
    <n v="1"/>
    <n v="2"/>
    <n v="1"/>
    <n v="0"/>
    <n v="0"/>
  </r>
  <r>
    <n v="34"/>
    <x v="1"/>
    <n v="2"/>
    <s v="Male"/>
    <x v="2"/>
    <x v="1"/>
    <x v="641"/>
    <s v="No"/>
    <n v="3"/>
    <x v="6"/>
    <n v="0.1"/>
    <n v="0.1"/>
    <n v="0"/>
    <n v="401.6"/>
    <n v="500"/>
    <s v="Travel_Rarely"/>
    <n v="546"/>
    <s v="Research &amp; Development"/>
    <n v="10"/>
    <n v="3"/>
    <s v="Life Sciences"/>
    <n v="83"/>
    <n v="3"/>
    <n v="1"/>
    <s v="Divorced"/>
    <n v="6896"/>
    <n v="1"/>
    <n v="14"/>
    <n v="3"/>
    <n v="2"/>
    <n v="2"/>
    <n v="1"/>
    <n v="3"/>
    <n v="0"/>
    <n v="1"/>
    <n v="0"/>
  </r>
  <r>
    <n v="42"/>
    <x v="1"/>
    <n v="3"/>
    <s v="Female"/>
    <x v="0"/>
    <x v="2"/>
    <x v="642"/>
    <s v="No"/>
    <n v="3"/>
    <x v="8"/>
    <n v="0.12"/>
    <n v="0.1"/>
    <n v="1.999999999999999E-2"/>
    <n v="1248.8000000000002"/>
    <n v="4500"/>
    <s v="Travel_Rarely"/>
    <n v="462"/>
    <s v="Sales"/>
    <n v="14"/>
    <n v="2"/>
    <s v="Medical"/>
    <n v="68"/>
    <n v="2"/>
    <n v="2"/>
    <s v="Single"/>
    <n v="7824"/>
    <n v="7"/>
    <n v="17"/>
    <n v="3"/>
    <n v="1"/>
    <n v="0"/>
    <n v="10"/>
    <n v="6"/>
    <n v="4"/>
    <n v="0"/>
    <n v="3"/>
  </r>
  <r>
    <n v="33"/>
    <x v="1"/>
    <n v="3"/>
    <s v="Male"/>
    <x v="1"/>
    <x v="3"/>
    <x v="643"/>
    <s v="Yes"/>
    <n v="3"/>
    <x v="11"/>
    <n v="0.15"/>
    <n v="0.1"/>
    <n v="4.9999999999999989E-2"/>
    <n v="559.80000000000007"/>
    <n v="500"/>
    <s v="Travel_Rarely"/>
    <n v="1198"/>
    <s v="Research &amp; Development"/>
    <n v="1"/>
    <n v="4"/>
    <s v="Other"/>
    <n v="100"/>
    <n v="2"/>
    <n v="1"/>
    <s v="Single"/>
    <n v="3339"/>
    <n v="3"/>
    <n v="11"/>
    <n v="3"/>
    <n v="2"/>
    <n v="0"/>
    <n v="6"/>
    <n v="1"/>
    <n v="2"/>
    <n v="0"/>
    <n v="2"/>
  </r>
  <r>
    <n v="58"/>
    <x v="1"/>
    <n v="3"/>
    <s v="Female"/>
    <x v="4"/>
    <x v="1"/>
    <x v="644"/>
    <s v="Yes"/>
    <n v="3"/>
    <x v="0"/>
    <n v="0.12"/>
    <n v="0.09"/>
    <n v="0.03"/>
    <n v="2110.4"/>
    <n v="4500"/>
    <s v="Travel_Rarely"/>
    <n v="1272"/>
    <s v="Research &amp; Development"/>
    <n v="5"/>
    <n v="3"/>
    <s v="Technical Degree"/>
    <n v="37"/>
    <n v="2"/>
    <n v="3"/>
    <s v="Divorced"/>
    <n v="9255"/>
    <n v="2"/>
    <n v="13"/>
    <n v="3"/>
    <n v="4"/>
    <n v="1"/>
    <n v="24"/>
    <n v="3"/>
    <n v="0"/>
    <n v="0"/>
    <n v="4"/>
  </r>
  <r>
    <n v="31"/>
    <x v="1"/>
    <n v="2"/>
    <s v="Male"/>
    <x v="6"/>
    <x v="2"/>
    <x v="645"/>
    <s v="No"/>
    <n v="4"/>
    <x v="5"/>
    <n v="0.1"/>
    <n v="0.09"/>
    <n v="1.0000000000000009E-2"/>
    <n v="465.8"/>
    <n v="4500"/>
    <s v="Travel_Rarely"/>
    <n v="154"/>
    <s v="Sales"/>
    <n v="7"/>
    <n v="4"/>
    <s v="Life Sciences"/>
    <n v="41"/>
    <n v="2"/>
    <n v="1"/>
    <s v="Married"/>
    <n v="11737"/>
    <n v="3"/>
    <n v="15"/>
    <n v="3"/>
    <n v="2"/>
    <n v="0"/>
    <n v="13"/>
    <n v="2"/>
    <n v="7"/>
    <n v="5"/>
    <n v="2"/>
  </r>
  <r>
    <n v="35"/>
    <x v="1"/>
    <n v="4"/>
    <s v="Female"/>
    <x v="4"/>
    <x v="0"/>
    <x v="55"/>
    <s v="Yes"/>
    <n v="1"/>
    <x v="1"/>
    <n v="0.15"/>
    <n v="0.11"/>
    <n v="3.9999999999999994E-2"/>
    <n v="802.80000000000007"/>
    <n v="3000"/>
    <s v="Travel_Rarely"/>
    <n v="1137"/>
    <s v="Research &amp; Development"/>
    <n v="21"/>
    <n v="1"/>
    <s v="Life Sciences"/>
    <n v="51"/>
    <n v="3"/>
    <n v="2"/>
    <s v="Married"/>
    <n v="19170"/>
    <n v="1"/>
    <n v="25"/>
    <n v="4"/>
    <n v="4"/>
    <n v="1"/>
    <n v="10"/>
    <n v="2"/>
    <n v="6"/>
    <n v="0"/>
    <n v="7"/>
  </r>
  <r>
    <n v="49"/>
    <x v="1"/>
    <n v="1"/>
    <s v="Female"/>
    <x v="2"/>
    <x v="1"/>
    <x v="646"/>
    <s v="No"/>
    <n v="2"/>
    <x v="34"/>
    <n v="0.15"/>
    <n v="7.0000000000000007E-2"/>
    <n v="7.9999999999999988E-2"/>
    <n v="1480.6000000000001"/>
    <n v="3000"/>
    <s v="Travel_Rarely"/>
    <n v="527"/>
    <s v="Research &amp; Development"/>
    <n v="8"/>
    <n v="2"/>
    <s v="Other"/>
    <n v="51"/>
    <n v="3"/>
    <n v="3"/>
    <s v="Married"/>
    <n v="22477"/>
    <n v="4"/>
    <n v="11"/>
    <n v="3"/>
    <n v="3"/>
    <n v="1"/>
    <n v="29"/>
    <n v="3"/>
    <n v="9"/>
    <n v="1"/>
    <n v="7"/>
  </r>
  <r>
    <n v="48"/>
    <x v="1"/>
    <n v="4"/>
    <s v="Male"/>
    <x v="1"/>
    <x v="2"/>
    <x v="647"/>
    <s v="No"/>
    <n v="2"/>
    <x v="2"/>
    <n v="0.1"/>
    <n v="7.0000000000000007E-2"/>
    <n v="0.03"/>
    <n v="451.8"/>
    <n v="3000"/>
    <s v="Travel_Rarely"/>
    <n v="1469"/>
    <s v="Research &amp; Development"/>
    <n v="20"/>
    <n v="4"/>
    <s v="Medical"/>
    <n v="51"/>
    <n v="3"/>
    <n v="1"/>
    <s v="Married"/>
    <n v="5543"/>
    <n v="4"/>
    <n v="17"/>
    <n v="3"/>
    <n v="1"/>
    <n v="2"/>
    <n v="13"/>
    <n v="2"/>
    <n v="0"/>
    <n v="0"/>
    <n v="0"/>
  </r>
  <r>
    <n v="31"/>
    <x v="1"/>
    <n v="4"/>
    <s v="Female"/>
    <x v="0"/>
    <x v="2"/>
    <x v="648"/>
    <s v="No"/>
    <n v="2"/>
    <x v="7"/>
    <n v="0.15"/>
    <n v="7.0000000000000007E-2"/>
    <n v="7.9999999999999988E-2"/>
    <n v="1386.4"/>
    <n v="3000"/>
    <s v="Non-Travel"/>
    <n v="1188"/>
    <s v="Sales"/>
    <n v="20"/>
    <n v="2"/>
    <s v="Marketing"/>
    <n v="45"/>
    <n v="3"/>
    <n v="2"/>
    <s v="Married"/>
    <n v="24406"/>
    <n v="1"/>
    <n v="13"/>
    <n v="3"/>
    <n v="4"/>
    <n v="1"/>
    <n v="9"/>
    <n v="2"/>
    <n v="8"/>
    <n v="0"/>
    <n v="0"/>
  </r>
  <r>
    <n v="36"/>
    <x v="1"/>
    <n v="2"/>
    <s v="Male"/>
    <x v="1"/>
    <x v="0"/>
    <x v="649"/>
    <s v="No"/>
    <n v="3"/>
    <x v="0"/>
    <n v="0.12"/>
    <n v="7.0000000000000007E-2"/>
    <n v="4.9999999999999989E-2"/>
    <n v="935.6"/>
    <n v="1200"/>
    <s v="Travel_Rarely"/>
    <n v="188"/>
    <s v="Research &amp; Development"/>
    <n v="7"/>
    <n v="4"/>
    <s v="Other"/>
    <n v="65"/>
    <n v="3"/>
    <n v="1"/>
    <s v="Single"/>
    <n v="23293"/>
    <n v="2"/>
    <n v="18"/>
    <n v="3"/>
    <n v="3"/>
    <n v="0"/>
    <n v="8"/>
    <n v="6"/>
    <n v="2"/>
    <n v="0"/>
    <n v="1"/>
  </r>
  <r>
    <n v="38"/>
    <x v="1"/>
    <n v="4"/>
    <s v="Female"/>
    <x v="7"/>
    <x v="3"/>
    <x v="650"/>
    <s v="No"/>
    <n v="3"/>
    <x v="15"/>
    <n v="0.08"/>
    <n v="0.09"/>
    <n v="-9.999999999999995E-3"/>
    <n v="2716.4"/>
    <n v="1200"/>
    <s v="Travel_Rarely"/>
    <n v="1333"/>
    <s v="Research &amp; Development"/>
    <n v="1"/>
    <n v="3"/>
    <s v="Technical Degree"/>
    <n v="80"/>
    <n v="3"/>
    <n v="3"/>
    <s v="Married"/>
    <n v="16292"/>
    <n v="1"/>
    <n v="13"/>
    <n v="3"/>
    <n v="2"/>
    <n v="1"/>
    <n v="15"/>
    <n v="3"/>
    <n v="12"/>
    <n v="5"/>
    <n v="11"/>
  </r>
  <r>
    <n v="32"/>
    <x v="1"/>
    <n v="3"/>
    <s v="Female"/>
    <x v="2"/>
    <x v="1"/>
    <x v="651"/>
    <s v="No"/>
    <n v="3"/>
    <x v="11"/>
    <n v="0.1"/>
    <n v="0.11"/>
    <n v="-9.999999999999995E-3"/>
    <n v="466.40000000000003"/>
    <n v="3000"/>
    <s v="Non-Travel"/>
    <n v="1184"/>
    <s v="Research &amp; Development"/>
    <n v="1"/>
    <n v="3"/>
    <s v="Life Sciences"/>
    <n v="70"/>
    <n v="2"/>
    <n v="1"/>
    <s v="Married"/>
    <n v="3974"/>
    <n v="6"/>
    <n v="20"/>
    <n v="4"/>
    <n v="3"/>
    <n v="0"/>
    <n v="5"/>
    <n v="3"/>
    <n v="0"/>
    <n v="0"/>
    <n v="2"/>
  </r>
  <r>
    <n v="25"/>
    <x v="0"/>
    <n v="3"/>
    <s v="Male"/>
    <x v="6"/>
    <x v="1"/>
    <x v="652"/>
    <s v="Yes"/>
    <n v="3"/>
    <x v="6"/>
    <n v="0.1"/>
    <n v="0.09"/>
    <n v="1.0000000000000009E-2"/>
    <n v="482.6"/>
    <n v="4500"/>
    <s v="Travel_Rarely"/>
    <n v="867"/>
    <s v="Sales"/>
    <n v="19"/>
    <n v="2"/>
    <s v="Marketing"/>
    <n v="36"/>
    <n v="2"/>
    <n v="1"/>
    <s v="Married"/>
    <n v="18798"/>
    <n v="1"/>
    <n v="18"/>
    <n v="3"/>
    <n v="3"/>
    <n v="3"/>
    <n v="1"/>
    <n v="2"/>
    <n v="0"/>
    <n v="0"/>
    <n v="0"/>
  </r>
  <r>
    <n v="40"/>
    <x v="1"/>
    <n v="1"/>
    <s v="Male"/>
    <x v="0"/>
    <x v="1"/>
    <x v="653"/>
    <s v="No"/>
    <n v="2"/>
    <x v="6"/>
    <n v="0.12"/>
    <n v="0.1"/>
    <n v="1.999999999999999E-2"/>
    <n v="1941"/>
    <n v="1200"/>
    <s v="Travel_Rarely"/>
    <n v="658"/>
    <s v="Sales"/>
    <n v="10"/>
    <n v="4"/>
    <s v="Marketing"/>
    <n v="67"/>
    <n v="2"/>
    <n v="3"/>
    <s v="Divorced"/>
    <n v="20652"/>
    <n v="2"/>
    <n v="12"/>
    <n v="3"/>
    <n v="2"/>
    <n v="1"/>
    <n v="11"/>
    <n v="2"/>
    <n v="0"/>
    <n v="0"/>
    <n v="0"/>
  </r>
  <r>
    <n v="26"/>
    <x v="1"/>
    <n v="3"/>
    <s v="Male"/>
    <x v="0"/>
    <x v="3"/>
    <x v="654"/>
    <s v="No"/>
    <n v="3"/>
    <x v="5"/>
    <n v="0.08"/>
    <n v="0.09"/>
    <n v="-9.999999999999995E-3"/>
    <n v="858.80000000000007"/>
    <n v="1200"/>
    <s v="Travel_Frequently"/>
    <n v="1283"/>
    <s v="Sales"/>
    <n v="1"/>
    <n v="3"/>
    <s v="Medical"/>
    <n v="52"/>
    <n v="2"/>
    <n v="2"/>
    <s v="Single"/>
    <n v="11148"/>
    <n v="1"/>
    <n v="12"/>
    <n v="3"/>
    <n v="2"/>
    <n v="0"/>
    <n v="7"/>
    <n v="2"/>
    <n v="7"/>
    <n v="0"/>
    <n v="7"/>
  </r>
  <r>
    <n v="41"/>
    <x v="1"/>
    <n v="4"/>
    <s v="Male"/>
    <x v="2"/>
    <x v="3"/>
    <x v="655"/>
    <s v="Yes"/>
    <n v="3"/>
    <x v="29"/>
    <n v="0.08"/>
    <n v="7.0000000000000007E-2"/>
    <n v="9.999999999999995E-3"/>
    <n v="944.2"/>
    <n v="4500"/>
    <s v="Travel_Rarely"/>
    <n v="263"/>
    <s v="Research &amp; Development"/>
    <n v="6"/>
    <n v="3"/>
    <s v="Medical"/>
    <n v="59"/>
    <n v="3"/>
    <n v="1"/>
    <s v="Single"/>
    <n v="3119"/>
    <n v="2"/>
    <n v="13"/>
    <n v="3"/>
    <n v="3"/>
    <n v="0"/>
    <n v="20"/>
    <n v="3"/>
    <n v="13"/>
    <n v="2"/>
    <n v="17"/>
  </r>
  <r>
    <n v="36"/>
    <x v="1"/>
    <n v="3"/>
    <s v="Male"/>
    <x v="2"/>
    <x v="2"/>
    <x v="656"/>
    <s v="No"/>
    <n v="3"/>
    <x v="19"/>
    <n v="0.12"/>
    <n v="0.1"/>
    <n v="1.999999999999999E-2"/>
    <n v="503.8"/>
    <n v="500"/>
    <s v="Travel_Rarely"/>
    <n v="938"/>
    <s v="Research &amp; Development"/>
    <n v="2"/>
    <n v="4"/>
    <s v="Medical"/>
    <n v="79"/>
    <n v="3"/>
    <n v="1"/>
    <s v="Single"/>
    <n v="12287"/>
    <n v="4"/>
    <n v="21"/>
    <n v="4"/>
    <n v="3"/>
    <n v="0"/>
    <n v="16"/>
    <n v="6"/>
    <n v="8"/>
    <n v="3"/>
    <n v="9"/>
  </r>
  <r>
    <n v="19"/>
    <x v="0"/>
    <n v="4"/>
    <s v="Male"/>
    <x v="6"/>
    <x v="1"/>
    <x v="657"/>
    <s v="Yes"/>
    <n v="4"/>
    <x v="6"/>
    <n v="0.1"/>
    <n v="0.11"/>
    <n v="-9.999999999999995E-3"/>
    <n v="424.20000000000005"/>
    <n v="3000"/>
    <s v="Travel_Rarely"/>
    <n v="419"/>
    <s v="Sales"/>
    <n v="21"/>
    <n v="3"/>
    <s v="Other"/>
    <n v="37"/>
    <n v="2"/>
    <n v="1"/>
    <s v="Single"/>
    <n v="9947"/>
    <n v="1"/>
    <n v="13"/>
    <n v="3"/>
    <n v="2"/>
    <n v="0"/>
    <n v="1"/>
    <n v="3"/>
    <n v="0"/>
    <n v="0"/>
    <n v="0"/>
  </r>
  <r>
    <n v="20"/>
    <x v="0"/>
    <n v="1"/>
    <s v="Male"/>
    <x v="2"/>
    <x v="3"/>
    <x v="620"/>
    <s v="No"/>
    <n v="3"/>
    <x v="6"/>
    <n v="0.15"/>
    <n v="0.11"/>
    <n v="3.9999999999999994E-2"/>
    <n v="594.6"/>
    <n v="500"/>
    <s v="Travel_Rarely"/>
    <n v="129"/>
    <s v="Research &amp; Development"/>
    <n v="4"/>
    <n v="3"/>
    <s v="Technical Degree"/>
    <n v="84"/>
    <n v="3"/>
    <n v="1"/>
    <s v="Single"/>
    <n v="13008"/>
    <n v="1"/>
    <n v="19"/>
    <n v="3"/>
    <n v="2"/>
    <n v="0"/>
    <n v="1"/>
    <n v="2"/>
    <n v="0"/>
    <n v="0"/>
    <n v="0"/>
  </r>
  <r>
    <n v="31"/>
    <x v="1"/>
    <n v="4"/>
    <s v="Female"/>
    <x v="4"/>
    <x v="0"/>
    <x v="658"/>
    <s v="Yes"/>
    <n v="1"/>
    <x v="7"/>
    <n v="0.1"/>
    <n v="7.0000000000000007E-2"/>
    <n v="0.03"/>
    <n v="1171"/>
    <n v="4500"/>
    <s v="Travel_Rarely"/>
    <n v="616"/>
    <s v="Research &amp; Development"/>
    <n v="12"/>
    <n v="3"/>
    <s v="Medical"/>
    <n v="41"/>
    <n v="3"/>
    <n v="2"/>
    <s v="Married"/>
    <n v="17369"/>
    <n v="0"/>
    <n v="11"/>
    <n v="3"/>
    <n v="3"/>
    <n v="2"/>
    <n v="10"/>
    <n v="2"/>
    <n v="7"/>
    <n v="8"/>
    <n v="5"/>
  </r>
  <r>
    <n v="40"/>
    <x v="1"/>
    <n v="4"/>
    <s v="Male"/>
    <x v="1"/>
    <x v="1"/>
    <x v="659"/>
    <s v="Yes"/>
    <n v="3"/>
    <x v="6"/>
    <n v="0.12"/>
    <n v="7.0000000000000007E-2"/>
    <n v="4.9999999999999989E-2"/>
    <n v="723.40000000000009"/>
    <n v="3000"/>
    <s v="Travel_Frequently"/>
    <n v="1469"/>
    <s v="Research &amp; Development"/>
    <n v="9"/>
    <n v="4"/>
    <s v="Medical"/>
    <n v="35"/>
    <n v="3"/>
    <n v="1"/>
    <s v="Divorced"/>
    <n v="25063"/>
    <n v="8"/>
    <n v="14"/>
    <n v="3"/>
    <n v="4"/>
    <n v="1"/>
    <n v="3"/>
    <n v="2"/>
    <n v="1"/>
    <n v="0"/>
    <n v="0"/>
  </r>
  <r>
    <n v="32"/>
    <x v="1"/>
    <n v="3"/>
    <s v="Female"/>
    <x v="3"/>
    <x v="3"/>
    <x v="660"/>
    <s v="No"/>
    <n v="4"/>
    <x v="3"/>
    <n v="0.1"/>
    <n v="7.0000000000000007E-2"/>
    <n v="0.03"/>
    <n v="1345"/>
    <n v="1200"/>
    <s v="Travel_Rarely"/>
    <n v="498"/>
    <s v="Research &amp; Development"/>
    <n v="3"/>
    <n v="4"/>
    <s v="Medical"/>
    <n v="93"/>
    <n v="3"/>
    <n v="2"/>
    <s v="Married"/>
    <n v="13554"/>
    <n v="1"/>
    <n v="12"/>
    <n v="3"/>
    <n v="3"/>
    <n v="1"/>
    <n v="8"/>
    <n v="2"/>
    <n v="7"/>
    <n v="6"/>
    <n v="3"/>
  </r>
  <r>
    <n v="36"/>
    <x v="0"/>
    <n v="3"/>
    <s v="Male"/>
    <x v="0"/>
    <x v="0"/>
    <x v="661"/>
    <s v="Yes"/>
    <n v="3"/>
    <x v="22"/>
    <n v="0.1"/>
    <n v="0.11"/>
    <n v="-9.999999999999995E-3"/>
    <n v="2065"/>
    <n v="1200"/>
    <s v="Travel_Rarely"/>
    <n v="530"/>
    <s v="Sales"/>
    <n v="3"/>
    <n v="1"/>
    <s v="Life Sciences"/>
    <n v="51"/>
    <n v="2"/>
    <n v="3"/>
    <s v="Married"/>
    <n v="5518"/>
    <n v="1"/>
    <n v="11"/>
    <n v="3"/>
    <n v="1"/>
    <n v="1"/>
    <n v="16"/>
    <n v="6"/>
    <n v="7"/>
    <n v="3"/>
    <n v="7"/>
  </r>
  <r>
    <n v="33"/>
    <x v="1"/>
    <n v="2"/>
    <s v="Female"/>
    <x v="4"/>
    <x v="0"/>
    <x v="662"/>
    <s v="No"/>
    <n v="3"/>
    <x v="8"/>
    <n v="0.12"/>
    <n v="0.09"/>
    <n v="0.03"/>
    <n v="1389.8000000000002"/>
    <n v="3000"/>
    <s v="Travel_Rarely"/>
    <n v="1069"/>
    <s v="Research &amp; Development"/>
    <n v="1"/>
    <n v="3"/>
    <s v="Life Sciences"/>
    <n v="42"/>
    <n v="2"/>
    <n v="2"/>
    <s v="Single"/>
    <n v="12291"/>
    <n v="0"/>
    <n v="14"/>
    <n v="3"/>
    <n v="1"/>
    <n v="0"/>
    <n v="6"/>
    <n v="3"/>
    <n v="0"/>
    <n v="1"/>
    <n v="4"/>
  </r>
  <r>
    <n v="37"/>
    <x v="0"/>
    <n v="1"/>
    <s v="Male"/>
    <x v="0"/>
    <x v="2"/>
    <x v="219"/>
    <s v="No"/>
    <n v="1"/>
    <x v="13"/>
    <n v="0.15"/>
    <n v="0.11"/>
    <n v="3.9999999999999994E-2"/>
    <n v="2121.8000000000002"/>
    <n v="500"/>
    <s v="Travel_Rarely"/>
    <n v="625"/>
    <s v="Sales"/>
    <n v="1"/>
    <n v="4"/>
    <s v="Life Sciences"/>
    <n v="46"/>
    <n v="2"/>
    <n v="3"/>
    <s v="Married"/>
    <n v="14922"/>
    <n v="5"/>
    <n v="11"/>
    <n v="3"/>
    <n v="3"/>
    <n v="0"/>
    <n v="17"/>
    <n v="2"/>
    <n v="1"/>
    <n v="11"/>
    <n v="7"/>
  </r>
  <r>
    <n v="45"/>
    <x v="1"/>
    <n v="3"/>
    <s v="Male"/>
    <x v="2"/>
    <x v="1"/>
    <x v="663"/>
    <s v="No"/>
    <n v="2"/>
    <x v="7"/>
    <n v="0.1"/>
    <n v="0.1"/>
    <n v="0"/>
    <n v="889.40000000000009"/>
    <n v="3000"/>
    <s v="Non-Travel"/>
    <n v="805"/>
    <s v="Research &amp; Development"/>
    <n v="4"/>
    <n v="2"/>
    <s v="Life Sciences"/>
    <n v="57"/>
    <n v="3"/>
    <n v="2"/>
    <s v="Married"/>
    <n v="23163"/>
    <n v="1"/>
    <n v="12"/>
    <n v="3"/>
    <n v="2"/>
    <n v="0"/>
    <n v="9"/>
    <n v="5"/>
    <n v="7"/>
    <n v="0"/>
    <n v="8"/>
  </r>
  <r>
    <n v="29"/>
    <x v="1"/>
    <n v="3"/>
    <s v="Female"/>
    <x v="6"/>
    <x v="0"/>
    <x v="664"/>
    <s v="No"/>
    <n v="3"/>
    <x v="11"/>
    <n v="0.15"/>
    <n v="0.11"/>
    <n v="3.9999999999999994E-2"/>
    <n v="431.40000000000003"/>
    <n v="500"/>
    <s v="Travel_Frequently"/>
    <n v="1404"/>
    <s v="Sales"/>
    <n v="20"/>
    <n v="3"/>
    <s v="Technical Degree"/>
    <n v="84"/>
    <n v="3"/>
    <n v="1"/>
    <s v="Married"/>
    <n v="18203"/>
    <n v="1"/>
    <n v="15"/>
    <n v="3"/>
    <n v="2"/>
    <n v="1"/>
    <n v="3"/>
    <n v="5"/>
    <n v="1"/>
    <n v="0"/>
    <n v="2"/>
  </r>
  <r>
    <n v="35"/>
    <x v="1"/>
    <n v="3"/>
    <s v="Female"/>
    <x v="0"/>
    <x v="2"/>
    <x v="665"/>
    <s v="No"/>
    <n v="3"/>
    <x v="8"/>
    <n v="0.15"/>
    <n v="0.11"/>
    <n v="3.9999999999999994E-2"/>
    <n v="920.2"/>
    <n v="1200"/>
    <s v="Travel_Rarely"/>
    <n v="1219"/>
    <s v="Sales"/>
    <n v="18"/>
    <n v="3"/>
    <s v="Medical"/>
    <n v="86"/>
    <n v="3"/>
    <n v="2"/>
    <s v="Married"/>
    <n v="6179"/>
    <n v="1"/>
    <n v="16"/>
    <n v="3"/>
    <n v="2"/>
    <n v="0"/>
    <n v="5"/>
    <n v="3"/>
    <n v="2"/>
    <n v="1"/>
    <n v="0"/>
  </r>
  <r>
    <n v="52"/>
    <x v="1"/>
    <n v="4"/>
    <s v="Male"/>
    <x v="5"/>
    <x v="0"/>
    <x v="666"/>
    <s v="No"/>
    <n v="2"/>
    <x v="7"/>
    <n v="0.08"/>
    <n v="0.1"/>
    <n v="-2.0000000000000004E-2"/>
    <n v="3419.8"/>
    <n v="3000"/>
    <s v="Travel_Rarely"/>
    <n v="1053"/>
    <s v="Research &amp; Development"/>
    <n v="1"/>
    <n v="2"/>
    <s v="Life Sciences"/>
    <n v="70"/>
    <n v="3"/>
    <n v="4"/>
    <s v="Married"/>
    <n v="13829"/>
    <n v="2"/>
    <n v="15"/>
    <n v="3"/>
    <n v="2"/>
    <n v="1"/>
    <n v="26"/>
    <n v="2"/>
    <n v="8"/>
    <n v="7"/>
    <n v="8"/>
  </r>
  <r>
    <n v="58"/>
    <x v="0"/>
    <n v="4"/>
    <s v="Male"/>
    <x v="1"/>
    <x v="2"/>
    <x v="667"/>
    <s v="No"/>
    <n v="3"/>
    <x v="6"/>
    <n v="0.1"/>
    <n v="7.0000000000000007E-2"/>
    <n v="0.03"/>
    <n v="495.8"/>
    <n v="4500"/>
    <s v="Travel_Rarely"/>
    <n v="289"/>
    <s v="Research &amp; Development"/>
    <n v="2"/>
    <n v="3"/>
    <s v="Technical Degree"/>
    <n v="51"/>
    <n v="3"/>
    <n v="1"/>
    <s v="Single"/>
    <n v="26227"/>
    <n v="4"/>
    <n v="24"/>
    <n v="4"/>
    <n v="1"/>
    <n v="0"/>
    <n v="7"/>
    <n v="4"/>
    <n v="0"/>
    <n v="0"/>
    <n v="0"/>
  </r>
  <r>
    <n v="53"/>
    <x v="1"/>
    <n v="3"/>
    <s v="Male"/>
    <x v="5"/>
    <x v="2"/>
    <x v="668"/>
    <s v="No"/>
    <n v="4"/>
    <x v="18"/>
    <n v="0.15"/>
    <n v="0.09"/>
    <n v="0.06"/>
    <n v="2970.4"/>
    <n v="4500"/>
    <s v="Travel_Rarely"/>
    <n v="1376"/>
    <s v="Sales"/>
    <n v="2"/>
    <n v="2"/>
    <s v="Medical"/>
    <n v="45"/>
    <n v="3"/>
    <n v="4"/>
    <s v="Divorced"/>
    <n v="13938"/>
    <n v="6"/>
    <n v="13"/>
    <n v="3"/>
    <n v="3"/>
    <n v="1"/>
    <n v="22"/>
    <n v="3"/>
    <n v="13"/>
    <n v="15"/>
    <n v="2"/>
  </r>
  <r>
    <n v="30"/>
    <x v="1"/>
    <n v="3"/>
    <s v="Male"/>
    <x v="0"/>
    <x v="2"/>
    <x v="669"/>
    <s v="No"/>
    <n v="4"/>
    <x v="3"/>
    <n v="0.1"/>
    <n v="0.1"/>
    <n v="0"/>
    <n v="1452.8000000000002"/>
    <n v="1200"/>
    <s v="Travel_Rarely"/>
    <n v="231"/>
    <s v="Sales"/>
    <n v="8"/>
    <n v="2"/>
    <s v="Other"/>
    <n v="62"/>
    <n v="3"/>
    <n v="3"/>
    <s v="Divorced"/>
    <n v="9977"/>
    <n v="5"/>
    <n v="11"/>
    <n v="3"/>
    <n v="1"/>
    <n v="1"/>
    <n v="10"/>
    <n v="2"/>
    <n v="4"/>
    <n v="7"/>
    <n v="7"/>
  </r>
  <r>
    <n v="38"/>
    <x v="1"/>
    <n v="3"/>
    <s v="Female"/>
    <x v="0"/>
    <x v="0"/>
    <x v="670"/>
    <s v="Yes"/>
    <n v="3"/>
    <x v="8"/>
    <n v="0.12"/>
    <n v="0.11"/>
    <n v="9.999999999999995E-3"/>
    <n v="1133.2"/>
    <n v="4500"/>
    <s v="Non-Travel"/>
    <n v="152"/>
    <s v="Sales"/>
    <n v="10"/>
    <n v="3"/>
    <s v="Technical Degree"/>
    <n v="85"/>
    <n v="3"/>
    <n v="2"/>
    <s v="Single"/>
    <n v="19899"/>
    <n v="1"/>
    <n v="13"/>
    <n v="3"/>
    <n v="2"/>
    <n v="0"/>
    <n v="6"/>
    <n v="1"/>
    <n v="3"/>
    <n v="1"/>
    <n v="3"/>
  </r>
  <r>
    <n v="35"/>
    <x v="1"/>
    <n v="4"/>
    <s v="Male"/>
    <x v="0"/>
    <x v="0"/>
    <x v="671"/>
    <s v="No"/>
    <n v="3"/>
    <x v="1"/>
    <n v="0.08"/>
    <n v="0.09"/>
    <n v="-9.999999999999995E-3"/>
    <n v="1564.6000000000001"/>
    <n v="4500"/>
    <s v="Travel_Rarely"/>
    <n v="882"/>
    <s v="Sales"/>
    <n v="3"/>
    <n v="4"/>
    <s v="Life Sciences"/>
    <n v="92"/>
    <n v="3"/>
    <n v="3"/>
    <s v="Divorced"/>
    <n v="6812"/>
    <n v="6"/>
    <n v="13"/>
    <n v="3"/>
    <n v="2"/>
    <n v="1"/>
    <n v="12"/>
    <n v="2"/>
    <n v="9"/>
    <n v="0"/>
    <n v="8"/>
  </r>
  <r>
    <n v="39"/>
    <x v="1"/>
    <n v="1"/>
    <s v="Male"/>
    <x v="0"/>
    <x v="2"/>
    <x v="672"/>
    <s v="No"/>
    <n v="3"/>
    <x v="3"/>
    <n v="0.08"/>
    <n v="0.11"/>
    <n v="-0.03"/>
    <n v="1576"/>
    <n v="4500"/>
    <s v="Travel_Rarely"/>
    <n v="903"/>
    <s v="Sales"/>
    <n v="2"/>
    <n v="5"/>
    <s v="Life Sciences"/>
    <n v="41"/>
    <n v="4"/>
    <n v="3"/>
    <s v="Single"/>
    <n v="2560"/>
    <n v="0"/>
    <n v="18"/>
    <n v="3"/>
    <n v="4"/>
    <n v="0"/>
    <n v="9"/>
    <n v="3"/>
    <n v="7"/>
    <n v="0"/>
    <n v="7"/>
  </r>
  <r>
    <n v="40"/>
    <x v="0"/>
    <n v="2"/>
    <s v="Female"/>
    <x v="0"/>
    <x v="1"/>
    <x v="673"/>
    <s v="Yes"/>
    <n v="2"/>
    <x v="6"/>
    <n v="0.08"/>
    <n v="0.09"/>
    <n v="-9.999999999999995E-3"/>
    <n v="2638.8"/>
    <n v="1200"/>
    <s v="Non-Travel"/>
    <n v="1479"/>
    <s v="Sales"/>
    <n v="24"/>
    <n v="3"/>
    <s v="Life Sciences"/>
    <n v="100"/>
    <n v="4"/>
    <n v="4"/>
    <s v="Single"/>
    <n v="17071"/>
    <n v="4"/>
    <n v="16"/>
    <n v="3"/>
    <n v="4"/>
    <n v="0"/>
    <n v="22"/>
    <n v="2"/>
    <n v="0"/>
    <n v="0"/>
    <n v="0"/>
  </r>
  <r>
    <n v="47"/>
    <x v="1"/>
    <n v="3"/>
    <s v="Male"/>
    <x v="3"/>
    <x v="2"/>
    <x v="674"/>
    <s v="Yes"/>
    <n v="4"/>
    <x v="27"/>
    <n v="0.12"/>
    <n v="0.09"/>
    <n v="0.03"/>
    <n v="1013.4000000000001"/>
    <n v="1200"/>
    <s v="Travel_Frequently"/>
    <n v="1379"/>
    <s v="Research &amp; Development"/>
    <n v="16"/>
    <n v="4"/>
    <s v="Medical"/>
    <n v="64"/>
    <n v="4"/>
    <n v="2"/>
    <s v="Divorced"/>
    <n v="6759"/>
    <n v="1"/>
    <n v="19"/>
    <n v="3"/>
    <n v="3"/>
    <n v="0"/>
    <n v="20"/>
    <n v="3"/>
    <n v="10"/>
    <n v="2"/>
    <n v="7"/>
  </r>
  <r>
    <n v="36"/>
    <x v="1"/>
    <n v="1"/>
    <s v="Male"/>
    <x v="0"/>
    <x v="0"/>
    <x v="675"/>
    <s v="No"/>
    <n v="3"/>
    <x v="5"/>
    <n v="0.12"/>
    <n v="7.0000000000000007E-2"/>
    <n v="4.9999999999999989E-2"/>
    <n v="1015.8000000000001"/>
    <n v="1200"/>
    <s v="Non-Travel"/>
    <n v="1229"/>
    <s v="Sales"/>
    <n v="8"/>
    <n v="4"/>
    <s v="Technical Degree"/>
    <n v="84"/>
    <n v="3"/>
    <n v="2"/>
    <s v="Divorced"/>
    <n v="25952"/>
    <n v="4"/>
    <n v="13"/>
    <n v="3"/>
    <n v="4"/>
    <n v="2"/>
    <n v="12"/>
    <n v="3"/>
    <n v="7"/>
    <n v="0"/>
    <n v="7"/>
  </r>
  <r>
    <n v="31"/>
    <x v="0"/>
    <n v="3"/>
    <s v="Male"/>
    <x v="1"/>
    <x v="3"/>
    <x v="676"/>
    <s v="Yes"/>
    <n v="3"/>
    <x v="11"/>
    <n v="0.08"/>
    <n v="7.0000000000000007E-2"/>
    <n v="9.999999999999995E-3"/>
    <n v="464.20000000000005"/>
    <n v="500"/>
    <s v="Non-Travel"/>
    <n v="335"/>
    <s v="Research &amp; Development"/>
    <n v="9"/>
    <n v="2"/>
    <s v="Medical"/>
    <n v="46"/>
    <n v="2"/>
    <n v="1"/>
    <s v="Single"/>
    <n v="10322"/>
    <n v="0"/>
    <n v="22"/>
    <n v="4"/>
    <n v="1"/>
    <n v="0"/>
    <n v="4"/>
    <n v="0"/>
    <n v="2"/>
    <n v="1"/>
    <n v="2"/>
  </r>
  <r>
    <n v="33"/>
    <x v="1"/>
    <n v="4"/>
    <s v="Male"/>
    <x v="5"/>
    <x v="2"/>
    <x v="677"/>
    <s v="No"/>
    <n v="3"/>
    <x v="1"/>
    <n v="0.15"/>
    <n v="0.1"/>
    <n v="4.9999999999999989E-2"/>
    <n v="3488.8"/>
    <n v="4500"/>
    <s v="Non-Travel"/>
    <n v="722"/>
    <s v="Sales"/>
    <n v="17"/>
    <n v="3"/>
    <s v="Life Sciences"/>
    <n v="38"/>
    <n v="3"/>
    <n v="4"/>
    <s v="Single"/>
    <n v="20489"/>
    <n v="1"/>
    <n v="11"/>
    <n v="3"/>
    <n v="4"/>
    <n v="0"/>
    <n v="10"/>
    <n v="2"/>
    <n v="8"/>
    <n v="6"/>
    <n v="0"/>
  </r>
  <r>
    <n v="29"/>
    <x v="0"/>
    <n v="4"/>
    <s v="Female"/>
    <x v="1"/>
    <x v="3"/>
    <x v="639"/>
    <s v="Yes"/>
    <n v="3"/>
    <x v="2"/>
    <n v="0.08"/>
    <n v="0.09"/>
    <n v="-9.999999999999995E-3"/>
    <n v="480.8"/>
    <n v="3000"/>
    <s v="Travel_Rarely"/>
    <n v="906"/>
    <s v="Research &amp; Development"/>
    <n v="10"/>
    <n v="3"/>
    <s v="Life Sciences"/>
    <n v="92"/>
    <n v="2"/>
    <n v="1"/>
    <s v="Single"/>
    <n v="11479"/>
    <n v="6"/>
    <n v="20"/>
    <n v="4"/>
    <n v="3"/>
    <n v="0"/>
    <n v="3"/>
    <n v="5"/>
    <n v="0"/>
    <n v="0"/>
    <n v="0"/>
  </r>
  <r>
    <n v="33"/>
    <x v="1"/>
    <n v="2"/>
    <s v="Female"/>
    <x v="1"/>
    <x v="0"/>
    <x v="138"/>
    <s v="No"/>
    <n v="3"/>
    <x v="11"/>
    <n v="0.12"/>
    <n v="0.1"/>
    <n v="1.999999999999999E-2"/>
    <n v="690.40000000000009"/>
    <n v="500"/>
    <s v="Travel_Rarely"/>
    <n v="461"/>
    <s v="Research &amp; Development"/>
    <n v="13"/>
    <n v="1"/>
    <s v="Life Sciences"/>
    <n v="53"/>
    <n v="3"/>
    <n v="1"/>
    <s v="Single"/>
    <n v="17241"/>
    <n v="3"/>
    <n v="18"/>
    <n v="3"/>
    <n v="1"/>
    <n v="0"/>
    <n v="5"/>
    <n v="4"/>
    <n v="2"/>
    <n v="0"/>
    <n v="2"/>
  </r>
  <r>
    <n v="45"/>
    <x v="1"/>
    <n v="4"/>
    <s v="Female"/>
    <x v="2"/>
    <x v="0"/>
    <x v="678"/>
    <s v="No"/>
    <n v="3"/>
    <x v="8"/>
    <n v="0.12"/>
    <n v="0.09"/>
    <n v="0.03"/>
    <n v="454"/>
    <n v="500"/>
    <s v="Travel_Rarely"/>
    <n v="974"/>
    <s v="Research &amp; Development"/>
    <n v="1"/>
    <n v="4"/>
    <s v="Medical"/>
    <n v="91"/>
    <n v="3"/>
    <n v="1"/>
    <s v="Divorced"/>
    <n v="11005"/>
    <n v="3"/>
    <n v="14"/>
    <n v="3"/>
    <n v="4"/>
    <n v="2"/>
    <n v="8"/>
    <n v="2"/>
    <n v="3"/>
    <n v="0"/>
    <n v="2"/>
  </r>
  <r>
    <n v="50"/>
    <x v="1"/>
    <n v="4"/>
    <s v="Male"/>
    <x v="7"/>
    <x v="0"/>
    <x v="679"/>
    <s v="No"/>
    <n v="2"/>
    <x v="8"/>
    <n v="0.08"/>
    <n v="0.09"/>
    <n v="-9.999999999999995E-3"/>
    <n v="3479.8"/>
    <n v="4500"/>
    <s v="Travel_Rarely"/>
    <n v="1126"/>
    <s v="Research &amp; Development"/>
    <n v="1"/>
    <n v="2"/>
    <s v="Medical"/>
    <n v="66"/>
    <n v="3"/>
    <n v="4"/>
    <s v="Divorced"/>
    <n v="6615"/>
    <n v="9"/>
    <n v="22"/>
    <n v="4"/>
    <n v="3"/>
    <n v="1"/>
    <n v="32"/>
    <n v="1"/>
    <n v="4"/>
    <n v="1"/>
    <n v="3"/>
  </r>
  <r>
    <n v="33"/>
    <x v="1"/>
    <n v="3"/>
    <s v="Female"/>
    <x v="4"/>
    <x v="1"/>
    <x v="680"/>
    <s v="Yes"/>
    <n v="3"/>
    <x v="0"/>
    <n v="0.15"/>
    <n v="0.09"/>
    <n v="0.06"/>
    <n v="1097.6000000000001"/>
    <n v="4500"/>
    <s v="Travel_Frequently"/>
    <n v="827"/>
    <s v="Research &amp; Development"/>
    <n v="1"/>
    <n v="4"/>
    <s v="Other"/>
    <n v="84"/>
    <n v="4"/>
    <n v="2"/>
    <s v="Married"/>
    <n v="20161"/>
    <n v="1"/>
    <n v="13"/>
    <n v="3"/>
    <n v="1"/>
    <n v="1"/>
    <n v="6"/>
    <n v="2"/>
    <n v="5"/>
    <n v="1"/>
    <n v="2"/>
  </r>
  <r>
    <n v="41"/>
    <x v="1"/>
    <n v="1"/>
    <s v="Male"/>
    <x v="7"/>
    <x v="2"/>
    <x v="681"/>
    <s v="No"/>
    <n v="4"/>
    <x v="29"/>
    <n v="0.08"/>
    <n v="0.11"/>
    <n v="-0.03"/>
    <n v="3883.8"/>
    <n v="4500"/>
    <s v="Travel_Frequently"/>
    <n v="840"/>
    <s v="Research &amp; Development"/>
    <n v="9"/>
    <n v="3"/>
    <s v="Medical"/>
    <n v="64"/>
    <n v="3"/>
    <n v="5"/>
    <s v="Divorced"/>
    <n v="3735"/>
    <n v="2"/>
    <n v="17"/>
    <n v="3"/>
    <n v="2"/>
    <n v="1"/>
    <n v="21"/>
    <n v="2"/>
    <n v="16"/>
    <n v="0"/>
    <n v="11"/>
  </r>
  <r>
    <n v="27"/>
    <x v="1"/>
    <n v="3"/>
    <s v="Female"/>
    <x v="2"/>
    <x v="1"/>
    <x v="682"/>
    <s v="No"/>
    <n v="3"/>
    <x v="4"/>
    <n v="0.12"/>
    <n v="0.11"/>
    <n v="9.999999999999995E-3"/>
    <n v="562.20000000000005"/>
    <n v="3000"/>
    <s v="Travel_Rarely"/>
    <n v="1134"/>
    <s v="Research &amp; Development"/>
    <n v="16"/>
    <n v="4"/>
    <s v="Technical Degree"/>
    <n v="37"/>
    <n v="3"/>
    <n v="1"/>
    <s v="Married"/>
    <n v="12086"/>
    <n v="9"/>
    <n v="14"/>
    <n v="3"/>
    <n v="2"/>
    <n v="1"/>
    <n v="4"/>
    <n v="2"/>
    <n v="2"/>
    <n v="2"/>
    <n v="2"/>
  </r>
  <r>
    <n v="45"/>
    <x v="1"/>
    <n v="4"/>
    <s v="Male"/>
    <x v="2"/>
    <x v="3"/>
    <x v="683"/>
    <s v="Yes"/>
    <n v="3"/>
    <x v="7"/>
    <n v="0.15"/>
    <n v="0.1"/>
    <n v="4.9999999999999989E-2"/>
    <n v="726.6"/>
    <n v="1200"/>
    <s v="Non-Travel"/>
    <n v="248"/>
    <s v="Research &amp; Development"/>
    <n v="23"/>
    <n v="2"/>
    <s v="Life Sciences"/>
    <n v="42"/>
    <n v="3"/>
    <n v="2"/>
    <s v="Married"/>
    <n v="14039"/>
    <n v="1"/>
    <n v="15"/>
    <n v="3"/>
    <n v="3"/>
    <n v="1"/>
    <n v="9"/>
    <n v="2"/>
    <n v="8"/>
    <n v="0"/>
    <n v="8"/>
  </r>
  <r>
    <n v="47"/>
    <x v="1"/>
    <n v="4"/>
    <s v="Female"/>
    <x v="0"/>
    <x v="0"/>
    <x v="684"/>
    <s v="Yes"/>
    <n v="3"/>
    <x v="7"/>
    <n v="0.1"/>
    <n v="0.11"/>
    <n v="-9.999999999999995E-3"/>
    <n v="832.6"/>
    <n v="1200"/>
    <s v="Travel_Rarely"/>
    <n v="955"/>
    <s v="Sales"/>
    <n v="4"/>
    <n v="2"/>
    <s v="Life Sciences"/>
    <n v="83"/>
    <n v="3"/>
    <n v="2"/>
    <s v="Single"/>
    <n v="8571"/>
    <n v="1"/>
    <n v="17"/>
    <n v="3"/>
    <n v="3"/>
    <n v="0"/>
    <n v="9"/>
    <n v="0"/>
    <n v="0"/>
    <n v="0"/>
    <n v="7"/>
  </r>
  <r>
    <n v="30"/>
    <x v="0"/>
    <n v="1"/>
    <s v="Female"/>
    <x v="1"/>
    <x v="2"/>
    <x v="685"/>
    <s v="Yes"/>
    <n v="3"/>
    <x v="8"/>
    <n v="0.12"/>
    <n v="0.09"/>
    <n v="0.03"/>
    <n v="426.40000000000003"/>
    <n v="4500"/>
    <s v="Travel_Rarely"/>
    <n v="138"/>
    <s v="Research &amp; Development"/>
    <n v="22"/>
    <n v="3"/>
    <s v="Life Sciences"/>
    <n v="48"/>
    <n v="3"/>
    <n v="1"/>
    <s v="Married"/>
    <n v="11539"/>
    <n v="4"/>
    <n v="11"/>
    <n v="3"/>
    <n v="2"/>
    <n v="0"/>
    <n v="7"/>
    <n v="2"/>
    <n v="2"/>
    <n v="0"/>
    <n v="1"/>
  </r>
  <r>
    <n v="50"/>
    <x v="1"/>
    <n v="4"/>
    <s v="Male"/>
    <x v="3"/>
    <x v="2"/>
    <x v="686"/>
    <s v="Yes"/>
    <n v="3"/>
    <x v="12"/>
    <n v="0.12"/>
    <n v="0.09"/>
    <n v="0.03"/>
    <n v="2794.6000000000004"/>
    <n v="1200"/>
    <s v="Travel_Rarely"/>
    <n v="939"/>
    <s v="Research &amp; Development"/>
    <n v="24"/>
    <n v="3"/>
    <s v="Life Sciences"/>
    <n v="95"/>
    <n v="3"/>
    <n v="4"/>
    <s v="Married"/>
    <n v="4161"/>
    <n v="3"/>
    <n v="18"/>
    <n v="3"/>
    <n v="4"/>
    <n v="1"/>
    <n v="22"/>
    <n v="2"/>
    <n v="11"/>
    <n v="1"/>
    <n v="5"/>
  </r>
  <r>
    <n v="38"/>
    <x v="1"/>
    <n v="3"/>
    <s v="Male"/>
    <x v="1"/>
    <x v="2"/>
    <x v="687"/>
    <s v="No"/>
    <n v="2"/>
    <x v="4"/>
    <n v="0.08"/>
    <n v="0.1"/>
    <n v="-2.0000000000000004E-2"/>
    <n v="536.80000000000007"/>
    <n v="500"/>
    <s v="Travel_Frequently"/>
    <n v="1391"/>
    <s v="Research &amp; Development"/>
    <n v="10"/>
    <n v="1"/>
    <s v="Medical"/>
    <n v="66"/>
    <n v="3"/>
    <n v="1"/>
    <s v="Married"/>
    <n v="12127"/>
    <n v="0"/>
    <n v="17"/>
    <n v="3"/>
    <n v="2"/>
    <n v="1"/>
    <n v="3"/>
    <n v="0"/>
    <n v="1"/>
    <n v="0"/>
    <n v="2"/>
  </r>
  <r>
    <n v="46"/>
    <x v="1"/>
    <n v="4"/>
    <s v="Male"/>
    <x v="3"/>
    <x v="2"/>
    <x v="688"/>
    <s v="No"/>
    <n v="3"/>
    <x v="3"/>
    <n v="0.12"/>
    <n v="7.0000000000000007E-2"/>
    <n v="4.9999999999999989E-2"/>
    <n v="2169"/>
    <n v="3000"/>
    <s v="Travel_Rarely"/>
    <n v="566"/>
    <s v="Research &amp; Development"/>
    <n v="7"/>
    <n v="2"/>
    <s v="Medical"/>
    <n v="75"/>
    <n v="3"/>
    <n v="3"/>
    <s v="Divorced"/>
    <n v="24208"/>
    <n v="6"/>
    <n v="13"/>
    <n v="3"/>
    <n v="2"/>
    <n v="1"/>
    <n v="13"/>
    <n v="3"/>
    <n v="7"/>
    <n v="0"/>
    <n v="7"/>
  </r>
  <r>
    <n v="24"/>
    <x v="1"/>
    <n v="4"/>
    <s v="Female"/>
    <x v="3"/>
    <x v="2"/>
    <x v="689"/>
    <s v="No"/>
    <n v="3"/>
    <x v="9"/>
    <n v="0.08"/>
    <n v="0.1"/>
    <n v="-2.0000000000000004E-2"/>
    <n v="875.40000000000009"/>
    <n v="500"/>
    <s v="Travel_Rarely"/>
    <n v="1206"/>
    <s v="Research &amp; Development"/>
    <n v="17"/>
    <n v="1"/>
    <s v="Medical"/>
    <n v="41"/>
    <n v="2"/>
    <n v="2"/>
    <s v="Divorced"/>
    <n v="24117"/>
    <n v="1"/>
    <n v="15"/>
    <n v="3"/>
    <n v="2"/>
    <n v="2"/>
    <n v="5"/>
    <n v="6"/>
    <n v="2"/>
    <n v="3"/>
    <n v="2"/>
  </r>
  <r>
    <n v="35"/>
    <x v="0"/>
    <n v="3"/>
    <s v="Male"/>
    <x v="2"/>
    <x v="1"/>
    <x v="690"/>
    <s v="Yes"/>
    <n v="1"/>
    <x v="9"/>
    <n v="0.15"/>
    <n v="0.09"/>
    <n v="0.06"/>
    <n v="748.6"/>
    <n v="500"/>
    <s v="Travel_Rarely"/>
    <n v="622"/>
    <s v="Research &amp; Development"/>
    <n v="14"/>
    <n v="4"/>
    <s v="Other"/>
    <n v="39"/>
    <n v="2"/>
    <n v="1"/>
    <s v="Divorced"/>
    <n v="10074"/>
    <n v="1"/>
    <n v="24"/>
    <n v="4"/>
    <n v="4"/>
    <n v="1"/>
    <n v="5"/>
    <n v="2"/>
    <n v="2"/>
    <n v="0"/>
    <n v="2"/>
  </r>
  <r>
    <n v="31"/>
    <x v="1"/>
    <n v="3"/>
    <s v="Female"/>
    <x v="3"/>
    <x v="3"/>
    <x v="691"/>
    <s v="No"/>
    <n v="3"/>
    <x v="9"/>
    <n v="0.15"/>
    <n v="0.1"/>
    <n v="4.9999999999999989E-2"/>
    <n v="829.6"/>
    <n v="4500"/>
    <s v="Travel_Frequently"/>
    <n v="853"/>
    <s v="Research &amp; Development"/>
    <n v="1"/>
    <n v="1"/>
    <s v="Life Sciences"/>
    <n v="96"/>
    <n v="3"/>
    <n v="2"/>
    <s v="Married"/>
    <n v="11275"/>
    <n v="1"/>
    <n v="12"/>
    <n v="3"/>
    <n v="3"/>
    <n v="1"/>
    <n v="4"/>
    <n v="1"/>
    <n v="3"/>
    <n v="0"/>
    <n v="3"/>
  </r>
  <r>
    <n v="18"/>
    <x v="1"/>
    <n v="2"/>
    <s v="Male"/>
    <x v="1"/>
    <x v="0"/>
    <x v="692"/>
    <s v="No"/>
    <n v="3"/>
    <x v="2"/>
    <n v="0.12"/>
    <n v="0.11"/>
    <n v="9.999999999999995E-3"/>
    <n v="210.20000000000002"/>
    <n v="1200"/>
    <s v="Non-Travel"/>
    <n v="287"/>
    <s v="Research &amp; Development"/>
    <n v="5"/>
    <n v="2"/>
    <s v="Life Sciences"/>
    <n v="73"/>
    <n v="3"/>
    <n v="1"/>
    <s v="Single"/>
    <n v="13493"/>
    <n v="1"/>
    <n v="15"/>
    <n v="3"/>
    <n v="4"/>
    <n v="0"/>
    <n v="0"/>
    <n v="2"/>
    <n v="0"/>
    <n v="0"/>
    <n v="0"/>
  </r>
  <r>
    <n v="54"/>
    <x v="1"/>
    <n v="3"/>
    <s v="Female"/>
    <x v="3"/>
    <x v="2"/>
    <x v="693"/>
    <s v="No"/>
    <n v="3"/>
    <x v="1"/>
    <n v="0.1"/>
    <n v="0.1"/>
    <n v="0"/>
    <n v="2147.8000000000002"/>
    <n v="4500"/>
    <s v="Travel_Rarely"/>
    <n v="1441"/>
    <s v="Research &amp; Development"/>
    <n v="17"/>
    <n v="3"/>
    <s v="Technical Degree"/>
    <n v="56"/>
    <n v="3"/>
    <n v="3"/>
    <s v="Married"/>
    <n v="13943"/>
    <n v="8"/>
    <n v="11"/>
    <n v="3"/>
    <n v="3"/>
    <n v="1"/>
    <n v="22"/>
    <n v="2"/>
    <n v="7"/>
    <n v="0"/>
    <n v="8"/>
  </r>
  <r>
    <n v="35"/>
    <x v="1"/>
    <n v="3"/>
    <s v="Female"/>
    <x v="4"/>
    <x v="2"/>
    <x v="694"/>
    <s v="Yes"/>
    <n v="2"/>
    <x v="22"/>
    <n v="0.12"/>
    <n v="0.1"/>
    <n v="1.999999999999999E-2"/>
    <n v="2077.6"/>
    <n v="3000"/>
    <s v="Travel_Rarely"/>
    <n v="583"/>
    <s v="Research &amp; Development"/>
    <n v="25"/>
    <n v="4"/>
    <s v="Medical"/>
    <n v="57"/>
    <n v="3"/>
    <n v="3"/>
    <s v="Divorced"/>
    <n v="6975"/>
    <n v="1"/>
    <n v="11"/>
    <n v="3"/>
    <n v="3"/>
    <n v="1"/>
    <n v="16"/>
    <n v="3"/>
    <n v="10"/>
    <n v="10"/>
    <n v="1"/>
  </r>
  <r>
    <n v="30"/>
    <x v="1"/>
    <n v="2"/>
    <s v="Female"/>
    <x v="7"/>
    <x v="3"/>
    <x v="695"/>
    <s v="Yes"/>
    <n v="2"/>
    <x v="3"/>
    <n v="0.08"/>
    <n v="0.1"/>
    <n v="-2.0000000000000004E-2"/>
    <n v="2283.2000000000003"/>
    <n v="4500"/>
    <s v="Travel_Rarely"/>
    <n v="153"/>
    <s v="Research &amp; Development"/>
    <n v="8"/>
    <n v="2"/>
    <s v="Life Sciences"/>
    <n v="73"/>
    <n v="4"/>
    <n v="3"/>
    <s v="Married"/>
    <n v="17802"/>
    <n v="0"/>
    <n v="12"/>
    <n v="3"/>
    <n v="3"/>
    <n v="3"/>
    <n v="9"/>
    <n v="4"/>
    <n v="7"/>
    <n v="1"/>
    <n v="7"/>
  </r>
  <r>
    <n v="20"/>
    <x v="0"/>
    <n v="4"/>
    <s v="Female"/>
    <x v="1"/>
    <x v="3"/>
    <x v="696"/>
    <s v="Yes"/>
    <n v="3"/>
    <x v="6"/>
    <n v="0.08"/>
    <n v="0.1"/>
    <n v="-2.0000000000000004E-2"/>
    <n v="520"/>
    <n v="500"/>
    <s v="Travel_Rarely"/>
    <n v="1097"/>
    <s v="Research &amp; Development"/>
    <n v="11"/>
    <n v="3"/>
    <s v="Medical"/>
    <n v="98"/>
    <n v="2"/>
    <n v="1"/>
    <s v="Single"/>
    <n v="18275"/>
    <n v="1"/>
    <n v="15"/>
    <n v="3"/>
    <n v="1"/>
    <n v="0"/>
    <n v="1"/>
    <n v="2"/>
    <n v="0"/>
    <n v="0"/>
    <n v="0"/>
  </r>
  <r>
    <n v="30"/>
    <x v="0"/>
    <n v="2"/>
    <s v="Female"/>
    <x v="2"/>
    <x v="1"/>
    <x v="697"/>
    <s v="No"/>
    <n v="3"/>
    <x v="11"/>
    <n v="0.12"/>
    <n v="0.1"/>
    <n v="1.999999999999999E-2"/>
    <n v="484.40000000000003"/>
    <n v="4500"/>
    <s v="Travel_Frequently"/>
    <n v="109"/>
    <s v="Research &amp; Development"/>
    <n v="5"/>
    <n v="3"/>
    <s v="Medical"/>
    <n v="60"/>
    <n v="3"/>
    <n v="1"/>
    <s v="Single"/>
    <n v="25725"/>
    <n v="0"/>
    <n v="17"/>
    <n v="3"/>
    <n v="1"/>
    <n v="0"/>
    <n v="4"/>
    <n v="3"/>
    <n v="2"/>
    <n v="1"/>
    <n v="2"/>
  </r>
  <r>
    <n v="26"/>
    <x v="1"/>
    <n v="4"/>
    <s v="Male"/>
    <x v="3"/>
    <x v="0"/>
    <x v="698"/>
    <s v="No"/>
    <n v="3"/>
    <x v="3"/>
    <n v="0.15"/>
    <n v="0.11"/>
    <n v="3.9999999999999994E-2"/>
    <n v="1094.4000000000001"/>
    <n v="4500"/>
    <s v="Travel_Rarely"/>
    <n v="1066"/>
    <s v="Research &amp; Development"/>
    <n v="2"/>
    <n v="2"/>
    <s v="Medical"/>
    <n v="32"/>
    <n v="4"/>
    <n v="2"/>
    <s v="Married"/>
    <n v="3334"/>
    <n v="1"/>
    <n v="12"/>
    <n v="3"/>
    <n v="2"/>
    <n v="0"/>
    <n v="8"/>
    <n v="2"/>
    <n v="7"/>
    <n v="1"/>
    <n v="3"/>
  </r>
  <r>
    <n v="22"/>
    <x v="1"/>
    <n v="2"/>
    <s v="Male"/>
    <x v="2"/>
    <x v="3"/>
    <x v="163"/>
    <s v="No"/>
    <n v="2"/>
    <x v="9"/>
    <n v="0.08"/>
    <n v="7.0000000000000007E-2"/>
    <n v="9.999999999999995E-3"/>
    <n v="490.20000000000005"/>
    <n v="1200"/>
    <s v="Travel_Rarely"/>
    <n v="217"/>
    <s v="Research &amp; Development"/>
    <n v="8"/>
    <n v="1"/>
    <s v="Life Sciences"/>
    <n v="94"/>
    <n v="1"/>
    <n v="1"/>
    <s v="Married"/>
    <n v="6881"/>
    <n v="1"/>
    <n v="15"/>
    <n v="3"/>
    <n v="1"/>
    <n v="1"/>
    <n v="4"/>
    <n v="3"/>
    <n v="3"/>
    <n v="1"/>
    <n v="1"/>
  </r>
  <r>
    <n v="48"/>
    <x v="1"/>
    <n v="1"/>
    <s v="Male"/>
    <x v="4"/>
    <x v="2"/>
    <x v="699"/>
    <s v="No"/>
    <n v="3"/>
    <x v="4"/>
    <n v="0.08"/>
    <n v="0.09"/>
    <n v="-9.999999999999995E-3"/>
    <n v="848"/>
    <n v="4500"/>
    <s v="Travel_Rarely"/>
    <n v="277"/>
    <s v="Research &amp; Development"/>
    <n v="6"/>
    <n v="3"/>
    <s v="Life Sciences"/>
    <n v="97"/>
    <n v="2"/>
    <n v="2"/>
    <s v="Single"/>
    <n v="13119"/>
    <n v="2"/>
    <n v="13"/>
    <n v="3"/>
    <n v="4"/>
    <n v="0"/>
    <n v="19"/>
    <n v="0"/>
    <n v="2"/>
    <n v="2"/>
    <n v="2"/>
  </r>
  <r>
    <n v="48"/>
    <x v="1"/>
    <n v="3"/>
    <s v="Male"/>
    <x v="4"/>
    <x v="2"/>
    <x v="700"/>
    <s v="No"/>
    <n v="3"/>
    <x v="15"/>
    <n v="0.15"/>
    <n v="0.1"/>
    <n v="4.9999999999999989E-2"/>
    <n v="2199.8000000000002"/>
    <n v="4500"/>
    <s v="Travel_Rarely"/>
    <n v="1355"/>
    <s v="Research &amp; Development"/>
    <n v="4"/>
    <n v="4"/>
    <s v="Life Sciences"/>
    <n v="78"/>
    <n v="2"/>
    <n v="3"/>
    <s v="Single"/>
    <n v="22245"/>
    <n v="7"/>
    <n v="14"/>
    <n v="3"/>
    <n v="2"/>
    <n v="0"/>
    <n v="27"/>
    <n v="3"/>
    <n v="11"/>
    <n v="4"/>
    <n v="8"/>
  </r>
  <r>
    <n v="41"/>
    <x v="1"/>
    <n v="4"/>
    <s v="Female"/>
    <x v="3"/>
    <x v="2"/>
    <x v="701"/>
    <s v="No"/>
    <n v="3"/>
    <x v="4"/>
    <n v="0.08"/>
    <n v="0.1"/>
    <n v="-2.0000000000000004E-2"/>
    <n v="1000.6"/>
    <n v="500"/>
    <s v="Travel_Rarely"/>
    <n v="549"/>
    <s v="Research &amp; Development"/>
    <n v="7"/>
    <n v="2"/>
    <s v="Medical"/>
    <n v="42"/>
    <n v="3"/>
    <n v="2"/>
    <s v="Single"/>
    <n v="23371"/>
    <n v="6"/>
    <n v="14"/>
    <n v="3"/>
    <n v="2"/>
    <n v="0"/>
    <n v="8"/>
    <n v="6"/>
    <n v="2"/>
    <n v="2"/>
    <n v="1"/>
  </r>
  <r>
    <n v="39"/>
    <x v="1"/>
    <n v="4"/>
    <s v="Female"/>
    <x v="3"/>
    <x v="0"/>
    <x v="702"/>
    <s v="No"/>
    <n v="3"/>
    <x v="17"/>
    <n v="0.12"/>
    <n v="7.0000000000000007E-2"/>
    <n v="4.9999999999999989E-2"/>
    <n v="2548.4"/>
    <n v="500"/>
    <s v="Travel_Rarely"/>
    <n v="466"/>
    <s v="Research &amp; Development"/>
    <n v="1"/>
    <n v="1"/>
    <s v="Life Sciences"/>
    <n v="65"/>
    <n v="2"/>
    <n v="4"/>
    <s v="Married"/>
    <n v="7060"/>
    <n v="1"/>
    <n v="16"/>
    <n v="3"/>
    <n v="3"/>
    <n v="1"/>
    <n v="21"/>
    <n v="3"/>
    <n v="6"/>
    <n v="11"/>
    <n v="8"/>
  </r>
  <r>
    <n v="27"/>
    <x v="1"/>
    <n v="1"/>
    <s v="Female"/>
    <x v="3"/>
    <x v="0"/>
    <x v="703"/>
    <s v="No"/>
    <n v="3"/>
    <x v="11"/>
    <n v="0.1"/>
    <n v="0.1"/>
    <n v="0"/>
    <n v="845.40000000000009"/>
    <n v="1200"/>
    <s v="Travel_Rarely"/>
    <n v="1055"/>
    <s v="Research &amp; Development"/>
    <n v="2"/>
    <n v="4"/>
    <s v="Life Sciences"/>
    <n v="47"/>
    <n v="3"/>
    <n v="2"/>
    <s v="Married"/>
    <n v="4658"/>
    <n v="0"/>
    <n v="18"/>
    <n v="3"/>
    <n v="2"/>
    <n v="1"/>
    <n v="4"/>
    <n v="2"/>
    <n v="2"/>
    <n v="2"/>
    <n v="2"/>
  </r>
  <r>
    <n v="35"/>
    <x v="1"/>
    <n v="2"/>
    <s v="Male"/>
    <x v="2"/>
    <x v="0"/>
    <x v="704"/>
    <s v="No"/>
    <n v="2"/>
    <x v="11"/>
    <n v="0.1"/>
    <n v="0.1"/>
    <n v="0"/>
    <n v="783.40000000000009"/>
    <n v="1200"/>
    <s v="Travel_Rarely"/>
    <n v="802"/>
    <s v="Research &amp; Development"/>
    <n v="10"/>
    <n v="3"/>
    <s v="Other"/>
    <n v="45"/>
    <n v="3"/>
    <n v="1"/>
    <s v="Divorced"/>
    <n v="9541"/>
    <n v="1"/>
    <n v="20"/>
    <n v="4"/>
    <n v="1"/>
    <n v="1"/>
    <n v="3"/>
    <n v="4"/>
    <n v="2"/>
    <n v="1"/>
    <n v="2"/>
  </r>
  <r>
    <n v="42"/>
    <x v="1"/>
    <n v="4"/>
    <s v="Male"/>
    <x v="5"/>
    <x v="2"/>
    <x v="705"/>
    <s v="No"/>
    <n v="4"/>
    <x v="6"/>
    <n v="0.08"/>
    <n v="7.0000000000000007E-2"/>
    <n v="9.999999999999995E-3"/>
    <n v="3660.6000000000004"/>
    <n v="1200"/>
    <s v="Travel_Rarely"/>
    <n v="265"/>
    <s v="Sales"/>
    <n v="5"/>
    <n v="2"/>
    <s v="Marketing"/>
    <n v="90"/>
    <n v="3"/>
    <n v="5"/>
    <s v="Married"/>
    <n v="7770"/>
    <n v="6"/>
    <n v="13"/>
    <n v="3"/>
    <n v="2"/>
    <n v="0"/>
    <n v="21"/>
    <n v="3"/>
    <n v="0"/>
    <n v="0"/>
    <n v="0"/>
  </r>
  <r>
    <n v="50"/>
    <x v="1"/>
    <n v="1"/>
    <s v="Male"/>
    <x v="2"/>
    <x v="0"/>
    <x v="631"/>
    <s v="No"/>
    <n v="3"/>
    <x v="6"/>
    <n v="0.12"/>
    <n v="0.1"/>
    <n v="1.999999999999999E-2"/>
    <n v="476"/>
    <n v="1200"/>
    <s v="Travel_Rarely"/>
    <n v="804"/>
    <s v="Research &amp; Development"/>
    <n v="9"/>
    <n v="3"/>
    <s v="Life Sciences"/>
    <n v="64"/>
    <n v="3"/>
    <n v="1"/>
    <s v="Married"/>
    <n v="20165"/>
    <n v="4"/>
    <n v="18"/>
    <n v="3"/>
    <n v="2"/>
    <n v="0"/>
    <n v="8"/>
    <n v="5"/>
    <n v="0"/>
    <n v="0"/>
    <n v="0"/>
  </r>
  <r>
    <n v="59"/>
    <x v="1"/>
    <n v="3"/>
    <s v="Female"/>
    <x v="3"/>
    <x v="0"/>
    <x v="706"/>
    <s v="Yes"/>
    <n v="3"/>
    <x v="8"/>
    <n v="0.15"/>
    <n v="7.0000000000000007E-2"/>
    <n v="7.9999999999999988E-2"/>
    <n v="2745.2000000000003"/>
    <n v="500"/>
    <s v="Travel_Rarely"/>
    <n v="715"/>
    <s v="Research &amp; Development"/>
    <n v="2"/>
    <n v="3"/>
    <s v="Life Sciences"/>
    <n v="69"/>
    <n v="2"/>
    <n v="4"/>
    <s v="Single"/>
    <n v="21829"/>
    <n v="3"/>
    <n v="13"/>
    <n v="3"/>
    <n v="1"/>
    <n v="0"/>
    <n v="30"/>
    <n v="4"/>
    <n v="3"/>
    <n v="4"/>
    <n v="3"/>
  </r>
  <r>
    <n v="37"/>
    <x v="0"/>
    <n v="1"/>
    <s v="Female"/>
    <x v="4"/>
    <x v="1"/>
    <x v="707"/>
    <s v="No"/>
    <n v="1"/>
    <x v="6"/>
    <n v="0.12"/>
    <n v="7.0000000000000007E-2"/>
    <n v="4.9999999999999989E-2"/>
    <n v="955.40000000000009"/>
    <n v="1200"/>
    <s v="Travel_Rarely"/>
    <n v="1141"/>
    <s v="Research &amp; Development"/>
    <n v="11"/>
    <n v="2"/>
    <s v="Medical"/>
    <n v="61"/>
    <n v="1"/>
    <n v="2"/>
    <s v="Married"/>
    <n v="14382"/>
    <n v="5"/>
    <n v="15"/>
    <n v="3"/>
    <n v="1"/>
    <n v="0"/>
    <n v="15"/>
    <n v="2"/>
    <n v="0"/>
    <n v="0"/>
    <n v="0"/>
  </r>
  <r>
    <n v="55"/>
    <x v="1"/>
    <n v="3"/>
    <s v="Male"/>
    <x v="4"/>
    <x v="1"/>
    <x v="708"/>
    <s v="Yes"/>
    <n v="3"/>
    <x v="3"/>
    <n v="0.08"/>
    <n v="0.09"/>
    <n v="-9.999999999999995E-3"/>
    <n v="1277"/>
    <n v="3000"/>
    <s v="Travel_Frequently"/>
    <n v="135"/>
    <s v="Research &amp; Development"/>
    <n v="18"/>
    <n v="4"/>
    <s v="Medical"/>
    <n v="62"/>
    <n v="3"/>
    <n v="2"/>
    <s v="Married"/>
    <n v="12992"/>
    <n v="3"/>
    <n v="14"/>
    <n v="3"/>
    <n v="4"/>
    <n v="2"/>
    <n v="17"/>
    <n v="3"/>
    <n v="7"/>
    <n v="6"/>
    <n v="7"/>
  </r>
  <r>
    <n v="41"/>
    <x v="1"/>
    <n v="2"/>
    <s v="Female"/>
    <x v="7"/>
    <x v="2"/>
    <x v="709"/>
    <s v="No"/>
    <n v="3"/>
    <x v="17"/>
    <n v="0.08"/>
    <n v="7.0000000000000007E-2"/>
    <n v="9.999999999999995E-3"/>
    <n v="3994.6000000000004"/>
    <n v="3000"/>
    <s v="Non-Travel"/>
    <n v="247"/>
    <s v="Research &amp; Development"/>
    <n v="7"/>
    <n v="1"/>
    <s v="Life Sciences"/>
    <n v="55"/>
    <n v="1"/>
    <n v="5"/>
    <s v="Divorced"/>
    <n v="20284"/>
    <n v="1"/>
    <n v="22"/>
    <n v="4"/>
    <n v="2"/>
    <n v="2"/>
    <n v="21"/>
    <n v="3"/>
    <n v="16"/>
    <n v="5"/>
    <n v="10"/>
  </r>
  <r>
    <n v="38"/>
    <x v="1"/>
    <n v="2"/>
    <s v="Male"/>
    <x v="0"/>
    <x v="0"/>
    <x v="710"/>
    <s v="Yes"/>
    <n v="3"/>
    <x v="6"/>
    <n v="0.15"/>
    <n v="0.1"/>
    <n v="4.9999999999999989E-2"/>
    <n v="1372.2"/>
    <n v="3000"/>
    <s v="Travel_Rarely"/>
    <n v="1035"/>
    <s v="Sales"/>
    <n v="3"/>
    <n v="4"/>
    <s v="Life Sciences"/>
    <n v="42"/>
    <n v="3"/>
    <n v="2"/>
    <s v="Single"/>
    <n v="4981"/>
    <n v="8"/>
    <n v="12"/>
    <n v="3"/>
    <n v="3"/>
    <n v="0"/>
    <n v="19"/>
    <n v="1"/>
    <n v="0"/>
    <n v="0"/>
    <n v="0"/>
  </r>
  <r>
    <n v="26"/>
    <x v="0"/>
    <n v="2"/>
    <s v="Male"/>
    <x v="0"/>
    <x v="3"/>
    <x v="711"/>
    <s v="No"/>
    <n v="3"/>
    <x v="4"/>
    <n v="0.1"/>
    <n v="0.1"/>
    <n v="0"/>
    <n v="993.80000000000007"/>
    <n v="3000"/>
    <s v="Non-Travel"/>
    <n v="265"/>
    <s v="Sales"/>
    <n v="29"/>
    <n v="2"/>
    <s v="Medical"/>
    <n v="79"/>
    <n v="1"/>
    <n v="2"/>
    <s v="Single"/>
    <n v="21813"/>
    <n v="8"/>
    <n v="18"/>
    <n v="3"/>
    <n v="4"/>
    <n v="0"/>
    <n v="7"/>
    <n v="6"/>
    <n v="2"/>
    <n v="2"/>
    <n v="2"/>
  </r>
  <r>
    <n v="52"/>
    <x v="0"/>
    <n v="1"/>
    <s v="Female"/>
    <x v="5"/>
    <x v="0"/>
    <x v="712"/>
    <s v="No"/>
    <n v="3"/>
    <x v="32"/>
    <n v="0.1"/>
    <n v="0.09"/>
    <n v="1.0000000000000009E-2"/>
    <n v="3969"/>
    <n v="3000"/>
    <s v="Travel_Rarely"/>
    <n v="266"/>
    <s v="Sales"/>
    <n v="2"/>
    <n v="1"/>
    <s v="Marketing"/>
    <n v="57"/>
    <n v="1"/>
    <n v="5"/>
    <s v="Married"/>
    <n v="25846"/>
    <n v="1"/>
    <n v="15"/>
    <n v="3"/>
    <n v="4"/>
    <n v="1"/>
    <n v="33"/>
    <n v="3"/>
    <n v="14"/>
    <n v="6"/>
    <n v="9"/>
  </r>
  <r>
    <n v="44"/>
    <x v="1"/>
    <n v="4"/>
    <s v="Female"/>
    <x v="0"/>
    <x v="0"/>
    <x v="713"/>
    <s v="Yes"/>
    <n v="3"/>
    <x v="12"/>
    <n v="0.1"/>
    <n v="7.0000000000000007E-2"/>
    <n v="0.03"/>
    <n v="2664"/>
    <n v="4500"/>
    <s v="Travel_Rarely"/>
    <n v="1448"/>
    <s v="Sales"/>
    <n v="28"/>
    <n v="3"/>
    <s v="Medical"/>
    <n v="53"/>
    <n v="4"/>
    <n v="4"/>
    <s v="Married"/>
    <n v="11737"/>
    <n v="3"/>
    <n v="18"/>
    <n v="3"/>
    <n v="3"/>
    <n v="1"/>
    <n v="23"/>
    <n v="2"/>
    <n v="11"/>
    <n v="11"/>
    <n v="11"/>
  </r>
  <r>
    <n v="50"/>
    <x v="1"/>
    <n v="4"/>
    <s v="Female"/>
    <x v="0"/>
    <x v="2"/>
    <x v="136"/>
    <s v="No"/>
    <n v="3"/>
    <x v="29"/>
    <n v="0.15"/>
    <n v="0.11"/>
    <n v="3.9999999999999994E-2"/>
    <n v="1269.4000000000001"/>
    <n v="500"/>
    <s v="Non-Travel"/>
    <n v="145"/>
    <s v="Sales"/>
    <n v="1"/>
    <n v="3"/>
    <s v="Life Sciences"/>
    <n v="95"/>
    <n v="3"/>
    <n v="2"/>
    <s v="Married"/>
    <n v="24920"/>
    <n v="0"/>
    <n v="12"/>
    <n v="3"/>
    <n v="1"/>
    <n v="1"/>
    <n v="19"/>
    <n v="3"/>
    <n v="7"/>
    <n v="0"/>
    <n v="13"/>
  </r>
  <r>
    <n v="36"/>
    <x v="0"/>
    <n v="3"/>
    <s v="Female"/>
    <x v="2"/>
    <x v="3"/>
    <x v="714"/>
    <s v="No"/>
    <n v="3"/>
    <x v="18"/>
    <n v="0.15"/>
    <n v="0.09"/>
    <n v="0.06"/>
    <n v="548.6"/>
    <n v="4500"/>
    <s v="Travel_Rarely"/>
    <n v="885"/>
    <s v="Research &amp; Development"/>
    <n v="16"/>
    <n v="4"/>
    <s v="Life Sciences"/>
    <n v="43"/>
    <n v="4"/>
    <n v="1"/>
    <s v="Single"/>
    <n v="8269"/>
    <n v="1"/>
    <n v="16"/>
    <n v="3"/>
    <n v="3"/>
    <n v="0"/>
    <n v="18"/>
    <n v="1"/>
    <n v="13"/>
    <n v="15"/>
    <n v="14"/>
  </r>
  <r>
    <n v="39"/>
    <x v="1"/>
    <n v="4"/>
    <s v="Female"/>
    <x v="3"/>
    <x v="3"/>
    <x v="715"/>
    <s v="Yes"/>
    <n v="3"/>
    <x v="17"/>
    <n v="0.15"/>
    <n v="0.09"/>
    <n v="0.06"/>
    <n v="2176"/>
    <n v="500"/>
    <s v="Travel_Frequently"/>
    <n v="945"/>
    <s v="Research &amp; Development"/>
    <n v="22"/>
    <n v="3"/>
    <s v="Medical"/>
    <n v="82"/>
    <n v="3"/>
    <n v="3"/>
    <s v="Single"/>
    <n v="5083"/>
    <n v="1"/>
    <n v="13"/>
    <n v="3"/>
    <n v="3"/>
    <n v="0"/>
    <n v="21"/>
    <n v="2"/>
    <n v="6"/>
    <n v="2"/>
    <n v="8"/>
  </r>
  <r>
    <n v="33"/>
    <x v="1"/>
    <n v="2"/>
    <s v="Female"/>
    <x v="6"/>
    <x v="0"/>
    <x v="531"/>
    <s v="No"/>
    <n v="2"/>
    <x v="4"/>
    <n v="0.08"/>
    <n v="0.09"/>
    <n v="-9.999999999999995E-3"/>
    <n v="468.40000000000003"/>
    <n v="3000"/>
    <s v="Non-Travel"/>
    <n v="1038"/>
    <s v="Sales"/>
    <n v="8"/>
    <n v="1"/>
    <s v="Life Sciences"/>
    <n v="88"/>
    <n v="2"/>
    <n v="1"/>
    <s v="Single"/>
    <n v="21437"/>
    <n v="0"/>
    <n v="19"/>
    <n v="3"/>
    <n v="4"/>
    <n v="0"/>
    <n v="3"/>
    <n v="2"/>
    <n v="2"/>
    <n v="2"/>
    <n v="2"/>
  </r>
  <r>
    <n v="45"/>
    <x v="1"/>
    <n v="4"/>
    <s v="Female"/>
    <x v="5"/>
    <x v="0"/>
    <x v="716"/>
    <s v="No"/>
    <n v="4"/>
    <x v="7"/>
    <n v="0.08"/>
    <n v="0.1"/>
    <n v="-2.0000000000000004E-2"/>
    <n v="3530"/>
    <n v="1200"/>
    <s v="Travel_Rarely"/>
    <n v="1234"/>
    <s v="Sales"/>
    <n v="11"/>
    <n v="2"/>
    <s v="Life Sciences"/>
    <n v="90"/>
    <n v="3"/>
    <n v="4"/>
    <s v="Married"/>
    <n v="5404"/>
    <n v="3"/>
    <n v="13"/>
    <n v="3"/>
    <n v="2"/>
    <n v="1"/>
    <n v="26"/>
    <n v="4"/>
    <n v="3"/>
    <n v="1"/>
    <n v="1"/>
  </r>
  <r>
    <n v="32"/>
    <x v="1"/>
    <n v="4"/>
    <s v="Female"/>
    <x v="2"/>
    <x v="2"/>
    <x v="717"/>
    <s v="No"/>
    <n v="3"/>
    <x v="3"/>
    <n v="0.1"/>
    <n v="0.11"/>
    <n v="-9.999999999999995E-3"/>
    <n v="805"/>
    <n v="500"/>
    <s v="Non-Travel"/>
    <n v="1109"/>
    <s v="Research &amp; Development"/>
    <n v="29"/>
    <n v="4"/>
    <s v="Medical"/>
    <n v="69"/>
    <n v="3"/>
    <n v="1"/>
    <s v="Single"/>
    <n v="11135"/>
    <n v="9"/>
    <n v="12"/>
    <n v="3"/>
    <n v="2"/>
    <n v="0"/>
    <n v="10"/>
    <n v="2"/>
    <n v="7"/>
    <n v="7"/>
    <n v="7"/>
  </r>
  <r>
    <n v="34"/>
    <x v="1"/>
    <n v="2"/>
    <s v="Male"/>
    <x v="0"/>
    <x v="0"/>
    <x v="718"/>
    <s v="No"/>
    <n v="2"/>
    <x v="15"/>
    <n v="0.15"/>
    <n v="7.0000000000000007E-2"/>
    <n v="7.9999999999999988E-2"/>
    <n v="1945"/>
    <n v="1200"/>
    <s v="Travel_Rarely"/>
    <n v="216"/>
    <s v="Sales"/>
    <n v="1"/>
    <n v="4"/>
    <s v="Marketing"/>
    <n v="75"/>
    <n v="4"/>
    <n v="2"/>
    <s v="Divorced"/>
    <n v="12278"/>
    <n v="0"/>
    <n v="11"/>
    <n v="3"/>
    <n v="4"/>
    <n v="1"/>
    <n v="16"/>
    <n v="2"/>
    <n v="1"/>
    <n v="0"/>
    <n v="9"/>
  </r>
  <r>
    <n v="59"/>
    <x v="1"/>
    <n v="2"/>
    <s v="Male"/>
    <x v="5"/>
    <x v="0"/>
    <x v="719"/>
    <s v="Yes"/>
    <n v="1"/>
    <x v="0"/>
    <n v="0.15"/>
    <n v="0.11"/>
    <n v="3.9999999999999994E-2"/>
    <n v="2380.8000000000002"/>
    <n v="4500"/>
    <s v="Travel_Rarely"/>
    <n v="1089"/>
    <s v="Sales"/>
    <n v="1"/>
    <n v="2"/>
    <s v="Technical Degree"/>
    <n v="66"/>
    <n v="3"/>
    <n v="3"/>
    <s v="Married"/>
    <n v="11038"/>
    <n v="3"/>
    <n v="14"/>
    <n v="3"/>
    <n v="3"/>
    <n v="1"/>
    <n v="14"/>
    <n v="1"/>
    <n v="4"/>
    <n v="0"/>
    <n v="4"/>
  </r>
  <r>
    <n v="45"/>
    <x v="1"/>
    <n v="2"/>
    <s v="Male"/>
    <x v="8"/>
    <x v="1"/>
    <x v="221"/>
    <s v="No"/>
    <n v="3"/>
    <x v="0"/>
    <n v="0.15"/>
    <n v="0.1"/>
    <n v="4.9999999999999989E-2"/>
    <n v="435.40000000000003"/>
    <n v="3000"/>
    <s v="Travel_Rarely"/>
    <n v="788"/>
    <s v="Human Resources"/>
    <n v="24"/>
    <n v="4"/>
    <s v="Medical"/>
    <n v="36"/>
    <n v="3"/>
    <n v="1"/>
    <s v="Single"/>
    <n v="8318"/>
    <n v="1"/>
    <n v="16"/>
    <n v="3"/>
    <n v="1"/>
    <n v="0"/>
    <n v="6"/>
    <n v="3"/>
    <n v="3"/>
    <n v="0"/>
    <n v="4"/>
  </r>
  <r>
    <n v="53"/>
    <x v="1"/>
    <n v="3"/>
    <s v="Female"/>
    <x v="0"/>
    <x v="1"/>
    <x v="720"/>
    <s v="No"/>
    <n v="3"/>
    <x v="15"/>
    <n v="0.1"/>
    <n v="0.11"/>
    <n v="-9.999999999999995E-3"/>
    <n v="1505"/>
    <n v="3000"/>
    <s v="Travel_Frequently"/>
    <n v="124"/>
    <s v="Sales"/>
    <n v="2"/>
    <n v="3"/>
    <s v="Marketing"/>
    <n v="38"/>
    <n v="2"/>
    <n v="3"/>
    <s v="Married"/>
    <n v="23537"/>
    <n v="2"/>
    <n v="12"/>
    <n v="3"/>
    <n v="1"/>
    <n v="1"/>
    <n v="30"/>
    <n v="2"/>
    <n v="7"/>
    <n v="6"/>
    <n v="12"/>
  </r>
  <r>
    <n v="36"/>
    <x v="0"/>
    <n v="1"/>
    <s v="Male"/>
    <x v="2"/>
    <x v="2"/>
    <x v="721"/>
    <s v="No"/>
    <n v="2"/>
    <x v="6"/>
    <n v="0.08"/>
    <n v="0.09"/>
    <n v="-9.999999999999995E-3"/>
    <n v="966.80000000000007"/>
    <n v="500"/>
    <s v="Travel_Rarely"/>
    <n v="660"/>
    <s v="Research &amp; Development"/>
    <n v="15"/>
    <n v="3"/>
    <s v="Other"/>
    <n v="81"/>
    <n v="3"/>
    <n v="2"/>
    <s v="Divorced"/>
    <n v="7858"/>
    <n v="7"/>
    <n v="14"/>
    <n v="3"/>
    <n v="2"/>
    <n v="1"/>
    <n v="9"/>
    <n v="3"/>
    <n v="0"/>
    <n v="0"/>
    <n v="0"/>
  </r>
  <r>
    <n v="26"/>
    <x v="0"/>
    <n v="1"/>
    <s v="Male"/>
    <x v="1"/>
    <x v="3"/>
    <x v="96"/>
    <s v="Yes"/>
    <n v="3"/>
    <x v="11"/>
    <n v="0.1"/>
    <n v="0.1"/>
    <n v="0"/>
    <n v="408.40000000000003"/>
    <n v="1200"/>
    <s v="Travel_Frequently"/>
    <n v="342"/>
    <s v="Research &amp; Development"/>
    <n v="2"/>
    <n v="3"/>
    <s v="Life Sciences"/>
    <n v="57"/>
    <n v="3"/>
    <n v="1"/>
    <s v="Married"/>
    <n v="15346"/>
    <n v="6"/>
    <n v="14"/>
    <n v="3"/>
    <n v="2"/>
    <n v="1"/>
    <n v="6"/>
    <n v="2"/>
    <n v="2"/>
    <n v="1"/>
    <n v="2"/>
  </r>
  <r>
    <n v="34"/>
    <x v="1"/>
    <n v="3"/>
    <s v="Female"/>
    <x v="6"/>
    <x v="2"/>
    <x v="722"/>
    <s v="Yes"/>
    <n v="3"/>
    <x v="6"/>
    <n v="0.15"/>
    <n v="0.09"/>
    <n v="0.06"/>
    <n v="444"/>
    <n v="4500"/>
    <s v="Travel_Rarely"/>
    <n v="1333"/>
    <s v="Sales"/>
    <n v="10"/>
    <n v="4"/>
    <s v="Life Sciences"/>
    <n v="87"/>
    <n v="3"/>
    <n v="1"/>
    <s v="Married"/>
    <n v="18410"/>
    <n v="1"/>
    <n v="19"/>
    <n v="3"/>
    <n v="4"/>
    <n v="1"/>
    <n v="1"/>
    <n v="2"/>
    <n v="1"/>
    <n v="0"/>
    <n v="0"/>
  </r>
  <r>
    <n v="28"/>
    <x v="1"/>
    <n v="4"/>
    <s v="Male"/>
    <x v="6"/>
    <x v="1"/>
    <x v="723"/>
    <s v="No"/>
    <n v="3"/>
    <x v="6"/>
    <n v="0.12"/>
    <n v="0.1"/>
    <n v="1.999999999999999E-2"/>
    <n v="210.4"/>
    <n v="500"/>
    <s v="Travel_Rarely"/>
    <n v="1144"/>
    <s v="Sales"/>
    <n v="10"/>
    <n v="1"/>
    <s v="Medical"/>
    <n v="74"/>
    <n v="3"/>
    <n v="1"/>
    <s v="Married"/>
    <n v="23384"/>
    <n v="1"/>
    <n v="22"/>
    <n v="4"/>
    <n v="2"/>
    <n v="0"/>
    <n v="1"/>
    <n v="5"/>
    <n v="0"/>
    <n v="0"/>
    <n v="0"/>
  </r>
  <r>
    <n v="38"/>
    <x v="1"/>
    <n v="3"/>
    <s v="Male"/>
    <x v="1"/>
    <x v="2"/>
    <x v="724"/>
    <s v="No"/>
    <n v="3"/>
    <x v="4"/>
    <n v="0.1"/>
    <n v="7.0000000000000007E-2"/>
    <n v="0.03"/>
    <n v="564.20000000000005"/>
    <n v="3000"/>
    <s v="Travel_Frequently"/>
    <n v="1186"/>
    <s v="Research &amp; Development"/>
    <n v="3"/>
    <n v="4"/>
    <s v="Other"/>
    <n v="44"/>
    <n v="3"/>
    <n v="1"/>
    <s v="Married"/>
    <n v="2997"/>
    <n v="3"/>
    <n v="16"/>
    <n v="3"/>
    <n v="1"/>
    <n v="1"/>
    <n v="8"/>
    <n v="2"/>
    <n v="2"/>
    <n v="2"/>
    <n v="2"/>
  </r>
  <r>
    <n v="50"/>
    <x v="1"/>
    <n v="2"/>
    <s v="Male"/>
    <x v="7"/>
    <x v="2"/>
    <x v="725"/>
    <s v="Yes"/>
    <n v="2"/>
    <x v="3"/>
    <n v="0.12"/>
    <n v="0.11"/>
    <n v="9.999999999999995E-3"/>
    <n v="3847.4"/>
    <n v="1200"/>
    <s v="Travel_Rarely"/>
    <n v="1464"/>
    <s v="Research &amp; Development"/>
    <n v="2"/>
    <n v="4"/>
    <s v="Medical"/>
    <n v="62"/>
    <n v="3"/>
    <n v="5"/>
    <s v="Married"/>
    <n v="12853"/>
    <n v="2"/>
    <n v="11"/>
    <n v="3"/>
    <n v="4"/>
    <n v="1"/>
    <n v="29"/>
    <n v="2"/>
    <n v="1"/>
    <n v="7"/>
    <n v="7"/>
  </r>
  <r>
    <n v="37"/>
    <x v="1"/>
    <n v="4"/>
    <s v="Female"/>
    <x v="4"/>
    <x v="1"/>
    <x v="726"/>
    <s v="No"/>
    <n v="2"/>
    <x v="9"/>
    <n v="0.15"/>
    <n v="0.09"/>
    <n v="0.06"/>
    <n v="821.40000000000009"/>
    <n v="1200"/>
    <s v="Travel_Rarely"/>
    <n v="124"/>
    <s v="Research &amp; Development"/>
    <n v="3"/>
    <n v="3"/>
    <s v="Other"/>
    <n v="35"/>
    <n v="3"/>
    <n v="2"/>
    <s v="Single"/>
    <n v="13848"/>
    <n v="3"/>
    <n v="15"/>
    <n v="3"/>
    <n v="1"/>
    <n v="0"/>
    <n v="8"/>
    <n v="3"/>
    <n v="3"/>
    <n v="0"/>
    <n v="1"/>
  </r>
  <r>
    <n v="40"/>
    <x v="1"/>
    <n v="3"/>
    <s v="Male"/>
    <x v="0"/>
    <x v="3"/>
    <x v="727"/>
    <s v="No"/>
    <n v="2"/>
    <x v="5"/>
    <n v="0.12"/>
    <n v="0.09"/>
    <n v="0.03"/>
    <n v="1679.2"/>
    <n v="1200"/>
    <s v="Travel_Rarely"/>
    <n v="300"/>
    <s v="Sales"/>
    <n v="26"/>
    <n v="3"/>
    <s v="Marketing"/>
    <n v="74"/>
    <n v="3"/>
    <n v="2"/>
    <s v="Married"/>
    <n v="22217"/>
    <n v="1"/>
    <n v="14"/>
    <n v="3"/>
    <n v="2"/>
    <n v="1"/>
    <n v="8"/>
    <n v="3"/>
    <n v="7"/>
    <n v="7"/>
    <n v="5"/>
  </r>
  <r>
    <n v="26"/>
    <x v="1"/>
    <n v="1"/>
    <s v="Female"/>
    <x v="1"/>
    <x v="2"/>
    <x v="728"/>
    <s v="No"/>
    <n v="3"/>
    <x v="8"/>
    <n v="0.12"/>
    <n v="0.1"/>
    <n v="1.999999999999999E-2"/>
    <n v="401.40000000000003"/>
    <n v="500"/>
    <s v="Travel_Frequently"/>
    <n v="921"/>
    <s v="Research &amp; Development"/>
    <n v="1"/>
    <n v="1"/>
    <s v="Medical"/>
    <n v="66"/>
    <n v="2"/>
    <n v="1"/>
    <s v="Divorced"/>
    <n v="25265"/>
    <n v="1"/>
    <n v="13"/>
    <n v="3"/>
    <n v="3"/>
    <n v="2"/>
    <n v="5"/>
    <n v="5"/>
    <n v="3"/>
    <n v="1"/>
    <n v="3"/>
  </r>
  <r>
    <n v="46"/>
    <x v="1"/>
    <n v="4"/>
    <s v="Male"/>
    <x v="7"/>
    <x v="0"/>
    <x v="729"/>
    <s v="No"/>
    <n v="3"/>
    <x v="4"/>
    <n v="0.12"/>
    <n v="0.11"/>
    <n v="9.999999999999995E-3"/>
    <n v="3925.4"/>
    <n v="4500"/>
    <s v="Travel_Rarely"/>
    <n v="430"/>
    <s v="Research &amp; Development"/>
    <n v="1"/>
    <n v="4"/>
    <s v="Medical"/>
    <n v="40"/>
    <n v="3"/>
    <n v="5"/>
    <s v="Divorced"/>
    <n v="21445"/>
    <n v="9"/>
    <n v="17"/>
    <n v="3"/>
    <n v="4"/>
    <n v="2"/>
    <n v="23"/>
    <n v="0"/>
    <n v="2"/>
    <n v="2"/>
    <n v="2"/>
  </r>
  <r>
    <n v="54"/>
    <x v="1"/>
    <n v="3"/>
    <s v="Female"/>
    <x v="0"/>
    <x v="2"/>
    <x v="730"/>
    <s v="No"/>
    <n v="3"/>
    <x v="7"/>
    <n v="0.08"/>
    <n v="0.11"/>
    <n v="-0.03"/>
    <n v="2137.2000000000003"/>
    <n v="4500"/>
    <s v="Travel_Rarely"/>
    <n v="1082"/>
    <s v="Sales"/>
    <n v="2"/>
    <n v="4"/>
    <s v="Life Sciences"/>
    <n v="41"/>
    <n v="2"/>
    <n v="3"/>
    <s v="Married"/>
    <n v="8392"/>
    <n v="6"/>
    <n v="11"/>
    <n v="3"/>
    <n v="2"/>
    <n v="1"/>
    <n v="13"/>
    <n v="4"/>
    <n v="4"/>
    <n v="7"/>
    <n v="0"/>
  </r>
  <r>
    <n v="56"/>
    <x v="1"/>
    <n v="1"/>
    <s v="Female"/>
    <x v="1"/>
    <x v="2"/>
    <x v="131"/>
    <s v="No"/>
    <n v="3"/>
    <x v="8"/>
    <n v="0.08"/>
    <n v="0.1"/>
    <n v="-2.0000000000000004E-2"/>
    <n v="588.4"/>
    <n v="4500"/>
    <s v="Travel_Frequently"/>
    <n v="1240"/>
    <s v="Research &amp; Development"/>
    <n v="9"/>
    <n v="3"/>
    <s v="Medical"/>
    <n v="63"/>
    <n v="3"/>
    <n v="1"/>
    <s v="Married"/>
    <n v="12154"/>
    <n v="2"/>
    <n v="19"/>
    <n v="3"/>
    <n v="2"/>
    <n v="1"/>
    <n v="18"/>
    <n v="4"/>
    <n v="4"/>
    <n v="0"/>
    <n v="3"/>
  </r>
  <r>
    <n v="36"/>
    <x v="1"/>
    <n v="4"/>
    <s v="Female"/>
    <x v="3"/>
    <x v="0"/>
    <x v="731"/>
    <s v="No"/>
    <n v="2"/>
    <x v="13"/>
    <n v="0.08"/>
    <n v="0.09"/>
    <n v="-9.999999999999995E-3"/>
    <n v="1771.6000000000001"/>
    <n v="1200"/>
    <s v="Travel_Rarely"/>
    <n v="796"/>
    <s v="Research &amp; Development"/>
    <n v="12"/>
    <n v="5"/>
    <s v="Medical"/>
    <n v="51"/>
    <n v="2"/>
    <n v="3"/>
    <s v="Single"/>
    <n v="15669"/>
    <n v="0"/>
    <n v="11"/>
    <n v="3"/>
    <n v="2"/>
    <n v="0"/>
    <n v="15"/>
    <n v="2"/>
    <n v="8"/>
    <n v="7"/>
    <n v="8"/>
  </r>
  <r>
    <n v="55"/>
    <x v="1"/>
    <n v="3"/>
    <s v="Male"/>
    <x v="5"/>
    <x v="3"/>
    <x v="732"/>
    <s v="No"/>
    <n v="4"/>
    <x v="7"/>
    <n v="0.08"/>
    <n v="0.1"/>
    <n v="-2.0000000000000004E-2"/>
    <n v="3351.2000000000003"/>
    <n v="3000"/>
    <s v="Non-Travel"/>
    <n v="444"/>
    <s v="Research &amp; Development"/>
    <n v="2"/>
    <n v="1"/>
    <s v="Medical"/>
    <n v="40"/>
    <n v="2"/>
    <n v="4"/>
    <s v="Single"/>
    <n v="17323"/>
    <n v="7"/>
    <n v="15"/>
    <n v="3"/>
    <n v="2"/>
    <n v="0"/>
    <n v="31"/>
    <n v="3"/>
    <n v="7"/>
    <n v="6"/>
    <n v="2"/>
  </r>
  <r>
    <n v="43"/>
    <x v="1"/>
    <n v="3"/>
    <s v="Male"/>
    <x v="0"/>
    <x v="0"/>
    <x v="733"/>
    <s v="No"/>
    <n v="3"/>
    <x v="6"/>
    <n v="0.1"/>
    <n v="0.11"/>
    <n v="-9.999999999999995E-3"/>
    <n v="2159.6"/>
    <n v="500"/>
    <s v="Travel_Rarely"/>
    <n v="415"/>
    <s v="Sales"/>
    <n v="25"/>
    <n v="3"/>
    <s v="Medical"/>
    <n v="79"/>
    <n v="2"/>
    <n v="3"/>
    <s v="Divorced"/>
    <n v="5268"/>
    <n v="5"/>
    <n v="13"/>
    <n v="3"/>
    <n v="3"/>
    <n v="1"/>
    <n v="18"/>
    <n v="5"/>
    <n v="0"/>
    <n v="0"/>
    <n v="0"/>
  </r>
  <r>
    <n v="20"/>
    <x v="0"/>
    <n v="4"/>
    <s v="Female"/>
    <x v="6"/>
    <x v="0"/>
    <x v="157"/>
    <s v="Yes"/>
    <n v="3"/>
    <x v="4"/>
    <n v="0.08"/>
    <n v="0.1"/>
    <n v="-2.0000000000000004E-2"/>
    <n v="464.6"/>
    <n v="3000"/>
    <s v="Travel_Frequently"/>
    <n v="769"/>
    <s v="Sales"/>
    <n v="9"/>
    <n v="3"/>
    <s v="Marketing"/>
    <n v="54"/>
    <n v="3"/>
    <n v="1"/>
    <s v="Single"/>
    <n v="17205"/>
    <n v="1"/>
    <n v="14"/>
    <n v="3"/>
    <n v="2"/>
    <n v="0"/>
    <n v="2"/>
    <n v="3"/>
    <n v="2"/>
    <n v="0"/>
    <n v="2"/>
  </r>
  <r>
    <n v="21"/>
    <x v="0"/>
    <n v="3"/>
    <s v="Female"/>
    <x v="2"/>
    <x v="3"/>
    <x v="734"/>
    <s v="No"/>
    <n v="2"/>
    <x v="6"/>
    <n v="0.12"/>
    <n v="7.0000000000000007E-2"/>
    <n v="4.9999999999999989E-2"/>
    <n v="283.2"/>
    <n v="1200"/>
    <s v="Travel_Rarely"/>
    <n v="1334"/>
    <s v="Research &amp; Development"/>
    <n v="10"/>
    <n v="3"/>
    <s v="Life Sciences"/>
    <n v="36"/>
    <n v="2"/>
    <n v="1"/>
    <s v="Single"/>
    <n v="17258"/>
    <n v="1"/>
    <n v="13"/>
    <n v="3"/>
    <n v="1"/>
    <n v="0"/>
    <n v="1"/>
    <n v="6"/>
    <n v="0"/>
    <n v="1"/>
    <n v="0"/>
  </r>
  <r>
    <n v="46"/>
    <x v="1"/>
    <n v="4"/>
    <s v="Female"/>
    <x v="1"/>
    <x v="3"/>
    <x v="735"/>
    <s v="Yes"/>
    <n v="3"/>
    <x v="22"/>
    <n v="0.15"/>
    <n v="0.09"/>
    <n v="0.06"/>
    <n v="923"/>
    <n v="500"/>
    <s v="Travel_Rarely"/>
    <n v="1003"/>
    <s v="Research &amp; Development"/>
    <n v="8"/>
    <n v="4"/>
    <s v="Life Sciences"/>
    <n v="74"/>
    <n v="2"/>
    <n v="2"/>
    <s v="Divorced"/>
    <n v="21029"/>
    <n v="8"/>
    <n v="23"/>
    <n v="4"/>
    <n v="1"/>
    <n v="3"/>
    <n v="19"/>
    <n v="2"/>
    <n v="13"/>
    <n v="1"/>
    <n v="7"/>
  </r>
  <r>
    <n v="51"/>
    <x v="0"/>
    <n v="1"/>
    <s v="Male"/>
    <x v="1"/>
    <x v="2"/>
    <x v="736"/>
    <s v="Yes"/>
    <n v="4"/>
    <x v="1"/>
    <n v="0.08"/>
    <n v="7.0000000000000007E-2"/>
    <n v="9.999999999999995E-3"/>
    <n v="492.20000000000005"/>
    <n v="3000"/>
    <s v="Travel_Rarely"/>
    <n v="1323"/>
    <s v="Research &amp; Development"/>
    <n v="4"/>
    <n v="4"/>
    <s v="Life Sciences"/>
    <n v="34"/>
    <n v="3"/>
    <n v="1"/>
    <s v="Married"/>
    <n v="10332"/>
    <n v="9"/>
    <n v="12"/>
    <n v="3"/>
    <n v="3"/>
    <n v="3"/>
    <n v="18"/>
    <n v="2"/>
    <n v="0"/>
    <n v="2"/>
    <n v="7"/>
  </r>
  <r>
    <n v="28"/>
    <x v="0"/>
    <n v="2"/>
    <s v="Male"/>
    <x v="4"/>
    <x v="3"/>
    <x v="737"/>
    <s v="No"/>
    <n v="2"/>
    <x v="1"/>
    <n v="0.1"/>
    <n v="0.11"/>
    <n v="-9.999999999999995E-3"/>
    <n v="1744.4"/>
    <n v="4500"/>
    <s v="Non-Travel"/>
    <n v="1366"/>
    <s v="Research &amp; Development"/>
    <n v="24"/>
    <n v="2"/>
    <s v="Technical Degree"/>
    <n v="72"/>
    <n v="2"/>
    <n v="3"/>
    <s v="Single"/>
    <n v="12355"/>
    <n v="1"/>
    <n v="12"/>
    <n v="3"/>
    <n v="1"/>
    <n v="0"/>
    <n v="10"/>
    <n v="2"/>
    <n v="7"/>
    <n v="1"/>
    <n v="9"/>
  </r>
  <r>
    <n v="26"/>
    <x v="1"/>
    <n v="1"/>
    <s v="Male"/>
    <x v="2"/>
    <x v="3"/>
    <x v="738"/>
    <s v="No"/>
    <n v="3"/>
    <x v="8"/>
    <n v="0.12"/>
    <n v="7.0000000000000007E-2"/>
    <n v="4.9999999999999989E-2"/>
    <n v="791"/>
    <n v="1200"/>
    <s v="Travel_Rarely"/>
    <n v="192"/>
    <s v="Research &amp; Development"/>
    <n v="1"/>
    <n v="2"/>
    <s v="Medical"/>
    <n v="59"/>
    <n v="2"/>
    <n v="1"/>
    <s v="Married"/>
    <n v="11141"/>
    <n v="1"/>
    <n v="16"/>
    <n v="3"/>
    <n v="1"/>
    <n v="2"/>
    <n v="6"/>
    <n v="2"/>
    <n v="3"/>
    <n v="1"/>
    <n v="3"/>
  </r>
  <r>
    <n v="30"/>
    <x v="1"/>
    <n v="3"/>
    <s v="Male"/>
    <x v="3"/>
    <x v="3"/>
    <x v="739"/>
    <s v="No"/>
    <n v="2"/>
    <x v="0"/>
    <n v="0.15"/>
    <n v="0.11"/>
    <n v="3.9999999999999994E-2"/>
    <n v="1991.4"/>
    <n v="1200"/>
    <s v="Travel_Rarely"/>
    <n v="1176"/>
    <s v="Research &amp; Development"/>
    <n v="20"/>
    <n v="3"/>
    <s v="Other"/>
    <n v="85"/>
    <n v="3"/>
    <n v="2"/>
    <s v="Married"/>
    <n v="9096"/>
    <n v="0"/>
    <n v="15"/>
    <n v="3"/>
    <n v="3"/>
    <n v="1"/>
    <n v="7"/>
    <n v="1"/>
    <n v="2"/>
    <n v="0"/>
    <n v="2"/>
  </r>
  <r>
    <n v="41"/>
    <x v="1"/>
    <n v="2"/>
    <s v="Female"/>
    <x v="1"/>
    <x v="2"/>
    <x v="740"/>
    <s v="No"/>
    <n v="3"/>
    <x v="1"/>
    <n v="0.15"/>
    <n v="0.1"/>
    <n v="4.9999999999999989E-2"/>
    <n v="675.2"/>
    <n v="500"/>
    <s v="Travel_Rarely"/>
    <n v="509"/>
    <s v="Research &amp; Development"/>
    <n v="7"/>
    <n v="2"/>
    <s v="Technical Degree"/>
    <n v="43"/>
    <n v="4"/>
    <n v="1"/>
    <s v="Married"/>
    <n v="18863"/>
    <n v="1"/>
    <n v="13"/>
    <n v="3"/>
    <n v="3"/>
    <n v="0"/>
    <n v="10"/>
    <n v="3"/>
    <n v="6"/>
    <n v="0"/>
    <n v="8"/>
  </r>
  <r>
    <n v="38"/>
    <x v="1"/>
    <n v="3"/>
    <s v="Female"/>
    <x v="4"/>
    <x v="2"/>
    <x v="741"/>
    <s v="No"/>
    <n v="2"/>
    <x v="27"/>
    <n v="0.1"/>
    <n v="0.1"/>
    <n v="0"/>
    <n v="1764.6000000000001"/>
    <n v="500"/>
    <s v="Travel_Rarely"/>
    <n v="330"/>
    <s v="Research &amp; Development"/>
    <n v="17"/>
    <n v="1"/>
    <s v="Life Sciences"/>
    <n v="65"/>
    <n v="2"/>
    <n v="3"/>
    <s v="Married"/>
    <n v="24608"/>
    <n v="0"/>
    <n v="18"/>
    <n v="3"/>
    <n v="1"/>
    <n v="1"/>
    <n v="20"/>
    <n v="4"/>
    <n v="9"/>
    <n v="1"/>
    <n v="9"/>
  </r>
  <r>
    <n v="40"/>
    <x v="1"/>
    <n v="1"/>
    <s v="Male"/>
    <x v="4"/>
    <x v="0"/>
    <x v="742"/>
    <s v="No"/>
    <n v="3"/>
    <x v="19"/>
    <n v="0.12"/>
    <n v="0.09"/>
    <n v="0.03"/>
    <n v="2064.4"/>
    <n v="500"/>
    <s v="Travel_Rarely"/>
    <n v="1492"/>
    <s v="Research &amp; Development"/>
    <n v="20"/>
    <n v="4"/>
    <s v="Technical Degree"/>
    <n v="61"/>
    <n v="3"/>
    <n v="3"/>
    <s v="Married"/>
    <n v="26542"/>
    <n v="4"/>
    <n v="20"/>
    <n v="4"/>
    <n v="4"/>
    <n v="1"/>
    <n v="14"/>
    <n v="6"/>
    <n v="10"/>
    <n v="11"/>
    <n v="1"/>
  </r>
  <r>
    <n v="27"/>
    <x v="1"/>
    <n v="1"/>
    <s v="Male"/>
    <x v="2"/>
    <x v="2"/>
    <x v="743"/>
    <s v="No"/>
    <n v="3"/>
    <x v="11"/>
    <n v="0.12"/>
    <n v="0.11"/>
    <n v="9.999999999999995E-3"/>
    <n v="924.2"/>
    <n v="4500"/>
    <s v="Non-Travel"/>
    <n v="1277"/>
    <s v="Research &amp; Development"/>
    <n v="8"/>
    <n v="5"/>
    <s v="Life Sciences"/>
    <n v="87"/>
    <n v="1"/>
    <n v="1"/>
    <s v="Married"/>
    <n v="5869"/>
    <n v="1"/>
    <n v="19"/>
    <n v="3"/>
    <n v="4"/>
    <n v="3"/>
    <n v="3"/>
    <n v="4"/>
    <n v="2"/>
    <n v="1"/>
    <n v="2"/>
  </r>
  <r>
    <n v="55"/>
    <x v="1"/>
    <n v="4"/>
    <s v="Male"/>
    <x v="3"/>
    <x v="1"/>
    <x v="744"/>
    <s v="No"/>
    <n v="3"/>
    <x v="11"/>
    <n v="0.15"/>
    <n v="7.0000000000000007E-2"/>
    <n v="7.9999999999999988E-2"/>
    <n v="2195.2000000000003"/>
    <n v="4500"/>
    <s v="Travel_Frequently"/>
    <n v="1091"/>
    <s v="Research &amp; Development"/>
    <n v="2"/>
    <n v="1"/>
    <s v="Life Sciences"/>
    <n v="65"/>
    <n v="3"/>
    <n v="3"/>
    <s v="Married"/>
    <n v="15813"/>
    <n v="3"/>
    <n v="18"/>
    <n v="3"/>
    <n v="2"/>
    <n v="1"/>
    <n v="23"/>
    <n v="4"/>
    <n v="2"/>
    <n v="1"/>
    <n v="2"/>
  </r>
  <r>
    <n v="28"/>
    <x v="1"/>
    <n v="3"/>
    <s v="Female"/>
    <x v="1"/>
    <x v="2"/>
    <x v="745"/>
    <s v="No"/>
    <n v="4"/>
    <x v="3"/>
    <n v="0.15"/>
    <n v="7.0000000000000007E-2"/>
    <n v="7.9999999999999988E-2"/>
    <n v="732"/>
    <n v="500"/>
    <s v="Travel_Rarely"/>
    <n v="857"/>
    <s v="Research &amp; Development"/>
    <n v="10"/>
    <n v="3"/>
    <s v="Other"/>
    <n v="59"/>
    <n v="3"/>
    <n v="2"/>
    <s v="Single"/>
    <n v="7909"/>
    <n v="3"/>
    <n v="13"/>
    <n v="3"/>
    <n v="4"/>
    <n v="0"/>
    <n v="10"/>
    <n v="4"/>
    <n v="7"/>
    <n v="1"/>
    <n v="7"/>
  </r>
  <r>
    <n v="44"/>
    <x v="0"/>
    <n v="2"/>
    <s v="Male"/>
    <x v="8"/>
    <x v="3"/>
    <x v="746"/>
    <s v="No"/>
    <n v="3"/>
    <x v="23"/>
    <n v="0.15"/>
    <n v="0.09"/>
    <n v="0.06"/>
    <n v="2096.4"/>
    <n v="3000"/>
    <s v="Travel_Rarely"/>
    <n v="1376"/>
    <s v="Human Resources"/>
    <n v="1"/>
    <n v="2"/>
    <s v="Medical"/>
    <n v="91"/>
    <n v="2"/>
    <n v="3"/>
    <s v="Married"/>
    <n v="2326"/>
    <n v="9"/>
    <n v="14"/>
    <n v="3"/>
    <n v="4"/>
    <n v="1"/>
    <n v="24"/>
    <n v="1"/>
    <n v="6"/>
    <n v="3"/>
    <n v="6"/>
  </r>
  <r>
    <n v="33"/>
    <x v="1"/>
    <n v="4"/>
    <s v="Male"/>
    <x v="4"/>
    <x v="0"/>
    <x v="747"/>
    <s v="No"/>
    <n v="3"/>
    <x v="11"/>
    <n v="0.1"/>
    <n v="7.0000000000000007E-2"/>
    <n v="0.03"/>
    <n v="1423.8000000000002"/>
    <n v="1200"/>
    <s v="Travel_Rarely"/>
    <n v="654"/>
    <s v="Research &amp; Development"/>
    <n v="5"/>
    <n v="3"/>
    <s v="Life Sciences"/>
    <n v="34"/>
    <n v="2"/>
    <n v="3"/>
    <s v="Divorced"/>
    <n v="21214"/>
    <n v="4"/>
    <n v="15"/>
    <n v="3"/>
    <n v="3"/>
    <n v="1"/>
    <n v="9"/>
    <n v="2"/>
    <n v="2"/>
    <n v="1"/>
    <n v="2"/>
  </r>
  <r>
    <n v="35"/>
    <x v="0"/>
    <n v="4"/>
    <s v="Male"/>
    <x v="0"/>
    <x v="3"/>
    <x v="748"/>
    <s v="Yes"/>
    <n v="3"/>
    <x v="3"/>
    <n v="0.08"/>
    <n v="0.11"/>
    <n v="-0.03"/>
    <n v="1916.4"/>
    <n v="3000"/>
    <s v="Travel_Rarely"/>
    <n v="1204"/>
    <s v="Sales"/>
    <n v="4"/>
    <n v="3"/>
    <s v="Technical Degree"/>
    <n v="86"/>
    <n v="3"/>
    <n v="3"/>
    <s v="Single"/>
    <n v="10333"/>
    <n v="0"/>
    <n v="22"/>
    <n v="4"/>
    <n v="1"/>
    <n v="0"/>
    <n v="9"/>
    <n v="2"/>
    <n v="7"/>
    <n v="4"/>
    <n v="7"/>
  </r>
  <r>
    <n v="33"/>
    <x v="0"/>
    <n v="1"/>
    <s v="Female"/>
    <x v="1"/>
    <x v="2"/>
    <x v="749"/>
    <s v="No"/>
    <n v="3"/>
    <x v="20"/>
    <n v="0.12"/>
    <n v="0.1"/>
    <n v="1.999999999999999E-2"/>
    <n v="901.6"/>
    <n v="4500"/>
    <s v="Travel_Frequently"/>
    <n v="827"/>
    <s v="Research &amp; Development"/>
    <n v="29"/>
    <n v="4"/>
    <s v="Medical"/>
    <n v="54"/>
    <n v="2"/>
    <n v="2"/>
    <s v="Single"/>
    <n v="3129"/>
    <n v="1"/>
    <n v="22"/>
    <n v="4"/>
    <n v="2"/>
    <n v="0"/>
    <n v="14"/>
    <n v="4"/>
    <n v="7"/>
    <n v="3"/>
    <n v="8"/>
  </r>
  <r>
    <n v="28"/>
    <x v="1"/>
    <n v="1"/>
    <s v="Male"/>
    <x v="2"/>
    <x v="2"/>
    <x v="750"/>
    <s v="No"/>
    <n v="2"/>
    <x v="9"/>
    <n v="0.12"/>
    <n v="0.09"/>
    <n v="0.03"/>
    <n v="441.40000000000003"/>
    <n v="500"/>
    <s v="Travel_Rarely"/>
    <n v="895"/>
    <s v="Research &amp; Development"/>
    <n v="15"/>
    <n v="2"/>
    <s v="Life Sciences"/>
    <n v="50"/>
    <n v="3"/>
    <n v="1"/>
    <s v="Divorced"/>
    <n v="22482"/>
    <n v="1"/>
    <n v="16"/>
    <n v="3"/>
    <n v="4"/>
    <n v="1"/>
    <n v="4"/>
    <n v="5"/>
    <n v="2"/>
    <n v="2"/>
    <n v="2"/>
  </r>
  <r>
    <n v="34"/>
    <x v="1"/>
    <n v="1"/>
    <s v="Male"/>
    <x v="4"/>
    <x v="0"/>
    <x v="751"/>
    <s v="No"/>
    <n v="2"/>
    <x v="0"/>
    <n v="0.08"/>
    <n v="0.11"/>
    <n v="-0.03"/>
    <n v="1551.2"/>
    <n v="1200"/>
    <s v="Travel_Frequently"/>
    <n v="618"/>
    <s v="Research &amp; Development"/>
    <n v="3"/>
    <n v="1"/>
    <s v="Life Sciences"/>
    <n v="45"/>
    <n v="3"/>
    <n v="2"/>
    <s v="Single"/>
    <n v="22266"/>
    <n v="0"/>
    <n v="17"/>
    <n v="3"/>
    <n v="3"/>
    <n v="0"/>
    <n v="7"/>
    <n v="1"/>
    <n v="2"/>
    <n v="0"/>
    <n v="4"/>
  </r>
  <r>
    <n v="37"/>
    <x v="1"/>
    <n v="4"/>
    <s v="Female"/>
    <x v="0"/>
    <x v="0"/>
    <x v="752"/>
    <s v="Yes"/>
    <n v="3"/>
    <x v="6"/>
    <n v="0.15"/>
    <n v="0.1"/>
    <n v="4.9999999999999989E-2"/>
    <n v="1338.8000000000002"/>
    <n v="1200"/>
    <s v="Travel_Rarely"/>
    <n v="309"/>
    <s v="Sales"/>
    <n v="10"/>
    <n v="4"/>
    <s v="Life Sciences"/>
    <n v="88"/>
    <n v="2"/>
    <n v="2"/>
    <s v="Divorced"/>
    <n v="24223"/>
    <n v="2"/>
    <n v="14"/>
    <n v="3"/>
    <n v="3"/>
    <n v="3"/>
    <n v="8"/>
    <n v="5"/>
    <n v="0"/>
    <n v="0"/>
    <n v="0"/>
  </r>
  <r>
    <n v="25"/>
    <x v="0"/>
    <n v="4"/>
    <s v="Male"/>
    <x v="2"/>
    <x v="0"/>
    <x v="753"/>
    <s v="Yes"/>
    <n v="4"/>
    <x v="5"/>
    <n v="0.1"/>
    <n v="7.0000000000000007E-2"/>
    <n v="0.03"/>
    <n v="738.2"/>
    <n v="4500"/>
    <s v="Travel_Rarely"/>
    <n v="1219"/>
    <s v="Research &amp; Development"/>
    <n v="4"/>
    <n v="1"/>
    <s v="Technical Degree"/>
    <n v="32"/>
    <n v="3"/>
    <n v="1"/>
    <s v="Married"/>
    <n v="4605"/>
    <n v="1"/>
    <n v="15"/>
    <n v="3"/>
    <n v="2"/>
    <n v="1"/>
    <n v="7"/>
    <n v="3"/>
    <n v="7"/>
    <n v="5"/>
    <n v="6"/>
  </r>
  <r>
    <n v="26"/>
    <x v="0"/>
    <n v="1"/>
    <s v="Male"/>
    <x v="2"/>
    <x v="2"/>
    <x v="638"/>
    <s v="No"/>
    <n v="2"/>
    <x v="6"/>
    <n v="0.1"/>
    <n v="0.11"/>
    <n v="-9.999999999999995E-3"/>
    <n v="475.40000000000003"/>
    <n v="1200"/>
    <s v="Travel_Rarely"/>
    <n v="1330"/>
    <s v="Research &amp; Development"/>
    <n v="21"/>
    <n v="3"/>
    <s v="Medical"/>
    <n v="37"/>
    <n v="3"/>
    <n v="1"/>
    <s v="Divorced"/>
    <n v="19373"/>
    <n v="1"/>
    <n v="20"/>
    <n v="4"/>
    <n v="3"/>
    <n v="1"/>
    <n v="1"/>
    <n v="0"/>
    <n v="1"/>
    <n v="0"/>
    <n v="0"/>
  </r>
  <r>
    <n v="33"/>
    <x v="0"/>
    <n v="1"/>
    <s v="Male"/>
    <x v="1"/>
    <x v="1"/>
    <x v="754"/>
    <s v="Yes"/>
    <n v="3"/>
    <x v="4"/>
    <n v="0.08"/>
    <n v="0.09"/>
    <n v="-9.999999999999995E-3"/>
    <n v="462.6"/>
    <n v="3000"/>
    <s v="Travel_Rarely"/>
    <n v="1017"/>
    <s v="Research &amp; Development"/>
    <n v="25"/>
    <n v="3"/>
    <s v="Medical"/>
    <n v="55"/>
    <n v="2"/>
    <n v="1"/>
    <s v="Single"/>
    <n v="2993"/>
    <n v="4"/>
    <n v="20"/>
    <n v="4"/>
    <n v="2"/>
    <n v="0"/>
    <n v="5"/>
    <n v="0"/>
    <n v="2"/>
    <n v="2"/>
    <n v="2"/>
  </r>
  <r>
    <n v="42"/>
    <x v="1"/>
    <n v="4"/>
    <s v="Male"/>
    <x v="5"/>
    <x v="3"/>
    <x v="755"/>
    <s v="No"/>
    <n v="3"/>
    <x v="14"/>
    <n v="0.08"/>
    <n v="0.09"/>
    <n v="-9.999999999999995E-3"/>
    <n v="3533"/>
    <n v="3000"/>
    <s v="Travel_Rarely"/>
    <n v="469"/>
    <s v="Research &amp; Development"/>
    <n v="2"/>
    <n v="2"/>
    <s v="Medical"/>
    <n v="35"/>
    <n v="3"/>
    <n v="4"/>
    <s v="Married"/>
    <n v="14399"/>
    <n v="0"/>
    <n v="17"/>
    <n v="3"/>
    <n v="4"/>
    <n v="1"/>
    <n v="23"/>
    <n v="3"/>
    <n v="6"/>
    <n v="13"/>
    <n v="7"/>
  </r>
  <r>
    <n v="28"/>
    <x v="0"/>
    <n v="1"/>
    <s v="Male"/>
    <x v="2"/>
    <x v="1"/>
    <x v="756"/>
    <s v="No"/>
    <n v="3"/>
    <x v="6"/>
    <n v="0.12"/>
    <n v="0.11"/>
    <n v="9.999999999999995E-3"/>
    <n v="519.20000000000005"/>
    <n v="4500"/>
    <s v="Travel_Frequently"/>
    <n v="1009"/>
    <s v="Research &amp; Development"/>
    <n v="1"/>
    <n v="3"/>
    <s v="Medical"/>
    <n v="45"/>
    <n v="2"/>
    <n v="1"/>
    <s v="Divorced"/>
    <n v="7160"/>
    <n v="1"/>
    <n v="15"/>
    <n v="3"/>
    <n v="1"/>
    <n v="2"/>
    <n v="1"/>
    <n v="2"/>
    <n v="0"/>
    <n v="0"/>
    <n v="0"/>
  </r>
  <r>
    <n v="50"/>
    <x v="0"/>
    <n v="4"/>
    <s v="Male"/>
    <x v="0"/>
    <x v="2"/>
    <x v="757"/>
    <s v="Yes"/>
    <n v="3"/>
    <x v="2"/>
    <n v="0.12"/>
    <n v="7.0000000000000007E-2"/>
    <n v="4.9999999999999989E-2"/>
    <n v="945.6"/>
    <n v="4500"/>
    <s v="Travel_Frequently"/>
    <n v="959"/>
    <s v="Sales"/>
    <n v="1"/>
    <n v="4"/>
    <s v="Other"/>
    <n v="81"/>
    <n v="3"/>
    <n v="2"/>
    <s v="Single"/>
    <n v="17251"/>
    <n v="3"/>
    <n v="14"/>
    <n v="3"/>
    <n v="4"/>
    <n v="0"/>
    <n v="5"/>
    <n v="4"/>
    <n v="0"/>
    <n v="0"/>
    <n v="0"/>
  </r>
  <r>
    <n v="33"/>
    <x v="1"/>
    <n v="4"/>
    <s v="Female"/>
    <x v="0"/>
    <x v="1"/>
    <x v="758"/>
    <s v="No"/>
    <n v="3"/>
    <x v="11"/>
    <n v="0.1"/>
    <n v="0.09"/>
    <n v="1.0000000000000009E-2"/>
    <n v="860.40000000000009"/>
    <n v="500"/>
    <s v="Travel_Frequently"/>
    <n v="970"/>
    <s v="Sales"/>
    <n v="7"/>
    <n v="3"/>
    <s v="Life Sciences"/>
    <n v="30"/>
    <n v="3"/>
    <n v="2"/>
    <s v="Married"/>
    <n v="13401"/>
    <n v="0"/>
    <n v="17"/>
    <n v="3"/>
    <n v="3"/>
    <n v="1"/>
    <n v="4"/>
    <n v="3"/>
    <n v="2"/>
    <n v="0"/>
    <n v="2"/>
  </r>
  <r>
    <n v="34"/>
    <x v="1"/>
    <n v="3"/>
    <s v="Male"/>
    <x v="1"/>
    <x v="0"/>
    <x v="759"/>
    <s v="No"/>
    <n v="3"/>
    <x v="2"/>
    <n v="0.1"/>
    <n v="0.09"/>
    <n v="1.0000000000000009E-2"/>
    <n v="595.80000000000007"/>
    <n v="1200"/>
    <s v="Non-Travel"/>
    <n v="697"/>
    <s v="Research &amp; Development"/>
    <n v="3"/>
    <n v="4"/>
    <s v="Life Sciences"/>
    <n v="40"/>
    <n v="2"/>
    <n v="1"/>
    <s v="Married"/>
    <n v="22478"/>
    <n v="3"/>
    <n v="17"/>
    <n v="3"/>
    <n v="4"/>
    <n v="3"/>
    <n v="6"/>
    <n v="2"/>
    <n v="0"/>
    <n v="0"/>
    <n v="0"/>
  </r>
  <r>
    <n v="48"/>
    <x v="1"/>
    <n v="1"/>
    <s v="Male"/>
    <x v="5"/>
    <x v="0"/>
    <x v="760"/>
    <s v="No"/>
    <n v="2"/>
    <x v="8"/>
    <n v="0.15"/>
    <n v="0.09"/>
    <n v="0.06"/>
    <n v="3377"/>
    <n v="1200"/>
    <s v="Non-Travel"/>
    <n v="1262"/>
    <s v="Research &amp; Development"/>
    <n v="1"/>
    <n v="4"/>
    <s v="Medical"/>
    <n v="35"/>
    <n v="4"/>
    <n v="4"/>
    <s v="Single"/>
    <n v="16154"/>
    <n v="2"/>
    <n v="22"/>
    <n v="4"/>
    <n v="3"/>
    <n v="0"/>
    <n v="27"/>
    <n v="3"/>
    <n v="4"/>
    <n v="2"/>
    <n v="1"/>
  </r>
  <r>
    <n v="45"/>
    <x v="1"/>
    <n v="2"/>
    <s v="Female"/>
    <x v="0"/>
    <x v="2"/>
    <x v="761"/>
    <s v="No"/>
    <n v="3"/>
    <x v="15"/>
    <n v="0.1"/>
    <n v="7.0000000000000007E-2"/>
    <n v="0.03"/>
    <n v="1118.6000000000001"/>
    <n v="500"/>
    <s v="Non-Travel"/>
    <n v="1050"/>
    <s v="Sales"/>
    <n v="9"/>
    <n v="4"/>
    <s v="Life Sciences"/>
    <n v="65"/>
    <n v="2"/>
    <n v="2"/>
    <s v="Married"/>
    <n v="17970"/>
    <n v="1"/>
    <n v="13"/>
    <n v="3"/>
    <n v="4"/>
    <n v="1"/>
    <n v="15"/>
    <n v="2"/>
    <n v="10"/>
    <n v="4"/>
    <n v="12"/>
  </r>
  <r>
    <n v="52"/>
    <x v="1"/>
    <n v="2"/>
    <s v="Male"/>
    <x v="4"/>
    <x v="1"/>
    <x v="762"/>
    <s v="No"/>
    <n v="3"/>
    <x v="3"/>
    <n v="0.1"/>
    <n v="0.1"/>
    <n v="0"/>
    <n v="2089"/>
    <n v="500"/>
    <s v="Travel_Rarely"/>
    <n v="994"/>
    <s v="Research &amp; Development"/>
    <n v="7"/>
    <n v="4"/>
    <s v="Life Sciences"/>
    <n v="87"/>
    <n v="3"/>
    <n v="3"/>
    <s v="Single"/>
    <n v="15322"/>
    <n v="7"/>
    <n v="19"/>
    <n v="3"/>
    <n v="4"/>
    <n v="0"/>
    <n v="18"/>
    <n v="4"/>
    <n v="6"/>
    <n v="4"/>
    <n v="0"/>
  </r>
  <r>
    <n v="38"/>
    <x v="1"/>
    <n v="3"/>
    <s v="Male"/>
    <x v="0"/>
    <x v="2"/>
    <x v="763"/>
    <s v="Yes"/>
    <n v="3"/>
    <x v="3"/>
    <n v="0.1"/>
    <n v="7.0000000000000007E-2"/>
    <n v="0.03"/>
    <n v="1748"/>
    <n v="4500"/>
    <s v="Travel_Rarely"/>
    <n v="770"/>
    <s v="Sales"/>
    <n v="10"/>
    <n v="4"/>
    <s v="Marketing"/>
    <n v="73"/>
    <n v="2"/>
    <n v="3"/>
    <s v="Divorced"/>
    <n v="5569"/>
    <n v="0"/>
    <n v="14"/>
    <n v="3"/>
    <n v="2"/>
    <n v="2"/>
    <n v="9"/>
    <n v="2"/>
    <n v="7"/>
    <n v="2"/>
    <n v="7"/>
  </r>
  <r>
    <n v="29"/>
    <x v="1"/>
    <n v="3"/>
    <s v="Female"/>
    <x v="1"/>
    <x v="0"/>
    <x v="764"/>
    <s v="No"/>
    <n v="3"/>
    <x v="5"/>
    <n v="0.12"/>
    <n v="0.09"/>
    <n v="0.03"/>
    <n v="502.8"/>
    <n v="4500"/>
    <s v="Travel_Rarely"/>
    <n v="1107"/>
    <s v="Research &amp; Development"/>
    <n v="28"/>
    <n v="4"/>
    <s v="Life Sciences"/>
    <n v="93"/>
    <n v="3"/>
    <n v="1"/>
    <s v="Divorced"/>
    <n v="26968"/>
    <n v="4"/>
    <n v="22"/>
    <n v="4"/>
    <n v="1"/>
    <n v="1"/>
    <n v="11"/>
    <n v="1"/>
    <n v="5"/>
    <n v="1"/>
    <n v="7"/>
  </r>
  <r>
    <n v="28"/>
    <x v="1"/>
    <n v="4"/>
    <s v="Female"/>
    <x v="3"/>
    <x v="1"/>
    <x v="765"/>
    <s v="No"/>
    <n v="2"/>
    <x v="7"/>
    <n v="0.08"/>
    <n v="7.0000000000000007E-2"/>
    <n v="9.999999999999995E-3"/>
    <n v="1531"/>
    <n v="500"/>
    <s v="Travel_Rarely"/>
    <n v="950"/>
    <s v="Research &amp; Development"/>
    <n v="3"/>
    <n v="3"/>
    <s v="Medical"/>
    <n v="93"/>
    <n v="3"/>
    <n v="3"/>
    <s v="Divorced"/>
    <n v="8039"/>
    <n v="0"/>
    <n v="17"/>
    <n v="3"/>
    <n v="2"/>
    <n v="3"/>
    <n v="10"/>
    <n v="3"/>
    <n v="7"/>
    <n v="1"/>
    <n v="7"/>
  </r>
  <r>
    <n v="46"/>
    <x v="1"/>
    <n v="1"/>
    <s v="Male"/>
    <x v="5"/>
    <x v="2"/>
    <x v="766"/>
    <s v="No"/>
    <n v="3"/>
    <x v="12"/>
    <n v="0.08"/>
    <n v="7.0000000000000007E-2"/>
    <n v="9.999999999999995E-3"/>
    <n v="3493"/>
    <n v="1200"/>
    <s v="Travel_Rarely"/>
    <n v="406"/>
    <s v="Sales"/>
    <n v="3"/>
    <n v="1"/>
    <s v="Marketing"/>
    <n v="52"/>
    <n v="3"/>
    <n v="4"/>
    <s v="Married"/>
    <n v="15596"/>
    <n v="3"/>
    <n v="12"/>
    <n v="3"/>
    <n v="4"/>
    <n v="1"/>
    <n v="23"/>
    <n v="3"/>
    <n v="9"/>
    <n v="4"/>
    <n v="9"/>
  </r>
  <r>
    <n v="38"/>
    <x v="1"/>
    <n v="4"/>
    <s v="Male"/>
    <x v="0"/>
    <x v="1"/>
    <x v="767"/>
    <s v="No"/>
    <n v="3"/>
    <x v="6"/>
    <n v="0.12"/>
    <n v="0.09"/>
    <n v="0.03"/>
    <n v="1470.2"/>
    <n v="500"/>
    <s v="Travel_Rarely"/>
    <n v="130"/>
    <s v="Sales"/>
    <n v="2"/>
    <n v="2"/>
    <s v="Marketing"/>
    <n v="32"/>
    <n v="3"/>
    <n v="3"/>
    <s v="Single"/>
    <n v="20619"/>
    <n v="7"/>
    <n v="16"/>
    <n v="3"/>
    <n v="3"/>
    <n v="0"/>
    <n v="10"/>
    <n v="2"/>
    <n v="0"/>
    <n v="0"/>
    <n v="0"/>
  </r>
  <r>
    <n v="43"/>
    <x v="1"/>
    <n v="3"/>
    <s v="Female"/>
    <x v="3"/>
    <x v="3"/>
    <x v="768"/>
    <s v="No"/>
    <n v="3"/>
    <x v="3"/>
    <n v="0.12"/>
    <n v="0.11"/>
    <n v="9.999999999999995E-3"/>
    <n v="2164"/>
    <n v="1200"/>
    <s v="Travel_Frequently"/>
    <n v="1082"/>
    <s v="Research &amp; Development"/>
    <n v="27"/>
    <n v="3"/>
    <s v="Life Sciences"/>
    <n v="83"/>
    <n v="3"/>
    <n v="3"/>
    <s v="Married"/>
    <n v="11535"/>
    <n v="8"/>
    <n v="11"/>
    <n v="3"/>
    <n v="3"/>
    <n v="1"/>
    <n v="18"/>
    <n v="1"/>
    <n v="7"/>
    <n v="0"/>
    <n v="1"/>
  </r>
  <r>
    <n v="39"/>
    <x v="0"/>
    <n v="1"/>
    <s v="Male"/>
    <x v="4"/>
    <x v="0"/>
    <x v="769"/>
    <s v="No"/>
    <n v="3"/>
    <x v="29"/>
    <n v="0.12"/>
    <n v="7.0000000000000007E-2"/>
    <n v="4.9999999999999989E-2"/>
    <n v="2433.8000000000002"/>
    <n v="4500"/>
    <s v="Travel_Frequently"/>
    <n v="203"/>
    <s v="Research &amp; Development"/>
    <n v="2"/>
    <n v="3"/>
    <s v="Life Sciences"/>
    <n v="84"/>
    <n v="3"/>
    <n v="4"/>
    <s v="Divorced"/>
    <n v="13547"/>
    <n v="7"/>
    <n v="11"/>
    <n v="3"/>
    <n v="4"/>
    <n v="3"/>
    <n v="21"/>
    <n v="4"/>
    <n v="7"/>
    <n v="11"/>
    <n v="5"/>
  </r>
  <r>
    <n v="40"/>
    <x v="1"/>
    <n v="3"/>
    <s v="Male"/>
    <x v="7"/>
    <x v="2"/>
    <x v="770"/>
    <s v="No"/>
    <n v="4"/>
    <x v="23"/>
    <n v="0.12"/>
    <n v="0.1"/>
    <n v="1.999999999999999E-2"/>
    <n v="3925.2000000000003"/>
    <n v="3000"/>
    <s v="Travel_Rarely"/>
    <n v="1308"/>
    <s v="Research &amp; Development"/>
    <n v="14"/>
    <n v="3"/>
    <s v="Medical"/>
    <n v="44"/>
    <n v="2"/>
    <n v="5"/>
    <s v="Single"/>
    <n v="17544"/>
    <n v="1"/>
    <n v="14"/>
    <n v="3"/>
    <n v="1"/>
    <n v="0"/>
    <n v="21"/>
    <n v="2"/>
    <n v="7"/>
    <n v="4"/>
    <n v="9"/>
  </r>
  <r>
    <n v="21"/>
    <x v="1"/>
    <n v="4"/>
    <s v="Female"/>
    <x v="1"/>
    <x v="1"/>
    <x v="266"/>
    <s v="Yes"/>
    <n v="4"/>
    <x v="4"/>
    <n v="0.15"/>
    <n v="0.1"/>
    <n v="4.9999999999999989E-2"/>
    <n v="414"/>
    <n v="1200"/>
    <s v="Travel_Rarely"/>
    <n v="984"/>
    <s v="Research &amp; Development"/>
    <n v="1"/>
    <n v="1"/>
    <s v="Technical Degree"/>
    <n v="70"/>
    <n v="2"/>
    <n v="1"/>
    <s v="Single"/>
    <n v="25326"/>
    <n v="1"/>
    <n v="11"/>
    <n v="3"/>
    <n v="3"/>
    <n v="0"/>
    <n v="2"/>
    <n v="6"/>
    <n v="2"/>
    <n v="2"/>
    <n v="2"/>
  </r>
  <r>
    <n v="39"/>
    <x v="1"/>
    <n v="3"/>
    <s v="Male"/>
    <x v="2"/>
    <x v="1"/>
    <x v="771"/>
    <s v="No"/>
    <n v="2"/>
    <x v="8"/>
    <n v="0.08"/>
    <n v="0.1"/>
    <n v="-2.0000000000000004E-2"/>
    <n v="1356.4"/>
    <n v="3000"/>
    <s v="Non-Travel"/>
    <n v="439"/>
    <s v="Research &amp; Development"/>
    <n v="9"/>
    <n v="3"/>
    <s v="Life Sciences"/>
    <n v="70"/>
    <n v="3"/>
    <n v="2"/>
    <s v="Single"/>
    <n v="8770"/>
    <n v="9"/>
    <n v="15"/>
    <n v="3"/>
    <n v="3"/>
    <n v="0"/>
    <n v="9"/>
    <n v="2"/>
    <n v="4"/>
    <n v="0"/>
    <n v="3"/>
  </r>
  <r>
    <n v="36"/>
    <x v="1"/>
    <n v="1"/>
    <s v="Male"/>
    <x v="3"/>
    <x v="0"/>
    <x v="772"/>
    <s v="No"/>
    <n v="3"/>
    <x v="19"/>
    <n v="0.08"/>
    <n v="0.11"/>
    <n v="-0.03"/>
    <n v="1555.8000000000002"/>
    <n v="3000"/>
    <s v="Non-Travel"/>
    <n v="217"/>
    <s v="Research &amp; Development"/>
    <n v="18"/>
    <n v="4"/>
    <s v="Life Sciences"/>
    <n v="78"/>
    <n v="3"/>
    <n v="2"/>
    <s v="Single"/>
    <n v="23238"/>
    <n v="2"/>
    <n v="20"/>
    <n v="4"/>
    <n v="1"/>
    <n v="0"/>
    <n v="18"/>
    <n v="0"/>
    <n v="9"/>
    <n v="0"/>
    <n v="9"/>
  </r>
  <r>
    <n v="31"/>
    <x v="1"/>
    <n v="3"/>
    <s v="Male"/>
    <x v="6"/>
    <x v="0"/>
    <x v="773"/>
    <s v="No"/>
    <n v="3"/>
    <x v="4"/>
    <n v="0.12"/>
    <n v="0.1"/>
    <n v="1.999999999999999E-2"/>
    <n v="558.20000000000005"/>
    <n v="3000"/>
    <s v="Travel_Frequently"/>
    <n v="793"/>
    <s v="Sales"/>
    <n v="20"/>
    <n v="3"/>
    <s v="Life Sciences"/>
    <n v="67"/>
    <n v="4"/>
    <n v="1"/>
    <s v="Married"/>
    <n v="21981"/>
    <n v="0"/>
    <n v="12"/>
    <n v="3"/>
    <n v="1"/>
    <n v="1"/>
    <n v="3"/>
    <n v="4"/>
    <n v="2"/>
    <n v="2"/>
    <n v="2"/>
  </r>
  <r>
    <n v="28"/>
    <x v="1"/>
    <n v="1"/>
    <s v="Male"/>
    <x v="1"/>
    <x v="1"/>
    <x v="774"/>
    <s v="No"/>
    <n v="1"/>
    <x v="8"/>
    <n v="0.15"/>
    <n v="0.09"/>
    <n v="0.06"/>
    <n v="640.20000000000005"/>
    <n v="3000"/>
    <s v="Travel_Rarely"/>
    <n v="1451"/>
    <s v="Research &amp; Development"/>
    <n v="2"/>
    <n v="1"/>
    <s v="Life Sciences"/>
    <n v="67"/>
    <n v="2"/>
    <n v="1"/>
    <s v="Married"/>
    <n v="19911"/>
    <n v="0"/>
    <n v="17"/>
    <n v="3"/>
    <n v="1"/>
    <n v="0"/>
    <n v="6"/>
    <n v="2"/>
    <n v="3"/>
    <n v="0"/>
    <n v="4"/>
  </r>
  <r>
    <n v="35"/>
    <x v="1"/>
    <n v="4"/>
    <s v="Male"/>
    <x v="0"/>
    <x v="0"/>
    <x v="775"/>
    <s v="No"/>
    <n v="3"/>
    <x v="8"/>
    <n v="0.08"/>
    <n v="0.11"/>
    <n v="-0.03"/>
    <n v="993.6"/>
    <n v="500"/>
    <s v="Travel_Frequently"/>
    <n v="1182"/>
    <s v="Sales"/>
    <n v="11"/>
    <n v="2"/>
    <s v="Marketing"/>
    <n v="54"/>
    <n v="3"/>
    <n v="2"/>
    <s v="Divorced"/>
    <n v="18500"/>
    <n v="1"/>
    <n v="11"/>
    <n v="3"/>
    <n v="4"/>
    <n v="1"/>
    <n v="5"/>
    <n v="3"/>
    <n v="2"/>
    <n v="0"/>
    <n v="2"/>
  </r>
  <r>
    <n v="49"/>
    <x v="1"/>
    <n v="4"/>
    <s v="Male"/>
    <x v="0"/>
    <x v="1"/>
    <x v="776"/>
    <s v="No"/>
    <n v="3"/>
    <x v="7"/>
    <n v="0.08"/>
    <n v="0.09"/>
    <n v="-9.999999999999995E-3"/>
    <n v="2624"/>
    <n v="1200"/>
    <s v="Travel_Rarely"/>
    <n v="174"/>
    <s v="Sales"/>
    <n v="8"/>
    <n v="4"/>
    <s v="Technical Degree"/>
    <n v="56"/>
    <n v="2"/>
    <n v="4"/>
    <s v="Married"/>
    <n v="11879"/>
    <n v="6"/>
    <n v="17"/>
    <n v="3"/>
    <n v="2"/>
    <n v="1"/>
    <n v="22"/>
    <n v="3"/>
    <n v="8"/>
    <n v="2"/>
    <n v="3"/>
  </r>
  <r>
    <n v="34"/>
    <x v="1"/>
    <n v="4"/>
    <s v="Male"/>
    <x v="3"/>
    <x v="2"/>
    <x v="777"/>
    <s v="No"/>
    <n v="2"/>
    <x v="11"/>
    <n v="0.15"/>
    <n v="7.0000000000000007E-2"/>
    <n v="7.9999999999999988E-2"/>
    <n v="806.6"/>
    <n v="4500"/>
    <s v="Travel_Frequently"/>
    <n v="1003"/>
    <s v="Research &amp; Development"/>
    <n v="2"/>
    <n v="2"/>
    <s v="Life Sciences"/>
    <n v="95"/>
    <n v="3"/>
    <n v="2"/>
    <s v="Single"/>
    <n v="15834"/>
    <n v="2"/>
    <n v="11"/>
    <n v="3"/>
    <n v="4"/>
    <n v="0"/>
    <n v="5"/>
    <n v="3"/>
    <n v="2"/>
    <n v="0"/>
    <n v="2"/>
  </r>
  <r>
    <n v="29"/>
    <x v="1"/>
    <n v="4"/>
    <s v="Female"/>
    <x v="1"/>
    <x v="1"/>
    <x v="778"/>
    <s v="No"/>
    <n v="2"/>
    <x v="5"/>
    <n v="0.15"/>
    <n v="0.09"/>
    <n v="0.06"/>
    <n v="658.2"/>
    <n v="1200"/>
    <s v="Travel_Frequently"/>
    <n v="490"/>
    <s v="Research &amp; Development"/>
    <n v="10"/>
    <n v="3"/>
    <s v="Life Sciences"/>
    <n v="61"/>
    <n v="3"/>
    <n v="1"/>
    <s v="Divorced"/>
    <n v="17940"/>
    <n v="0"/>
    <n v="14"/>
    <n v="3"/>
    <n v="4"/>
    <n v="2"/>
    <n v="8"/>
    <n v="2"/>
    <n v="5"/>
    <n v="1"/>
    <n v="1"/>
  </r>
  <r>
    <n v="42"/>
    <x v="1"/>
    <n v="2"/>
    <s v="Male"/>
    <x v="2"/>
    <x v="0"/>
    <x v="779"/>
    <s v="No"/>
    <n v="3"/>
    <x v="6"/>
    <n v="0.1"/>
    <n v="0.11"/>
    <n v="-9.999999999999995E-3"/>
    <n v="854.40000000000009"/>
    <n v="500"/>
    <s v="Travel_Rarely"/>
    <n v="188"/>
    <s v="Research &amp; Development"/>
    <n v="29"/>
    <n v="3"/>
    <s v="Medical"/>
    <n v="56"/>
    <n v="1"/>
    <n v="2"/>
    <s v="Single"/>
    <n v="9558"/>
    <n v="4"/>
    <n v="19"/>
    <n v="3"/>
    <n v="1"/>
    <n v="0"/>
    <n v="16"/>
    <n v="3"/>
    <n v="0"/>
    <n v="0"/>
    <n v="0"/>
  </r>
  <r>
    <n v="29"/>
    <x v="1"/>
    <n v="2"/>
    <s v="Male"/>
    <x v="3"/>
    <x v="0"/>
    <x v="780"/>
    <s v="Yes"/>
    <n v="2"/>
    <x v="1"/>
    <n v="0.12"/>
    <n v="0.1"/>
    <n v="1.999999999999999E-2"/>
    <n v="1011.2"/>
    <n v="4500"/>
    <s v="Travel_Rarely"/>
    <n v="718"/>
    <s v="Research &amp; Development"/>
    <n v="8"/>
    <n v="1"/>
    <s v="Medical"/>
    <n v="79"/>
    <n v="2"/>
    <n v="2"/>
    <s v="Married"/>
    <n v="17689"/>
    <n v="1"/>
    <n v="15"/>
    <n v="3"/>
    <n v="3"/>
    <n v="1"/>
    <n v="10"/>
    <n v="2"/>
    <n v="7"/>
    <n v="1"/>
    <n v="2"/>
  </r>
  <r>
    <n v="38"/>
    <x v="1"/>
    <n v="3"/>
    <s v="Male"/>
    <x v="8"/>
    <x v="2"/>
    <x v="781"/>
    <s v="No"/>
    <n v="4"/>
    <x v="5"/>
    <n v="0.12"/>
    <n v="0.09"/>
    <n v="0.03"/>
    <n v="568.80000000000007"/>
    <n v="1200"/>
    <s v="Travel_Rarely"/>
    <n v="433"/>
    <s v="Human Resources"/>
    <n v="1"/>
    <n v="3"/>
    <s v="Human Resources"/>
    <n v="37"/>
    <n v="4"/>
    <n v="1"/>
    <s v="Married"/>
    <n v="6004"/>
    <n v="1"/>
    <n v="13"/>
    <n v="3"/>
    <n v="4"/>
    <n v="1"/>
    <n v="7"/>
    <n v="2"/>
    <n v="6"/>
    <n v="5"/>
    <n v="0"/>
  </r>
  <r>
    <n v="28"/>
    <x v="1"/>
    <n v="3"/>
    <s v="Male"/>
    <x v="1"/>
    <x v="2"/>
    <x v="68"/>
    <s v="Yes"/>
    <n v="3"/>
    <x v="11"/>
    <n v="0.12"/>
    <n v="0.11"/>
    <n v="9.999999999999995E-3"/>
    <n v="540.6"/>
    <n v="1200"/>
    <s v="Travel_Frequently"/>
    <n v="773"/>
    <s v="Research &amp; Development"/>
    <n v="6"/>
    <n v="3"/>
    <s v="Life Sciences"/>
    <n v="39"/>
    <n v="2"/>
    <n v="1"/>
    <s v="Divorced"/>
    <n v="22088"/>
    <n v="1"/>
    <n v="14"/>
    <n v="3"/>
    <n v="4"/>
    <n v="1"/>
    <n v="3"/>
    <n v="2"/>
    <n v="1"/>
    <n v="0"/>
    <n v="2"/>
  </r>
  <r>
    <n v="18"/>
    <x v="0"/>
    <n v="3"/>
    <s v="Male"/>
    <x v="2"/>
    <x v="2"/>
    <x v="782"/>
    <s v="No"/>
    <n v="3"/>
    <x v="2"/>
    <n v="0.12"/>
    <n v="0.11"/>
    <n v="9.999999999999995E-3"/>
    <n v="380.8"/>
    <n v="1200"/>
    <s v="Non-Travel"/>
    <n v="247"/>
    <s v="Research &amp; Development"/>
    <n v="8"/>
    <n v="1"/>
    <s v="Medical"/>
    <n v="80"/>
    <n v="3"/>
    <n v="1"/>
    <s v="Single"/>
    <n v="13556"/>
    <n v="1"/>
    <n v="12"/>
    <n v="3"/>
    <n v="4"/>
    <n v="0"/>
    <n v="0"/>
    <n v="0"/>
    <n v="0"/>
    <n v="0"/>
    <n v="0"/>
  </r>
  <r>
    <n v="33"/>
    <x v="0"/>
    <n v="1"/>
    <s v="Female"/>
    <x v="0"/>
    <x v="3"/>
    <x v="783"/>
    <s v="Yes"/>
    <n v="3"/>
    <x v="8"/>
    <n v="0.12"/>
    <n v="0.1"/>
    <n v="1.999999999999999E-2"/>
    <n v="1644.8000000000002"/>
    <n v="4500"/>
    <s v="Travel_Rarely"/>
    <n v="603"/>
    <s v="Sales"/>
    <n v="9"/>
    <n v="4"/>
    <s v="Marketing"/>
    <n v="77"/>
    <n v="3"/>
    <n v="2"/>
    <s v="Single"/>
    <n v="18385"/>
    <n v="0"/>
    <n v="17"/>
    <n v="3"/>
    <n v="1"/>
    <n v="0"/>
    <n v="6"/>
    <n v="3"/>
    <n v="2"/>
    <n v="0"/>
    <n v="3"/>
  </r>
  <r>
    <n v="41"/>
    <x v="1"/>
    <n v="2"/>
    <s v="Male"/>
    <x v="2"/>
    <x v="0"/>
    <x v="784"/>
    <s v="Yes"/>
    <n v="3"/>
    <x v="6"/>
    <n v="0.1"/>
    <n v="0.11"/>
    <n v="-9.999999999999995E-3"/>
    <n v="953.2"/>
    <n v="500"/>
    <s v="Travel_Rarely"/>
    <n v="167"/>
    <s v="Research &amp; Development"/>
    <n v="12"/>
    <n v="4"/>
    <s v="Life Sciences"/>
    <n v="46"/>
    <n v="3"/>
    <n v="1"/>
    <s v="Married"/>
    <n v="9051"/>
    <n v="3"/>
    <n v="11"/>
    <n v="3"/>
    <n v="1"/>
    <n v="1"/>
    <n v="6"/>
    <n v="4"/>
    <n v="0"/>
    <n v="0"/>
    <n v="0"/>
  </r>
  <r>
    <n v="31"/>
    <x v="0"/>
    <n v="3"/>
    <s v="Male"/>
    <x v="2"/>
    <x v="2"/>
    <x v="353"/>
    <s v="No"/>
    <n v="2"/>
    <x v="4"/>
    <n v="0.15"/>
    <n v="7.0000000000000007E-2"/>
    <n v="7.9999999999999988E-2"/>
    <n v="522"/>
    <n v="500"/>
    <s v="Travel_Frequently"/>
    <n v="874"/>
    <s v="Research &amp; Development"/>
    <n v="15"/>
    <n v="3"/>
    <s v="Medical"/>
    <n v="72"/>
    <n v="3"/>
    <n v="1"/>
    <s v="Married"/>
    <n v="6233"/>
    <n v="1"/>
    <n v="12"/>
    <n v="3"/>
    <n v="3"/>
    <n v="1"/>
    <n v="2"/>
    <n v="5"/>
    <n v="2"/>
    <n v="2"/>
    <n v="2"/>
  </r>
  <r>
    <n v="37"/>
    <x v="1"/>
    <n v="3"/>
    <s v="Female"/>
    <x v="4"/>
    <x v="0"/>
    <x v="785"/>
    <s v="No"/>
    <n v="3"/>
    <x v="0"/>
    <n v="0.15"/>
    <n v="0.09"/>
    <n v="0.06"/>
    <n v="1146.2"/>
    <n v="3000"/>
    <s v="Travel_Rarely"/>
    <n v="367"/>
    <s v="Research &amp; Development"/>
    <n v="25"/>
    <n v="2"/>
    <s v="Medical"/>
    <n v="52"/>
    <n v="2"/>
    <n v="2"/>
    <s v="Divorced"/>
    <n v="17171"/>
    <n v="7"/>
    <n v="13"/>
    <n v="3"/>
    <n v="3"/>
    <n v="2"/>
    <n v="9"/>
    <n v="2"/>
    <n v="2"/>
    <n v="1"/>
    <n v="3"/>
  </r>
  <r>
    <n v="27"/>
    <x v="1"/>
    <n v="4"/>
    <s v="Male"/>
    <x v="1"/>
    <x v="2"/>
    <x v="786"/>
    <s v="No"/>
    <n v="3"/>
    <x v="9"/>
    <n v="0.15"/>
    <n v="0.09"/>
    <n v="0.06"/>
    <n v="507.8"/>
    <n v="1200"/>
    <s v="Travel_Rarely"/>
    <n v="199"/>
    <s v="Research &amp; Development"/>
    <n v="6"/>
    <n v="3"/>
    <s v="Life Sciences"/>
    <n v="55"/>
    <n v="2"/>
    <n v="1"/>
    <s v="Married"/>
    <n v="7950"/>
    <n v="1"/>
    <n v="13"/>
    <n v="3"/>
    <n v="3"/>
    <n v="1"/>
    <n v="4"/>
    <n v="0"/>
    <n v="2"/>
    <n v="2"/>
    <n v="2"/>
  </r>
  <r>
    <n v="34"/>
    <x v="1"/>
    <n v="2"/>
    <s v="Female"/>
    <x v="0"/>
    <x v="2"/>
    <x v="787"/>
    <s v="No"/>
    <n v="2"/>
    <x v="0"/>
    <n v="0.12"/>
    <n v="7.0000000000000007E-2"/>
    <n v="4.9999999999999989E-2"/>
    <n v="1142.8"/>
    <n v="500"/>
    <s v="Travel_Rarely"/>
    <n v="1400"/>
    <s v="Sales"/>
    <n v="9"/>
    <n v="1"/>
    <s v="Life Sciences"/>
    <n v="70"/>
    <n v="3"/>
    <n v="2"/>
    <s v="Married"/>
    <n v="5829"/>
    <n v="1"/>
    <n v="20"/>
    <n v="4"/>
    <n v="1"/>
    <n v="0"/>
    <n v="6"/>
    <n v="3"/>
    <n v="5"/>
    <n v="1"/>
    <n v="3"/>
  </r>
  <r>
    <n v="35"/>
    <x v="1"/>
    <n v="3"/>
    <s v="Male"/>
    <x v="8"/>
    <x v="2"/>
    <x v="788"/>
    <s v="No"/>
    <n v="1"/>
    <x v="8"/>
    <n v="0.1"/>
    <n v="0.1"/>
    <n v="0"/>
    <n v="864.6"/>
    <n v="3000"/>
    <s v="Travel_Rarely"/>
    <n v="528"/>
    <s v="Human Resources"/>
    <n v="8"/>
    <n v="4"/>
    <s v="Technical Degree"/>
    <n v="100"/>
    <n v="3"/>
    <n v="1"/>
    <s v="Single"/>
    <n v="7108"/>
    <n v="1"/>
    <n v="17"/>
    <n v="3"/>
    <n v="2"/>
    <n v="0"/>
    <n v="6"/>
    <n v="2"/>
    <n v="4"/>
    <n v="1"/>
    <n v="4"/>
  </r>
  <r>
    <n v="29"/>
    <x v="0"/>
    <n v="4"/>
    <s v="Female"/>
    <x v="0"/>
    <x v="3"/>
    <x v="789"/>
    <s v="No"/>
    <n v="1"/>
    <x v="19"/>
    <n v="0.12"/>
    <n v="0.11"/>
    <n v="9.999999999999995E-3"/>
    <n v="1467.2"/>
    <n v="1200"/>
    <s v="Travel_Rarely"/>
    <n v="408"/>
    <s v="Sales"/>
    <n v="23"/>
    <n v="1"/>
    <s v="Life Sciences"/>
    <n v="45"/>
    <n v="2"/>
    <n v="3"/>
    <s v="Married"/>
    <n v="11162"/>
    <n v="1"/>
    <n v="13"/>
    <n v="3"/>
    <n v="1"/>
    <n v="1"/>
    <n v="11"/>
    <n v="3"/>
    <n v="8"/>
    <n v="3"/>
    <n v="10"/>
  </r>
  <r>
    <n v="40"/>
    <x v="1"/>
    <n v="2"/>
    <s v="Female"/>
    <x v="7"/>
    <x v="2"/>
    <x v="790"/>
    <s v="No"/>
    <n v="2"/>
    <x v="29"/>
    <n v="0.1"/>
    <n v="0.1"/>
    <n v="0"/>
    <n v="2699.8"/>
    <n v="3000"/>
    <s v="Travel_Frequently"/>
    <n v="593"/>
    <s v="Research &amp; Development"/>
    <n v="9"/>
    <n v="4"/>
    <s v="Medical"/>
    <n v="88"/>
    <n v="3"/>
    <n v="3"/>
    <s v="Single"/>
    <n v="13782"/>
    <n v="9"/>
    <n v="17"/>
    <n v="3"/>
    <n v="3"/>
    <n v="0"/>
    <n v="20"/>
    <n v="3"/>
    <n v="7"/>
    <n v="2"/>
    <n v="13"/>
  </r>
  <r>
    <n v="42"/>
    <x v="0"/>
    <n v="3"/>
    <s v="Male"/>
    <x v="0"/>
    <x v="3"/>
    <x v="791"/>
    <s v="Yes"/>
    <n v="2"/>
    <x v="17"/>
    <n v="0.1"/>
    <n v="7.0000000000000007E-2"/>
    <n v="0.03"/>
    <n v="2751.6000000000004"/>
    <n v="3000"/>
    <s v="Travel_Frequently"/>
    <n v="481"/>
    <s v="Sales"/>
    <n v="12"/>
    <n v="3"/>
    <s v="Life Sciences"/>
    <n v="44"/>
    <n v="3"/>
    <n v="4"/>
    <s v="Single"/>
    <n v="2447"/>
    <n v="0"/>
    <n v="12"/>
    <n v="3"/>
    <n v="2"/>
    <n v="0"/>
    <n v="22"/>
    <n v="2"/>
    <n v="9"/>
    <n v="13"/>
    <n v="14"/>
  </r>
  <r>
    <n v="42"/>
    <x v="1"/>
    <n v="2"/>
    <s v="Male"/>
    <x v="0"/>
    <x v="3"/>
    <x v="792"/>
    <s v="No"/>
    <n v="4"/>
    <x v="0"/>
    <n v="0.12"/>
    <n v="0.09"/>
    <n v="0.03"/>
    <n v="1031"/>
    <n v="4500"/>
    <s v="Travel_Rarely"/>
    <n v="647"/>
    <s v="Sales"/>
    <n v="4"/>
    <n v="4"/>
    <s v="Marketing"/>
    <n v="45"/>
    <n v="3"/>
    <n v="2"/>
    <s v="Single"/>
    <n v="2253"/>
    <n v="7"/>
    <n v="13"/>
    <n v="3"/>
    <n v="4"/>
    <n v="0"/>
    <n v="9"/>
    <n v="3"/>
    <n v="4"/>
    <n v="1"/>
    <n v="5"/>
  </r>
  <r>
    <n v="35"/>
    <x v="1"/>
    <n v="4"/>
    <s v="Male"/>
    <x v="2"/>
    <x v="2"/>
    <x v="384"/>
    <s v="No"/>
    <n v="3"/>
    <x v="3"/>
    <n v="0.15"/>
    <n v="0.11"/>
    <n v="3.9999999999999994E-2"/>
    <n v="451.6"/>
    <n v="1200"/>
    <s v="Travel_Rarely"/>
    <n v="982"/>
    <s v="Research &amp; Development"/>
    <n v="1"/>
    <n v="4"/>
    <s v="Medical"/>
    <n v="58"/>
    <n v="2"/>
    <n v="1"/>
    <s v="Married"/>
    <n v="16340"/>
    <n v="6"/>
    <n v="12"/>
    <n v="3"/>
    <n v="2"/>
    <n v="1"/>
    <n v="10"/>
    <n v="2"/>
    <n v="0"/>
    <n v="1"/>
    <n v="7"/>
  </r>
  <r>
    <n v="24"/>
    <x v="1"/>
    <n v="4"/>
    <s v="Male"/>
    <x v="2"/>
    <x v="1"/>
    <x v="793"/>
    <s v="No"/>
    <n v="3"/>
    <x v="9"/>
    <n v="0.1"/>
    <n v="7.0000000000000007E-2"/>
    <n v="0.03"/>
    <n v="719.40000000000009"/>
    <n v="3000"/>
    <s v="Travel_Rarely"/>
    <n v="477"/>
    <s v="Research &amp; Development"/>
    <n v="24"/>
    <n v="3"/>
    <s v="Medical"/>
    <n v="49"/>
    <n v="3"/>
    <n v="1"/>
    <s v="Single"/>
    <n v="6409"/>
    <n v="8"/>
    <n v="22"/>
    <n v="4"/>
    <n v="4"/>
    <n v="0"/>
    <n v="6"/>
    <n v="2"/>
    <n v="3"/>
    <n v="1"/>
    <n v="2"/>
  </r>
  <r>
    <n v="28"/>
    <x v="0"/>
    <n v="3"/>
    <s v="Female"/>
    <x v="2"/>
    <x v="0"/>
    <x v="605"/>
    <s v="Yes"/>
    <n v="2"/>
    <x v="6"/>
    <n v="0.1"/>
    <n v="0.1"/>
    <n v="0"/>
    <n v="503"/>
    <n v="3000"/>
    <s v="Travel_Rarely"/>
    <n v="1485"/>
    <s v="Research &amp; Development"/>
    <n v="12"/>
    <n v="1"/>
    <s v="Life Sciences"/>
    <n v="79"/>
    <n v="3"/>
    <n v="1"/>
    <s v="Married"/>
    <n v="22955"/>
    <n v="1"/>
    <n v="11"/>
    <n v="3"/>
    <n v="4"/>
    <n v="0"/>
    <n v="1"/>
    <n v="4"/>
    <n v="1"/>
    <n v="0"/>
    <n v="0"/>
  </r>
  <r>
    <n v="26"/>
    <x v="1"/>
    <n v="1"/>
    <s v="Male"/>
    <x v="2"/>
    <x v="0"/>
    <x v="794"/>
    <s v="No"/>
    <n v="3"/>
    <x v="3"/>
    <n v="0.08"/>
    <n v="0.11"/>
    <n v="-0.03"/>
    <n v="884"/>
    <n v="500"/>
    <s v="Travel_Rarely"/>
    <n v="1384"/>
    <s v="Research &amp; Development"/>
    <n v="3"/>
    <n v="4"/>
    <s v="Medical"/>
    <n v="82"/>
    <n v="4"/>
    <n v="1"/>
    <s v="Married"/>
    <n v="13421"/>
    <n v="1"/>
    <n v="22"/>
    <n v="4"/>
    <n v="2"/>
    <n v="1"/>
    <n v="8"/>
    <n v="2"/>
    <n v="7"/>
    <n v="0"/>
    <n v="7"/>
  </r>
  <r>
    <n v="30"/>
    <x v="1"/>
    <n v="3"/>
    <s v="Male"/>
    <x v="0"/>
    <x v="2"/>
    <x v="795"/>
    <s v="No"/>
    <n v="3"/>
    <x v="1"/>
    <n v="0.08"/>
    <n v="0.1"/>
    <n v="-2.0000000000000004E-2"/>
    <n v="1315.6000000000001"/>
    <n v="3000"/>
    <s v="Travel_Rarely"/>
    <n v="852"/>
    <s v="Sales"/>
    <n v="10"/>
    <n v="3"/>
    <s v="Marketing"/>
    <n v="72"/>
    <n v="2"/>
    <n v="2"/>
    <s v="Married"/>
    <n v="2706"/>
    <n v="1"/>
    <n v="18"/>
    <n v="3"/>
    <n v="1"/>
    <n v="1"/>
    <n v="10"/>
    <n v="3"/>
    <n v="3"/>
    <n v="1"/>
    <n v="4"/>
  </r>
  <r>
    <n v="40"/>
    <x v="1"/>
    <n v="3"/>
    <s v="Female"/>
    <x v="1"/>
    <x v="0"/>
    <x v="796"/>
    <s v="Yes"/>
    <n v="1"/>
    <x v="6"/>
    <n v="0.15"/>
    <n v="0.1"/>
    <n v="4.9999999999999989E-2"/>
    <n v="884.40000000000009"/>
    <n v="500"/>
    <s v="Travel_Frequently"/>
    <n v="902"/>
    <s v="Research &amp; Development"/>
    <n v="26"/>
    <n v="2"/>
    <s v="Medical"/>
    <n v="92"/>
    <n v="2"/>
    <n v="2"/>
    <s v="Married"/>
    <n v="21203"/>
    <n v="3"/>
    <n v="13"/>
    <n v="3"/>
    <n v="4"/>
    <n v="1"/>
    <n v="16"/>
    <n v="3"/>
    <n v="1"/>
    <n v="0"/>
    <n v="0"/>
  </r>
  <r>
    <n v="35"/>
    <x v="1"/>
    <n v="3"/>
    <s v="Male"/>
    <x v="3"/>
    <x v="1"/>
    <x v="797"/>
    <s v="No"/>
    <n v="4"/>
    <x v="5"/>
    <n v="0.12"/>
    <n v="0.09"/>
    <n v="0.03"/>
    <n v="2054.8000000000002"/>
    <n v="1200"/>
    <s v="Travel_Rarely"/>
    <n v="819"/>
    <s v="Research &amp; Development"/>
    <n v="2"/>
    <n v="3"/>
    <s v="Life Sciences"/>
    <n v="44"/>
    <n v="2"/>
    <n v="3"/>
    <s v="Divorced"/>
    <n v="19588"/>
    <n v="2"/>
    <n v="18"/>
    <n v="3"/>
    <n v="2"/>
    <n v="1"/>
    <n v="15"/>
    <n v="2"/>
    <n v="7"/>
    <n v="6"/>
    <n v="4"/>
  </r>
  <r>
    <n v="34"/>
    <x v="1"/>
    <n v="4"/>
    <s v="Male"/>
    <x v="4"/>
    <x v="3"/>
    <x v="798"/>
    <s v="No"/>
    <n v="3"/>
    <x v="20"/>
    <n v="0.08"/>
    <n v="0.1"/>
    <n v="-2.0000000000000004E-2"/>
    <n v="1068.6000000000001"/>
    <n v="1200"/>
    <s v="Travel_Frequently"/>
    <n v="669"/>
    <s v="Research &amp; Development"/>
    <n v="1"/>
    <n v="3"/>
    <s v="Medical"/>
    <n v="97"/>
    <n v="2"/>
    <n v="2"/>
    <s v="Single"/>
    <n v="25755"/>
    <n v="0"/>
    <n v="20"/>
    <n v="4"/>
    <n v="3"/>
    <n v="0"/>
    <n v="14"/>
    <n v="3"/>
    <n v="9"/>
    <n v="4"/>
    <n v="9"/>
  </r>
  <r>
    <n v="35"/>
    <x v="1"/>
    <n v="4"/>
    <s v="Male"/>
    <x v="2"/>
    <x v="0"/>
    <x v="799"/>
    <s v="No"/>
    <n v="4"/>
    <x v="4"/>
    <n v="0.08"/>
    <n v="0.09"/>
    <n v="-9.999999999999995E-3"/>
    <n v="475.20000000000005"/>
    <n v="4500"/>
    <s v="Travel_Frequently"/>
    <n v="636"/>
    <s v="Research &amp; Development"/>
    <n v="4"/>
    <n v="4"/>
    <s v="Other"/>
    <n v="47"/>
    <n v="2"/>
    <n v="1"/>
    <s v="Married"/>
    <n v="26537"/>
    <n v="1"/>
    <n v="13"/>
    <n v="3"/>
    <n v="2"/>
    <n v="1"/>
    <n v="2"/>
    <n v="2"/>
    <n v="2"/>
    <n v="2"/>
    <n v="2"/>
  </r>
  <r>
    <n v="43"/>
    <x v="0"/>
    <n v="1"/>
    <s v="Female"/>
    <x v="0"/>
    <x v="2"/>
    <x v="800"/>
    <s v="No"/>
    <n v="2"/>
    <x v="9"/>
    <n v="0.1"/>
    <n v="0.11"/>
    <n v="-9.999999999999995E-3"/>
    <n v="1069.2"/>
    <n v="1200"/>
    <s v="Travel_Rarely"/>
    <n v="1372"/>
    <s v="Sales"/>
    <n v="9"/>
    <n v="3"/>
    <s v="Marketing"/>
    <n v="85"/>
    <n v="1"/>
    <n v="2"/>
    <s v="Single"/>
    <n v="9489"/>
    <n v="8"/>
    <n v="13"/>
    <n v="3"/>
    <n v="2"/>
    <n v="0"/>
    <n v="7"/>
    <n v="2"/>
    <n v="3"/>
    <n v="1"/>
    <n v="3"/>
  </r>
  <r>
    <n v="32"/>
    <x v="1"/>
    <n v="3"/>
    <s v="Female"/>
    <x v="6"/>
    <x v="3"/>
    <x v="801"/>
    <s v="No"/>
    <n v="3"/>
    <x v="6"/>
    <n v="0.15"/>
    <n v="0.11"/>
    <n v="3.9999999999999994E-2"/>
    <n v="565.4"/>
    <n v="3000"/>
    <s v="Non-Travel"/>
    <n v="862"/>
    <s v="Sales"/>
    <n v="2"/>
    <n v="1"/>
    <s v="Life Sciences"/>
    <n v="76"/>
    <n v="3"/>
    <n v="1"/>
    <s v="Divorced"/>
    <n v="14947"/>
    <n v="1"/>
    <n v="12"/>
    <n v="3"/>
    <n v="3"/>
    <n v="3"/>
    <n v="1"/>
    <n v="3"/>
    <n v="0"/>
    <n v="0"/>
    <n v="0"/>
  </r>
  <r>
    <n v="56"/>
    <x v="1"/>
    <n v="4"/>
    <s v="Female"/>
    <x v="5"/>
    <x v="3"/>
    <x v="802"/>
    <s v="No"/>
    <n v="3"/>
    <x v="8"/>
    <n v="0.15"/>
    <n v="7.0000000000000007E-2"/>
    <n v="7.9999999999999988E-2"/>
    <n v="3988.6000000000004"/>
    <n v="4500"/>
    <s v="Travel_Rarely"/>
    <n v="718"/>
    <s v="Research &amp; Development"/>
    <n v="4"/>
    <n v="4"/>
    <s v="Technical Degree"/>
    <n v="92"/>
    <n v="3"/>
    <n v="5"/>
    <s v="Divorced"/>
    <n v="18575"/>
    <n v="4"/>
    <n v="13"/>
    <n v="3"/>
    <n v="4"/>
    <n v="1"/>
    <n v="28"/>
    <n v="2"/>
    <n v="2"/>
    <n v="4"/>
    <n v="2"/>
  </r>
  <r>
    <n v="29"/>
    <x v="1"/>
    <n v="2"/>
    <s v="Female"/>
    <x v="2"/>
    <x v="0"/>
    <x v="803"/>
    <s v="No"/>
    <n v="3"/>
    <x v="1"/>
    <n v="0.08"/>
    <n v="7.0000000000000007E-2"/>
    <n v="9.999999999999995E-3"/>
    <n v="626.20000000000005"/>
    <n v="500"/>
    <s v="Travel_Rarely"/>
    <n v="1401"/>
    <s v="Research &amp; Development"/>
    <n v="6"/>
    <n v="1"/>
    <s v="Medical"/>
    <n v="54"/>
    <n v="3"/>
    <n v="1"/>
    <s v="Married"/>
    <n v="26342"/>
    <n v="1"/>
    <n v="13"/>
    <n v="3"/>
    <n v="1"/>
    <n v="1"/>
    <n v="10"/>
    <n v="5"/>
    <n v="8"/>
    <n v="0"/>
    <n v="8"/>
  </r>
  <r>
    <n v="19"/>
    <x v="1"/>
    <n v="3"/>
    <s v="Male"/>
    <x v="1"/>
    <x v="3"/>
    <x v="804"/>
    <s v="No"/>
    <n v="3"/>
    <x v="6"/>
    <n v="0.12"/>
    <n v="0.11"/>
    <n v="9.999999999999995E-3"/>
    <n v="510.40000000000003"/>
    <n v="3000"/>
    <s v="Travel_Rarely"/>
    <n v="645"/>
    <s v="Research &amp; Development"/>
    <n v="9"/>
    <n v="2"/>
    <s v="Life Sciences"/>
    <n v="54"/>
    <n v="3"/>
    <n v="1"/>
    <s v="Single"/>
    <n v="7172"/>
    <n v="1"/>
    <n v="25"/>
    <n v="4"/>
    <n v="3"/>
    <n v="0"/>
    <n v="1"/>
    <n v="4"/>
    <n v="1"/>
    <n v="0"/>
    <n v="0"/>
  </r>
  <r>
    <n v="45"/>
    <x v="1"/>
    <n v="1"/>
    <s v="Female"/>
    <x v="1"/>
    <x v="2"/>
    <x v="805"/>
    <s v="Yes"/>
    <n v="2"/>
    <x v="11"/>
    <n v="0.15"/>
    <n v="7.0000000000000007E-2"/>
    <n v="7.9999999999999988E-2"/>
    <n v="895.40000000000009"/>
    <n v="4500"/>
    <s v="Travel_Rarely"/>
    <n v="1457"/>
    <s v="Research &amp; Development"/>
    <n v="7"/>
    <n v="3"/>
    <s v="Medical"/>
    <n v="83"/>
    <n v="3"/>
    <n v="1"/>
    <s v="Married"/>
    <n v="20100"/>
    <n v="4"/>
    <n v="19"/>
    <n v="3"/>
    <n v="3"/>
    <n v="1"/>
    <n v="7"/>
    <n v="2"/>
    <n v="2"/>
    <n v="0"/>
    <n v="2"/>
  </r>
  <r>
    <n v="37"/>
    <x v="1"/>
    <n v="4"/>
    <s v="Female"/>
    <x v="3"/>
    <x v="0"/>
    <x v="806"/>
    <s v="No"/>
    <n v="2"/>
    <x v="13"/>
    <n v="0.15"/>
    <n v="0.11"/>
    <n v="3.9999999999999994E-2"/>
    <n v="1294.8000000000002"/>
    <n v="1200"/>
    <s v="Travel_Rarely"/>
    <n v="977"/>
    <s v="Research &amp; Development"/>
    <n v="1"/>
    <n v="3"/>
    <s v="Life Sciences"/>
    <n v="56"/>
    <n v="2"/>
    <n v="2"/>
    <s v="Married"/>
    <n v="9961"/>
    <n v="1"/>
    <n v="13"/>
    <n v="3"/>
    <n v="2"/>
    <n v="1"/>
    <n v="14"/>
    <n v="2"/>
    <n v="8"/>
    <n v="3"/>
    <n v="11"/>
  </r>
  <r>
    <n v="20"/>
    <x v="1"/>
    <n v="1"/>
    <s v="Male"/>
    <x v="2"/>
    <x v="2"/>
    <x v="807"/>
    <s v="No"/>
    <n v="2"/>
    <x v="4"/>
    <n v="0.12"/>
    <n v="0.11"/>
    <n v="9.999999999999995E-3"/>
    <n v="606.6"/>
    <n v="500"/>
    <s v="Travel_Rarely"/>
    <n v="805"/>
    <s v="Research &amp; Development"/>
    <n v="3"/>
    <n v="3"/>
    <s v="Life Sciences"/>
    <n v="87"/>
    <n v="2"/>
    <n v="1"/>
    <s v="Single"/>
    <n v="12828"/>
    <n v="1"/>
    <n v="12"/>
    <n v="3"/>
    <n v="1"/>
    <n v="0"/>
    <n v="2"/>
    <n v="2"/>
    <n v="2"/>
    <n v="1"/>
    <n v="2"/>
  </r>
  <r>
    <n v="44"/>
    <x v="0"/>
    <n v="3"/>
    <s v="Male"/>
    <x v="1"/>
    <x v="2"/>
    <x v="808"/>
    <s v="Yes"/>
    <n v="3"/>
    <x v="0"/>
    <n v="0.08"/>
    <n v="0.11"/>
    <n v="-0.03"/>
    <n v="587.20000000000005"/>
    <n v="3000"/>
    <s v="Travel_Rarely"/>
    <n v="1097"/>
    <s v="Research &amp; Development"/>
    <n v="10"/>
    <n v="4"/>
    <s v="Life Sciences"/>
    <n v="96"/>
    <n v="3"/>
    <n v="1"/>
    <s v="Single"/>
    <n v="10826"/>
    <n v="1"/>
    <n v="11"/>
    <n v="3"/>
    <n v="3"/>
    <n v="0"/>
    <n v="6"/>
    <n v="4"/>
    <n v="4"/>
    <n v="0"/>
    <n v="2"/>
  </r>
  <r>
    <n v="53"/>
    <x v="1"/>
    <n v="4"/>
    <s v="Female"/>
    <x v="5"/>
    <x v="2"/>
    <x v="809"/>
    <s v="No"/>
    <n v="3"/>
    <x v="5"/>
    <n v="0.12"/>
    <n v="7.0000000000000007E-2"/>
    <n v="4.9999999999999989E-2"/>
    <n v="3721.2000000000003"/>
    <n v="500"/>
    <s v="Travel_Rarely"/>
    <n v="1223"/>
    <s v="Research &amp; Development"/>
    <n v="7"/>
    <n v="2"/>
    <s v="Medical"/>
    <n v="50"/>
    <n v="3"/>
    <n v="5"/>
    <s v="Divorced"/>
    <n v="18640"/>
    <n v="3"/>
    <n v="18"/>
    <n v="3"/>
    <n v="2"/>
    <n v="1"/>
    <n v="26"/>
    <n v="6"/>
    <n v="7"/>
    <n v="4"/>
    <n v="7"/>
  </r>
  <r>
    <n v="29"/>
    <x v="1"/>
    <n v="2"/>
    <s v="Female"/>
    <x v="1"/>
    <x v="0"/>
    <x v="810"/>
    <s v="Yes"/>
    <n v="2"/>
    <x v="8"/>
    <n v="0.08"/>
    <n v="0.09"/>
    <n v="-9.999999999999995E-3"/>
    <n v="433.6"/>
    <n v="3000"/>
    <s v="Travel_Rarely"/>
    <n v="942"/>
    <s v="Research &amp; Development"/>
    <n v="15"/>
    <n v="1"/>
    <s v="Life Sciences"/>
    <n v="69"/>
    <n v="1"/>
    <n v="1"/>
    <s v="Married"/>
    <n v="26933"/>
    <n v="0"/>
    <n v="18"/>
    <n v="3"/>
    <n v="1"/>
    <n v="1"/>
    <n v="6"/>
    <n v="2"/>
    <n v="4"/>
    <n v="1"/>
    <n v="3"/>
  </r>
  <r>
    <n v="22"/>
    <x v="0"/>
    <n v="3"/>
    <s v="Male"/>
    <x v="1"/>
    <x v="0"/>
    <x v="811"/>
    <s v="Yes"/>
    <n v="3"/>
    <x v="2"/>
    <n v="0.12"/>
    <n v="0.1"/>
    <n v="1.999999999999999E-2"/>
    <n v="570.6"/>
    <n v="1200"/>
    <s v="Travel_Frequently"/>
    <n v="1256"/>
    <s v="Research &amp; Development"/>
    <n v="3"/>
    <n v="4"/>
    <s v="Life Sciences"/>
    <n v="48"/>
    <n v="2"/>
    <n v="1"/>
    <s v="Married"/>
    <n v="4223"/>
    <n v="0"/>
    <n v="11"/>
    <n v="3"/>
    <n v="2"/>
    <n v="1"/>
    <n v="1"/>
    <n v="5"/>
    <n v="0"/>
    <n v="0"/>
    <n v="0"/>
  </r>
  <r>
    <n v="46"/>
    <x v="1"/>
    <n v="3"/>
    <s v="Female"/>
    <x v="5"/>
    <x v="3"/>
    <x v="812"/>
    <s v="No"/>
    <n v="3"/>
    <x v="34"/>
    <n v="0.12"/>
    <n v="7.0000000000000007E-2"/>
    <n v="4.9999999999999989E-2"/>
    <n v="3409.6000000000004"/>
    <n v="4500"/>
    <s v="Travel_Rarely"/>
    <n v="1402"/>
    <s v="Sales"/>
    <n v="2"/>
    <n v="3"/>
    <s v="Marketing"/>
    <n v="69"/>
    <n v="3"/>
    <n v="4"/>
    <s v="Married"/>
    <n v="24097"/>
    <n v="8"/>
    <n v="23"/>
    <n v="4"/>
    <n v="1"/>
    <n v="0"/>
    <n v="28"/>
    <n v="2"/>
    <n v="15"/>
    <n v="15"/>
    <n v="9"/>
  </r>
  <r>
    <n v="44"/>
    <x v="1"/>
    <n v="4"/>
    <s v="Male"/>
    <x v="1"/>
    <x v="2"/>
    <x v="813"/>
    <s v="No"/>
    <n v="3"/>
    <x v="2"/>
    <n v="0.08"/>
    <n v="0.11"/>
    <n v="-0.03"/>
    <n v="458"/>
    <n v="500"/>
    <s v="Non-Travel"/>
    <n v="111"/>
    <s v="Research &amp; Development"/>
    <n v="17"/>
    <n v="3"/>
    <s v="Life Sciences"/>
    <n v="74"/>
    <n v="1"/>
    <n v="1"/>
    <s v="Single"/>
    <n v="4279"/>
    <n v="2"/>
    <n v="13"/>
    <n v="3"/>
    <n v="4"/>
    <n v="0"/>
    <n v="6"/>
    <n v="3"/>
    <n v="0"/>
    <n v="0"/>
    <n v="0"/>
  </r>
  <r>
    <n v="33"/>
    <x v="1"/>
    <n v="2"/>
    <s v="Male"/>
    <x v="8"/>
    <x v="2"/>
    <x v="814"/>
    <s v="No"/>
    <n v="3"/>
    <x v="8"/>
    <n v="0.08"/>
    <n v="0.1"/>
    <n v="-2.0000000000000004E-2"/>
    <n v="720"/>
    <n v="500"/>
    <s v="Travel_Rarely"/>
    <n v="147"/>
    <s v="Human Resources"/>
    <n v="2"/>
    <n v="3"/>
    <s v="Human Resources"/>
    <n v="99"/>
    <n v="3"/>
    <n v="1"/>
    <s v="Married"/>
    <n v="8429"/>
    <n v="1"/>
    <n v="13"/>
    <n v="3"/>
    <n v="4"/>
    <n v="1"/>
    <n v="5"/>
    <n v="2"/>
    <n v="4"/>
    <n v="1"/>
    <n v="4"/>
  </r>
  <r>
    <n v="41"/>
    <x v="0"/>
    <n v="1"/>
    <s v="Male"/>
    <x v="1"/>
    <x v="3"/>
    <x v="815"/>
    <s v="No"/>
    <n v="1"/>
    <x v="6"/>
    <n v="0.1"/>
    <n v="7.0000000000000007E-2"/>
    <n v="0.03"/>
    <n v="421.40000000000003"/>
    <n v="4500"/>
    <s v="Non-Travel"/>
    <n v="906"/>
    <s v="Research &amp; Development"/>
    <n v="5"/>
    <n v="2"/>
    <s v="Life Sciences"/>
    <n v="95"/>
    <n v="2"/>
    <n v="1"/>
    <s v="Divorced"/>
    <n v="20293"/>
    <n v="6"/>
    <n v="17"/>
    <n v="3"/>
    <n v="1"/>
    <n v="1"/>
    <n v="5"/>
    <n v="2"/>
    <n v="0"/>
    <n v="0"/>
    <n v="0"/>
  </r>
  <r>
    <n v="30"/>
    <x v="1"/>
    <n v="3"/>
    <s v="Male"/>
    <x v="0"/>
    <x v="3"/>
    <x v="816"/>
    <s v="No"/>
    <n v="3"/>
    <x v="9"/>
    <n v="0.1"/>
    <n v="7.0000000000000007E-2"/>
    <n v="0.03"/>
    <n v="823"/>
    <n v="4500"/>
    <s v="Travel_Rarely"/>
    <n v="1329"/>
    <s v="Sales"/>
    <n v="29"/>
    <n v="4"/>
    <s v="Life Sciences"/>
    <n v="61"/>
    <n v="3"/>
    <n v="2"/>
    <s v="Divorced"/>
    <n v="13192"/>
    <n v="8"/>
    <n v="19"/>
    <n v="3"/>
    <n v="3"/>
    <n v="3"/>
    <n v="8"/>
    <n v="3"/>
    <n v="3"/>
    <n v="0"/>
    <n v="3"/>
  </r>
  <r>
    <n v="40"/>
    <x v="1"/>
    <n v="2"/>
    <s v="Male"/>
    <x v="0"/>
    <x v="1"/>
    <x v="817"/>
    <s v="No"/>
    <n v="3"/>
    <x v="2"/>
    <n v="0.15"/>
    <n v="0.11"/>
    <n v="3.9999999999999994E-2"/>
    <n v="865.40000000000009"/>
    <n v="1200"/>
    <s v="Travel_Frequently"/>
    <n v="1184"/>
    <s v="Sales"/>
    <n v="2"/>
    <n v="4"/>
    <s v="Medical"/>
    <n v="62"/>
    <n v="3"/>
    <n v="2"/>
    <s v="Married"/>
    <n v="25440"/>
    <n v="5"/>
    <n v="12"/>
    <n v="3"/>
    <n v="4"/>
    <n v="3"/>
    <n v="5"/>
    <n v="2"/>
    <n v="0"/>
    <n v="0"/>
    <n v="0"/>
  </r>
  <r>
    <n v="50"/>
    <x v="1"/>
    <n v="4"/>
    <s v="Female"/>
    <x v="5"/>
    <x v="3"/>
    <x v="818"/>
    <s v="No"/>
    <n v="3"/>
    <x v="4"/>
    <n v="0.15"/>
    <n v="0.11"/>
    <n v="3.9999999999999994E-2"/>
    <n v="3571.2000000000003"/>
    <n v="500"/>
    <s v="Travel_Frequently"/>
    <n v="1421"/>
    <s v="Research &amp; Development"/>
    <n v="2"/>
    <n v="3"/>
    <s v="Medical"/>
    <n v="30"/>
    <n v="3"/>
    <n v="4"/>
    <s v="Married"/>
    <n v="9490"/>
    <n v="2"/>
    <n v="22"/>
    <n v="4"/>
    <n v="3"/>
    <n v="1"/>
    <n v="32"/>
    <n v="3"/>
    <n v="2"/>
    <n v="2"/>
    <n v="2"/>
  </r>
  <r>
    <n v="28"/>
    <x v="1"/>
    <n v="4"/>
    <s v="Male"/>
    <x v="2"/>
    <x v="3"/>
    <x v="819"/>
    <s v="No"/>
    <n v="3"/>
    <x v="0"/>
    <n v="0.1"/>
    <n v="0.09"/>
    <n v="1.0000000000000009E-2"/>
    <n v="639.20000000000005"/>
    <n v="4500"/>
    <s v="Travel_Rarely"/>
    <n v="1179"/>
    <s v="Research &amp; Development"/>
    <n v="19"/>
    <n v="4"/>
    <s v="Medical"/>
    <n v="78"/>
    <n v="2"/>
    <n v="1"/>
    <s v="Married"/>
    <n v="12449"/>
    <n v="1"/>
    <n v="12"/>
    <n v="3"/>
    <n v="3"/>
    <n v="3"/>
    <n v="6"/>
    <n v="2"/>
    <n v="5"/>
    <n v="3"/>
    <n v="3"/>
  </r>
  <r>
    <n v="46"/>
    <x v="1"/>
    <n v="4"/>
    <s v="Male"/>
    <x v="7"/>
    <x v="1"/>
    <x v="820"/>
    <s v="No"/>
    <n v="3"/>
    <x v="9"/>
    <n v="0.15"/>
    <n v="0.09"/>
    <n v="0.06"/>
    <n v="3816.2000000000003"/>
    <n v="500"/>
    <s v="Travel_Rarely"/>
    <n v="1450"/>
    <s v="Research &amp; Development"/>
    <n v="15"/>
    <n v="2"/>
    <s v="Life Sciences"/>
    <n v="52"/>
    <n v="3"/>
    <n v="5"/>
    <s v="Married"/>
    <n v="10849"/>
    <n v="5"/>
    <n v="11"/>
    <n v="3"/>
    <n v="1"/>
    <n v="1"/>
    <n v="25"/>
    <n v="2"/>
    <n v="2"/>
    <n v="0"/>
    <n v="3"/>
  </r>
  <r>
    <n v="35"/>
    <x v="1"/>
    <n v="3"/>
    <s v="Male"/>
    <x v="0"/>
    <x v="3"/>
    <x v="821"/>
    <s v="Yes"/>
    <n v="3"/>
    <x v="5"/>
    <n v="0.15"/>
    <n v="7.0000000000000007E-2"/>
    <n v="7.9999999999999988E-2"/>
    <n v="1793.2"/>
    <n v="4500"/>
    <s v="Travel_Rarely"/>
    <n v="1361"/>
    <s v="Sales"/>
    <n v="17"/>
    <n v="4"/>
    <s v="Life Sciences"/>
    <n v="94"/>
    <n v="3"/>
    <n v="2"/>
    <s v="Married"/>
    <n v="21026"/>
    <n v="3"/>
    <n v="15"/>
    <n v="3"/>
    <n v="4"/>
    <n v="3"/>
    <n v="15"/>
    <n v="2"/>
    <n v="7"/>
    <n v="1"/>
    <n v="7"/>
  </r>
  <r>
    <n v="24"/>
    <x v="0"/>
    <n v="4"/>
    <s v="Female"/>
    <x v="2"/>
    <x v="1"/>
    <x v="822"/>
    <s v="No"/>
    <n v="1"/>
    <x v="6"/>
    <n v="0.15"/>
    <n v="0.09"/>
    <n v="0.06"/>
    <n v="442"/>
    <n v="500"/>
    <s v="Travel_Rarely"/>
    <n v="984"/>
    <s v="Research &amp; Development"/>
    <n v="17"/>
    <n v="2"/>
    <s v="Life Sciences"/>
    <n v="97"/>
    <n v="3"/>
    <n v="1"/>
    <s v="Married"/>
    <n v="3372"/>
    <n v="1"/>
    <n v="13"/>
    <n v="3"/>
    <n v="1"/>
    <n v="1"/>
    <n v="1"/>
    <n v="3"/>
    <n v="0"/>
    <n v="0"/>
    <n v="0"/>
  </r>
  <r>
    <n v="33"/>
    <x v="1"/>
    <n v="2"/>
    <s v="Female"/>
    <x v="0"/>
    <x v="2"/>
    <x v="823"/>
    <s v="No"/>
    <n v="2"/>
    <x v="1"/>
    <n v="0.1"/>
    <n v="0.1"/>
    <n v="0"/>
    <n v="907.80000000000007"/>
    <n v="500"/>
    <s v="Travel_Frequently"/>
    <n v="1146"/>
    <s v="Sales"/>
    <n v="25"/>
    <n v="3"/>
    <s v="Medical"/>
    <n v="82"/>
    <n v="3"/>
    <n v="2"/>
    <s v="Married"/>
    <n v="4905"/>
    <n v="1"/>
    <n v="12"/>
    <n v="3"/>
    <n v="1"/>
    <n v="1"/>
    <n v="10"/>
    <n v="3"/>
    <n v="7"/>
    <n v="0"/>
    <n v="1"/>
  </r>
  <r>
    <n v="36"/>
    <x v="1"/>
    <n v="3"/>
    <s v="Male"/>
    <x v="2"/>
    <x v="2"/>
    <x v="199"/>
    <s v="No"/>
    <n v="3"/>
    <x v="5"/>
    <n v="0.12"/>
    <n v="0.1"/>
    <n v="1.999999999999999E-2"/>
    <n v="548.20000000000005"/>
    <n v="4500"/>
    <s v="Travel_Rarely"/>
    <n v="917"/>
    <s v="Research &amp; Development"/>
    <n v="6"/>
    <n v="4"/>
    <s v="Life Sciences"/>
    <n v="60"/>
    <n v="1"/>
    <n v="1"/>
    <s v="Divorced"/>
    <n v="6865"/>
    <n v="1"/>
    <n v="14"/>
    <n v="3"/>
    <n v="3"/>
    <n v="1"/>
    <n v="7"/>
    <n v="4"/>
    <n v="7"/>
    <n v="1"/>
    <n v="7"/>
  </r>
  <r>
    <n v="30"/>
    <x v="1"/>
    <n v="3"/>
    <s v="Male"/>
    <x v="2"/>
    <x v="2"/>
    <x v="824"/>
    <s v="No"/>
    <n v="2"/>
    <x v="1"/>
    <n v="0.1"/>
    <n v="0.09"/>
    <n v="1.0000000000000009E-2"/>
    <n v="698.2"/>
    <n v="500"/>
    <s v="Travel_Rarely"/>
    <n v="853"/>
    <s v="Research &amp; Development"/>
    <n v="7"/>
    <n v="4"/>
    <s v="Life Sciences"/>
    <n v="49"/>
    <n v="3"/>
    <n v="2"/>
    <s v="Divorced"/>
    <n v="11309"/>
    <n v="1"/>
    <n v="13"/>
    <n v="3"/>
    <n v="1"/>
    <n v="3"/>
    <n v="10"/>
    <n v="4"/>
    <n v="7"/>
    <n v="8"/>
    <n v="9"/>
  </r>
  <r>
    <n v="44"/>
    <x v="1"/>
    <n v="4"/>
    <s v="Male"/>
    <x v="1"/>
    <x v="0"/>
    <x v="825"/>
    <s v="No"/>
    <n v="3"/>
    <x v="23"/>
    <n v="0.12"/>
    <n v="7.0000000000000007E-2"/>
    <n v="4.9999999999999989E-2"/>
    <n v="908.2"/>
    <n v="500"/>
    <s v="Travel_Rarely"/>
    <n v="200"/>
    <s v="Research &amp; Development"/>
    <n v="29"/>
    <n v="4"/>
    <s v="Other"/>
    <n v="32"/>
    <n v="3"/>
    <n v="2"/>
    <s v="Single"/>
    <n v="7744"/>
    <n v="1"/>
    <n v="25"/>
    <n v="4"/>
    <n v="2"/>
    <n v="0"/>
    <n v="20"/>
    <n v="3"/>
    <n v="11"/>
    <n v="13"/>
    <n v="17"/>
  </r>
  <r>
    <n v="20"/>
    <x v="1"/>
    <n v="3"/>
    <s v="Male"/>
    <x v="6"/>
    <x v="0"/>
    <x v="826"/>
    <s v="No"/>
    <n v="3"/>
    <x v="4"/>
    <n v="0.1"/>
    <n v="0.11"/>
    <n v="-9.999999999999995E-3"/>
    <n v="535.6"/>
    <n v="4500"/>
    <s v="Travel_Rarely"/>
    <n v="654"/>
    <s v="Sales"/>
    <n v="21"/>
    <n v="3"/>
    <s v="Marketing"/>
    <n v="43"/>
    <n v="4"/>
    <n v="1"/>
    <s v="Single"/>
    <n v="5050"/>
    <n v="1"/>
    <n v="17"/>
    <n v="3"/>
    <n v="4"/>
    <n v="0"/>
    <n v="2"/>
    <n v="2"/>
    <n v="1"/>
    <n v="2"/>
    <n v="2"/>
  </r>
  <r>
    <n v="46"/>
    <x v="1"/>
    <n v="4"/>
    <s v="Male"/>
    <x v="3"/>
    <x v="0"/>
    <x v="827"/>
    <s v="No"/>
    <n v="2"/>
    <x v="0"/>
    <n v="0.15"/>
    <n v="0.1"/>
    <n v="4.9999999999999989E-2"/>
    <n v="1475.8000000000002"/>
    <n v="4500"/>
    <s v="Travel_Rarely"/>
    <n v="150"/>
    <s v="Research &amp; Development"/>
    <n v="2"/>
    <n v="4"/>
    <s v="Technical Degree"/>
    <n v="60"/>
    <n v="3"/>
    <n v="2"/>
    <s v="Divorced"/>
    <n v="17433"/>
    <n v="2"/>
    <n v="11"/>
    <n v="3"/>
    <n v="3"/>
    <n v="1"/>
    <n v="12"/>
    <n v="3"/>
    <n v="3"/>
    <n v="1"/>
    <n v="4"/>
  </r>
  <r>
    <n v="42"/>
    <x v="1"/>
    <n v="4"/>
    <s v="Male"/>
    <x v="8"/>
    <x v="3"/>
    <x v="458"/>
    <s v="No"/>
    <n v="4"/>
    <x v="9"/>
    <n v="0.1"/>
    <n v="0.11"/>
    <n v="-9.999999999999995E-3"/>
    <n v="1254.4000000000001"/>
    <n v="3000"/>
    <s v="Non-Travel"/>
    <n v="179"/>
    <s v="Human Resources"/>
    <n v="2"/>
    <n v="5"/>
    <s v="Medical"/>
    <n v="79"/>
    <n v="4"/>
    <n v="2"/>
    <s v="Married"/>
    <n v="12858"/>
    <n v="7"/>
    <n v="16"/>
    <n v="3"/>
    <n v="1"/>
    <n v="1"/>
    <n v="10"/>
    <n v="3"/>
    <n v="3"/>
    <n v="0"/>
    <n v="3"/>
  </r>
  <r>
    <n v="60"/>
    <x v="1"/>
    <n v="2"/>
    <s v="Male"/>
    <x v="0"/>
    <x v="0"/>
    <x v="828"/>
    <s v="Yes"/>
    <n v="3"/>
    <x v="19"/>
    <n v="0.15"/>
    <n v="0.11"/>
    <n v="3.9999999999999994E-2"/>
    <n v="1044"/>
    <n v="500"/>
    <s v="Travel_Rarely"/>
    <n v="696"/>
    <s v="Sales"/>
    <n v="7"/>
    <n v="4"/>
    <s v="Marketing"/>
    <n v="52"/>
    <n v="4"/>
    <n v="2"/>
    <s v="Divorced"/>
    <n v="10893"/>
    <n v="0"/>
    <n v="18"/>
    <n v="3"/>
    <n v="2"/>
    <n v="1"/>
    <n v="12"/>
    <n v="3"/>
    <n v="7"/>
    <n v="1"/>
    <n v="9"/>
  </r>
  <r>
    <n v="32"/>
    <x v="1"/>
    <n v="3"/>
    <s v="Female"/>
    <x v="2"/>
    <x v="1"/>
    <x v="714"/>
    <s v="No"/>
    <n v="3"/>
    <x v="4"/>
    <n v="0.1"/>
    <n v="7.0000000000000007E-2"/>
    <n v="0.03"/>
    <n v="548.6"/>
    <n v="4500"/>
    <s v="Travel_Frequently"/>
    <n v="116"/>
    <s v="Research &amp; Development"/>
    <n v="13"/>
    <n v="3"/>
    <s v="Other"/>
    <n v="77"/>
    <n v="2"/>
    <n v="1"/>
    <s v="Married"/>
    <n v="7331"/>
    <n v="1"/>
    <n v="20"/>
    <n v="4"/>
    <n v="3"/>
    <n v="1"/>
    <n v="2"/>
    <n v="2"/>
    <n v="2"/>
    <n v="2"/>
    <n v="2"/>
  </r>
  <r>
    <n v="32"/>
    <x v="1"/>
    <n v="4"/>
    <s v="Female"/>
    <x v="1"/>
    <x v="2"/>
    <x v="829"/>
    <s v="Yes"/>
    <n v="3"/>
    <x v="3"/>
    <n v="0.1"/>
    <n v="0.11"/>
    <n v="-9.999999999999995E-3"/>
    <n v="999.6"/>
    <n v="3000"/>
    <s v="Travel_Frequently"/>
    <n v="1316"/>
    <s v="Research &amp; Development"/>
    <n v="2"/>
    <n v="2"/>
    <s v="Life Sciences"/>
    <n v="38"/>
    <n v="3"/>
    <n v="2"/>
    <s v="Single"/>
    <n v="2338"/>
    <n v="4"/>
    <n v="14"/>
    <n v="3"/>
    <n v="4"/>
    <n v="0"/>
    <n v="10"/>
    <n v="2"/>
    <n v="7"/>
    <n v="0"/>
    <n v="7"/>
  </r>
  <r>
    <n v="36"/>
    <x v="1"/>
    <n v="3"/>
    <s v="Female"/>
    <x v="3"/>
    <x v="3"/>
    <x v="830"/>
    <s v="Yes"/>
    <n v="3"/>
    <x v="5"/>
    <n v="0.1"/>
    <n v="0.09"/>
    <n v="1.0000000000000009E-2"/>
    <n v="2050.4"/>
    <n v="3000"/>
    <s v="Travel_Rarely"/>
    <n v="363"/>
    <s v="Research &amp; Development"/>
    <n v="1"/>
    <n v="3"/>
    <s v="Technical Degree"/>
    <n v="77"/>
    <n v="1"/>
    <n v="3"/>
    <s v="Divorced"/>
    <n v="4235"/>
    <n v="2"/>
    <n v="21"/>
    <n v="4"/>
    <n v="3"/>
    <n v="1"/>
    <n v="17"/>
    <n v="2"/>
    <n v="7"/>
    <n v="7"/>
    <n v="7"/>
  </r>
  <r>
    <n v="33"/>
    <x v="1"/>
    <n v="1"/>
    <s v="Male"/>
    <x v="1"/>
    <x v="0"/>
    <x v="831"/>
    <s v="No"/>
    <n v="3"/>
    <x v="13"/>
    <n v="0.15"/>
    <n v="0.11"/>
    <n v="3.9999999999999994E-2"/>
    <n v="556.20000000000005"/>
    <n v="1200"/>
    <s v="Travel_Rarely"/>
    <n v="117"/>
    <s v="Research &amp; Development"/>
    <n v="9"/>
    <n v="3"/>
    <s v="Medical"/>
    <n v="60"/>
    <n v="3"/>
    <n v="1"/>
    <s v="Married"/>
    <n v="6311"/>
    <n v="0"/>
    <n v="13"/>
    <n v="3"/>
    <n v="2"/>
    <n v="1"/>
    <n v="15"/>
    <n v="5"/>
    <n v="10"/>
    <n v="4"/>
    <n v="10"/>
  </r>
  <r>
    <n v="40"/>
    <x v="1"/>
    <n v="2"/>
    <s v="Female"/>
    <x v="0"/>
    <x v="1"/>
    <x v="832"/>
    <s v="No"/>
    <n v="4"/>
    <x v="8"/>
    <n v="0.1"/>
    <n v="0.1"/>
    <n v="0"/>
    <n v="1370.4"/>
    <n v="3000"/>
    <s v="Travel_Rarely"/>
    <n v="107"/>
    <s v="Sales"/>
    <n v="10"/>
    <n v="3"/>
    <s v="Technical Degree"/>
    <n v="84"/>
    <n v="2"/>
    <n v="2"/>
    <s v="Divorced"/>
    <n v="11591"/>
    <n v="7"/>
    <n v="12"/>
    <n v="3"/>
    <n v="2"/>
    <n v="1"/>
    <n v="7"/>
    <n v="2"/>
    <n v="1"/>
    <n v="1"/>
    <n v="3"/>
  </r>
  <r>
    <n v="25"/>
    <x v="1"/>
    <n v="3"/>
    <s v="Male"/>
    <x v="0"/>
    <x v="0"/>
    <x v="833"/>
    <s v="No"/>
    <n v="3"/>
    <x v="9"/>
    <n v="0.15"/>
    <n v="0.11"/>
    <n v="3.9999999999999994E-2"/>
    <n v="990"/>
    <n v="3000"/>
    <s v="Travel_Rarely"/>
    <n v="1356"/>
    <s v="Sales"/>
    <n v="10"/>
    <n v="4"/>
    <s v="Life Sciences"/>
    <n v="57"/>
    <n v="3"/>
    <n v="2"/>
    <s v="Single"/>
    <n v="20623"/>
    <n v="0"/>
    <n v="14"/>
    <n v="3"/>
    <n v="2"/>
    <n v="0"/>
    <n v="5"/>
    <n v="4"/>
    <n v="3"/>
    <n v="1"/>
    <n v="1"/>
  </r>
  <r>
    <n v="30"/>
    <x v="1"/>
    <n v="4"/>
    <s v="Male"/>
    <x v="1"/>
    <x v="1"/>
    <x v="834"/>
    <s v="Yes"/>
    <n v="3"/>
    <x v="19"/>
    <n v="0.1"/>
    <n v="7.0000000000000007E-2"/>
    <n v="0.03"/>
    <n v="715.80000000000007"/>
    <n v="3000"/>
    <s v="Travel_Rarely"/>
    <n v="1465"/>
    <s v="Research &amp; Development"/>
    <n v="1"/>
    <n v="3"/>
    <s v="Medical"/>
    <n v="63"/>
    <n v="3"/>
    <n v="1"/>
    <s v="Married"/>
    <n v="9369"/>
    <n v="0"/>
    <n v="21"/>
    <n v="4"/>
    <n v="1"/>
    <n v="1"/>
    <n v="12"/>
    <n v="2"/>
    <n v="9"/>
    <n v="5"/>
    <n v="7"/>
  </r>
  <r>
    <n v="42"/>
    <x v="1"/>
    <n v="1"/>
    <s v="Female"/>
    <x v="7"/>
    <x v="3"/>
    <x v="835"/>
    <s v="Yes"/>
    <n v="3"/>
    <x v="6"/>
    <n v="0.15"/>
    <n v="7.0000000000000007E-2"/>
    <n v="7.9999999999999988E-2"/>
    <n v="2638.2000000000003"/>
    <n v="1200"/>
    <s v="Travel_Frequently"/>
    <n v="458"/>
    <s v="Research &amp; Development"/>
    <n v="26"/>
    <n v="5"/>
    <s v="Medical"/>
    <n v="60"/>
    <n v="3"/>
    <n v="3"/>
    <s v="Married"/>
    <n v="23281"/>
    <n v="3"/>
    <n v="17"/>
    <n v="3"/>
    <n v="3"/>
    <n v="0"/>
    <n v="20"/>
    <n v="6"/>
    <n v="0"/>
    <n v="0"/>
    <n v="0"/>
  </r>
  <r>
    <n v="35"/>
    <x v="1"/>
    <n v="3"/>
    <s v="Female"/>
    <x v="0"/>
    <x v="0"/>
    <x v="836"/>
    <s v="Yes"/>
    <n v="2"/>
    <x v="20"/>
    <n v="0.12"/>
    <n v="0.11"/>
    <n v="9.999999999999995E-3"/>
    <n v="2075.4"/>
    <n v="3000"/>
    <s v="Non-Travel"/>
    <n v="1212"/>
    <s v="Sales"/>
    <n v="8"/>
    <n v="2"/>
    <s v="Marketing"/>
    <n v="78"/>
    <n v="2"/>
    <n v="3"/>
    <s v="Married"/>
    <n v="13755"/>
    <n v="4"/>
    <n v="11"/>
    <n v="3"/>
    <n v="2"/>
    <n v="1"/>
    <n v="16"/>
    <n v="6"/>
    <n v="2"/>
    <n v="4"/>
    <n v="12"/>
  </r>
  <r>
    <n v="27"/>
    <x v="1"/>
    <n v="1"/>
    <s v="Male"/>
    <x v="1"/>
    <x v="3"/>
    <x v="837"/>
    <s v="Yes"/>
    <n v="2"/>
    <x v="7"/>
    <n v="0.12"/>
    <n v="0.11"/>
    <n v="9.999999999999995E-3"/>
    <n v="447"/>
    <n v="3000"/>
    <s v="Travel_Rarely"/>
    <n v="1103"/>
    <s v="Research &amp; Development"/>
    <n v="14"/>
    <n v="3"/>
    <s v="Life Sciences"/>
    <n v="42"/>
    <n v="3"/>
    <n v="1"/>
    <s v="Married"/>
    <n v="14377"/>
    <n v="1"/>
    <n v="14"/>
    <n v="3"/>
    <n v="4"/>
    <n v="2"/>
    <n v="9"/>
    <n v="3"/>
    <n v="7"/>
    <n v="6"/>
    <n v="8"/>
  </r>
  <r>
    <n v="54"/>
    <x v="1"/>
    <n v="4"/>
    <s v="Female"/>
    <x v="3"/>
    <x v="2"/>
    <x v="838"/>
    <s v="No"/>
    <n v="1"/>
    <x v="8"/>
    <n v="0.1"/>
    <n v="7.0000000000000007E-2"/>
    <n v="0.03"/>
    <n v="2100.4"/>
    <n v="1200"/>
    <s v="Travel_Frequently"/>
    <n v="966"/>
    <s v="Research &amp; Development"/>
    <n v="1"/>
    <n v="4"/>
    <s v="Life Sciences"/>
    <n v="53"/>
    <n v="3"/>
    <n v="3"/>
    <s v="Divorced"/>
    <n v="9659"/>
    <n v="7"/>
    <n v="17"/>
    <n v="3"/>
    <n v="1"/>
    <n v="1"/>
    <n v="33"/>
    <n v="2"/>
    <n v="4"/>
    <n v="1"/>
    <n v="4"/>
  </r>
  <r>
    <n v="44"/>
    <x v="1"/>
    <n v="1"/>
    <s v="Female"/>
    <x v="1"/>
    <x v="0"/>
    <x v="839"/>
    <s v="No"/>
    <n v="3"/>
    <x v="1"/>
    <n v="0.08"/>
    <n v="7.0000000000000007E-2"/>
    <n v="9.999999999999995E-3"/>
    <n v="402.20000000000005"/>
    <n v="1200"/>
    <s v="Travel_Rarely"/>
    <n v="1117"/>
    <s v="Research &amp; Development"/>
    <n v="2"/>
    <n v="1"/>
    <s v="Life Sciences"/>
    <n v="72"/>
    <n v="4"/>
    <n v="1"/>
    <s v="Married"/>
    <n v="19982"/>
    <n v="1"/>
    <n v="13"/>
    <n v="3"/>
    <n v="4"/>
    <n v="1"/>
    <n v="10"/>
    <n v="5"/>
    <n v="5"/>
    <n v="7"/>
    <n v="7"/>
  </r>
  <r>
    <n v="19"/>
    <x v="0"/>
    <n v="1"/>
    <s v="Female"/>
    <x v="1"/>
    <x v="1"/>
    <x v="840"/>
    <s v="Yes"/>
    <n v="4"/>
    <x v="6"/>
    <n v="0.1"/>
    <n v="0.09"/>
    <n v="1.0000000000000009E-2"/>
    <n v="371.8"/>
    <n v="1200"/>
    <s v="Non-Travel"/>
    <n v="504"/>
    <s v="Research &amp; Development"/>
    <n v="10"/>
    <n v="3"/>
    <s v="Medical"/>
    <n v="96"/>
    <n v="2"/>
    <n v="1"/>
    <s v="Single"/>
    <n v="6148"/>
    <n v="1"/>
    <n v="25"/>
    <n v="4"/>
    <n v="2"/>
    <n v="0"/>
    <n v="1"/>
    <n v="2"/>
    <n v="1"/>
    <n v="0"/>
    <n v="0"/>
  </r>
  <r>
    <n v="29"/>
    <x v="1"/>
    <n v="1"/>
    <s v="Female"/>
    <x v="1"/>
    <x v="0"/>
    <x v="841"/>
    <s v="No"/>
    <n v="3"/>
    <x v="11"/>
    <n v="0.08"/>
    <n v="0.09"/>
    <n v="-9.999999999999995E-3"/>
    <n v="752"/>
    <n v="4500"/>
    <s v="Travel_Rarely"/>
    <n v="1010"/>
    <s v="Research &amp; Development"/>
    <n v="1"/>
    <n v="3"/>
    <s v="Life Sciences"/>
    <n v="97"/>
    <n v="3"/>
    <n v="1"/>
    <s v="Divorced"/>
    <n v="5598"/>
    <n v="1"/>
    <n v="15"/>
    <n v="3"/>
    <n v="1"/>
    <n v="3"/>
    <n v="3"/>
    <n v="5"/>
    <n v="2"/>
    <n v="1"/>
    <n v="2"/>
  </r>
  <r>
    <n v="54"/>
    <x v="1"/>
    <n v="4"/>
    <s v="Male"/>
    <x v="7"/>
    <x v="0"/>
    <x v="842"/>
    <s v="No"/>
    <n v="3"/>
    <x v="1"/>
    <n v="0.1"/>
    <n v="0.11"/>
    <n v="-9.999999999999995E-3"/>
    <n v="3555.8"/>
    <n v="4500"/>
    <s v="Travel_Rarely"/>
    <n v="685"/>
    <s v="Research &amp; Development"/>
    <n v="3"/>
    <n v="3"/>
    <s v="Life Sciences"/>
    <n v="85"/>
    <n v="3"/>
    <n v="4"/>
    <s v="Married"/>
    <n v="23474"/>
    <n v="3"/>
    <n v="14"/>
    <n v="3"/>
    <n v="1"/>
    <n v="0"/>
    <n v="36"/>
    <n v="2"/>
    <n v="9"/>
    <n v="0"/>
    <n v="9"/>
  </r>
  <r>
    <n v="31"/>
    <x v="1"/>
    <n v="3"/>
    <s v="Male"/>
    <x v="4"/>
    <x v="3"/>
    <x v="843"/>
    <s v="Yes"/>
    <n v="2"/>
    <x v="0"/>
    <n v="0.08"/>
    <n v="0.1"/>
    <n v="-2.0000000000000004E-2"/>
    <n v="1366.6000000000001"/>
    <n v="4500"/>
    <s v="Travel_Rarely"/>
    <n v="1332"/>
    <s v="Research &amp; Development"/>
    <n v="11"/>
    <n v="2"/>
    <s v="Medical"/>
    <n v="80"/>
    <n v="3"/>
    <n v="2"/>
    <s v="Married"/>
    <n v="17089"/>
    <n v="1"/>
    <n v="12"/>
    <n v="3"/>
    <n v="4"/>
    <n v="0"/>
    <n v="6"/>
    <n v="2"/>
    <n v="5"/>
    <n v="0"/>
    <n v="1"/>
  </r>
  <r>
    <n v="31"/>
    <x v="1"/>
    <n v="3"/>
    <s v="Female"/>
    <x v="4"/>
    <x v="3"/>
    <x v="844"/>
    <s v="No"/>
    <n v="3"/>
    <x v="1"/>
    <n v="0.08"/>
    <n v="0.11"/>
    <n v="-0.03"/>
    <n v="1362.4"/>
    <n v="4500"/>
    <s v="Travel_Rarely"/>
    <n v="1062"/>
    <s v="Research &amp; Development"/>
    <n v="24"/>
    <n v="3"/>
    <s v="Medical"/>
    <n v="96"/>
    <n v="2"/>
    <n v="2"/>
    <s v="Single"/>
    <n v="17198"/>
    <n v="1"/>
    <n v="19"/>
    <n v="3"/>
    <n v="2"/>
    <n v="0"/>
    <n v="10"/>
    <n v="2"/>
    <n v="9"/>
    <n v="1"/>
    <n v="8"/>
  </r>
  <r>
    <n v="59"/>
    <x v="1"/>
    <n v="3"/>
    <s v="Female"/>
    <x v="0"/>
    <x v="0"/>
    <x v="845"/>
    <s v="No"/>
    <n v="3"/>
    <x v="0"/>
    <n v="0.15"/>
    <n v="0.11"/>
    <n v="3.9999999999999994E-2"/>
    <n v="1034.2"/>
    <n v="3000"/>
    <s v="Travel_Rarely"/>
    <n v="326"/>
    <s v="Sales"/>
    <n v="3"/>
    <n v="3"/>
    <s v="Life Sciences"/>
    <n v="48"/>
    <n v="2"/>
    <n v="2"/>
    <s v="Single"/>
    <n v="16490"/>
    <n v="5"/>
    <n v="17"/>
    <n v="3"/>
    <n v="4"/>
    <n v="0"/>
    <n v="13"/>
    <n v="2"/>
    <n v="1"/>
    <n v="0"/>
    <n v="5"/>
  </r>
  <r>
    <n v="43"/>
    <x v="1"/>
    <n v="3"/>
    <s v="Male"/>
    <x v="7"/>
    <x v="0"/>
    <x v="846"/>
    <s v="No"/>
    <n v="3"/>
    <x v="3"/>
    <n v="0.1"/>
    <n v="7.0000000000000007E-2"/>
    <n v="0.03"/>
    <n v="3948"/>
    <n v="1200"/>
    <s v="Travel_Rarely"/>
    <n v="920"/>
    <s v="Research &amp; Development"/>
    <n v="3"/>
    <n v="3"/>
    <s v="Life Sciences"/>
    <n v="96"/>
    <n v="1"/>
    <n v="5"/>
    <s v="Married"/>
    <n v="18625"/>
    <n v="3"/>
    <n v="14"/>
    <n v="3"/>
    <n v="2"/>
    <n v="1"/>
    <n v="25"/>
    <n v="2"/>
    <n v="7"/>
    <n v="0"/>
    <n v="7"/>
  </r>
  <r>
    <n v="49"/>
    <x v="1"/>
    <n v="1"/>
    <s v="Male"/>
    <x v="5"/>
    <x v="2"/>
    <x v="847"/>
    <s v="No"/>
    <n v="4"/>
    <x v="6"/>
    <n v="0.1"/>
    <n v="7.0000000000000007E-2"/>
    <n v="0.03"/>
    <n v="3742.2000000000003"/>
    <n v="500"/>
    <s v="Travel_Rarely"/>
    <n v="1098"/>
    <s v="Research &amp; Development"/>
    <n v="4"/>
    <n v="2"/>
    <s v="Medical"/>
    <n v="85"/>
    <n v="2"/>
    <n v="5"/>
    <s v="Married"/>
    <n v="12124"/>
    <n v="2"/>
    <n v="13"/>
    <n v="3"/>
    <n v="3"/>
    <n v="1"/>
    <n v="23"/>
    <n v="2"/>
    <n v="0"/>
    <n v="0"/>
    <n v="0"/>
  </r>
  <r>
    <n v="36"/>
    <x v="1"/>
    <n v="3"/>
    <s v="Male"/>
    <x v="1"/>
    <x v="1"/>
    <x v="848"/>
    <s v="No"/>
    <n v="2"/>
    <x v="19"/>
    <n v="0.12"/>
    <n v="0.09"/>
    <n v="0.03"/>
    <n v="738.40000000000009"/>
    <n v="3000"/>
    <s v="Travel_Frequently"/>
    <n v="469"/>
    <s v="Research &amp; Development"/>
    <n v="3"/>
    <n v="3"/>
    <s v="Technical Degree"/>
    <n v="46"/>
    <n v="3"/>
    <n v="1"/>
    <s v="Married"/>
    <n v="9256"/>
    <n v="1"/>
    <n v="12"/>
    <n v="3"/>
    <n v="3"/>
    <n v="0"/>
    <n v="12"/>
    <n v="2"/>
    <n v="10"/>
    <n v="0"/>
    <n v="7"/>
  </r>
  <r>
    <n v="48"/>
    <x v="1"/>
    <n v="4"/>
    <s v="Male"/>
    <x v="2"/>
    <x v="1"/>
    <x v="594"/>
    <s v="No"/>
    <n v="2"/>
    <x v="6"/>
    <n v="0.08"/>
    <n v="0.1"/>
    <n v="-2.0000000000000004E-2"/>
    <n v="511.8"/>
    <n v="3000"/>
    <s v="Travel_Rarely"/>
    <n v="969"/>
    <s v="Research &amp; Development"/>
    <n v="2"/>
    <n v="2"/>
    <s v="Technical Degree"/>
    <n v="76"/>
    <n v="4"/>
    <n v="1"/>
    <s v="Single"/>
    <n v="16620"/>
    <n v="5"/>
    <n v="11"/>
    <n v="3"/>
    <n v="3"/>
    <n v="0"/>
    <n v="7"/>
    <n v="4"/>
    <n v="0"/>
    <n v="0"/>
    <n v="0"/>
  </r>
  <r>
    <n v="27"/>
    <x v="1"/>
    <n v="1"/>
    <s v="Male"/>
    <x v="1"/>
    <x v="2"/>
    <x v="849"/>
    <s v="No"/>
    <n v="3"/>
    <x v="8"/>
    <n v="0.12"/>
    <n v="0.09"/>
    <n v="0.03"/>
    <n v="503.40000000000003"/>
    <n v="3000"/>
    <s v="Travel_Rarely"/>
    <n v="1167"/>
    <s v="Research &amp; Development"/>
    <n v="4"/>
    <n v="2"/>
    <s v="Life Sciences"/>
    <n v="76"/>
    <n v="3"/>
    <n v="1"/>
    <s v="Divorced"/>
    <n v="3208"/>
    <n v="1"/>
    <n v="11"/>
    <n v="3"/>
    <n v="2"/>
    <n v="3"/>
    <n v="5"/>
    <n v="2"/>
    <n v="3"/>
    <n v="0"/>
    <n v="3"/>
  </r>
  <r>
    <n v="29"/>
    <x v="1"/>
    <n v="3"/>
    <s v="Male"/>
    <x v="4"/>
    <x v="0"/>
    <x v="850"/>
    <s v="Yes"/>
    <n v="3"/>
    <x v="0"/>
    <n v="0.1"/>
    <n v="0.09"/>
    <n v="1.0000000000000009E-2"/>
    <n v="1324.6000000000001"/>
    <n v="3000"/>
    <s v="Travel_Rarely"/>
    <n v="1329"/>
    <s v="Research &amp; Development"/>
    <n v="7"/>
    <n v="3"/>
    <s v="Life Sciences"/>
    <n v="82"/>
    <n v="3"/>
    <n v="2"/>
    <s v="Divorced"/>
    <n v="4204"/>
    <n v="1"/>
    <n v="11"/>
    <n v="3"/>
    <n v="2"/>
    <n v="2"/>
    <n v="6"/>
    <n v="2"/>
    <n v="0"/>
    <n v="1"/>
    <n v="0"/>
  </r>
  <r>
    <n v="48"/>
    <x v="1"/>
    <n v="4"/>
    <s v="Male"/>
    <x v="7"/>
    <x v="0"/>
    <x v="851"/>
    <s v="No"/>
    <n v="4"/>
    <x v="6"/>
    <n v="0.15"/>
    <n v="0.1"/>
    <n v="4.9999999999999989E-2"/>
    <n v="3653"/>
    <n v="3000"/>
    <s v="Travel_Rarely"/>
    <n v="715"/>
    <s v="Research &amp; Development"/>
    <n v="1"/>
    <n v="3"/>
    <s v="Life Sciences"/>
    <n v="76"/>
    <n v="2"/>
    <n v="5"/>
    <s v="Single"/>
    <n v="8733"/>
    <n v="6"/>
    <n v="12"/>
    <n v="3"/>
    <n v="3"/>
    <n v="0"/>
    <n v="25"/>
    <n v="3"/>
    <n v="0"/>
    <n v="0"/>
    <n v="0"/>
  </r>
  <r>
    <n v="29"/>
    <x v="1"/>
    <n v="4"/>
    <s v="Female"/>
    <x v="7"/>
    <x v="0"/>
    <x v="852"/>
    <s v="No"/>
    <n v="2"/>
    <x v="5"/>
    <n v="0.08"/>
    <n v="0.09"/>
    <n v="-9.999999999999995E-3"/>
    <n v="3224.8"/>
    <n v="500"/>
    <s v="Travel_Rarely"/>
    <n v="694"/>
    <s v="Research &amp; Development"/>
    <n v="1"/>
    <n v="3"/>
    <s v="Life Sciences"/>
    <n v="87"/>
    <n v="2"/>
    <n v="4"/>
    <s v="Divorced"/>
    <n v="3423"/>
    <n v="3"/>
    <n v="14"/>
    <n v="3"/>
    <n v="2"/>
    <n v="2"/>
    <n v="9"/>
    <n v="2"/>
    <n v="7"/>
    <n v="1"/>
    <n v="7"/>
  </r>
  <r>
    <n v="34"/>
    <x v="1"/>
    <n v="3"/>
    <s v="Female"/>
    <x v="1"/>
    <x v="2"/>
    <x v="853"/>
    <s v="No"/>
    <n v="2"/>
    <x v="6"/>
    <n v="0.15"/>
    <n v="0.1"/>
    <n v="4.9999999999999989E-2"/>
    <n v="517"/>
    <n v="500"/>
    <s v="Travel_Rarely"/>
    <n v="1320"/>
    <s v="Research &amp; Development"/>
    <n v="20"/>
    <n v="3"/>
    <s v="Technical Degree"/>
    <n v="89"/>
    <n v="4"/>
    <n v="1"/>
    <s v="Married"/>
    <n v="21643"/>
    <n v="0"/>
    <n v="17"/>
    <n v="3"/>
    <n v="4"/>
    <n v="0"/>
    <n v="2"/>
    <n v="5"/>
    <n v="0"/>
    <n v="0"/>
    <n v="0"/>
  </r>
  <r>
    <n v="44"/>
    <x v="1"/>
    <n v="2"/>
    <s v="Male"/>
    <x v="5"/>
    <x v="1"/>
    <x v="854"/>
    <s v="No"/>
    <n v="3"/>
    <x v="14"/>
    <n v="0.08"/>
    <n v="0.11"/>
    <n v="-0.03"/>
    <n v="3642.6000000000004"/>
    <n v="3000"/>
    <s v="Travel_Rarely"/>
    <n v="1099"/>
    <s v="Sales"/>
    <n v="5"/>
    <n v="3"/>
    <s v="Marketing"/>
    <n v="88"/>
    <n v="3"/>
    <n v="5"/>
    <s v="Married"/>
    <n v="8751"/>
    <n v="7"/>
    <n v="11"/>
    <n v="3"/>
    <n v="3"/>
    <n v="1"/>
    <n v="26"/>
    <n v="5"/>
    <n v="9"/>
    <n v="3"/>
    <n v="10"/>
  </r>
  <r>
    <n v="33"/>
    <x v="1"/>
    <n v="4"/>
    <s v="Male"/>
    <x v="0"/>
    <x v="2"/>
    <x v="855"/>
    <s v="Yes"/>
    <n v="3"/>
    <x v="7"/>
    <n v="0.12"/>
    <n v="0.1"/>
    <n v="1.999999999999999E-2"/>
    <n v="1676"/>
    <n v="1200"/>
    <s v="Travel_Rarely"/>
    <n v="536"/>
    <s v="Sales"/>
    <n v="10"/>
    <n v="5"/>
    <s v="Marketing"/>
    <n v="82"/>
    <n v="4"/>
    <n v="3"/>
    <s v="Divorced"/>
    <n v="21708"/>
    <n v="0"/>
    <n v="14"/>
    <n v="3"/>
    <n v="4"/>
    <n v="2"/>
    <n v="10"/>
    <n v="3"/>
    <n v="8"/>
    <n v="0"/>
    <n v="8"/>
  </r>
  <r>
    <n v="19"/>
    <x v="1"/>
    <n v="2"/>
    <s v="Female"/>
    <x v="1"/>
    <x v="0"/>
    <x v="856"/>
    <s v="Yes"/>
    <n v="3"/>
    <x v="6"/>
    <n v="0.12"/>
    <n v="0.1"/>
    <n v="1.999999999999999E-2"/>
    <n v="598.80000000000007"/>
    <n v="1200"/>
    <s v="Travel_Rarely"/>
    <n v="265"/>
    <s v="Research &amp; Development"/>
    <n v="25"/>
    <n v="3"/>
    <s v="Life Sciences"/>
    <n v="57"/>
    <n v="4"/>
    <n v="1"/>
    <s v="Single"/>
    <n v="21221"/>
    <n v="1"/>
    <n v="12"/>
    <n v="3"/>
    <n v="4"/>
    <n v="0"/>
    <n v="1"/>
    <n v="2"/>
    <n v="0"/>
    <n v="0"/>
    <n v="1"/>
  </r>
  <r>
    <n v="23"/>
    <x v="1"/>
    <n v="4"/>
    <s v="Male"/>
    <x v="1"/>
    <x v="2"/>
    <x v="857"/>
    <s v="No"/>
    <n v="3"/>
    <x v="6"/>
    <n v="0.1"/>
    <n v="0.11"/>
    <n v="-9.999999999999995E-3"/>
    <n v="244.60000000000002"/>
    <n v="1200"/>
    <s v="Travel_Rarely"/>
    <n v="373"/>
    <s v="Research &amp; Development"/>
    <n v="1"/>
    <n v="2"/>
    <s v="Life Sciences"/>
    <n v="47"/>
    <n v="3"/>
    <n v="1"/>
    <s v="Married"/>
    <n v="16901"/>
    <n v="1"/>
    <n v="22"/>
    <n v="4"/>
    <n v="4"/>
    <n v="1"/>
    <n v="1"/>
    <n v="2"/>
    <n v="0"/>
    <n v="0"/>
    <n v="1"/>
  </r>
  <r>
    <n v="25"/>
    <x v="0"/>
    <n v="3"/>
    <s v="Male"/>
    <x v="6"/>
    <x v="0"/>
    <x v="858"/>
    <s v="Yes"/>
    <n v="3"/>
    <x v="6"/>
    <n v="0.12"/>
    <n v="0.11"/>
    <n v="9.999999999999995E-3"/>
    <n v="223.60000000000002"/>
    <n v="500"/>
    <s v="Travel_Frequently"/>
    <n v="599"/>
    <s v="Sales"/>
    <n v="24"/>
    <n v="1"/>
    <s v="Life Sciences"/>
    <n v="73"/>
    <n v="1"/>
    <n v="1"/>
    <s v="Single"/>
    <n v="8040"/>
    <n v="1"/>
    <n v="14"/>
    <n v="3"/>
    <n v="4"/>
    <n v="0"/>
    <n v="1"/>
    <n v="4"/>
    <n v="0"/>
    <n v="1"/>
    <n v="0"/>
  </r>
  <r>
    <n v="26"/>
    <x v="1"/>
    <n v="3"/>
    <s v="Male"/>
    <x v="1"/>
    <x v="0"/>
    <x v="859"/>
    <s v="Yes"/>
    <n v="2"/>
    <x v="3"/>
    <n v="0.15"/>
    <n v="0.11"/>
    <n v="3.9999999999999994E-2"/>
    <n v="575"/>
    <n v="1200"/>
    <s v="Travel_Rarely"/>
    <n v="583"/>
    <s v="Research &amp; Development"/>
    <n v="4"/>
    <n v="2"/>
    <s v="Life Sciences"/>
    <n v="53"/>
    <n v="3"/>
    <n v="1"/>
    <s v="Single"/>
    <n v="9973"/>
    <n v="1"/>
    <n v="20"/>
    <n v="4"/>
    <n v="2"/>
    <n v="0"/>
    <n v="8"/>
    <n v="2"/>
    <n v="5"/>
    <n v="2"/>
    <n v="2"/>
  </r>
  <r>
    <n v="45"/>
    <x v="0"/>
    <n v="1"/>
    <s v="Female"/>
    <x v="5"/>
    <x v="1"/>
    <x v="860"/>
    <s v="Yes"/>
    <n v="3"/>
    <x v="25"/>
    <n v="0.15"/>
    <n v="0.1"/>
    <n v="4.9999999999999989E-2"/>
    <n v="3764.8"/>
    <n v="4500"/>
    <s v="Travel_Rarely"/>
    <n v="1449"/>
    <s v="Sales"/>
    <n v="2"/>
    <n v="3"/>
    <s v="Marketing"/>
    <n v="94"/>
    <n v="1"/>
    <n v="5"/>
    <s v="Single"/>
    <n v="2493"/>
    <n v="2"/>
    <n v="16"/>
    <n v="3"/>
    <n v="1"/>
    <n v="0"/>
    <n v="26"/>
    <n v="2"/>
    <n v="10"/>
    <n v="1"/>
    <n v="11"/>
  </r>
  <r>
    <n v="55"/>
    <x v="1"/>
    <n v="4"/>
    <s v="Male"/>
    <x v="4"/>
    <x v="1"/>
    <x v="861"/>
    <s v="Yes"/>
    <n v="3"/>
    <x v="26"/>
    <n v="0.08"/>
    <n v="0.09"/>
    <n v="-9.999999999999995E-3"/>
    <n v="2715.4"/>
    <n v="3000"/>
    <s v="Non-Travel"/>
    <n v="177"/>
    <s v="Research &amp; Development"/>
    <n v="8"/>
    <n v="1"/>
    <s v="Medical"/>
    <n v="37"/>
    <n v="2"/>
    <n v="4"/>
    <s v="Divorced"/>
    <n v="25592"/>
    <n v="1"/>
    <n v="15"/>
    <n v="3"/>
    <n v="4"/>
    <n v="1"/>
    <n v="34"/>
    <n v="3"/>
    <n v="9"/>
    <n v="15"/>
    <n v="0"/>
  </r>
  <r>
    <n v="21"/>
    <x v="0"/>
    <n v="1"/>
    <s v="Female"/>
    <x v="2"/>
    <x v="2"/>
    <x v="862"/>
    <s v="No"/>
    <n v="1"/>
    <x v="4"/>
    <n v="0.1"/>
    <n v="0.1"/>
    <n v="0"/>
    <n v="525"/>
    <n v="3000"/>
    <s v="Travel_Frequently"/>
    <n v="251"/>
    <s v="Research &amp; Development"/>
    <n v="10"/>
    <n v="2"/>
    <s v="Life Sciences"/>
    <n v="45"/>
    <n v="2"/>
    <n v="1"/>
    <s v="Single"/>
    <n v="25308"/>
    <n v="1"/>
    <n v="20"/>
    <n v="4"/>
    <n v="3"/>
    <n v="0"/>
    <n v="2"/>
    <n v="2"/>
    <n v="2"/>
    <n v="2"/>
    <n v="2"/>
  </r>
  <r>
    <n v="46"/>
    <x v="1"/>
    <n v="4"/>
    <s v="Female"/>
    <x v="5"/>
    <x v="1"/>
    <x v="863"/>
    <s v="No"/>
    <n v="3"/>
    <x v="19"/>
    <n v="0.1"/>
    <n v="0.09"/>
    <n v="1.0000000000000009E-2"/>
    <n v="3757.8"/>
    <n v="1200"/>
    <s v="Travel_Rarely"/>
    <n v="168"/>
    <s v="Sales"/>
    <n v="4"/>
    <n v="2"/>
    <s v="Marketing"/>
    <n v="33"/>
    <n v="2"/>
    <n v="5"/>
    <s v="Married"/>
    <n v="9946"/>
    <n v="2"/>
    <n v="14"/>
    <n v="3"/>
    <n v="3"/>
    <n v="1"/>
    <n v="26"/>
    <n v="2"/>
    <n v="4"/>
    <n v="0"/>
    <n v="8"/>
  </r>
  <r>
    <n v="34"/>
    <x v="1"/>
    <n v="3"/>
    <s v="Female"/>
    <x v="0"/>
    <x v="3"/>
    <x v="864"/>
    <s v="Yes"/>
    <n v="3"/>
    <x v="11"/>
    <n v="0.15"/>
    <n v="7.0000000000000007E-2"/>
    <n v="7.9999999999999988E-2"/>
    <n v="907.6"/>
    <n v="4500"/>
    <s v="Travel_Rarely"/>
    <n v="131"/>
    <s v="Sales"/>
    <n v="2"/>
    <n v="3"/>
    <s v="Marketing"/>
    <n v="86"/>
    <n v="3"/>
    <n v="2"/>
    <s v="Single"/>
    <n v="6039"/>
    <n v="0"/>
    <n v="12"/>
    <n v="3"/>
    <n v="4"/>
    <n v="0"/>
    <n v="4"/>
    <n v="3"/>
    <n v="2"/>
    <n v="0"/>
    <n v="2"/>
  </r>
  <r>
    <n v="51"/>
    <x v="1"/>
    <n v="4"/>
    <s v="Male"/>
    <x v="5"/>
    <x v="1"/>
    <x v="865"/>
    <s v="Yes"/>
    <n v="2"/>
    <x v="30"/>
    <n v="0.08"/>
    <n v="7.0000000000000007E-2"/>
    <n v="9.999999999999995E-3"/>
    <n v="3969.4"/>
    <n v="1200"/>
    <s v="Travel_Frequently"/>
    <n v="237"/>
    <s v="Sales"/>
    <n v="9"/>
    <n v="3"/>
    <s v="Life Sciences"/>
    <n v="83"/>
    <n v="3"/>
    <n v="5"/>
    <s v="Divorced"/>
    <n v="19196"/>
    <n v="4"/>
    <n v="24"/>
    <n v="4"/>
    <n v="1"/>
    <n v="1"/>
    <n v="31"/>
    <n v="5"/>
    <n v="10"/>
    <n v="11"/>
    <n v="10"/>
  </r>
  <r>
    <n v="59"/>
    <x v="1"/>
    <n v="4"/>
    <s v="Male"/>
    <x v="3"/>
    <x v="0"/>
    <x v="866"/>
    <s v="No"/>
    <n v="2"/>
    <x v="7"/>
    <n v="0.1"/>
    <n v="7.0000000000000007E-2"/>
    <n v="0.03"/>
    <n v="2102.4"/>
    <n v="4500"/>
    <s v="Travel_Rarely"/>
    <n v="1429"/>
    <s v="Research &amp; Development"/>
    <n v="18"/>
    <n v="4"/>
    <s v="Medical"/>
    <n v="67"/>
    <n v="3"/>
    <n v="3"/>
    <s v="Single"/>
    <n v="20002"/>
    <n v="6"/>
    <n v="12"/>
    <n v="3"/>
    <n v="4"/>
    <n v="0"/>
    <n v="25"/>
    <n v="6"/>
    <n v="7"/>
    <n v="5"/>
    <n v="4"/>
  </r>
  <r>
    <n v="34"/>
    <x v="1"/>
    <n v="3"/>
    <s v="Female"/>
    <x v="2"/>
    <x v="1"/>
    <x v="867"/>
    <s v="No"/>
    <n v="4"/>
    <x v="19"/>
    <n v="0.12"/>
    <n v="0.11"/>
    <n v="9.999999999999995E-3"/>
    <n v="888.80000000000007"/>
    <n v="1200"/>
    <s v="Travel_Frequently"/>
    <n v="135"/>
    <s v="Research &amp; Development"/>
    <n v="19"/>
    <n v="3"/>
    <s v="Medical"/>
    <n v="46"/>
    <n v="3"/>
    <n v="2"/>
    <s v="Divorced"/>
    <n v="22534"/>
    <n v="4"/>
    <n v="13"/>
    <n v="3"/>
    <n v="3"/>
    <n v="2"/>
    <n v="15"/>
    <n v="2"/>
    <n v="8"/>
    <n v="5"/>
    <n v="10"/>
  </r>
  <r>
    <n v="28"/>
    <x v="1"/>
    <n v="4"/>
    <s v="Male"/>
    <x v="2"/>
    <x v="2"/>
    <x v="868"/>
    <s v="Yes"/>
    <n v="2"/>
    <x v="9"/>
    <n v="0.08"/>
    <n v="0.11"/>
    <n v="-0.03"/>
    <n v="430.8"/>
    <n v="1200"/>
    <s v="Travel_Frequently"/>
    <n v="791"/>
    <s v="Research &amp; Development"/>
    <n v="1"/>
    <n v="4"/>
    <s v="Medical"/>
    <n v="44"/>
    <n v="3"/>
    <n v="1"/>
    <s v="Single"/>
    <n v="6842"/>
    <n v="0"/>
    <n v="11"/>
    <n v="3"/>
    <n v="3"/>
    <n v="0"/>
    <n v="5"/>
    <n v="2"/>
    <n v="2"/>
    <n v="0"/>
    <n v="2"/>
  </r>
  <r>
    <n v="44"/>
    <x v="1"/>
    <n v="3"/>
    <s v="Male"/>
    <x v="5"/>
    <x v="3"/>
    <x v="869"/>
    <s v="No"/>
    <n v="2"/>
    <x v="10"/>
    <n v="0.12"/>
    <n v="0.09"/>
    <n v="0.03"/>
    <n v="3838"/>
    <n v="500"/>
    <s v="Travel_Rarely"/>
    <n v="1199"/>
    <s v="Research &amp; Development"/>
    <n v="4"/>
    <n v="2"/>
    <s v="Life Sciences"/>
    <n v="92"/>
    <n v="4"/>
    <n v="5"/>
    <s v="Divorced"/>
    <n v="17477"/>
    <n v="1"/>
    <n v="14"/>
    <n v="3"/>
    <n v="4"/>
    <n v="2"/>
    <n v="26"/>
    <n v="4"/>
    <n v="9"/>
    <n v="14"/>
    <n v="13"/>
  </r>
  <r>
    <n v="34"/>
    <x v="1"/>
    <n v="3"/>
    <s v="Male"/>
    <x v="8"/>
    <x v="1"/>
    <x v="870"/>
    <s v="No"/>
    <n v="4"/>
    <x v="1"/>
    <n v="0.1"/>
    <n v="0.1"/>
    <n v="0"/>
    <n v="898"/>
    <n v="1200"/>
    <s v="Travel_Frequently"/>
    <n v="648"/>
    <s v="Human Resources"/>
    <n v="11"/>
    <n v="3"/>
    <s v="Life Sciences"/>
    <n v="56"/>
    <n v="2"/>
    <n v="2"/>
    <s v="Married"/>
    <n v="21833"/>
    <n v="4"/>
    <n v="11"/>
    <n v="3"/>
    <n v="4"/>
    <n v="2"/>
    <n v="14"/>
    <n v="5"/>
    <n v="9"/>
    <n v="1"/>
    <n v="8"/>
  </r>
  <r>
    <n v="35"/>
    <x v="1"/>
    <n v="3"/>
    <s v="Male"/>
    <x v="1"/>
    <x v="2"/>
    <x v="871"/>
    <s v="Yes"/>
    <n v="3"/>
    <x v="11"/>
    <n v="0.08"/>
    <n v="7.0000000000000007E-2"/>
    <n v="9.999999999999995E-3"/>
    <n v="701.2"/>
    <n v="500"/>
    <s v="Travel_Rarely"/>
    <n v="735"/>
    <s v="Research &amp; Development"/>
    <n v="6"/>
    <n v="1"/>
    <s v="Life Sciences"/>
    <n v="66"/>
    <n v="3"/>
    <n v="1"/>
    <s v="Married"/>
    <n v="6020"/>
    <n v="0"/>
    <n v="14"/>
    <n v="3"/>
    <n v="4"/>
    <n v="0"/>
    <n v="4"/>
    <n v="3"/>
    <n v="2"/>
    <n v="2"/>
    <n v="2"/>
  </r>
  <r>
    <n v="42"/>
    <x v="1"/>
    <n v="2"/>
    <s v="Female"/>
    <x v="1"/>
    <x v="1"/>
    <x v="872"/>
    <s v="Yes"/>
    <n v="3"/>
    <x v="6"/>
    <n v="0.08"/>
    <n v="0.1"/>
    <n v="-2.0000000000000004E-2"/>
    <n v="474.40000000000003"/>
    <n v="3000"/>
    <s v="Travel_Rarely"/>
    <n v="603"/>
    <s v="Research &amp; Development"/>
    <n v="7"/>
    <n v="4"/>
    <s v="Medical"/>
    <n v="78"/>
    <n v="4"/>
    <n v="2"/>
    <s v="Married"/>
    <n v="5628"/>
    <n v="6"/>
    <n v="16"/>
    <n v="3"/>
    <n v="4"/>
    <n v="0"/>
    <n v="18"/>
    <n v="2"/>
    <n v="0"/>
    <n v="0"/>
    <n v="0"/>
  </r>
  <r>
    <n v="43"/>
    <x v="1"/>
    <n v="4"/>
    <s v="Female"/>
    <x v="0"/>
    <x v="0"/>
    <x v="873"/>
    <s v="No"/>
    <n v="4"/>
    <x v="17"/>
    <n v="0.1"/>
    <n v="0.09"/>
    <n v="1.0000000000000009E-2"/>
    <n v="2046.2"/>
    <n v="500"/>
    <s v="Travel_Rarely"/>
    <n v="531"/>
    <s v="Sales"/>
    <n v="4"/>
    <n v="4"/>
    <s v="Marketing"/>
    <n v="56"/>
    <n v="2"/>
    <n v="3"/>
    <s v="Single"/>
    <n v="20364"/>
    <n v="3"/>
    <n v="14"/>
    <n v="3"/>
    <n v="4"/>
    <n v="0"/>
    <n v="23"/>
    <n v="3"/>
    <n v="7"/>
    <n v="15"/>
    <n v="17"/>
  </r>
  <r>
    <n v="36"/>
    <x v="1"/>
    <n v="3"/>
    <s v="Female"/>
    <x v="3"/>
    <x v="1"/>
    <x v="874"/>
    <s v="Yes"/>
    <n v="3"/>
    <x v="22"/>
    <n v="0.12"/>
    <n v="0.09"/>
    <n v="0.03"/>
    <n v="1082"/>
    <n v="500"/>
    <s v="Travel_Rarely"/>
    <n v="429"/>
    <s v="Research &amp; Development"/>
    <n v="2"/>
    <n v="4"/>
    <s v="Life Sciences"/>
    <n v="53"/>
    <n v="3"/>
    <n v="2"/>
    <s v="Single"/>
    <n v="2323"/>
    <n v="9"/>
    <n v="11"/>
    <n v="3"/>
    <n v="4"/>
    <n v="0"/>
    <n v="18"/>
    <n v="2"/>
    <n v="14"/>
    <n v="5"/>
    <n v="12"/>
  </r>
  <r>
    <n v="44"/>
    <x v="0"/>
    <n v="1"/>
    <s v="Female"/>
    <x v="4"/>
    <x v="0"/>
    <x v="875"/>
    <s v="No"/>
    <n v="3"/>
    <x v="1"/>
    <n v="0.1"/>
    <n v="0.1"/>
    <n v="0"/>
    <n v="1595.6000000000001"/>
    <n v="4500"/>
    <s v="Travel_Rarely"/>
    <n v="621"/>
    <s v="Research &amp; Development"/>
    <n v="15"/>
    <n v="3"/>
    <s v="Medical"/>
    <n v="73"/>
    <n v="3"/>
    <n v="3"/>
    <s v="Married"/>
    <n v="14075"/>
    <n v="1"/>
    <n v="11"/>
    <n v="3"/>
    <n v="4"/>
    <n v="1"/>
    <n v="10"/>
    <n v="2"/>
    <n v="7"/>
    <n v="0"/>
    <n v="5"/>
  </r>
  <r>
    <n v="28"/>
    <x v="1"/>
    <n v="4"/>
    <s v="Male"/>
    <x v="2"/>
    <x v="0"/>
    <x v="876"/>
    <s v="Yes"/>
    <n v="3"/>
    <x v="4"/>
    <n v="0.08"/>
    <n v="0.1"/>
    <n v="-2.0000000000000004E-2"/>
    <n v="773.40000000000009"/>
    <n v="3000"/>
    <s v="Travel_Frequently"/>
    <n v="193"/>
    <s v="Research &amp; Development"/>
    <n v="2"/>
    <n v="3"/>
    <s v="Life Sciences"/>
    <n v="52"/>
    <n v="2"/>
    <n v="1"/>
    <s v="Married"/>
    <n v="14222"/>
    <n v="1"/>
    <n v="12"/>
    <n v="3"/>
    <n v="2"/>
    <n v="1"/>
    <n v="2"/>
    <n v="2"/>
    <n v="2"/>
    <n v="2"/>
    <n v="2"/>
  </r>
  <r>
    <n v="51"/>
    <x v="1"/>
    <n v="2"/>
    <s v="Female"/>
    <x v="2"/>
    <x v="2"/>
    <x v="877"/>
    <s v="No"/>
    <n v="2"/>
    <x v="5"/>
    <n v="0.12"/>
    <n v="0.09"/>
    <n v="0.03"/>
    <n v="567.6"/>
    <n v="500"/>
    <s v="Travel_Frequently"/>
    <n v="968"/>
    <s v="Research &amp; Development"/>
    <n v="6"/>
    <n v="2"/>
    <s v="Medical"/>
    <n v="40"/>
    <n v="2"/>
    <n v="1"/>
    <s v="Single"/>
    <n v="4257"/>
    <n v="0"/>
    <n v="14"/>
    <n v="3"/>
    <n v="2"/>
    <n v="0"/>
    <n v="8"/>
    <n v="6"/>
    <n v="0"/>
    <n v="7"/>
    <n v="7"/>
  </r>
  <r>
    <n v="30"/>
    <x v="1"/>
    <n v="3"/>
    <s v="Female"/>
    <x v="3"/>
    <x v="2"/>
    <x v="878"/>
    <s v="Yes"/>
    <n v="3"/>
    <x v="3"/>
    <n v="0.08"/>
    <n v="0.11"/>
    <n v="-0.03"/>
    <n v="939"/>
    <n v="500"/>
    <s v="Non-Travel"/>
    <n v="879"/>
    <s v="Research &amp; Development"/>
    <n v="9"/>
    <n v="2"/>
    <s v="Medical"/>
    <n v="72"/>
    <n v="3"/>
    <n v="2"/>
    <s v="Single"/>
    <n v="12858"/>
    <n v="7"/>
    <n v="18"/>
    <n v="3"/>
    <n v="3"/>
    <n v="0"/>
    <n v="10"/>
    <n v="3"/>
    <n v="4"/>
    <n v="1"/>
    <n v="7"/>
  </r>
  <r>
    <n v="29"/>
    <x v="0"/>
    <n v="2"/>
    <s v="Female"/>
    <x v="2"/>
    <x v="2"/>
    <x v="879"/>
    <s v="Yes"/>
    <n v="3"/>
    <x v="5"/>
    <n v="0.15"/>
    <n v="0.11"/>
    <n v="3.9999999999999994E-2"/>
    <n v="667.80000000000007"/>
    <n v="4500"/>
    <s v="Travel_Rarely"/>
    <n v="806"/>
    <s v="Research &amp; Development"/>
    <n v="7"/>
    <n v="3"/>
    <s v="Technical Degree"/>
    <n v="39"/>
    <n v="3"/>
    <n v="1"/>
    <s v="Divorced"/>
    <n v="17285"/>
    <n v="3"/>
    <n v="13"/>
    <n v="3"/>
    <n v="1"/>
    <n v="2"/>
    <n v="10"/>
    <n v="2"/>
    <n v="7"/>
    <n v="7"/>
    <n v="7"/>
  </r>
  <r>
    <n v="28"/>
    <x v="1"/>
    <n v="4"/>
    <s v="Male"/>
    <x v="1"/>
    <x v="3"/>
    <x v="880"/>
    <s v="No"/>
    <n v="2"/>
    <x v="11"/>
    <n v="0.15"/>
    <n v="7.0000000000000007E-2"/>
    <n v="7.9999999999999988E-2"/>
    <n v="416"/>
    <n v="4500"/>
    <s v="Travel_Rarely"/>
    <n v="640"/>
    <s v="Research &amp; Development"/>
    <n v="1"/>
    <n v="3"/>
    <s v="Technical Degree"/>
    <n v="84"/>
    <n v="3"/>
    <n v="1"/>
    <s v="Single"/>
    <n v="4732"/>
    <n v="2"/>
    <n v="11"/>
    <n v="3"/>
    <n v="2"/>
    <n v="0"/>
    <n v="5"/>
    <n v="2"/>
    <n v="2"/>
    <n v="1"/>
    <n v="2"/>
  </r>
  <r>
    <n v="25"/>
    <x v="1"/>
    <n v="4"/>
    <s v="Female"/>
    <x v="1"/>
    <x v="1"/>
    <x v="461"/>
    <s v="No"/>
    <n v="2"/>
    <x v="4"/>
    <n v="0.1"/>
    <n v="0.09"/>
    <n v="1.0000000000000009E-2"/>
    <n v="419.20000000000005"/>
    <n v="1200"/>
    <s v="Travel_Rarely"/>
    <n v="266"/>
    <s v="Research &amp; Development"/>
    <n v="1"/>
    <n v="3"/>
    <s v="Medical"/>
    <n v="40"/>
    <n v="3"/>
    <n v="1"/>
    <s v="Single"/>
    <n v="18830"/>
    <n v="1"/>
    <n v="18"/>
    <n v="3"/>
    <n v="4"/>
    <n v="0"/>
    <n v="2"/>
    <n v="3"/>
    <n v="2"/>
    <n v="2"/>
    <n v="1"/>
  </r>
  <r>
    <n v="32"/>
    <x v="1"/>
    <n v="3"/>
    <s v="Male"/>
    <x v="0"/>
    <x v="0"/>
    <x v="881"/>
    <s v="No"/>
    <n v="4"/>
    <x v="1"/>
    <n v="0.12"/>
    <n v="0.1"/>
    <n v="1.999999999999999E-2"/>
    <n v="1241.8000000000002"/>
    <n v="1200"/>
    <s v="Travel_Rarely"/>
    <n v="604"/>
    <s v="Sales"/>
    <n v="8"/>
    <n v="3"/>
    <s v="Medical"/>
    <n v="56"/>
    <n v="4"/>
    <n v="2"/>
    <s v="Married"/>
    <n v="11693"/>
    <n v="1"/>
    <n v="15"/>
    <n v="3"/>
    <n v="3"/>
    <n v="2"/>
    <n v="10"/>
    <n v="4"/>
    <n v="7"/>
    <n v="0"/>
    <n v="8"/>
  </r>
  <r>
    <n v="45"/>
    <x v="1"/>
    <n v="2"/>
    <s v="Female"/>
    <x v="5"/>
    <x v="1"/>
    <x v="882"/>
    <s v="No"/>
    <n v="3"/>
    <x v="2"/>
    <n v="0.15"/>
    <n v="7.0000000000000007E-2"/>
    <n v="7.9999999999999988E-2"/>
    <n v="3612.2000000000003"/>
    <n v="500"/>
    <s v="Travel_Frequently"/>
    <n v="364"/>
    <s v="Research &amp; Development"/>
    <n v="25"/>
    <n v="3"/>
    <s v="Medical"/>
    <n v="83"/>
    <n v="3"/>
    <n v="5"/>
    <s v="Single"/>
    <n v="13035"/>
    <n v="3"/>
    <n v="22"/>
    <n v="4"/>
    <n v="3"/>
    <n v="0"/>
    <n v="22"/>
    <n v="4"/>
    <n v="0"/>
    <n v="0"/>
    <n v="0"/>
  </r>
  <r>
    <n v="39"/>
    <x v="1"/>
    <n v="3"/>
    <s v="Female"/>
    <x v="5"/>
    <x v="1"/>
    <x v="883"/>
    <s v="Yes"/>
    <n v="3"/>
    <x v="27"/>
    <n v="0.08"/>
    <n v="7.0000000000000007E-2"/>
    <n v="9.999999999999995E-3"/>
    <n v="3424.6000000000004"/>
    <n v="1200"/>
    <s v="Travel_Rarely"/>
    <n v="412"/>
    <s v="Research &amp; Development"/>
    <n v="13"/>
    <n v="4"/>
    <s v="Medical"/>
    <n v="94"/>
    <n v="2"/>
    <n v="4"/>
    <s v="Divorced"/>
    <n v="17334"/>
    <n v="6"/>
    <n v="13"/>
    <n v="3"/>
    <n v="4"/>
    <n v="2"/>
    <n v="21"/>
    <n v="4"/>
    <n v="9"/>
    <n v="15"/>
    <n v="2"/>
  </r>
  <r>
    <n v="58"/>
    <x v="1"/>
    <n v="1"/>
    <s v="Male"/>
    <x v="1"/>
    <x v="2"/>
    <x v="872"/>
    <s v="No"/>
    <n v="3"/>
    <x v="4"/>
    <n v="0.1"/>
    <n v="0.1"/>
    <n v="0"/>
    <n v="474.40000000000003"/>
    <n v="500"/>
    <s v="Travel_Rarely"/>
    <n v="848"/>
    <s v="Research &amp; Development"/>
    <n v="23"/>
    <n v="4"/>
    <s v="Life Sciences"/>
    <n v="88"/>
    <n v="3"/>
    <n v="1"/>
    <s v="Divorced"/>
    <n v="26076"/>
    <n v="1"/>
    <n v="12"/>
    <n v="3"/>
    <n v="4"/>
    <n v="2"/>
    <n v="2"/>
    <n v="3"/>
    <n v="2"/>
    <n v="2"/>
    <n v="2"/>
  </r>
  <r>
    <n v="32"/>
    <x v="0"/>
    <n v="4"/>
    <s v="Male"/>
    <x v="2"/>
    <x v="2"/>
    <x v="884"/>
    <s v="No"/>
    <n v="3"/>
    <x v="1"/>
    <n v="0.1"/>
    <n v="0.11"/>
    <n v="-9.999999999999995E-3"/>
    <n v="976.6"/>
    <n v="500"/>
    <s v="Travel_Rarely"/>
    <n v="1089"/>
    <s v="Research &amp; Development"/>
    <n v="7"/>
    <n v="2"/>
    <s v="Life Sciences"/>
    <n v="79"/>
    <n v="3"/>
    <n v="2"/>
    <s v="Married"/>
    <n v="22845"/>
    <n v="1"/>
    <n v="18"/>
    <n v="3"/>
    <n v="1"/>
    <n v="1"/>
    <n v="10"/>
    <n v="3"/>
    <n v="4"/>
    <n v="1"/>
    <n v="1"/>
  </r>
  <r>
    <n v="39"/>
    <x v="0"/>
    <n v="3"/>
    <s v="Male"/>
    <x v="1"/>
    <x v="3"/>
    <x v="885"/>
    <s v="No"/>
    <n v="3"/>
    <x v="8"/>
    <n v="0.08"/>
    <n v="0.1"/>
    <n v="-2.0000000000000004E-2"/>
    <n v="780.80000000000007"/>
    <n v="3000"/>
    <s v="Travel_Rarely"/>
    <n v="360"/>
    <s v="Research &amp; Development"/>
    <n v="23"/>
    <n v="3"/>
    <s v="Medical"/>
    <n v="93"/>
    <n v="3"/>
    <n v="1"/>
    <s v="Single"/>
    <n v="22154"/>
    <n v="0"/>
    <n v="13"/>
    <n v="3"/>
    <n v="1"/>
    <n v="0"/>
    <n v="6"/>
    <n v="2"/>
    <n v="2"/>
    <n v="0"/>
    <n v="3"/>
  </r>
  <r>
    <n v="30"/>
    <x v="1"/>
    <n v="1"/>
    <s v="Female"/>
    <x v="2"/>
    <x v="0"/>
    <x v="886"/>
    <s v="No"/>
    <n v="3"/>
    <x v="7"/>
    <n v="0.15"/>
    <n v="7.0000000000000007E-2"/>
    <n v="7.9999999999999988E-2"/>
    <n v="925.40000000000009"/>
    <n v="1200"/>
    <s v="Travel_Rarely"/>
    <n v="1138"/>
    <s v="Research &amp; Development"/>
    <n v="6"/>
    <n v="3"/>
    <s v="Technical Degree"/>
    <n v="48"/>
    <n v="2"/>
    <n v="2"/>
    <s v="Married"/>
    <n v="23631"/>
    <n v="0"/>
    <n v="12"/>
    <n v="3"/>
    <n v="1"/>
    <n v="1"/>
    <n v="10"/>
    <n v="6"/>
    <n v="2"/>
    <n v="6"/>
    <n v="7"/>
  </r>
  <r>
    <n v="36"/>
    <x v="1"/>
    <n v="4"/>
    <s v="Female"/>
    <x v="4"/>
    <x v="2"/>
    <x v="887"/>
    <s v="No"/>
    <n v="3"/>
    <x v="5"/>
    <n v="0.12"/>
    <n v="0.11"/>
    <n v="9.999999999999995E-3"/>
    <n v="1418.8000000000002"/>
    <n v="3000"/>
    <s v="Travel_Rarely"/>
    <n v="325"/>
    <s v="Research &amp; Development"/>
    <n v="10"/>
    <n v="4"/>
    <s v="Technical Degree"/>
    <n v="63"/>
    <n v="3"/>
    <n v="3"/>
    <s v="Married"/>
    <n v="5747"/>
    <n v="3"/>
    <n v="12"/>
    <n v="3"/>
    <n v="1"/>
    <n v="0"/>
    <n v="10"/>
    <n v="0"/>
    <n v="7"/>
    <n v="1"/>
    <n v="7"/>
  </r>
  <r>
    <n v="46"/>
    <x v="1"/>
    <n v="4"/>
    <s v="Female"/>
    <x v="8"/>
    <x v="3"/>
    <x v="888"/>
    <s v="No"/>
    <n v="4"/>
    <x v="5"/>
    <n v="0.08"/>
    <n v="7.0000000000000007E-2"/>
    <n v="9.999999999999995E-3"/>
    <n v="684.6"/>
    <n v="1200"/>
    <s v="Travel_Rarely"/>
    <n v="991"/>
    <s v="Human Resources"/>
    <n v="1"/>
    <n v="2"/>
    <s v="Life Sciences"/>
    <n v="44"/>
    <n v="3"/>
    <n v="1"/>
    <s v="Single"/>
    <n v="22957"/>
    <n v="6"/>
    <n v="12"/>
    <n v="3"/>
    <n v="3"/>
    <n v="0"/>
    <n v="10"/>
    <n v="3"/>
    <n v="6"/>
    <n v="5"/>
    <n v="7"/>
  </r>
  <r>
    <n v="28"/>
    <x v="1"/>
    <n v="3"/>
    <s v="Female"/>
    <x v="2"/>
    <x v="0"/>
    <x v="889"/>
    <s v="No"/>
    <n v="3"/>
    <x v="7"/>
    <n v="0.08"/>
    <n v="0.11"/>
    <n v="-0.03"/>
    <n v="1334.8000000000002"/>
    <n v="500"/>
    <s v="Non-Travel"/>
    <n v="1476"/>
    <s v="Research &amp; Development"/>
    <n v="1"/>
    <n v="3"/>
    <s v="Life Sciences"/>
    <n v="55"/>
    <n v="1"/>
    <n v="2"/>
    <s v="Married"/>
    <n v="16392"/>
    <n v="0"/>
    <n v="11"/>
    <n v="3"/>
    <n v="1"/>
    <n v="3"/>
    <n v="10"/>
    <n v="6"/>
    <n v="8"/>
    <n v="7"/>
    <n v="5"/>
  </r>
  <r>
    <n v="50"/>
    <x v="1"/>
    <n v="4"/>
    <s v="Female"/>
    <x v="7"/>
    <x v="3"/>
    <x v="890"/>
    <s v="Yes"/>
    <n v="3"/>
    <x v="11"/>
    <n v="0.08"/>
    <n v="0.1"/>
    <n v="-2.0000000000000004E-2"/>
    <n v="3376"/>
    <n v="500"/>
    <s v="Travel_Rarely"/>
    <n v="1322"/>
    <s v="Research &amp; Development"/>
    <n v="28"/>
    <n v="3"/>
    <s v="Life Sciences"/>
    <n v="43"/>
    <n v="3"/>
    <n v="4"/>
    <s v="Married"/>
    <n v="22422"/>
    <n v="4"/>
    <n v="11"/>
    <n v="3"/>
    <n v="2"/>
    <n v="0"/>
    <n v="25"/>
    <n v="2"/>
    <n v="2"/>
    <n v="1"/>
    <n v="2"/>
  </r>
  <r>
    <n v="40"/>
    <x v="0"/>
    <n v="4"/>
    <s v="Male"/>
    <x v="0"/>
    <x v="1"/>
    <x v="891"/>
    <s v="Yes"/>
    <n v="3"/>
    <x v="8"/>
    <n v="0.08"/>
    <n v="7.0000000000000007E-2"/>
    <n v="9.999999999999995E-3"/>
    <n v="1818.8000000000002"/>
    <n v="500"/>
    <s v="Travel_Rarely"/>
    <n v="299"/>
    <s v="Sales"/>
    <n v="25"/>
    <n v="4"/>
    <s v="Marketing"/>
    <n v="57"/>
    <n v="2"/>
    <n v="3"/>
    <s v="Single"/>
    <n v="17235"/>
    <n v="2"/>
    <n v="12"/>
    <n v="3"/>
    <n v="3"/>
    <n v="0"/>
    <n v="9"/>
    <n v="2"/>
    <n v="4"/>
    <n v="1"/>
    <n v="0"/>
  </r>
  <r>
    <n v="52"/>
    <x v="0"/>
    <n v="2"/>
    <s v="Male"/>
    <x v="0"/>
    <x v="1"/>
    <x v="892"/>
    <s v="Yes"/>
    <n v="2"/>
    <x v="3"/>
    <n v="0.08"/>
    <n v="0.11"/>
    <n v="-0.03"/>
    <n v="1689.2"/>
    <n v="3000"/>
    <s v="Travel_Rarely"/>
    <n v="1030"/>
    <s v="Sales"/>
    <n v="5"/>
    <n v="3"/>
    <s v="Life Sciences"/>
    <n v="64"/>
    <n v="3"/>
    <n v="3"/>
    <s v="Single"/>
    <n v="21534"/>
    <n v="9"/>
    <n v="19"/>
    <n v="3"/>
    <n v="3"/>
    <n v="0"/>
    <n v="10"/>
    <n v="2"/>
    <n v="7"/>
    <n v="7"/>
    <n v="7"/>
  </r>
  <r>
    <n v="30"/>
    <x v="1"/>
    <n v="2"/>
    <s v="Female"/>
    <x v="5"/>
    <x v="3"/>
    <x v="893"/>
    <s v="Yes"/>
    <n v="3"/>
    <x v="7"/>
    <n v="0.12"/>
    <n v="0.11"/>
    <n v="9.999999999999995E-3"/>
    <n v="2383.2000000000003"/>
    <n v="3000"/>
    <s v="Travel_Rarely"/>
    <n v="634"/>
    <s v="Research &amp; Development"/>
    <n v="17"/>
    <n v="4"/>
    <s v="Medical"/>
    <n v="95"/>
    <n v="3"/>
    <n v="3"/>
    <s v="Married"/>
    <n v="25927"/>
    <n v="1"/>
    <n v="23"/>
    <n v="4"/>
    <n v="4"/>
    <n v="2"/>
    <n v="9"/>
    <n v="2"/>
    <n v="1"/>
    <n v="0"/>
    <n v="8"/>
  </r>
  <r>
    <n v="39"/>
    <x v="1"/>
    <n v="1"/>
    <s v="Male"/>
    <x v="3"/>
    <x v="2"/>
    <x v="894"/>
    <s v="No"/>
    <n v="3"/>
    <x v="3"/>
    <n v="0.1"/>
    <n v="0.11"/>
    <n v="-9.999999999999995E-3"/>
    <n v="906.80000000000007"/>
    <n v="4500"/>
    <s v="Travel_Rarely"/>
    <n v="524"/>
    <s v="Research &amp; Development"/>
    <n v="18"/>
    <n v="2"/>
    <s v="Life Sciences"/>
    <n v="32"/>
    <n v="3"/>
    <n v="2"/>
    <s v="Single"/>
    <n v="13352"/>
    <n v="0"/>
    <n v="11"/>
    <n v="3"/>
    <n v="1"/>
    <n v="0"/>
    <n v="9"/>
    <n v="6"/>
    <n v="7"/>
    <n v="1"/>
    <n v="7"/>
  </r>
  <r>
    <n v="31"/>
    <x v="1"/>
    <n v="4"/>
    <s v="Female"/>
    <x v="0"/>
    <x v="2"/>
    <x v="895"/>
    <s v="Yes"/>
    <n v="2"/>
    <x v="1"/>
    <n v="0.1"/>
    <n v="7.0000000000000007E-2"/>
    <n v="0.03"/>
    <n v="1970.4"/>
    <n v="3000"/>
    <s v="Non-Travel"/>
    <n v="587"/>
    <s v="Sales"/>
    <n v="2"/>
    <n v="4"/>
    <s v="Life Sciences"/>
    <n v="57"/>
    <n v="3"/>
    <n v="3"/>
    <s v="Divorced"/>
    <n v="8935"/>
    <n v="1"/>
    <n v="19"/>
    <n v="3"/>
    <n v="1"/>
    <n v="1"/>
    <n v="10"/>
    <n v="5"/>
    <n v="8"/>
    <n v="9"/>
    <n v="6"/>
  </r>
  <r>
    <n v="41"/>
    <x v="1"/>
    <n v="3"/>
    <s v="Male"/>
    <x v="0"/>
    <x v="1"/>
    <x v="896"/>
    <s v="No"/>
    <n v="3"/>
    <x v="27"/>
    <n v="0.12"/>
    <n v="7.0000000000000007E-2"/>
    <n v="4.9999999999999989E-2"/>
    <n v="1230.2"/>
    <n v="4500"/>
    <s v="Non-Travel"/>
    <n v="256"/>
    <s v="Sales"/>
    <n v="10"/>
    <n v="2"/>
    <s v="Medical"/>
    <n v="40"/>
    <n v="1"/>
    <n v="2"/>
    <s v="Single"/>
    <n v="22074"/>
    <n v="1"/>
    <n v="13"/>
    <n v="3"/>
    <n v="1"/>
    <n v="0"/>
    <n v="19"/>
    <n v="4"/>
    <n v="2"/>
    <n v="11"/>
    <n v="9"/>
  </r>
  <r>
    <n v="31"/>
    <x v="0"/>
    <n v="4"/>
    <s v="Female"/>
    <x v="6"/>
    <x v="1"/>
    <x v="897"/>
    <s v="Yes"/>
    <n v="4"/>
    <x v="11"/>
    <n v="0.08"/>
    <n v="7.0000000000000007E-2"/>
    <n v="9.999999999999995E-3"/>
    <n v="460.40000000000003"/>
    <n v="3000"/>
    <s v="Travel_Frequently"/>
    <n v="1060"/>
    <s v="Sales"/>
    <n v="1"/>
    <n v="3"/>
    <s v="Life Sciences"/>
    <n v="54"/>
    <n v="3"/>
    <n v="1"/>
    <s v="Single"/>
    <n v="8319"/>
    <n v="1"/>
    <n v="11"/>
    <n v="3"/>
    <n v="1"/>
    <n v="0"/>
    <n v="3"/>
    <n v="2"/>
    <n v="2"/>
    <n v="2"/>
    <n v="2"/>
  </r>
  <r>
    <n v="44"/>
    <x v="0"/>
    <n v="1"/>
    <s v="Male"/>
    <x v="2"/>
    <x v="3"/>
    <x v="898"/>
    <s v="No"/>
    <n v="4"/>
    <x v="11"/>
    <n v="0.15"/>
    <n v="0.09"/>
    <n v="0.06"/>
    <n v="472.40000000000003"/>
    <n v="3000"/>
    <s v="Travel_Rarely"/>
    <n v="935"/>
    <s v="Research &amp; Development"/>
    <n v="3"/>
    <n v="3"/>
    <s v="Life Sciences"/>
    <n v="89"/>
    <n v="3"/>
    <n v="1"/>
    <s v="Married"/>
    <n v="14669"/>
    <n v="4"/>
    <n v="12"/>
    <n v="3"/>
    <n v="3"/>
    <n v="0"/>
    <n v="10"/>
    <n v="4"/>
    <n v="2"/>
    <n v="1"/>
    <n v="2"/>
  </r>
  <r>
    <n v="42"/>
    <x v="1"/>
    <n v="3"/>
    <s v="Male"/>
    <x v="5"/>
    <x v="2"/>
    <x v="417"/>
    <s v="Yes"/>
    <n v="2"/>
    <x v="23"/>
    <n v="0.12"/>
    <n v="7.0000000000000007E-2"/>
    <n v="4.9999999999999989E-2"/>
    <n v="3572.2000000000003"/>
    <n v="500"/>
    <s v="Non-Travel"/>
    <n v="495"/>
    <s v="Research &amp; Development"/>
    <n v="2"/>
    <n v="1"/>
    <s v="Life Sciences"/>
    <n v="37"/>
    <n v="3"/>
    <n v="4"/>
    <s v="Married"/>
    <n v="26582"/>
    <n v="0"/>
    <n v="13"/>
    <n v="3"/>
    <n v="4"/>
    <n v="0"/>
    <n v="21"/>
    <n v="3"/>
    <n v="8"/>
    <n v="2"/>
    <n v="10"/>
  </r>
  <r>
    <n v="55"/>
    <x v="1"/>
    <n v="4"/>
    <s v="Female"/>
    <x v="5"/>
    <x v="2"/>
    <x v="899"/>
    <s v="No"/>
    <n v="3"/>
    <x v="27"/>
    <n v="0.15"/>
    <n v="0.1"/>
    <n v="4.9999999999999989E-2"/>
    <n v="3837.4"/>
    <n v="4500"/>
    <s v="Travel_Rarely"/>
    <n v="282"/>
    <s v="Research &amp; Development"/>
    <n v="2"/>
    <n v="2"/>
    <s v="Medical"/>
    <n v="58"/>
    <n v="1"/>
    <n v="5"/>
    <s v="Married"/>
    <n v="6992"/>
    <n v="4"/>
    <n v="14"/>
    <n v="3"/>
    <n v="4"/>
    <n v="1"/>
    <n v="23"/>
    <n v="5"/>
    <n v="9"/>
    <n v="9"/>
    <n v="11"/>
  </r>
  <r>
    <n v="56"/>
    <x v="1"/>
    <n v="4"/>
    <s v="Male"/>
    <x v="5"/>
    <x v="1"/>
    <x v="900"/>
    <s v="No"/>
    <n v="3"/>
    <x v="5"/>
    <n v="0.12"/>
    <n v="0.1"/>
    <n v="1.999999999999999E-2"/>
    <n v="3943.4"/>
    <n v="1200"/>
    <s v="Travel_Rarely"/>
    <n v="206"/>
    <s v="Human Resources"/>
    <n v="8"/>
    <n v="4"/>
    <s v="Life Sciences"/>
    <n v="99"/>
    <n v="3"/>
    <n v="5"/>
    <s v="Single"/>
    <n v="4022"/>
    <n v="6"/>
    <n v="14"/>
    <n v="3"/>
    <n v="1"/>
    <n v="0"/>
    <n v="36"/>
    <n v="4"/>
    <n v="3"/>
    <n v="7"/>
    <n v="7"/>
  </r>
  <r>
    <n v="40"/>
    <x v="1"/>
    <n v="3"/>
    <s v="Male"/>
    <x v="1"/>
    <x v="2"/>
    <x v="901"/>
    <s v="No"/>
    <n v="3"/>
    <x v="9"/>
    <n v="0.08"/>
    <n v="0.09"/>
    <n v="-9.999999999999995E-3"/>
    <n v="708.80000000000007"/>
    <n v="3000"/>
    <s v="Non-Travel"/>
    <n v="458"/>
    <s v="Research &amp; Development"/>
    <n v="16"/>
    <n v="2"/>
    <s v="Life Sciences"/>
    <n v="74"/>
    <n v="3"/>
    <n v="1"/>
    <s v="Divorced"/>
    <n v="8532"/>
    <n v="9"/>
    <n v="16"/>
    <n v="3"/>
    <n v="2"/>
    <n v="1"/>
    <n v="6"/>
    <n v="0"/>
    <n v="2"/>
    <n v="0"/>
    <n v="0"/>
  </r>
  <r>
    <n v="34"/>
    <x v="1"/>
    <n v="4"/>
    <s v="Male"/>
    <x v="4"/>
    <x v="0"/>
    <x v="902"/>
    <s v="No"/>
    <n v="2"/>
    <x v="7"/>
    <n v="0.08"/>
    <n v="0.09"/>
    <n v="-9.999999999999995E-3"/>
    <n v="1700"/>
    <n v="3000"/>
    <s v="Travel_Rarely"/>
    <n v="943"/>
    <s v="Research &amp; Development"/>
    <n v="9"/>
    <n v="3"/>
    <s v="Life Sciences"/>
    <n v="86"/>
    <n v="3"/>
    <n v="3"/>
    <s v="Divorced"/>
    <n v="5494"/>
    <n v="0"/>
    <n v="11"/>
    <n v="3"/>
    <n v="4"/>
    <n v="1"/>
    <n v="10"/>
    <n v="0"/>
    <n v="7"/>
    <n v="1"/>
    <n v="6"/>
  </r>
  <r>
    <n v="40"/>
    <x v="1"/>
    <n v="3"/>
    <s v="Male"/>
    <x v="1"/>
    <x v="0"/>
    <x v="903"/>
    <s v="No"/>
    <n v="3"/>
    <x v="7"/>
    <n v="0.15"/>
    <n v="0.1"/>
    <n v="4.9999999999999989E-2"/>
    <n v="932.2"/>
    <n v="3000"/>
    <s v="Travel_Rarely"/>
    <n v="523"/>
    <s v="Research &amp; Development"/>
    <n v="2"/>
    <n v="3"/>
    <s v="Life Sciences"/>
    <n v="98"/>
    <n v="3"/>
    <n v="2"/>
    <s v="Single"/>
    <n v="22455"/>
    <n v="1"/>
    <n v="13"/>
    <n v="3"/>
    <n v="3"/>
    <n v="0"/>
    <n v="9"/>
    <n v="4"/>
    <n v="8"/>
    <n v="8"/>
    <n v="8"/>
  </r>
  <r>
    <n v="41"/>
    <x v="1"/>
    <n v="3"/>
    <s v="Female"/>
    <x v="0"/>
    <x v="3"/>
    <x v="904"/>
    <s v="No"/>
    <n v="3"/>
    <x v="7"/>
    <n v="0.12"/>
    <n v="0.1"/>
    <n v="1.999999999999999E-2"/>
    <n v="820.6"/>
    <n v="1200"/>
    <s v="Travel_Frequently"/>
    <n v="1018"/>
    <s v="Sales"/>
    <n v="1"/>
    <n v="3"/>
    <s v="Marketing"/>
    <n v="66"/>
    <n v="3"/>
    <n v="2"/>
    <s v="Divorced"/>
    <n v="4297"/>
    <n v="0"/>
    <n v="17"/>
    <n v="3"/>
    <n v="4"/>
    <n v="1"/>
    <n v="10"/>
    <n v="2"/>
    <n v="3"/>
    <n v="1"/>
    <n v="7"/>
  </r>
  <r>
    <n v="35"/>
    <x v="1"/>
    <n v="3"/>
    <s v="Male"/>
    <x v="1"/>
    <x v="2"/>
    <x v="905"/>
    <s v="Yes"/>
    <n v="3"/>
    <x v="7"/>
    <n v="0.08"/>
    <n v="0.11"/>
    <n v="-0.03"/>
    <n v="849.80000000000007"/>
    <n v="1200"/>
    <s v="Travel_Frequently"/>
    <n v="482"/>
    <s v="Research &amp; Development"/>
    <n v="4"/>
    <n v="4"/>
    <s v="Life Sciences"/>
    <n v="87"/>
    <n v="3"/>
    <n v="2"/>
    <s v="Single"/>
    <n v="2690"/>
    <n v="1"/>
    <n v="11"/>
    <n v="3"/>
    <n v="2"/>
    <n v="0"/>
    <n v="9"/>
    <n v="3"/>
    <n v="6"/>
    <n v="1"/>
    <n v="1"/>
  </r>
  <r>
    <n v="51"/>
    <x v="1"/>
    <n v="3"/>
    <s v="Male"/>
    <x v="5"/>
    <x v="1"/>
    <x v="906"/>
    <s v="Yes"/>
    <n v="3"/>
    <x v="26"/>
    <n v="0.12"/>
    <n v="0.1"/>
    <n v="1.999999999999999E-2"/>
    <n v="2805.2000000000003"/>
    <n v="4500"/>
    <s v="Travel_Rarely"/>
    <n v="770"/>
    <s v="Human Resources"/>
    <n v="5"/>
    <n v="3"/>
    <s v="Life Sciences"/>
    <n v="84"/>
    <n v="3"/>
    <n v="4"/>
    <s v="Divorced"/>
    <n v="17588"/>
    <n v="1"/>
    <n v="11"/>
    <n v="3"/>
    <n v="2"/>
    <n v="1"/>
    <n v="33"/>
    <n v="2"/>
    <n v="9"/>
    <n v="0"/>
    <n v="10"/>
  </r>
  <r>
    <n v="38"/>
    <x v="1"/>
    <n v="2"/>
    <s v="Female"/>
    <x v="0"/>
    <x v="3"/>
    <x v="907"/>
    <s v="No"/>
    <n v="3"/>
    <x v="5"/>
    <n v="0.08"/>
    <n v="0.11"/>
    <n v="-0.03"/>
    <n v="1378.6000000000001"/>
    <n v="500"/>
    <s v="Travel_Rarely"/>
    <n v="1009"/>
    <s v="Sales"/>
    <n v="2"/>
    <n v="2"/>
    <s v="Life Sciences"/>
    <n v="31"/>
    <n v="3"/>
    <n v="2"/>
    <s v="Divorced"/>
    <n v="19461"/>
    <n v="3"/>
    <n v="15"/>
    <n v="3"/>
    <n v="4"/>
    <n v="1"/>
    <n v="11"/>
    <n v="3"/>
    <n v="7"/>
    <n v="1"/>
    <n v="7"/>
  </r>
  <r>
    <n v="34"/>
    <x v="1"/>
    <n v="3"/>
    <s v="Female"/>
    <x v="0"/>
    <x v="3"/>
    <x v="908"/>
    <s v="No"/>
    <n v="4"/>
    <x v="1"/>
    <n v="0.1"/>
    <n v="0.11"/>
    <n v="-9.999999999999995E-3"/>
    <n v="1225"/>
    <n v="3000"/>
    <s v="Travel_Rarely"/>
    <n v="507"/>
    <s v="Sales"/>
    <n v="15"/>
    <n v="2"/>
    <s v="Medical"/>
    <n v="66"/>
    <n v="3"/>
    <n v="2"/>
    <s v="Single"/>
    <n v="23553"/>
    <n v="1"/>
    <n v="12"/>
    <n v="3"/>
    <n v="4"/>
    <n v="0"/>
    <n v="10"/>
    <n v="6"/>
    <n v="8"/>
    <n v="9"/>
    <n v="6"/>
  </r>
  <r>
    <n v="25"/>
    <x v="1"/>
    <n v="4"/>
    <s v="Male"/>
    <x v="2"/>
    <x v="0"/>
    <x v="909"/>
    <s v="No"/>
    <n v="2"/>
    <x v="11"/>
    <n v="0.12"/>
    <n v="0.1"/>
    <n v="1.999999999999999E-2"/>
    <n v="733.80000000000007"/>
    <n v="4500"/>
    <s v="Travel_Rarely"/>
    <n v="882"/>
    <s v="Research &amp; Development"/>
    <n v="19"/>
    <n v="1"/>
    <s v="Medical"/>
    <n v="67"/>
    <n v="3"/>
    <n v="1"/>
    <s v="Married"/>
    <n v="9075"/>
    <n v="3"/>
    <n v="11"/>
    <n v="3"/>
    <n v="3"/>
    <n v="3"/>
    <n v="7"/>
    <n v="6"/>
    <n v="2"/>
    <n v="1"/>
    <n v="2"/>
  </r>
  <r>
    <n v="58"/>
    <x v="0"/>
    <n v="3"/>
    <s v="Female"/>
    <x v="3"/>
    <x v="3"/>
    <x v="910"/>
    <s v="Yes"/>
    <n v="2"/>
    <x v="1"/>
    <n v="0.08"/>
    <n v="0.09"/>
    <n v="-9.999999999999995E-3"/>
    <n v="2001.6000000000001"/>
    <n v="1200"/>
    <s v="Travel_Rarely"/>
    <n v="601"/>
    <s v="Research &amp; Development"/>
    <n v="7"/>
    <n v="4"/>
    <s v="Medical"/>
    <n v="53"/>
    <n v="2"/>
    <n v="3"/>
    <s v="Married"/>
    <n v="12023"/>
    <n v="7"/>
    <n v="14"/>
    <n v="3"/>
    <n v="4"/>
    <n v="0"/>
    <n v="31"/>
    <n v="0"/>
    <n v="9"/>
    <n v="5"/>
    <n v="9"/>
  </r>
  <r>
    <n v="40"/>
    <x v="1"/>
    <n v="2"/>
    <s v="Male"/>
    <x v="2"/>
    <x v="1"/>
    <x v="911"/>
    <s v="No"/>
    <n v="3"/>
    <x v="9"/>
    <n v="0.12"/>
    <n v="7.0000000000000007E-2"/>
    <n v="4.9999999999999989E-2"/>
    <n v="477.40000000000003"/>
    <n v="500"/>
    <s v="Travel_Rarely"/>
    <n v="329"/>
    <s v="Research &amp; Development"/>
    <n v="1"/>
    <n v="4"/>
    <s v="Life Sciences"/>
    <n v="88"/>
    <n v="3"/>
    <n v="1"/>
    <s v="Married"/>
    <n v="6762"/>
    <n v="3"/>
    <n v="22"/>
    <n v="4"/>
    <n v="3"/>
    <n v="1"/>
    <n v="7"/>
    <n v="3"/>
    <n v="2"/>
    <n v="0"/>
    <n v="3"/>
  </r>
  <r>
    <n v="36"/>
    <x v="1"/>
    <n v="1"/>
    <s v="Female"/>
    <x v="0"/>
    <x v="3"/>
    <x v="912"/>
    <s v="No"/>
    <n v="2"/>
    <x v="15"/>
    <n v="0.15"/>
    <n v="0.09"/>
    <n v="0.06"/>
    <n v="927.80000000000007"/>
    <n v="4500"/>
    <s v="Travel_Frequently"/>
    <n v="607"/>
    <s v="Sales"/>
    <n v="7"/>
    <n v="3"/>
    <s v="Marketing"/>
    <n v="83"/>
    <n v="4"/>
    <n v="2"/>
    <s v="Married"/>
    <n v="2261"/>
    <n v="2"/>
    <n v="16"/>
    <n v="3"/>
    <n v="4"/>
    <n v="1"/>
    <n v="17"/>
    <n v="2"/>
    <n v="7"/>
    <n v="6"/>
    <n v="13"/>
  </r>
  <r>
    <n v="48"/>
    <x v="1"/>
    <n v="4"/>
    <s v="Male"/>
    <x v="3"/>
    <x v="0"/>
    <x v="913"/>
    <s v="No"/>
    <n v="3"/>
    <x v="1"/>
    <n v="0.15"/>
    <n v="0.1"/>
    <n v="4.9999999999999989E-2"/>
    <n v="1579.6000000000001"/>
    <n v="1200"/>
    <s v="Travel_Rarely"/>
    <n v="855"/>
    <s v="Research &amp; Development"/>
    <n v="4"/>
    <n v="3"/>
    <s v="Life Sciences"/>
    <n v="54"/>
    <n v="3"/>
    <n v="3"/>
    <s v="Single"/>
    <n v="18706"/>
    <n v="1"/>
    <n v="11"/>
    <n v="3"/>
    <n v="3"/>
    <n v="0"/>
    <n v="11"/>
    <n v="2"/>
    <n v="9"/>
    <n v="0"/>
    <n v="8"/>
  </r>
  <r>
    <n v="27"/>
    <x v="1"/>
    <n v="3"/>
    <s v="Female"/>
    <x v="6"/>
    <x v="0"/>
    <x v="914"/>
    <s v="No"/>
    <n v="3"/>
    <x v="6"/>
    <n v="0.12"/>
    <n v="0.11"/>
    <n v="9.999999999999995E-3"/>
    <n v="506.8"/>
    <n v="3000"/>
    <s v="Travel_Rarely"/>
    <n v="1291"/>
    <s v="Sales"/>
    <n v="11"/>
    <n v="3"/>
    <s v="Medical"/>
    <n v="98"/>
    <n v="4"/>
    <n v="1"/>
    <s v="Married"/>
    <n v="6527"/>
    <n v="8"/>
    <n v="14"/>
    <n v="3"/>
    <n v="2"/>
    <n v="1"/>
    <n v="5"/>
    <n v="4"/>
    <n v="0"/>
    <n v="0"/>
    <n v="0"/>
  </r>
  <r>
    <n v="51"/>
    <x v="1"/>
    <n v="4"/>
    <s v="Female"/>
    <x v="3"/>
    <x v="1"/>
    <x v="915"/>
    <s v="No"/>
    <n v="2"/>
    <x v="8"/>
    <n v="0.1"/>
    <n v="0.09"/>
    <n v="1.0000000000000009E-2"/>
    <n v="2628.4"/>
    <n v="1200"/>
    <s v="Travel_Rarely"/>
    <n v="1405"/>
    <s v="Research &amp; Development"/>
    <n v="11"/>
    <n v="2"/>
    <s v="Technical Degree"/>
    <n v="82"/>
    <n v="2"/>
    <n v="4"/>
    <s v="Single"/>
    <n v="24439"/>
    <n v="3"/>
    <n v="16"/>
    <n v="3"/>
    <n v="2"/>
    <n v="0"/>
    <n v="29"/>
    <n v="1"/>
    <n v="2"/>
    <n v="0"/>
    <n v="3"/>
  </r>
  <r>
    <n v="18"/>
    <x v="1"/>
    <n v="4"/>
    <s v="Female"/>
    <x v="2"/>
    <x v="0"/>
    <x v="916"/>
    <s v="No"/>
    <n v="4"/>
    <x v="2"/>
    <n v="0.1"/>
    <n v="0.11"/>
    <n v="-9.999999999999995E-3"/>
    <n v="322.20000000000005"/>
    <n v="3000"/>
    <s v="Non-Travel"/>
    <n v="1124"/>
    <s v="Research &amp; Development"/>
    <n v="1"/>
    <n v="3"/>
    <s v="Life Sciences"/>
    <n v="97"/>
    <n v="3"/>
    <n v="1"/>
    <s v="Single"/>
    <n v="19305"/>
    <n v="1"/>
    <n v="15"/>
    <n v="3"/>
    <n v="3"/>
    <n v="0"/>
    <n v="0"/>
    <n v="5"/>
    <n v="0"/>
    <n v="0"/>
    <n v="0"/>
  </r>
  <r>
    <n v="35"/>
    <x v="1"/>
    <n v="4"/>
    <s v="Female"/>
    <x v="2"/>
    <x v="0"/>
    <x v="917"/>
    <s v="No"/>
    <n v="3"/>
    <x v="7"/>
    <n v="0.08"/>
    <n v="0.11"/>
    <n v="-0.03"/>
    <n v="1072.6000000000001"/>
    <n v="3000"/>
    <s v="Travel_Rarely"/>
    <n v="817"/>
    <s v="Research &amp; Development"/>
    <n v="1"/>
    <n v="3"/>
    <s v="Medical"/>
    <n v="60"/>
    <n v="2"/>
    <n v="2"/>
    <s v="Married"/>
    <n v="10846"/>
    <n v="0"/>
    <n v="12"/>
    <n v="3"/>
    <n v="2"/>
    <n v="1"/>
    <n v="10"/>
    <n v="0"/>
    <n v="7"/>
    <n v="0"/>
    <n v="0"/>
  </r>
  <r>
    <n v="27"/>
    <x v="1"/>
    <n v="4"/>
    <s v="Male"/>
    <x v="0"/>
    <x v="0"/>
    <x v="918"/>
    <s v="No"/>
    <n v="3"/>
    <x v="0"/>
    <n v="0.08"/>
    <n v="0.1"/>
    <n v="-2.0000000000000004E-2"/>
    <n v="1014.2"/>
    <n v="500"/>
    <s v="Travel_Frequently"/>
    <n v="793"/>
    <s v="Sales"/>
    <n v="2"/>
    <n v="1"/>
    <s v="Life Sciences"/>
    <n v="43"/>
    <n v="1"/>
    <n v="2"/>
    <s v="Single"/>
    <n v="20392"/>
    <n v="3"/>
    <n v="20"/>
    <n v="4"/>
    <n v="2"/>
    <n v="0"/>
    <n v="8"/>
    <n v="3"/>
    <n v="2"/>
    <n v="0"/>
    <n v="0"/>
  </r>
  <r>
    <n v="55"/>
    <x v="0"/>
    <n v="1"/>
    <s v="Male"/>
    <x v="0"/>
    <x v="2"/>
    <x v="919"/>
    <s v="Yes"/>
    <n v="2"/>
    <x v="27"/>
    <n v="0.1"/>
    <n v="0.11"/>
    <n v="-9.999999999999995E-3"/>
    <n v="2739"/>
    <n v="1200"/>
    <s v="Travel_Rarely"/>
    <n v="267"/>
    <s v="Sales"/>
    <n v="13"/>
    <n v="4"/>
    <s v="Marketing"/>
    <n v="85"/>
    <n v="4"/>
    <n v="4"/>
    <s v="Single"/>
    <n v="9277"/>
    <n v="6"/>
    <n v="17"/>
    <n v="3"/>
    <n v="3"/>
    <n v="0"/>
    <n v="24"/>
    <n v="2"/>
    <n v="7"/>
    <n v="3"/>
    <n v="8"/>
  </r>
  <r>
    <n v="56"/>
    <x v="1"/>
    <n v="4"/>
    <s v="Male"/>
    <x v="3"/>
    <x v="1"/>
    <x v="920"/>
    <s v="Yes"/>
    <n v="3"/>
    <x v="27"/>
    <n v="0.1"/>
    <n v="0.09"/>
    <n v="1.0000000000000009E-2"/>
    <n v="2680.4"/>
    <n v="1200"/>
    <s v="Travel_Rarely"/>
    <n v="1369"/>
    <s v="Research &amp; Development"/>
    <n v="23"/>
    <n v="3"/>
    <s v="Life Sciences"/>
    <n v="68"/>
    <n v="3"/>
    <n v="4"/>
    <s v="Married"/>
    <n v="18235"/>
    <n v="4"/>
    <n v="12"/>
    <n v="3"/>
    <n v="1"/>
    <n v="1"/>
    <n v="33"/>
    <n v="0"/>
    <n v="16"/>
    <n v="15"/>
    <n v="9"/>
  </r>
  <r>
    <n v="34"/>
    <x v="1"/>
    <n v="1"/>
    <s v="Female"/>
    <x v="1"/>
    <x v="2"/>
    <x v="921"/>
    <s v="No"/>
    <n v="3"/>
    <x v="8"/>
    <n v="0.12"/>
    <n v="0.1"/>
    <n v="1.999999999999999E-2"/>
    <n v="405.8"/>
    <n v="4500"/>
    <s v="Non-Travel"/>
    <n v="999"/>
    <s v="Research &amp; Development"/>
    <n v="26"/>
    <n v="1"/>
    <s v="Technical Degree"/>
    <n v="92"/>
    <n v="2"/>
    <n v="1"/>
    <s v="Divorced"/>
    <n v="15891"/>
    <n v="1"/>
    <n v="20"/>
    <n v="4"/>
    <n v="3"/>
    <n v="3"/>
    <n v="5"/>
    <n v="2"/>
    <n v="4"/>
    <n v="0"/>
    <n v="0"/>
  </r>
  <r>
    <n v="40"/>
    <x v="1"/>
    <n v="2"/>
    <s v="Female"/>
    <x v="4"/>
    <x v="2"/>
    <x v="922"/>
    <s v="No"/>
    <n v="3"/>
    <x v="12"/>
    <n v="0.12"/>
    <n v="0.11"/>
    <n v="9.999999999999995E-3"/>
    <n v="1275.4000000000001"/>
    <n v="1200"/>
    <s v="Travel_Rarely"/>
    <n v="1202"/>
    <s v="Research &amp; Development"/>
    <n v="2"/>
    <n v="1"/>
    <s v="Medical"/>
    <n v="89"/>
    <n v="4"/>
    <n v="2"/>
    <s v="Divorced"/>
    <n v="13888"/>
    <n v="5"/>
    <n v="20"/>
    <n v="4"/>
    <n v="2"/>
    <n v="3"/>
    <n v="15"/>
    <n v="0"/>
    <n v="11"/>
    <n v="11"/>
    <n v="8"/>
  </r>
  <r>
    <n v="34"/>
    <x v="1"/>
    <n v="2"/>
    <s v="Male"/>
    <x v="2"/>
    <x v="2"/>
    <x v="923"/>
    <s v="No"/>
    <n v="3"/>
    <x v="3"/>
    <n v="0.15"/>
    <n v="0.1"/>
    <n v="4.9999999999999989E-2"/>
    <n v="1085.8"/>
    <n v="4500"/>
    <s v="Travel_Rarely"/>
    <n v="285"/>
    <s v="Research &amp; Development"/>
    <n v="29"/>
    <n v="3"/>
    <s v="Medical"/>
    <n v="86"/>
    <n v="3"/>
    <n v="2"/>
    <s v="Married"/>
    <n v="17491"/>
    <n v="4"/>
    <n v="13"/>
    <n v="3"/>
    <n v="1"/>
    <n v="2"/>
    <n v="10"/>
    <n v="1"/>
    <n v="7"/>
    <n v="7"/>
    <n v="7"/>
  </r>
  <r>
    <n v="31"/>
    <x v="0"/>
    <n v="3"/>
    <s v="Female"/>
    <x v="6"/>
    <x v="0"/>
    <x v="924"/>
    <s v="No"/>
    <n v="4"/>
    <x v="6"/>
    <n v="0.08"/>
    <n v="0.11"/>
    <n v="-0.03"/>
    <n v="557"/>
    <n v="3000"/>
    <s v="Travel_Frequently"/>
    <n v="703"/>
    <s v="Sales"/>
    <n v="2"/>
    <n v="3"/>
    <s v="Life Sciences"/>
    <n v="90"/>
    <n v="2"/>
    <n v="1"/>
    <s v="Single"/>
    <n v="11882"/>
    <n v="7"/>
    <n v="14"/>
    <n v="3"/>
    <n v="3"/>
    <n v="0"/>
    <n v="3"/>
    <n v="3"/>
    <n v="0"/>
    <n v="0"/>
    <n v="0"/>
  </r>
  <r>
    <n v="35"/>
    <x v="0"/>
    <n v="4"/>
    <s v="Female"/>
    <x v="0"/>
    <x v="2"/>
    <x v="925"/>
    <s v="Yes"/>
    <n v="2"/>
    <x v="9"/>
    <n v="0.1"/>
    <n v="7.0000000000000007E-2"/>
    <n v="0.03"/>
    <n v="922.80000000000007"/>
    <n v="500"/>
    <s v="Travel_Frequently"/>
    <n v="662"/>
    <s v="Sales"/>
    <n v="18"/>
    <n v="4"/>
    <s v="Marketing"/>
    <n v="67"/>
    <n v="3"/>
    <n v="2"/>
    <s v="Married"/>
    <n v="23288"/>
    <n v="0"/>
    <n v="18"/>
    <n v="3"/>
    <n v="3"/>
    <n v="1"/>
    <n v="5"/>
    <n v="0"/>
    <n v="2"/>
    <n v="3"/>
    <n v="2"/>
  </r>
  <r>
    <n v="38"/>
    <x v="1"/>
    <n v="4"/>
    <s v="Male"/>
    <x v="1"/>
    <x v="2"/>
    <x v="353"/>
    <s v="No"/>
    <n v="3"/>
    <x v="9"/>
    <n v="0.08"/>
    <n v="0.1"/>
    <n v="-2.0000000000000004E-2"/>
    <n v="522"/>
    <n v="500"/>
    <s v="Travel_Frequently"/>
    <n v="693"/>
    <s v="Research &amp; Development"/>
    <n v="7"/>
    <n v="3"/>
    <s v="Life Sciences"/>
    <n v="57"/>
    <n v="4"/>
    <n v="1"/>
    <s v="Divorced"/>
    <n v="15748"/>
    <n v="1"/>
    <n v="11"/>
    <n v="3"/>
    <n v="4"/>
    <n v="3"/>
    <n v="4"/>
    <n v="2"/>
    <n v="2"/>
    <n v="0"/>
    <n v="3"/>
  </r>
  <r>
    <n v="34"/>
    <x v="1"/>
    <n v="3"/>
    <s v="Female"/>
    <x v="4"/>
    <x v="0"/>
    <x v="926"/>
    <s v="No"/>
    <n v="4"/>
    <x v="13"/>
    <n v="0.15"/>
    <n v="0.11"/>
    <n v="3.9999999999999994E-2"/>
    <n v="1337.4"/>
    <n v="4500"/>
    <s v="Travel_Rarely"/>
    <n v="404"/>
    <s v="Research &amp; Development"/>
    <n v="2"/>
    <n v="4"/>
    <s v="Technical Degree"/>
    <n v="98"/>
    <n v="3"/>
    <n v="2"/>
    <s v="Single"/>
    <n v="6163"/>
    <n v="1"/>
    <n v="11"/>
    <n v="3"/>
    <n v="4"/>
    <n v="0"/>
    <n v="14"/>
    <n v="2"/>
    <n v="11"/>
    <n v="4"/>
    <n v="11"/>
  </r>
  <r>
    <n v="28"/>
    <x v="1"/>
    <n v="3"/>
    <s v="Male"/>
    <x v="0"/>
    <x v="3"/>
    <x v="927"/>
    <s v="No"/>
    <n v="3"/>
    <x v="8"/>
    <n v="0.12"/>
    <n v="0.09"/>
    <n v="0.03"/>
    <n v="944.80000000000007"/>
    <n v="1200"/>
    <s v="Travel_Rarely"/>
    <n v="736"/>
    <s v="Sales"/>
    <n v="26"/>
    <n v="3"/>
    <s v="Life Sciences"/>
    <n v="48"/>
    <n v="2"/>
    <n v="2"/>
    <s v="Married"/>
    <n v="24232"/>
    <n v="1"/>
    <n v="11"/>
    <n v="3"/>
    <n v="3"/>
    <n v="1"/>
    <n v="5"/>
    <n v="0"/>
    <n v="3"/>
    <n v="0"/>
    <n v="4"/>
  </r>
  <r>
    <n v="31"/>
    <x v="0"/>
    <n v="4"/>
    <s v="Male"/>
    <x v="3"/>
    <x v="2"/>
    <x v="928"/>
    <s v="Yes"/>
    <n v="2"/>
    <x v="1"/>
    <n v="0.12"/>
    <n v="0.09"/>
    <n v="0.03"/>
    <n v="1235.8000000000002"/>
    <n v="500"/>
    <s v="Travel_Rarely"/>
    <n v="330"/>
    <s v="Research &amp; Development"/>
    <n v="22"/>
    <n v="4"/>
    <s v="Medical"/>
    <n v="98"/>
    <n v="3"/>
    <n v="2"/>
    <s v="Married"/>
    <n v="21057"/>
    <n v="1"/>
    <n v="15"/>
    <n v="3"/>
    <n v="4"/>
    <n v="2"/>
    <n v="10"/>
    <n v="3"/>
    <n v="2"/>
    <n v="6"/>
    <n v="7"/>
  </r>
  <r>
    <n v="39"/>
    <x v="1"/>
    <n v="1"/>
    <s v="Male"/>
    <x v="0"/>
    <x v="0"/>
    <x v="929"/>
    <s v="Yes"/>
    <n v="4"/>
    <x v="8"/>
    <n v="0.1"/>
    <n v="7.0000000000000007E-2"/>
    <n v="0.03"/>
    <n v="1224"/>
    <n v="3000"/>
    <s v="Travel_Rarely"/>
    <n v="1498"/>
    <s v="Sales"/>
    <n v="21"/>
    <n v="4"/>
    <s v="Life Sciences"/>
    <n v="44"/>
    <n v="2"/>
    <n v="2"/>
    <s v="Married"/>
    <n v="3567"/>
    <n v="3"/>
    <n v="12"/>
    <n v="3"/>
    <n v="4"/>
    <n v="2"/>
    <n v="8"/>
    <n v="2"/>
    <n v="4"/>
    <n v="1"/>
    <n v="4"/>
  </r>
  <r>
    <n v="51"/>
    <x v="1"/>
    <n v="2"/>
    <s v="Male"/>
    <x v="0"/>
    <x v="1"/>
    <x v="930"/>
    <s v="No"/>
    <n v="3"/>
    <x v="9"/>
    <n v="0.12"/>
    <n v="0.11"/>
    <n v="9.999999999999995E-3"/>
    <n v="2119.2000000000003"/>
    <n v="3000"/>
    <s v="Travel_Frequently"/>
    <n v="541"/>
    <s v="Sales"/>
    <n v="2"/>
    <n v="3"/>
    <s v="Marketing"/>
    <n v="52"/>
    <n v="3"/>
    <n v="3"/>
    <s v="Married"/>
    <n v="15395"/>
    <n v="2"/>
    <n v="11"/>
    <n v="3"/>
    <n v="2"/>
    <n v="0"/>
    <n v="14"/>
    <n v="5"/>
    <n v="2"/>
    <n v="3"/>
    <n v="2"/>
  </r>
  <r>
    <n v="41"/>
    <x v="1"/>
    <n v="4"/>
    <s v="Female"/>
    <x v="1"/>
    <x v="0"/>
    <x v="931"/>
    <s v="Yes"/>
    <n v="2"/>
    <x v="0"/>
    <n v="0.15"/>
    <n v="0.1"/>
    <n v="4.9999999999999989E-2"/>
    <n v="1093.4000000000001"/>
    <n v="3000"/>
    <s v="Travel_Frequently"/>
    <n v="1200"/>
    <s v="Research &amp; Development"/>
    <n v="22"/>
    <n v="3"/>
    <s v="Life Sciences"/>
    <n v="75"/>
    <n v="3"/>
    <n v="2"/>
    <s v="Divorced"/>
    <n v="13953"/>
    <n v="3"/>
    <n v="14"/>
    <n v="3"/>
    <n v="1"/>
    <n v="2"/>
    <n v="12"/>
    <n v="4"/>
    <n v="2"/>
    <n v="3"/>
    <n v="3"/>
  </r>
  <r>
    <n v="37"/>
    <x v="1"/>
    <n v="3"/>
    <s v="Male"/>
    <x v="1"/>
    <x v="2"/>
    <x v="932"/>
    <s v="Yes"/>
    <n v="3"/>
    <x v="0"/>
    <n v="0.12"/>
    <n v="7.0000000000000007E-2"/>
    <n v="4.9999999999999989E-2"/>
    <n v="599.20000000000005"/>
    <n v="3000"/>
    <s v="Travel_Rarely"/>
    <n v="1439"/>
    <s v="Research &amp; Development"/>
    <n v="4"/>
    <n v="1"/>
    <s v="Life Sciences"/>
    <n v="54"/>
    <n v="3"/>
    <n v="1"/>
    <s v="Married"/>
    <n v="5182"/>
    <n v="7"/>
    <n v="15"/>
    <n v="3"/>
    <n v="4"/>
    <n v="0"/>
    <n v="8"/>
    <n v="2"/>
    <n v="4"/>
    <n v="1"/>
    <n v="3"/>
  </r>
  <r>
    <n v="33"/>
    <x v="1"/>
    <n v="2"/>
    <s v="Male"/>
    <x v="0"/>
    <x v="0"/>
    <x v="933"/>
    <s v="No"/>
    <n v="4"/>
    <x v="8"/>
    <n v="0.08"/>
    <n v="0.1"/>
    <n v="-2.0000000000000004E-2"/>
    <n v="1999.6000000000001"/>
    <n v="500"/>
    <s v="Travel_Frequently"/>
    <n v="1111"/>
    <s v="Sales"/>
    <n v="5"/>
    <n v="1"/>
    <s v="Life Sciences"/>
    <n v="61"/>
    <n v="3"/>
    <n v="2"/>
    <s v="Married"/>
    <n v="19293"/>
    <n v="6"/>
    <n v="13"/>
    <n v="3"/>
    <n v="1"/>
    <n v="0"/>
    <n v="8"/>
    <n v="2"/>
    <n v="4"/>
    <n v="1"/>
    <n v="2"/>
  </r>
  <r>
    <n v="32"/>
    <x v="1"/>
    <n v="3"/>
    <s v="Male"/>
    <x v="0"/>
    <x v="1"/>
    <x v="934"/>
    <s v="Yes"/>
    <n v="2"/>
    <x v="11"/>
    <n v="0.12"/>
    <n v="0.1"/>
    <n v="1.999999999999999E-2"/>
    <n v="815.6"/>
    <n v="1200"/>
    <s v="Travel_Rarely"/>
    <n v="499"/>
    <s v="Sales"/>
    <n v="2"/>
    <n v="1"/>
    <s v="Marketing"/>
    <n v="36"/>
    <n v="3"/>
    <n v="2"/>
    <s v="Married"/>
    <n v="20497"/>
    <n v="0"/>
    <n v="13"/>
    <n v="3"/>
    <n v="1"/>
    <n v="3"/>
    <n v="4"/>
    <n v="3"/>
    <n v="2"/>
    <n v="1"/>
    <n v="2"/>
  </r>
  <r>
    <n v="39"/>
    <x v="1"/>
    <n v="3"/>
    <s v="Male"/>
    <x v="4"/>
    <x v="2"/>
    <x v="935"/>
    <s v="No"/>
    <n v="3"/>
    <x v="0"/>
    <n v="0.12"/>
    <n v="7.0000000000000007E-2"/>
    <n v="4.9999999999999989E-2"/>
    <n v="2184"/>
    <n v="4500"/>
    <s v="Non-Travel"/>
    <n v="1485"/>
    <s v="Research &amp; Development"/>
    <n v="25"/>
    <n v="2"/>
    <s v="Life Sciences"/>
    <n v="71"/>
    <n v="3"/>
    <n v="3"/>
    <s v="Married"/>
    <n v="3449"/>
    <n v="3"/>
    <n v="21"/>
    <n v="4"/>
    <n v="2"/>
    <n v="1"/>
    <n v="13"/>
    <n v="2"/>
    <n v="4"/>
    <n v="0"/>
    <n v="5"/>
  </r>
  <r>
    <n v="25"/>
    <x v="1"/>
    <n v="1"/>
    <s v="Male"/>
    <x v="0"/>
    <x v="2"/>
    <x v="936"/>
    <s v="No"/>
    <n v="2"/>
    <x v="11"/>
    <n v="0.08"/>
    <n v="0.09"/>
    <n v="-9.999999999999995E-3"/>
    <n v="1246.4000000000001"/>
    <n v="3000"/>
    <s v="Travel_Rarely"/>
    <n v="1372"/>
    <s v="Sales"/>
    <n v="18"/>
    <n v="1"/>
    <s v="Life Sciences"/>
    <n v="93"/>
    <n v="4"/>
    <n v="2"/>
    <s v="Married"/>
    <n v="12477"/>
    <n v="2"/>
    <n v="11"/>
    <n v="3"/>
    <n v="2"/>
    <n v="0"/>
    <n v="6"/>
    <n v="3"/>
    <n v="2"/>
    <n v="1"/>
    <n v="2"/>
  </r>
  <r>
    <n v="52"/>
    <x v="1"/>
    <n v="4"/>
    <s v="Female"/>
    <x v="3"/>
    <x v="2"/>
    <x v="937"/>
    <s v="Yes"/>
    <n v="2"/>
    <x v="8"/>
    <n v="0.15"/>
    <n v="0.09"/>
    <n v="0.06"/>
    <n v="2649.4"/>
    <n v="1200"/>
    <s v="Travel_Frequently"/>
    <n v="322"/>
    <s v="Research &amp; Development"/>
    <n v="28"/>
    <n v="2"/>
    <s v="Medical"/>
    <n v="59"/>
    <n v="4"/>
    <n v="4"/>
    <s v="Married"/>
    <n v="9731"/>
    <n v="2"/>
    <n v="11"/>
    <n v="3"/>
    <n v="2"/>
    <n v="1"/>
    <n v="24"/>
    <n v="3"/>
    <n v="3"/>
    <n v="0"/>
    <n v="2"/>
  </r>
  <r>
    <n v="43"/>
    <x v="1"/>
    <n v="1"/>
    <s v="Female"/>
    <x v="1"/>
    <x v="2"/>
    <x v="938"/>
    <s v="Yes"/>
    <n v="1"/>
    <x v="23"/>
    <n v="0.15"/>
    <n v="7.0000000000000007E-2"/>
    <n v="7.9999999999999988E-2"/>
    <n v="816.2"/>
    <n v="500"/>
    <s v="Travel_Rarely"/>
    <n v="930"/>
    <s v="Research &amp; Development"/>
    <n v="6"/>
    <n v="3"/>
    <s v="Medical"/>
    <n v="73"/>
    <n v="2"/>
    <n v="2"/>
    <s v="Single"/>
    <n v="20003"/>
    <n v="1"/>
    <n v="14"/>
    <n v="3"/>
    <n v="1"/>
    <n v="0"/>
    <n v="20"/>
    <n v="3"/>
    <n v="7"/>
    <n v="1"/>
    <n v="8"/>
  </r>
  <r>
    <n v="27"/>
    <x v="1"/>
    <n v="4"/>
    <s v="Female"/>
    <x v="0"/>
    <x v="0"/>
    <x v="939"/>
    <s v="Yes"/>
    <n v="3"/>
    <x v="0"/>
    <n v="0.15"/>
    <n v="0.09"/>
    <n v="0.06"/>
    <n v="1153.8"/>
    <n v="4500"/>
    <s v="Travel_Rarely"/>
    <n v="205"/>
    <s v="Sales"/>
    <n v="10"/>
    <n v="3"/>
    <s v="Marketing"/>
    <n v="98"/>
    <n v="2"/>
    <n v="2"/>
    <s v="Married"/>
    <n v="7100"/>
    <n v="1"/>
    <n v="11"/>
    <n v="3"/>
    <n v="4"/>
    <n v="0"/>
    <n v="6"/>
    <n v="3"/>
    <n v="2"/>
    <n v="4"/>
    <n v="4"/>
  </r>
  <r>
    <n v="27"/>
    <x v="0"/>
    <n v="4"/>
    <s v="Female"/>
    <x v="1"/>
    <x v="2"/>
    <x v="940"/>
    <s v="Yes"/>
    <n v="3"/>
    <x v="3"/>
    <n v="0.1"/>
    <n v="0.11"/>
    <n v="-9.999999999999995E-3"/>
    <n v="478.8"/>
    <n v="1200"/>
    <s v="Travel_Rarely"/>
    <n v="135"/>
    <s v="Research &amp; Development"/>
    <n v="17"/>
    <n v="4"/>
    <s v="Life Sciences"/>
    <n v="51"/>
    <n v="3"/>
    <n v="1"/>
    <s v="Single"/>
    <n v="25681"/>
    <n v="1"/>
    <n v="13"/>
    <n v="3"/>
    <n v="4"/>
    <n v="0"/>
    <n v="8"/>
    <n v="2"/>
    <n v="2"/>
    <n v="7"/>
    <n v="7"/>
  </r>
  <r>
    <n v="26"/>
    <x v="1"/>
    <n v="1"/>
    <s v="Male"/>
    <x v="1"/>
    <x v="0"/>
    <x v="885"/>
    <s v="No"/>
    <n v="3"/>
    <x v="9"/>
    <n v="0.15"/>
    <n v="0.09"/>
    <n v="0.06"/>
    <n v="780.80000000000007"/>
    <n v="3000"/>
    <s v="Travel_Rarely"/>
    <n v="683"/>
    <s v="Research &amp; Development"/>
    <n v="2"/>
    <n v="1"/>
    <s v="Medical"/>
    <n v="36"/>
    <n v="2"/>
    <n v="1"/>
    <s v="Single"/>
    <n v="4050"/>
    <n v="0"/>
    <n v="12"/>
    <n v="3"/>
    <n v="4"/>
    <n v="0"/>
    <n v="5"/>
    <n v="2"/>
    <n v="3"/>
    <n v="1"/>
    <n v="1"/>
  </r>
  <r>
    <n v="42"/>
    <x v="1"/>
    <n v="3"/>
    <s v="Female"/>
    <x v="5"/>
    <x v="3"/>
    <x v="941"/>
    <s v="No"/>
    <n v="3"/>
    <x v="23"/>
    <n v="0.1"/>
    <n v="0.11"/>
    <n v="-9.999999999999995E-3"/>
    <n v="3359.8"/>
    <n v="500"/>
    <s v="Travel_Rarely"/>
    <n v="1147"/>
    <s v="Human Resources"/>
    <n v="10"/>
    <n v="3"/>
    <s v="Human Resources"/>
    <n v="31"/>
    <n v="3"/>
    <n v="4"/>
    <s v="Married"/>
    <n v="16616"/>
    <n v="0"/>
    <n v="14"/>
    <n v="3"/>
    <n v="3"/>
    <n v="1"/>
    <n v="21"/>
    <n v="5"/>
    <n v="7"/>
    <n v="0"/>
    <n v="9"/>
  </r>
  <r>
    <n v="52"/>
    <x v="1"/>
    <n v="3"/>
    <s v="Female"/>
    <x v="2"/>
    <x v="3"/>
    <x v="942"/>
    <s v="No"/>
    <n v="1"/>
    <x v="8"/>
    <n v="0.12"/>
    <n v="7.0000000000000007E-2"/>
    <n v="4.9999999999999989E-2"/>
    <n v="590"/>
    <n v="1200"/>
    <s v="Travel_Rarely"/>
    <n v="258"/>
    <s v="Research &amp; Development"/>
    <n v="8"/>
    <n v="4"/>
    <s v="Other"/>
    <n v="54"/>
    <n v="3"/>
    <n v="1"/>
    <s v="Married"/>
    <n v="17363"/>
    <n v="9"/>
    <n v="13"/>
    <n v="3"/>
    <n v="3"/>
    <n v="0"/>
    <n v="12"/>
    <n v="2"/>
    <n v="4"/>
    <n v="0"/>
    <n v="4"/>
  </r>
  <r>
    <n v="37"/>
    <x v="1"/>
    <n v="1"/>
    <s v="Female"/>
    <x v="2"/>
    <x v="2"/>
    <x v="943"/>
    <s v="No"/>
    <n v="3"/>
    <x v="11"/>
    <n v="0.08"/>
    <n v="0.11"/>
    <n v="-0.03"/>
    <n v="725.80000000000007"/>
    <n v="500"/>
    <s v="Travel_Rarely"/>
    <n v="1462"/>
    <s v="Research &amp; Development"/>
    <n v="11"/>
    <n v="3"/>
    <s v="Medical"/>
    <n v="94"/>
    <n v="3"/>
    <n v="1"/>
    <s v="Single"/>
    <n v="19106"/>
    <n v="4"/>
    <n v="18"/>
    <n v="3"/>
    <n v="1"/>
    <n v="0"/>
    <n v="8"/>
    <n v="6"/>
    <n v="2"/>
    <n v="0"/>
    <n v="2"/>
  </r>
  <r>
    <n v="35"/>
    <x v="1"/>
    <n v="3"/>
    <s v="Male"/>
    <x v="3"/>
    <x v="0"/>
    <x v="944"/>
    <s v="No"/>
    <n v="3"/>
    <x v="4"/>
    <n v="0.08"/>
    <n v="0.09"/>
    <n v="-9.999999999999995E-3"/>
    <n v="1872.4"/>
    <n v="1200"/>
    <s v="Travel_Frequently"/>
    <n v="200"/>
    <s v="Research &amp; Development"/>
    <n v="18"/>
    <n v="2"/>
    <s v="Life Sciences"/>
    <n v="60"/>
    <n v="3"/>
    <n v="3"/>
    <s v="Single"/>
    <n v="19944"/>
    <n v="2"/>
    <n v="11"/>
    <n v="3"/>
    <n v="3"/>
    <n v="0"/>
    <n v="10"/>
    <n v="2"/>
    <n v="2"/>
    <n v="2"/>
    <n v="2"/>
  </r>
  <r>
    <n v="25"/>
    <x v="1"/>
    <n v="1"/>
    <s v="Male"/>
    <x v="2"/>
    <x v="0"/>
    <x v="945"/>
    <s v="No"/>
    <n v="2"/>
    <x v="11"/>
    <n v="0.08"/>
    <n v="7.0000000000000007E-2"/>
    <n v="9.999999999999995E-3"/>
    <n v="645.80000000000007"/>
    <n v="500"/>
    <s v="Travel_Rarely"/>
    <n v="949"/>
    <s v="Research &amp; Development"/>
    <n v="1"/>
    <n v="3"/>
    <s v="Technical Degree"/>
    <n v="81"/>
    <n v="3"/>
    <n v="1"/>
    <s v="Married"/>
    <n v="4910"/>
    <n v="4"/>
    <n v="11"/>
    <n v="3"/>
    <n v="2"/>
    <n v="1"/>
    <n v="7"/>
    <n v="2"/>
    <n v="2"/>
    <n v="0"/>
    <n v="2"/>
  </r>
  <r>
    <n v="26"/>
    <x v="1"/>
    <n v="3"/>
    <s v="Male"/>
    <x v="2"/>
    <x v="3"/>
    <x v="946"/>
    <s v="No"/>
    <n v="3"/>
    <x v="5"/>
    <n v="0.15"/>
    <n v="0.1"/>
    <n v="4.9999999999999989E-2"/>
    <n v="715.6"/>
    <n v="3000"/>
    <s v="Travel_Rarely"/>
    <n v="652"/>
    <s v="Research &amp; Development"/>
    <n v="7"/>
    <n v="3"/>
    <s v="Other"/>
    <n v="100"/>
    <n v="4"/>
    <n v="1"/>
    <s v="Single"/>
    <n v="23577"/>
    <n v="0"/>
    <n v="12"/>
    <n v="3"/>
    <n v="4"/>
    <n v="0"/>
    <n v="8"/>
    <n v="2"/>
    <n v="7"/>
    <n v="0"/>
    <n v="7"/>
  </r>
  <r>
    <n v="29"/>
    <x v="1"/>
    <n v="2"/>
    <s v="Male"/>
    <x v="8"/>
    <x v="3"/>
    <x v="947"/>
    <s v="No"/>
    <n v="2"/>
    <x v="1"/>
    <n v="0.12"/>
    <n v="0.09"/>
    <n v="0.03"/>
    <n v="1597.6000000000001"/>
    <n v="3000"/>
    <s v="Travel_Rarely"/>
    <n v="332"/>
    <s v="Human Resources"/>
    <n v="17"/>
    <n v="3"/>
    <s v="Other"/>
    <n v="51"/>
    <n v="2"/>
    <n v="3"/>
    <s v="Single"/>
    <n v="9769"/>
    <n v="1"/>
    <n v="13"/>
    <n v="3"/>
    <n v="1"/>
    <n v="0"/>
    <n v="10"/>
    <n v="3"/>
    <n v="9"/>
    <n v="0"/>
    <n v="9"/>
  </r>
  <r>
    <n v="49"/>
    <x v="0"/>
    <n v="1"/>
    <s v="Male"/>
    <x v="2"/>
    <x v="3"/>
    <x v="948"/>
    <s v="No"/>
    <n v="3"/>
    <x v="9"/>
    <n v="0.15"/>
    <n v="7.0000000000000007E-2"/>
    <n v="7.9999999999999988E-2"/>
    <n v="856.80000000000007"/>
    <n v="3000"/>
    <s v="Travel_Frequently"/>
    <n v="1475"/>
    <s v="Research &amp; Development"/>
    <n v="28"/>
    <n v="2"/>
    <s v="Life Sciences"/>
    <n v="97"/>
    <n v="2"/>
    <n v="2"/>
    <s v="Single"/>
    <n v="22710"/>
    <n v="3"/>
    <n v="20"/>
    <n v="4"/>
    <n v="1"/>
    <n v="0"/>
    <n v="20"/>
    <n v="2"/>
    <n v="3"/>
    <n v="1"/>
    <n v="3"/>
  </r>
  <r>
    <n v="29"/>
    <x v="0"/>
    <n v="3"/>
    <s v="Female"/>
    <x v="4"/>
    <x v="0"/>
    <x v="949"/>
    <s v="Yes"/>
    <n v="3"/>
    <x v="3"/>
    <n v="0.12"/>
    <n v="0.1"/>
    <n v="1.999999999999999E-2"/>
    <n v="1510.6000000000001"/>
    <n v="500"/>
    <s v="Travel_Frequently"/>
    <n v="337"/>
    <s v="Research &amp; Development"/>
    <n v="14"/>
    <n v="1"/>
    <s v="Other"/>
    <n v="84"/>
    <n v="3"/>
    <n v="3"/>
    <s v="Single"/>
    <n v="22930"/>
    <n v="0"/>
    <n v="12"/>
    <n v="3"/>
    <n v="1"/>
    <n v="0"/>
    <n v="9"/>
    <n v="1"/>
    <n v="7"/>
    <n v="7"/>
    <n v="7"/>
  </r>
  <r>
    <n v="54"/>
    <x v="1"/>
    <n v="4"/>
    <s v="Female"/>
    <x v="7"/>
    <x v="0"/>
    <x v="109"/>
    <s v="No"/>
    <n v="2"/>
    <x v="23"/>
    <n v="0.12"/>
    <n v="0.1"/>
    <n v="1.999999999999999E-2"/>
    <n v="3465.6000000000004"/>
    <n v="3000"/>
    <s v="Travel_Rarely"/>
    <n v="971"/>
    <s v="Research &amp; Development"/>
    <n v="1"/>
    <n v="3"/>
    <s v="Medical"/>
    <n v="54"/>
    <n v="3"/>
    <n v="4"/>
    <s v="Single"/>
    <n v="5652"/>
    <n v="6"/>
    <n v="19"/>
    <n v="3"/>
    <n v="4"/>
    <n v="0"/>
    <n v="29"/>
    <n v="3"/>
    <n v="7"/>
    <n v="12"/>
    <n v="7"/>
  </r>
  <r>
    <n v="58"/>
    <x v="1"/>
    <n v="4"/>
    <s v="Female"/>
    <x v="7"/>
    <x v="3"/>
    <x v="950"/>
    <s v="Yes"/>
    <n v="3"/>
    <x v="7"/>
    <n v="0.1"/>
    <n v="0.1"/>
    <n v="0"/>
    <n v="3940.2000000000003"/>
    <n v="500"/>
    <s v="Travel_Rarely"/>
    <n v="1055"/>
    <s v="Research &amp; Development"/>
    <n v="1"/>
    <n v="3"/>
    <s v="Medical"/>
    <n v="76"/>
    <n v="3"/>
    <n v="5"/>
    <s v="Married"/>
    <n v="22456"/>
    <n v="3"/>
    <n v="21"/>
    <n v="4"/>
    <n v="3"/>
    <n v="1"/>
    <n v="32"/>
    <n v="3"/>
    <n v="8"/>
    <n v="1"/>
    <n v="5"/>
  </r>
  <r>
    <n v="55"/>
    <x v="1"/>
    <n v="2"/>
    <s v="Male"/>
    <x v="7"/>
    <x v="0"/>
    <x v="951"/>
    <s v="No"/>
    <n v="4"/>
    <x v="5"/>
    <n v="0.08"/>
    <n v="0.09"/>
    <n v="-9.999999999999995E-3"/>
    <n v="2946.4"/>
    <n v="4500"/>
    <s v="Travel_Rarely"/>
    <n v="1136"/>
    <s v="Research &amp; Development"/>
    <n v="1"/>
    <n v="4"/>
    <s v="Medical"/>
    <n v="81"/>
    <n v="4"/>
    <n v="4"/>
    <s v="Divorced"/>
    <n v="12414"/>
    <n v="2"/>
    <n v="13"/>
    <n v="3"/>
    <n v="4"/>
    <n v="2"/>
    <n v="31"/>
    <n v="4"/>
    <n v="7"/>
    <n v="0"/>
    <n v="0"/>
  </r>
  <r>
    <n v="36"/>
    <x v="1"/>
    <n v="1"/>
    <s v="Female"/>
    <x v="0"/>
    <x v="1"/>
    <x v="952"/>
    <s v="Yes"/>
    <n v="3"/>
    <x v="8"/>
    <n v="0.12"/>
    <n v="0.09"/>
    <n v="0.03"/>
    <n v="1855.6000000000001"/>
    <n v="4500"/>
    <s v="Travel_Rarely"/>
    <n v="1174"/>
    <s v="Sales"/>
    <n v="3"/>
    <n v="4"/>
    <s v="Marketing"/>
    <n v="99"/>
    <n v="3"/>
    <n v="2"/>
    <s v="Single"/>
    <n v="20763"/>
    <n v="3"/>
    <n v="16"/>
    <n v="3"/>
    <n v="4"/>
    <n v="0"/>
    <n v="15"/>
    <n v="3"/>
    <n v="4"/>
    <n v="0"/>
    <n v="1"/>
  </r>
  <r>
    <n v="31"/>
    <x v="0"/>
    <n v="2"/>
    <s v="Female"/>
    <x v="6"/>
    <x v="2"/>
    <x v="953"/>
    <s v="No"/>
    <n v="3"/>
    <x v="6"/>
    <n v="0.15"/>
    <n v="0.11"/>
    <n v="3.9999999999999994E-2"/>
    <n v="271.8"/>
    <n v="1200"/>
    <s v="Travel_Frequently"/>
    <n v="667"/>
    <s v="Sales"/>
    <n v="1"/>
    <n v="4"/>
    <s v="Life Sciences"/>
    <n v="50"/>
    <n v="1"/>
    <n v="1"/>
    <s v="Single"/>
    <n v="16154"/>
    <n v="1"/>
    <n v="12"/>
    <n v="3"/>
    <n v="2"/>
    <n v="0"/>
    <n v="1"/>
    <n v="3"/>
    <n v="0"/>
    <n v="0"/>
    <n v="0"/>
  </r>
  <r>
    <n v="30"/>
    <x v="1"/>
    <n v="4"/>
    <s v="Female"/>
    <x v="0"/>
    <x v="3"/>
    <x v="586"/>
    <s v="No"/>
    <n v="3"/>
    <x v="11"/>
    <n v="0.15"/>
    <n v="0.09"/>
    <n v="0.06"/>
    <n v="955.80000000000007"/>
    <n v="1200"/>
    <s v="Travel_Rarely"/>
    <n v="855"/>
    <s v="Sales"/>
    <n v="7"/>
    <n v="4"/>
    <s v="Marketing"/>
    <n v="73"/>
    <n v="3"/>
    <n v="2"/>
    <s v="Divorced"/>
    <n v="12761"/>
    <n v="7"/>
    <n v="14"/>
    <n v="3"/>
    <n v="2"/>
    <n v="2"/>
    <n v="8"/>
    <n v="3"/>
    <n v="2"/>
    <n v="0"/>
    <n v="2"/>
  </r>
  <r>
    <n v="31"/>
    <x v="1"/>
    <n v="1"/>
    <s v="Female"/>
    <x v="7"/>
    <x v="1"/>
    <x v="954"/>
    <s v="No"/>
    <n v="4"/>
    <x v="11"/>
    <n v="0.1"/>
    <n v="7.0000000000000007E-2"/>
    <n v="0.03"/>
    <n v="3284.4"/>
    <n v="4500"/>
    <s v="Travel_Rarely"/>
    <n v="182"/>
    <s v="Research &amp; Development"/>
    <n v="8"/>
    <n v="5"/>
    <s v="Life Sciences"/>
    <n v="93"/>
    <n v="3"/>
    <n v="4"/>
    <s v="Single"/>
    <n v="8847"/>
    <n v="3"/>
    <n v="11"/>
    <n v="3"/>
    <n v="3"/>
    <n v="0"/>
    <n v="9"/>
    <n v="3"/>
    <n v="2"/>
    <n v="1"/>
    <n v="0"/>
  </r>
  <r>
    <n v="34"/>
    <x v="1"/>
    <n v="4"/>
    <s v="Male"/>
    <x v="1"/>
    <x v="3"/>
    <x v="932"/>
    <s v="No"/>
    <n v="3"/>
    <x v="9"/>
    <n v="0.08"/>
    <n v="0.09"/>
    <n v="-9.999999999999995E-3"/>
    <n v="599.20000000000005"/>
    <n v="1200"/>
    <s v="Travel_Frequently"/>
    <n v="560"/>
    <s v="Research &amp; Development"/>
    <n v="1"/>
    <n v="4"/>
    <s v="Other"/>
    <n v="91"/>
    <n v="3"/>
    <n v="1"/>
    <s v="Divorced"/>
    <n v="20284"/>
    <n v="5"/>
    <n v="14"/>
    <n v="3"/>
    <n v="3"/>
    <n v="2"/>
    <n v="10"/>
    <n v="2"/>
    <n v="3"/>
    <n v="1"/>
    <n v="3"/>
  </r>
  <r>
    <n v="31"/>
    <x v="0"/>
    <n v="1"/>
    <s v="Female"/>
    <x v="1"/>
    <x v="1"/>
    <x v="955"/>
    <s v="No"/>
    <n v="4"/>
    <x v="6"/>
    <n v="0.08"/>
    <n v="0.1"/>
    <n v="-2.0000000000000004E-2"/>
    <n v="252.20000000000002"/>
    <n v="1200"/>
    <s v="Travel_Rarely"/>
    <n v="202"/>
    <s v="Research &amp; Development"/>
    <n v="8"/>
    <n v="3"/>
    <s v="Life Sciences"/>
    <n v="34"/>
    <n v="2"/>
    <n v="1"/>
    <s v="Single"/>
    <n v="22262"/>
    <n v="1"/>
    <n v="12"/>
    <n v="3"/>
    <n v="3"/>
    <n v="0"/>
    <n v="1"/>
    <n v="3"/>
    <n v="0"/>
    <n v="0"/>
    <n v="0"/>
  </r>
  <r>
    <n v="27"/>
    <x v="1"/>
    <n v="2"/>
    <s v="Male"/>
    <x v="2"/>
    <x v="3"/>
    <x v="956"/>
    <s v="No"/>
    <n v="4"/>
    <x v="8"/>
    <n v="0.12"/>
    <n v="7.0000000000000007E-2"/>
    <n v="4.9999999999999989E-2"/>
    <n v="419.8"/>
    <n v="4500"/>
    <s v="Travel_Rarely"/>
    <n v="1377"/>
    <s v="Research &amp; Development"/>
    <n v="11"/>
    <n v="1"/>
    <s v="Life Sciences"/>
    <n v="91"/>
    <n v="3"/>
    <n v="1"/>
    <s v="Married"/>
    <n v="7679"/>
    <n v="0"/>
    <n v="14"/>
    <n v="3"/>
    <n v="2"/>
    <n v="0"/>
    <n v="6"/>
    <n v="3"/>
    <n v="0"/>
    <n v="1"/>
    <n v="4"/>
  </r>
  <r>
    <n v="36"/>
    <x v="1"/>
    <n v="1"/>
    <s v="Male"/>
    <x v="2"/>
    <x v="0"/>
    <x v="957"/>
    <s v="No"/>
    <n v="2"/>
    <x v="1"/>
    <n v="0.12"/>
    <n v="7.0000000000000007E-2"/>
    <n v="4.9999999999999989E-2"/>
    <n v="1162"/>
    <n v="3000"/>
    <s v="Travel_Rarely"/>
    <n v="172"/>
    <s v="Research &amp; Development"/>
    <n v="4"/>
    <n v="4"/>
    <s v="Life Sciences"/>
    <n v="37"/>
    <n v="2"/>
    <n v="2"/>
    <s v="Single"/>
    <n v="22604"/>
    <n v="1"/>
    <n v="16"/>
    <n v="3"/>
    <n v="3"/>
    <n v="0"/>
    <n v="10"/>
    <n v="2"/>
    <n v="4"/>
    <n v="1"/>
    <n v="8"/>
  </r>
  <r>
    <n v="36"/>
    <x v="1"/>
    <n v="3"/>
    <s v="Female"/>
    <x v="0"/>
    <x v="3"/>
    <x v="958"/>
    <s v="No"/>
    <n v="2"/>
    <x v="11"/>
    <n v="0.1"/>
    <n v="7.0000000000000007E-2"/>
    <n v="0.03"/>
    <n v="1129.4000000000001"/>
    <n v="4500"/>
    <s v="Travel_Rarely"/>
    <n v="329"/>
    <s v="Sales"/>
    <n v="16"/>
    <n v="4"/>
    <s v="Marketing"/>
    <n v="98"/>
    <n v="2"/>
    <n v="2"/>
    <s v="Married"/>
    <n v="13494"/>
    <n v="4"/>
    <n v="13"/>
    <n v="3"/>
    <n v="1"/>
    <n v="2"/>
    <n v="11"/>
    <n v="3"/>
    <n v="2"/>
    <n v="0"/>
    <n v="2"/>
  </r>
  <r>
    <n v="47"/>
    <x v="1"/>
    <n v="1"/>
    <s v="Male"/>
    <x v="1"/>
    <x v="0"/>
    <x v="959"/>
    <s v="No"/>
    <n v="2"/>
    <x v="0"/>
    <n v="0.08"/>
    <n v="7.0000000000000007E-2"/>
    <n v="9.999999999999995E-3"/>
    <n v="684"/>
    <n v="3000"/>
    <s v="Travel_Rarely"/>
    <n v="465"/>
    <s v="Research &amp; Development"/>
    <n v="1"/>
    <n v="3"/>
    <s v="Technical Degree"/>
    <n v="74"/>
    <n v="3"/>
    <n v="1"/>
    <s v="Married"/>
    <n v="10205"/>
    <n v="7"/>
    <n v="12"/>
    <n v="3"/>
    <n v="3"/>
    <n v="1"/>
    <n v="17"/>
    <n v="2"/>
    <n v="5"/>
    <n v="1"/>
    <n v="2"/>
  </r>
  <r>
    <n v="25"/>
    <x v="0"/>
    <n v="1"/>
    <s v="Male"/>
    <x v="6"/>
    <x v="3"/>
    <x v="960"/>
    <s v="No"/>
    <n v="3"/>
    <x v="11"/>
    <n v="0.08"/>
    <n v="0.1"/>
    <n v="-2.0000000000000004E-2"/>
    <n v="880"/>
    <n v="500"/>
    <s v="Travel_Rarely"/>
    <n v="383"/>
    <s v="Sales"/>
    <n v="9"/>
    <n v="2"/>
    <s v="Life Sciences"/>
    <n v="68"/>
    <n v="2"/>
    <n v="1"/>
    <s v="Married"/>
    <n v="15182"/>
    <n v="3"/>
    <n v="12"/>
    <n v="3"/>
    <n v="1"/>
    <n v="0"/>
    <n v="6"/>
    <n v="2"/>
    <n v="2"/>
    <n v="2"/>
    <n v="2"/>
  </r>
  <r>
    <n v="37"/>
    <x v="1"/>
    <n v="3"/>
    <s v="Male"/>
    <x v="2"/>
    <x v="2"/>
    <x v="961"/>
    <s v="No"/>
    <n v="1"/>
    <x v="0"/>
    <n v="0.1"/>
    <n v="0.09"/>
    <n v="1.0000000000000009E-2"/>
    <n v="700"/>
    <n v="1200"/>
    <s v="Non-Travel"/>
    <n v="1413"/>
    <s v="Research &amp; Development"/>
    <n v="5"/>
    <n v="2"/>
    <s v="Technical Degree"/>
    <n v="84"/>
    <n v="4"/>
    <n v="1"/>
    <s v="Single"/>
    <n v="25470"/>
    <n v="0"/>
    <n v="14"/>
    <n v="3"/>
    <n v="1"/>
    <n v="0"/>
    <n v="7"/>
    <n v="2"/>
    <n v="5"/>
    <n v="1"/>
    <n v="3"/>
  </r>
  <r>
    <n v="56"/>
    <x v="1"/>
    <n v="1"/>
    <s v="Female"/>
    <x v="1"/>
    <x v="3"/>
    <x v="962"/>
    <s v="No"/>
    <n v="4"/>
    <x v="11"/>
    <n v="0.08"/>
    <n v="0.09"/>
    <n v="-9.999999999999995E-3"/>
    <n v="413.20000000000005"/>
    <n v="3000"/>
    <s v="Travel_Rarely"/>
    <n v="1255"/>
    <s v="Research &amp; Development"/>
    <n v="1"/>
    <n v="2"/>
    <s v="Life Sciences"/>
    <n v="90"/>
    <n v="3"/>
    <n v="1"/>
    <s v="Married"/>
    <n v="10494"/>
    <n v="2"/>
    <n v="22"/>
    <n v="4"/>
    <n v="4"/>
    <n v="1"/>
    <n v="5"/>
    <n v="3"/>
    <n v="2"/>
    <n v="1"/>
    <n v="0"/>
  </r>
  <r>
    <n v="47"/>
    <x v="1"/>
    <n v="1"/>
    <s v="Female"/>
    <x v="7"/>
    <x v="2"/>
    <x v="963"/>
    <s v="No"/>
    <n v="4"/>
    <x v="23"/>
    <n v="0.15"/>
    <n v="7.0000000000000007E-2"/>
    <n v="7.9999999999999988E-2"/>
    <n v="3433.8"/>
    <n v="4500"/>
    <s v="Travel_Rarely"/>
    <n v="359"/>
    <s v="Research &amp; Development"/>
    <n v="2"/>
    <n v="4"/>
    <s v="Medical"/>
    <n v="82"/>
    <n v="3"/>
    <n v="4"/>
    <s v="Married"/>
    <n v="26703"/>
    <n v="3"/>
    <n v="19"/>
    <n v="3"/>
    <n v="2"/>
    <n v="2"/>
    <n v="26"/>
    <n v="2"/>
    <n v="17"/>
    <n v="5"/>
    <n v="6"/>
  </r>
  <r>
    <n v="24"/>
    <x v="1"/>
    <n v="4"/>
    <s v="Female"/>
    <x v="0"/>
    <x v="2"/>
    <x v="964"/>
    <s v="Yes"/>
    <n v="3"/>
    <x v="8"/>
    <n v="0.15"/>
    <n v="7.0000000000000007E-2"/>
    <n v="7.9999999999999988E-2"/>
    <n v="832.40000000000009"/>
    <n v="500"/>
    <s v="Travel_Rarely"/>
    <n v="1476"/>
    <s v="Sales"/>
    <n v="4"/>
    <n v="1"/>
    <s v="Medical"/>
    <n v="42"/>
    <n v="3"/>
    <n v="2"/>
    <s v="Married"/>
    <n v="15211"/>
    <n v="1"/>
    <n v="12"/>
    <n v="3"/>
    <n v="3"/>
    <n v="2"/>
    <n v="5"/>
    <n v="3"/>
    <n v="4"/>
    <n v="0"/>
    <n v="3"/>
  </r>
  <r>
    <n v="32"/>
    <x v="1"/>
    <n v="4"/>
    <s v="Male"/>
    <x v="0"/>
    <x v="0"/>
    <x v="965"/>
    <s v="No"/>
    <n v="2"/>
    <x v="9"/>
    <n v="0.1"/>
    <n v="0.1"/>
    <n v="0"/>
    <n v="1840.8000000000002"/>
    <n v="500"/>
    <s v="Travel_Rarely"/>
    <n v="601"/>
    <s v="Sales"/>
    <n v="7"/>
    <n v="5"/>
    <s v="Marketing"/>
    <n v="97"/>
    <n v="3"/>
    <n v="2"/>
    <s v="Married"/>
    <n v="23343"/>
    <n v="4"/>
    <n v="12"/>
    <n v="3"/>
    <n v="3"/>
    <n v="1"/>
    <n v="7"/>
    <n v="3"/>
    <n v="3"/>
    <n v="0"/>
    <n v="3"/>
  </r>
  <r>
    <n v="34"/>
    <x v="1"/>
    <n v="4"/>
    <s v="Female"/>
    <x v="2"/>
    <x v="1"/>
    <x v="635"/>
    <s v="No"/>
    <n v="2"/>
    <x v="8"/>
    <n v="0.12"/>
    <n v="0.1"/>
    <n v="1.999999999999999E-2"/>
    <n v="658.80000000000007"/>
    <n v="3000"/>
    <s v="Travel_Rarely"/>
    <n v="401"/>
    <s v="Research &amp; Development"/>
    <n v="1"/>
    <n v="3"/>
    <s v="Life Sciences"/>
    <n v="86"/>
    <n v="2"/>
    <n v="1"/>
    <s v="Married"/>
    <n v="3708"/>
    <n v="5"/>
    <n v="17"/>
    <n v="3"/>
    <n v="1"/>
    <n v="1"/>
    <n v="7"/>
    <n v="2"/>
    <n v="4"/>
    <n v="0"/>
    <n v="2"/>
  </r>
  <r>
    <n v="41"/>
    <x v="1"/>
    <n v="2"/>
    <s v="Male"/>
    <x v="1"/>
    <x v="2"/>
    <x v="459"/>
    <s v="Yes"/>
    <n v="2"/>
    <x v="9"/>
    <n v="0.08"/>
    <n v="0.1"/>
    <n v="-2.0000000000000004E-2"/>
    <n v="425.40000000000003"/>
    <n v="3000"/>
    <s v="Travel_Rarely"/>
    <n v="1283"/>
    <s v="Research &amp; Development"/>
    <n v="5"/>
    <n v="5"/>
    <s v="Medical"/>
    <n v="90"/>
    <n v="4"/>
    <n v="1"/>
    <s v="Married"/>
    <n v="5561"/>
    <n v="2"/>
    <n v="12"/>
    <n v="3"/>
    <n v="1"/>
    <n v="0"/>
    <n v="7"/>
    <n v="5"/>
    <n v="2"/>
    <n v="0"/>
    <n v="3"/>
  </r>
  <r>
    <n v="40"/>
    <x v="1"/>
    <n v="3"/>
    <s v="Male"/>
    <x v="2"/>
    <x v="2"/>
    <x v="966"/>
    <s v="No"/>
    <n v="4"/>
    <x v="3"/>
    <n v="0.12"/>
    <n v="7.0000000000000007E-2"/>
    <n v="4.9999999999999989E-2"/>
    <n v="795"/>
    <n v="3000"/>
    <s v="Non-Travel"/>
    <n v="663"/>
    <s v="Research &amp; Development"/>
    <n v="9"/>
    <n v="4"/>
    <s v="Other"/>
    <n v="81"/>
    <n v="3"/>
    <n v="2"/>
    <s v="Divorced"/>
    <n v="23099"/>
    <n v="3"/>
    <n v="11"/>
    <n v="3"/>
    <n v="3"/>
    <n v="2"/>
    <n v="11"/>
    <n v="2"/>
    <n v="7"/>
    <n v="0"/>
    <n v="7"/>
  </r>
  <r>
    <n v="31"/>
    <x v="1"/>
    <n v="1"/>
    <s v="Male"/>
    <x v="0"/>
    <x v="0"/>
    <x v="967"/>
    <s v="No"/>
    <n v="3"/>
    <x v="20"/>
    <n v="0.08"/>
    <n v="7.0000000000000007E-2"/>
    <n v="9.999999999999995E-3"/>
    <n v="2158.6"/>
    <n v="3000"/>
    <s v="Travel_Rarely"/>
    <n v="326"/>
    <s v="Sales"/>
    <n v="8"/>
    <n v="2"/>
    <s v="Life Sciences"/>
    <n v="31"/>
    <n v="3"/>
    <n v="3"/>
    <s v="Divorced"/>
    <n v="8386"/>
    <n v="1"/>
    <n v="18"/>
    <n v="3"/>
    <n v="1"/>
    <n v="1"/>
    <n v="13"/>
    <n v="5"/>
    <n v="7"/>
    <n v="9"/>
    <n v="9"/>
  </r>
  <r>
    <n v="46"/>
    <x v="0"/>
    <n v="1"/>
    <s v="Male"/>
    <x v="0"/>
    <x v="0"/>
    <x v="61"/>
    <s v="No"/>
    <n v="4"/>
    <x v="5"/>
    <n v="0.12"/>
    <n v="0.1"/>
    <n v="1.999999999999999E-2"/>
    <n v="2019.2"/>
    <n v="500"/>
    <s v="Travel_Rarely"/>
    <n v="377"/>
    <s v="Sales"/>
    <n v="9"/>
    <n v="3"/>
    <s v="Marketing"/>
    <n v="52"/>
    <n v="3"/>
    <n v="3"/>
    <s v="Divorced"/>
    <n v="15986"/>
    <n v="4"/>
    <n v="11"/>
    <n v="3"/>
    <n v="1"/>
    <n v="1"/>
    <n v="28"/>
    <n v="1"/>
    <n v="7"/>
    <n v="4"/>
    <n v="3"/>
  </r>
  <r>
    <n v="39"/>
    <x v="0"/>
    <n v="1"/>
    <s v="Female"/>
    <x v="2"/>
    <x v="3"/>
    <x v="968"/>
    <s v="Yes"/>
    <n v="4"/>
    <x v="6"/>
    <n v="0.08"/>
    <n v="0.11"/>
    <n v="-0.03"/>
    <n v="729.2"/>
    <n v="4500"/>
    <s v="Non-Travel"/>
    <n v="592"/>
    <s v="Research &amp; Development"/>
    <n v="2"/>
    <n v="3"/>
    <s v="Life Sciences"/>
    <n v="54"/>
    <n v="2"/>
    <n v="1"/>
    <s v="Single"/>
    <n v="17181"/>
    <n v="2"/>
    <n v="23"/>
    <n v="4"/>
    <n v="2"/>
    <n v="0"/>
    <n v="11"/>
    <n v="2"/>
    <n v="0"/>
    <n v="0"/>
    <n v="0"/>
  </r>
  <r>
    <n v="31"/>
    <x v="0"/>
    <n v="3"/>
    <s v="Female"/>
    <x v="3"/>
    <x v="1"/>
    <x v="969"/>
    <s v="No"/>
    <n v="3"/>
    <x v="1"/>
    <n v="0.12"/>
    <n v="0.09"/>
    <n v="0.03"/>
    <n v="1489.2"/>
    <n v="1200"/>
    <s v="Travel_Frequently"/>
    <n v="1445"/>
    <s v="Research &amp; Development"/>
    <n v="1"/>
    <n v="5"/>
    <s v="Life Sciences"/>
    <n v="100"/>
    <n v="4"/>
    <n v="3"/>
    <s v="Single"/>
    <n v="8931"/>
    <n v="1"/>
    <n v="11"/>
    <n v="3"/>
    <n v="1"/>
    <n v="0"/>
    <n v="10"/>
    <n v="2"/>
    <n v="8"/>
    <n v="4"/>
    <n v="7"/>
  </r>
  <r>
    <n v="45"/>
    <x v="1"/>
    <n v="2"/>
    <s v="Male"/>
    <x v="4"/>
    <x v="3"/>
    <x v="970"/>
    <s v="Yes"/>
    <n v="3"/>
    <x v="5"/>
    <n v="0.08"/>
    <n v="0.09"/>
    <n v="-9.999999999999995E-3"/>
    <n v="2170.2000000000003"/>
    <n v="1200"/>
    <s v="Travel_Rarely"/>
    <n v="1038"/>
    <s v="Research &amp; Development"/>
    <n v="20"/>
    <n v="3"/>
    <s v="Medical"/>
    <n v="95"/>
    <n v="1"/>
    <n v="3"/>
    <s v="Divorced"/>
    <n v="19863"/>
    <n v="2"/>
    <n v="18"/>
    <n v="3"/>
    <n v="2"/>
    <n v="1"/>
    <n v="24"/>
    <n v="2"/>
    <n v="7"/>
    <n v="0"/>
    <n v="7"/>
  </r>
  <r>
    <n v="31"/>
    <x v="1"/>
    <n v="4"/>
    <s v="Female"/>
    <x v="8"/>
    <x v="1"/>
    <x v="971"/>
    <s v="No"/>
    <n v="3"/>
    <x v="11"/>
    <n v="0.15"/>
    <n v="7.0000000000000007E-2"/>
    <n v="7.9999999999999988E-2"/>
    <n v="421.8"/>
    <n v="500"/>
    <s v="Travel_Rarely"/>
    <n v="1398"/>
    <s v="Human Resources"/>
    <n v="8"/>
    <n v="2"/>
    <s v="Medical"/>
    <n v="96"/>
    <n v="4"/>
    <n v="1"/>
    <s v="Single"/>
    <n v="24609"/>
    <n v="9"/>
    <n v="18"/>
    <n v="3"/>
    <n v="4"/>
    <n v="0"/>
    <n v="8"/>
    <n v="3"/>
    <n v="2"/>
    <n v="0"/>
    <n v="2"/>
  </r>
  <r>
    <n v="31"/>
    <x v="0"/>
    <n v="2"/>
    <s v="Male"/>
    <x v="2"/>
    <x v="0"/>
    <x v="972"/>
    <s v="Yes"/>
    <n v="1"/>
    <x v="4"/>
    <n v="0.1"/>
    <n v="0.1"/>
    <n v="0"/>
    <n v="744.40000000000009"/>
    <n v="500"/>
    <s v="Travel_Frequently"/>
    <n v="523"/>
    <s v="Research &amp; Development"/>
    <n v="2"/>
    <n v="3"/>
    <s v="Life Sciences"/>
    <n v="94"/>
    <n v="3"/>
    <n v="1"/>
    <s v="Married"/>
    <n v="21081"/>
    <n v="6"/>
    <n v="13"/>
    <n v="3"/>
    <n v="3"/>
    <n v="1"/>
    <n v="7"/>
    <n v="2"/>
    <n v="2"/>
    <n v="2"/>
    <n v="2"/>
  </r>
  <r>
    <n v="45"/>
    <x v="1"/>
    <n v="2"/>
    <s v="Male"/>
    <x v="3"/>
    <x v="0"/>
    <x v="973"/>
    <s v="Yes"/>
    <n v="4"/>
    <x v="11"/>
    <n v="0.12"/>
    <n v="7.0000000000000007E-2"/>
    <n v="4.9999999999999989E-2"/>
    <n v="1876"/>
    <n v="3000"/>
    <s v="Travel_Rarely"/>
    <n v="1448"/>
    <s v="Research &amp; Development"/>
    <n v="29"/>
    <n v="3"/>
    <s v="Technical Degree"/>
    <n v="55"/>
    <n v="3"/>
    <n v="3"/>
    <s v="Married"/>
    <n v="14720"/>
    <n v="4"/>
    <n v="18"/>
    <n v="3"/>
    <n v="4"/>
    <n v="2"/>
    <n v="10"/>
    <n v="4"/>
    <n v="1"/>
    <n v="1"/>
    <n v="2"/>
  </r>
  <r>
    <n v="48"/>
    <x v="1"/>
    <n v="3"/>
    <s v="Male"/>
    <x v="0"/>
    <x v="3"/>
    <x v="974"/>
    <s v="No"/>
    <n v="3"/>
    <x v="4"/>
    <n v="0.12"/>
    <n v="0.11"/>
    <n v="9.999999999999995E-3"/>
    <n v="1097.2"/>
    <n v="4500"/>
    <s v="Travel_Rarely"/>
    <n v="1221"/>
    <s v="Sales"/>
    <n v="7"/>
    <n v="3"/>
    <s v="Marketing"/>
    <n v="96"/>
    <n v="3"/>
    <n v="2"/>
    <s v="Divorced"/>
    <n v="24795"/>
    <n v="4"/>
    <n v="11"/>
    <n v="3"/>
    <n v="1"/>
    <n v="3"/>
    <n v="15"/>
    <n v="3"/>
    <n v="2"/>
    <n v="2"/>
    <n v="2"/>
  </r>
  <r>
    <n v="34"/>
    <x v="0"/>
    <n v="1"/>
    <s v="Female"/>
    <x v="8"/>
    <x v="2"/>
    <x v="975"/>
    <s v="No"/>
    <n v="3"/>
    <x v="4"/>
    <n v="0.12"/>
    <n v="0.11"/>
    <n v="9.999999999999995E-3"/>
    <n v="548.4"/>
    <n v="1200"/>
    <s v="Travel_Rarely"/>
    <n v="1107"/>
    <s v="Human Resources"/>
    <n v="9"/>
    <n v="4"/>
    <s v="Technical Degree"/>
    <n v="52"/>
    <n v="3"/>
    <n v="1"/>
    <s v="Married"/>
    <n v="3072"/>
    <n v="1"/>
    <n v="15"/>
    <n v="3"/>
    <n v="4"/>
    <n v="0"/>
    <n v="2"/>
    <n v="0"/>
    <n v="2"/>
    <n v="2"/>
    <n v="2"/>
  </r>
  <r>
    <n v="40"/>
    <x v="1"/>
    <n v="4"/>
    <s v="Male"/>
    <x v="7"/>
    <x v="1"/>
    <x v="976"/>
    <s v="No"/>
    <n v="3"/>
    <x v="7"/>
    <n v="0.08"/>
    <n v="0.11"/>
    <n v="-0.03"/>
    <n v="2751.4"/>
    <n v="500"/>
    <s v="Non-Travel"/>
    <n v="218"/>
    <s v="Research &amp; Development"/>
    <n v="8"/>
    <n v="1"/>
    <s v="Medical"/>
    <n v="55"/>
    <n v="2"/>
    <n v="3"/>
    <s v="Divorced"/>
    <n v="25178"/>
    <n v="2"/>
    <n v="11"/>
    <n v="3"/>
    <n v="3"/>
    <n v="1"/>
    <n v="16"/>
    <n v="5"/>
    <n v="8"/>
    <n v="4"/>
    <n v="8"/>
  </r>
  <r>
    <n v="28"/>
    <x v="1"/>
    <n v="4"/>
    <s v="Male"/>
    <x v="0"/>
    <x v="3"/>
    <x v="977"/>
    <s v="No"/>
    <n v="3"/>
    <x v="8"/>
    <n v="0.1"/>
    <n v="0.11"/>
    <n v="-9.999999999999995E-3"/>
    <n v="1692.6000000000001"/>
    <n v="500"/>
    <s v="Travel_Rarely"/>
    <n v="866"/>
    <s v="Sales"/>
    <n v="5"/>
    <n v="3"/>
    <s v="Medical"/>
    <n v="84"/>
    <n v="3"/>
    <n v="2"/>
    <s v="Single"/>
    <n v="23490"/>
    <n v="0"/>
    <n v="18"/>
    <n v="3"/>
    <n v="4"/>
    <n v="0"/>
    <n v="6"/>
    <n v="4"/>
    <n v="4"/>
    <n v="1"/>
    <n v="3"/>
  </r>
  <r>
    <n v="44"/>
    <x v="1"/>
    <n v="3"/>
    <s v="Male"/>
    <x v="2"/>
    <x v="2"/>
    <x v="612"/>
    <s v="No"/>
    <n v="3"/>
    <x v="8"/>
    <n v="0.12"/>
    <n v="7.0000000000000007E-2"/>
    <n v="4.9999999999999989E-2"/>
    <n v="632.40000000000009"/>
    <n v="3000"/>
    <s v="Non-Travel"/>
    <n v="981"/>
    <s v="Research &amp; Development"/>
    <n v="5"/>
    <n v="3"/>
    <s v="Life Sciences"/>
    <n v="90"/>
    <n v="2"/>
    <n v="1"/>
    <s v="Single"/>
    <n v="7973"/>
    <n v="3"/>
    <n v="14"/>
    <n v="3"/>
    <n v="4"/>
    <n v="0"/>
    <n v="7"/>
    <n v="5"/>
    <n v="2"/>
    <n v="0"/>
    <n v="3"/>
  </r>
  <r>
    <n v="53"/>
    <x v="1"/>
    <n v="4"/>
    <s v="Male"/>
    <x v="7"/>
    <x v="1"/>
    <x v="978"/>
    <s v="No"/>
    <n v="2"/>
    <x v="7"/>
    <n v="0.15"/>
    <n v="7.0000000000000007E-2"/>
    <n v="7.9999999999999988E-2"/>
    <n v="3319.6000000000004"/>
    <n v="1200"/>
    <s v="Travel_Rarely"/>
    <n v="447"/>
    <s v="Research &amp; Development"/>
    <n v="2"/>
    <n v="3"/>
    <s v="Medical"/>
    <n v="39"/>
    <n v="4"/>
    <n v="4"/>
    <s v="Single"/>
    <n v="19764"/>
    <n v="4"/>
    <n v="12"/>
    <n v="3"/>
    <n v="2"/>
    <n v="0"/>
    <n v="35"/>
    <n v="2"/>
    <n v="8"/>
    <n v="8"/>
    <n v="8"/>
  </r>
  <r>
    <n v="49"/>
    <x v="1"/>
    <n v="1"/>
    <s v="Male"/>
    <x v="4"/>
    <x v="2"/>
    <x v="979"/>
    <s v="No"/>
    <n v="2"/>
    <x v="11"/>
    <n v="0.12"/>
    <n v="0.1"/>
    <n v="1.999999999999999E-2"/>
    <n v="1330.2"/>
    <n v="3000"/>
    <s v="Travel_Rarely"/>
    <n v="1495"/>
    <s v="Research &amp; Development"/>
    <n v="5"/>
    <n v="4"/>
    <s v="Technical Degree"/>
    <n v="96"/>
    <n v="3"/>
    <n v="2"/>
    <s v="Married"/>
    <n v="21534"/>
    <n v="2"/>
    <n v="14"/>
    <n v="3"/>
    <n v="2"/>
    <n v="1"/>
    <n v="20"/>
    <n v="0"/>
    <n v="2"/>
    <n v="1"/>
    <n v="2"/>
  </r>
  <r>
    <n v="40"/>
    <x v="1"/>
    <n v="3"/>
    <s v="Male"/>
    <x v="1"/>
    <x v="2"/>
    <x v="980"/>
    <s v="No"/>
    <n v="4"/>
    <x v="11"/>
    <n v="0.12"/>
    <n v="0.11"/>
    <n v="9.999999999999995E-3"/>
    <n v="469"/>
    <n v="3000"/>
    <s v="Travel_Rarely"/>
    <n v="896"/>
    <s v="Research &amp; Development"/>
    <n v="2"/>
    <n v="3"/>
    <s v="Medical"/>
    <n v="68"/>
    <n v="3"/>
    <n v="1"/>
    <s v="Divorced"/>
    <n v="8045"/>
    <n v="2"/>
    <n v="14"/>
    <n v="3"/>
    <n v="3"/>
    <n v="1"/>
    <n v="8"/>
    <n v="3"/>
    <n v="1"/>
    <n v="1"/>
    <n v="2"/>
  </r>
  <r>
    <n v="44"/>
    <x v="1"/>
    <n v="4"/>
    <s v="Male"/>
    <x v="1"/>
    <x v="1"/>
    <x v="959"/>
    <s v="No"/>
    <n v="2"/>
    <x v="8"/>
    <n v="0.12"/>
    <n v="0.11"/>
    <n v="9.999999999999995E-3"/>
    <n v="684"/>
    <n v="500"/>
    <s v="Travel_Rarely"/>
    <n v="1467"/>
    <s v="Research &amp; Development"/>
    <n v="20"/>
    <n v="3"/>
    <s v="Life Sciences"/>
    <n v="49"/>
    <n v="3"/>
    <n v="1"/>
    <s v="Single"/>
    <n v="21158"/>
    <n v="1"/>
    <n v="13"/>
    <n v="3"/>
    <n v="3"/>
    <n v="0"/>
    <n v="6"/>
    <n v="3"/>
    <n v="2"/>
    <n v="1"/>
    <n v="3"/>
  </r>
  <r>
    <n v="33"/>
    <x v="1"/>
    <n v="4"/>
    <s v="Male"/>
    <x v="0"/>
    <x v="3"/>
    <x v="981"/>
    <s v="No"/>
    <n v="3"/>
    <x v="9"/>
    <n v="0.15"/>
    <n v="7.0000000000000007E-2"/>
    <n v="7.9999999999999988E-2"/>
    <n v="874.6"/>
    <n v="1200"/>
    <s v="Travel_Frequently"/>
    <n v="430"/>
    <s v="Sales"/>
    <n v="7"/>
    <n v="3"/>
    <s v="Medical"/>
    <n v="54"/>
    <n v="3"/>
    <n v="2"/>
    <s v="Married"/>
    <n v="17456"/>
    <n v="0"/>
    <n v="14"/>
    <n v="3"/>
    <n v="1"/>
    <n v="2"/>
    <n v="5"/>
    <n v="2"/>
    <n v="3"/>
    <n v="0"/>
    <n v="3"/>
  </r>
  <r>
    <n v="34"/>
    <x v="1"/>
    <n v="4"/>
    <s v="Male"/>
    <x v="0"/>
    <x v="3"/>
    <x v="982"/>
    <s v="No"/>
    <n v="3"/>
    <x v="20"/>
    <n v="0.1"/>
    <n v="0.1"/>
    <n v="0"/>
    <n v="951.80000000000007"/>
    <n v="4500"/>
    <s v="Travel_Rarely"/>
    <n v="1326"/>
    <s v="Sales"/>
    <n v="3"/>
    <n v="3"/>
    <s v="Other"/>
    <n v="81"/>
    <n v="1"/>
    <n v="2"/>
    <s v="Single"/>
    <n v="15891"/>
    <n v="3"/>
    <n v="18"/>
    <n v="3"/>
    <n v="4"/>
    <n v="0"/>
    <n v="15"/>
    <n v="2"/>
    <n v="9"/>
    <n v="3"/>
    <n v="12"/>
  </r>
  <r>
    <n v="30"/>
    <x v="1"/>
    <n v="4"/>
    <s v="Male"/>
    <x v="0"/>
    <x v="2"/>
    <x v="983"/>
    <s v="No"/>
    <n v="2"/>
    <x v="4"/>
    <n v="0.15"/>
    <n v="0.09"/>
    <n v="0.06"/>
    <n v="1060.2"/>
    <n v="4500"/>
    <s v="Travel_Rarely"/>
    <n v="1358"/>
    <s v="Sales"/>
    <n v="16"/>
    <n v="1"/>
    <s v="Life Sciences"/>
    <n v="96"/>
    <n v="3"/>
    <n v="2"/>
    <s v="Married"/>
    <n v="2939"/>
    <n v="8"/>
    <n v="15"/>
    <n v="3"/>
    <n v="3"/>
    <n v="2"/>
    <n v="4"/>
    <n v="2"/>
    <n v="1"/>
    <n v="2"/>
    <n v="2"/>
  </r>
  <r>
    <n v="42"/>
    <x v="1"/>
    <n v="1"/>
    <s v="Female"/>
    <x v="2"/>
    <x v="0"/>
    <x v="984"/>
    <s v="No"/>
    <n v="3"/>
    <x v="12"/>
    <n v="0.15"/>
    <n v="7.0000000000000007E-2"/>
    <n v="7.9999999999999988E-2"/>
    <n v="734.6"/>
    <n v="3000"/>
    <s v="Travel_Frequently"/>
    <n v="748"/>
    <s v="Research &amp; Development"/>
    <n v="9"/>
    <n v="2"/>
    <s v="Medical"/>
    <n v="74"/>
    <n v="3"/>
    <n v="1"/>
    <s v="Single"/>
    <n v="16458"/>
    <n v="1"/>
    <n v="13"/>
    <n v="3"/>
    <n v="3"/>
    <n v="0"/>
    <n v="12"/>
    <n v="3"/>
    <n v="9"/>
    <n v="5"/>
    <n v="8"/>
  </r>
  <r>
    <n v="44"/>
    <x v="1"/>
    <n v="1"/>
    <s v="Female"/>
    <x v="0"/>
    <x v="2"/>
    <x v="985"/>
    <s v="No"/>
    <n v="2"/>
    <x v="6"/>
    <n v="0.15"/>
    <n v="0.09"/>
    <n v="0.06"/>
    <n v="953.6"/>
    <n v="4500"/>
    <s v="Travel_Frequently"/>
    <n v="383"/>
    <s v="Sales"/>
    <n v="1"/>
    <n v="5"/>
    <s v="Marketing"/>
    <n v="79"/>
    <n v="3"/>
    <n v="2"/>
    <s v="Married"/>
    <n v="9282"/>
    <n v="7"/>
    <n v="12"/>
    <n v="3"/>
    <n v="3"/>
    <n v="1"/>
    <n v="11"/>
    <n v="4"/>
    <n v="0"/>
    <n v="0"/>
    <n v="0"/>
  </r>
  <r>
    <n v="30"/>
    <x v="1"/>
    <n v="3"/>
    <s v="Male"/>
    <x v="1"/>
    <x v="2"/>
    <x v="986"/>
    <s v="No"/>
    <n v="2"/>
    <x v="6"/>
    <n v="0.15"/>
    <n v="0.11"/>
    <n v="3.9999999999999994E-2"/>
    <n v="254.8"/>
    <n v="1200"/>
    <s v="Non-Travel"/>
    <n v="990"/>
    <s v="Research &amp; Development"/>
    <n v="7"/>
    <n v="3"/>
    <s v="Technical Degree"/>
    <n v="64"/>
    <n v="3"/>
    <n v="1"/>
    <s v="Divorced"/>
    <n v="7152"/>
    <n v="1"/>
    <n v="13"/>
    <n v="3"/>
    <n v="2"/>
    <n v="2"/>
    <n v="1"/>
    <n v="2"/>
    <n v="0"/>
    <n v="0"/>
    <n v="0"/>
  </r>
  <r>
    <n v="57"/>
    <x v="1"/>
    <n v="2"/>
    <s v="Male"/>
    <x v="1"/>
    <x v="2"/>
    <x v="987"/>
    <s v="No"/>
    <n v="2"/>
    <x v="12"/>
    <n v="0.08"/>
    <n v="0.11"/>
    <n v="-0.03"/>
    <n v="980"/>
    <n v="1200"/>
    <s v="Travel_Rarely"/>
    <n v="405"/>
    <s v="Research &amp; Development"/>
    <n v="1"/>
    <n v="2"/>
    <s v="Life Sciences"/>
    <n v="93"/>
    <n v="4"/>
    <n v="2"/>
    <s v="Married"/>
    <n v="2721"/>
    <n v="0"/>
    <n v="24"/>
    <n v="4"/>
    <n v="1"/>
    <n v="1"/>
    <n v="13"/>
    <n v="2"/>
    <n v="9"/>
    <n v="2"/>
    <n v="8"/>
  </r>
  <r>
    <n v="49"/>
    <x v="1"/>
    <n v="3"/>
    <s v="Male"/>
    <x v="4"/>
    <x v="1"/>
    <x v="988"/>
    <s v="No"/>
    <n v="3"/>
    <x v="3"/>
    <n v="0.15"/>
    <n v="0.11"/>
    <n v="3.9999999999999994E-2"/>
    <n v="2093.2000000000003"/>
    <n v="1200"/>
    <s v="Travel_Rarely"/>
    <n v="1490"/>
    <s v="Research &amp; Development"/>
    <n v="7"/>
    <n v="4"/>
    <s v="Life Sciences"/>
    <n v="35"/>
    <n v="3"/>
    <n v="3"/>
    <s v="Divorced"/>
    <n v="20948"/>
    <n v="3"/>
    <n v="14"/>
    <n v="3"/>
    <n v="2"/>
    <n v="2"/>
    <n v="29"/>
    <n v="3"/>
    <n v="7"/>
    <n v="0"/>
    <n v="7"/>
  </r>
  <r>
    <n v="34"/>
    <x v="1"/>
    <n v="2"/>
    <s v="Male"/>
    <x v="7"/>
    <x v="3"/>
    <x v="989"/>
    <s v="No"/>
    <n v="2"/>
    <x v="13"/>
    <n v="0.12"/>
    <n v="0.1"/>
    <n v="1.999999999999999E-2"/>
    <n v="3401.4"/>
    <n v="500"/>
    <s v="Travel_Frequently"/>
    <n v="829"/>
    <s v="Research &amp; Development"/>
    <n v="15"/>
    <n v="3"/>
    <s v="Medical"/>
    <n v="71"/>
    <n v="3"/>
    <n v="4"/>
    <s v="Divorced"/>
    <n v="11929"/>
    <n v="7"/>
    <n v="14"/>
    <n v="3"/>
    <n v="4"/>
    <n v="2"/>
    <n v="16"/>
    <n v="3"/>
    <n v="8"/>
    <n v="6"/>
    <n v="9"/>
  </r>
  <r>
    <n v="28"/>
    <x v="0"/>
    <n v="1"/>
    <s v="Male"/>
    <x v="6"/>
    <x v="2"/>
    <x v="3"/>
    <s v="No"/>
    <n v="4"/>
    <x v="11"/>
    <n v="0.15"/>
    <n v="7.0000000000000007E-2"/>
    <n v="7.9999999999999988E-2"/>
    <n v="581.80000000000007"/>
    <n v="4500"/>
    <s v="Travel_Frequently"/>
    <n v="1496"/>
    <s v="Sales"/>
    <n v="1"/>
    <n v="3"/>
    <s v="Technical Degree"/>
    <n v="92"/>
    <n v="3"/>
    <n v="1"/>
    <s v="Married"/>
    <n v="15747"/>
    <n v="3"/>
    <n v="15"/>
    <n v="3"/>
    <n v="4"/>
    <n v="1"/>
    <n v="5"/>
    <n v="3"/>
    <n v="2"/>
    <n v="1"/>
    <n v="2"/>
  </r>
  <r>
    <n v="29"/>
    <x v="0"/>
    <n v="1"/>
    <s v="Female"/>
    <x v="0"/>
    <x v="1"/>
    <x v="990"/>
    <s v="No"/>
    <n v="1"/>
    <x v="8"/>
    <n v="0.15"/>
    <n v="0.11"/>
    <n v="3.9999999999999994E-2"/>
    <n v="1153"/>
    <n v="3000"/>
    <s v="Travel_Frequently"/>
    <n v="115"/>
    <s v="Sales"/>
    <n v="13"/>
    <n v="3"/>
    <s v="Technical Degree"/>
    <n v="51"/>
    <n v="3"/>
    <n v="2"/>
    <s v="Single"/>
    <n v="17485"/>
    <n v="5"/>
    <n v="11"/>
    <n v="3"/>
    <n v="1"/>
    <n v="0"/>
    <n v="7"/>
    <n v="4"/>
    <n v="3"/>
    <n v="0"/>
    <n v="0"/>
  </r>
  <r>
    <n v="34"/>
    <x v="0"/>
    <n v="1"/>
    <s v="Female"/>
    <x v="0"/>
    <x v="1"/>
    <x v="991"/>
    <s v="Yes"/>
    <n v="4"/>
    <x v="15"/>
    <n v="0.1"/>
    <n v="0.1"/>
    <n v="0"/>
    <n v="919.80000000000007"/>
    <n v="1200"/>
    <s v="Travel_Rarely"/>
    <n v="790"/>
    <s v="Sales"/>
    <n v="24"/>
    <n v="4"/>
    <s v="Medical"/>
    <n v="40"/>
    <n v="2"/>
    <n v="2"/>
    <s v="Single"/>
    <n v="7815"/>
    <n v="0"/>
    <n v="23"/>
    <n v="4"/>
    <n v="3"/>
    <n v="0"/>
    <n v="16"/>
    <n v="2"/>
    <n v="9"/>
    <n v="10"/>
    <n v="10"/>
  </r>
  <r>
    <n v="35"/>
    <x v="1"/>
    <n v="4"/>
    <s v="Male"/>
    <x v="6"/>
    <x v="2"/>
    <x v="639"/>
    <s v="No"/>
    <n v="3"/>
    <x v="6"/>
    <n v="0.1"/>
    <n v="7.0000000000000007E-2"/>
    <n v="0.03"/>
    <n v="480.8"/>
    <n v="1200"/>
    <s v="Travel_Rarely"/>
    <n v="660"/>
    <s v="Sales"/>
    <n v="7"/>
    <n v="1"/>
    <s v="Life Sciences"/>
    <n v="76"/>
    <n v="3"/>
    <n v="1"/>
    <s v="Married"/>
    <n v="16192"/>
    <n v="1"/>
    <n v="13"/>
    <n v="3"/>
    <n v="1"/>
    <n v="1"/>
    <n v="1"/>
    <n v="3"/>
    <n v="0"/>
    <n v="0"/>
    <n v="0"/>
  </r>
  <r>
    <n v="24"/>
    <x v="0"/>
    <n v="2"/>
    <s v="Male"/>
    <x v="2"/>
    <x v="3"/>
    <x v="992"/>
    <s v="Yes"/>
    <n v="2"/>
    <x v="2"/>
    <n v="0.12"/>
    <n v="7.0000000000000007E-2"/>
    <n v="4.9999999999999989E-2"/>
    <n v="634.40000000000009"/>
    <n v="500"/>
    <s v="Travel_Frequently"/>
    <n v="381"/>
    <s v="Research &amp; Development"/>
    <n v="9"/>
    <n v="3"/>
    <s v="Medical"/>
    <n v="89"/>
    <n v="3"/>
    <n v="1"/>
    <s v="Single"/>
    <n v="16998"/>
    <n v="2"/>
    <n v="11"/>
    <n v="3"/>
    <n v="3"/>
    <n v="0"/>
    <n v="4"/>
    <n v="2"/>
    <n v="0"/>
    <n v="0"/>
    <n v="0"/>
  </r>
  <r>
    <n v="24"/>
    <x v="1"/>
    <n v="4"/>
    <s v="Female"/>
    <x v="6"/>
    <x v="1"/>
    <x v="462"/>
    <s v="No"/>
    <n v="3"/>
    <x v="6"/>
    <n v="0.08"/>
    <n v="0.11"/>
    <n v="-0.03"/>
    <n v="406.6"/>
    <n v="4500"/>
    <s v="Non-Travel"/>
    <n v="830"/>
    <s v="Sales"/>
    <n v="13"/>
    <n v="2"/>
    <s v="Life Sciences"/>
    <n v="78"/>
    <n v="3"/>
    <n v="1"/>
    <s v="Married"/>
    <n v="7103"/>
    <n v="1"/>
    <n v="13"/>
    <n v="3"/>
    <n v="3"/>
    <n v="1"/>
    <n v="1"/>
    <n v="2"/>
    <n v="0"/>
    <n v="0"/>
    <n v="0"/>
  </r>
  <r>
    <n v="44"/>
    <x v="1"/>
    <n v="2"/>
    <s v="Male"/>
    <x v="3"/>
    <x v="2"/>
    <x v="993"/>
    <s v="Yes"/>
    <n v="2"/>
    <x v="4"/>
    <n v="0.08"/>
    <n v="0.11"/>
    <n v="-0.03"/>
    <n v="2041.8000000000002"/>
    <n v="500"/>
    <s v="Travel_Frequently"/>
    <n v="1193"/>
    <s v="Research &amp; Development"/>
    <n v="2"/>
    <n v="1"/>
    <s v="Medical"/>
    <n v="86"/>
    <n v="3"/>
    <n v="3"/>
    <s v="Single"/>
    <n v="19719"/>
    <n v="5"/>
    <n v="18"/>
    <n v="3"/>
    <n v="2"/>
    <n v="0"/>
    <n v="16"/>
    <n v="2"/>
    <n v="2"/>
    <n v="2"/>
    <n v="2"/>
  </r>
  <r>
    <n v="29"/>
    <x v="1"/>
    <n v="3"/>
    <s v="Male"/>
    <x v="0"/>
    <x v="2"/>
    <x v="994"/>
    <s v="No"/>
    <n v="3"/>
    <x v="1"/>
    <n v="0.12"/>
    <n v="0.11"/>
    <n v="9.999999999999995E-3"/>
    <n v="1724"/>
    <n v="1200"/>
    <s v="Travel_Rarely"/>
    <n v="1246"/>
    <s v="Sales"/>
    <n v="19"/>
    <n v="3"/>
    <s v="Life Sciences"/>
    <n v="77"/>
    <n v="2"/>
    <n v="2"/>
    <s v="Divorced"/>
    <n v="23757"/>
    <n v="1"/>
    <n v="14"/>
    <n v="3"/>
    <n v="3"/>
    <n v="2"/>
    <n v="10"/>
    <n v="3"/>
    <n v="7"/>
    <n v="0"/>
    <n v="4"/>
  </r>
  <r>
    <n v="30"/>
    <x v="1"/>
    <n v="3"/>
    <s v="Male"/>
    <x v="8"/>
    <x v="2"/>
    <x v="995"/>
    <s v="No"/>
    <n v="4"/>
    <x v="8"/>
    <n v="0.1"/>
    <n v="0.1"/>
    <n v="0"/>
    <n v="412.8"/>
    <n v="3000"/>
    <s v="Travel_Rarely"/>
    <n v="330"/>
    <s v="Human Resources"/>
    <n v="1"/>
    <n v="3"/>
    <s v="Life Sciences"/>
    <n v="46"/>
    <n v="3"/>
    <n v="1"/>
    <s v="Divorced"/>
    <n v="15428"/>
    <n v="0"/>
    <n v="21"/>
    <n v="4"/>
    <n v="1"/>
    <n v="1"/>
    <n v="6"/>
    <n v="3"/>
    <n v="3"/>
    <n v="1"/>
    <n v="3"/>
  </r>
  <r>
    <n v="55"/>
    <x v="1"/>
    <n v="4"/>
    <s v="Male"/>
    <x v="4"/>
    <x v="2"/>
    <x v="996"/>
    <s v="Yes"/>
    <n v="3"/>
    <x v="11"/>
    <n v="0.08"/>
    <n v="7.0000000000000007E-2"/>
    <n v="9.999999999999995E-3"/>
    <n v="807"/>
    <n v="500"/>
    <s v="Travel_Rarely"/>
    <n v="1229"/>
    <s v="Research &amp; Development"/>
    <n v="4"/>
    <n v="4"/>
    <s v="Life Sciences"/>
    <n v="30"/>
    <n v="3"/>
    <n v="2"/>
    <s v="Married"/>
    <n v="16143"/>
    <n v="0"/>
    <n v="16"/>
    <n v="3"/>
    <n v="2"/>
    <n v="0"/>
    <n v="4"/>
    <n v="2"/>
    <n v="2"/>
    <n v="1"/>
    <n v="2"/>
  </r>
  <r>
    <n v="33"/>
    <x v="1"/>
    <n v="1"/>
    <s v="Female"/>
    <x v="2"/>
    <x v="1"/>
    <x v="997"/>
    <s v="No"/>
    <n v="3"/>
    <x v="8"/>
    <n v="0.12"/>
    <n v="0.1"/>
    <n v="1.999999999999999E-2"/>
    <n v="767.6"/>
    <n v="1200"/>
    <s v="Travel_Rarely"/>
    <n v="1099"/>
    <s v="Research &amp; Development"/>
    <n v="4"/>
    <n v="4"/>
    <s v="Medical"/>
    <n v="82"/>
    <n v="2"/>
    <n v="1"/>
    <s v="Married"/>
    <n v="8192"/>
    <n v="8"/>
    <n v="11"/>
    <n v="3"/>
    <n v="4"/>
    <n v="0"/>
    <n v="8"/>
    <n v="5"/>
    <n v="4"/>
    <n v="0"/>
    <n v="2"/>
  </r>
  <r>
    <n v="47"/>
    <x v="1"/>
    <n v="3"/>
    <s v="Female"/>
    <x v="0"/>
    <x v="2"/>
    <x v="998"/>
    <s v="Yes"/>
    <n v="2"/>
    <x v="8"/>
    <n v="0.15"/>
    <n v="0.11"/>
    <n v="3.9999999999999994E-2"/>
    <n v="918.2"/>
    <n v="500"/>
    <s v="Travel_Rarely"/>
    <n v="571"/>
    <s v="Sales"/>
    <n v="14"/>
    <n v="3"/>
    <s v="Medical"/>
    <n v="78"/>
    <n v="3"/>
    <n v="2"/>
    <s v="Married"/>
    <n v="24200"/>
    <n v="3"/>
    <n v="17"/>
    <n v="3"/>
    <n v="3"/>
    <n v="1"/>
    <n v="11"/>
    <n v="4"/>
    <n v="4"/>
    <n v="1"/>
    <n v="2"/>
  </r>
  <r>
    <n v="28"/>
    <x v="0"/>
    <n v="3"/>
    <s v="Male"/>
    <x v="2"/>
    <x v="3"/>
    <x v="999"/>
    <s v="No"/>
    <n v="2"/>
    <x v="2"/>
    <n v="0.1"/>
    <n v="0.09"/>
    <n v="1.0000000000000009E-2"/>
    <n v="512.20000000000005"/>
    <n v="1200"/>
    <s v="Travel_Frequently"/>
    <n v="289"/>
    <s v="Research &amp; Development"/>
    <n v="2"/>
    <n v="2"/>
    <s v="Medical"/>
    <n v="38"/>
    <n v="2"/>
    <n v="1"/>
    <s v="Single"/>
    <n v="5355"/>
    <n v="7"/>
    <n v="11"/>
    <n v="3"/>
    <n v="3"/>
    <n v="0"/>
    <n v="8"/>
    <n v="2"/>
    <n v="0"/>
    <n v="0"/>
    <n v="0"/>
  </r>
  <r>
    <n v="28"/>
    <x v="1"/>
    <n v="1"/>
    <s v="Male"/>
    <x v="1"/>
    <x v="2"/>
    <x v="1000"/>
    <s v="No"/>
    <n v="1"/>
    <x v="6"/>
    <n v="0.15"/>
    <n v="0.1"/>
    <n v="4.9999999999999989E-2"/>
    <n v="312.60000000000002"/>
    <n v="1200"/>
    <s v="Travel_Rarely"/>
    <n v="1423"/>
    <s v="Research &amp; Development"/>
    <n v="1"/>
    <n v="3"/>
    <s v="Life Sciences"/>
    <n v="72"/>
    <n v="2"/>
    <n v="1"/>
    <s v="Divorced"/>
    <n v="12530"/>
    <n v="1"/>
    <n v="14"/>
    <n v="3"/>
    <n v="4"/>
    <n v="1"/>
    <n v="1"/>
    <n v="2"/>
    <n v="0"/>
    <n v="0"/>
    <n v="0"/>
  </r>
  <r>
    <n v="28"/>
    <x v="1"/>
    <n v="3"/>
    <s v="Male"/>
    <x v="0"/>
    <x v="3"/>
    <x v="249"/>
    <s v="No"/>
    <n v="3"/>
    <x v="9"/>
    <n v="0.1"/>
    <n v="7.0000000000000007E-2"/>
    <n v="0.03"/>
    <n v="979.6"/>
    <n v="4500"/>
    <s v="Travel_Frequently"/>
    <n v="467"/>
    <s v="Sales"/>
    <n v="7"/>
    <n v="3"/>
    <s v="Life Sciences"/>
    <n v="55"/>
    <n v="3"/>
    <n v="2"/>
    <s v="Single"/>
    <n v="11827"/>
    <n v="0"/>
    <n v="14"/>
    <n v="3"/>
    <n v="4"/>
    <n v="0"/>
    <n v="5"/>
    <n v="5"/>
    <n v="2"/>
    <n v="1"/>
    <n v="3"/>
  </r>
  <r>
    <n v="49"/>
    <x v="1"/>
    <n v="3"/>
    <s v="Female"/>
    <x v="2"/>
    <x v="3"/>
    <x v="1001"/>
    <s v="No"/>
    <n v="3"/>
    <x v="11"/>
    <n v="0.15"/>
    <n v="7.0000000000000007E-2"/>
    <n v="7.9999999999999988E-2"/>
    <n v="957.80000000000007"/>
    <n v="500"/>
    <s v="Travel_Rarely"/>
    <n v="271"/>
    <s v="Research &amp; Development"/>
    <n v="3"/>
    <n v="2"/>
    <s v="Medical"/>
    <n v="43"/>
    <n v="2"/>
    <n v="2"/>
    <s v="Married"/>
    <n v="23070"/>
    <n v="4"/>
    <n v="25"/>
    <n v="4"/>
    <n v="1"/>
    <n v="1"/>
    <n v="10"/>
    <n v="3"/>
    <n v="2"/>
    <n v="1"/>
    <n v="2"/>
  </r>
  <r>
    <n v="29"/>
    <x v="1"/>
    <n v="4"/>
    <s v="Female"/>
    <x v="2"/>
    <x v="1"/>
    <x v="1002"/>
    <s v="No"/>
    <n v="3"/>
    <x v="11"/>
    <n v="0.15"/>
    <n v="0.09"/>
    <n v="0.06"/>
    <n v="636"/>
    <n v="3000"/>
    <s v="Travel_Frequently"/>
    <n v="410"/>
    <s v="Research &amp; Development"/>
    <n v="2"/>
    <n v="1"/>
    <s v="Life Sciences"/>
    <n v="97"/>
    <n v="3"/>
    <n v="1"/>
    <s v="Married"/>
    <n v="4668"/>
    <n v="0"/>
    <n v="13"/>
    <n v="3"/>
    <n v="3"/>
    <n v="3"/>
    <n v="4"/>
    <n v="3"/>
    <n v="2"/>
    <n v="0"/>
    <n v="2"/>
  </r>
  <r>
    <n v="28"/>
    <x v="1"/>
    <n v="3"/>
    <s v="Male"/>
    <x v="3"/>
    <x v="1"/>
    <x v="1003"/>
    <s v="No"/>
    <n v="2"/>
    <x v="3"/>
    <n v="0.15"/>
    <n v="0.09"/>
    <n v="0.06"/>
    <n v="1309.8000000000002"/>
    <n v="1200"/>
    <s v="Travel_Rarely"/>
    <n v="1083"/>
    <s v="Research &amp; Development"/>
    <n v="29"/>
    <n v="1"/>
    <s v="Life Sciences"/>
    <n v="96"/>
    <n v="1"/>
    <n v="2"/>
    <s v="Married"/>
    <n v="3173"/>
    <n v="1"/>
    <n v="14"/>
    <n v="3"/>
    <n v="2"/>
    <n v="2"/>
    <n v="8"/>
    <n v="2"/>
    <n v="6"/>
    <n v="1"/>
    <n v="7"/>
  </r>
  <r>
    <n v="33"/>
    <x v="1"/>
    <n v="4"/>
    <s v="Male"/>
    <x v="4"/>
    <x v="2"/>
    <x v="1004"/>
    <s v="Yes"/>
    <n v="3"/>
    <x v="2"/>
    <n v="0.12"/>
    <n v="0.1"/>
    <n v="1.999999999999999E-2"/>
    <n v="1277.6000000000001"/>
    <n v="1200"/>
    <s v="Travel_Rarely"/>
    <n v="516"/>
    <s v="Research &amp; Development"/>
    <n v="8"/>
    <n v="5"/>
    <s v="Life Sciences"/>
    <n v="69"/>
    <n v="3"/>
    <n v="2"/>
    <s v="Single"/>
    <n v="22049"/>
    <n v="2"/>
    <n v="17"/>
    <n v="3"/>
    <n v="1"/>
    <n v="0"/>
    <n v="14"/>
    <n v="6"/>
    <n v="0"/>
    <n v="0"/>
    <n v="0"/>
  </r>
  <r>
    <n v="32"/>
    <x v="1"/>
    <n v="3"/>
    <s v="Male"/>
    <x v="5"/>
    <x v="0"/>
    <x v="1005"/>
    <s v="No"/>
    <n v="4"/>
    <x v="8"/>
    <n v="0.1"/>
    <n v="0.1"/>
    <n v="0"/>
    <n v="2248.8000000000002"/>
    <n v="4500"/>
    <s v="Travel_Rarely"/>
    <n v="495"/>
    <s v="Research &amp; Development"/>
    <n v="10"/>
    <n v="3"/>
    <s v="Medical"/>
    <n v="64"/>
    <n v="3"/>
    <n v="3"/>
    <s v="Single"/>
    <n v="21072"/>
    <n v="2"/>
    <n v="25"/>
    <n v="4"/>
    <n v="2"/>
    <n v="0"/>
    <n v="10"/>
    <n v="5"/>
    <n v="2"/>
    <n v="0"/>
    <n v="0"/>
  </r>
  <r>
    <n v="54"/>
    <x v="1"/>
    <n v="2"/>
    <s v="Female"/>
    <x v="5"/>
    <x v="0"/>
    <x v="1006"/>
    <s v="No"/>
    <n v="3"/>
    <x v="13"/>
    <n v="0.15"/>
    <n v="7.0000000000000007E-2"/>
    <n v="7.9999999999999988E-2"/>
    <n v="3206.4"/>
    <n v="4500"/>
    <s v="Travel_Frequently"/>
    <n v="1050"/>
    <s v="Research &amp; Development"/>
    <n v="11"/>
    <n v="4"/>
    <s v="Medical"/>
    <n v="87"/>
    <n v="3"/>
    <n v="4"/>
    <s v="Divorced"/>
    <n v="24456"/>
    <n v="3"/>
    <n v="20"/>
    <n v="4"/>
    <n v="1"/>
    <n v="1"/>
    <n v="26"/>
    <n v="2"/>
    <n v="9"/>
    <n v="1"/>
    <n v="12"/>
  </r>
  <r>
    <n v="29"/>
    <x v="0"/>
    <n v="1"/>
    <s v="Male"/>
    <x v="1"/>
    <x v="3"/>
    <x v="898"/>
    <s v="No"/>
    <n v="1"/>
    <x v="7"/>
    <n v="0.08"/>
    <n v="0.1"/>
    <n v="-2.0000000000000004E-2"/>
    <n v="472.40000000000003"/>
    <n v="4500"/>
    <s v="Travel_Rarely"/>
    <n v="224"/>
    <s v="Research &amp; Development"/>
    <n v="1"/>
    <n v="4"/>
    <s v="Technical Degree"/>
    <n v="100"/>
    <n v="2"/>
    <n v="1"/>
    <s v="Single"/>
    <n v="7568"/>
    <n v="6"/>
    <n v="13"/>
    <n v="3"/>
    <n v="3"/>
    <n v="0"/>
    <n v="11"/>
    <n v="2"/>
    <n v="7"/>
    <n v="0"/>
    <n v="7"/>
  </r>
  <r>
    <n v="44"/>
    <x v="1"/>
    <n v="4"/>
    <s v="Male"/>
    <x v="7"/>
    <x v="3"/>
    <x v="1007"/>
    <s v="No"/>
    <n v="4"/>
    <x v="23"/>
    <n v="0.15"/>
    <n v="7.0000000000000007E-2"/>
    <n v="7.9999999999999988E-2"/>
    <n v="3265.6000000000004"/>
    <n v="3000"/>
    <s v="Travel_Rarely"/>
    <n v="136"/>
    <s v="Research &amp; Development"/>
    <n v="28"/>
    <n v="3"/>
    <s v="Life Sciences"/>
    <n v="32"/>
    <n v="3"/>
    <n v="4"/>
    <s v="Married"/>
    <n v="22074"/>
    <n v="3"/>
    <n v="13"/>
    <n v="3"/>
    <n v="3"/>
    <n v="1"/>
    <n v="24"/>
    <n v="1"/>
    <n v="6"/>
    <n v="14"/>
    <n v="17"/>
  </r>
  <r>
    <n v="39"/>
    <x v="1"/>
    <n v="2"/>
    <s v="Female"/>
    <x v="3"/>
    <x v="1"/>
    <x v="1008"/>
    <s v="No"/>
    <n v="3"/>
    <x v="4"/>
    <n v="0.08"/>
    <n v="0.09"/>
    <n v="-9.999999999999995E-3"/>
    <n v="1675.2"/>
    <n v="500"/>
    <s v="Travel_Rarely"/>
    <n v="1089"/>
    <s v="Research &amp; Development"/>
    <n v="6"/>
    <n v="3"/>
    <s v="Life Sciences"/>
    <n v="32"/>
    <n v="3"/>
    <n v="3"/>
    <s v="Single"/>
    <n v="9150"/>
    <n v="4"/>
    <n v="18"/>
    <n v="3"/>
    <n v="4"/>
    <n v="0"/>
    <n v="9"/>
    <n v="3"/>
    <n v="0"/>
    <n v="2"/>
    <n v="2"/>
  </r>
  <r>
    <n v="46"/>
    <x v="1"/>
    <n v="3"/>
    <s v="Female"/>
    <x v="5"/>
    <x v="1"/>
    <x v="1009"/>
    <s v="No"/>
    <n v="4"/>
    <x v="20"/>
    <n v="0.1"/>
    <n v="0.11"/>
    <n v="-9.999999999999995E-3"/>
    <n v="3321.2000000000003"/>
    <n v="4500"/>
    <s v="Travel_Rarely"/>
    <n v="228"/>
    <s v="Sales"/>
    <n v="3"/>
    <n v="3"/>
    <s v="Life Sciences"/>
    <n v="51"/>
    <n v="3"/>
    <n v="4"/>
    <s v="Married"/>
    <n v="11380"/>
    <n v="8"/>
    <n v="12"/>
    <n v="3"/>
    <n v="4"/>
    <n v="1"/>
    <n v="23"/>
    <n v="2"/>
    <n v="12"/>
    <n v="5"/>
    <n v="1"/>
  </r>
  <r>
    <n v="35"/>
    <x v="1"/>
    <n v="4"/>
    <s v="Female"/>
    <x v="4"/>
    <x v="1"/>
    <x v="1010"/>
    <s v="No"/>
    <n v="1"/>
    <x v="19"/>
    <n v="0.15"/>
    <n v="0.11"/>
    <n v="3.9999999999999994E-2"/>
    <n v="1721.2"/>
    <n v="500"/>
    <s v="Travel_Rarely"/>
    <n v="1029"/>
    <s v="Research &amp; Development"/>
    <n v="16"/>
    <n v="3"/>
    <s v="Life Sciences"/>
    <n v="91"/>
    <n v="2"/>
    <n v="3"/>
    <s v="Single"/>
    <n v="21195"/>
    <n v="1"/>
    <n v="19"/>
    <n v="3"/>
    <n v="4"/>
    <n v="0"/>
    <n v="11"/>
    <n v="3"/>
    <n v="8"/>
    <n v="3"/>
    <n v="3"/>
  </r>
  <r>
    <n v="23"/>
    <x v="1"/>
    <n v="1"/>
    <s v="Male"/>
    <x v="2"/>
    <x v="2"/>
    <x v="1011"/>
    <s v="No"/>
    <n v="3"/>
    <x v="9"/>
    <n v="0.15"/>
    <n v="0.09"/>
    <n v="0.06"/>
    <n v="454.40000000000003"/>
    <n v="3000"/>
    <s v="Travel_Rarely"/>
    <n v="507"/>
    <s v="Research &amp; Development"/>
    <n v="20"/>
    <n v="1"/>
    <s v="Life Sciences"/>
    <n v="97"/>
    <n v="3"/>
    <n v="2"/>
    <s v="Single"/>
    <n v="24812"/>
    <n v="0"/>
    <n v="14"/>
    <n v="3"/>
    <n v="2"/>
    <n v="0"/>
    <n v="5"/>
    <n v="2"/>
    <n v="3"/>
    <n v="1"/>
    <n v="2"/>
  </r>
  <r>
    <n v="40"/>
    <x v="0"/>
    <n v="4"/>
    <s v="Male"/>
    <x v="2"/>
    <x v="3"/>
    <x v="1012"/>
    <s v="No"/>
    <n v="1"/>
    <x v="8"/>
    <n v="0.08"/>
    <n v="0.1"/>
    <n v="-2.0000000000000004E-2"/>
    <n v="403.6"/>
    <n v="3000"/>
    <s v="Travel_Rarely"/>
    <n v="676"/>
    <s v="Research &amp; Development"/>
    <n v="9"/>
    <n v="4"/>
    <s v="Life Sciences"/>
    <n v="86"/>
    <n v="3"/>
    <n v="1"/>
    <s v="Single"/>
    <n v="21831"/>
    <n v="3"/>
    <n v="14"/>
    <n v="3"/>
    <n v="2"/>
    <n v="0"/>
    <n v="15"/>
    <n v="3"/>
    <n v="4"/>
    <n v="1"/>
    <n v="0"/>
  </r>
  <r>
    <n v="34"/>
    <x v="1"/>
    <n v="4"/>
    <s v="Male"/>
    <x v="0"/>
    <x v="2"/>
    <x v="1013"/>
    <s v="Yes"/>
    <n v="3"/>
    <x v="1"/>
    <n v="0.12"/>
    <n v="0.09"/>
    <n v="0.03"/>
    <n v="1416.6000000000001"/>
    <n v="3000"/>
    <s v="Travel_Rarely"/>
    <n v="971"/>
    <s v="Sales"/>
    <n v="1"/>
    <n v="3"/>
    <s v="Technical Degree"/>
    <n v="64"/>
    <n v="2"/>
    <n v="3"/>
    <s v="Married"/>
    <n v="12288"/>
    <n v="1"/>
    <n v="14"/>
    <n v="3"/>
    <n v="4"/>
    <n v="0"/>
    <n v="10"/>
    <n v="3"/>
    <n v="9"/>
    <n v="8"/>
    <n v="6"/>
  </r>
  <r>
    <n v="31"/>
    <x v="0"/>
    <n v="4"/>
    <s v="Female"/>
    <x v="1"/>
    <x v="2"/>
    <x v="1014"/>
    <s v="No"/>
    <n v="1"/>
    <x v="5"/>
    <n v="0.15"/>
    <n v="0.11"/>
    <n v="3.9999999999999994E-2"/>
    <n v="816.80000000000007"/>
    <n v="3000"/>
    <s v="Travel_Frequently"/>
    <n v="561"/>
    <s v="Research &amp; Development"/>
    <n v="3"/>
    <n v="3"/>
    <s v="Life Sciences"/>
    <n v="33"/>
    <n v="3"/>
    <n v="1"/>
    <s v="Single"/>
    <n v="4156"/>
    <n v="1"/>
    <n v="12"/>
    <n v="3"/>
    <n v="1"/>
    <n v="0"/>
    <n v="7"/>
    <n v="2"/>
    <n v="2"/>
    <n v="7"/>
    <n v="7"/>
  </r>
  <r>
    <n v="50"/>
    <x v="1"/>
    <n v="3"/>
    <s v="Male"/>
    <x v="7"/>
    <x v="0"/>
    <x v="1015"/>
    <s v="Yes"/>
    <n v="3"/>
    <x v="32"/>
    <n v="0.15"/>
    <n v="7.0000000000000007E-2"/>
    <n v="7.9999999999999988E-2"/>
    <n v="2882.2000000000003"/>
    <n v="4500"/>
    <s v="Travel_Frequently"/>
    <n v="333"/>
    <s v="Research &amp; Development"/>
    <n v="22"/>
    <n v="5"/>
    <s v="Medical"/>
    <n v="88"/>
    <n v="1"/>
    <n v="4"/>
    <s v="Single"/>
    <n v="24450"/>
    <n v="1"/>
    <n v="13"/>
    <n v="3"/>
    <n v="4"/>
    <n v="0"/>
    <n v="32"/>
    <n v="2"/>
    <n v="6"/>
    <n v="13"/>
    <n v="9"/>
  </r>
  <r>
    <n v="34"/>
    <x v="1"/>
    <n v="2"/>
    <s v="Male"/>
    <x v="6"/>
    <x v="2"/>
    <x v="1016"/>
    <s v="Yes"/>
    <n v="3"/>
    <x v="19"/>
    <n v="0.12"/>
    <n v="0.11"/>
    <n v="9.999999999999995E-3"/>
    <n v="461.6"/>
    <n v="3000"/>
    <s v="Travel_Rarely"/>
    <n v="1440"/>
    <s v="Sales"/>
    <n v="7"/>
    <n v="2"/>
    <s v="Technical Degree"/>
    <n v="55"/>
    <n v="3"/>
    <n v="1"/>
    <s v="Married"/>
    <n v="4944"/>
    <n v="0"/>
    <n v="25"/>
    <n v="4"/>
    <n v="2"/>
    <n v="1"/>
    <n v="12"/>
    <n v="4"/>
    <n v="10"/>
    <n v="5"/>
    <n v="7"/>
  </r>
  <r>
    <n v="42"/>
    <x v="1"/>
    <n v="3"/>
    <s v="Male"/>
    <x v="2"/>
    <x v="1"/>
    <x v="1017"/>
    <s v="No"/>
    <n v="3"/>
    <x v="6"/>
    <n v="0.1"/>
    <n v="0.09"/>
    <n v="1.0000000000000009E-2"/>
    <n v="968.2"/>
    <n v="3000"/>
    <s v="Travel_Rarely"/>
    <n v="1210"/>
    <s v="Research &amp; Development"/>
    <n v="2"/>
    <n v="3"/>
    <s v="Medical"/>
    <n v="68"/>
    <n v="2"/>
    <n v="1"/>
    <s v="Married"/>
    <n v="24052"/>
    <n v="4"/>
    <n v="14"/>
    <n v="3"/>
    <n v="2"/>
    <n v="1"/>
    <n v="4"/>
    <n v="3"/>
    <n v="0"/>
    <n v="0"/>
    <n v="0"/>
  </r>
  <r>
    <n v="37"/>
    <x v="1"/>
    <n v="1"/>
    <s v="Male"/>
    <x v="1"/>
    <x v="0"/>
    <x v="1018"/>
    <s v="No"/>
    <n v="3"/>
    <x v="1"/>
    <n v="0.08"/>
    <n v="0.11"/>
    <n v="-0.03"/>
    <n v="857"/>
    <n v="500"/>
    <s v="Travel_Rarely"/>
    <n v="674"/>
    <s v="Research &amp; Development"/>
    <n v="13"/>
    <n v="3"/>
    <s v="Medical"/>
    <n v="47"/>
    <n v="3"/>
    <n v="2"/>
    <s v="Married"/>
    <n v="3031"/>
    <n v="1"/>
    <n v="17"/>
    <n v="3"/>
    <n v="1"/>
    <n v="0"/>
    <n v="10"/>
    <n v="2"/>
    <n v="8"/>
    <n v="3"/>
    <n v="7"/>
  </r>
  <r>
    <n v="29"/>
    <x v="1"/>
    <n v="3"/>
    <s v="Female"/>
    <x v="4"/>
    <x v="3"/>
    <x v="1019"/>
    <s v="No"/>
    <n v="3"/>
    <x v="5"/>
    <n v="0.08"/>
    <n v="0.09"/>
    <n v="-9.999999999999995E-3"/>
    <n v="1943"/>
    <n v="500"/>
    <s v="Travel_Rarely"/>
    <n v="441"/>
    <s v="Research &amp; Development"/>
    <n v="8"/>
    <n v="1"/>
    <s v="Other"/>
    <n v="39"/>
    <n v="1"/>
    <n v="2"/>
    <s v="Married"/>
    <n v="7288"/>
    <n v="3"/>
    <n v="13"/>
    <n v="3"/>
    <n v="3"/>
    <n v="1"/>
    <n v="9"/>
    <n v="3"/>
    <n v="7"/>
    <n v="0"/>
    <n v="7"/>
  </r>
  <r>
    <n v="33"/>
    <x v="1"/>
    <n v="4"/>
    <s v="Male"/>
    <x v="3"/>
    <x v="1"/>
    <x v="1020"/>
    <s v="No"/>
    <n v="3"/>
    <x v="8"/>
    <n v="0.08"/>
    <n v="0.09"/>
    <n v="-9.999999999999995E-3"/>
    <n v="864"/>
    <n v="3000"/>
    <s v="Travel_Rarely"/>
    <n v="575"/>
    <s v="Research &amp; Development"/>
    <n v="25"/>
    <n v="3"/>
    <s v="Life Sciences"/>
    <n v="44"/>
    <n v="2"/>
    <n v="2"/>
    <s v="Single"/>
    <n v="24152"/>
    <n v="1"/>
    <n v="13"/>
    <n v="3"/>
    <n v="4"/>
    <n v="0"/>
    <n v="5"/>
    <n v="2"/>
    <n v="3"/>
    <n v="0"/>
    <n v="2"/>
  </r>
  <r>
    <n v="45"/>
    <x v="1"/>
    <n v="4"/>
    <s v="Male"/>
    <x v="1"/>
    <x v="0"/>
    <x v="685"/>
    <s v="No"/>
    <n v="3"/>
    <x v="8"/>
    <n v="0.12"/>
    <n v="0.11"/>
    <n v="9.999999999999995E-3"/>
    <n v="426.40000000000003"/>
    <n v="500"/>
    <s v="Travel_Rarely"/>
    <n v="950"/>
    <s v="Research &amp; Development"/>
    <n v="28"/>
    <n v="3"/>
    <s v="Technical Degree"/>
    <n v="97"/>
    <n v="3"/>
    <n v="1"/>
    <s v="Married"/>
    <n v="4585"/>
    <n v="4"/>
    <n v="20"/>
    <n v="4"/>
    <n v="4"/>
    <n v="1"/>
    <n v="8"/>
    <n v="3"/>
    <n v="4"/>
    <n v="0"/>
    <n v="3"/>
  </r>
  <r>
    <n v="42"/>
    <x v="1"/>
    <n v="4"/>
    <s v="Male"/>
    <x v="4"/>
    <x v="0"/>
    <x v="1021"/>
    <s v="Yes"/>
    <n v="1"/>
    <x v="23"/>
    <n v="0.12"/>
    <n v="0.09"/>
    <n v="0.03"/>
    <n v="2024.8000000000002"/>
    <n v="500"/>
    <s v="Travel_Frequently"/>
    <n v="288"/>
    <s v="Research &amp; Development"/>
    <n v="2"/>
    <n v="3"/>
    <s v="Life Sciences"/>
    <n v="40"/>
    <n v="3"/>
    <n v="3"/>
    <s v="Married"/>
    <n v="18611"/>
    <n v="2"/>
    <n v="14"/>
    <n v="3"/>
    <n v="3"/>
    <n v="1"/>
    <n v="24"/>
    <n v="3"/>
    <n v="8"/>
    <n v="13"/>
    <n v="9"/>
  </r>
  <r>
    <n v="40"/>
    <x v="1"/>
    <n v="1"/>
    <s v="Male"/>
    <x v="0"/>
    <x v="3"/>
    <x v="67"/>
    <s v="No"/>
    <n v="4"/>
    <x v="3"/>
    <n v="0.08"/>
    <n v="0.11"/>
    <n v="-0.03"/>
    <n v="1094.6000000000001"/>
    <n v="500"/>
    <s v="Travel_Rarely"/>
    <n v="1342"/>
    <s v="Sales"/>
    <n v="9"/>
    <n v="2"/>
    <s v="Medical"/>
    <n v="47"/>
    <n v="3"/>
    <n v="2"/>
    <s v="Married"/>
    <n v="19345"/>
    <n v="0"/>
    <n v="12"/>
    <n v="3"/>
    <n v="4"/>
    <n v="0"/>
    <n v="9"/>
    <n v="5"/>
    <n v="4"/>
    <n v="7"/>
    <n v="1"/>
  </r>
  <r>
    <n v="33"/>
    <x v="1"/>
    <n v="2"/>
    <s v="Male"/>
    <x v="2"/>
    <x v="2"/>
    <x v="1022"/>
    <s v="Yes"/>
    <n v="3"/>
    <x v="15"/>
    <n v="0.1"/>
    <n v="7.0000000000000007E-2"/>
    <n v="0.03"/>
    <n v="1041.4000000000001"/>
    <n v="500"/>
    <s v="Travel_Rarely"/>
    <n v="589"/>
    <s v="Research &amp; Development"/>
    <n v="28"/>
    <n v="4"/>
    <s v="Life Sciences"/>
    <n v="79"/>
    <n v="3"/>
    <n v="2"/>
    <s v="Married"/>
    <n v="22949"/>
    <n v="1"/>
    <n v="12"/>
    <n v="3"/>
    <n v="2"/>
    <n v="1"/>
    <n v="15"/>
    <n v="3"/>
    <n v="14"/>
    <n v="5"/>
    <n v="7"/>
  </r>
  <r>
    <n v="40"/>
    <x v="1"/>
    <n v="3"/>
    <s v="Male"/>
    <x v="5"/>
    <x v="0"/>
    <x v="1023"/>
    <s v="Yes"/>
    <n v="3"/>
    <x v="17"/>
    <n v="0.08"/>
    <n v="0.1"/>
    <n v="-2.0000000000000004E-2"/>
    <n v="3287.4"/>
    <n v="3000"/>
    <s v="Travel_Rarely"/>
    <n v="898"/>
    <s v="Human Resources"/>
    <n v="6"/>
    <n v="2"/>
    <s v="Medical"/>
    <n v="38"/>
    <n v="3"/>
    <n v="4"/>
    <s v="Single"/>
    <n v="17381"/>
    <n v="1"/>
    <n v="21"/>
    <n v="4"/>
    <n v="4"/>
    <n v="0"/>
    <n v="21"/>
    <n v="2"/>
    <n v="7"/>
    <n v="7"/>
    <n v="7"/>
  </r>
  <r>
    <n v="24"/>
    <x v="1"/>
    <n v="3"/>
    <s v="Male"/>
    <x v="2"/>
    <x v="3"/>
    <x v="1024"/>
    <s v="No"/>
    <n v="3"/>
    <x v="6"/>
    <n v="0.12"/>
    <n v="0.09"/>
    <n v="0.03"/>
    <n v="459.20000000000005"/>
    <n v="500"/>
    <s v="Travel_Rarely"/>
    <n v="350"/>
    <s v="Research &amp; Development"/>
    <n v="21"/>
    <n v="2"/>
    <s v="Technical Degree"/>
    <n v="57"/>
    <n v="2"/>
    <n v="1"/>
    <s v="Divorced"/>
    <n v="10036"/>
    <n v="0"/>
    <n v="14"/>
    <n v="3"/>
    <n v="2"/>
    <n v="3"/>
    <n v="2"/>
    <n v="3"/>
    <n v="1"/>
    <n v="0"/>
    <n v="0"/>
  </r>
  <r>
    <n v="40"/>
    <x v="1"/>
    <n v="4"/>
    <s v="Male"/>
    <x v="4"/>
    <x v="0"/>
    <x v="1025"/>
    <s v="Yes"/>
    <n v="3"/>
    <x v="4"/>
    <n v="0.12"/>
    <n v="0.09"/>
    <n v="0.03"/>
    <n v="813.80000000000007"/>
    <n v="1200"/>
    <s v="Non-Travel"/>
    <n v="1142"/>
    <s v="Research &amp; Development"/>
    <n v="8"/>
    <n v="2"/>
    <s v="Life Sciences"/>
    <n v="72"/>
    <n v="3"/>
    <n v="2"/>
    <s v="Divorced"/>
    <n v="8841"/>
    <n v="3"/>
    <n v="18"/>
    <n v="3"/>
    <n v="3"/>
    <n v="0"/>
    <n v="8"/>
    <n v="2"/>
    <n v="2"/>
    <n v="2"/>
    <n v="2"/>
  </r>
  <r>
    <n v="45"/>
    <x v="1"/>
    <n v="1"/>
    <s v="Male"/>
    <x v="4"/>
    <x v="1"/>
    <x v="1026"/>
    <s v="No"/>
    <n v="3"/>
    <x v="1"/>
    <n v="0.12"/>
    <n v="0.11"/>
    <n v="9.999999999999995E-3"/>
    <n v="1488.2"/>
    <n v="4500"/>
    <s v="Travel_Rarely"/>
    <n v="538"/>
    <s v="Research &amp; Development"/>
    <n v="1"/>
    <n v="4"/>
    <s v="Technical Degree"/>
    <n v="66"/>
    <n v="3"/>
    <n v="3"/>
    <s v="Divorced"/>
    <n v="20933"/>
    <n v="1"/>
    <n v="12"/>
    <n v="3"/>
    <n v="1"/>
    <n v="3"/>
    <n v="10"/>
    <n v="4"/>
    <n v="8"/>
    <n v="7"/>
    <n v="7"/>
  </r>
  <r>
    <n v="35"/>
    <x v="1"/>
    <n v="2"/>
    <s v="Female"/>
    <x v="6"/>
    <x v="2"/>
    <x v="1027"/>
    <s v="No"/>
    <n v="3"/>
    <x v="8"/>
    <n v="0.1"/>
    <n v="7.0000000000000007E-2"/>
    <n v="0.03"/>
    <n v="486"/>
    <n v="500"/>
    <s v="Travel_Rarely"/>
    <n v="1402"/>
    <s v="Sales"/>
    <n v="28"/>
    <n v="4"/>
    <s v="Life Sciences"/>
    <n v="98"/>
    <n v="2"/>
    <n v="1"/>
    <s v="Married"/>
    <n v="26204"/>
    <n v="0"/>
    <n v="23"/>
    <n v="4"/>
    <n v="1"/>
    <n v="2"/>
    <n v="6"/>
    <n v="5"/>
    <n v="3"/>
    <n v="4"/>
    <n v="2"/>
  </r>
  <r>
    <n v="32"/>
    <x v="1"/>
    <n v="4"/>
    <s v="Female"/>
    <x v="1"/>
    <x v="1"/>
    <x v="1028"/>
    <s v="No"/>
    <n v="3"/>
    <x v="5"/>
    <n v="0.08"/>
    <n v="0.11"/>
    <n v="-0.03"/>
    <n v="1175.6000000000001"/>
    <n v="1200"/>
    <s v="Travel_Rarely"/>
    <n v="824"/>
    <s v="Research &amp; Development"/>
    <n v="5"/>
    <n v="2"/>
    <s v="Life Sciences"/>
    <n v="67"/>
    <n v="2"/>
    <n v="2"/>
    <s v="Married"/>
    <n v="15624"/>
    <n v="3"/>
    <n v="12"/>
    <n v="3"/>
    <n v="1"/>
    <n v="1"/>
    <n v="12"/>
    <n v="2"/>
    <n v="1"/>
    <n v="2"/>
    <n v="5"/>
  </r>
  <r>
    <n v="36"/>
    <x v="1"/>
    <n v="3"/>
    <s v="Male"/>
    <x v="6"/>
    <x v="0"/>
    <x v="1029"/>
    <s v="Yes"/>
    <n v="2"/>
    <x v="11"/>
    <n v="0.15"/>
    <n v="0.1"/>
    <n v="4.9999999999999989E-2"/>
    <n v="528.80000000000007"/>
    <n v="500"/>
    <s v="Travel_Rarely"/>
    <n v="1157"/>
    <s v="Sales"/>
    <n v="2"/>
    <n v="4"/>
    <s v="Life Sciences"/>
    <n v="70"/>
    <n v="3"/>
    <n v="1"/>
    <s v="Single"/>
    <n v="17001"/>
    <n v="3"/>
    <n v="21"/>
    <n v="4"/>
    <n v="4"/>
    <n v="0"/>
    <n v="7"/>
    <n v="3"/>
    <n v="2"/>
    <n v="1"/>
    <n v="2"/>
  </r>
  <r>
    <n v="48"/>
    <x v="1"/>
    <n v="3"/>
    <s v="Female"/>
    <x v="0"/>
    <x v="2"/>
    <x v="1030"/>
    <s v="No"/>
    <n v="3"/>
    <x v="3"/>
    <n v="0.1"/>
    <n v="0.09"/>
    <n v="1.0000000000000009E-2"/>
    <n v="1287.8000000000002"/>
    <n v="4500"/>
    <s v="Travel_Rarely"/>
    <n v="492"/>
    <s v="Sales"/>
    <n v="16"/>
    <n v="4"/>
    <s v="Life Sciences"/>
    <n v="96"/>
    <n v="3"/>
    <n v="2"/>
    <s v="Divorced"/>
    <n v="13693"/>
    <n v="8"/>
    <n v="14"/>
    <n v="3"/>
    <n v="3"/>
    <n v="1"/>
    <n v="18"/>
    <n v="2"/>
    <n v="7"/>
    <n v="7"/>
    <n v="7"/>
  </r>
  <r>
    <n v="29"/>
    <x v="1"/>
    <n v="3"/>
    <s v="Male"/>
    <x v="1"/>
    <x v="2"/>
    <x v="163"/>
    <s v="No"/>
    <n v="2"/>
    <x v="6"/>
    <n v="0.15"/>
    <n v="0.1"/>
    <n v="4.9999999999999989E-2"/>
    <n v="490.20000000000005"/>
    <n v="1200"/>
    <s v="Travel_Rarely"/>
    <n v="598"/>
    <s v="Research &amp; Development"/>
    <n v="9"/>
    <n v="3"/>
    <s v="Life Sciences"/>
    <n v="91"/>
    <n v="4"/>
    <n v="1"/>
    <s v="Married"/>
    <n v="22376"/>
    <n v="6"/>
    <n v="18"/>
    <n v="3"/>
    <n v="1"/>
    <n v="2"/>
    <n v="5"/>
    <n v="2"/>
    <n v="0"/>
    <n v="0"/>
    <n v="0"/>
  </r>
  <r>
    <n v="33"/>
    <x v="1"/>
    <n v="1"/>
    <s v="Male"/>
    <x v="0"/>
    <x v="3"/>
    <x v="1031"/>
    <s v="No"/>
    <n v="1"/>
    <x v="4"/>
    <n v="0.15"/>
    <n v="7.0000000000000007E-2"/>
    <n v="7.9999999999999988E-2"/>
    <n v="1278.4000000000001"/>
    <n v="4500"/>
    <s v="Travel_Rarely"/>
    <n v="1242"/>
    <s v="Sales"/>
    <n v="8"/>
    <n v="4"/>
    <s v="Life Sciences"/>
    <n v="46"/>
    <n v="3"/>
    <n v="2"/>
    <s v="Married"/>
    <n v="10589"/>
    <n v="2"/>
    <n v="13"/>
    <n v="3"/>
    <n v="4"/>
    <n v="1"/>
    <n v="8"/>
    <n v="6"/>
    <n v="2"/>
    <n v="2"/>
    <n v="2"/>
  </r>
  <r>
    <n v="30"/>
    <x v="0"/>
    <n v="2"/>
    <s v="Male"/>
    <x v="0"/>
    <x v="3"/>
    <x v="1032"/>
    <s v="No"/>
    <n v="3"/>
    <x v="1"/>
    <n v="0.12"/>
    <n v="0.09"/>
    <n v="0.03"/>
    <n v="1942.8000000000002"/>
    <n v="500"/>
    <s v="Travel_Rarely"/>
    <n v="740"/>
    <s v="Sales"/>
    <n v="1"/>
    <n v="3"/>
    <s v="Life Sciences"/>
    <n v="64"/>
    <n v="2"/>
    <n v="2"/>
    <s v="Married"/>
    <n v="5323"/>
    <n v="1"/>
    <n v="11"/>
    <n v="3"/>
    <n v="4"/>
    <n v="1"/>
    <n v="10"/>
    <n v="4"/>
    <n v="8"/>
    <n v="6"/>
    <n v="7"/>
  </r>
  <r>
    <n v="38"/>
    <x v="1"/>
    <n v="3"/>
    <s v="Male"/>
    <x v="8"/>
    <x v="2"/>
    <x v="1033"/>
    <s v="No"/>
    <n v="3"/>
    <x v="0"/>
    <n v="0.1"/>
    <n v="0.11"/>
    <n v="-9.999999999999995E-3"/>
    <n v="1215.4000000000001"/>
    <n v="4500"/>
    <s v="Travel_Frequently"/>
    <n v="888"/>
    <s v="Human Resources"/>
    <n v="10"/>
    <n v="4"/>
    <s v="Human Resources"/>
    <n v="71"/>
    <n v="3"/>
    <n v="2"/>
    <s v="Married"/>
    <n v="14814"/>
    <n v="3"/>
    <n v="11"/>
    <n v="3"/>
    <n v="3"/>
    <n v="0"/>
    <n v="10"/>
    <n v="2"/>
    <n v="3"/>
    <n v="1"/>
    <n v="2"/>
  </r>
  <r>
    <n v="35"/>
    <x v="1"/>
    <n v="4"/>
    <s v="Male"/>
    <x v="2"/>
    <x v="3"/>
    <x v="533"/>
    <s v="No"/>
    <n v="3"/>
    <x v="11"/>
    <n v="0.08"/>
    <n v="0.11"/>
    <n v="-0.03"/>
    <n v="490"/>
    <n v="1200"/>
    <s v="Travel_Rarely"/>
    <n v="992"/>
    <s v="Research &amp; Development"/>
    <n v="1"/>
    <n v="3"/>
    <s v="Medical"/>
    <n v="68"/>
    <n v="2"/>
    <n v="1"/>
    <s v="Single"/>
    <n v="21731"/>
    <n v="1"/>
    <n v="19"/>
    <n v="3"/>
    <n v="2"/>
    <n v="0"/>
    <n v="3"/>
    <n v="3"/>
    <n v="0"/>
    <n v="1"/>
    <n v="2"/>
  </r>
  <r>
    <n v="30"/>
    <x v="1"/>
    <n v="3"/>
    <s v="Male"/>
    <x v="0"/>
    <x v="1"/>
    <x v="1034"/>
    <s v="No"/>
    <n v="3"/>
    <x v="9"/>
    <n v="0.15"/>
    <n v="0.09"/>
    <n v="0.06"/>
    <n v="1850"/>
    <n v="500"/>
    <s v="Travel_Rarely"/>
    <n v="1288"/>
    <s v="Sales"/>
    <n v="29"/>
    <n v="4"/>
    <s v="Technical Degree"/>
    <n v="33"/>
    <n v="3"/>
    <n v="3"/>
    <s v="Married"/>
    <n v="17799"/>
    <n v="3"/>
    <n v="12"/>
    <n v="3"/>
    <n v="2"/>
    <n v="1"/>
    <n v="9"/>
    <n v="3"/>
    <n v="2"/>
    <n v="1"/>
    <n v="3"/>
  </r>
  <r>
    <n v="35"/>
    <x v="0"/>
    <n v="1"/>
    <s v="Female"/>
    <x v="2"/>
    <x v="3"/>
    <x v="1035"/>
    <s v="Yes"/>
    <n v="3"/>
    <x v="6"/>
    <n v="0.12"/>
    <n v="7.0000000000000007E-2"/>
    <n v="4.9999999999999989E-2"/>
    <n v="414.8"/>
    <n v="1200"/>
    <s v="Travel_Rarely"/>
    <n v="104"/>
    <s v="Research &amp; Development"/>
    <n v="2"/>
    <n v="3"/>
    <s v="Life Sciences"/>
    <n v="69"/>
    <n v="3"/>
    <n v="1"/>
    <s v="Divorced"/>
    <n v="26619"/>
    <n v="1"/>
    <n v="12"/>
    <n v="3"/>
    <n v="4"/>
    <n v="1"/>
    <n v="1"/>
    <n v="2"/>
    <n v="0"/>
    <n v="0"/>
    <n v="0"/>
  </r>
  <r>
    <n v="53"/>
    <x v="0"/>
    <n v="3"/>
    <s v="Female"/>
    <x v="3"/>
    <x v="0"/>
    <x v="1036"/>
    <s v="No"/>
    <n v="3"/>
    <x v="26"/>
    <n v="0.15"/>
    <n v="7.0000000000000007E-2"/>
    <n v="7.9999999999999988E-2"/>
    <n v="2033.8000000000002"/>
    <n v="3000"/>
    <s v="Travel_Rarely"/>
    <n v="607"/>
    <s v="Research &amp; Development"/>
    <n v="2"/>
    <n v="5"/>
    <s v="Technical Degree"/>
    <n v="78"/>
    <n v="2"/>
    <n v="3"/>
    <s v="Married"/>
    <n v="14618"/>
    <n v="0"/>
    <n v="16"/>
    <n v="3"/>
    <n v="2"/>
    <n v="1"/>
    <n v="34"/>
    <n v="4"/>
    <n v="7"/>
    <n v="1"/>
    <n v="9"/>
  </r>
  <r>
    <n v="38"/>
    <x v="0"/>
    <n v="3"/>
    <s v="Male"/>
    <x v="3"/>
    <x v="1"/>
    <x v="1037"/>
    <s v="No"/>
    <n v="3"/>
    <x v="8"/>
    <n v="0.15"/>
    <n v="0.1"/>
    <n v="4.9999999999999989E-2"/>
    <n v="971"/>
    <n v="1200"/>
    <s v="Travel_Rarely"/>
    <n v="903"/>
    <s v="Research &amp; Development"/>
    <n v="2"/>
    <n v="3"/>
    <s v="Medical"/>
    <n v="81"/>
    <n v="3"/>
    <n v="2"/>
    <s v="Married"/>
    <n v="7653"/>
    <n v="4"/>
    <n v="11"/>
    <n v="3"/>
    <n v="1"/>
    <n v="2"/>
    <n v="7"/>
    <n v="2"/>
    <n v="2"/>
    <n v="1"/>
    <n v="4"/>
  </r>
  <r>
    <n v="32"/>
    <x v="1"/>
    <n v="4"/>
    <s v="Male"/>
    <x v="1"/>
    <x v="3"/>
    <x v="1038"/>
    <s v="No"/>
    <n v="2"/>
    <x v="0"/>
    <n v="0.08"/>
    <n v="7.0000000000000007E-2"/>
    <n v="9.999999999999995E-3"/>
    <n v="817.40000000000009"/>
    <n v="3000"/>
    <s v="Non-Travel"/>
    <n v="1200"/>
    <s v="Research &amp; Development"/>
    <n v="1"/>
    <n v="4"/>
    <s v="Technical Degree"/>
    <n v="62"/>
    <n v="3"/>
    <n v="2"/>
    <s v="Married"/>
    <n v="25174"/>
    <n v="4"/>
    <n v="14"/>
    <n v="3"/>
    <n v="2"/>
    <n v="1"/>
    <n v="9"/>
    <n v="3"/>
    <n v="5"/>
    <n v="1"/>
    <n v="2"/>
  </r>
  <r>
    <n v="48"/>
    <x v="1"/>
    <n v="3"/>
    <s v="Female"/>
    <x v="1"/>
    <x v="3"/>
    <x v="1039"/>
    <s v="No"/>
    <n v="2"/>
    <x v="3"/>
    <n v="0.08"/>
    <n v="7.0000000000000007E-2"/>
    <n v="9.999999999999995E-3"/>
    <n v="473.40000000000003"/>
    <n v="500"/>
    <s v="Travel_Rarely"/>
    <n v="1108"/>
    <s v="Research &amp; Development"/>
    <n v="15"/>
    <n v="4"/>
    <s v="Other"/>
    <n v="65"/>
    <n v="3"/>
    <n v="1"/>
    <s v="Married"/>
    <n v="16530"/>
    <n v="8"/>
    <n v="12"/>
    <n v="3"/>
    <n v="4"/>
    <n v="1"/>
    <n v="10"/>
    <n v="3"/>
    <n v="2"/>
    <n v="7"/>
    <n v="6"/>
  </r>
  <r>
    <n v="34"/>
    <x v="1"/>
    <n v="1"/>
    <s v="Male"/>
    <x v="1"/>
    <x v="0"/>
    <x v="1040"/>
    <s v="No"/>
    <n v="1"/>
    <x v="6"/>
    <n v="0.12"/>
    <n v="0.1"/>
    <n v="1.999999999999999E-2"/>
    <n v="594.4"/>
    <n v="500"/>
    <s v="Travel_Rarely"/>
    <n v="479"/>
    <s v="Research &amp; Development"/>
    <n v="7"/>
    <n v="4"/>
    <s v="Medical"/>
    <n v="35"/>
    <n v="3"/>
    <n v="1"/>
    <s v="Single"/>
    <n v="22061"/>
    <n v="1"/>
    <n v="13"/>
    <n v="3"/>
    <n v="3"/>
    <n v="0"/>
    <n v="1"/>
    <n v="4"/>
    <n v="0"/>
    <n v="0"/>
    <n v="0"/>
  </r>
  <r>
    <n v="55"/>
    <x v="1"/>
    <n v="3"/>
    <s v="Male"/>
    <x v="5"/>
    <x v="0"/>
    <x v="1041"/>
    <s v="No"/>
    <n v="3"/>
    <x v="28"/>
    <n v="0.15"/>
    <n v="7.0000000000000007E-2"/>
    <n v="7.9999999999999988E-2"/>
    <n v="3917.2000000000003"/>
    <n v="1200"/>
    <s v="Travel_Rarely"/>
    <n v="685"/>
    <s v="Sales"/>
    <n v="26"/>
    <n v="5"/>
    <s v="Marketing"/>
    <n v="60"/>
    <n v="2"/>
    <n v="5"/>
    <s v="Married"/>
    <n v="23037"/>
    <n v="1"/>
    <n v="21"/>
    <n v="4"/>
    <n v="3"/>
    <n v="1"/>
    <n v="36"/>
    <n v="3"/>
    <n v="6"/>
    <n v="2"/>
    <n v="13"/>
  </r>
  <r>
    <n v="34"/>
    <x v="1"/>
    <n v="2"/>
    <s v="Male"/>
    <x v="1"/>
    <x v="0"/>
    <x v="299"/>
    <s v="No"/>
    <n v="2"/>
    <x v="4"/>
    <n v="0.12"/>
    <n v="7.0000000000000007E-2"/>
    <n v="4.9999999999999989E-2"/>
    <n v="1096.8"/>
    <n v="4500"/>
    <s v="Travel_Rarely"/>
    <n v="1351"/>
    <s v="Research &amp; Development"/>
    <n v="1"/>
    <n v="4"/>
    <s v="Life Sciences"/>
    <n v="45"/>
    <n v="3"/>
    <n v="2"/>
    <s v="Married"/>
    <n v="13008"/>
    <n v="9"/>
    <n v="17"/>
    <n v="3"/>
    <n v="2"/>
    <n v="1"/>
    <n v="9"/>
    <n v="3"/>
    <n v="2"/>
    <n v="2"/>
    <n v="1"/>
  </r>
  <r>
    <n v="26"/>
    <x v="1"/>
    <n v="1"/>
    <s v="Female"/>
    <x v="1"/>
    <x v="0"/>
    <x v="1042"/>
    <s v="No"/>
    <n v="3"/>
    <x v="6"/>
    <n v="0.08"/>
    <n v="0.11"/>
    <n v="-0.03"/>
    <n v="412.20000000000005"/>
    <n v="3000"/>
    <s v="Travel_Rarely"/>
    <n v="474"/>
    <s v="Research &amp; Development"/>
    <n v="3"/>
    <n v="3"/>
    <s v="Life Sciences"/>
    <n v="89"/>
    <n v="3"/>
    <n v="1"/>
    <s v="Married"/>
    <n v="11133"/>
    <n v="1"/>
    <n v="21"/>
    <n v="4"/>
    <n v="1"/>
    <n v="0"/>
    <n v="1"/>
    <n v="5"/>
    <n v="0"/>
    <n v="0"/>
    <n v="0"/>
  </r>
  <r>
    <n v="38"/>
    <x v="1"/>
    <n v="3"/>
    <s v="Male"/>
    <x v="0"/>
    <x v="1"/>
    <x v="1043"/>
    <s v="No"/>
    <n v="3"/>
    <x v="7"/>
    <n v="0.08"/>
    <n v="0.1"/>
    <n v="-2.0000000000000004E-2"/>
    <n v="1984.8000000000002"/>
    <n v="4500"/>
    <s v="Travel_Rarely"/>
    <n v="1245"/>
    <s v="Sales"/>
    <n v="14"/>
    <n v="3"/>
    <s v="Life Sciences"/>
    <n v="80"/>
    <n v="3"/>
    <n v="2"/>
    <s v="Married"/>
    <n v="12355"/>
    <n v="0"/>
    <n v="11"/>
    <n v="3"/>
    <n v="4"/>
    <n v="1"/>
    <n v="10"/>
    <n v="3"/>
    <n v="8"/>
    <n v="7"/>
    <n v="7"/>
  </r>
  <r>
    <n v="38"/>
    <x v="1"/>
    <n v="2"/>
    <s v="Female"/>
    <x v="0"/>
    <x v="1"/>
    <x v="1044"/>
    <s v="No"/>
    <n v="4"/>
    <x v="11"/>
    <n v="0.12"/>
    <n v="0.11"/>
    <n v="9.999999999999995E-3"/>
    <n v="839.6"/>
    <n v="4500"/>
    <s v="Travel_Rarely"/>
    <n v="437"/>
    <s v="Sales"/>
    <n v="16"/>
    <n v="3"/>
    <s v="Life Sciences"/>
    <n v="90"/>
    <n v="3"/>
    <n v="2"/>
    <s v="Single"/>
    <n v="16379"/>
    <n v="2"/>
    <n v="12"/>
    <n v="3"/>
    <n v="2"/>
    <n v="0"/>
    <n v="8"/>
    <n v="5"/>
    <n v="2"/>
    <n v="1"/>
    <n v="2"/>
  </r>
  <r>
    <n v="36"/>
    <x v="1"/>
    <n v="2"/>
    <s v="Female"/>
    <x v="0"/>
    <x v="2"/>
    <x v="1045"/>
    <s v="No"/>
    <n v="3"/>
    <x v="6"/>
    <n v="0.08"/>
    <n v="0.09"/>
    <n v="-9.999999999999995E-3"/>
    <n v="1363"/>
    <n v="4500"/>
    <s v="Travel_Rarely"/>
    <n v="884"/>
    <s v="Sales"/>
    <n v="1"/>
    <n v="4"/>
    <s v="Life Sciences"/>
    <n v="73"/>
    <n v="3"/>
    <n v="2"/>
    <s v="Single"/>
    <n v="21447"/>
    <n v="6"/>
    <n v="13"/>
    <n v="3"/>
    <n v="1"/>
    <n v="0"/>
    <n v="15"/>
    <n v="5"/>
    <n v="0"/>
    <n v="0"/>
    <n v="0"/>
  </r>
  <r>
    <n v="29"/>
    <x v="1"/>
    <n v="2"/>
    <s v="Male"/>
    <x v="2"/>
    <x v="3"/>
    <x v="1046"/>
    <s v="Yes"/>
    <n v="3"/>
    <x v="1"/>
    <n v="0.15"/>
    <n v="0.09"/>
    <n v="0.06"/>
    <n v="944.6"/>
    <n v="1200"/>
    <s v="Travel_Rarely"/>
    <n v="1370"/>
    <s v="Research &amp; Development"/>
    <n v="3"/>
    <n v="1"/>
    <s v="Medical"/>
    <n v="87"/>
    <n v="3"/>
    <n v="1"/>
    <s v="Single"/>
    <n v="16213"/>
    <n v="1"/>
    <n v="18"/>
    <n v="3"/>
    <n v="4"/>
    <n v="0"/>
    <n v="10"/>
    <n v="3"/>
    <n v="9"/>
    <n v="1"/>
    <n v="5"/>
  </r>
  <r>
    <n v="35"/>
    <x v="1"/>
    <n v="1"/>
    <s v="Female"/>
    <x v="4"/>
    <x v="2"/>
    <x v="528"/>
    <s v="Yes"/>
    <n v="3"/>
    <x v="8"/>
    <n v="0.08"/>
    <n v="0.11"/>
    <n v="-0.03"/>
    <n v="1228.4000000000001"/>
    <n v="1200"/>
    <s v="Travel_Rarely"/>
    <n v="670"/>
    <s v="Research &amp; Development"/>
    <n v="10"/>
    <n v="4"/>
    <s v="Medical"/>
    <n v="51"/>
    <n v="3"/>
    <n v="2"/>
    <s v="Single"/>
    <n v="4223"/>
    <n v="3"/>
    <n v="16"/>
    <n v="3"/>
    <n v="3"/>
    <n v="0"/>
    <n v="10"/>
    <n v="4"/>
    <n v="2"/>
    <n v="0"/>
    <n v="4"/>
  </r>
  <r>
    <n v="39"/>
    <x v="1"/>
    <n v="4"/>
    <s v="Male"/>
    <x v="0"/>
    <x v="2"/>
    <x v="1047"/>
    <s v="No"/>
    <n v="3"/>
    <x v="5"/>
    <n v="0.15"/>
    <n v="0.11"/>
    <n v="3.9999999999999994E-2"/>
    <n v="1647.4"/>
    <n v="3000"/>
    <s v="Travel_Rarely"/>
    <n v="1462"/>
    <s v="Sales"/>
    <n v="6"/>
    <n v="3"/>
    <s v="Medical"/>
    <n v="38"/>
    <n v="4"/>
    <n v="3"/>
    <s v="Married"/>
    <n v="4658"/>
    <n v="2"/>
    <n v="11"/>
    <n v="3"/>
    <n v="1"/>
    <n v="1"/>
    <n v="11"/>
    <n v="3"/>
    <n v="6"/>
    <n v="7"/>
    <n v="6"/>
  </r>
  <r>
    <n v="29"/>
    <x v="1"/>
    <n v="1"/>
    <s v="Male"/>
    <x v="4"/>
    <x v="0"/>
    <x v="1048"/>
    <s v="No"/>
    <n v="4"/>
    <x v="0"/>
    <n v="0.12"/>
    <n v="7.0000000000000007E-2"/>
    <n v="4.9999999999999989E-2"/>
    <n v="1770.6000000000001"/>
    <n v="4500"/>
    <s v="Travel_Frequently"/>
    <n v="995"/>
    <s v="Research &amp; Development"/>
    <n v="2"/>
    <n v="1"/>
    <s v="Life Sciences"/>
    <n v="87"/>
    <n v="3"/>
    <n v="2"/>
    <s v="Divorced"/>
    <n v="24483"/>
    <n v="1"/>
    <n v="19"/>
    <n v="3"/>
    <n v="4"/>
    <n v="1"/>
    <n v="6"/>
    <n v="0"/>
    <n v="4"/>
    <n v="1"/>
    <n v="3"/>
  </r>
  <r>
    <n v="50"/>
    <x v="1"/>
    <n v="3"/>
    <s v="Male"/>
    <x v="5"/>
    <x v="2"/>
    <x v="1049"/>
    <s v="Yes"/>
    <n v="3"/>
    <x v="6"/>
    <n v="0.12"/>
    <n v="0.1"/>
    <n v="1.999999999999999E-2"/>
    <n v="3866.2000000000003"/>
    <n v="1200"/>
    <s v="Travel_Rarely"/>
    <n v="264"/>
    <s v="Sales"/>
    <n v="9"/>
    <n v="3"/>
    <s v="Marketing"/>
    <n v="59"/>
    <n v="3"/>
    <n v="5"/>
    <s v="Married"/>
    <n v="19519"/>
    <n v="4"/>
    <n v="16"/>
    <n v="3"/>
    <n v="3"/>
    <n v="1"/>
    <n v="27"/>
    <n v="2"/>
    <n v="0"/>
    <n v="0"/>
    <n v="0"/>
  </r>
  <r>
    <n v="23"/>
    <x v="1"/>
    <n v="4"/>
    <s v="Male"/>
    <x v="1"/>
    <x v="2"/>
    <x v="97"/>
    <s v="No"/>
    <n v="3"/>
    <x v="4"/>
    <n v="0.08"/>
    <n v="0.11"/>
    <n v="-0.03"/>
    <n v="414.6"/>
    <n v="1200"/>
    <s v="Travel_Rarely"/>
    <n v="977"/>
    <s v="Research &amp; Development"/>
    <n v="10"/>
    <n v="3"/>
    <s v="Technical Degree"/>
    <n v="45"/>
    <n v="4"/>
    <n v="1"/>
    <s v="Married"/>
    <n v="12826"/>
    <n v="2"/>
    <n v="16"/>
    <n v="3"/>
    <n v="4"/>
    <n v="1"/>
    <n v="4"/>
    <n v="2"/>
    <n v="2"/>
    <n v="2"/>
    <n v="2"/>
  </r>
  <r>
    <n v="36"/>
    <x v="1"/>
    <n v="1"/>
    <s v="Male"/>
    <x v="2"/>
    <x v="3"/>
    <x v="622"/>
    <s v="Yes"/>
    <n v="3"/>
    <x v="11"/>
    <n v="0.12"/>
    <n v="0.09"/>
    <n v="0.03"/>
    <n v="1112.4000000000001"/>
    <n v="500"/>
    <s v="Travel_Frequently"/>
    <n v="1302"/>
    <s v="Research &amp; Development"/>
    <n v="6"/>
    <n v="4"/>
    <s v="Life Sciences"/>
    <n v="80"/>
    <n v="4"/>
    <n v="2"/>
    <s v="Married"/>
    <n v="19711"/>
    <n v="3"/>
    <n v="13"/>
    <n v="3"/>
    <n v="4"/>
    <n v="1"/>
    <n v="9"/>
    <n v="3"/>
    <n v="2"/>
    <n v="0"/>
    <n v="2"/>
  </r>
  <r>
    <n v="42"/>
    <x v="1"/>
    <n v="4"/>
    <s v="Male"/>
    <x v="5"/>
    <x v="0"/>
    <x v="1050"/>
    <s v="No"/>
    <n v="3"/>
    <x v="6"/>
    <n v="0.15"/>
    <n v="0.1"/>
    <n v="4.9999999999999989E-2"/>
    <n v="3922.6000000000004"/>
    <n v="3000"/>
    <s v="Travel_Rarely"/>
    <n v="1059"/>
    <s v="Research &amp; Development"/>
    <n v="9"/>
    <n v="2"/>
    <s v="Other"/>
    <n v="93"/>
    <n v="2"/>
    <n v="5"/>
    <s v="Single"/>
    <n v="26362"/>
    <n v="8"/>
    <n v="22"/>
    <n v="4"/>
    <n v="4"/>
    <n v="0"/>
    <n v="24"/>
    <n v="2"/>
    <n v="0"/>
    <n v="0"/>
    <n v="1"/>
  </r>
  <r>
    <n v="35"/>
    <x v="1"/>
    <n v="2"/>
    <s v="Male"/>
    <x v="2"/>
    <x v="2"/>
    <x v="21"/>
    <s v="No"/>
    <n v="2"/>
    <x v="1"/>
    <n v="0.12"/>
    <n v="7.0000000000000007E-2"/>
    <n v="4.9999999999999989E-2"/>
    <n v="681.40000000000009"/>
    <n v="3000"/>
    <s v="Travel_Rarely"/>
    <n v="750"/>
    <s v="Research &amp; Development"/>
    <n v="28"/>
    <n v="3"/>
    <s v="Life Sciences"/>
    <n v="46"/>
    <n v="4"/>
    <n v="2"/>
    <s v="Married"/>
    <n v="25348"/>
    <n v="1"/>
    <n v="17"/>
    <n v="3"/>
    <n v="4"/>
    <n v="2"/>
    <n v="10"/>
    <n v="3"/>
    <n v="9"/>
    <n v="6"/>
    <n v="8"/>
  </r>
  <r>
    <n v="34"/>
    <x v="1"/>
    <n v="4"/>
    <s v="Male"/>
    <x v="4"/>
    <x v="2"/>
    <x v="1051"/>
    <s v="No"/>
    <n v="2"/>
    <x v="3"/>
    <n v="0.08"/>
    <n v="0.1"/>
    <n v="-2.0000000000000004E-2"/>
    <n v="1012.6"/>
    <n v="1200"/>
    <s v="Travel_Frequently"/>
    <n v="653"/>
    <s v="Research &amp; Development"/>
    <n v="10"/>
    <n v="4"/>
    <s v="Technical Degree"/>
    <n v="92"/>
    <n v="2"/>
    <n v="2"/>
    <s v="Married"/>
    <n v="15332"/>
    <n v="1"/>
    <n v="14"/>
    <n v="3"/>
    <n v="2"/>
    <n v="1"/>
    <n v="8"/>
    <n v="3"/>
    <n v="2"/>
    <n v="7"/>
    <n v="7"/>
  </r>
  <r>
    <n v="40"/>
    <x v="1"/>
    <n v="4"/>
    <s v="Female"/>
    <x v="0"/>
    <x v="3"/>
    <x v="912"/>
    <s v="No"/>
    <n v="3"/>
    <x v="8"/>
    <n v="0.15"/>
    <n v="0.09"/>
    <n v="0.06"/>
    <n v="927.80000000000007"/>
    <n v="1200"/>
    <s v="Travel_Rarely"/>
    <n v="118"/>
    <s v="Sales"/>
    <n v="14"/>
    <n v="2"/>
    <s v="Life Sciences"/>
    <n v="84"/>
    <n v="3"/>
    <n v="2"/>
    <s v="Married"/>
    <n v="11262"/>
    <n v="1"/>
    <n v="15"/>
    <n v="3"/>
    <n v="3"/>
    <n v="1"/>
    <n v="5"/>
    <n v="2"/>
    <n v="4"/>
    <n v="1"/>
    <n v="2"/>
  </r>
  <r>
    <n v="43"/>
    <x v="1"/>
    <n v="4"/>
    <s v="Male"/>
    <x v="2"/>
    <x v="1"/>
    <x v="204"/>
    <s v="No"/>
    <n v="3"/>
    <x v="0"/>
    <n v="0.08"/>
    <n v="0.11"/>
    <n v="-0.03"/>
    <n v="975.2"/>
    <n v="500"/>
    <s v="Travel_Rarely"/>
    <n v="990"/>
    <s v="Research &amp; Development"/>
    <n v="27"/>
    <n v="3"/>
    <s v="Technical Degree"/>
    <n v="87"/>
    <n v="4"/>
    <n v="1"/>
    <s v="Divorced"/>
    <n v="5855"/>
    <n v="5"/>
    <n v="12"/>
    <n v="3"/>
    <n v="3"/>
    <n v="1"/>
    <n v="8"/>
    <n v="0"/>
    <n v="4"/>
    <n v="0"/>
    <n v="2"/>
  </r>
  <r>
    <n v="35"/>
    <x v="1"/>
    <n v="3"/>
    <s v="Male"/>
    <x v="2"/>
    <x v="0"/>
    <x v="1052"/>
    <s v="No"/>
    <n v="2"/>
    <x v="6"/>
    <n v="0.1"/>
    <n v="7.0000000000000007E-2"/>
    <n v="0.03"/>
    <n v="538"/>
    <n v="1200"/>
    <s v="Travel_Rarely"/>
    <n v="1349"/>
    <s v="Research &amp; Development"/>
    <n v="7"/>
    <n v="2"/>
    <s v="Life Sciences"/>
    <n v="63"/>
    <n v="2"/>
    <n v="1"/>
    <s v="Married"/>
    <n v="7713"/>
    <n v="1"/>
    <n v="18"/>
    <n v="3"/>
    <n v="4"/>
    <n v="1"/>
    <n v="1"/>
    <n v="5"/>
    <n v="0"/>
    <n v="0"/>
    <n v="1"/>
  </r>
  <r>
    <n v="46"/>
    <x v="1"/>
    <n v="4"/>
    <s v="Male"/>
    <x v="5"/>
    <x v="3"/>
    <x v="1053"/>
    <s v="No"/>
    <n v="1"/>
    <x v="34"/>
    <n v="0.1"/>
    <n v="0.11"/>
    <n v="-9.999999999999995E-3"/>
    <n v="3513.4"/>
    <n v="3000"/>
    <s v="Travel_Rarely"/>
    <n v="563"/>
    <s v="Sales"/>
    <n v="1"/>
    <n v="4"/>
    <s v="Life Sciences"/>
    <n v="56"/>
    <n v="4"/>
    <n v="4"/>
    <s v="Single"/>
    <n v="3156"/>
    <n v="1"/>
    <n v="15"/>
    <n v="3"/>
    <n v="2"/>
    <n v="0"/>
    <n v="27"/>
    <n v="5"/>
    <n v="0"/>
    <n v="0"/>
    <n v="12"/>
  </r>
  <r>
    <n v="28"/>
    <x v="0"/>
    <n v="3"/>
    <s v="Male"/>
    <x v="2"/>
    <x v="1"/>
    <x v="1054"/>
    <s v="Yes"/>
    <n v="3"/>
    <x v="6"/>
    <n v="0.12"/>
    <n v="0.09"/>
    <n v="0.03"/>
    <n v="481.6"/>
    <n v="1200"/>
    <s v="Travel_Rarely"/>
    <n v="329"/>
    <s v="Research &amp; Development"/>
    <n v="24"/>
    <n v="3"/>
    <s v="Medical"/>
    <n v="51"/>
    <n v="3"/>
    <n v="1"/>
    <s v="Married"/>
    <n v="7324"/>
    <n v="1"/>
    <n v="17"/>
    <n v="3"/>
    <n v="3"/>
    <n v="3"/>
    <n v="1"/>
    <n v="3"/>
    <n v="1"/>
    <n v="0"/>
    <n v="0"/>
  </r>
  <r>
    <n v="22"/>
    <x v="1"/>
    <n v="2"/>
    <s v="Female"/>
    <x v="1"/>
    <x v="2"/>
    <x v="1055"/>
    <s v="Yes"/>
    <n v="2"/>
    <x v="9"/>
    <n v="0.08"/>
    <n v="0.11"/>
    <n v="-0.03"/>
    <n v="562.80000000000007"/>
    <n v="1200"/>
    <s v="Non-Travel"/>
    <n v="457"/>
    <s v="Research &amp; Development"/>
    <n v="26"/>
    <n v="2"/>
    <s v="Other"/>
    <n v="85"/>
    <n v="2"/>
    <n v="1"/>
    <s v="Married"/>
    <n v="10293"/>
    <n v="1"/>
    <n v="14"/>
    <n v="3"/>
    <n v="2"/>
    <n v="0"/>
    <n v="4"/>
    <n v="2"/>
    <n v="2"/>
    <n v="1"/>
    <n v="3"/>
  </r>
  <r>
    <n v="50"/>
    <x v="1"/>
    <n v="2"/>
    <s v="Male"/>
    <x v="4"/>
    <x v="2"/>
    <x v="1056"/>
    <s v="Yes"/>
    <n v="3"/>
    <x v="35"/>
    <n v="0.15"/>
    <n v="0.1"/>
    <n v="4.9999999999999989E-2"/>
    <n v="2249"/>
    <n v="500"/>
    <s v="Travel_Frequently"/>
    <n v="1234"/>
    <s v="Research &amp; Development"/>
    <n v="20"/>
    <n v="5"/>
    <s v="Medical"/>
    <n v="41"/>
    <n v="3"/>
    <n v="4"/>
    <s v="Married"/>
    <n v="20689"/>
    <n v="2"/>
    <n v="15"/>
    <n v="3"/>
    <n v="3"/>
    <n v="1"/>
    <n v="32"/>
    <n v="3"/>
    <n v="8"/>
    <n v="12"/>
    <n v="13"/>
  </r>
  <r>
    <n v="32"/>
    <x v="1"/>
    <n v="2"/>
    <s v="Female"/>
    <x v="1"/>
    <x v="0"/>
    <x v="1057"/>
    <s v="No"/>
    <n v="3"/>
    <x v="11"/>
    <n v="0.1"/>
    <n v="0.11"/>
    <n v="-9.999999999999995E-3"/>
    <n v="662.40000000000009"/>
    <n v="500"/>
    <s v="Travel_Rarely"/>
    <n v="634"/>
    <s v="Research &amp; Development"/>
    <n v="5"/>
    <n v="4"/>
    <s v="Other"/>
    <n v="35"/>
    <n v="4"/>
    <n v="1"/>
    <s v="Married"/>
    <n v="18783"/>
    <n v="3"/>
    <n v="17"/>
    <n v="3"/>
    <n v="4"/>
    <n v="2"/>
    <n v="6"/>
    <n v="3"/>
    <n v="2"/>
    <n v="0"/>
    <n v="2"/>
  </r>
  <r>
    <n v="44"/>
    <x v="1"/>
    <n v="2"/>
    <s v="Female"/>
    <x v="7"/>
    <x v="0"/>
    <x v="1058"/>
    <s v="Yes"/>
    <n v="2"/>
    <x v="14"/>
    <n v="0.12"/>
    <n v="7.0000000000000007E-2"/>
    <n v="4.9999999999999989E-2"/>
    <n v="3809.8"/>
    <n v="1200"/>
    <s v="Travel_Rarely"/>
    <n v="1313"/>
    <s v="Research &amp; Development"/>
    <n v="7"/>
    <n v="3"/>
    <s v="Medical"/>
    <n v="31"/>
    <n v="3"/>
    <n v="5"/>
    <s v="Divorced"/>
    <n v="3549"/>
    <n v="0"/>
    <n v="14"/>
    <n v="3"/>
    <n v="4"/>
    <n v="1"/>
    <n v="23"/>
    <n v="4"/>
    <n v="7"/>
    <n v="1"/>
    <n v="10"/>
  </r>
  <r>
    <n v="30"/>
    <x v="1"/>
    <n v="2"/>
    <s v="Male"/>
    <x v="1"/>
    <x v="1"/>
    <x v="1059"/>
    <s v="No"/>
    <n v="2"/>
    <x v="0"/>
    <n v="0.12"/>
    <n v="0.1"/>
    <n v="1.999999999999999E-2"/>
    <n v="428.20000000000005"/>
    <n v="500"/>
    <s v="Travel_Rarely"/>
    <n v="241"/>
    <s v="Research &amp; Development"/>
    <n v="7"/>
    <n v="3"/>
    <s v="Medical"/>
    <n v="48"/>
    <n v="2"/>
    <n v="1"/>
    <s v="Married"/>
    <n v="5348"/>
    <n v="1"/>
    <n v="12"/>
    <n v="3"/>
    <n v="2"/>
    <n v="1"/>
    <n v="6"/>
    <n v="3"/>
    <n v="4"/>
    <n v="1"/>
    <n v="1"/>
  </r>
  <r>
    <n v="45"/>
    <x v="1"/>
    <n v="3"/>
    <s v="Female"/>
    <x v="2"/>
    <x v="3"/>
    <x v="939"/>
    <s v="Yes"/>
    <n v="3"/>
    <x v="1"/>
    <n v="0.08"/>
    <n v="0.1"/>
    <n v="-2.0000000000000004E-2"/>
    <n v="1153.8"/>
    <n v="500"/>
    <s v="Travel_Rarely"/>
    <n v="1015"/>
    <s v="Research &amp; Development"/>
    <n v="5"/>
    <n v="5"/>
    <s v="Medical"/>
    <n v="50"/>
    <n v="1"/>
    <n v="2"/>
    <s v="Single"/>
    <n v="23447"/>
    <n v="1"/>
    <n v="14"/>
    <n v="3"/>
    <n v="1"/>
    <n v="0"/>
    <n v="10"/>
    <n v="3"/>
    <n v="7"/>
    <n v="1"/>
    <n v="4"/>
  </r>
  <r>
    <n v="45"/>
    <x v="1"/>
    <n v="1"/>
    <s v="Male"/>
    <x v="0"/>
    <x v="3"/>
    <x v="1060"/>
    <s v="No"/>
    <n v="3"/>
    <x v="1"/>
    <n v="0.15"/>
    <n v="7.0000000000000007E-2"/>
    <n v="7.9999999999999988E-2"/>
    <n v="877"/>
    <n v="3000"/>
    <s v="Non-Travel"/>
    <n v="336"/>
    <s v="Sales"/>
    <n v="26"/>
    <n v="3"/>
    <s v="Marketing"/>
    <n v="52"/>
    <n v="2"/>
    <n v="2"/>
    <s v="Married"/>
    <n v="24162"/>
    <n v="1"/>
    <n v="15"/>
    <n v="3"/>
    <n v="1"/>
    <n v="1"/>
    <n v="10"/>
    <n v="2"/>
    <n v="7"/>
    <n v="4"/>
    <n v="5"/>
  </r>
  <r>
    <n v="31"/>
    <x v="1"/>
    <n v="4"/>
    <s v="Male"/>
    <x v="0"/>
    <x v="3"/>
    <x v="1061"/>
    <s v="No"/>
    <n v="3"/>
    <x v="8"/>
    <n v="0.1"/>
    <n v="0.1"/>
    <n v="0"/>
    <n v="1066.4000000000001"/>
    <n v="3000"/>
    <s v="Travel_Frequently"/>
    <n v="715"/>
    <s v="Sales"/>
    <n v="2"/>
    <n v="4"/>
    <s v="Other"/>
    <n v="54"/>
    <n v="3"/>
    <n v="2"/>
    <s v="Single"/>
    <n v="21602"/>
    <n v="7"/>
    <n v="13"/>
    <n v="3"/>
    <n v="4"/>
    <n v="0"/>
    <n v="10"/>
    <n v="3"/>
    <n v="2"/>
    <n v="0"/>
    <n v="3"/>
  </r>
  <r>
    <n v="36"/>
    <x v="1"/>
    <n v="3"/>
    <s v="Female"/>
    <x v="3"/>
    <x v="2"/>
    <x v="1062"/>
    <s v="Yes"/>
    <n v="3"/>
    <x v="11"/>
    <n v="0.08"/>
    <n v="7.0000000000000007E-2"/>
    <n v="9.999999999999995E-3"/>
    <n v="932.6"/>
    <n v="4500"/>
    <s v="Travel_Rarely"/>
    <n v="559"/>
    <s v="Research &amp; Development"/>
    <n v="12"/>
    <n v="4"/>
    <s v="Life Sciences"/>
    <n v="76"/>
    <n v="3"/>
    <n v="2"/>
    <s v="Married"/>
    <n v="12421"/>
    <n v="9"/>
    <n v="12"/>
    <n v="3"/>
    <n v="2"/>
    <n v="2"/>
    <n v="7"/>
    <n v="2"/>
    <n v="2"/>
    <n v="1"/>
    <n v="1"/>
  </r>
  <r>
    <n v="34"/>
    <x v="1"/>
    <n v="3"/>
    <s v="Male"/>
    <x v="3"/>
    <x v="0"/>
    <x v="927"/>
    <s v="No"/>
    <n v="3"/>
    <x v="7"/>
    <n v="0.1"/>
    <n v="0.1"/>
    <n v="0"/>
    <n v="944.80000000000007"/>
    <n v="500"/>
    <s v="Travel_Frequently"/>
    <n v="426"/>
    <s v="Research &amp; Development"/>
    <n v="10"/>
    <n v="4"/>
    <s v="Life Sciences"/>
    <n v="42"/>
    <n v="4"/>
    <n v="2"/>
    <s v="Divorced"/>
    <n v="17000"/>
    <n v="1"/>
    <n v="13"/>
    <n v="3"/>
    <n v="1"/>
    <n v="1"/>
    <n v="9"/>
    <n v="3"/>
    <n v="7"/>
    <n v="7"/>
    <n v="2"/>
  </r>
  <r>
    <n v="49"/>
    <x v="1"/>
    <n v="3"/>
    <s v="Female"/>
    <x v="2"/>
    <x v="3"/>
    <x v="1063"/>
    <s v="No"/>
    <n v="2"/>
    <x v="7"/>
    <n v="0.08"/>
    <n v="0.09"/>
    <n v="-9.999999999999995E-3"/>
    <n v="642.20000000000005"/>
    <n v="1200"/>
    <s v="Travel_Rarely"/>
    <n v="722"/>
    <s v="Research &amp; Development"/>
    <n v="25"/>
    <n v="4"/>
    <s v="Life Sciences"/>
    <n v="84"/>
    <n v="3"/>
    <n v="1"/>
    <s v="Married"/>
    <n v="22102"/>
    <n v="1"/>
    <n v="14"/>
    <n v="3"/>
    <n v="4"/>
    <n v="1"/>
    <n v="10"/>
    <n v="3"/>
    <n v="6"/>
    <n v="1"/>
    <n v="4"/>
  </r>
  <r>
    <n v="39"/>
    <x v="1"/>
    <n v="2"/>
    <s v="Male"/>
    <x v="3"/>
    <x v="3"/>
    <x v="1064"/>
    <s v="No"/>
    <n v="3"/>
    <x v="5"/>
    <n v="0.08"/>
    <n v="0.1"/>
    <n v="-2.0000000000000004E-2"/>
    <n v="1075.4000000000001"/>
    <n v="1200"/>
    <s v="Travel_Rarely"/>
    <n v="1387"/>
    <s v="Research &amp; Development"/>
    <n v="10"/>
    <n v="5"/>
    <s v="Medical"/>
    <n v="76"/>
    <n v="3"/>
    <n v="2"/>
    <s v="Married"/>
    <n v="3835"/>
    <n v="2"/>
    <n v="13"/>
    <n v="3"/>
    <n v="4"/>
    <n v="3"/>
    <n v="10"/>
    <n v="3"/>
    <n v="7"/>
    <n v="7"/>
    <n v="7"/>
  </r>
  <r>
    <n v="27"/>
    <x v="1"/>
    <n v="4"/>
    <s v="Male"/>
    <x v="2"/>
    <x v="3"/>
    <x v="1065"/>
    <s v="No"/>
    <n v="3"/>
    <x v="5"/>
    <n v="0.15"/>
    <n v="7.0000000000000007E-2"/>
    <n v="7.9999999999999988E-2"/>
    <n v="813.2"/>
    <n v="1200"/>
    <s v="Travel_Rarely"/>
    <n v="1302"/>
    <s v="Research &amp; Development"/>
    <n v="19"/>
    <n v="3"/>
    <s v="Other"/>
    <n v="67"/>
    <n v="2"/>
    <n v="1"/>
    <s v="Divorced"/>
    <n v="16290"/>
    <n v="1"/>
    <n v="11"/>
    <n v="3"/>
    <n v="1"/>
    <n v="2"/>
    <n v="7"/>
    <n v="3"/>
    <n v="7"/>
    <n v="0"/>
    <n v="7"/>
  </r>
  <r>
    <n v="35"/>
    <x v="1"/>
    <n v="2"/>
    <s v="Male"/>
    <x v="1"/>
    <x v="3"/>
    <x v="1066"/>
    <s v="No"/>
    <n v="3"/>
    <x v="22"/>
    <n v="0.08"/>
    <n v="0.1"/>
    <n v="-2.0000000000000004E-2"/>
    <n v="1041.6000000000001"/>
    <n v="3000"/>
    <s v="Travel_Rarely"/>
    <n v="819"/>
    <s v="Research &amp; Development"/>
    <n v="18"/>
    <n v="5"/>
    <s v="Life Sciences"/>
    <n v="48"/>
    <n v="4"/>
    <n v="2"/>
    <s v="Married"/>
    <n v="26312"/>
    <n v="1"/>
    <n v="11"/>
    <n v="3"/>
    <n v="4"/>
    <n v="0"/>
    <n v="16"/>
    <n v="2"/>
    <n v="15"/>
    <n v="1"/>
    <n v="10"/>
  </r>
  <r>
    <n v="28"/>
    <x v="1"/>
    <n v="2"/>
    <s v="Female"/>
    <x v="3"/>
    <x v="3"/>
    <x v="1067"/>
    <s v="No"/>
    <n v="2"/>
    <x v="8"/>
    <n v="0.15"/>
    <n v="0.11"/>
    <n v="3.9999999999999994E-2"/>
    <n v="975.40000000000009"/>
    <n v="1200"/>
    <s v="Travel_Rarely"/>
    <n v="580"/>
    <s v="Research &amp; Development"/>
    <n v="27"/>
    <n v="3"/>
    <s v="Medical"/>
    <n v="39"/>
    <n v="1"/>
    <n v="2"/>
    <s v="Divorced"/>
    <n v="20460"/>
    <n v="0"/>
    <n v="21"/>
    <n v="4"/>
    <n v="2"/>
    <n v="1"/>
    <n v="6"/>
    <n v="5"/>
    <n v="3"/>
    <n v="0"/>
    <n v="0"/>
  </r>
  <r>
    <n v="21"/>
    <x v="1"/>
    <n v="3"/>
    <s v="Male"/>
    <x v="1"/>
    <x v="0"/>
    <x v="1068"/>
    <s v="No"/>
    <n v="3"/>
    <x v="4"/>
    <n v="0.1"/>
    <n v="7.0000000000000007E-2"/>
    <n v="0.03"/>
    <n v="623.40000000000009"/>
    <n v="4500"/>
    <s v="Travel_Rarely"/>
    <n v="546"/>
    <s v="Research &amp; Development"/>
    <n v="5"/>
    <n v="1"/>
    <s v="Medical"/>
    <n v="97"/>
    <n v="3"/>
    <n v="1"/>
    <s v="Single"/>
    <n v="26009"/>
    <n v="1"/>
    <n v="18"/>
    <n v="3"/>
    <n v="3"/>
    <n v="0"/>
    <n v="3"/>
    <n v="2"/>
    <n v="2"/>
    <n v="2"/>
    <n v="2"/>
  </r>
  <r>
    <n v="18"/>
    <x v="0"/>
    <n v="2"/>
    <s v="Female"/>
    <x v="6"/>
    <x v="0"/>
    <x v="1069"/>
    <s v="Yes"/>
    <n v="4"/>
    <x v="2"/>
    <n v="0.08"/>
    <n v="7.0000000000000007E-2"/>
    <n v="9.999999999999995E-3"/>
    <n v="313.8"/>
    <n v="500"/>
    <s v="Travel_Frequently"/>
    <n v="544"/>
    <s v="Sales"/>
    <n v="3"/>
    <n v="2"/>
    <s v="Medical"/>
    <n v="70"/>
    <n v="3"/>
    <n v="1"/>
    <s v="Single"/>
    <n v="18420"/>
    <n v="1"/>
    <n v="12"/>
    <n v="3"/>
    <n v="3"/>
    <n v="0"/>
    <n v="0"/>
    <n v="2"/>
    <n v="0"/>
    <n v="0"/>
    <n v="0"/>
  </r>
  <r>
    <n v="47"/>
    <x v="1"/>
    <n v="4"/>
    <s v="Female"/>
    <x v="5"/>
    <x v="2"/>
    <x v="1070"/>
    <s v="No"/>
    <n v="3"/>
    <x v="8"/>
    <n v="0.08"/>
    <n v="7.0000000000000007E-2"/>
    <n v="9.999999999999995E-3"/>
    <n v="3931.6000000000004"/>
    <n v="3000"/>
    <s v="Travel_Rarely"/>
    <n v="1176"/>
    <s v="Human Resources"/>
    <n v="26"/>
    <n v="4"/>
    <s v="Life Sciences"/>
    <n v="98"/>
    <n v="3"/>
    <n v="5"/>
    <s v="Married"/>
    <n v="5220"/>
    <n v="3"/>
    <n v="11"/>
    <n v="3"/>
    <n v="3"/>
    <n v="1"/>
    <n v="27"/>
    <n v="2"/>
    <n v="2"/>
    <n v="1"/>
    <n v="0"/>
  </r>
  <r>
    <n v="39"/>
    <x v="1"/>
    <n v="3"/>
    <s v="Male"/>
    <x v="2"/>
    <x v="2"/>
    <x v="1071"/>
    <s v="No"/>
    <n v="3"/>
    <x v="1"/>
    <n v="0.08"/>
    <n v="0.11"/>
    <n v="-0.03"/>
    <n v="613.80000000000007"/>
    <n v="3000"/>
    <s v="Travel_Rarely"/>
    <n v="170"/>
    <s v="Research &amp; Development"/>
    <n v="3"/>
    <n v="2"/>
    <s v="Medical"/>
    <n v="76"/>
    <n v="2"/>
    <n v="2"/>
    <s v="Divorced"/>
    <n v="10302"/>
    <n v="0"/>
    <n v="15"/>
    <n v="3"/>
    <n v="4"/>
    <n v="1"/>
    <n v="11"/>
    <n v="3"/>
    <n v="8"/>
    <n v="0"/>
    <n v="7"/>
  </r>
  <r>
    <n v="40"/>
    <x v="1"/>
    <n v="1"/>
    <s v="Female"/>
    <x v="3"/>
    <x v="2"/>
    <x v="1072"/>
    <s v="No"/>
    <n v="3"/>
    <x v="29"/>
    <n v="0.1"/>
    <n v="0.09"/>
    <n v="1.0000000000000009E-2"/>
    <n v="2087"/>
    <n v="4500"/>
    <s v="Travel_Rarely"/>
    <n v="884"/>
    <s v="Research &amp; Development"/>
    <n v="15"/>
    <n v="3"/>
    <s v="Life Sciences"/>
    <n v="80"/>
    <n v="2"/>
    <n v="3"/>
    <s v="Married"/>
    <n v="25800"/>
    <n v="1"/>
    <n v="13"/>
    <n v="3"/>
    <n v="4"/>
    <n v="2"/>
    <n v="18"/>
    <n v="2"/>
    <n v="15"/>
    <n v="14"/>
    <n v="12"/>
  </r>
  <r>
    <n v="35"/>
    <x v="1"/>
    <n v="3"/>
    <s v="Female"/>
    <x v="4"/>
    <x v="2"/>
    <x v="691"/>
    <s v="No"/>
    <n v="3"/>
    <x v="13"/>
    <n v="0.15"/>
    <n v="0.11"/>
    <n v="3.9999999999999994E-2"/>
    <n v="829.6"/>
    <n v="3000"/>
    <s v="Non-Travel"/>
    <n v="208"/>
    <s v="Research &amp; Development"/>
    <n v="8"/>
    <n v="4"/>
    <s v="Life Sciences"/>
    <n v="52"/>
    <n v="3"/>
    <n v="2"/>
    <s v="Married"/>
    <n v="12250"/>
    <n v="1"/>
    <n v="12"/>
    <n v="3"/>
    <n v="4"/>
    <n v="1"/>
    <n v="15"/>
    <n v="5"/>
    <n v="11"/>
    <n v="2"/>
    <n v="9"/>
  </r>
  <r>
    <n v="37"/>
    <x v="1"/>
    <n v="3"/>
    <s v="Male"/>
    <x v="3"/>
    <x v="2"/>
    <x v="1073"/>
    <s v="No"/>
    <n v="2"/>
    <x v="9"/>
    <n v="0.08"/>
    <n v="7.0000000000000007E-2"/>
    <n v="9.999999999999995E-3"/>
    <n v="1153.6000000000001"/>
    <n v="4500"/>
    <s v="Travel_Rarely"/>
    <n v="671"/>
    <s v="Research &amp; Development"/>
    <n v="19"/>
    <n v="3"/>
    <s v="Life Sciences"/>
    <n v="85"/>
    <n v="3"/>
    <n v="2"/>
    <s v="Married"/>
    <n v="26493"/>
    <n v="3"/>
    <n v="17"/>
    <n v="3"/>
    <n v="1"/>
    <n v="3"/>
    <n v="9"/>
    <n v="2"/>
    <n v="3"/>
    <n v="0"/>
    <n v="2"/>
  </r>
  <r>
    <n v="39"/>
    <x v="1"/>
    <n v="1"/>
    <s v="Female"/>
    <x v="3"/>
    <x v="2"/>
    <x v="1074"/>
    <s v="No"/>
    <n v="1"/>
    <x v="7"/>
    <n v="0.15"/>
    <n v="0.11"/>
    <n v="3.9999999999999994E-2"/>
    <n v="1008.4000000000001"/>
    <n v="500"/>
    <s v="Travel_Frequently"/>
    <n v="711"/>
    <s v="Research &amp; Development"/>
    <n v="4"/>
    <n v="3"/>
    <s v="Medical"/>
    <n v="81"/>
    <n v="3"/>
    <n v="2"/>
    <s v="Single"/>
    <n v="3140"/>
    <n v="0"/>
    <n v="13"/>
    <n v="3"/>
    <n v="4"/>
    <n v="0"/>
    <n v="10"/>
    <n v="2"/>
    <n v="2"/>
    <n v="3"/>
    <n v="8"/>
  </r>
  <r>
    <n v="45"/>
    <x v="1"/>
    <n v="4"/>
    <s v="Female"/>
    <x v="3"/>
    <x v="0"/>
    <x v="1075"/>
    <s v="No"/>
    <n v="3"/>
    <x v="1"/>
    <n v="0.1"/>
    <n v="0.09"/>
    <n v="1.0000000000000009E-2"/>
    <n v="1154"/>
    <n v="500"/>
    <s v="Travel_Rarely"/>
    <n v="1329"/>
    <s v="Research &amp; Development"/>
    <n v="2"/>
    <n v="2"/>
    <s v="Other"/>
    <n v="59"/>
    <n v="2"/>
    <n v="2"/>
    <s v="Divorced"/>
    <n v="5388"/>
    <n v="1"/>
    <n v="19"/>
    <n v="3"/>
    <n v="1"/>
    <n v="2"/>
    <n v="10"/>
    <n v="3"/>
    <n v="7"/>
    <n v="3"/>
    <n v="9"/>
  </r>
  <r>
    <n v="38"/>
    <x v="1"/>
    <n v="4"/>
    <s v="Female"/>
    <x v="3"/>
    <x v="2"/>
    <x v="751"/>
    <s v="Yes"/>
    <n v="4"/>
    <x v="8"/>
    <n v="0.1"/>
    <n v="0.09"/>
    <n v="1.0000000000000009E-2"/>
    <n v="1551.2"/>
    <n v="4500"/>
    <s v="Travel_Rarely"/>
    <n v="397"/>
    <s v="Research &amp; Development"/>
    <n v="2"/>
    <n v="2"/>
    <s v="Medical"/>
    <n v="54"/>
    <n v="2"/>
    <n v="3"/>
    <s v="Married"/>
    <n v="14199"/>
    <n v="3"/>
    <n v="19"/>
    <n v="3"/>
    <n v="4"/>
    <n v="1"/>
    <n v="10"/>
    <n v="6"/>
    <n v="4"/>
    <n v="0"/>
    <n v="2"/>
  </r>
  <r>
    <n v="35"/>
    <x v="0"/>
    <n v="4"/>
    <s v="Male"/>
    <x v="0"/>
    <x v="3"/>
    <x v="1076"/>
    <s v="No"/>
    <n v="3"/>
    <x v="20"/>
    <n v="0.08"/>
    <n v="0.11"/>
    <n v="-0.03"/>
    <n v="2061.2000000000003"/>
    <n v="3000"/>
    <s v="Travel_Rarely"/>
    <n v="737"/>
    <s v="Sales"/>
    <n v="10"/>
    <n v="3"/>
    <s v="Medical"/>
    <n v="55"/>
    <n v="2"/>
    <n v="3"/>
    <s v="Married"/>
    <n v="21530"/>
    <n v="9"/>
    <n v="17"/>
    <n v="3"/>
    <n v="3"/>
    <n v="0"/>
    <n v="15"/>
    <n v="3"/>
    <n v="12"/>
    <n v="6"/>
    <n v="0"/>
  </r>
  <r>
    <n v="37"/>
    <x v="1"/>
    <n v="2"/>
    <s v="Female"/>
    <x v="1"/>
    <x v="1"/>
    <x v="1077"/>
    <s v="No"/>
    <n v="1"/>
    <x v="3"/>
    <n v="0.12"/>
    <n v="0.09"/>
    <n v="0.03"/>
    <n v="787.2"/>
    <n v="3000"/>
    <s v="Travel_Rarely"/>
    <n v="1470"/>
    <s v="Research &amp; Development"/>
    <n v="10"/>
    <n v="3"/>
    <s v="Medical"/>
    <n v="71"/>
    <n v="3"/>
    <n v="1"/>
    <s v="Married"/>
    <n v="9953"/>
    <n v="1"/>
    <n v="11"/>
    <n v="3"/>
    <n v="1"/>
    <n v="1"/>
    <n v="8"/>
    <n v="2"/>
    <n v="4"/>
    <n v="7"/>
    <n v="7"/>
  </r>
  <r>
    <n v="40"/>
    <x v="1"/>
    <n v="3"/>
    <s v="Female"/>
    <x v="3"/>
    <x v="0"/>
    <x v="1078"/>
    <s v="Yes"/>
    <n v="2"/>
    <x v="9"/>
    <n v="0.1"/>
    <n v="0.09"/>
    <n v="1.0000000000000009E-2"/>
    <n v="1589"/>
    <n v="4500"/>
    <s v="Travel_Rarely"/>
    <n v="448"/>
    <s v="Research &amp; Development"/>
    <n v="16"/>
    <n v="3"/>
    <s v="Life Sciences"/>
    <n v="84"/>
    <n v="3"/>
    <n v="3"/>
    <s v="Single"/>
    <n v="19948"/>
    <n v="6"/>
    <n v="15"/>
    <n v="3"/>
    <n v="4"/>
    <n v="0"/>
    <n v="18"/>
    <n v="2"/>
    <n v="2"/>
    <n v="3"/>
    <n v="3"/>
  </r>
  <r>
    <n v="44"/>
    <x v="1"/>
    <n v="1"/>
    <s v="Male"/>
    <x v="8"/>
    <x v="0"/>
    <x v="1079"/>
    <s v="Yes"/>
    <n v="3"/>
    <x v="1"/>
    <n v="0.08"/>
    <n v="0.11"/>
    <n v="-0.03"/>
    <n v="1148.6000000000001"/>
    <n v="4500"/>
    <s v="Travel_Frequently"/>
    <n v="602"/>
    <s v="Human Resources"/>
    <n v="1"/>
    <n v="5"/>
    <s v="Human Resources"/>
    <n v="37"/>
    <n v="3"/>
    <n v="2"/>
    <s v="Married"/>
    <n v="10503"/>
    <n v="4"/>
    <n v="11"/>
    <n v="3"/>
    <n v="3"/>
    <n v="0"/>
    <n v="14"/>
    <n v="3"/>
    <n v="7"/>
    <n v="0"/>
    <n v="2"/>
  </r>
  <r>
    <n v="48"/>
    <x v="1"/>
    <n v="3"/>
    <s v="Male"/>
    <x v="5"/>
    <x v="0"/>
    <x v="1080"/>
    <s v="No"/>
    <n v="3"/>
    <x v="4"/>
    <n v="0.08"/>
    <n v="0.1"/>
    <n v="-2.0000000000000004E-2"/>
    <n v="3040.4"/>
    <n v="1200"/>
    <s v="Travel_Frequently"/>
    <n v="365"/>
    <s v="Research &amp; Development"/>
    <n v="4"/>
    <n v="5"/>
    <s v="Medical"/>
    <n v="89"/>
    <n v="2"/>
    <n v="4"/>
    <s v="Married"/>
    <n v="5602"/>
    <n v="2"/>
    <n v="25"/>
    <n v="4"/>
    <n v="2"/>
    <n v="1"/>
    <n v="23"/>
    <n v="3"/>
    <n v="2"/>
    <n v="2"/>
    <n v="2"/>
  </r>
  <r>
    <n v="35"/>
    <x v="0"/>
    <n v="1"/>
    <s v="Male"/>
    <x v="0"/>
    <x v="0"/>
    <x v="1081"/>
    <s v="Yes"/>
    <n v="2"/>
    <x v="4"/>
    <n v="0.1"/>
    <n v="7.0000000000000007E-2"/>
    <n v="0.03"/>
    <n v="1088"/>
    <n v="1200"/>
    <s v="Travel_Rarely"/>
    <n v="763"/>
    <s v="Sales"/>
    <n v="15"/>
    <n v="2"/>
    <s v="Medical"/>
    <n v="59"/>
    <n v="1"/>
    <n v="2"/>
    <s v="Divorced"/>
    <n v="22098"/>
    <n v="6"/>
    <n v="14"/>
    <n v="3"/>
    <n v="4"/>
    <n v="2"/>
    <n v="7"/>
    <n v="2"/>
    <n v="2"/>
    <n v="2"/>
    <n v="2"/>
  </r>
  <r>
    <n v="24"/>
    <x v="1"/>
    <n v="1"/>
    <s v="Female"/>
    <x v="1"/>
    <x v="0"/>
    <x v="841"/>
    <s v="Yes"/>
    <n v="3"/>
    <x v="0"/>
    <n v="0.1"/>
    <n v="0.11"/>
    <n v="-9.999999999999995E-3"/>
    <n v="752"/>
    <n v="4500"/>
    <s v="Travel_Frequently"/>
    <n v="567"/>
    <s v="Research &amp; Development"/>
    <n v="2"/>
    <n v="1"/>
    <s v="Technical Degree"/>
    <n v="32"/>
    <n v="3"/>
    <n v="1"/>
    <s v="Single"/>
    <n v="17218"/>
    <n v="1"/>
    <n v="13"/>
    <n v="3"/>
    <n v="3"/>
    <n v="0"/>
    <n v="6"/>
    <n v="2"/>
    <n v="3"/>
    <n v="1"/>
    <n v="3"/>
  </r>
  <r>
    <n v="27"/>
    <x v="1"/>
    <n v="2"/>
    <s v="Female"/>
    <x v="1"/>
    <x v="2"/>
    <x v="1082"/>
    <s v="No"/>
    <n v="3"/>
    <x v="11"/>
    <n v="0.15"/>
    <n v="0.1"/>
    <n v="4.9999999999999989E-2"/>
    <n v="703.40000000000009"/>
    <n v="3000"/>
    <s v="Travel_Rarely"/>
    <n v="486"/>
    <s v="Research &amp; Development"/>
    <n v="8"/>
    <n v="3"/>
    <s v="Medical"/>
    <n v="86"/>
    <n v="4"/>
    <n v="1"/>
    <s v="Married"/>
    <n v="22490"/>
    <n v="7"/>
    <n v="17"/>
    <n v="3"/>
    <n v="1"/>
    <n v="0"/>
    <n v="5"/>
    <n v="0"/>
    <n v="2"/>
    <n v="0"/>
    <n v="2"/>
  </r>
  <r>
    <n v="27"/>
    <x v="1"/>
    <n v="4"/>
    <s v="Male"/>
    <x v="1"/>
    <x v="0"/>
    <x v="1083"/>
    <s v="No"/>
    <n v="2"/>
    <x v="9"/>
    <n v="0.12"/>
    <n v="0.1"/>
    <n v="1.999999999999999E-2"/>
    <n v="516"/>
    <n v="500"/>
    <s v="Travel_Frequently"/>
    <n v="591"/>
    <s v="Research &amp; Development"/>
    <n v="2"/>
    <n v="3"/>
    <s v="Medical"/>
    <n v="87"/>
    <n v="3"/>
    <n v="1"/>
    <s v="Single"/>
    <n v="6297"/>
    <n v="2"/>
    <n v="13"/>
    <n v="3"/>
    <n v="3"/>
    <n v="0"/>
    <n v="6"/>
    <n v="0"/>
    <n v="2"/>
    <n v="1"/>
    <n v="2"/>
  </r>
  <r>
    <n v="40"/>
    <x v="0"/>
    <n v="1"/>
    <s v="Male"/>
    <x v="2"/>
    <x v="3"/>
    <x v="1084"/>
    <s v="Yes"/>
    <n v="1"/>
    <x v="9"/>
    <n v="0.15"/>
    <n v="7.0000000000000007E-2"/>
    <n v="7.9999999999999988E-2"/>
    <n v="433.20000000000005"/>
    <n v="1200"/>
    <s v="Travel_Rarely"/>
    <n v="1329"/>
    <s v="Research &amp; Development"/>
    <n v="7"/>
    <n v="3"/>
    <s v="Life Sciences"/>
    <n v="73"/>
    <n v="3"/>
    <n v="1"/>
    <s v="Single"/>
    <n v="3339"/>
    <n v="3"/>
    <n v="14"/>
    <n v="3"/>
    <n v="2"/>
    <n v="0"/>
    <n v="10"/>
    <n v="3"/>
    <n v="2"/>
    <n v="0"/>
    <n v="3"/>
  </r>
  <r>
    <n v="29"/>
    <x v="1"/>
    <n v="3"/>
    <s v="Male"/>
    <x v="0"/>
    <x v="2"/>
    <x v="1085"/>
    <s v="No"/>
    <n v="3"/>
    <x v="8"/>
    <n v="0.08"/>
    <n v="0.1"/>
    <n v="-2.0000000000000004E-2"/>
    <n v="1173.8"/>
    <n v="3000"/>
    <s v="Travel_Rarely"/>
    <n v="469"/>
    <s v="Sales"/>
    <n v="10"/>
    <n v="3"/>
    <s v="Medical"/>
    <n v="42"/>
    <n v="2"/>
    <n v="2"/>
    <s v="Single"/>
    <n v="23413"/>
    <n v="9"/>
    <n v="11"/>
    <n v="3"/>
    <n v="3"/>
    <n v="0"/>
    <n v="8"/>
    <n v="2"/>
    <n v="2"/>
    <n v="1"/>
    <n v="4"/>
  </r>
  <r>
    <n v="36"/>
    <x v="1"/>
    <n v="2"/>
    <s v="Female"/>
    <x v="4"/>
    <x v="3"/>
    <x v="1086"/>
    <s v="No"/>
    <n v="3"/>
    <x v="11"/>
    <n v="0.08"/>
    <n v="0.09"/>
    <n v="-9.999999999999995E-3"/>
    <n v="1601.6000000000001"/>
    <n v="3000"/>
    <s v="Travel_Rarely"/>
    <n v="711"/>
    <s v="Research &amp; Development"/>
    <n v="5"/>
    <n v="4"/>
    <s v="Life Sciences"/>
    <n v="42"/>
    <n v="3"/>
    <n v="3"/>
    <s v="Married"/>
    <n v="22792"/>
    <n v="4"/>
    <n v="12"/>
    <n v="3"/>
    <n v="3"/>
    <n v="2"/>
    <n v="9"/>
    <n v="6"/>
    <n v="2"/>
    <n v="0"/>
    <n v="2"/>
  </r>
  <r>
    <n v="25"/>
    <x v="1"/>
    <n v="4"/>
    <s v="Male"/>
    <x v="3"/>
    <x v="2"/>
    <x v="1087"/>
    <s v="No"/>
    <n v="3"/>
    <x v="5"/>
    <n v="0.1"/>
    <n v="0.1"/>
    <n v="0"/>
    <n v="1041.2"/>
    <n v="1200"/>
    <s v="Travel_Frequently"/>
    <n v="772"/>
    <s v="Research &amp; Development"/>
    <n v="2"/>
    <n v="1"/>
    <s v="Life Sciences"/>
    <n v="77"/>
    <n v="4"/>
    <n v="2"/>
    <s v="Divorced"/>
    <n v="4973"/>
    <n v="1"/>
    <n v="17"/>
    <n v="3"/>
    <n v="3"/>
    <n v="2"/>
    <n v="7"/>
    <n v="6"/>
    <n v="7"/>
    <n v="0"/>
    <n v="7"/>
  </r>
  <r>
    <n v="39"/>
    <x v="1"/>
    <n v="4"/>
    <s v="Male"/>
    <x v="3"/>
    <x v="1"/>
    <x v="1088"/>
    <s v="No"/>
    <n v="3"/>
    <x v="8"/>
    <n v="0.12"/>
    <n v="7.0000000000000007E-2"/>
    <n v="4.9999999999999989E-2"/>
    <n v="1059"/>
    <n v="1200"/>
    <s v="Travel_Rarely"/>
    <n v="492"/>
    <s v="Research &amp; Development"/>
    <n v="12"/>
    <n v="3"/>
    <s v="Medical"/>
    <n v="66"/>
    <n v="3"/>
    <n v="2"/>
    <s v="Married"/>
    <n v="7693"/>
    <n v="4"/>
    <n v="21"/>
    <n v="4"/>
    <n v="3"/>
    <n v="0"/>
    <n v="7"/>
    <n v="3"/>
    <n v="4"/>
    <n v="1"/>
    <n v="0"/>
  </r>
  <r>
    <n v="49"/>
    <x v="1"/>
    <n v="1"/>
    <s v="Female"/>
    <x v="7"/>
    <x v="1"/>
    <x v="1089"/>
    <s v="No"/>
    <n v="3"/>
    <x v="9"/>
    <n v="0.15"/>
    <n v="0.1"/>
    <n v="4.9999999999999989E-2"/>
    <n v="3282.6000000000004"/>
    <n v="1200"/>
    <s v="Travel_Rarely"/>
    <n v="301"/>
    <s v="Research &amp; Development"/>
    <n v="22"/>
    <n v="4"/>
    <s v="Other"/>
    <n v="72"/>
    <n v="3"/>
    <n v="4"/>
    <s v="Married"/>
    <n v="3498"/>
    <n v="3"/>
    <n v="16"/>
    <n v="3"/>
    <n v="2"/>
    <n v="2"/>
    <n v="27"/>
    <n v="2"/>
    <n v="2"/>
    <n v="1"/>
    <n v="2"/>
  </r>
  <r>
    <n v="50"/>
    <x v="1"/>
    <n v="4"/>
    <s v="Female"/>
    <x v="7"/>
    <x v="3"/>
    <x v="1090"/>
    <s v="No"/>
    <n v="3"/>
    <x v="13"/>
    <n v="0.12"/>
    <n v="0.11"/>
    <n v="9.999999999999995E-3"/>
    <n v="2653.8"/>
    <n v="4500"/>
    <s v="Travel_Rarely"/>
    <n v="813"/>
    <s v="Research &amp; Development"/>
    <n v="17"/>
    <n v="5"/>
    <s v="Life Sciences"/>
    <n v="50"/>
    <n v="2"/>
    <n v="3"/>
    <s v="Divorced"/>
    <n v="21981"/>
    <n v="5"/>
    <n v="15"/>
    <n v="3"/>
    <n v="3"/>
    <n v="3"/>
    <n v="19"/>
    <n v="3"/>
    <n v="11"/>
    <n v="1"/>
    <n v="11"/>
  </r>
  <r>
    <n v="20"/>
    <x v="1"/>
    <n v="3"/>
    <s v="Female"/>
    <x v="6"/>
    <x v="2"/>
    <x v="1091"/>
    <s v="No"/>
    <n v="3"/>
    <x v="4"/>
    <n v="0.08"/>
    <n v="7.0000000000000007E-2"/>
    <n v="9.999999999999995E-3"/>
    <n v="556.6"/>
    <n v="1200"/>
    <s v="Travel_Rarely"/>
    <n v="1141"/>
    <s v="Sales"/>
    <n v="2"/>
    <n v="3"/>
    <s v="Medical"/>
    <n v="31"/>
    <n v="3"/>
    <n v="1"/>
    <s v="Single"/>
    <n v="13251"/>
    <n v="1"/>
    <n v="19"/>
    <n v="3"/>
    <n v="1"/>
    <n v="0"/>
    <n v="2"/>
    <n v="3"/>
    <n v="2"/>
    <n v="2"/>
    <n v="2"/>
  </r>
  <r>
    <n v="34"/>
    <x v="1"/>
    <n v="4"/>
    <s v="Female"/>
    <x v="1"/>
    <x v="1"/>
    <x v="1092"/>
    <s v="No"/>
    <n v="3"/>
    <x v="19"/>
    <n v="0.08"/>
    <n v="0.11"/>
    <n v="-0.03"/>
    <n v="1086.6000000000001"/>
    <n v="3000"/>
    <s v="Travel_Rarely"/>
    <n v="1130"/>
    <s v="Research &amp; Development"/>
    <n v="3"/>
    <n v="3"/>
    <s v="Life Sciences"/>
    <n v="66"/>
    <n v="3"/>
    <n v="2"/>
    <s v="Divorced"/>
    <n v="19332"/>
    <n v="1"/>
    <n v="12"/>
    <n v="3"/>
    <n v="3"/>
    <n v="1"/>
    <n v="11"/>
    <n v="2"/>
    <n v="8"/>
    <n v="7"/>
    <n v="9"/>
  </r>
  <r>
    <n v="36"/>
    <x v="1"/>
    <n v="1"/>
    <s v="Male"/>
    <x v="2"/>
    <x v="1"/>
    <x v="1093"/>
    <s v="No"/>
    <n v="3"/>
    <x v="9"/>
    <n v="0.08"/>
    <n v="7.0000000000000007E-2"/>
    <n v="9.999999999999995E-3"/>
    <n v="402.6"/>
    <n v="4500"/>
    <s v="Travel_Rarely"/>
    <n v="311"/>
    <s v="Research &amp; Development"/>
    <n v="7"/>
    <n v="3"/>
    <s v="Life Sciences"/>
    <n v="77"/>
    <n v="3"/>
    <n v="1"/>
    <s v="Single"/>
    <n v="10950"/>
    <n v="2"/>
    <n v="11"/>
    <n v="3"/>
    <n v="3"/>
    <n v="0"/>
    <n v="15"/>
    <n v="4"/>
    <n v="3"/>
    <n v="1"/>
    <n v="3"/>
  </r>
  <r>
    <n v="49"/>
    <x v="1"/>
    <n v="3"/>
    <s v="Female"/>
    <x v="4"/>
    <x v="2"/>
    <x v="1094"/>
    <s v="Yes"/>
    <n v="3"/>
    <x v="15"/>
    <n v="0.08"/>
    <n v="0.09"/>
    <n v="-9.999999999999995E-3"/>
    <n v="2793.2000000000003"/>
    <n v="500"/>
    <s v="Travel_Rarely"/>
    <n v="465"/>
    <s v="Research &amp; Development"/>
    <n v="6"/>
    <n v="1"/>
    <s v="Life Sciences"/>
    <n v="41"/>
    <n v="2"/>
    <n v="4"/>
    <s v="Married"/>
    <n v="11652"/>
    <n v="2"/>
    <n v="19"/>
    <n v="3"/>
    <n v="2"/>
    <n v="1"/>
    <n v="30"/>
    <n v="3"/>
    <n v="11"/>
    <n v="2"/>
    <n v="12"/>
  </r>
  <r>
    <n v="36"/>
    <x v="1"/>
    <n v="4"/>
    <s v="Female"/>
    <x v="3"/>
    <x v="2"/>
    <x v="1095"/>
    <s v="No"/>
    <n v="3"/>
    <x v="11"/>
    <n v="0.1"/>
    <n v="0.09"/>
    <n v="1.0000000000000009E-2"/>
    <n v="874.80000000000007"/>
    <n v="3000"/>
    <s v="Non-Travel"/>
    <n v="894"/>
    <s v="Research &amp; Development"/>
    <n v="1"/>
    <n v="4"/>
    <s v="Medical"/>
    <n v="33"/>
    <n v="2"/>
    <n v="2"/>
    <s v="Married"/>
    <n v="15411"/>
    <n v="0"/>
    <n v="15"/>
    <n v="3"/>
    <n v="3"/>
    <n v="0"/>
    <n v="4"/>
    <n v="6"/>
    <n v="2"/>
    <n v="1"/>
    <n v="2"/>
  </r>
  <r>
    <n v="36"/>
    <x v="1"/>
    <n v="4"/>
    <s v="Male"/>
    <x v="4"/>
    <x v="3"/>
    <x v="1096"/>
    <s v="No"/>
    <n v="3"/>
    <x v="8"/>
    <n v="0.08"/>
    <n v="0.11"/>
    <n v="-0.03"/>
    <n v="1368.4"/>
    <n v="1200"/>
    <s v="Travel_Rarely"/>
    <n v="1040"/>
    <s v="Research &amp; Development"/>
    <n v="3"/>
    <n v="2"/>
    <s v="Life Sciences"/>
    <n v="79"/>
    <n v="4"/>
    <n v="2"/>
    <s v="Divorced"/>
    <n v="26308"/>
    <n v="6"/>
    <n v="20"/>
    <n v="4"/>
    <n v="1"/>
    <n v="1"/>
    <n v="13"/>
    <n v="3"/>
    <n v="4"/>
    <n v="0"/>
    <n v="4"/>
  </r>
  <r>
    <n v="54"/>
    <x v="1"/>
    <n v="2"/>
    <s v="Female"/>
    <x v="5"/>
    <x v="2"/>
    <x v="1097"/>
    <s v="No"/>
    <n v="3"/>
    <x v="1"/>
    <n v="0.08"/>
    <n v="0.09"/>
    <n v="-9.999999999999995E-3"/>
    <n v="3485.2000000000003"/>
    <n v="3000"/>
    <s v="Travel_Rarely"/>
    <n v="584"/>
    <s v="Research &amp; Development"/>
    <n v="22"/>
    <n v="5"/>
    <s v="Medical"/>
    <n v="91"/>
    <n v="3"/>
    <n v="4"/>
    <s v="Married"/>
    <n v="18685"/>
    <n v="3"/>
    <n v="25"/>
    <n v="4"/>
    <n v="3"/>
    <n v="1"/>
    <n v="36"/>
    <n v="6"/>
    <n v="8"/>
    <n v="4"/>
    <n v="7"/>
  </r>
  <r>
    <n v="43"/>
    <x v="1"/>
    <n v="3"/>
    <s v="Male"/>
    <x v="7"/>
    <x v="2"/>
    <x v="1098"/>
    <s v="No"/>
    <n v="3"/>
    <x v="13"/>
    <n v="0.12"/>
    <n v="0.1"/>
    <n v="1.999999999999999E-2"/>
    <n v="3520.6000000000004"/>
    <n v="500"/>
    <s v="Travel_Rarely"/>
    <n v="1291"/>
    <s v="Research &amp; Development"/>
    <n v="15"/>
    <n v="2"/>
    <s v="Life Sciences"/>
    <n v="65"/>
    <n v="2"/>
    <n v="4"/>
    <s v="Married"/>
    <n v="3525"/>
    <n v="1"/>
    <n v="24"/>
    <n v="4"/>
    <n v="1"/>
    <n v="1"/>
    <n v="14"/>
    <n v="3"/>
    <n v="10"/>
    <n v="6"/>
    <n v="11"/>
  </r>
  <r>
    <n v="35"/>
    <x v="0"/>
    <n v="4"/>
    <s v="Male"/>
    <x v="0"/>
    <x v="0"/>
    <x v="1099"/>
    <s v="Yes"/>
    <n v="4"/>
    <x v="19"/>
    <n v="0.1"/>
    <n v="0.11"/>
    <n v="-9.999999999999995E-3"/>
    <n v="916.2"/>
    <n v="4500"/>
    <s v="Travel_Frequently"/>
    <n v="880"/>
    <s v="Sales"/>
    <n v="12"/>
    <n v="4"/>
    <s v="Other"/>
    <n v="36"/>
    <n v="3"/>
    <n v="2"/>
    <s v="Single"/>
    <n v="10414"/>
    <n v="3"/>
    <n v="24"/>
    <n v="4"/>
    <n v="1"/>
    <n v="0"/>
    <n v="13"/>
    <n v="2"/>
    <n v="9"/>
    <n v="6"/>
    <n v="7"/>
  </r>
  <r>
    <n v="38"/>
    <x v="1"/>
    <n v="4"/>
    <s v="Male"/>
    <x v="1"/>
    <x v="0"/>
    <x v="1100"/>
    <s v="No"/>
    <n v="4"/>
    <x v="20"/>
    <n v="0.1"/>
    <n v="0.09"/>
    <n v="1.0000000000000009E-2"/>
    <n v="947"/>
    <n v="4500"/>
    <s v="Travel_Frequently"/>
    <n v="1189"/>
    <s v="Research &amp; Development"/>
    <n v="1"/>
    <n v="3"/>
    <s v="Life Sciences"/>
    <n v="90"/>
    <n v="3"/>
    <n v="2"/>
    <s v="Married"/>
    <n v="9867"/>
    <n v="7"/>
    <n v="15"/>
    <n v="3"/>
    <n v="4"/>
    <n v="2"/>
    <n v="19"/>
    <n v="4"/>
    <n v="11"/>
    <n v="2"/>
    <n v="9"/>
  </r>
  <r>
    <n v="29"/>
    <x v="1"/>
    <n v="1"/>
    <s v="Male"/>
    <x v="0"/>
    <x v="1"/>
    <x v="1101"/>
    <s v="Yes"/>
    <n v="2"/>
    <x v="1"/>
    <n v="0.15"/>
    <n v="0.09"/>
    <n v="0.06"/>
    <n v="837.40000000000009"/>
    <n v="3000"/>
    <s v="Travel_Rarely"/>
    <n v="991"/>
    <s v="Sales"/>
    <n v="5"/>
    <n v="3"/>
    <s v="Medical"/>
    <n v="43"/>
    <n v="2"/>
    <n v="2"/>
    <s v="Divorced"/>
    <n v="3356"/>
    <n v="1"/>
    <n v="13"/>
    <n v="3"/>
    <n v="2"/>
    <n v="1"/>
    <n v="10"/>
    <n v="3"/>
    <n v="0"/>
    <n v="0"/>
    <n v="9"/>
  </r>
  <r>
    <n v="33"/>
    <x v="1"/>
    <n v="4"/>
    <s v="Male"/>
    <x v="0"/>
    <x v="0"/>
    <x v="1102"/>
    <s v="No"/>
    <n v="3"/>
    <x v="0"/>
    <n v="0.1"/>
    <n v="0.1"/>
    <n v="0"/>
    <n v="1101"/>
    <n v="4500"/>
    <s v="Travel_Rarely"/>
    <n v="392"/>
    <s v="Sales"/>
    <n v="2"/>
    <n v="4"/>
    <s v="Medical"/>
    <n v="93"/>
    <n v="3"/>
    <n v="2"/>
    <s v="Divorced"/>
    <n v="3921"/>
    <n v="1"/>
    <n v="14"/>
    <n v="3"/>
    <n v="3"/>
    <n v="2"/>
    <n v="6"/>
    <n v="5"/>
    <n v="2"/>
    <n v="0"/>
    <n v="4"/>
  </r>
  <r>
    <n v="32"/>
    <x v="1"/>
    <n v="4"/>
    <s v="Male"/>
    <x v="1"/>
    <x v="1"/>
    <x v="1103"/>
    <s v="No"/>
    <n v="2"/>
    <x v="7"/>
    <n v="0.1"/>
    <n v="0.11"/>
    <n v="-9.999999999999995E-3"/>
    <n v="1094"/>
    <n v="4500"/>
    <s v="Travel_Rarely"/>
    <n v="977"/>
    <s v="Research &amp; Development"/>
    <n v="2"/>
    <n v="3"/>
    <s v="Medical"/>
    <n v="45"/>
    <n v="3"/>
    <n v="2"/>
    <s v="Divorced"/>
    <n v="25518"/>
    <n v="0"/>
    <n v="13"/>
    <n v="3"/>
    <n v="3"/>
    <n v="2"/>
    <n v="10"/>
    <n v="4"/>
    <n v="5"/>
    <n v="1"/>
    <n v="6"/>
  </r>
  <r>
    <n v="31"/>
    <x v="1"/>
    <n v="1"/>
    <s v="Female"/>
    <x v="0"/>
    <x v="0"/>
    <x v="1104"/>
    <s v="No"/>
    <n v="3"/>
    <x v="1"/>
    <n v="0.15"/>
    <n v="0.09"/>
    <n v="0.06"/>
    <n v="1095.2"/>
    <n v="500"/>
    <s v="Travel_Rarely"/>
    <n v="1112"/>
    <s v="Sales"/>
    <n v="5"/>
    <n v="4"/>
    <s v="Life Sciences"/>
    <n v="67"/>
    <n v="3"/>
    <n v="2"/>
    <s v="Married"/>
    <n v="22589"/>
    <n v="1"/>
    <n v="11"/>
    <n v="3"/>
    <n v="1"/>
    <n v="2"/>
    <n v="10"/>
    <n v="2"/>
    <n v="0"/>
    <n v="0"/>
    <n v="2"/>
  </r>
  <r>
    <n v="49"/>
    <x v="1"/>
    <n v="4"/>
    <s v="Female"/>
    <x v="2"/>
    <x v="3"/>
    <x v="1105"/>
    <s v="Yes"/>
    <n v="2"/>
    <x v="4"/>
    <n v="0.1"/>
    <n v="0.1"/>
    <n v="0"/>
    <n v="517.4"/>
    <n v="3000"/>
    <s v="Travel_Rarely"/>
    <n v="464"/>
    <s v="Research &amp; Development"/>
    <n v="16"/>
    <n v="3"/>
    <s v="Medical"/>
    <n v="74"/>
    <n v="3"/>
    <n v="1"/>
    <s v="Divorced"/>
    <n v="24941"/>
    <n v="4"/>
    <n v="16"/>
    <n v="3"/>
    <n v="2"/>
    <n v="1"/>
    <n v="17"/>
    <n v="2"/>
    <n v="2"/>
    <n v="2"/>
    <n v="2"/>
  </r>
  <r>
    <n v="38"/>
    <x v="1"/>
    <n v="4"/>
    <s v="Female"/>
    <x v="2"/>
    <x v="1"/>
    <x v="1106"/>
    <s v="No"/>
    <n v="3"/>
    <x v="9"/>
    <n v="0.12"/>
    <n v="0.11"/>
    <n v="9.999999999999995E-3"/>
    <n v="488"/>
    <n v="4500"/>
    <s v="Travel_Frequently"/>
    <n v="148"/>
    <s v="Research &amp; Development"/>
    <n v="2"/>
    <n v="3"/>
    <s v="Medical"/>
    <n v="42"/>
    <n v="2"/>
    <n v="1"/>
    <s v="Single"/>
    <n v="23826"/>
    <n v="1"/>
    <n v="22"/>
    <n v="4"/>
    <n v="2"/>
    <n v="0"/>
    <n v="4"/>
    <n v="3"/>
    <n v="3"/>
    <n v="3"/>
    <n v="3"/>
  </r>
  <r>
    <n v="47"/>
    <x v="1"/>
    <n v="2"/>
    <s v="Female"/>
    <x v="5"/>
    <x v="1"/>
    <x v="1107"/>
    <s v="No"/>
    <n v="3"/>
    <x v="11"/>
    <n v="0.12"/>
    <n v="7.0000000000000007E-2"/>
    <n v="4.9999999999999989E-2"/>
    <n v="3194.4"/>
    <n v="4500"/>
    <s v="Travel_Rarely"/>
    <n v="1225"/>
    <s v="Sales"/>
    <n v="2"/>
    <n v="4"/>
    <s v="Life Sciences"/>
    <n v="47"/>
    <n v="4"/>
    <n v="4"/>
    <s v="Divorced"/>
    <n v="21086"/>
    <n v="6"/>
    <n v="14"/>
    <n v="3"/>
    <n v="3"/>
    <n v="3"/>
    <n v="29"/>
    <n v="2"/>
    <n v="2"/>
    <n v="1"/>
    <n v="2"/>
  </r>
  <r>
    <n v="49"/>
    <x v="1"/>
    <n v="3"/>
    <s v="Male"/>
    <x v="5"/>
    <x v="2"/>
    <x v="1108"/>
    <s v="No"/>
    <n v="3"/>
    <x v="3"/>
    <n v="0.15"/>
    <n v="0.1"/>
    <n v="4.9999999999999989E-2"/>
    <n v="3075.8"/>
    <n v="3000"/>
    <s v="Travel_Rarely"/>
    <n v="809"/>
    <s v="Research &amp; Development"/>
    <n v="1"/>
    <n v="3"/>
    <s v="Life Sciences"/>
    <n v="36"/>
    <n v="3"/>
    <n v="4"/>
    <s v="Single"/>
    <n v="22384"/>
    <n v="4"/>
    <n v="14"/>
    <n v="3"/>
    <n v="1"/>
    <n v="0"/>
    <n v="23"/>
    <n v="2"/>
    <n v="7"/>
    <n v="0"/>
    <n v="0"/>
  </r>
  <r>
    <n v="41"/>
    <x v="1"/>
    <n v="4"/>
    <s v="Male"/>
    <x v="0"/>
    <x v="2"/>
    <x v="1109"/>
    <s v="Yes"/>
    <n v="3"/>
    <x v="4"/>
    <n v="0.15"/>
    <n v="7.0000000000000007E-2"/>
    <n v="7.9999999999999988E-2"/>
    <n v="1416.4"/>
    <n v="3000"/>
    <s v="Travel_Rarely"/>
    <n v="1206"/>
    <s v="Sales"/>
    <n v="23"/>
    <n v="2"/>
    <s v="Life Sciences"/>
    <n v="80"/>
    <n v="3"/>
    <n v="3"/>
    <s v="Single"/>
    <n v="11591"/>
    <n v="3"/>
    <n v="16"/>
    <n v="3"/>
    <n v="4"/>
    <n v="0"/>
    <n v="21"/>
    <n v="2"/>
    <n v="0"/>
    <n v="0"/>
    <n v="2"/>
  </r>
  <r>
    <n v="20"/>
    <x v="1"/>
    <n v="4"/>
    <s v="Male"/>
    <x v="6"/>
    <x v="3"/>
    <x v="1110"/>
    <s v="No"/>
    <n v="3"/>
    <x v="4"/>
    <n v="0.1"/>
    <n v="0.09"/>
    <n v="1.0000000000000009E-2"/>
    <n v="545.6"/>
    <n v="500"/>
    <s v="Travel_Rarely"/>
    <n v="727"/>
    <s v="Sales"/>
    <n v="9"/>
    <n v="1"/>
    <s v="Life Sciences"/>
    <n v="54"/>
    <n v="3"/>
    <n v="1"/>
    <s v="Single"/>
    <n v="21082"/>
    <n v="1"/>
    <n v="11"/>
    <n v="3"/>
    <n v="1"/>
    <n v="0"/>
    <n v="2"/>
    <n v="3"/>
    <n v="2"/>
    <n v="0"/>
    <n v="2"/>
  </r>
  <r>
    <n v="33"/>
    <x v="1"/>
    <n v="3"/>
    <s v="Female"/>
    <x v="0"/>
    <x v="0"/>
    <x v="1111"/>
    <s v="Yes"/>
    <n v="3"/>
    <x v="0"/>
    <n v="0.15"/>
    <n v="0.11"/>
    <n v="3.9999999999999994E-2"/>
    <n v="1073.6000000000001"/>
    <n v="1200"/>
    <s v="Non-Travel"/>
    <n v="530"/>
    <s v="Sales"/>
    <n v="16"/>
    <n v="3"/>
    <s v="Life Sciences"/>
    <n v="36"/>
    <n v="3"/>
    <n v="2"/>
    <s v="Divorced"/>
    <n v="16130"/>
    <n v="1"/>
    <n v="25"/>
    <n v="4"/>
    <n v="3"/>
    <n v="1"/>
    <n v="7"/>
    <n v="2"/>
    <n v="5"/>
    <n v="1"/>
    <n v="2"/>
  </r>
  <r>
    <n v="36"/>
    <x v="1"/>
    <n v="1"/>
    <s v="Male"/>
    <x v="4"/>
    <x v="2"/>
    <x v="1112"/>
    <s v="No"/>
    <n v="2"/>
    <x v="11"/>
    <n v="0.1"/>
    <n v="7.0000000000000007E-2"/>
    <n v="0.03"/>
    <n v="1069.4000000000001"/>
    <n v="4500"/>
    <s v="Travel_Rarely"/>
    <n v="1351"/>
    <s v="Research &amp; Development"/>
    <n v="26"/>
    <n v="4"/>
    <s v="Life Sciences"/>
    <n v="80"/>
    <n v="3"/>
    <n v="2"/>
    <s v="Married"/>
    <n v="7419"/>
    <n v="6"/>
    <n v="14"/>
    <n v="3"/>
    <n v="2"/>
    <n v="2"/>
    <n v="10"/>
    <n v="2"/>
    <n v="2"/>
    <n v="0"/>
    <n v="2"/>
  </r>
  <r>
    <n v="44"/>
    <x v="1"/>
    <n v="3"/>
    <s v="Female"/>
    <x v="8"/>
    <x v="0"/>
    <x v="1113"/>
    <s v="Yes"/>
    <n v="3"/>
    <x v="4"/>
    <n v="0.12"/>
    <n v="0.09"/>
    <n v="0.03"/>
    <n v="639"/>
    <n v="500"/>
    <s v="Travel_Rarely"/>
    <n v="528"/>
    <s v="Human Resources"/>
    <n v="1"/>
    <n v="3"/>
    <s v="Life Sciences"/>
    <n v="44"/>
    <n v="3"/>
    <n v="1"/>
    <s v="Divorced"/>
    <n v="4167"/>
    <n v="4"/>
    <n v="18"/>
    <n v="3"/>
    <n v="1"/>
    <n v="3"/>
    <n v="8"/>
    <n v="2"/>
    <n v="2"/>
    <n v="2"/>
    <n v="2"/>
  </r>
  <r>
    <n v="23"/>
    <x v="0"/>
    <n v="4"/>
    <s v="Male"/>
    <x v="2"/>
    <x v="2"/>
    <x v="1114"/>
    <s v="Yes"/>
    <n v="3"/>
    <x v="8"/>
    <n v="0.12"/>
    <n v="0.1"/>
    <n v="1.999999999999999E-2"/>
    <n v="797.80000000000007"/>
    <n v="500"/>
    <s v="Travel_Rarely"/>
    <n v="1320"/>
    <s v="Research &amp; Development"/>
    <n v="8"/>
    <n v="1"/>
    <s v="Medical"/>
    <n v="93"/>
    <n v="2"/>
    <n v="1"/>
    <s v="Single"/>
    <n v="20586"/>
    <n v="1"/>
    <n v="11"/>
    <n v="3"/>
    <n v="1"/>
    <n v="0"/>
    <n v="5"/>
    <n v="2"/>
    <n v="4"/>
    <n v="1"/>
    <n v="2"/>
  </r>
  <r>
    <n v="38"/>
    <x v="1"/>
    <n v="4"/>
    <s v="Female"/>
    <x v="2"/>
    <x v="2"/>
    <x v="1115"/>
    <s v="No"/>
    <n v="2"/>
    <x v="2"/>
    <n v="0.12"/>
    <n v="7.0000000000000007E-2"/>
    <n v="4.9999999999999989E-2"/>
    <n v="661.2"/>
    <n v="500"/>
    <s v="Travel_Rarely"/>
    <n v="1495"/>
    <s v="Research &amp; Development"/>
    <n v="4"/>
    <n v="2"/>
    <s v="Medical"/>
    <n v="87"/>
    <n v="3"/>
    <n v="1"/>
    <s v="Married"/>
    <n v="26176"/>
    <n v="7"/>
    <n v="19"/>
    <n v="3"/>
    <n v="4"/>
    <n v="1"/>
    <n v="7"/>
    <n v="5"/>
    <n v="0"/>
    <n v="0"/>
    <n v="0"/>
  </r>
  <r>
    <n v="53"/>
    <x v="1"/>
    <n v="2"/>
    <s v="Male"/>
    <x v="4"/>
    <x v="0"/>
    <x v="1116"/>
    <s v="No"/>
    <n v="3"/>
    <x v="9"/>
    <n v="0.1"/>
    <n v="7.0000000000000007E-2"/>
    <n v="0.03"/>
    <n v="1401"/>
    <n v="500"/>
    <s v="Travel_Rarely"/>
    <n v="1395"/>
    <s v="Research &amp; Development"/>
    <n v="24"/>
    <n v="4"/>
    <s v="Medical"/>
    <n v="48"/>
    <n v="4"/>
    <n v="3"/>
    <s v="Married"/>
    <n v="3458"/>
    <n v="3"/>
    <n v="15"/>
    <n v="3"/>
    <n v="3"/>
    <n v="0"/>
    <n v="11"/>
    <n v="2"/>
    <n v="3"/>
    <n v="1"/>
    <n v="2"/>
  </r>
  <r>
    <n v="48"/>
    <x v="0"/>
    <n v="4"/>
    <s v="Female"/>
    <x v="6"/>
    <x v="2"/>
    <x v="1117"/>
    <s v="Yes"/>
    <n v="3"/>
    <x v="7"/>
    <n v="0.08"/>
    <n v="7.0000000000000007E-2"/>
    <n v="9.999999999999995E-3"/>
    <n v="531"/>
    <n v="3000"/>
    <s v="Travel_Frequently"/>
    <n v="708"/>
    <s v="Sales"/>
    <n v="7"/>
    <n v="2"/>
    <s v="Medical"/>
    <n v="95"/>
    <n v="3"/>
    <n v="1"/>
    <s v="Married"/>
    <n v="11740"/>
    <n v="2"/>
    <n v="11"/>
    <n v="3"/>
    <n v="3"/>
    <n v="2"/>
    <n v="19"/>
    <n v="3"/>
    <n v="7"/>
    <n v="7"/>
    <n v="7"/>
  </r>
  <r>
    <n v="32"/>
    <x v="0"/>
    <n v="4"/>
    <s v="Male"/>
    <x v="2"/>
    <x v="1"/>
    <x v="1118"/>
    <s v="No"/>
    <n v="3"/>
    <x v="6"/>
    <n v="0.08"/>
    <n v="7.0000000000000007E-2"/>
    <n v="9.999999999999995E-3"/>
    <n v="278.60000000000002"/>
    <n v="1200"/>
    <s v="Travel_Rarely"/>
    <n v="1259"/>
    <s v="Research &amp; Development"/>
    <n v="2"/>
    <n v="4"/>
    <s v="Life Sciences"/>
    <n v="95"/>
    <n v="3"/>
    <n v="1"/>
    <s v="Single"/>
    <n v="24852"/>
    <n v="1"/>
    <n v="12"/>
    <n v="3"/>
    <n v="1"/>
    <n v="0"/>
    <n v="1"/>
    <n v="2"/>
    <n v="0"/>
    <n v="0"/>
    <n v="0"/>
  </r>
  <r>
    <n v="26"/>
    <x v="1"/>
    <n v="4"/>
    <s v="Male"/>
    <x v="2"/>
    <x v="0"/>
    <x v="1119"/>
    <s v="No"/>
    <n v="3"/>
    <x v="5"/>
    <n v="0.08"/>
    <n v="0.11"/>
    <n v="-0.03"/>
    <n v="514"/>
    <n v="4500"/>
    <s v="Non-Travel"/>
    <n v="786"/>
    <s v="Research &amp; Development"/>
    <n v="7"/>
    <n v="3"/>
    <s v="Medical"/>
    <n v="76"/>
    <n v="3"/>
    <n v="1"/>
    <s v="Single"/>
    <n v="11925"/>
    <n v="1"/>
    <n v="20"/>
    <n v="4"/>
    <n v="3"/>
    <n v="0"/>
    <n v="7"/>
    <n v="5"/>
    <n v="7"/>
    <n v="5"/>
    <n v="7"/>
  </r>
  <r>
    <n v="55"/>
    <x v="1"/>
    <n v="1"/>
    <s v="Male"/>
    <x v="1"/>
    <x v="1"/>
    <x v="1120"/>
    <s v="No"/>
    <n v="3"/>
    <x v="9"/>
    <n v="0.1"/>
    <n v="0.11"/>
    <n v="-9.999999999999995E-3"/>
    <n v="707.40000000000009"/>
    <n v="1200"/>
    <s v="Travel_Rarely"/>
    <n v="1441"/>
    <s v="Research &amp; Development"/>
    <n v="22"/>
    <n v="3"/>
    <s v="Technical Degree"/>
    <n v="94"/>
    <n v="2"/>
    <n v="1"/>
    <s v="Divorced"/>
    <n v="23737"/>
    <n v="5"/>
    <n v="12"/>
    <n v="3"/>
    <n v="4"/>
    <n v="1"/>
    <n v="8"/>
    <n v="1"/>
    <n v="2"/>
    <n v="1"/>
    <n v="2"/>
  </r>
  <r>
    <n v="34"/>
    <x v="1"/>
    <n v="2"/>
    <s v="Male"/>
    <x v="2"/>
    <x v="0"/>
    <x v="1121"/>
    <s v="No"/>
    <n v="4"/>
    <x v="15"/>
    <n v="0.12"/>
    <n v="0.09"/>
    <n v="0.03"/>
    <n v="797.2"/>
    <n v="500"/>
    <s v="Travel_Rarely"/>
    <n v="1157"/>
    <s v="Research &amp; Development"/>
    <n v="5"/>
    <n v="2"/>
    <s v="Medical"/>
    <n v="57"/>
    <n v="2"/>
    <n v="2"/>
    <s v="Married"/>
    <n v="11912"/>
    <n v="1"/>
    <n v="14"/>
    <n v="3"/>
    <n v="3"/>
    <n v="1"/>
    <n v="15"/>
    <n v="3"/>
    <n v="10"/>
    <n v="4"/>
    <n v="13"/>
  </r>
  <r>
    <n v="60"/>
    <x v="1"/>
    <n v="3"/>
    <s v="Male"/>
    <x v="4"/>
    <x v="0"/>
    <x v="1122"/>
    <s v="No"/>
    <n v="4"/>
    <x v="6"/>
    <n v="0.12"/>
    <n v="0.11"/>
    <n v="9.999999999999995E-3"/>
    <n v="2176.6"/>
    <n v="1200"/>
    <s v="Travel_Rarely"/>
    <n v="370"/>
    <s v="Research &amp; Development"/>
    <n v="1"/>
    <n v="4"/>
    <s v="Medical"/>
    <n v="92"/>
    <n v="1"/>
    <n v="3"/>
    <s v="Divorced"/>
    <n v="20467"/>
    <n v="3"/>
    <n v="20"/>
    <n v="4"/>
    <n v="3"/>
    <n v="1"/>
    <n v="19"/>
    <n v="2"/>
    <n v="0"/>
    <n v="0"/>
    <n v="0"/>
  </r>
  <r>
    <n v="33"/>
    <x v="1"/>
    <n v="2"/>
    <s v="Male"/>
    <x v="2"/>
    <x v="1"/>
    <x v="14"/>
    <s v="No"/>
    <n v="3"/>
    <x v="13"/>
    <n v="0.08"/>
    <n v="0.1"/>
    <n v="-2.0000000000000004E-2"/>
    <n v="405.6"/>
    <n v="4500"/>
    <s v="Travel_Rarely"/>
    <n v="267"/>
    <s v="Research &amp; Development"/>
    <n v="21"/>
    <n v="3"/>
    <s v="Medical"/>
    <n v="79"/>
    <n v="4"/>
    <n v="1"/>
    <s v="Married"/>
    <n v="13637"/>
    <n v="1"/>
    <n v="18"/>
    <n v="3"/>
    <n v="4"/>
    <n v="3"/>
    <n v="14"/>
    <n v="6"/>
    <n v="11"/>
    <n v="2"/>
    <n v="13"/>
  </r>
  <r>
    <n v="37"/>
    <x v="1"/>
    <n v="3"/>
    <s v="Male"/>
    <x v="0"/>
    <x v="0"/>
    <x v="1123"/>
    <s v="No"/>
    <n v="2"/>
    <x v="0"/>
    <n v="0.1"/>
    <n v="0.09"/>
    <n v="1.0000000000000009E-2"/>
    <n v="1905"/>
    <n v="1200"/>
    <s v="Travel_Frequently"/>
    <n v="1278"/>
    <s v="Sales"/>
    <n v="1"/>
    <n v="4"/>
    <s v="Medical"/>
    <n v="31"/>
    <n v="1"/>
    <n v="2"/>
    <s v="Divorced"/>
    <n v="7677"/>
    <n v="1"/>
    <n v="14"/>
    <n v="3"/>
    <n v="3"/>
    <n v="2"/>
    <n v="6"/>
    <n v="2"/>
    <n v="3"/>
    <n v="1"/>
    <n v="3"/>
  </r>
  <r>
    <n v="34"/>
    <x v="1"/>
    <n v="2"/>
    <s v="Female"/>
    <x v="1"/>
    <x v="0"/>
    <x v="1124"/>
    <s v="No"/>
    <n v="3"/>
    <x v="1"/>
    <n v="0.12"/>
    <n v="0.11"/>
    <n v="9.999999999999995E-3"/>
    <n v="585.80000000000007"/>
    <n v="500"/>
    <s v="Travel_Rarely"/>
    <n v="678"/>
    <s v="Research &amp; Development"/>
    <n v="19"/>
    <n v="3"/>
    <s v="Life Sciences"/>
    <n v="35"/>
    <n v="2"/>
    <n v="1"/>
    <s v="Married"/>
    <n v="20338"/>
    <n v="1"/>
    <n v="12"/>
    <n v="3"/>
    <n v="2"/>
    <n v="0"/>
    <n v="10"/>
    <n v="3"/>
    <n v="9"/>
    <n v="8"/>
    <n v="7"/>
  </r>
  <r>
    <n v="23"/>
    <x v="0"/>
    <n v="3"/>
    <s v="Male"/>
    <x v="6"/>
    <x v="0"/>
    <x v="1125"/>
    <s v="Yes"/>
    <n v="3"/>
    <x v="11"/>
    <n v="0.15"/>
    <n v="0.1"/>
    <n v="4.9999999999999989E-2"/>
    <n v="455"/>
    <n v="3000"/>
    <s v="Travel_Rarely"/>
    <n v="427"/>
    <s v="Sales"/>
    <n v="7"/>
    <n v="3"/>
    <s v="Life Sciences"/>
    <n v="99"/>
    <n v="3"/>
    <n v="1"/>
    <s v="Divorced"/>
    <n v="25103"/>
    <n v="1"/>
    <n v="21"/>
    <n v="4"/>
    <n v="2"/>
    <n v="1"/>
    <n v="3"/>
    <n v="2"/>
    <n v="2"/>
    <n v="0"/>
    <n v="2"/>
  </r>
  <r>
    <n v="44"/>
    <x v="1"/>
    <n v="3"/>
    <s v="Female"/>
    <x v="4"/>
    <x v="0"/>
    <x v="1126"/>
    <s v="Yes"/>
    <n v="3"/>
    <x v="3"/>
    <n v="0.15"/>
    <n v="0.1"/>
    <n v="4.9999999999999989E-2"/>
    <n v="1575.8000000000002"/>
    <n v="1200"/>
    <s v="Travel_Rarely"/>
    <n v="921"/>
    <s v="Research &amp; Development"/>
    <n v="2"/>
    <n v="3"/>
    <s v="Life Sciences"/>
    <n v="96"/>
    <n v="4"/>
    <n v="3"/>
    <s v="Married"/>
    <n v="14810"/>
    <n v="1"/>
    <n v="19"/>
    <n v="3"/>
    <n v="2"/>
    <n v="1"/>
    <n v="9"/>
    <n v="2"/>
    <n v="7"/>
    <n v="6"/>
    <n v="7"/>
  </r>
  <r>
    <n v="35"/>
    <x v="1"/>
    <n v="1"/>
    <s v="Male"/>
    <x v="1"/>
    <x v="0"/>
    <x v="1127"/>
    <s v="Yes"/>
    <n v="4"/>
    <x v="8"/>
    <n v="0.12"/>
    <n v="0.09"/>
    <n v="0.03"/>
    <n v="986"/>
    <n v="500"/>
    <s v="Travel_Frequently"/>
    <n v="146"/>
    <s v="Research &amp; Development"/>
    <n v="2"/>
    <n v="4"/>
    <s v="Medical"/>
    <n v="79"/>
    <n v="2"/>
    <n v="1"/>
    <s v="Single"/>
    <n v="13970"/>
    <n v="0"/>
    <n v="14"/>
    <n v="3"/>
    <n v="3"/>
    <n v="0"/>
    <n v="6"/>
    <n v="2"/>
    <n v="4"/>
    <n v="1"/>
    <n v="4"/>
  </r>
  <r>
    <n v="43"/>
    <x v="1"/>
    <n v="4"/>
    <s v="Male"/>
    <x v="0"/>
    <x v="0"/>
    <x v="1128"/>
    <s v="Yes"/>
    <n v="3"/>
    <x v="1"/>
    <n v="0.15"/>
    <n v="0.09"/>
    <n v="0.06"/>
    <n v="1569.4"/>
    <n v="3000"/>
    <s v="Travel_Rarely"/>
    <n v="1179"/>
    <s v="Sales"/>
    <n v="2"/>
    <n v="3"/>
    <s v="Medical"/>
    <n v="73"/>
    <n v="3"/>
    <n v="2"/>
    <s v="Married"/>
    <n v="6069"/>
    <n v="1"/>
    <n v="17"/>
    <n v="3"/>
    <n v="1"/>
    <n v="1"/>
    <n v="10"/>
    <n v="3"/>
    <n v="9"/>
    <n v="8"/>
    <n v="8"/>
  </r>
  <r>
    <n v="24"/>
    <x v="1"/>
    <n v="3"/>
    <s v="Male"/>
    <x v="1"/>
    <x v="2"/>
    <x v="1129"/>
    <s v="No"/>
    <n v="3"/>
    <x v="8"/>
    <n v="0.08"/>
    <n v="7.0000000000000007E-2"/>
    <n v="9.999999999999995E-3"/>
    <n v="880.2"/>
    <n v="3000"/>
    <s v="Travel_Rarely"/>
    <n v="581"/>
    <s v="Research &amp; Development"/>
    <n v="9"/>
    <n v="3"/>
    <s v="Medical"/>
    <n v="62"/>
    <n v="4"/>
    <n v="1"/>
    <s v="Married"/>
    <n v="17616"/>
    <n v="1"/>
    <n v="16"/>
    <n v="3"/>
    <n v="4"/>
    <n v="1"/>
    <n v="5"/>
    <n v="1"/>
    <n v="3"/>
    <n v="0"/>
    <n v="4"/>
  </r>
  <r>
    <n v="41"/>
    <x v="1"/>
    <n v="4"/>
    <s v="Male"/>
    <x v="0"/>
    <x v="2"/>
    <x v="1130"/>
    <s v="No"/>
    <n v="3"/>
    <x v="1"/>
    <n v="0.12"/>
    <n v="0.09"/>
    <n v="0.03"/>
    <n v="1848.2"/>
    <n v="1200"/>
    <s v="Travel_Rarely"/>
    <n v="918"/>
    <s v="Sales"/>
    <n v="6"/>
    <n v="3"/>
    <s v="Marketing"/>
    <n v="35"/>
    <n v="3"/>
    <n v="3"/>
    <s v="Single"/>
    <n v="15869"/>
    <n v="1"/>
    <n v="12"/>
    <n v="3"/>
    <n v="2"/>
    <n v="0"/>
    <n v="10"/>
    <n v="3"/>
    <n v="8"/>
    <n v="8"/>
    <n v="7"/>
  </r>
  <r>
    <n v="29"/>
    <x v="1"/>
    <n v="4"/>
    <s v="Female"/>
    <x v="2"/>
    <x v="2"/>
    <x v="1131"/>
    <s v="No"/>
    <n v="3"/>
    <x v="8"/>
    <n v="0.15"/>
    <n v="0.1"/>
    <n v="4.9999999999999989E-2"/>
    <n v="594.80000000000007"/>
    <n v="4500"/>
    <s v="Travel_Rarely"/>
    <n v="1082"/>
    <s v="Research &amp; Development"/>
    <n v="9"/>
    <n v="4"/>
    <s v="Medical"/>
    <n v="43"/>
    <n v="3"/>
    <n v="1"/>
    <s v="Married"/>
    <n v="25412"/>
    <n v="9"/>
    <n v="17"/>
    <n v="3"/>
    <n v="3"/>
    <n v="1"/>
    <n v="9"/>
    <n v="2"/>
    <n v="3"/>
    <n v="1"/>
    <n v="2"/>
  </r>
  <r>
    <n v="36"/>
    <x v="1"/>
    <n v="3"/>
    <s v="Female"/>
    <x v="6"/>
    <x v="0"/>
    <x v="1132"/>
    <s v="No"/>
    <n v="2"/>
    <x v="20"/>
    <n v="0.15"/>
    <n v="0.09"/>
    <n v="0.06"/>
    <n v="900.40000000000009"/>
    <n v="4500"/>
    <s v="Travel_Rarely"/>
    <n v="530"/>
    <s v="Sales"/>
    <n v="2"/>
    <n v="4"/>
    <s v="Life Sciences"/>
    <n v="51"/>
    <n v="3"/>
    <n v="2"/>
    <s v="Single"/>
    <n v="7439"/>
    <n v="3"/>
    <n v="15"/>
    <n v="3"/>
    <n v="3"/>
    <n v="0"/>
    <n v="17"/>
    <n v="2"/>
    <n v="7"/>
    <n v="6"/>
    <n v="7"/>
  </r>
  <r>
    <n v="45"/>
    <x v="1"/>
    <n v="3"/>
    <s v="Male"/>
    <x v="4"/>
    <x v="2"/>
    <x v="1133"/>
    <s v="No"/>
    <n v="2"/>
    <x v="36"/>
    <n v="0.15"/>
    <n v="0.09"/>
    <n v="0.06"/>
    <n v="2149.6"/>
    <n v="1200"/>
    <s v="Non-Travel"/>
    <n v="1238"/>
    <s v="Research &amp; Development"/>
    <n v="1"/>
    <n v="1"/>
    <s v="Life Sciences"/>
    <n v="74"/>
    <n v="2"/>
    <n v="3"/>
    <s v="Married"/>
    <n v="3395"/>
    <n v="3"/>
    <n v="23"/>
    <n v="4"/>
    <n v="4"/>
    <n v="1"/>
    <n v="25"/>
    <n v="3"/>
    <n v="15"/>
    <n v="14"/>
    <n v="4"/>
  </r>
  <r>
    <n v="24"/>
    <x v="0"/>
    <n v="4"/>
    <s v="Male"/>
    <x v="8"/>
    <x v="2"/>
    <x v="1134"/>
    <s v="No"/>
    <n v="3"/>
    <x v="6"/>
    <n v="0.1"/>
    <n v="0.11"/>
    <n v="-9.999999999999995E-3"/>
    <n v="311"/>
    <n v="500"/>
    <s v="Travel_Rarely"/>
    <n v="240"/>
    <s v="Human Resources"/>
    <n v="22"/>
    <n v="1"/>
    <s v="Human Resources"/>
    <n v="58"/>
    <n v="1"/>
    <n v="1"/>
    <s v="Married"/>
    <n v="11585"/>
    <n v="1"/>
    <n v="11"/>
    <n v="3"/>
    <n v="3"/>
    <n v="1"/>
    <n v="1"/>
    <n v="2"/>
    <n v="0"/>
    <n v="0"/>
    <n v="0"/>
  </r>
  <r>
    <n v="47"/>
    <x v="0"/>
    <n v="3"/>
    <s v="Male"/>
    <x v="0"/>
    <x v="2"/>
    <x v="1135"/>
    <s v="No"/>
    <n v="1"/>
    <x v="36"/>
    <n v="0.08"/>
    <n v="0.09"/>
    <n v="-9.999999999999995E-3"/>
    <n v="2587.2000000000003"/>
    <n v="3000"/>
    <s v="Travel_Frequently"/>
    <n v="1093"/>
    <s v="Sales"/>
    <n v="9"/>
    <n v="3"/>
    <s v="Life Sciences"/>
    <n v="82"/>
    <n v="1"/>
    <n v="4"/>
    <s v="Married"/>
    <n v="24164"/>
    <n v="7"/>
    <n v="11"/>
    <n v="3"/>
    <n v="3"/>
    <n v="0"/>
    <n v="25"/>
    <n v="3"/>
    <n v="5"/>
    <n v="14"/>
    <n v="10"/>
  </r>
  <r>
    <n v="26"/>
    <x v="1"/>
    <n v="4"/>
    <s v="Male"/>
    <x v="2"/>
    <x v="2"/>
    <x v="1136"/>
    <s v="No"/>
    <n v="4"/>
    <x v="11"/>
    <n v="0.1"/>
    <n v="0.09"/>
    <n v="1.0000000000000009E-2"/>
    <n v="461"/>
    <n v="1200"/>
    <s v="Travel_Rarely"/>
    <n v="390"/>
    <s v="Research &amp; Development"/>
    <n v="17"/>
    <n v="4"/>
    <s v="Medical"/>
    <n v="62"/>
    <n v="1"/>
    <n v="1"/>
    <s v="Married"/>
    <n v="6217"/>
    <n v="1"/>
    <n v="15"/>
    <n v="3"/>
    <n v="3"/>
    <n v="3"/>
    <n v="3"/>
    <n v="3"/>
    <n v="2"/>
    <n v="0"/>
    <n v="2"/>
  </r>
  <r>
    <n v="45"/>
    <x v="1"/>
    <n v="4"/>
    <s v="Female"/>
    <x v="7"/>
    <x v="1"/>
    <x v="1137"/>
    <s v="No"/>
    <n v="3"/>
    <x v="17"/>
    <n v="0.08"/>
    <n v="0.09"/>
    <n v="-9.999999999999995E-3"/>
    <n v="3340.8"/>
    <n v="4500"/>
    <s v="Travel_Rarely"/>
    <n v="1005"/>
    <s v="Research &amp; Development"/>
    <n v="28"/>
    <n v="2"/>
    <s v="Technical Degree"/>
    <n v="48"/>
    <n v="2"/>
    <n v="4"/>
    <s v="Single"/>
    <n v="17119"/>
    <n v="1"/>
    <n v="11"/>
    <n v="3"/>
    <n v="3"/>
    <n v="0"/>
    <n v="21"/>
    <n v="2"/>
    <n v="6"/>
    <n v="8"/>
    <n v="6"/>
  </r>
  <r>
    <n v="32"/>
    <x v="1"/>
    <n v="1"/>
    <s v="Male"/>
    <x v="1"/>
    <x v="2"/>
    <x v="1138"/>
    <s v="No"/>
    <n v="2"/>
    <x v="8"/>
    <n v="0.12"/>
    <n v="7.0000000000000007E-2"/>
    <n v="4.9999999999999989E-2"/>
    <n v="686.6"/>
    <n v="500"/>
    <s v="Travel_Frequently"/>
    <n v="585"/>
    <s v="Research &amp; Development"/>
    <n v="10"/>
    <n v="3"/>
    <s v="Life Sciences"/>
    <n v="56"/>
    <n v="3"/>
    <n v="1"/>
    <s v="Married"/>
    <n v="17360"/>
    <n v="6"/>
    <n v="13"/>
    <n v="3"/>
    <n v="1"/>
    <n v="1"/>
    <n v="10"/>
    <n v="3"/>
    <n v="2"/>
    <n v="1"/>
    <n v="3"/>
  </r>
  <r>
    <n v="31"/>
    <x v="1"/>
    <n v="2"/>
    <s v="Male"/>
    <x v="2"/>
    <x v="2"/>
    <x v="1139"/>
    <s v="No"/>
    <n v="4"/>
    <x v="8"/>
    <n v="0.1"/>
    <n v="0.11"/>
    <n v="-9.999999999999995E-3"/>
    <n v="695.40000000000009"/>
    <n v="3000"/>
    <s v="Travel_Rarely"/>
    <n v="741"/>
    <s v="Research &amp; Development"/>
    <n v="2"/>
    <n v="4"/>
    <s v="Life Sciences"/>
    <n v="69"/>
    <n v="3"/>
    <n v="1"/>
    <s v="Married"/>
    <n v="18103"/>
    <n v="1"/>
    <n v="14"/>
    <n v="3"/>
    <n v="4"/>
    <n v="1"/>
    <n v="6"/>
    <n v="2"/>
    <n v="2"/>
    <n v="0"/>
    <n v="3"/>
  </r>
  <r>
    <n v="41"/>
    <x v="1"/>
    <n v="3"/>
    <s v="Male"/>
    <x v="8"/>
    <x v="1"/>
    <x v="1140"/>
    <s v="No"/>
    <n v="3"/>
    <x v="11"/>
    <n v="0.15"/>
    <n v="0.09"/>
    <n v="0.06"/>
    <n v="1286"/>
    <n v="500"/>
    <s v="Non-Travel"/>
    <n v="552"/>
    <s v="Human Resources"/>
    <n v="4"/>
    <n v="3"/>
    <s v="Human Resources"/>
    <n v="60"/>
    <n v="1"/>
    <n v="2"/>
    <s v="Married"/>
    <n v="20794"/>
    <n v="6"/>
    <n v="19"/>
    <n v="3"/>
    <n v="2"/>
    <n v="1"/>
    <n v="10"/>
    <n v="4"/>
    <n v="2"/>
    <n v="1"/>
    <n v="2"/>
  </r>
  <r>
    <n v="40"/>
    <x v="1"/>
    <n v="2"/>
    <s v="Female"/>
    <x v="3"/>
    <x v="3"/>
    <x v="1141"/>
    <s v="Yes"/>
    <n v="3"/>
    <x v="6"/>
    <n v="0.15"/>
    <n v="7.0000000000000007E-2"/>
    <n v="7.9999999999999988E-2"/>
    <n v="1303.2"/>
    <n v="500"/>
    <s v="Travel_Rarely"/>
    <n v="369"/>
    <s v="Research &amp; Development"/>
    <n v="8"/>
    <n v="2"/>
    <s v="Life Sciences"/>
    <n v="92"/>
    <n v="3"/>
    <n v="2"/>
    <s v="Married"/>
    <n v="5041"/>
    <n v="2"/>
    <n v="16"/>
    <n v="3"/>
    <n v="2"/>
    <n v="1"/>
    <n v="18"/>
    <n v="3"/>
    <n v="0"/>
    <n v="0"/>
    <n v="0"/>
  </r>
  <r>
    <n v="24"/>
    <x v="1"/>
    <n v="2"/>
    <s v="Male"/>
    <x v="2"/>
    <x v="3"/>
    <x v="1142"/>
    <s v="No"/>
    <n v="4"/>
    <x v="0"/>
    <n v="0.08"/>
    <n v="0.11"/>
    <n v="-0.03"/>
    <n v="781.40000000000009"/>
    <n v="4500"/>
    <s v="Travel_Rarely"/>
    <n v="506"/>
    <s v="Research &amp; Development"/>
    <n v="29"/>
    <n v="1"/>
    <s v="Medical"/>
    <n v="91"/>
    <n v="3"/>
    <n v="1"/>
    <s v="Divorced"/>
    <n v="3622"/>
    <n v="1"/>
    <n v="13"/>
    <n v="3"/>
    <n v="2"/>
    <n v="3"/>
    <n v="6"/>
    <n v="2"/>
    <n v="2"/>
    <n v="1"/>
    <n v="2"/>
  </r>
  <r>
    <n v="46"/>
    <x v="1"/>
    <n v="3"/>
    <s v="Male"/>
    <x v="4"/>
    <x v="1"/>
    <x v="622"/>
    <s v="No"/>
    <n v="3"/>
    <x v="1"/>
    <n v="0.08"/>
    <n v="0.11"/>
    <n v="-0.03"/>
    <n v="1112.4000000000001"/>
    <n v="4500"/>
    <s v="Travel_Rarely"/>
    <n v="717"/>
    <s v="Research &amp; Development"/>
    <n v="13"/>
    <n v="4"/>
    <s v="Life Sciences"/>
    <n v="34"/>
    <n v="3"/>
    <n v="2"/>
    <s v="Single"/>
    <n v="9697"/>
    <n v="6"/>
    <n v="14"/>
    <n v="3"/>
    <n v="4"/>
    <n v="0"/>
    <n v="19"/>
    <n v="3"/>
    <n v="7"/>
    <n v="0"/>
    <n v="9"/>
  </r>
  <r>
    <n v="35"/>
    <x v="1"/>
    <n v="4"/>
    <s v="Male"/>
    <x v="3"/>
    <x v="2"/>
    <x v="1143"/>
    <s v="No"/>
    <n v="3"/>
    <x v="5"/>
    <n v="0.12"/>
    <n v="0.1"/>
    <n v="1.999999999999999E-2"/>
    <n v="1376.6000000000001"/>
    <n v="500"/>
    <s v="Travel_Rarely"/>
    <n v="1370"/>
    <s v="Research &amp; Development"/>
    <n v="27"/>
    <n v="4"/>
    <s v="Life Sciences"/>
    <n v="49"/>
    <n v="3"/>
    <n v="2"/>
    <s v="Married"/>
    <n v="5151"/>
    <n v="2"/>
    <n v="16"/>
    <n v="3"/>
    <n v="2"/>
    <n v="1"/>
    <n v="17"/>
    <n v="3"/>
    <n v="7"/>
    <n v="0"/>
    <n v="7"/>
  </r>
  <r>
    <n v="30"/>
    <x v="1"/>
    <n v="2"/>
    <s v="Male"/>
    <x v="1"/>
    <x v="0"/>
    <x v="1144"/>
    <s v="No"/>
    <n v="2"/>
    <x v="1"/>
    <n v="0.08"/>
    <n v="7.0000000000000007E-2"/>
    <n v="9.999999999999995E-3"/>
    <n v="572.4"/>
    <n v="3000"/>
    <s v="Travel_Rarely"/>
    <n v="793"/>
    <s v="Research &amp; Development"/>
    <n v="16"/>
    <n v="1"/>
    <s v="Life Sciences"/>
    <n v="33"/>
    <n v="3"/>
    <n v="1"/>
    <s v="Married"/>
    <n v="3811"/>
    <n v="1"/>
    <n v="12"/>
    <n v="3"/>
    <n v="2"/>
    <n v="1"/>
    <n v="10"/>
    <n v="2"/>
    <n v="0"/>
    <n v="0"/>
    <n v="8"/>
  </r>
  <r>
    <n v="47"/>
    <x v="1"/>
    <n v="3"/>
    <s v="Male"/>
    <x v="0"/>
    <x v="1"/>
    <x v="1145"/>
    <s v="No"/>
    <n v="1"/>
    <x v="6"/>
    <n v="0.1"/>
    <n v="0.1"/>
    <n v="0"/>
    <n v="995.6"/>
    <n v="3000"/>
    <s v="Non-Travel"/>
    <n v="543"/>
    <s v="Sales"/>
    <n v="2"/>
    <n v="4"/>
    <s v="Marketing"/>
    <n v="87"/>
    <n v="3"/>
    <n v="2"/>
    <s v="Married"/>
    <n v="3536"/>
    <n v="7"/>
    <n v="11"/>
    <n v="3"/>
    <n v="4"/>
    <n v="1"/>
    <n v="4"/>
    <n v="3"/>
    <n v="0"/>
    <n v="0"/>
    <n v="0"/>
  </r>
  <r>
    <n v="46"/>
    <x v="1"/>
    <n v="3"/>
    <s v="Male"/>
    <x v="0"/>
    <x v="0"/>
    <x v="1146"/>
    <s v="Yes"/>
    <n v="2"/>
    <x v="1"/>
    <n v="0.1"/>
    <n v="0.09"/>
    <n v="1.0000000000000009E-2"/>
    <n v="2073.6"/>
    <n v="3000"/>
    <s v="Travel_Rarely"/>
    <n v="1277"/>
    <s v="Sales"/>
    <n v="2"/>
    <n v="3"/>
    <s v="Life Sciences"/>
    <n v="74"/>
    <n v="3"/>
    <n v="3"/>
    <s v="Divorced"/>
    <n v="5596"/>
    <n v="4"/>
    <n v="12"/>
    <n v="3"/>
    <n v="2"/>
    <n v="1"/>
    <n v="13"/>
    <n v="5"/>
    <n v="6"/>
    <n v="0"/>
    <n v="3"/>
  </r>
  <r>
    <n v="36"/>
    <x v="0"/>
    <n v="2"/>
    <s v="Male"/>
    <x v="0"/>
    <x v="3"/>
    <x v="1147"/>
    <s v="Yes"/>
    <n v="3"/>
    <x v="4"/>
    <n v="0.12"/>
    <n v="0.1"/>
    <n v="1.999999999999999E-2"/>
    <n v="1226.8"/>
    <n v="1200"/>
    <s v="Travel_Rarely"/>
    <n v="1456"/>
    <s v="Sales"/>
    <n v="13"/>
    <n v="5"/>
    <s v="Marketing"/>
    <n v="96"/>
    <n v="2"/>
    <n v="2"/>
    <s v="Divorced"/>
    <n v="8658"/>
    <n v="5"/>
    <n v="13"/>
    <n v="3"/>
    <n v="2"/>
    <n v="3"/>
    <n v="16"/>
    <n v="3"/>
    <n v="2"/>
    <n v="2"/>
    <n v="2"/>
  </r>
  <r>
    <n v="32"/>
    <x v="0"/>
    <n v="1"/>
    <s v="Male"/>
    <x v="0"/>
    <x v="1"/>
    <x v="1148"/>
    <s v="No"/>
    <n v="3"/>
    <x v="2"/>
    <n v="0.1"/>
    <n v="7.0000000000000007E-2"/>
    <n v="0.03"/>
    <n v="1347"/>
    <n v="4500"/>
    <s v="Travel_Rarely"/>
    <n v="964"/>
    <s v="Sales"/>
    <n v="1"/>
    <n v="2"/>
    <s v="Life Sciences"/>
    <n v="34"/>
    <n v="1"/>
    <n v="2"/>
    <s v="Single"/>
    <n v="12147"/>
    <n v="6"/>
    <n v="15"/>
    <n v="3"/>
    <n v="2"/>
    <n v="0"/>
    <n v="10"/>
    <n v="2"/>
    <n v="0"/>
    <n v="0"/>
    <n v="0"/>
  </r>
  <r>
    <n v="23"/>
    <x v="1"/>
    <n v="3"/>
    <s v="Female"/>
    <x v="2"/>
    <x v="1"/>
    <x v="1149"/>
    <s v="No"/>
    <n v="1"/>
    <x v="11"/>
    <n v="0.12"/>
    <n v="0.09"/>
    <n v="0.03"/>
    <n v="659"/>
    <n v="3000"/>
    <s v="Travel_Rarely"/>
    <n v="160"/>
    <s v="Research &amp; Development"/>
    <n v="4"/>
    <n v="1"/>
    <s v="Medical"/>
    <n v="51"/>
    <n v="3"/>
    <n v="1"/>
    <s v="Single"/>
    <n v="12862"/>
    <n v="1"/>
    <n v="13"/>
    <n v="3"/>
    <n v="3"/>
    <n v="0"/>
    <n v="3"/>
    <n v="3"/>
    <n v="2"/>
    <n v="1"/>
    <n v="2"/>
  </r>
  <r>
    <n v="31"/>
    <x v="1"/>
    <n v="4"/>
    <s v="Female"/>
    <x v="3"/>
    <x v="0"/>
    <x v="319"/>
    <s v="No"/>
    <n v="2"/>
    <x v="8"/>
    <n v="0.1"/>
    <n v="0.11"/>
    <n v="-9.999999999999995E-3"/>
    <n v="1047.6000000000001"/>
    <n v="1200"/>
    <s v="Travel_Frequently"/>
    <n v="163"/>
    <s v="Research &amp; Development"/>
    <n v="24"/>
    <n v="1"/>
    <s v="Technical Degree"/>
    <n v="30"/>
    <n v="3"/>
    <n v="2"/>
    <s v="Single"/>
    <n v="6670"/>
    <n v="2"/>
    <n v="20"/>
    <n v="4"/>
    <n v="4"/>
    <n v="0"/>
    <n v="9"/>
    <n v="3"/>
    <n v="4"/>
    <n v="1"/>
    <n v="4"/>
  </r>
  <r>
    <n v="39"/>
    <x v="1"/>
    <n v="4"/>
    <s v="Male"/>
    <x v="2"/>
    <x v="0"/>
    <x v="1150"/>
    <s v="Yes"/>
    <n v="3"/>
    <x v="7"/>
    <n v="0.08"/>
    <n v="0.11"/>
    <n v="-0.03"/>
    <n v="1294.4000000000001"/>
    <n v="3000"/>
    <s v="Non-Travel"/>
    <n v="792"/>
    <s v="Research &amp; Development"/>
    <n v="1"/>
    <n v="3"/>
    <s v="Life Sciences"/>
    <n v="77"/>
    <n v="3"/>
    <n v="2"/>
    <s v="Married"/>
    <n v="8989"/>
    <n v="1"/>
    <n v="15"/>
    <n v="3"/>
    <n v="4"/>
    <n v="1"/>
    <n v="9"/>
    <n v="2"/>
    <n v="8"/>
    <n v="5"/>
    <n v="8"/>
  </r>
  <r>
    <n v="32"/>
    <x v="1"/>
    <n v="4"/>
    <s v="Male"/>
    <x v="0"/>
    <x v="2"/>
    <x v="1151"/>
    <s v="No"/>
    <n v="1"/>
    <x v="9"/>
    <n v="0.12"/>
    <n v="0.11"/>
    <n v="9.999999999999995E-3"/>
    <n v="1922"/>
    <n v="500"/>
    <s v="Travel_Rarely"/>
    <n v="371"/>
    <s v="Sales"/>
    <n v="19"/>
    <n v="3"/>
    <s v="Life Sciences"/>
    <n v="80"/>
    <n v="1"/>
    <n v="3"/>
    <s v="Married"/>
    <n v="3840"/>
    <n v="3"/>
    <n v="13"/>
    <n v="3"/>
    <n v="3"/>
    <n v="1"/>
    <n v="10"/>
    <n v="2"/>
    <n v="3"/>
    <n v="0"/>
    <n v="2"/>
  </r>
  <r>
    <n v="40"/>
    <x v="1"/>
    <n v="2"/>
    <s v="Male"/>
    <x v="5"/>
    <x v="1"/>
    <x v="1152"/>
    <s v="No"/>
    <n v="2"/>
    <x v="17"/>
    <n v="0.08"/>
    <n v="0.1"/>
    <n v="-2.0000000000000004E-2"/>
    <n v="3966.6000000000004"/>
    <n v="500"/>
    <s v="Travel_Rarely"/>
    <n v="611"/>
    <s v="Sales"/>
    <n v="7"/>
    <n v="4"/>
    <s v="Medical"/>
    <n v="88"/>
    <n v="3"/>
    <n v="5"/>
    <s v="Single"/>
    <n v="4349"/>
    <n v="1"/>
    <n v="14"/>
    <n v="3"/>
    <n v="2"/>
    <n v="0"/>
    <n v="21"/>
    <n v="3"/>
    <n v="8"/>
    <n v="12"/>
    <n v="8"/>
  </r>
  <r>
    <n v="45"/>
    <x v="1"/>
    <n v="3"/>
    <s v="Female"/>
    <x v="8"/>
    <x v="2"/>
    <x v="1153"/>
    <s v="No"/>
    <n v="4"/>
    <x v="8"/>
    <n v="0.08"/>
    <n v="0.09"/>
    <n v="-9.999999999999995E-3"/>
    <n v="1951.2"/>
    <n v="500"/>
    <s v="Travel_Rarely"/>
    <n v="176"/>
    <s v="Human Resources"/>
    <n v="4"/>
    <n v="3"/>
    <s v="Life Sciences"/>
    <n v="56"/>
    <n v="1"/>
    <n v="3"/>
    <s v="Married"/>
    <n v="6595"/>
    <n v="4"/>
    <n v="21"/>
    <n v="4"/>
    <n v="3"/>
    <n v="2"/>
    <n v="9"/>
    <n v="2"/>
    <n v="0"/>
    <n v="0"/>
    <n v="3"/>
  </r>
  <r>
    <n v="30"/>
    <x v="1"/>
    <n v="4"/>
    <s v="Female"/>
    <x v="1"/>
    <x v="3"/>
    <x v="775"/>
    <s v="No"/>
    <n v="3"/>
    <x v="7"/>
    <n v="0.08"/>
    <n v="0.11"/>
    <n v="-0.03"/>
    <n v="993.6"/>
    <n v="3000"/>
    <s v="Travel_Frequently"/>
    <n v="1312"/>
    <s v="Research &amp; Development"/>
    <n v="2"/>
    <n v="4"/>
    <s v="Technical Degree"/>
    <n v="78"/>
    <n v="2"/>
    <n v="1"/>
    <s v="Single"/>
    <n v="26427"/>
    <n v="0"/>
    <n v="16"/>
    <n v="3"/>
    <n v="4"/>
    <n v="0"/>
    <n v="10"/>
    <n v="2"/>
    <n v="7"/>
    <n v="0"/>
    <n v="7"/>
  </r>
  <r>
    <n v="24"/>
    <x v="1"/>
    <n v="1"/>
    <s v="Male"/>
    <x v="8"/>
    <x v="0"/>
    <x v="1154"/>
    <s v="No"/>
    <n v="3"/>
    <x v="4"/>
    <n v="0.15"/>
    <n v="0.1"/>
    <n v="4.9999999999999989E-2"/>
    <n v="429"/>
    <n v="3000"/>
    <s v="Travel_Frequently"/>
    <n v="897"/>
    <s v="Human Resources"/>
    <n v="10"/>
    <n v="3"/>
    <s v="Medical"/>
    <n v="59"/>
    <n v="3"/>
    <n v="1"/>
    <s v="Married"/>
    <n v="2097"/>
    <n v="0"/>
    <n v="14"/>
    <n v="3"/>
    <n v="4"/>
    <n v="1"/>
    <n v="3"/>
    <n v="2"/>
    <n v="2"/>
    <n v="2"/>
    <n v="1"/>
  </r>
  <r>
    <n v="30"/>
    <x v="0"/>
    <n v="3"/>
    <s v="Female"/>
    <x v="8"/>
    <x v="0"/>
    <x v="1155"/>
    <s v="No"/>
    <n v="2"/>
    <x v="9"/>
    <n v="0.15"/>
    <n v="0.09"/>
    <n v="0.06"/>
    <n v="436"/>
    <n v="4500"/>
    <s v="Travel_Frequently"/>
    <n v="600"/>
    <s v="Human Resources"/>
    <n v="8"/>
    <n v="3"/>
    <s v="Human Resources"/>
    <n v="66"/>
    <n v="2"/>
    <n v="1"/>
    <s v="Divorced"/>
    <n v="9732"/>
    <n v="6"/>
    <n v="11"/>
    <n v="3"/>
    <n v="3"/>
    <n v="1"/>
    <n v="6"/>
    <n v="0"/>
    <n v="2"/>
    <n v="1"/>
    <n v="2"/>
  </r>
  <r>
    <n v="31"/>
    <x v="1"/>
    <n v="1"/>
    <s v="Male"/>
    <x v="0"/>
    <x v="2"/>
    <x v="1156"/>
    <s v="No"/>
    <n v="3"/>
    <x v="8"/>
    <n v="0.12"/>
    <n v="0.1"/>
    <n v="1.999999999999999E-2"/>
    <n v="1669.2"/>
    <n v="500"/>
    <s v="Travel_Rarely"/>
    <n v="1003"/>
    <s v="Sales"/>
    <n v="5"/>
    <n v="3"/>
    <s v="Technical Degree"/>
    <n v="51"/>
    <n v="3"/>
    <n v="2"/>
    <s v="Married"/>
    <n v="20943"/>
    <n v="1"/>
    <n v="19"/>
    <n v="3"/>
    <n v="3"/>
    <n v="1"/>
    <n v="6"/>
    <n v="3"/>
    <n v="2"/>
    <n v="0"/>
    <n v="2"/>
  </r>
  <r>
    <n v="27"/>
    <x v="1"/>
    <n v="3"/>
    <s v="Female"/>
    <x v="1"/>
    <x v="0"/>
    <x v="1157"/>
    <s v="No"/>
    <n v="2"/>
    <x v="0"/>
    <n v="0.15"/>
    <n v="0.09"/>
    <n v="0.06"/>
    <n v="689"/>
    <n v="1200"/>
    <s v="Travel_Rarely"/>
    <n v="1054"/>
    <s v="Research &amp; Development"/>
    <n v="8"/>
    <n v="3"/>
    <s v="Medical"/>
    <n v="67"/>
    <n v="3"/>
    <n v="1"/>
    <s v="Single"/>
    <n v="6152"/>
    <n v="1"/>
    <n v="11"/>
    <n v="3"/>
    <n v="3"/>
    <n v="0"/>
    <n v="6"/>
    <n v="5"/>
    <n v="2"/>
    <n v="1"/>
    <n v="4"/>
  </r>
  <r>
    <n v="29"/>
    <x v="0"/>
    <n v="2"/>
    <s v="Female"/>
    <x v="6"/>
    <x v="1"/>
    <x v="1158"/>
    <s v="No"/>
    <n v="3"/>
    <x v="4"/>
    <n v="0.08"/>
    <n v="0.11"/>
    <n v="-0.03"/>
    <n v="552"/>
    <n v="500"/>
    <s v="Travel_Rarely"/>
    <n v="428"/>
    <s v="Sales"/>
    <n v="9"/>
    <n v="3"/>
    <s v="Marketing"/>
    <n v="52"/>
    <n v="1"/>
    <n v="1"/>
    <s v="Single"/>
    <n v="14630"/>
    <n v="1"/>
    <n v="13"/>
    <n v="3"/>
    <n v="3"/>
    <n v="0"/>
    <n v="2"/>
    <n v="3"/>
    <n v="2"/>
    <n v="2"/>
    <n v="2"/>
  </r>
  <r>
    <n v="29"/>
    <x v="1"/>
    <n v="4"/>
    <s v="Male"/>
    <x v="4"/>
    <x v="2"/>
    <x v="1159"/>
    <s v="Yes"/>
    <n v="4"/>
    <x v="11"/>
    <n v="0.15"/>
    <n v="0.11"/>
    <n v="3.9999999999999994E-2"/>
    <n v="1258.8000000000002"/>
    <n v="4500"/>
    <s v="Travel_Frequently"/>
    <n v="461"/>
    <s v="Research &amp; Development"/>
    <n v="1"/>
    <n v="3"/>
    <s v="Life Sciences"/>
    <n v="70"/>
    <n v="4"/>
    <n v="2"/>
    <s v="Single"/>
    <n v="23060"/>
    <n v="8"/>
    <n v="12"/>
    <n v="3"/>
    <n v="4"/>
    <n v="0"/>
    <n v="10"/>
    <n v="5"/>
    <n v="2"/>
    <n v="0"/>
    <n v="2"/>
  </r>
  <r>
    <n v="30"/>
    <x v="1"/>
    <n v="3"/>
    <s v="Male"/>
    <x v="0"/>
    <x v="3"/>
    <x v="1160"/>
    <s v="No"/>
    <n v="3"/>
    <x v="5"/>
    <n v="0.15"/>
    <n v="0.11"/>
    <n v="3.9999999999999994E-2"/>
    <n v="1428"/>
    <n v="3000"/>
    <s v="Travel_Rarely"/>
    <n v="979"/>
    <s v="Sales"/>
    <n v="15"/>
    <n v="2"/>
    <s v="Marketing"/>
    <n v="94"/>
    <n v="2"/>
    <n v="3"/>
    <s v="Divorced"/>
    <n v="3088"/>
    <n v="2"/>
    <n v="11"/>
    <n v="3"/>
    <n v="1"/>
    <n v="1"/>
    <n v="12"/>
    <n v="2"/>
    <n v="7"/>
    <n v="1"/>
    <n v="7"/>
  </r>
  <r>
    <n v="34"/>
    <x v="1"/>
    <n v="4"/>
    <s v="Male"/>
    <x v="1"/>
    <x v="0"/>
    <x v="1161"/>
    <s v="Yes"/>
    <n v="3"/>
    <x v="8"/>
    <n v="0.12"/>
    <n v="0.1"/>
    <n v="1.999999999999999E-2"/>
    <n v="586.4"/>
    <n v="1200"/>
    <s v="Travel_Rarely"/>
    <n v="181"/>
    <s v="Research &amp; Development"/>
    <n v="2"/>
    <n v="4"/>
    <s v="Medical"/>
    <n v="97"/>
    <n v="4"/>
    <n v="1"/>
    <s v="Married"/>
    <n v="5586"/>
    <n v="0"/>
    <n v="14"/>
    <n v="3"/>
    <n v="1"/>
    <n v="3"/>
    <n v="6"/>
    <n v="3"/>
    <n v="0"/>
    <n v="1"/>
    <n v="2"/>
  </r>
  <r>
    <n v="33"/>
    <x v="1"/>
    <n v="4"/>
    <s v="Female"/>
    <x v="0"/>
    <x v="1"/>
    <x v="1162"/>
    <s v="No"/>
    <n v="2"/>
    <x v="19"/>
    <n v="0.12"/>
    <n v="0.11"/>
    <n v="9.999999999999995E-3"/>
    <n v="1029.4000000000001"/>
    <n v="4500"/>
    <s v="Non-Travel"/>
    <n v="1283"/>
    <s v="Sales"/>
    <n v="2"/>
    <n v="3"/>
    <s v="Marketing"/>
    <n v="62"/>
    <n v="3"/>
    <n v="2"/>
    <s v="Single"/>
    <n v="10697"/>
    <n v="8"/>
    <n v="15"/>
    <n v="3"/>
    <n v="4"/>
    <n v="0"/>
    <n v="13"/>
    <n v="2"/>
    <n v="7"/>
    <n v="1"/>
    <n v="7"/>
  </r>
  <r>
    <n v="49"/>
    <x v="1"/>
    <n v="4"/>
    <s v="Female"/>
    <x v="0"/>
    <x v="0"/>
    <x v="1163"/>
    <s v="No"/>
    <n v="4"/>
    <x v="8"/>
    <n v="0.08"/>
    <n v="0.09"/>
    <n v="-9.999999999999995E-3"/>
    <n v="901.40000000000009"/>
    <n v="500"/>
    <s v="Travel_Rarely"/>
    <n v="1313"/>
    <s v="Sales"/>
    <n v="11"/>
    <n v="4"/>
    <s v="Marketing"/>
    <n v="80"/>
    <n v="3"/>
    <n v="2"/>
    <s v="Single"/>
    <n v="8191"/>
    <n v="3"/>
    <n v="12"/>
    <n v="3"/>
    <n v="3"/>
    <n v="0"/>
    <n v="8"/>
    <n v="1"/>
    <n v="1"/>
    <n v="0"/>
    <n v="4"/>
  </r>
  <r>
    <n v="33"/>
    <x v="0"/>
    <n v="1"/>
    <s v="Female"/>
    <x v="0"/>
    <x v="3"/>
    <x v="1164"/>
    <s v="Yes"/>
    <n v="2"/>
    <x v="2"/>
    <n v="0.15"/>
    <n v="7.0000000000000007E-2"/>
    <n v="7.9999999999999988E-2"/>
    <n v="1712.8000000000002"/>
    <n v="1200"/>
    <s v="Travel_Rarely"/>
    <n v="211"/>
    <s v="Sales"/>
    <n v="16"/>
    <n v="3"/>
    <s v="Life Sciences"/>
    <n v="74"/>
    <n v="3"/>
    <n v="3"/>
    <s v="Single"/>
    <n v="10092"/>
    <n v="2"/>
    <n v="20"/>
    <n v="4"/>
    <n v="3"/>
    <n v="0"/>
    <n v="11"/>
    <n v="2"/>
    <n v="0"/>
    <n v="0"/>
    <n v="0"/>
  </r>
  <r>
    <n v="38"/>
    <x v="1"/>
    <n v="3"/>
    <s v="Female"/>
    <x v="2"/>
    <x v="1"/>
    <x v="1165"/>
    <s v="No"/>
    <n v="2"/>
    <x v="0"/>
    <n v="0.15"/>
    <n v="0.11"/>
    <n v="3.9999999999999994E-2"/>
    <n v="493.6"/>
    <n v="1200"/>
    <s v="Travel_Frequently"/>
    <n v="594"/>
    <s v="Research &amp; Development"/>
    <n v="2"/>
    <n v="2"/>
    <s v="Medical"/>
    <n v="75"/>
    <n v="2"/>
    <n v="1"/>
    <s v="Married"/>
    <n v="15963"/>
    <n v="4"/>
    <n v="14"/>
    <n v="3"/>
    <n v="2"/>
    <n v="1"/>
    <n v="9"/>
    <n v="4"/>
    <n v="1"/>
    <n v="0"/>
    <n v="5"/>
  </r>
  <r>
    <n v="31"/>
    <x v="0"/>
    <n v="1"/>
    <s v="Male"/>
    <x v="0"/>
    <x v="2"/>
    <x v="1166"/>
    <s v="No"/>
    <n v="3"/>
    <x v="6"/>
    <n v="0.08"/>
    <n v="0.09"/>
    <n v="-9.999999999999995E-3"/>
    <n v="1632.2"/>
    <n v="1200"/>
    <s v="Travel_Rarely"/>
    <n v="1079"/>
    <s v="Sales"/>
    <n v="16"/>
    <n v="4"/>
    <s v="Marketing"/>
    <n v="70"/>
    <n v="3"/>
    <n v="3"/>
    <s v="Married"/>
    <n v="19002"/>
    <n v="2"/>
    <n v="13"/>
    <n v="3"/>
    <n v="1"/>
    <n v="3"/>
    <n v="10"/>
    <n v="2"/>
    <n v="0"/>
    <n v="0"/>
    <n v="0"/>
  </r>
  <r>
    <n v="29"/>
    <x v="1"/>
    <n v="4"/>
    <s v="Female"/>
    <x v="1"/>
    <x v="3"/>
    <x v="971"/>
    <s v="No"/>
    <n v="3"/>
    <x v="6"/>
    <n v="0.1"/>
    <n v="0.09"/>
    <n v="1.0000000000000009E-2"/>
    <n v="421.8"/>
    <n v="500"/>
    <s v="Travel_Rarely"/>
    <n v="590"/>
    <s v="Research &amp; Development"/>
    <n v="4"/>
    <n v="3"/>
    <s v="Technical Degree"/>
    <n v="91"/>
    <n v="2"/>
    <n v="1"/>
    <s v="Divorced"/>
    <n v="10007"/>
    <n v="1"/>
    <n v="13"/>
    <n v="3"/>
    <n v="3"/>
    <n v="1"/>
    <n v="1"/>
    <n v="2"/>
    <n v="0"/>
    <n v="0"/>
    <n v="0"/>
  </r>
  <r>
    <n v="30"/>
    <x v="1"/>
    <n v="3"/>
    <s v="Male"/>
    <x v="4"/>
    <x v="2"/>
    <x v="1167"/>
    <s v="No"/>
    <n v="3"/>
    <x v="5"/>
    <n v="0.1"/>
    <n v="0.11"/>
    <n v="-9.999999999999995E-3"/>
    <n v="1058.8"/>
    <n v="3000"/>
    <s v="Travel_Rarely"/>
    <n v="305"/>
    <s v="Research &amp; Development"/>
    <n v="16"/>
    <n v="3"/>
    <s v="Life Sciences"/>
    <n v="58"/>
    <n v="4"/>
    <n v="2"/>
    <s v="Married"/>
    <n v="9128"/>
    <n v="3"/>
    <n v="16"/>
    <n v="3"/>
    <n v="3"/>
    <n v="1"/>
    <n v="10"/>
    <n v="3"/>
    <n v="0"/>
    <n v="1"/>
    <n v="7"/>
  </r>
  <r>
    <n v="32"/>
    <x v="1"/>
    <n v="2"/>
    <s v="Male"/>
    <x v="1"/>
    <x v="1"/>
    <x v="1168"/>
    <s v="No"/>
    <n v="3"/>
    <x v="5"/>
    <n v="0.15"/>
    <n v="0.09"/>
    <n v="0.06"/>
    <n v="543.6"/>
    <n v="3000"/>
    <s v="Non-Travel"/>
    <n v="953"/>
    <s v="Research &amp; Development"/>
    <n v="5"/>
    <n v="4"/>
    <s v="Technical Degree"/>
    <n v="65"/>
    <n v="3"/>
    <n v="1"/>
    <s v="Single"/>
    <n v="17674"/>
    <n v="2"/>
    <n v="14"/>
    <n v="3"/>
    <n v="2"/>
    <n v="0"/>
    <n v="12"/>
    <n v="3"/>
    <n v="7"/>
    <n v="0"/>
    <n v="7"/>
  </r>
  <r>
    <n v="38"/>
    <x v="1"/>
    <n v="2"/>
    <s v="Male"/>
    <x v="4"/>
    <x v="0"/>
    <x v="1169"/>
    <s v="Yes"/>
    <n v="3"/>
    <x v="6"/>
    <n v="0.15"/>
    <n v="0.09"/>
    <n v="0.06"/>
    <n v="1162.2"/>
    <n v="3000"/>
    <s v="Travel_Rarely"/>
    <n v="833"/>
    <s v="Research &amp; Development"/>
    <n v="18"/>
    <n v="3"/>
    <s v="Medical"/>
    <n v="60"/>
    <n v="1"/>
    <n v="2"/>
    <s v="Married"/>
    <n v="24539"/>
    <n v="3"/>
    <n v="16"/>
    <n v="3"/>
    <n v="3"/>
    <n v="1"/>
    <n v="15"/>
    <n v="2"/>
    <n v="0"/>
    <n v="1"/>
    <n v="0"/>
  </r>
  <r>
    <n v="43"/>
    <x v="0"/>
    <n v="3"/>
    <s v="Male"/>
    <x v="1"/>
    <x v="2"/>
    <x v="1170"/>
    <s v="Yes"/>
    <n v="3"/>
    <x v="6"/>
    <n v="0.08"/>
    <n v="0.09"/>
    <n v="-9.999999999999995E-3"/>
    <n v="487.40000000000003"/>
    <n v="3000"/>
    <s v="Travel_Frequently"/>
    <n v="807"/>
    <s v="Research &amp; Development"/>
    <n v="17"/>
    <n v="3"/>
    <s v="Technical Degree"/>
    <n v="38"/>
    <n v="2"/>
    <n v="1"/>
    <s v="Married"/>
    <n v="15587"/>
    <n v="9"/>
    <n v="16"/>
    <n v="3"/>
    <n v="4"/>
    <n v="1"/>
    <n v="6"/>
    <n v="4"/>
    <n v="0"/>
    <n v="0"/>
    <n v="0"/>
  </r>
  <r>
    <n v="42"/>
    <x v="1"/>
    <n v="2"/>
    <s v="Male"/>
    <x v="2"/>
    <x v="1"/>
    <x v="1171"/>
    <s v="No"/>
    <n v="2"/>
    <x v="8"/>
    <n v="0.08"/>
    <n v="0.09"/>
    <n v="-9.999999999999995E-3"/>
    <n v="553.20000000000005"/>
    <n v="3000"/>
    <s v="Travel_Rarely"/>
    <n v="855"/>
    <s v="Research &amp; Development"/>
    <n v="12"/>
    <n v="3"/>
    <s v="Medical"/>
    <n v="57"/>
    <n v="3"/>
    <n v="1"/>
    <s v="Divorced"/>
    <n v="8952"/>
    <n v="8"/>
    <n v="22"/>
    <n v="4"/>
    <n v="2"/>
    <n v="3"/>
    <n v="7"/>
    <n v="6"/>
    <n v="3"/>
    <n v="0"/>
    <n v="4"/>
  </r>
  <r>
    <n v="55"/>
    <x v="1"/>
    <n v="3"/>
    <s v="Male"/>
    <x v="7"/>
    <x v="3"/>
    <x v="1172"/>
    <s v="No"/>
    <n v="3"/>
    <x v="6"/>
    <n v="0.1"/>
    <n v="0.09"/>
    <n v="1.0000000000000009E-2"/>
    <n v="3807.6000000000004"/>
    <n v="1200"/>
    <s v="Travel_Rarely"/>
    <n v="478"/>
    <s v="Research &amp; Development"/>
    <n v="2"/>
    <n v="3"/>
    <s v="Medical"/>
    <n v="60"/>
    <n v="2"/>
    <n v="5"/>
    <s v="Married"/>
    <n v="19805"/>
    <n v="8"/>
    <n v="12"/>
    <n v="3"/>
    <n v="2"/>
    <n v="3"/>
    <n v="34"/>
    <n v="2"/>
    <n v="0"/>
    <n v="0"/>
    <n v="0"/>
  </r>
  <r>
    <n v="33"/>
    <x v="1"/>
    <n v="4"/>
    <s v="Male"/>
    <x v="1"/>
    <x v="1"/>
    <x v="1173"/>
    <s v="No"/>
    <n v="2"/>
    <x v="7"/>
    <n v="0.12"/>
    <n v="0.1"/>
    <n v="1.999999999999999E-2"/>
    <n v="611"/>
    <n v="3000"/>
    <s v="Non-Travel"/>
    <n v="775"/>
    <s v="Research &amp; Development"/>
    <n v="4"/>
    <n v="3"/>
    <s v="Technical Degree"/>
    <n v="90"/>
    <n v="3"/>
    <n v="2"/>
    <s v="Divorced"/>
    <n v="6194"/>
    <n v="5"/>
    <n v="15"/>
    <n v="3"/>
    <n v="4"/>
    <n v="2"/>
    <n v="11"/>
    <n v="2"/>
    <n v="8"/>
    <n v="1"/>
    <n v="7"/>
  </r>
  <r>
    <n v="41"/>
    <x v="1"/>
    <n v="3"/>
    <s v="Male"/>
    <x v="2"/>
    <x v="3"/>
    <x v="1174"/>
    <s v="No"/>
    <n v="3"/>
    <x v="8"/>
    <n v="0.12"/>
    <n v="0.09"/>
    <n v="0.03"/>
    <n v="457.8"/>
    <n v="500"/>
    <s v="Travel_Rarely"/>
    <n v="548"/>
    <s v="Research &amp; Development"/>
    <n v="9"/>
    <n v="4"/>
    <s v="Life Sciences"/>
    <n v="94"/>
    <n v="3"/>
    <n v="1"/>
    <s v="Divorced"/>
    <n v="20520"/>
    <n v="1"/>
    <n v="20"/>
    <n v="4"/>
    <n v="2"/>
    <n v="2"/>
    <n v="5"/>
    <n v="2"/>
    <n v="3"/>
    <n v="0"/>
    <n v="4"/>
  </r>
  <r>
    <n v="34"/>
    <x v="1"/>
    <n v="4"/>
    <s v="Male"/>
    <x v="0"/>
    <x v="2"/>
    <x v="1175"/>
    <s v="Yes"/>
    <n v="3"/>
    <x v="15"/>
    <n v="0.15"/>
    <n v="0.11"/>
    <n v="3.9999999999999994E-2"/>
    <n v="800.2"/>
    <n v="3000"/>
    <s v="Non-Travel"/>
    <n v="1375"/>
    <s v="Sales"/>
    <n v="10"/>
    <n v="3"/>
    <s v="Life Sciences"/>
    <n v="87"/>
    <n v="3"/>
    <n v="2"/>
    <s v="Divorced"/>
    <n v="12313"/>
    <n v="1"/>
    <n v="14"/>
    <n v="3"/>
    <n v="3"/>
    <n v="1"/>
    <n v="15"/>
    <n v="3"/>
    <n v="14"/>
    <n v="0"/>
    <n v="7"/>
  </r>
  <r>
    <n v="53"/>
    <x v="1"/>
    <n v="1"/>
    <s v="Female"/>
    <x v="3"/>
    <x v="2"/>
    <x v="1176"/>
    <s v="Yes"/>
    <n v="2"/>
    <x v="11"/>
    <n v="0.15"/>
    <n v="0.1"/>
    <n v="4.9999999999999989E-2"/>
    <n v="2593"/>
    <n v="3000"/>
    <s v="Non-Travel"/>
    <n v="661"/>
    <s v="Research &amp; Development"/>
    <n v="1"/>
    <n v="4"/>
    <s v="Medical"/>
    <n v="60"/>
    <n v="2"/>
    <n v="4"/>
    <s v="Married"/>
    <n v="22308"/>
    <n v="4"/>
    <n v="20"/>
    <n v="4"/>
    <n v="4"/>
    <n v="3"/>
    <n v="27"/>
    <n v="2"/>
    <n v="2"/>
    <n v="0"/>
    <n v="2"/>
  </r>
  <r>
    <n v="43"/>
    <x v="1"/>
    <n v="2"/>
    <s v="Male"/>
    <x v="8"/>
    <x v="0"/>
    <x v="1177"/>
    <s v="No"/>
    <n v="3"/>
    <x v="7"/>
    <n v="0.12"/>
    <n v="0.11"/>
    <n v="9.999999999999995E-3"/>
    <n v="707.80000000000007"/>
    <n v="3000"/>
    <s v="Travel_Rarely"/>
    <n v="244"/>
    <s v="Human Resources"/>
    <n v="2"/>
    <n v="3"/>
    <s v="Life Sciences"/>
    <n v="97"/>
    <n v="3"/>
    <n v="1"/>
    <s v="Single"/>
    <n v="5033"/>
    <n v="0"/>
    <n v="13"/>
    <n v="3"/>
    <n v="2"/>
    <n v="0"/>
    <n v="10"/>
    <n v="5"/>
    <n v="7"/>
    <n v="1"/>
    <n v="8"/>
  </r>
  <r>
    <n v="34"/>
    <x v="1"/>
    <n v="4"/>
    <s v="Female"/>
    <x v="0"/>
    <x v="0"/>
    <x v="1178"/>
    <s v="No"/>
    <n v="3"/>
    <x v="4"/>
    <n v="0.15"/>
    <n v="0.11"/>
    <n v="3.9999999999999994E-2"/>
    <n v="1205.8"/>
    <n v="3000"/>
    <s v="Travel_Rarely"/>
    <n v="511"/>
    <s v="Sales"/>
    <n v="3"/>
    <n v="2"/>
    <s v="Life Sciences"/>
    <n v="32"/>
    <n v="1"/>
    <n v="2"/>
    <s v="Single"/>
    <n v="25353"/>
    <n v="5"/>
    <n v="12"/>
    <n v="3"/>
    <n v="1"/>
    <n v="0"/>
    <n v="6"/>
    <n v="3"/>
    <n v="2"/>
    <n v="2"/>
    <n v="2"/>
  </r>
  <r>
    <n v="21"/>
    <x v="0"/>
    <n v="2"/>
    <s v="Male"/>
    <x v="6"/>
    <x v="1"/>
    <x v="1179"/>
    <s v="No"/>
    <n v="3"/>
    <x v="6"/>
    <n v="0.1"/>
    <n v="0.09"/>
    <n v="1.0000000000000009E-2"/>
    <n v="535.80000000000007"/>
    <n v="500"/>
    <s v="Travel_Rarely"/>
    <n v="337"/>
    <s v="Sales"/>
    <n v="7"/>
    <n v="1"/>
    <s v="Marketing"/>
    <n v="31"/>
    <n v="3"/>
    <n v="1"/>
    <s v="Single"/>
    <n v="4567"/>
    <n v="1"/>
    <n v="13"/>
    <n v="3"/>
    <n v="2"/>
    <n v="0"/>
    <n v="1"/>
    <n v="3"/>
    <n v="0"/>
    <n v="1"/>
    <n v="0"/>
  </r>
  <r>
    <n v="38"/>
    <x v="1"/>
    <n v="4"/>
    <s v="Female"/>
    <x v="2"/>
    <x v="2"/>
    <x v="1180"/>
    <s v="No"/>
    <n v="3"/>
    <x v="8"/>
    <n v="0.12"/>
    <n v="0.11"/>
    <n v="9.999999999999995E-3"/>
    <n v="740.40000000000009"/>
    <n v="4500"/>
    <s v="Travel_Rarely"/>
    <n v="1153"/>
    <s v="Research &amp; Development"/>
    <n v="6"/>
    <n v="2"/>
    <s v="Other"/>
    <n v="40"/>
    <n v="2"/>
    <n v="1"/>
    <s v="Married"/>
    <n v="16376"/>
    <n v="1"/>
    <n v="11"/>
    <n v="3"/>
    <n v="2"/>
    <n v="1"/>
    <n v="5"/>
    <n v="3"/>
    <n v="4"/>
    <n v="0"/>
    <n v="4"/>
  </r>
  <r>
    <n v="22"/>
    <x v="0"/>
    <n v="3"/>
    <s v="Female"/>
    <x v="2"/>
    <x v="3"/>
    <x v="1181"/>
    <s v="Yes"/>
    <n v="3"/>
    <x v="6"/>
    <n v="0.08"/>
    <n v="0.11"/>
    <n v="-0.03"/>
    <n v="479.6"/>
    <n v="3000"/>
    <s v="Travel_Rarely"/>
    <n v="1294"/>
    <s v="Research &amp; Development"/>
    <n v="8"/>
    <n v="1"/>
    <s v="Medical"/>
    <n v="79"/>
    <n v="3"/>
    <n v="1"/>
    <s v="Married"/>
    <n v="15999"/>
    <n v="1"/>
    <n v="17"/>
    <n v="3"/>
    <n v="3"/>
    <n v="0"/>
    <n v="1"/>
    <n v="6"/>
    <n v="0"/>
    <n v="0"/>
    <n v="0"/>
  </r>
  <r>
    <n v="31"/>
    <x v="1"/>
    <n v="1"/>
    <s v="Female"/>
    <x v="0"/>
    <x v="0"/>
    <x v="1182"/>
    <s v="No"/>
    <n v="3"/>
    <x v="12"/>
    <n v="0.12"/>
    <n v="0.09"/>
    <n v="0.03"/>
    <n v="1093.6000000000001"/>
    <n v="3000"/>
    <s v="Travel_Rarely"/>
    <n v="196"/>
    <s v="Sales"/>
    <n v="29"/>
    <n v="4"/>
    <s v="Marketing"/>
    <n v="91"/>
    <n v="2"/>
    <n v="2"/>
    <s v="Married"/>
    <n v="13402"/>
    <n v="1"/>
    <n v="14"/>
    <n v="3"/>
    <n v="1"/>
    <n v="2"/>
    <n v="13"/>
    <n v="3"/>
    <n v="7"/>
    <n v="5"/>
    <n v="7"/>
  </r>
  <r>
    <n v="51"/>
    <x v="1"/>
    <n v="1"/>
    <s v="Female"/>
    <x v="5"/>
    <x v="2"/>
    <x v="1183"/>
    <s v="No"/>
    <n v="3"/>
    <x v="4"/>
    <n v="0.12"/>
    <n v="7.0000000000000007E-2"/>
    <n v="4.9999999999999989E-2"/>
    <n v="2623.2000000000003"/>
    <n v="1200"/>
    <s v="Travel_Rarely"/>
    <n v="942"/>
    <s v="Research &amp; Development"/>
    <n v="3"/>
    <n v="3"/>
    <s v="Technical Degree"/>
    <n v="53"/>
    <n v="3"/>
    <n v="3"/>
    <s v="Married"/>
    <n v="22984"/>
    <n v="2"/>
    <n v="11"/>
    <n v="3"/>
    <n v="4"/>
    <n v="0"/>
    <n v="15"/>
    <n v="2"/>
    <n v="2"/>
    <n v="2"/>
    <n v="2"/>
  </r>
  <r>
    <n v="37"/>
    <x v="1"/>
    <n v="2"/>
    <s v="Male"/>
    <x v="0"/>
    <x v="1"/>
    <x v="1184"/>
    <s v="No"/>
    <n v="3"/>
    <x v="8"/>
    <n v="0.15"/>
    <n v="0.1"/>
    <n v="4.9999999999999989E-2"/>
    <n v="837.80000000000007"/>
    <n v="1200"/>
    <s v="Travel_Rarely"/>
    <n v="589"/>
    <s v="Sales"/>
    <n v="9"/>
    <n v="2"/>
    <s v="Marketing"/>
    <n v="46"/>
    <n v="2"/>
    <n v="2"/>
    <s v="Married"/>
    <n v="8800"/>
    <n v="1"/>
    <n v="14"/>
    <n v="3"/>
    <n v="1"/>
    <n v="2"/>
    <n v="5"/>
    <n v="2"/>
    <n v="2"/>
    <n v="0"/>
    <n v="3"/>
  </r>
  <r>
    <n v="46"/>
    <x v="1"/>
    <n v="3"/>
    <s v="Male"/>
    <x v="7"/>
    <x v="0"/>
    <x v="1185"/>
    <s v="Yes"/>
    <n v="3"/>
    <x v="4"/>
    <n v="0.1"/>
    <n v="0.09"/>
    <n v="1.0000000000000009E-2"/>
    <n v="3865.6000000000004"/>
    <n v="3000"/>
    <s v="Travel_Rarely"/>
    <n v="734"/>
    <s v="Research &amp; Development"/>
    <n v="2"/>
    <n v="4"/>
    <s v="Medical"/>
    <n v="46"/>
    <n v="3"/>
    <n v="5"/>
    <s v="Divorced"/>
    <n v="14218"/>
    <n v="7"/>
    <n v="17"/>
    <n v="3"/>
    <n v="3"/>
    <n v="1"/>
    <n v="24"/>
    <n v="3"/>
    <n v="1"/>
    <n v="2"/>
    <n v="2"/>
  </r>
  <r>
    <n v="36"/>
    <x v="1"/>
    <n v="4"/>
    <s v="Male"/>
    <x v="4"/>
    <x v="3"/>
    <x v="1186"/>
    <s v="Yes"/>
    <n v="3"/>
    <x v="12"/>
    <n v="0.1"/>
    <n v="0.09"/>
    <n v="1.0000000000000009E-2"/>
    <n v="1664.2"/>
    <n v="3000"/>
    <s v="Travel_Rarely"/>
    <n v="1383"/>
    <s v="Research &amp; Development"/>
    <n v="10"/>
    <n v="3"/>
    <s v="Life Sciences"/>
    <n v="90"/>
    <n v="3"/>
    <n v="3"/>
    <s v="Married"/>
    <n v="25949"/>
    <n v="7"/>
    <n v="13"/>
    <n v="3"/>
    <n v="4"/>
    <n v="1"/>
    <n v="15"/>
    <n v="1"/>
    <n v="8"/>
    <n v="5"/>
    <n v="7"/>
  </r>
  <r>
    <n v="44"/>
    <x v="0"/>
    <n v="3"/>
    <s v="Male"/>
    <x v="1"/>
    <x v="1"/>
    <x v="531"/>
    <s v="Yes"/>
    <n v="2"/>
    <x v="8"/>
    <n v="0.12"/>
    <n v="0.11"/>
    <n v="9.999999999999995E-3"/>
    <n v="468.40000000000003"/>
    <n v="500"/>
    <s v="Travel_Frequently"/>
    <n v="429"/>
    <s v="Research &amp; Development"/>
    <n v="1"/>
    <n v="2"/>
    <s v="Medical"/>
    <n v="99"/>
    <n v="3"/>
    <n v="1"/>
    <s v="Divorced"/>
    <n v="11092"/>
    <n v="1"/>
    <n v="12"/>
    <n v="3"/>
    <n v="3"/>
    <n v="3"/>
    <n v="6"/>
    <n v="2"/>
    <n v="3"/>
    <n v="2"/>
    <n v="3"/>
  </r>
  <r>
    <n v="37"/>
    <x v="1"/>
    <n v="3"/>
    <s v="Male"/>
    <x v="8"/>
    <x v="1"/>
    <x v="1187"/>
    <s v="No"/>
    <n v="2"/>
    <x v="1"/>
    <n v="0.12"/>
    <n v="0.11"/>
    <n v="9.999999999999995E-3"/>
    <n v="814.2"/>
    <n v="4500"/>
    <s v="Travel_Rarely"/>
    <n v="1239"/>
    <s v="Human Resources"/>
    <n v="8"/>
    <n v="2"/>
    <s v="Other"/>
    <n v="89"/>
    <n v="3"/>
    <n v="2"/>
    <s v="Divorced"/>
    <n v="12832"/>
    <n v="2"/>
    <n v="13"/>
    <n v="3"/>
    <n v="3"/>
    <n v="0"/>
    <n v="19"/>
    <n v="4"/>
    <n v="0"/>
    <n v="4"/>
    <n v="7"/>
  </r>
  <r>
    <n v="35"/>
    <x v="0"/>
    <n v="3"/>
    <s v="Male"/>
    <x v="0"/>
    <x v="0"/>
    <x v="1188"/>
    <s v="Yes"/>
    <n v="3"/>
    <x v="1"/>
    <n v="0.08"/>
    <n v="0.09"/>
    <n v="-9.999999999999995E-3"/>
    <n v="1162.6000000000001"/>
    <n v="500"/>
    <s v="Travel_Rarely"/>
    <n v="303"/>
    <s v="Sales"/>
    <n v="27"/>
    <n v="3"/>
    <s v="Life Sciences"/>
    <n v="84"/>
    <n v="3"/>
    <n v="2"/>
    <s v="Single"/>
    <n v="13492"/>
    <n v="1"/>
    <n v="18"/>
    <n v="3"/>
    <n v="4"/>
    <n v="0"/>
    <n v="10"/>
    <n v="2"/>
    <n v="7"/>
    <n v="7"/>
    <n v="7"/>
  </r>
  <r>
    <n v="33"/>
    <x v="1"/>
    <n v="4"/>
    <s v="Male"/>
    <x v="1"/>
    <x v="3"/>
    <x v="1189"/>
    <s v="No"/>
    <n v="3"/>
    <x v="1"/>
    <n v="0.15"/>
    <n v="0.09"/>
    <n v="0.06"/>
    <n v="628.6"/>
    <n v="500"/>
    <s v="Travel_Rarely"/>
    <n v="867"/>
    <s v="Research &amp; Development"/>
    <n v="8"/>
    <n v="4"/>
    <s v="Life Sciences"/>
    <n v="90"/>
    <n v="4"/>
    <n v="1"/>
    <s v="Married"/>
    <n v="6076"/>
    <n v="6"/>
    <n v="19"/>
    <n v="3"/>
    <n v="2"/>
    <n v="1"/>
    <n v="14"/>
    <n v="1"/>
    <n v="8"/>
    <n v="7"/>
    <n v="6"/>
  </r>
  <r>
    <n v="28"/>
    <x v="1"/>
    <n v="3"/>
    <s v="Male"/>
    <x v="1"/>
    <x v="0"/>
    <x v="633"/>
    <s v="No"/>
    <n v="4"/>
    <x v="8"/>
    <n v="0.15"/>
    <n v="7.0000000000000007E-2"/>
    <n v="7.9999999999999988E-2"/>
    <n v="408.8"/>
    <n v="4500"/>
    <s v="Travel_Rarely"/>
    <n v="1181"/>
    <s v="Research &amp; Development"/>
    <n v="1"/>
    <n v="3"/>
    <s v="Life Sciences"/>
    <n v="82"/>
    <n v="3"/>
    <n v="1"/>
    <s v="Married"/>
    <n v="5531"/>
    <n v="1"/>
    <n v="11"/>
    <n v="3"/>
    <n v="3"/>
    <n v="1"/>
    <n v="5"/>
    <n v="6"/>
    <n v="3"/>
    <n v="0"/>
    <n v="3"/>
  </r>
  <r>
    <n v="39"/>
    <x v="1"/>
    <n v="3"/>
    <s v="Male"/>
    <x v="7"/>
    <x v="2"/>
    <x v="1190"/>
    <s v="No"/>
    <n v="3"/>
    <x v="9"/>
    <n v="0.08"/>
    <n v="0.11"/>
    <n v="-0.03"/>
    <n v="2692.8"/>
    <n v="1200"/>
    <s v="Travel_Rarely"/>
    <n v="1253"/>
    <s v="Research &amp; Development"/>
    <n v="10"/>
    <n v="1"/>
    <s v="Medical"/>
    <n v="65"/>
    <n v="3"/>
    <n v="3"/>
    <s v="Single"/>
    <n v="7914"/>
    <n v="7"/>
    <n v="21"/>
    <n v="4"/>
    <n v="3"/>
    <n v="0"/>
    <n v="9"/>
    <n v="3"/>
    <n v="3"/>
    <n v="2"/>
    <n v="2"/>
  </r>
  <r>
    <n v="46"/>
    <x v="1"/>
    <n v="2"/>
    <s v="Male"/>
    <x v="0"/>
    <x v="1"/>
    <x v="1191"/>
    <s v="No"/>
    <n v="3"/>
    <x v="4"/>
    <n v="0.12"/>
    <n v="0.1"/>
    <n v="1.999999999999999E-2"/>
    <n v="1598.2"/>
    <n v="4500"/>
    <s v="Non-Travel"/>
    <n v="849"/>
    <s v="Sales"/>
    <n v="26"/>
    <n v="2"/>
    <s v="Life Sciences"/>
    <n v="98"/>
    <n v="2"/>
    <n v="2"/>
    <s v="Single"/>
    <n v="25166"/>
    <n v="8"/>
    <n v="15"/>
    <n v="3"/>
    <n v="3"/>
    <n v="0"/>
    <n v="6"/>
    <n v="3"/>
    <n v="2"/>
    <n v="2"/>
    <n v="2"/>
  </r>
  <r>
    <n v="40"/>
    <x v="1"/>
    <n v="3"/>
    <s v="Female"/>
    <x v="2"/>
    <x v="3"/>
    <x v="1192"/>
    <s v="No"/>
    <n v="2"/>
    <x v="9"/>
    <n v="0.15"/>
    <n v="7.0000000000000007E-2"/>
    <n v="7.9999999999999988E-2"/>
    <n v="675.40000000000009"/>
    <n v="500"/>
    <s v="Travel_Rarely"/>
    <n v="616"/>
    <s v="Research &amp; Development"/>
    <n v="2"/>
    <n v="2"/>
    <s v="Life Sciences"/>
    <n v="99"/>
    <n v="3"/>
    <n v="1"/>
    <s v="Married"/>
    <n v="25605"/>
    <n v="4"/>
    <n v="17"/>
    <n v="3"/>
    <n v="4"/>
    <n v="1"/>
    <n v="7"/>
    <n v="5"/>
    <n v="3"/>
    <n v="0"/>
    <n v="2"/>
  </r>
  <r>
    <n v="42"/>
    <x v="1"/>
    <n v="2"/>
    <s v="Male"/>
    <x v="4"/>
    <x v="3"/>
    <x v="1193"/>
    <s v="No"/>
    <n v="2"/>
    <x v="2"/>
    <n v="0.12"/>
    <n v="0.09"/>
    <n v="0.03"/>
    <n v="1107.6000000000001"/>
    <n v="4500"/>
    <s v="Travel_Rarely"/>
    <n v="1128"/>
    <s v="Research &amp; Development"/>
    <n v="13"/>
    <n v="3"/>
    <s v="Medical"/>
    <n v="95"/>
    <n v="4"/>
    <n v="2"/>
    <s v="Married"/>
    <n v="5696"/>
    <n v="5"/>
    <n v="18"/>
    <n v="3"/>
    <n v="3"/>
    <n v="2"/>
    <n v="10"/>
    <n v="2"/>
    <n v="0"/>
    <n v="0"/>
    <n v="0"/>
  </r>
  <r>
    <n v="35"/>
    <x v="1"/>
    <n v="2"/>
    <s v="Male"/>
    <x v="3"/>
    <x v="0"/>
    <x v="1194"/>
    <s v="No"/>
    <n v="3"/>
    <x v="5"/>
    <n v="0.15"/>
    <n v="0.11"/>
    <n v="3.9999999999999994E-2"/>
    <n v="1152.4000000000001"/>
    <n v="500"/>
    <s v="Non-Travel"/>
    <n v="1180"/>
    <s v="Research &amp; Development"/>
    <n v="2"/>
    <n v="2"/>
    <s v="Medical"/>
    <n v="90"/>
    <n v="3"/>
    <n v="2"/>
    <s v="Divorced"/>
    <n v="24442"/>
    <n v="2"/>
    <n v="14"/>
    <n v="3"/>
    <n v="3"/>
    <n v="1"/>
    <n v="15"/>
    <n v="6"/>
    <n v="7"/>
    <n v="1"/>
    <n v="7"/>
  </r>
  <r>
    <n v="38"/>
    <x v="1"/>
    <n v="1"/>
    <s v="Male"/>
    <x v="8"/>
    <x v="1"/>
    <x v="1195"/>
    <s v="No"/>
    <n v="3"/>
    <x v="19"/>
    <n v="0.08"/>
    <n v="7.0000000000000007E-2"/>
    <n v="9.999999999999995E-3"/>
    <n v="518.4"/>
    <n v="500"/>
    <s v="Non-Travel"/>
    <n v="1336"/>
    <s v="Human Resources"/>
    <n v="2"/>
    <n v="3"/>
    <s v="Human Resources"/>
    <n v="100"/>
    <n v="3"/>
    <n v="1"/>
    <s v="Divorced"/>
    <n v="7129"/>
    <n v="5"/>
    <n v="13"/>
    <n v="3"/>
    <n v="4"/>
    <n v="3"/>
    <n v="13"/>
    <n v="3"/>
    <n v="10"/>
    <n v="3"/>
    <n v="8"/>
  </r>
  <r>
    <n v="34"/>
    <x v="0"/>
    <n v="4"/>
    <s v="Male"/>
    <x v="2"/>
    <x v="3"/>
    <x v="800"/>
    <s v="No"/>
    <n v="2"/>
    <x v="5"/>
    <n v="0.12"/>
    <n v="7.0000000000000007E-2"/>
    <n v="4.9999999999999989E-2"/>
    <n v="1069.2"/>
    <n v="500"/>
    <s v="Travel_Frequently"/>
    <n v="234"/>
    <s v="Research &amp; Development"/>
    <n v="9"/>
    <n v="4"/>
    <s v="Life Sciences"/>
    <n v="93"/>
    <n v="3"/>
    <n v="2"/>
    <s v="Married"/>
    <n v="6208"/>
    <n v="4"/>
    <n v="17"/>
    <n v="3"/>
    <n v="3"/>
    <n v="1"/>
    <n v="11"/>
    <n v="3"/>
    <n v="1"/>
    <n v="0"/>
    <n v="7"/>
  </r>
  <r>
    <n v="37"/>
    <x v="0"/>
    <n v="4"/>
    <s v="Male"/>
    <x v="3"/>
    <x v="3"/>
    <x v="1196"/>
    <s v="No"/>
    <n v="1"/>
    <x v="1"/>
    <n v="0.15"/>
    <n v="0.1"/>
    <n v="4.9999999999999989E-2"/>
    <n v="842.6"/>
    <n v="4500"/>
    <s v="Travel_Rarely"/>
    <n v="370"/>
    <s v="Research &amp; Development"/>
    <n v="10"/>
    <n v="4"/>
    <s v="Medical"/>
    <n v="58"/>
    <n v="3"/>
    <n v="2"/>
    <s v="Single"/>
    <n v="4992"/>
    <n v="1"/>
    <n v="15"/>
    <n v="3"/>
    <n v="2"/>
    <n v="0"/>
    <n v="10"/>
    <n v="4"/>
    <n v="3"/>
    <n v="0"/>
    <n v="8"/>
  </r>
  <r>
    <n v="39"/>
    <x v="1"/>
    <n v="3"/>
    <s v="Male"/>
    <x v="0"/>
    <x v="0"/>
    <x v="1197"/>
    <s v="No"/>
    <n v="3"/>
    <x v="4"/>
    <n v="0.12"/>
    <n v="0.11"/>
    <n v="9.999999999999995E-3"/>
    <n v="825.40000000000009"/>
    <n v="4500"/>
    <s v="Travel_Frequently"/>
    <n v="766"/>
    <s v="Sales"/>
    <n v="20"/>
    <n v="3"/>
    <s v="Life Sciences"/>
    <n v="83"/>
    <n v="3"/>
    <n v="2"/>
    <s v="Divorced"/>
    <n v="19188"/>
    <n v="2"/>
    <n v="18"/>
    <n v="3"/>
    <n v="4"/>
    <n v="1"/>
    <n v="7"/>
    <n v="6"/>
    <n v="1"/>
    <n v="2"/>
    <n v="2"/>
  </r>
  <r>
    <n v="43"/>
    <x v="1"/>
    <n v="1"/>
    <s v="Male"/>
    <x v="1"/>
    <x v="2"/>
    <x v="1198"/>
    <s v="No"/>
    <n v="2"/>
    <x v="11"/>
    <n v="0.12"/>
    <n v="0.1"/>
    <n v="1.999999999999999E-2"/>
    <n v="487.6"/>
    <n v="3000"/>
    <s v="Non-Travel"/>
    <n v="343"/>
    <s v="Research &amp; Development"/>
    <n v="9"/>
    <n v="3"/>
    <s v="Life Sciences"/>
    <n v="52"/>
    <n v="3"/>
    <n v="1"/>
    <s v="Single"/>
    <n v="24978"/>
    <n v="4"/>
    <n v="13"/>
    <n v="3"/>
    <n v="3"/>
    <n v="0"/>
    <n v="7"/>
    <n v="2"/>
    <n v="2"/>
    <n v="1"/>
    <n v="2"/>
  </r>
  <r>
    <n v="41"/>
    <x v="1"/>
    <n v="2"/>
    <s v="Male"/>
    <x v="4"/>
    <x v="1"/>
    <x v="1199"/>
    <s v="No"/>
    <n v="1"/>
    <x v="11"/>
    <n v="0.12"/>
    <n v="7.0000000000000007E-2"/>
    <n v="4.9999999999999989E-2"/>
    <n v="1374"/>
    <n v="500"/>
    <s v="Travel_Rarely"/>
    <n v="447"/>
    <s v="Research &amp; Development"/>
    <n v="5"/>
    <n v="3"/>
    <s v="Life Sciences"/>
    <n v="85"/>
    <n v="4"/>
    <n v="2"/>
    <s v="Single"/>
    <n v="15530"/>
    <n v="3"/>
    <n v="12"/>
    <n v="3"/>
    <n v="1"/>
    <n v="0"/>
    <n v="11"/>
    <n v="3"/>
    <n v="2"/>
    <n v="1"/>
    <n v="2"/>
  </r>
  <r>
    <n v="41"/>
    <x v="1"/>
    <n v="3"/>
    <s v="Female"/>
    <x v="0"/>
    <x v="2"/>
    <x v="1200"/>
    <s v="Yes"/>
    <n v="4"/>
    <x v="14"/>
    <n v="0.15"/>
    <n v="0.11"/>
    <n v="3.9999999999999994E-2"/>
    <n v="2089.4"/>
    <n v="1200"/>
    <s v="Travel_Rarely"/>
    <n v="796"/>
    <s v="Sales"/>
    <n v="4"/>
    <n v="1"/>
    <s v="Marketing"/>
    <n v="81"/>
    <n v="3"/>
    <n v="3"/>
    <s v="Divorced"/>
    <n v="26458"/>
    <n v="0"/>
    <n v="13"/>
    <n v="3"/>
    <n v="4"/>
    <n v="1"/>
    <n v="23"/>
    <n v="3"/>
    <n v="14"/>
    <n v="13"/>
    <n v="5"/>
  </r>
  <r>
    <n v="30"/>
    <x v="1"/>
    <n v="1"/>
    <s v="Female"/>
    <x v="3"/>
    <x v="2"/>
    <x v="1201"/>
    <s v="No"/>
    <n v="3"/>
    <x v="5"/>
    <n v="0.1"/>
    <n v="7.0000000000000007E-2"/>
    <n v="0.03"/>
    <n v="1933.4"/>
    <n v="3000"/>
    <s v="Travel_Rarely"/>
    <n v="1092"/>
    <s v="Research &amp; Development"/>
    <n v="10"/>
    <n v="3"/>
    <s v="Medical"/>
    <n v="64"/>
    <n v="3"/>
    <n v="3"/>
    <s v="Single"/>
    <n v="2739"/>
    <n v="9"/>
    <n v="14"/>
    <n v="3"/>
    <n v="2"/>
    <n v="0"/>
    <n v="9"/>
    <n v="3"/>
    <n v="7"/>
    <n v="0"/>
    <n v="2"/>
  </r>
  <r>
    <n v="26"/>
    <x v="0"/>
    <n v="4"/>
    <s v="Female"/>
    <x v="8"/>
    <x v="1"/>
    <x v="1202"/>
    <s v="Yes"/>
    <n v="3"/>
    <x v="8"/>
    <n v="0.08"/>
    <n v="0.11"/>
    <n v="-0.03"/>
    <n v="429.6"/>
    <n v="3000"/>
    <s v="Travel_Rarely"/>
    <n v="920"/>
    <s v="Human Resources"/>
    <n v="20"/>
    <n v="2"/>
    <s v="Medical"/>
    <n v="69"/>
    <n v="3"/>
    <n v="1"/>
    <s v="Married"/>
    <n v="6889"/>
    <n v="0"/>
    <n v="11"/>
    <n v="3"/>
    <n v="3"/>
    <n v="0"/>
    <n v="6"/>
    <n v="3"/>
    <n v="1"/>
    <n v="1"/>
    <n v="4"/>
  </r>
  <r>
    <n v="46"/>
    <x v="0"/>
    <n v="4"/>
    <s v="Female"/>
    <x v="4"/>
    <x v="1"/>
    <x v="1203"/>
    <s v="No"/>
    <n v="4"/>
    <x v="7"/>
    <n v="0.15"/>
    <n v="0.09"/>
    <n v="0.06"/>
    <n v="1785.2"/>
    <n v="1200"/>
    <s v="Travel_Rarely"/>
    <n v="261"/>
    <s v="Research &amp; Development"/>
    <n v="21"/>
    <n v="2"/>
    <s v="Medical"/>
    <n v="66"/>
    <n v="3"/>
    <n v="2"/>
    <s v="Married"/>
    <n v="10842"/>
    <n v="4"/>
    <n v="22"/>
    <n v="4"/>
    <n v="4"/>
    <n v="1"/>
    <n v="13"/>
    <n v="2"/>
    <n v="7"/>
    <n v="3"/>
    <n v="7"/>
  </r>
  <r>
    <n v="40"/>
    <x v="1"/>
    <n v="3"/>
    <s v="Female"/>
    <x v="4"/>
    <x v="0"/>
    <x v="1204"/>
    <s v="No"/>
    <n v="3"/>
    <x v="8"/>
    <n v="0.15"/>
    <n v="0.09"/>
    <n v="0.06"/>
    <n v="1302.6000000000001"/>
    <n v="500"/>
    <s v="Travel_Rarely"/>
    <n v="1194"/>
    <s v="Research &amp; Development"/>
    <n v="1"/>
    <n v="3"/>
    <s v="Life Sciences"/>
    <n v="52"/>
    <n v="3"/>
    <n v="2"/>
    <s v="Divorced"/>
    <n v="9060"/>
    <n v="4"/>
    <n v="17"/>
    <n v="3"/>
    <n v="4"/>
    <n v="1"/>
    <n v="12"/>
    <n v="3"/>
    <n v="3"/>
    <n v="0"/>
    <n v="3"/>
  </r>
  <r>
    <n v="34"/>
    <x v="1"/>
    <n v="2"/>
    <s v="Male"/>
    <x v="0"/>
    <x v="2"/>
    <x v="1205"/>
    <s v="No"/>
    <n v="3"/>
    <x v="1"/>
    <n v="0.15"/>
    <n v="0.1"/>
    <n v="4.9999999999999989E-2"/>
    <n v="1359.8000000000002"/>
    <n v="3000"/>
    <s v="Travel_Rarely"/>
    <n v="810"/>
    <s v="Sales"/>
    <n v="8"/>
    <n v="2"/>
    <s v="Technical Degree"/>
    <n v="92"/>
    <n v="4"/>
    <n v="2"/>
    <s v="Married"/>
    <n v="22128"/>
    <n v="1"/>
    <n v="21"/>
    <n v="4"/>
    <n v="3"/>
    <n v="2"/>
    <n v="10"/>
    <n v="5"/>
    <n v="8"/>
    <n v="4"/>
    <n v="8"/>
  </r>
  <r>
    <n v="58"/>
    <x v="1"/>
    <n v="2"/>
    <s v="Male"/>
    <x v="5"/>
    <x v="1"/>
    <x v="1206"/>
    <s v="No"/>
    <n v="2"/>
    <x v="22"/>
    <n v="0.15"/>
    <n v="0.09"/>
    <n v="0.06"/>
    <n v="3258.2000000000003"/>
    <n v="1200"/>
    <s v="Non-Travel"/>
    <n v="350"/>
    <s v="Sales"/>
    <n v="2"/>
    <n v="3"/>
    <s v="Medical"/>
    <n v="52"/>
    <n v="3"/>
    <n v="4"/>
    <s v="Divorced"/>
    <n v="22577"/>
    <n v="4"/>
    <n v="22"/>
    <n v="4"/>
    <n v="4"/>
    <n v="1"/>
    <n v="37"/>
    <n v="0"/>
    <n v="9"/>
    <n v="14"/>
    <n v="14"/>
  </r>
  <r>
    <n v="35"/>
    <x v="1"/>
    <n v="2"/>
    <s v="Male"/>
    <x v="2"/>
    <x v="2"/>
    <x v="1207"/>
    <s v="No"/>
    <n v="4"/>
    <x v="8"/>
    <n v="0.15"/>
    <n v="0.09"/>
    <n v="0.06"/>
    <n v="541"/>
    <n v="1200"/>
    <s v="Travel_Rarely"/>
    <n v="185"/>
    <s v="Research &amp; Development"/>
    <n v="23"/>
    <n v="4"/>
    <s v="Medical"/>
    <n v="91"/>
    <n v="1"/>
    <n v="1"/>
    <s v="Married"/>
    <n v="9696"/>
    <n v="0"/>
    <n v="16"/>
    <n v="3"/>
    <n v="2"/>
    <n v="1"/>
    <n v="6"/>
    <n v="2"/>
    <n v="4"/>
    <n v="0"/>
    <n v="3"/>
  </r>
  <r>
    <n v="47"/>
    <x v="1"/>
    <n v="3"/>
    <s v="Female"/>
    <x v="3"/>
    <x v="1"/>
    <x v="1208"/>
    <s v="Yes"/>
    <n v="3"/>
    <x v="14"/>
    <n v="0.15"/>
    <n v="0.09"/>
    <n v="0.06"/>
    <n v="2066.6"/>
    <n v="1200"/>
    <s v="Travel_Rarely"/>
    <n v="1001"/>
    <s v="Research &amp; Development"/>
    <n v="4"/>
    <n v="3"/>
    <s v="Life Sciences"/>
    <n v="92"/>
    <n v="2"/>
    <n v="3"/>
    <s v="Divorced"/>
    <n v="19271"/>
    <n v="8"/>
    <n v="12"/>
    <n v="3"/>
    <n v="3"/>
    <n v="1"/>
    <n v="28"/>
    <n v="4"/>
    <n v="11"/>
    <n v="14"/>
    <n v="10"/>
  </r>
  <r>
    <n v="40"/>
    <x v="1"/>
    <n v="2"/>
    <s v="Female"/>
    <x v="4"/>
    <x v="3"/>
    <x v="1209"/>
    <s v="No"/>
    <n v="3"/>
    <x v="5"/>
    <n v="0.15"/>
    <n v="0.1"/>
    <n v="4.9999999999999989E-2"/>
    <n v="889.6"/>
    <n v="500"/>
    <s v="Travel_Rarely"/>
    <n v="750"/>
    <s v="Research &amp; Development"/>
    <n v="12"/>
    <n v="3"/>
    <s v="Life Sciences"/>
    <n v="47"/>
    <n v="3"/>
    <n v="2"/>
    <s v="Divorced"/>
    <n v="10748"/>
    <n v="2"/>
    <n v="12"/>
    <n v="3"/>
    <n v="2"/>
    <n v="1"/>
    <n v="15"/>
    <n v="3"/>
    <n v="4"/>
    <n v="7"/>
    <n v="7"/>
  </r>
  <r>
    <n v="54"/>
    <x v="1"/>
    <n v="4"/>
    <s v="Female"/>
    <x v="1"/>
    <x v="0"/>
    <x v="1210"/>
    <s v="No"/>
    <n v="2"/>
    <x v="5"/>
    <n v="0.15"/>
    <n v="0.09"/>
    <n v="0.06"/>
    <n v="1370.8000000000002"/>
    <n v="3000"/>
    <s v="Travel_Rarely"/>
    <n v="431"/>
    <s v="Research &amp; Development"/>
    <n v="7"/>
    <n v="4"/>
    <s v="Medical"/>
    <n v="68"/>
    <n v="3"/>
    <n v="2"/>
    <s v="Married"/>
    <n v="15696"/>
    <n v="4"/>
    <n v="15"/>
    <n v="3"/>
    <n v="2"/>
    <n v="1"/>
    <n v="14"/>
    <n v="2"/>
    <n v="1"/>
    <n v="1"/>
    <n v="7"/>
  </r>
  <r>
    <n v="31"/>
    <x v="1"/>
    <n v="1"/>
    <s v="Female"/>
    <x v="0"/>
    <x v="3"/>
    <x v="1211"/>
    <s v="No"/>
    <n v="3"/>
    <x v="11"/>
    <n v="0.15"/>
    <n v="0.1"/>
    <n v="4.9999999999999989E-2"/>
    <n v="1927.4"/>
    <n v="500"/>
    <s v="Travel_Frequently"/>
    <n v="1125"/>
    <s v="Sales"/>
    <n v="7"/>
    <n v="4"/>
    <s v="Marketing"/>
    <n v="68"/>
    <n v="3"/>
    <n v="3"/>
    <s v="Married"/>
    <n v="8277"/>
    <n v="2"/>
    <n v="14"/>
    <n v="3"/>
    <n v="4"/>
    <n v="2"/>
    <n v="9"/>
    <n v="3"/>
    <n v="2"/>
    <n v="2"/>
    <n v="2"/>
  </r>
  <r>
    <n v="28"/>
    <x v="1"/>
    <n v="3"/>
    <s v="Female"/>
    <x v="1"/>
    <x v="3"/>
    <x v="1212"/>
    <s v="No"/>
    <n v="3"/>
    <x v="11"/>
    <n v="0.1"/>
    <n v="0.1"/>
    <n v="0"/>
    <n v="718.2"/>
    <n v="3000"/>
    <s v="Travel_Rarely"/>
    <n v="1217"/>
    <s v="Research &amp; Development"/>
    <n v="1"/>
    <n v="3"/>
    <s v="Medical"/>
    <n v="67"/>
    <n v="3"/>
    <n v="1"/>
    <s v="Married"/>
    <n v="12719"/>
    <n v="1"/>
    <n v="25"/>
    <n v="4"/>
    <n v="3"/>
    <n v="1"/>
    <n v="3"/>
    <n v="3"/>
    <n v="2"/>
    <n v="1"/>
    <n v="2"/>
  </r>
  <r>
    <n v="38"/>
    <x v="1"/>
    <n v="2"/>
    <s v="Female"/>
    <x v="6"/>
    <x v="0"/>
    <x v="517"/>
    <s v="Yes"/>
    <n v="2"/>
    <x v="9"/>
    <n v="0.15"/>
    <n v="0.1"/>
    <n v="4.9999999999999989E-2"/>
    <n v="1081"/>
    <n v="3000"/>
    <s v="Travel_Rarely"/>
    <n v="723"/>
    <s v="Sales"/>
    <n v="2"/>
    <n v="4"/>
    <s v="Marketing"/>
    <n v="77"/>
    <n v="1"/>
    <n v="2"/>
    <s v="Married"/>
    <n v="4244"/>
    <n v="2"/>
    <n v="20"/>
    <n v="4"/>
    <n v="1"/>
    <n v="2"/>
    <n v="20"/>
    <n v="4"/>
    <n v="2"/>
    <n v="0"/>
    <n v="3"/>
  </r>
  <r>
    <n v="26"/>
    <x v="1"/>
    <n v="3"/>
    <s v="Male"/>
    <x v="0"/>
    <x v="0"/>
    <x v="1213"/>
    <s v="No"/>
    <n v="3"/>
    <x v="8"/>
    <n v="0.08"/>
    <n v="7.0000000000000007E-2"/>
    <n v="9.999999999999995E-3"/>
    <n v="936.80000000000007"/>
    <n v="500"/>
    <s v="Travel_Rarely"/>
    <n v="572"/>
    <s v="Sales"/>
    <n v="10"/>
    <n v="3"/>
    <s v="Medical"/>
    <n v="46"/>
    <n v="3"/>
    <n v="2"/>
    <s v="Single"/>
    <n v="9125"/>
    <n v="1"/>
    <n v="13"/>
    <n v="3"/>
    <n v="1"/>
    <n v="0"/>
    <n v="5"/>
    <n v="4"/>
    <n v="3"/>
    <n v="1"/>
    <n v="2"/>
  </r>
  <r>
    <n v="58"/>
    <x v="1"/>
    <n v="1"/>
    <s v="Male"/>
    <x v="7"/>
    <x v="2"/>
    <x v="1214"/>
    <s v="Yes"/>
    <n v="3"/>
    <x v="4"/>
    <n v="0.08"/>
    <n v="0.11"/>
    <n v="-0.03"/>
    <n v="3157.4"/>
    <n v="500"/>
    <s v="Travel_Frequently"/>
    <n v="1216"/>
    <s v="Research &amp; Development"/>
    <n v="15"/>
    <n v="4"/>
    <s v="Life Sciences"/>
    <n v="87"/>
    <n v="3"/>
    <n v="4"/>
    <s v="Married"/>
    <n v="21624"/>
    <n v="2"/>
    <n v="14"/>
    <n v="3"/>
    <n v="2"/>
    <n v="0"/>
    <n v="23"/>
    <n v="3"/>
    <n v="2"/>
    <n v="2"/>
    <n v="2"/>
  </r>
  <r>
    <n v="18"/>
    <x v="1"/>
    <n v="2"/>
    <s v="Female"/>
    <x v="1"/>
    <x v="2"/>
    <x v="1215"/>
    <s v="No"/>
    <n v="1"/>
    <x v="2"/>
    <n v="0.12"/>
    <n v="0.09"/>
    <n v="0.03"/>
    <n v="302.8"/>
    <n v="1200"/>
    <s v="Non-Travel"/>
    <n v="1431"/>
    <s v="Research &amp; Development"/>
    <n v="14"/>
    <n v="3"/>
    <s v="Medical"/>
    <n v="33"/>
    <n v="3"/>
    <n v="1"/>
    <s v="Single"/>
    <n v="8018"/>
    <n v="1"/>
    <n v="16"/>
    <n v="3"/>
    <n v="3"/>
    <n v="0"/>
    <n v="0"/>
    <n v="4"/>
    <n v="0"/>
    <n v="0"/>
    <n v="0"/>
  </r>
  <r>
    <n v="31"/>
    <x v="0"/>
    <n v="4"/>
    <s v="Male"/>
    <x v="8"/>
    <x v="3"/>
    <x v="98"/>
    <s v="No"/>
    <n v="3"/>
    <x v="6"/>
    <n v="0.08"/>
    <n v="0.1"/>
    <n v="-2.0000000000000004E-2"/>
    <n v="591.20000000000005"/>
    <n v="1200"/>
    <s v="Travel_Rarely"/>
    <n v="359"/>
    <s v="Human Resources"/>
    <n v="18"/>
    <n v="5"/>
    <s v="Human Resources"/>
    <n v="89"/>
    <n v="4"/>
    <n v="1"/>
    <s v="Married"/>
    <n v="21495"/>
    <n v="0"/>
    <n v="17"/>
    <n v="3"/>
    <n v="3"/>
    <n v="0"/>
    <n v="2"/>
    <n v="4"/>
    <n v="0"/>
    <n v="0"/>
    <n v="0"/>
  </r>
  <r>
    <n v="29"/>
    <x v="0"/>
    <n v="1"/>
    <s v="Male"/>
    <x v="8"/>
    <x v="3"/>
    <x v="1216"/>
    <s v="Yes"/>
    <n v="3"/>
    <x v="4"/>
    <n v="0.12"/>
    <n v="0.09"/>
    <n v="0.03"/>
    <n v="467"/>
    <n v="1200"/>
    <s v="Travel_Rarely"/>
    <n v="350"/>
    <s v="Human Resources"/>
    <n v="13"/>
    <n v="3"/>
    <s v="Human Resources"/>
    <n v="56"/>
    <n v="2"/>
    <n v="1"/>
    <s v="Divorced"/>
    <n v="3157"/>
    <n v="4"/>
    <n v="15"/>
    <n v="3"/>
    <n v="4"/>
    <n v="3"/>
    <n v="4"/>
    <n v="3"/>
    <n v="2"/>
    <n v="2"/>
    <n v="0"/>
  </r>
  <r>
    <n v="45"/>
    <x v="1"/>
    <n v="3"/>
    <s v="Female"/>
    <x v="0"/>
    <x v="2"/>
    <x v="1217"/>
    <s v="No"/>
    <n v="4"/>
    <x v="3"/>
    <n v="0.1"/>
    <n v="7.0000000000000007E-2"/>
    <n v="0.03"/>
    <n v="1030.8"/>
    <n v="3000"/>
    <s v="Non-Travel"/>
    <n v="589"/>
    <s v="Sales"/>
    <n v="2"/>
    <n v="4"/>
    <s v="Life Sciences"/>
    <n v="67"/>
    <n v="3"/>
    <n v="2"/>
    <s v="Married"/>
    <n v="19665"/>
    <n v="4"/>
    <n v="22"/>
    <n v="4"/>
    <n v="2"/>
    <n v="2"/>
    <n v="10"/>
    <n v="3"/>
    <n v="7"/>
    <n v="5"/>
    <n v="7"/>
  </r>
  <r>
    <n v="36"/>
    <x v="1"/>
    <n v="4"/>
    <s v="Female"/>
    <x v="1"/>
    <x v="1"/>
    <x v="1218"/>
    <s v="Yes"/>
    <n v="3"/>
    <x v="6"/>
    <n v="0.15"/>
    <n v="0.09"/>
    <n v="0.06"/>
    <n v="1392.4"/>
    <n v="1200"/>
    <s v="Travel_Rarely"/>
    <n v="430"/>
    <s v="Research &amp; Development"/>
    <n v="2"/>
    <n v="4"/>
    <s v="Other"/>
    <n v="73"/>
    <n v="3"/>
    <n v="2"/>
    <s v="Married"/>
    <n v="19573"/>
    <n v="4"/>
    <n v="22"/>
    <n v="4"/>
    <n v="4"/>
    <n v="1"/>
    <n v="15"/>
    <n v="2"/>
    <n v="0"/>
    <n v="0"/>
    <n v="0"/>
  </r>
  <r>
    <n v="43"/>
    <x v="1"/>
    <n v="1"/>
    <s v="Male"/>
    <x v="0"/>
    <x v="0"/>
    <x v="1219"/>
    <s v="No"/>
    <n v="3"/>
    <x v="5"/>
    <n v="0.08"/>
    <n v="0.11"/>
    <n v="-0.03"/>
    <n v="1135"/>
    <n v="3000"/>
    <s v="Travel_Frequently"/>
    <n v="1422"/>
    <s v="Sales"/>
    <n v="2"/>
    <n v="4"/>
    <s v="Life Sciences"/>
    <n v="92"/>
    <n v="3"/>
    <n v="2"/>
    <s v="Married"/>
    <n v="19246"/>
    <n v="1"/>
    <n v="20"/>
    <n v="4"/>
    <n v="3"/>
    <n v="1"/>
    <n v="7"/>
    <n v="5"/>
    <n v="7"/>
    <n v="7"/>
    <n v="7"/>
  </r>
  <r>
    <n v="27"/>
    <x v="1"/>
    <n v="4"/>
    <s v="Female"/>
    <x v="2"/>
    <x v="0"/>
    <x v="1220"/>
    <s v="Yes"/>
    <n v="2"/>
    <x v="8"/>
    <n v="0.08"/>
    <n v="0.11"/>
    <n v="-0.03"/>
    <n v="475.8"/>
    <n v="3000"/>
    <s v="Travel_Frequently"/>
    <n v="1297"/>
    <s v="Research &amp; Development"/>
    <n v="5"/>
    <n v="2"/>
    <s v="Life Sciences"/>
    <n v="53"/>
    <n v="3"/>
    <n v="1"/>
    <s v="Single"/>
    <n v="19826"/>
    <n v="0"/>
    <n v="14"/>
    <n v="3"/>
    <n v="3"/>
    <n v="0"/>
    <n v="6"/>
    <n v="3"/>
    <n v="4"/>
    <n v="0"/>
    <n v="2"/>
  </r>
  <r>
    <n v="29"/>
    <x v="1"/>
    <n v="4"/>
    <s v="Male"/>
    <x v="2"/>
    <x v="0"/>
    <x v="1221"/>
    <s v="No"/>
    <n v="4"/>
    <x v="19"/>
    <n v="0.08"/>
    <n v="0.09"/>
    <n v="-9.999999999999995E-3"/>
    <n v="762.40000000000009"/>
    <n v="3000"/>
    <s v="Travel_Frequently"/>
    <n v="574"/>
    <s v="Research &amp; Development"/>
    <n v="20"/>
    <n v="1"/>
    <s v="Medical"/>
    <n v="40"/>
    <n v="3"/>
    <n v="1"/>
    <s v="Married"/>
    <n v="7003"/>
    <n v="1"/>
    <n v="13"/>
    <n v="3"/>
    <n v="2"/>
    <n v="0"/>
    <n v="11"/>
    <n v="3"/>
    <n v="8"/>
    <n v="3"/>
    <n v="10"/>
  </r>
  <r>
    <n v="32"/>
    <x v="1"/>
    <n v="4"/>
    <s v="Male"/>
    <x v="0"/>
    <x v="0"/>
    <x v="1222"/>
    <s v="No"/>
    <n v="4"/>
    <x v="2"/>
    <n v="0.08"/>
    <n v="7.0000000000000007E-2"/>
    <n v="9.999999999999995E-3"/>
    <n v="929.6"/>
    <n v="3000"/>
    <s v="Travel_Frequently"/>
    <n v="1318"/>
    <s v="Sales"/>
    <n v="10"/>
    <n v="4"/>
    <s v="Marketing"/>
    <n v="79"/>
    <n v="3"/>
    <n v="2"/>
    <s v="Single"/>
    <n v="26075"/>
    <n v="8"/>
    <n v="13"/>
    <n v="3"/>
    <n v="3"/>
    <n v="0"/>
    <n v="4"/>
    <n v="2"/>
    <n v="0"/>
    <n v="0"/>
    <n v="0"/>
  </r>
  <r>
    <n v="42"/>
    <x v="1"/>
    <n v="3"/>
    <s v="Male"/>
    <x v="1"/>
    <x v="2"/>
    <x v="808"/>
    <s v="No"/>
    <n v="2"/>
    <x v="0"/>
    <n v="0.1"/>
    <n v="7.0000000000000007E-2"/>
    <n v="0.03"/>
    <n v="587.20000000000005"/>
    <n v="4500"/>
    <s v="Non-Travel"/>
    <n v="355"/>
    <s v="Research &amp; Development"/>
    <n v="10"/>
    <n v="4"/>
    <s v="Technical Degree"/>
    <n v="38"/>
    <n v="3"/>
    <n v="1"/>
    <s v="Married"/>
    <n v="6161"/>
    <n v="3"/>
    <n v="22"/>
    <n v="4"/>
    <n v="2"/>
    <n v="2"/>
    <n v="10"/>
    <n v="1"/>
    <n v="3"/>
    <n v="3"/>
    <n v="3"/>
  </r>
  <r>
    <n v="47"/>
    <x v="1"/>
    <n v="2"/>
    <s v="Female"/>
    <x v="2"/>
    <x v="2"/>
    <x v="1223"/>
    <s v="No"/>
    <n v="3"/>
    <x v="4"/>
    <n v="0.15"/>
    <n v="0.11"/>
    <n v="3.9999999999999994E-2"/>
    <n v="421"/>
    <n v="4500"/>
    <s v="Travel_Rarely"/>
    <n v="207"/>
    <s v="Research &amp; Development"/>
    <n v="9"/>
    <n v="4"/>
    <s v="Life Sciences"/>
    <n v="64"/>
    <n v="3"/>
    <n v="1"/>
    <s v="Single"/>
    <n v="5411"/>
    <n v="4"/>
    <n v="12"/>
    <n v="3"/>
    <n v="3"/>
    <n v="0"/>
    <n v="7"/>
    <n v="2"/>
    <n v="2"/>
    <n v="2"/>
    <n v="0"/>
  </r>
  <r>
    <n v="46"/>
    <x v="1"/>
    <n v="4"/>
    <s v="Male"/>
    <x v="3"/>
    <x v="0"/>
    <x v="1224"/>
    <s v="No"/>
    <n v="2"/>
    <x v="7"/>
    <n v="0.12"/>
    <n v="7.0000000000000007E-2"/>
    <n v="4.9999999999999989E-2"/>
    <n v="1715.6000000000001"/>
    <n v="1200"/>
    <s v="Travel_Rarely"/>
    <n v="706"/>
    <s v="Research &amp; Development"/>
    <n v="2"/>
    <n v="2"/>
    <s v="Life Sciences"/>
    <n v="82"/>
    <n v="3"/>
    <n v="3"/>
    <s v="Divorced"/>
    <n v="19989"/>
    <n v="3"/>
    <n v="14"/>
    <n v="3"/>
    <n v="3"/>
    <n v="1"/>
    <n v="12"/>
    <n v="4"/>
    <n v="8"/>
    <n v="4"/>
    <n v="7"/>
  </r>
  <r>
    <n v="28"/>
    <x v="1"/>
    <n v="3"/>
    <s v="Male"/>
    <x v="8"/>
    <x v="0"/>
    <x v="1225"/>
    <s v="No"/>
    <n v="3"/>
    <x v="11"/>
    <n v="0.1"/>
    <n v="0.09"/>
    <n v="1.0000000000000009E-2"/>
    <n v="541.20000000000005"/>
    <n v="4500"/>
    <s v="Non-Travel"/>
    <n v="280"/>
    <s v="Human Resources"/>
    <n v="1"/>
    <n v="2"/>
    <s v="Life Sciences"/>
    <n v="43"/>
    <n v="3"/>
    <n v="1"/>
    <s v="Divorced"/>
    <n v="10494"/>
    <n v="1"/>
    <n v="15"/>
    <n v="3"/>
    <n v="2"/>
    <n v="1"/>
    <n v="3"/>
    <n v="2"/>
    <n v="2"/>
    <n v="2"/>
    <n v="2"/>
  </r>
  <r>
    <n v="29"/>
    <x v="1"/>
    <n v="4"/>
    <s v="Male"/>
    <x v="4"/>
    <x v="2"/>
    <x v="1226"/>
    <s v="No"/>
    <n v="3"/>
    <x v="5"/>
    <n v="0.15"/>
    <n v="7.0000000000000007E-2"/>
    <n v="7.9999999999999988E-2"/>
    <n v="1276.8000000000002"/>
    <n v="1200"/>
    <s v="Travel_Rarely"/>
    <n v="726"/>
    <s v="Research &amp; Development"/>
    <n v="29"/>
    <n v="1"/>
    <s v="Life Sciences"/>
    <n v="93"/>
    <n v="1"/>
    <n v="2"/>
    <s v="Divorced"/>
    <n v="21143"/>
    <n v="8"/>
    <n v="17"/>
    <n v="3"/>
    <n v="4"/>
    <n v="2"/>
    <n v="11"/>
    <n v="3"/>
    <n v="0"/>
    <n v="1"/>
    <n v="6"/>
  </r>
  <r>
    <n v="42"/>
    <x v="1"/>
    <n v="4"/>
    <s v="Male"/>
    <x v="2"/>
    <x v="2"/>
    <x v="1227"/>
    <s v="No"/>
    <n v="3"/>
    <x v="2"/>
    <n v="0.12"/>
    <n v="0.11"/>
    <n v="9.999999999999995E-3"/>
    <n v="793.6"/>
    <n v="500"/>
    <s v="Travel_Rarely"/>
    <n v="1142"/>
    <s v="Research &amp; Development"/>
    <n v="8"/>
    <n v="3"/>
    <s v="Life Sciences"/>
    <n v="81"/>
    <n v="3"/>
    <n v="1"/>
    <s v="Single"/>
    <n v="13624"/>
    <n v="4"/>
    <n v="13"/>
    <n v="3"/>
    <n v="4"/>
    <n v="0"/>
    <n v="8"/>
    <n v="3"/>
    <n v="0"/>
    <n v="0"/>
    <n v="0"/>
  </r>
  <r>
    <n v="32"/>
    <x v="0"/>
    <n v="3"/>
    <s v="Male"/>
    <x v="0"/>
    <x v="1"/>
    <x v="1228"/>
    <s v="Yes"/>
    <n v="2"/>
    <x v="4"/>
    <n v="0.12"/>
    <n v="0.1"/>
    <n v="1.999999999999999E-2"/>
    <n v="1981.4"/>
    <n v="500"/>
    <s v="Travel_Rarely"/>
    <n v="414"/>
    <s v="Sales"/>
    <n v="2"/>
    <n v="4"/>
    <s v="Marketing"/>
    <n v="82"/>
    <n v="2"/>
    <n v="2"/>
    <s v="Single"/>
    <n v="26186"/>
    <n v="7"/>
    <n v="12"/>
    <n v="3"/>
    <n v="3"/>
    <n v="0"/>
    <n v="7"/>
    <n v="3"/>
    <n v="2"/>
    <n v="2"/>
    <n v="2"/>
  </r>
  <r>
    <n v="46"/>
    <x v="1"/>
    <n v="1"/>
    <s v="Female"/>
    <x v="0"/>
    <x v="3"/>
    <x v="1229"/>
    <s v="No"/>
    <n v="3"/>
    <x v="27"/>
    <n v="0.15"/>
    <n v="0.11"/>
    <n v="3.9999999999999994E-2"/>
    <n v="2645"/>
    <n v="3000"/>
    <s v="Travel_Rarely"/>
    <n v="1319"/>
    <s v="Sales"/>
    <n v="3"/>
    <n v="3"/>
    <s v="Technical Degree"/>
    <n v="45"/>
    <n v="4"/>
    <n v="4"/>
    <s v="Divorced"/>
    <n v="7739"/>
    <n v="2"/>
    <n v="12"/>
    <n v="3"/>
    <n v="4"/>
    <n v="1"/>
    <n v="25"/>
    <n v="5"/>
    <n v="17"/>
    <n v="2"/>
    <n v="8"/>
  </r>
  <r>
    <n v="27"/>
    <x v="1"/>
    <n v="2"/>
    <s v="Female"/>
    <x v="6"/>
    <x v="2"/>
    <x v="1230"/>
    <s v="No"/>
    <n v="3"/>
    <x v="7"/>
    <n v="0.12"/>
    <n v="0.11"/>
    <n v="9.999999999999995E-3"/>
    <n v="708"/>
    <n v="3000"/>
    <s v="Travel_Rarely"/>
    <n v="728"/>
    <s v="Sales"/>
    <n v="23"/>
    <n v="1"/>
    <s v="Medical"/>
    <n v="36"/>
    <n v="2"/>
    <n v="2"/>
    <s v="Married"/>
    <n v="7018"/>
    <n v="1"/>
    <n v="21"/>
    <n v="4"/>
    <n v="4"/>
    <n v="1"/>
    <n v="9"/>
    <n v="5"/>
    <n v="8"/>
    <n v="5"/>
    <n v="8"/>
  </r>
  <r>
    <n v="29"/>
    <x v="1"/>
    <n v="4"/>
    <s v="Male"/>
    <x v="8"/>
    <x v="1"/>
    <x v="1231"/>
    <s v="No"/>
    <n v="3"/>
    <x v="6"/>
    <n v="0.1"/>
    <n v="0.11"/>
    <n v="-9.999999999999995E-3"/>
    <n v="560.80000000000007"/>
    <n v="3000"/>
    <s v="Travel_Rarely"/>
    <n v="352"/>
    <s v="Human Resources"/>
    <n v="6"/>
    <n v="1"/>
    <s v="Medical"/>
    <n v="87"/>
    <n v="2"/>
    <n v="1"/>
    <s v="Married"/>
    <n v="15434"/>
    <n v="1"/>
    <n v="11"/>
    <n v="3"/>
    <n v="4"/>
    <n v="0"/>
    <n v="1"/>
    <n v="3"/>
    <n v="0"/>
    <n v="0"/>
    <n v="0"/>
  </r>
  <r>
    <n v="43"/>
    <x v="1"/>
    <n v="1"/>
    <s v="Female"/>
    <x v="5"/>
    <x v="2"/>
    <x v="1232"/>
    <s v="No"/>
    <n v="3"/>
    <x v="22"/>
    <n v="0.08"/>
    <n v="0.09"/>
    <n v="-9.999999999999995E-3"/>
    <n v="3878.4"/>
    <n v="3000"/>
    <s v="Travel_Rarely"/>
    <n v="823"/>
    <s v="Research &amp; Development"/>
    <n v="6"/>
    <n v="3"/>
    <s v="Medical"/>
    <n v="81"/>
    <n v="2"/>
    <n v="5"/>
    <s v="Married"/>
    <n v="22539"/>
    <n v="7"/>
    <n v="13"/>
    <n v="3"/>
    <n v="4"/>
    <n v="0"/>
    <n v="21"/>
    <n v="2"/>
    <n v="12"/>
    <n v="6"/>
    <n v="14"/>
  </r>
  <r>
    <n v="48"/>
    <x v="1"/>
    <n v="4"/>
    <s v="Male"/>
    <x v="7"/>
    <x v="1"/>
    <x v="1233"/>
    <s v="No"/>
    <n v="3"/>
    <x v="14"/>
    <n v="0.15"/>
    <n v="0.1"/>
    <n v="4.9999999999999989E-2"/>
    <n v="3933"/>
    <n v="1200"/>
    <s v="Travel_Rarely"/>
    <n v="1224"/>
    <s v="Research &amp; Development"/>
    <n v="10"/>
    <n v="3"/>
    <s v="Life Sciences"/>
    <n v="91"/>
    <n v="2"/>
    <n v="5"/>
    <s v="Married"/>
    <n v="13583"/>
    <n v="4"/>
    <n v="12"/>
    <n v="3"/>
    <n v="4"/>
    <n v="0"/>
    <n v="29"/>
    <n v="3"/>
    <n v="10"/>
    <n v="12"/>
    <n v="9"/>
  </r>
  <r>
    <n v="29"/>
    <x v="0"/>
    <n v="4"/>
    <s v="Male"/>
    <x v="1"/>
    <x v="0"/>
    <x v="1234"/>
    <s v="Yes"/>
    <n v="2"/>
    <x v="6"/>
    <n v="0.08"/>
    <n v="0.11"/>
    <n v="-0.03"/>
    <n v="487.8"/>
    <n v="500"/>
    <s v="Travel_Frequently"/>
    <n v="459"/>
    <s v="Research &amp; Development"/>
    <n v="24"/>
    <n v="2"/>
    <s v="Life Sciences"/>
    <n v="73"/>
    <n v="2"/>
    <n v="1"/>
    <s v="Single"/>
    <n v="14753"/>
    <n v="1"/>
    <n v="24"/>
    <n v="4"/>
    <n v="2"/>
    <n v="0"/>
    <n v="1"/>
    <n v="3"/>
    <n v="0"/>
    <n v="1"/>
    <n v="0"/>
  </r>
  <r>
    <n v="46"/>
    <x v="0"/>
    <n v="3"/>
    <s v="Female"/>
    <x v="0"/>
    <x v="1"/>
    <x v="1235"/>
    <s v="No"/>
    <n v="3"/>
    <x v="3"/>
    <n v="0.15"/>
    <n v="0.11"/>
    <n v="3.9999999999999994E-2"/>
    <n v="1462.8000000000002"/>
    <n v="500"/>
    <s v="Travel_Rarely"/>
    <n v="1254"/>
    <s v="Sales"/>
    <n v="10"/>
    <n v="3"/>
    <s v="Life Sciences"/>
    <n v="64"/>
    <n v="3"/>
    <n v="3"/>
    <s v="Married"/>
    <n v="14011"/>
    <n v="5"/>
    <n v="21"/>
    <n v="4"/>
    <n v="3"/>
    <n v="3"/>
    <n v="14"/>
    <n v="2"/>
    <n v="7"/>
    <n v="0"/>
    <n v="7"/>
  </r>
  <r>
    <n v="27"/>
    <x v="1"/>
    <n v="4"/>
    <s v="Female"/>
    <x v="1"/>
    <x v="3"/>
    <x v="1236"/>
    <s v="No"/>
    <n v="2"/>
    <x v="5"/>
    <n v="0.12"/>
    <n v="0.11"/>
    <n v="9.999999999999995E-3"/>
    <n v="954.80000000000007"/>
    <n v="4500"/>
    <s v="Travel_Frequently"/>
    <n v="1131"/>
    <s v="Research &amp; Development"/>
    <n v="15"/>
    <n v="3"/>
    <s v="Life Sciences"/>
    <n v="77"/>
    <n v="2"/>
    <n v="1"/>
    <s v="Married"/>
    <n v="23844"/>
    <n v="0"/>
    <n v="19"/>
    <n v="3"/>
    <n v="4"/>
    <n v="1"/>
    <n v="8"/>
    <n v="2"/>
    <n v="6"/>
    <n v="7"/>
    <n v="3"/>
  </r>
  <r>
    <n v="39"/>
    <x v="1"/>
    <n v="4"/>
    <s v="Male"/>
    <x v="1"/>
    <x v="0"/>
    <x v="1237"/>
    <s v="No"/>
    <n v="3"/>
    <x v="4"/>
    <n v="0.12"/>
    <n v="7.0000000000000007E-2"/>
    <n v="4.9999999999999989E-2"/>
    <n v="780.40000000000009"/>
    <n v="4500"/>
    <s v="Travel_Rarely"/>
    <n v="835"/>
    <s v="Research &amp; Development"/>
    <n v="19"/>
    <n v="4"/>
    <s v="Other"/>
    <n v="41"/>
    <n v="3"/>
    <n v="2"/>
    <s v="Divorced"/>
    <n v="5141"/>
    <n v="8"/>
    <n v="14"/>
    <n v="3"/>
    <n v="2"/>
    <n v="3"/>
    <n v="7"/>
    <n v="2"/>
    <n v="2"/>
    <n v="2"/>
    <n v="2"/>
  </r>
  <r>
    <n v="55"/>
    <x v="1"/>
    <n v="2"/>
    <s v="Male"/>
    <x v="1"/>
    <x v="0"/>
    <x v="1238"/>
    <s v="No"/>
    <n v="4"/>
    <x v="8"/>
    <n v="0.12"/>
    <n v="0.09"/>
    <n v="0.03"/>
    <n v="532.4"/>
    <n v="3000"/>
    <s v="Travel_Rarely"/>
    <n v="836"/>
    <s v="Research &amp; Development"/>
    <n v="2"/>
    <n v="4"/>
    <s v="Technical Degree"/>
    <n v="98"/>
    <n v="2"/>
    <n v="1"/>
    <s v="Married"/>
    <n v="7975"/>
    <n v="8"/>
    <n v="20"/>
    <n v="4"/>
    <n v="2"/>
    <n v="1"/>
    <n v="19"/>
    <n v="2"/>
    <n v="2"/>
    <n v="0"/>
    <n v="4"/>
  </r>
  <r>
    <n v="28"/>
    <x v="1"/>
    <n v="2"/>
    <s v="Female"/>
    <x v="6"/>
    <x v="1"/>
    <x v="1239"/>
    <s v="No"/>
    <n v="3"/>
    <x v="6"/>
    <n v="0.08"/>
    <n v="0.09"/>
    <n v="-9.999999999999995E-3"/>
    <n v="571.20000000000005"/>
    <n v="4500"/>
    <s v="Travel_Rarely"/>
    <n v="1172"/>
    <s v="Sales"/>
    <n v="3"/>
    <n v="3"/>
    <s v="Medical"/>
    <n v="78"/>
    <n v="3"/>
    <n v="1"/>
    <s v="Married"/>
    <n v="3692"/>
    <n v="1"/>
    <n v="19"/>
    <n v="3"/>
    <n v="4"/>
    <n v="1"/>
    <n v="1"/>
    <n v="3"/>
    <n v="0"/>
    <n v="0"/>
    <n v="0"/>
  </r>
  <r>
    <n v="30"/>
    <x v="0"/>
    <n v="2"/>
    <s v="Male"/>
    <x v="6"/>
    <x v="0"/>
    <x v="1240"/>
    <s v="No"/>
    <n v="2"/>
    <x v="6"/>
    <n v="0.1"/>
    <n v="0.11"/>
    <n v="-9.999999999999995E-3"/>
    <n v="216.20000000000002"/>
    <n v="1200"/>
    <s v="Travel_Rarely"/>
    <n v="945"/>
    <s v="Sales"/>
    <n v="9"/>
    <n v="3"/>
    <s v="Medical"/>
    <n v="89"/>
    <n v="3"/>
    <n v="1"/>
    <s v="Single"/>
    <n v="16019"/>
    <n v="1"/>
    <n v="13"/>
    <n v="3"/>
    <n v="3"/>
    <n v="0"/>
    <n v="1"/>
    <n v="3"/>
    <n v="0"/>
    <n v="0"/>
    <n v="0"/>
  </r>
  <r>
    <n v="22"/>
    <x v="0"/>
    <n v="4"/>
    <s v="Male"/>
    <x v="1"/>
    <x v="1"/>
    <x v="1241"/>
    <s v="Yes"/>
    <n v="3"/>
    <x v="6"/>
    <n v="0.08"/>
    <n v="0.11"/>
    <n v="-0.03"/>
    <n v="494.40000000000003"/>
    <n v="4500"/>
    <s v="Travel_Rarely"/>
    <n v="391"/>
    <s v="Research &amp; Development"/>
    <n v="7"/>
    <n v="1"/>
    <s v="Life Sciences"/>
    <n v="75"/>
    <n v="3"/>
    <n v="1"/>
    <s v="Single"/>
    <n v="26092"/>
    <n v="1"/>
    <n v="23"/>
    <n v="4"/>
    <n v="1"/>
    <n v="0"/>
    <n v="1"/>
    <n v="2"/>
    <n v="0"/>
    <n v="0"/>
    <n v="0"/>
  </r>
  <r>
    <n v="36"/>
    <x v="1"/>
    <n v="2"/>
    <s v="Female"/>
    <x v="0"/>
    <x v="2"/>
    <x v="1242"/>
    <s v="Yes"/>
    <n v="3"/>
    <x v="1"/>
    <n v="0.12"/>
    <n v="0.1"/>
    <n v="1.999999999999999E-2"/>
    <n v="1134.6000000000001"/>
    <n v="4500"/>
    <s v="Travel_Rarely"/>
    <n v="1266"/>
    <s v="Sales"/>
    <n v="10"/>
    <n v="4"/>
    <s v="Technical Degree"/>
    <n v="63"/>
    <n v="2"/>
    <n v="2"/>
    <s v="Married"/>
    <n v="6060"/>
    <n v="1"/>
    <n v="13"/>
    <n v="3"/>
    <n v="1"/>
    <n v="1"/>
    <n v="10"/>
    <n v="4"/>
    <n v="9"/>
    <n v="1"/>
    <n v="7"/>
  </r>
  <r>
    <n v="31"/>
    <x v="1"/>
    <n v="2"/>
    <s v="Male"/>
    <x v="2"/>
    <x v="2"/>
    <x v="378"/>
    <s v="No"/>
    <n v="3"/>
    <x v="1"/>
    <n v="0.15"/>
    <n v="0.11"/>
    <n v="3.9999999999999994E-2"/>
    <n v="839.40000000000009"/>
    <n v="1200"/>
    <s v="Travel_Rarely"/>
    <n v="311"/>
    <s v="Research &amp; Development"/>
    <n v="20"/>
    <n v="3"/>
    <s v="Life Sciences"/>
    <n v="89"/>
    <n v="3"/>
    <n v="2"/>
    <s v="Divorced"/>
    <n v="18624"/>
    <n v="1"/>
    <n v="11"/>
    <n v="3"/>
    <n v="1"/>
    <n v="1"/>
    <n v="10"/>
    <n v="2"/>
    <n v="8"/>
    <n v="0"/>
    <n v="2"/>
  </r>
  <r>
    <n v="34"/>
    <x v="1"/>
    <n v="3"/>
    <s v="Male"/>
    <x v="0"/>
    <x v="0"/>
    <x v="1243"/>
    <s v="Yes"/>
    <n v="3"/>
    <x v="8"/>
    <n v="0.12"/>
    <n v="0.11"/>
    <n v="9.999999999999995E-3"/>
    <n v="1942.6000000000001"/>
    <n v="3000"/>
    <s v="Travel_Rarely"/>
    <n v="1480"/>
    <s v="Sales"/>
    <n v="4"/>
    <n v="3"/>
    <s v="Life Sciences"/>
    <n v="64"/>
    <n v="3"/>
    <n v="3"/>
    <s v="Married"/>
    <n v="24444"/>
    <n v="2"/>
    <n v="13"/>
    <n v="3"/>
    <n v="4"/>
    <n v="3"/>
    <n v="9"/>
    <n v="3"/>
    <n v="3"/>
    <n v="1"/>
    <n v="0"/>
  </r>
  <r>
    <n v="29"/>
    <x v="1"/>
    <n v="4"/>
    <s v="Male"/>
    <x v="2"/>
    <x v="3"/>
    <x v="1244"/>
    <s v="No"/>
    <n v="3"/>
    <x v="11"/>
    <n v="0.1"/>
    <n v="0.1"/>
    <n v="0"/>
    <n v="412.40000000000003"/>
    <n v="1200"/>
    <s v="Travel_Rarely"/>
    <n v="592"/>
    <s v="Research &amp; Development"/>
    <n v="7"/>
    <n v="3"/>
    <s v="Life Sciences"/>
    <n v="59"/>
    <n v="3"/>
    <n v="1"/>
    <s v="Single"/>
    <n v="19384"/>
    <n v="3"/>
    <n v="14"/>
    <n v="3"/>
    <n v="2"/>
    <n v="0"/>
    <n v="11"/>
    <n v="2"/>
    <n v="2"/>
    <n v="1"/>
    <n v="2"/>
  </r>
  <r>
    <n v="37"/>
    <x v="1"/>
    <n v="4"/>
    <s v="Male"/>
    <x v="1"/>
    <x v="3"/>
    <x v="948"/>
    <s v="Yes"/>
    <n v="3"/>
    <x v="8"/>
    <n v="0.15"/>
    <n v="0.1"/>
    <n v="4.9999999999999989E-2"/>
    <n v="856.80000000000007"/>
    <n v="500"/>
    <s v="Travel_Rarely"/>
    <n v="783"/>
    <s v="Research &amp; Development"/>
    <n v="7"/>
    <n v="4"/>
    <s v="Medical"/>
    <n v="78"/>
    <n v="3"/>
    <n v="2"/>
    <s v="Married"/>
    <n v="13588"/>
    <n v="5"/>
    <n v="22"/>
    <n v="4"/>
    <n v="3"/>
    <n v="1"/>
    <n v="16"/>
    <n v="2"/>
    <n v="3"/>
    <n v="0"/>
    <n v="4"/>
  </r>
  <r>
    <n v="35"/>
    <x v="1"/>
    <n v="4"/>
    <s v="Female"/>
    <x v="3"/>
    <x v="1"/>
    <x v="1245"/>
    <s v="Yes"/>
    <n v="3"/>
    <x v="11"/>
    <n v="0.12"/>
    <n v="0.11"/>
    <n v="9.999999999999995E-3"/>
    <n v="957.6"/>
    <n v="1200"/>
    <s v="Travel_Rarely"/>
    <n v="219"/>
    <s v="Research &amp; Development"/>
    <n v="16"/>
    <n v="2"/>
    <s v="Other"/>
    <n v="44"/>
    <n v="2"/>
    <n v="2"/>
    <s v="Married"/>
    <n v="25388"/>
    <n v="0"/>
    <n v="11"/>
    <n v="3"/>
    <n v="4"/>
    <n v="0"/>
    <n v="4"/>
    <n v="2"/>
    <n v="2"/>
    <n v="0"/>
    <n v="2"/>
  </r>
  <r>
    <n v="45"/>
    <x v="1"/>
    <n v="2"/>
    <s v="Female"/>
    <x v="3"/>
    <x v="0"/>
    <x v="1246"/>
    <s v="No"/>
    <n v="2"/>
    <x v="7"/>
    <n v="0.15"/>
    <n v="0.09"/>
    <n v="0.06"/>
    <n v="1181.2"/>
    <n v="500"/>
    <s v="Travel_Rarely"/>
    <n v="556"/>
    <s v="Research &amp; Development"/>
    <n v="25"/>
    <n v="2"/>
    <s v="Life Sciences"/>
    <n v="93"/>
    <n v="2"/>
    <n v="2"/>
    <s v="Married"/>
    <n v="23888"/>
    <n v="0"/>
    <n v="13"/>
    <n v="3"/>
    <n v="4"/>
    <n v="2"/>
    <n v="10"/>
    <n v="2"/>
    <n v="8"/>
    <n v="3"/>
    <n v="8"/>
  </r>
  <r>
    <n v="36"/>
    <x v="1"/>
    <n v="2"/>
    <s v="Male"/>
    <x v="8"/>
    <x v="0"/>
    <x v="1247"/>
    <s v="No"/>
    <n v="2"/>
    <x v="1"/>
    <n v="0.15"/>
    <n v="0.1"/>
    <n v="4.9999999999999989E-2"/>
    <n v="777.2"/>
    <n v="4500"/>
    <s v="Travel_Frequently"/>
    <n v="1213"/>
    <s v="Human Resources"/>
    <n v="2"/>
    <n v="1"/>
    <s v="Human Resources"/>
    <n v="94"/>
    <n v="2"/>
    <n v="2"/>
    <s v="Single"/>
    <n v="4223"/>
    <n v="1"/>
    <n v="21"/>
    <n v="4"/>
    <n v="4"/>
    <n v="0"/>
    <n v="10"/>
    <n v="2"/>
    <n v="1"/>
    <n v="0"/>
    <n v="8"/>
  </r>
  <r>
    <n v="40"/>
    <x v="1"/>
    <n v="1"/>
    <s v="Male"/>
    <x v="5"/>
    <x v="3"/>
    <x v="1248"/>
    <s v="No"/>
    <n v="3"/>
    <x v="27"/>
    <n v="0.08"/>
    <n v="7.0000000000000007E-2"/>
    <n v="9.999999999999995E-3"/>
    <n v="3364.6000000000004"/>
    <n v="500"/>
    <s v="Travel_Rarely"/>
    <n v="1137"/>
    <s v="Research &amp; Development"/>
    <n v="1"/>
    <n v="4"/>
    <s v="Life Sciences"/>
    <n v="98"/>
    <n v="3"/>
    <n v="4"/>
    <s v="Divorced"/>
    <n v="18991"/>
    <n v="2"/>
    <n v="11"/>
    <n v="3"/>
    <n v="1"/>
    <n v="1"/>
    <n v="22"/>
    <n v="3"/>
    <n v="7"/>
    <n v="11"/>
    <n v="16"/>
  </r>
  <r>
    <n v="26"/>
    <x v="1"/>
    <n v="2"/>
    <s v="Female"/>
    <x v="1"/>
    <x v="2"/>
    <x v="1249"/>
    <s v="Yes"/>
    <n v="2"/>
    <x v="6"/>
    <n v="0.1"/>
    <n v="7.0000000000000007E-2"/>
    <n v="0.03"/>
    <n v="586.6"/>
    <n v="4500"/>
    <s v="Travel_Rarely"/>
    <n v="482"/>
    <s v="Research &amp; Development"/>
    <n v="1"/>
    <n v="2"/>
    <s v="Life Sciences"/>
    <n v="90"/>
    <n v="2"/>
    <n v="1"/>
    <s v="Married"/>
    <n v="14908"/>
    <n v="1"/>
    <n v="13"/>
    <n v="3"/>
    <n v="3"/>
    <n v="1"/>
    <n v="1"/>
    <n v="3"/>
    <n v="0"/>
    <n v="1"/>
    <n v="0"/>
  </r>
  <r>
    <n v="27"/>
    <x v="1"/>
    <n v="1"/>
    <s v="Female"/>
    <x v="0"/>
    <x v="2"/>
    <x v="559"/>
    <s v="No"/>
    <n v="2"/>
    <x v="3"/>
    <n v="0.12"/>
    <n v="0.1"/>
    <n v="1.999999999999999E-2"/>
    <n v="1300"/>
    <n v="3000"/>
    <s v="Travel_Rarely"/>
    <n v="511"/>
    <s v="Sales"/>
    <n v="2"/>
    <n v="2"/>
    <s v="Medical"/>
    <n v="89"/>
    <n v="4"/>
    <n v="2"/>
    <s v="Single"/>
    <n v="26997"/>
    <n v="0"/>
    <n v="14"/>
    <n v="3"/>
    <n v="2"/>
    <n v="0"/>
    <n v="9"/>
    <n v="5"/>
    <n v="7"/>
    <n v="0"/>
    <n v="7"/>
  </r>
  <r>
    <n v="48"/>
    <x v="1"/>
    <n v="4"/>
    <s v="Female"/>
    <x v="5"/>
    <x v="0"/>
    <x v="1250"/>
    <s v="No"/>
    <n v="3"/>
    <x v="14"/>
    <n v="0.12"/>
    <n v="0.1"/>
    <n v="1.999999999999999E-2"/>
    <n v="3434.8"/>
    <n v="500"/>
    <s v="Travel_Frequently"/>
    <n v="117"/>
    <s v="Research &amp; Development"/>
    <n v="22"/>
    <n v="3"/>
    <s v="Medical"/>
    <n v="58"/>
    <n v="3"/>
    <n v="4"/>
    <s v="Divorced"/>
    <n v="2437"/>
    <n v="3"/>
    <n v="11"/>
    <n v="3"/>
    <n v="2"/>
    <n v="1"/>
    <n v="24"/>
    <n v="3"/>
    <n v="17"/>
    <n v="4"/>
    <n v="7"/>
  </r>
  <r>
    <n v="44"/>
    <x v="1"/>
    <n v="2"/>
    <s v="Male"/>
    <x v="4"/>
    <x v="3"/>
    <x v="1251"/>
    <s v="No"/>
    <n v="3"/>
    <x v="4"/>
    <n v="0.12"/>
    <n v="7.0000000000000007E-2"/>
    <n v="4.9999999999999989E-2"/>
    <n v="1006.6"/>
    <n v="4500"/>
    <s v="Travel_Rarely"/>
    <n v="170"/>
    <s v="Research &amp; Development"/>
    <n v="1"/>
    <n v="4"/>
    <s v="Life Sciences"/>
    <n v="78"/>
    <n v="4"/>
    <n v="2"/>
    <s v="Married"/>
    <n v="9364"/>
    <n v="2"/>
    <n v="15"/>
    <n v="3"/>
    <n v="4"/>
    <n v="1"/>
    <n v="10"/>
    <n v="5"/>
    <n v="0"/>
    <n v="2"/>
    <n v="2"/>
  </r>
  <r>
    <n v="34"/>
    <x v="0"/>
    <n v="4"/>
    <s v="Male"/>
    <x v="1"/>
    <x v="3"/>
    <x v="1252"/>
    <s v="Yes"/>
    <n v="3"/>
    <x v="8"/>
    <n v="0.1"/>
    <n v="7.0000000000000007E-2"/>
    <n v="0.03"/>
    <n v="461.40000000000003"/>
    <n v="4500"/>
    <s v="Non-Travel"/>
    <n v="967"/>
    <s v="Research &amp; Development"/>
    <n v="16"/>
    <n v="4"/>
    <s v="Technical Degree"/>
    <n v="85"/>
    <n v="1"/>
    <n v="1"/>
    <s v="Married"/>
    <n v="14460"/>
    <n v="1"/>
    <n v="23"/>
    <n v="4"/>
    <n v="2"/>
    <n v="1"/>
    <n v="5"/>
    <n v="2"/>
    <n v="2"/>
    <n v="3"/>
    <n v="0"/>
  </r>
  <r>
    <n v="56"/>
    <x v="0"/>
    <n v="1"/>
    <s v="Male"/>
    <x v="2"/>
    <x v="0"/>
    <x v="1105"/>
    <s v="No"/>
    <n v="3"/>
    <x v="9"/>
    <n v="0.15"/>
    <n v="7.0000000000000007E-2"/>
    <n v="7.9999999999999988E-2"/>
    <n v="517.4"/>
    <n v="500"/>
    <s v="Travel_Rarely"/>
    <n v="1162"/>
    <s v="Research &amp; Development"/>
    <n v="24"/>
    <n v="2"/>
    <s v="Life Sciences"/>
    <n v="97"/>
    <n v="3"/>
    <n v="1"/>
    <s v="Single"/>
    <n v="10261"/>
    <n v="1"/>
    <n v="16"/>
    <n v="3"/>
    <n v="4"/>
    <n v="0"/>
    <n v="5"/>
    <n v="3"/>
    <n v="2"/>
    <n v="1"/>
    <n v="0"/>
  </r>
  <r>
    <n v="36"/>
    <x v="1"/>
    <n v="3"/>
    <s v="Male"/>
    <x v="0"/>
    <x v="1"/>
    <x v="1253"/>
    <s v="No"/>
    <n v="1"/>
    <x v="9"/>
    <n v="0.15"/>
    <n v="7.0000000000000007E-2"/>
    <n v="7.9999999999999988E-2"/>
    <n v="1101.4000000000001"/>
    <n v="500"/>
    <s v="Travel_Rarely"/>
    <n v="335"/>
    <s v="Sales"/>
    <n v="17"/>
    <n v="2"/>
    <s v="Marketing"/>
    <n v="33"/>
    <n v="2"/>
    <n v="2"/>
    <s v="Married"/>
    <n v="16822"/>
    <n v="2"/>
    <n v="16"/>
    <n v="3"/>
    <n v="3"/>
    <n v="2"/>
    <n v="12"/>
    <n v="1"/>
    <n v="2"/>
    <n v="1"/>
    <n v="3"/>
  </r>
  <r>
    <n v="41"/>
    <x v="1"/>
    <n v="3"/>
    <s v="Female"/>
    <x v="0"/>
    <x v="1"/>
    <x v="1254"/>
    <s v="No"/>
    <n v="3"/>
    <x v="8"/>
    <n v="0.1"/>
    <n v="0.09"/>
    <n v="1.0000000000000009E-2"/>
    <n v="878.6"/>
    <n v="3000"/>
    <s v="Travel_Rarely"/>
    <n v="337"/>
    <s v="Sales"/>
    <n v="8"/>
    <n v="3"/>
    <s v="Marketing"/>
    <n v="54"/>
    <n v="3"/>
    <n v="2"/>
    <s v="Married"/>
    <n v="26841"/>
    <n v="5"/>
    <n v="21"/>
    <n v="4"/>
    <n v="3"/>
    <n v="1"/>
    <n v="14"/>
    <n v="3"/>
    <n v="4"/>
    <n v="1"/>
    <n v="4"/>
  </r>
  <r>
    <n v="42"/>
    <x v="1"/>
    <n v="3"/>
    <s v="Male"/>
    <x v="7"/>
    <x v="3"/>
    <x v="1255"/>
    <s v="No"/>
    <n v="4"/>
    <x v="20"/>
    <n v="0.1"/>
    <n v="0.09"/>
    <n v="1.0000000000000009E-2"/>
    <n v="2669.6000000000004"/>
    <n v="4500"/>
    <s v="Travel_Rarely"/>
    <n v="1396"/>
    <s v="Research &amp; Development"/>
    <n v="6"/>
    <n v="3"/>
    <s v="Medical"/>
    <n v="83"/>
    <n v="3"/>
    <n v="3"/>
    <s v="Married"/>
    <n v="14842"/>
    <n v="9"/>
    <n v="13"/>
    <n v="3"/>
    <n v="2"/>
    <n v="1"/>
    <n v="18"/>
    <n v="3"/>
    <n v="7"/>
    <n v="5"/>
    <n v="7"/>
  </r>
  <r>
    <n v="31"/>
    <x v="1"/>
    <n v="3"/>
    <s v="Female"/>
    <x v="0"/>
    <x v="0"/>
    <x v="1256"/>
    <s v="Yes"/>
    <n v="3"/>
    <x v="8"/>
    <n v="0.08"/>
    <n v="0.09"/>
    <n v="-9.999999999999995E-3"/>
    <n v="1316.6000000000001"/>
    <n v="1200"/>
    <s v="Travel_Rarely"/>
    <n v="1079"/>
    <s v="Sales"/>
    <n v="10"/>
    <n v="2"/>
    <s v="Medical"/>
    <n v="86"/>
    <n v="3"/>
    <n v="2"/>
    <s v="Divorced"/>
    <n v="20115"/>
    <n v="2"/>
    <n v="11"/>
    <n v="3"/>
    <n v="4"/>
    <n v="1"/>
    <n v="8"/>
    <n v="2"/>
    <n v="2"/>
    <n v="1"/>
    <n v="4"/>
  </r>
  <r>
    <n v="34"/>
    <x v="1"/>
    <n v="4"/>
    <s v="Female"/>
    <x v="0"/>
    <x v="0"/>
    <x v="1257"/>
    <s v="Yes"/>
    <n v="2"/>
    <x v="9"/>
    <n v="0.12"/>
    <n v="0.1"/>
    <n v="1.999999999999999E-2"/>
    <n v="1620.6000000000001"/>
    <n v="500"/>
    <s v="Travel_Rarely"/>
    <n v="735"/>
    <s v="Sales"/>
    <n v="3"/>
    <n v="1"/>
    <s v="Medical"/>
    <n v="75"/>
    <n v="2"/>
    <n v="2"/>
    <s v="Married"/>
    <n v="16495"/>
    <n v="3"/>
    <n v="12"/>
    <n v="3"/>
    <n v="3"/>
    <n v="0"/>
    <n v="9"/>
    <n v="3"/>
    <n v="2"/>
    <n v="0"/>
    <n v="1"/>
  </r>
  <r>
    <n v="31"/>
    <x v="1"/>
    <n v="1"/>
    <s v="Female"/>
    <x v="2"/>
    <x v="2"/>
    <x v="1258"/>
    <s v="No"/>
    <n v="2"/>
    <x v="4"/>
    <n v="0.1"/>
    <n v="0.09"/>
    <n v="1.0000000000000009E-2"/>
    <n v="795.6"/>
    <n v="4500"/>
    <s v="Travel_Rarely"/>
    <n v="471"/>
    <s v="Research &amp; Development"/>
    <n v="4"/>
    <n v="3"/>
    <s v="Medical"/>
    <n v="62"/>
    <n v="4"/>
    <n v="1"/>
    <s v="Divorced"/>
    <n v="16031"/>
    <n v="8"/>
    <n v="12"/>
    <n v="3"/>
    <n v="2"/>
    <n v="1"/>
    <n v="4"/>
    <n v="0"/>
    <n v="2"/>
    <n v="2"/>
    <n v="2"/>
  </r>
  <r>
    <n v="26"/>
    <x v="1"/>
    <n v="3"/>
    <s v="Male"/>
    <x v="2"/>
    <x v="0"/>
    <x v="1259"/>
    <s v="No"/>
    <n v="3"/>
    <x v="5"/>
    <n v="0.12"/>
    <n v="0.09"/>
    <n v="0.03"/>
    <n v="508.8"/>
    <n v="500"/>
    <s v="Travel_Frequently"/>
    <n v="1096"/>
    <s v="Research &amp; Development"/>
    <n v="6"/>
    <n v="3"/>
    <s v="Other"/>
    <n v="61"/>
    <n v="4"/>
    <n v="1"/>
    <s v="Married"/>
    <n v="7102"/>
    <n v="0"/>
    <n v="18"/>
    <n v="3"/>
    <n v="1"/>
    <n v="1"/>
    <n v="8"/>
    <n v="3"/>
    <n v="7"/>
    <n v="7"/>
    <n v="7"/>
  </r>
  <r>
    <n v="45"/>
    <x v="1"/>
    <n v="2"/>
    <s v="Male"/>
    <x v="4"/>
    <x v="2"/>
    <x v="1260"/>
    <s v="No"/>
    <n v="3"/>
    <x v="9"/>
    <n v="0.08"/>
    <n v="0.11"/>
    <n v="-0.03"/>
    <n v="1079.8"/>
    <n v="3000"/>
    <s v="Travel_Frequently"/>
    <n v="1297"/>
    <s v="Research &amp; Development"/>
    <n v="1"/>
    <n v="4"/>
    <s v="Medical"/>
    <n v="44"/>
    <n v="3"/>
    <n v="2"/>
    <s v="Single"/>
    <n v="14511"/>
    <n v="4"/>
    <n v="12"/>
    <n v="3"/>
    <n v="3"/>
    <n v="0"/>
    <n v="12"/>
    <n v="3"/>
    <n v="2"/>
    <n v="0"/>
    <n v="3"/>
  </r>
  <r>
    <n v="33"/>
    <x v="1"/>
    <n v="2"/>
    <s v="Male"/>
    <x v="0"/>
    <x v="2"/>
    <x v="1261"/>
    <s v="No"/>
    <n v="2"/>
    <x v="1"/>
    <n v="0.1"/>
    <n v="7.0000000000000007E-2"/>
    <n v="0.03"/>
    <n v="1097.4000000000001"/>
    <n v="500"/>
    <s v="Travel_Rarely"/>
    <n v="217"/>
    <s v="Sales"/>
    <n v="10"/>
    <n v="4"/>
    <s v="Marketing"/>
    <n v="43"/>
    <n v="3"/>
    <n v="2"/>
    <s v="Single"/>
    <n v="10410"/>
    <n v="1"/>
    <n v="14"/>
    <n v="3"/>
    <n v="2"/>
    <n v="0"/>
    <n v="10"/>
    <n v="2"/>
    <n v="4"/>
    <n v="0"/>
    <n v="9"/>
  </r>
  <r>
    <n v="28"/>
    <x v="1"/>
    <n v="3"/>
    <s v="Male"/>
    <x v="0"/>
    <x v="0"/>
    <x v="1262"/>
    <s v="Yes"/>
    <n v="3"/>
    <x v="5"/>
    <n v="0.12"/>
    <n v="7.0000000000000007E-2"/>
    <n v="4.9999999999999989E-2"/>
    <n v="1366.8000000000002"/>
    <n v="500"/>
    <s v="Travel_Frequently"/>
    <n v="783"/>
    <s v="Sales"/>
    <n v="1"/>
    <n v="2"/>
    <s v="Life Sciences"/>
    <n v="42"/>
    <n v="2"/>
    <n v="2"/>
    <s v="Married"/>
    <n v="19255"/>
    <n v="1"/>
    <n v="12"/>
    <n v="3"/>
    <n v="3"/>
    <n v="1"/>
    <n v="7"/>
    <n v="2"/>
    <n v="7"/>
    <n v="0"/>
    <n v="7"/>
  </r>
  <r>
    <n v="29"/>
    <x v="0"/>
    <n v="3"/>
    <s v="Male"/>
    <x v="6"/>
    <x v="3"/>
    <x v="1263"/>
    <s v="No"/>
    <n v="3"/>
    <x v="6"/>
    <n v="0.08"/>
    <n v="0.11"/>
    <n v="-0.03"/>
    <n v="218.20000000000002"/>
    <n v="4500"/>
    <s v="Travel_Frequently"/>
    <n v="746"/>
    <s v="Sales"/>
    <n v="24"/>
    <n v="3"/>
    <s v="Technical Degree"/>
    <n v="45"/>
    <n v="4"/>
    <n v="1"/>
    <s v="Single"/>
    <n v="10642"/>
    <n v="1"/>
    <n v="17"/>
    <n v="3"/>
    <n v="4"/>
    <n v="0"/>
    <n v="1"/>
    <n v="3"/>
    <n v="0"/>
    <n v="0"/>
    <n v="0"/>
  </r>
  <r>
    <n v="39"/>
    <x v="1"/>
    <n v="1"/>
    <s v="Female"/>
    <x v="0"/>
    <x v="2"/>
    <x v="1264"/>
    <s v="No"/>
    <n v="3"/>
    <x v="11"/>
    <n v="0.08"/>
    <n v="7.0000000000000007E-2"/>
    <n v="9.999999999999995E-3"/>
    <n v="1147.2"/>
    <n v="500"/>
    <s v="Non-Travel"/>
    <n v="1251"/>
    <s v="Sales"/>
    <n v="21"/>
    <n v="4"/>
    <s v="Life Sciences"/>
    <n v="32"/>
    <n v="1"/>
    <n v="2"/>
    <s v="Married"/>
    <n v="3987"/>
    <n v="6"/>
    <n v="19"/>
    <n v="3"/>
    <n v="3"/>
    <n v="1"/>
    <n v="10"/>
    <n v="1"/>
    <n v="2"/>
    <n v="1"/>
    <n v="2"/>
  </r>
  <r>
    <n v="27"/>
    <x v="1"/>
    <n v="2"/>
    <s v="Male"/>
    <x v="1"/>
    <x v="1"/>
    <x v="1265"/>
    <s v="No"/>
    <n v="2"/>
    <x v="8"/>
    <n v="0.12"/>
    <n v="0.11"/>
    <n v="9.999999999999995E-3"/>
    <n v="445.20000000000005"/>
    <n v="3000"/>
    <s v="Travel_Rarely"/>
    <n v="1354"/>
    <s v="Research &amp; Development"/>
    <n v="2"/>
    <n v="4"/>
    <s v="Technical Degree"/>
    <n v="41"/>
    <n v="3"/>
    <n v="1"/>
    <s v="Married"/>
    <n v="6073"/>
    <n v="1"/>
    <n v="11"/>
    <n v="3"/>
    <n v="3"/>
    <n v="1"/>
    <n v="6"/>
    <n v="3"/>
    <n v="3"/>
    <n v="1"/>
    <n v="2"/>
  </r>
  <r>
    <n v="34"/>
    <x v="1"/>
    <n v="3"/>
    <s v="Male"/>
    <x v="1"/>
    <x v="0"/>
    <x v="1266"/>
    <s v="Yes"/>
    <n v="3"/>
    <x v="15"/>
    <n v="0.1"/>
    <n v="0.11"/>
    <n v="-9.999999999999995E-3"/>
    <n v="1149.4000000000001"/>
    <n v="1200"/>
    <s v="Travel_Frequently"/>
    <n v="735"/>
    <s v="Research &amp; Development"/>
    <n v="22"/>
    <n v="4"/>
    <s v="Other"/>
    <n v="86"/>
    <n v="2"/>
    <n v="2"/>
    <s v="Married"/>
    <n v="26496"/>
    <n v="1"/>
    <n v="15"/>
    <n v="3"/>
    <n v="2"/>
    <n v="0"/>
    <n v="16"/>
    <n v="3"/>
    <n v="10"/>
    <n v="6"/>
    <n v="11"/>
  </r>
  <r>
    <n v="28"/>
    <x v="0"/>
    <n v="4"/>
    <s v="Female"/>
    <x v="0"/>
    <x v="2"/>
    <x v="1267"/>
    <s v="Yes"/>
    <n v="3"/>
    <x v="4"/>
    <n v="0.1"/>
    <n v="0.11"/>
    <n v="-9.999999999999995E-3"/>
    <n v="1970.8000000000002"/>
    <n v="4500"/>
    <s v="Travel_Rarely"/>
    <n v="1475"/>
    <s v="Sales"/>
    <n v="13"/>
    <n v="2"/>
    <s v="Marketing"/>
    <n v="84"/>
    <n v="3"/>
    <n v="2"/>
    <s v="Single"/>
    <n v="23352"/>
    <n v="3"/>
    <n v="11"/>
    <n v="3"/>
    <n v="4"/>
    <n v="0"/>
    <n v="6"/>
    <n v="0"/>
    <n v="0"/>
    <n v="2"/>
    <n v="2"/>
  </r>
  <r>
    <n v="47"/>
    <x v="1"/>
    <n v="3"/>
    <s v="Male"/>
    <x v="1"/>
    <x v="1"/>
    <x v="931"/>
    <s v="No"/>
    <n v="4"/>
    <x v="3"/>
    <n v="0.1"/>
    <n v="7.0000000000000007E-2"/>
    <n v="0.03"/>
    <n v="1093.4000000000001"/>
    <n v="4500"/>
    <s v="Non-Travel"/>
    <n v="1169"/>
    <s v="Research &amp; Development"/>
    <n v="14"/>
    <n v="4"/>
    <s v="Technical Degree"/>
    <n v="64"/>
    <n v="3"/>
    <n v="2"/>
    <s v="Married"/>
    <n v="2125"/>
    <n v="8"/>
    <n v="18"/>
    <n v="3"/>
    <n v="3"/>
    <n v="1"/>
    <n v="16"/>
    <n v="4"/>
    <n v="7"/>
    <n v="1"/>
    <n v="7"/>
  </r>
  <r>
    <n v="56"/>
    <x v="1"/>
    <n v="4"/>
    <s v="Female"/>
    <x v="0"/>
    <x v="3"/>
    <x v="1268"/>
    <s v="No"/>
    <n v="3"/>
    <x v="2"/>
    <n v="0.12"/>
    <n v="7.0000000000000007E-2"/>
    <n v="4.9999999999999989E-2"/>
    <n v="1076"/>
    <n v="500"/>
    <s v="Travel_Rarely"/>
    <n v="1443"/>
    <s v="Sales"/>
    <n v="11"/>
    <n v="5"/>
    <s v="Marketing"/>
    <n v="89"/>
    <n v="2"/>
    <n v="2"/>
    <s v="Married"/>
    <n v="20328"/>
    <n v="4"/>
    <n v="16"/>
    <n v="3"/>
    <n v="3"/>
    <n v="1"/>
    <n v="6"/>
    <n v="3"/>
    <n v="0"/>
    <n v="0"/>
    <n v="0"/>
  </r>
  <r>
    <n v="39"/>
    <x v="1"/>
    <n v="1"/>
    <s v="Male"/>
    <x v="3"/>
    <x v="3"/>
    <x v="1269"/>
    <s v="No"/>
    <n v="3"/>
    <x v="1"/>
    <n v="0.15"/>
    <n v="7.0000000000000007E-2"/>
    <n v="7.9999999999999988E-2"/>
    <n v="1030.2"/>
    <n v="1200"/>
    <s v="Travel_Rarely"/>
    <n v="867"/>
    <s v="Research &amp; Development"/>
    <n v="9"/>
    <n v="2"/>
    <s v="Medical"/>
    <n v="87"/>
    <n v="3"/>
    <n v="2"/>
    <s v="Married"/>
    <n v="12315"/>
    <n v="1"/>
    <n v="25"/>
    <n v="4"/>
    <n v="4"/>
    <n v="1"/>
    <n v="10"/>
    <n v="3"/>
    <n v="0"/>
    <n v="7"/>
    <n v="9"/>
  </r>
  <r>
    <n v="38"/>
    <x v="1"/>
    <n v="4"/>
    <s v="Female"/>
    <x v="1"/>
    <x v="1"/>
    <x v="1270"/>
    <s v="Yes"/>
    <n v="3"/>
    <x v="23"/>
    <n v="0.1"/>
    <n v="0.1"/>
    <n v="0"/>
    <n v="426.6"/>
    <n v="3000"/>
    <s v="Travel_Frequently"/>
    <n v="1394"/>
    <s v="Research &amp; Development"/>
    <n v="8"/>
    <n v="3"/>
    <s v="Medical"/>
    <n v="58"/>
    <n v="2"/>
    <n v="2"/>
    <s v="Divorced"/>
    <n v="18115"/>
    <n v="1"/>
    <n v="16"/>
    <n v="3"/>
    <n v="3"/>
    <n v="1"/>
    <n v="20"/>
    <n v="3"/>
    <n v="11"/>
    <n v="0"/>
    <n v="7"/>
  </r>
  <r>
    <n v="58"/>
    <x v="1"/>
    <n v="4"/>
    <s v="Female"/>
    <x v="5"/>
    <x v="0"/>
    <x v="1271"/>
    <s v="Yes"/>
    <n v="2"/>
    <x v="6"/>
    <n v="0.1"/>
    <n v="0.11"/>
    <n v="-9.999999999999995E-3"/>
    <n v="3575"/>
    <n v="3000"/>
    <s v="Travel_Rarely"/>
    <n v="605"/>
    <s v="Sales"/>
    <n v="21"/>
    <n v="3"/>
    <s v="Life Sciences"/>
    <n v="72"/>
    <n v="3"/>
    <n v="4"/>
    <s v="Married"/>
    <n v="11761"/>
    <n v="4"/>
    <n v="13"/>
    <n v="3"/>
    <n v="3"/>
    <n v="1"/>
    <n v="29"/>
    <n v="2"/>
    <n v="0"/>
    <n v="0"/>
    <n v="0"/>
  </r>
  <r>
    <n v="32"/>
    <x v="0"/>
    <n v="1"/>
    <s v="Female"/>
    <x v="1"/>
    <x v="2"/>
    <x v="1272"/>
    <s v="Yes"/>
    <n v="3"/>
    <x v="9"/>
    <n v="0.1"/>
    <n v="0.09"/>
    <n v="1.0000000000000009E-2"/>
    <n v="486.40000000000003"/>
    <n v="1200"/>
    <s v="Travel_Frequently"/>
    <n v="238"/>
    <s v="Research &amp; Development"/>
    <n v="5"/>
    <n v="2"/>
    <s v="Life Sciences"/>
    <n v="47"/>
    <n v="4"/>
    <n v="1"/>
    <s v="Single"/>
    <n v="15318"/>
    <n v="3"/>
    <n v="14"/>
    <n v="3"/>
    <n v="1"/>
    <n v="0"/>
    <n v="8"/>
    <n v="2"/>
    <n v="1"/>
    <n v="0"/>
    <n v="3"/>
  </r>
  <r>
    <n v="38"/>
    <x v="1"/>
    <n v="2"/>
    <s v="Male"/>
    <x v="1"/>
    <x v="0"/>
    <x v="1273"/>
    <s v="No"/>
    <n v="4"/>
    <x v="8"/>
    <n v="0.1"/>
    <n v="0.09"/>
    <n v="1.0000000000000009E-2"/>
    <n v="954.2"/>
    <n v="3000"/>
    <s v="Travel_Rarely"/>
    <n v="1206"/>
    <s v="Research &amp; Development"/>
    <n v="9"/>
    <n v="2"/>
    <s v="Life Sciences"/>
    <n v="71"/>
    <n v="3"/>
    <n v="1"/>
    <s v="Divorced"/>
    <n v="14293"/>
    <n v="2"/>
    <n v="19"/>
    <n v="3"/>
    <n v="4"/>
    <n v="2"/>
    <n v="10"/>
    <n v="0"/>
    <n v="2"/>
    <n v="0"/>
    <n v="3"/>
  </r>
  <r>
    <n v="49"/>
    <x v="1"/>
    <n v="2"/>
    <s v="Male"/>
    <x v="7"/>
    <x v="0"/>
    <x v="1274"/>
    <s v="No"/>
    <n v="3"/>
    <x v="8"/>
    <n v="0.1"/>
    <n v="0.11"/>
    <n v="-9.999999999999995E-3"/>
    <n v="3832.2000000000003"/>
    <n v="3000"/>
    <s v="Travel_Frequently"/>
    <n v="1064"/>
    <s v="Research &amp; Development"/>
    <n v="2"/>
    <n v="1"/>
    <s v="Life Sciences"/>
    <n v="42"/>
    <n v="3"/>
    <n v="5"/>
    <s v="Married"/>
    <n v="13738"/>
    <n v="3"/>
    <n v="15"/>
    <n v="3"/>
    <n v="4"/>
    <n v="0"/>
    <n v="28"/>
    <n v="3"/>
    <n v="4"/>
    <n v="4"/>
    <n v="3"/>
  </r>
  <r>
    <n v="42"/>
    <x v="1"/>
    <n v="2"/>
    <s v="Male"/>
    <x v="0"/>
    <x v="0"/>
    <x v="1275"/>
    <s v="Yes"/>
    <n v="3"/>
    <x v="2"/>
    <n v="0.12"/>
    <n v="0.11"/>
    <n v="9.999999999999995E-3"/>
    <n v="1017.4000000000001"/>
    <n v="1200"/>
    <s v="Travel_Rarely"/>
    <n v="419"/>
    <s v="Sales"/>
    <n v="12"/>
    <n v="4"/>
    <s v="Marketing"/>
    <n v="77"/>
    <n v="3"/>
    <n v="2"/>
    <s v="Divorced"/>
    <n v="2900"/>
    <n v="3"/>
    <n v="12"/>
    <n v="3"/>
    <n v="3"/>
    <n v="2"/>
    <n v="14"/>
    <n v="4"/>
    <n v="0"/>
    <n v="0"/>
    <n v="0"/>
  </r>
  <r>
    <n v="27"/>
    <x v="0"/>
    <n v="1"/>
    <s v="Female"/>
    <x v="8"/>
    <x v="1"/>
    <x v="1276"/>
    <s v="No"/>
    <n v="3"/>
    <x v="6"/>
    <n v="0.15"/>
    <n v="0.1"/>
    <n v="4.9999999999999989E-2"/>
    <n v="572.6"/>
    <n v="500"/>
    <s v="Travel_Frequently"/>
    <n v="1337"/>
    <s v="Human Resources"/>
    <n v="22"/>
    <n v="3"/>
    <s v="Human Resources"/>
    <n v="58"/>
    <n v="2"/>
    <n v="1"/>
    <s v="Married"/>
    <n v="19555"/>
    <n v="1"/>
    <n v="12"/>
    <n v="3"/>
    <n v="1"/>
    <n v="0"/>
    <n v="1"/>
    <n v="2"/>
    <n v="0"/>
    <n v="0"/>
    <n v="0"/>
  </r>
  <r>
    <n v="35"/>
    <x v="1"/>
    <n v="2"/>
    <s v="Male"/>
    <x v="0"/>
    <x v="3"/>
    <x v="489"/>
    <s v="No"/>
    <n v="1"/>
    <x v="8"/>
    <n v="0.08"/>
    <n v="0.09"/>
    <n v="-9.999999999999995E-3"/>
    <n v="1112.2"/>
    <n v="4500"/>
    <s v="Travel_Rarely"/>
    <n v="682"/>
    <s v="Sales"/>
    <n v="18"/>
    <n v="4"/>
    <s v="Medical"/>
    <n v="71"/>
    <n v="3"/>
    <n v="2"/>
    <s v="Married"/>
    <n v="15975"/>
    <n v="0"/>
    <n v="16"/>
    <n v="3"/>
    <n v="4"/>
    <n v="1"/>
    <n v="6"/>
    <n v="2"/>
    <n v="3"/>
    <n v="0"/>
    <n v="4"/>
  </r>
  <r>
    <n v="28"/>
    <x v="1"/>
    <n v="3"/>
    <s v="Male"/>
    <x v="1"/>
    <x v="2"/>
    <x v="1277"/>
    <s v="No"/>
    <n v="2"/>
    <x v="8"/>
    <n v="0.12"/>
    <n v="7.0000000000000007E-2"/>
    <n v="4.9999999999999989E-2"/>
    <n v="428.8"/>
    <n v="500"/>
    <s v="Non-Travel"/>
    <n v="1103"/>
    <s v="Research &amp; Development"/>
    <n v="16"/>
    <n v="3"/>
    <s v="Medical"/>
    <n v="49"/>
    <n v="3"/>
    <n v="1"/>
    <s v="Single"/>
    <n v="2122"/>
    <n v="1"/>
    <n v="14"/>
    <n v="3"/>
    <n v="3"/>
    <n v="0"/>
    <n v="5"/>
    <n v="3"/>
    <n v="3"/>
    <n v="1"/>
    <n v="4"/>
  </r>
  <r>
    <n v="31"/>
    <x v="1"/>
    <n v="3"/>
    <s v="Male"/>
    <x v="1"/>
    <x v="3"/>
    <x v="1278"/>
    <s v="Yes"/>
    <n v="4"/>
    <x v="9"/>
    <n v="0.12"/>
    <n v="0.11"/>
    <n v="9.999999999999995E-3"/>
    <n v="613"/>
    <n v="4500"/>
    <s v="Non-Travel"/>
    <n v="976"/>
    <s v="Research &amp; Development"/>
    <n v="3"/>
    <n v="2"/>
    <s v="Medical"/>
    <n v="48"/>
    <n v="3"/>
    <n v="1"/>
    <s v="Divorced"/>
    <n v="3995"/>
    <n v="1"/>
    <n v="13"/>
    <n v="3"/>
    <n v="4"/>
    <n v="1"/>
    <n v="4"/>
    <n v="3"/>
    <n v="2"/>
    <n v="2"/>
    <n v="3"/>
  </r>
  <r>
    <n v="36"/>
    <x v="1"/>
    <n v="1"/>
    <s v="Male"/>
    <x v="2"/>
    <x v="1"/>
    <x v="1279"/>
    <s v="No"/>
    <n v="3"/>
    <x v="8"/>
    <n v="0.12"/>
    <n v="0.11"/>
    <n v="9.999999999999995E-3"/>
    <n v="562"/>
    <n v="4500"/>
    <s v="Non-Travel"/>
    <n v="1351"/>
    <s v="Research &amp; Development"/>
    <n v="9"/>
    <n v="4"/>
    <s v="Life Sciences"/>
    <n v="66"/>
    <n v="4"/>
    <n v="1"/>
    <s v="Married"/>
    <n v="9238"/>
    <n v="1"/>
    <n v="22"/>
    <n v="4"/>
    <n v="2"/>
    <n v="0"/>
    <n v="5"/>
    <n v="3"/>
    <n v="4"/>
    <n v="0"/>
    <n v="2"/>
  </r>
  <r>
    <n v="34"/>
    <x v="1"/>
    <n v="1"/>
    <s v="Male"/>
    <x v="0"/>
    <x v="0"/>
    <x v="1280"/>
    <s v="No"/>
    <n v="2"/>
    <x v="13"/>
    <n v="0.1"/>
    <n v="0.1"/>
    <n v="0"/>
    <n v="1977.6000000000001"/>
    <n v="500"/>
    <s v="Travel_Rarely"/>
    <n v="937"/>
    <s v="Sales"/>
    <n v="1"/>
    <n v="3"/>
    <s v="Marketing"/>
    <n v="32"/>
    <n v="3"/>
    <n v="3"/>
    <s v="Single"/>
    <n v="6770"/>
    <n v="1"/>
    <n v="21"/>
    <n v="4"/>
    <n v="1"/>
    <n v="0"/>
    <n v="14"/>
    <n v="3"/>
    <n v="8"/>
    <n v="2"/>
    <n v="1"/>
  </r>
  <r>
    <n v="34"/>
    <x v="1"/>
    <n v="4"/>
    <s v="Male"/>
    <x v="0"/>
    <x v="2"/>
    <x v="1281"/>
    <s v="No"/>
    <n v="2"/>
    <x v="3"/>
    <n v="0.08"/>
    <n v="0.11"/>
    <n v="-0.03"/>
    <n v="1725.6000000000001"/>
    <n v="1200"/>
    <s v="Travel_Rarely"/>
    <n v="1239"/>
    <s v="Sales"/>
    <n v="13"/>
    <n v="4"/>
    <s v="Medical"/>
    <n v="39"/>
    <n v="3"/>
    <n v="3"/>
    <s v="Divorced"/>
    <n v="22914"/>
    <n v="1"/>
    <n v="18"/>
    <n v="3"/>
    <n v="3"/>
    <n v="1"/>
    <n v="9"/>
    <n v="2"/>
    <n v="7"/>
    <n v="1"/>
    <n v="1"/>
  </r>
  <r>
    <n v="26"/>
    <x v="1"/>
    <n v="3"/>
    <s v="Male"/>
    <x v="2"/>
    <x v="3"/>
    <x v="1282"/>
    <s v="No"/>
    <n v="2"/>
    <x v="5"/>
    <n v="0.1"/>
    <n v="0.1"/>
    <n v="0"/>
    <n v="573.4"/>
    <n v="1200"/>
    <s v="Travel_Rarely"/>
    <n v="157"/>
    <s v="Research &amp; Development"/>
    <n v="1"/>
    <n v="3"/>
    <s v="Medical"/>
    <n v="95"/>
    <n v="3"/>
    <n v="1"/>
    <s v="Single"/>
    <n v="20006"/>
    <n v="0"/>
    <n v="13"/>
    <n v="3"/>
    <n v="4"/>
    <n v="0"/>
    <n v="8"/>
    <n v="6"/>
    <n v="7"/>
    <n v="7"/>
    <n v="6"/>
  </r>
  <r>
    <n v="29"/>
    <x v="1"/>
    <n v="1"/>
    <s v="Male"/>
    <x v="4"/>
    <x v="3"/>
    <x v="1283"/>
    <s v="No"/>
    <n v="2"/>
    <x v="8"/>
    <n v="0.08"/>
    <n v="0.1"/>
    <n v="-2.0000000000000004E-2"/>
    <n v="1074.6000000000001"/>
    <n v="1200"/>
    <s v="Travel_Rarely"/>
    <n v="136"/>
    <s v="Research &amp; Development"/>
    <n v="1"/>
    <n v="3"/>
    <s v="Life Sciences"/>
    <n v="89"/>
    <n v="3"/>
    <n v="2"/>
    <s v="Married"/>
    <n v="6225"/>
    <n v="0"/>
    <n v="12"/>
    <n v="3"/>
    <n v="1"/>
    <n v="1"/>
    <n v="6"/>
    <n v="5"/>
    <n v="3"/>
    <n v="0"/>
    <n v="2"/>
  </r>
  <r>
    <n v="32"/>
    <x v="1"/>
    <n v="3"/>
    <s v="Female"/>
    <x v="4"/>
    <x v="0"/>
    <x v="1284"/>
    <s v="No"/>
    <n v="3"/>
    <x v="8"/>
    <n v="0.15"/>
    <n v="7.0000000000000007E-2"/>
    <n v="7.9999999999999988E-2"/>
    <n v="1333.4"/>
    <n v="500"/>
    <s v="Non-Travel"/>
    <n v="1146"/>
    <s v="Research &amp; Development"/>
    <n v="15"/>
    <n v="4"/>
    <s v="Medical"/>
    <n v="34"/>
    <n v="3"/>
    <n v="2"/>
    <s v="Divorced"/>
    <n v="16542"/>
    <n v="5"/>
    <n v="18"/>
    <n v="3"/>
    <n v="2"/>
    <n v="1"/>
    <n v="9"/>
    <n v="6"/>
    <n v="1"/>
    <n v="1"/>
    <n v="2"/>
  </r>
  <r>
    <n v="31"/>
    <x v="1"/>
    <n v="4"/>
    <s v="Male"/>
    <x v="1"/>
    <x v="3"/>
    <x v="701"/>
    <s v="No"/>
    <n v="3"/>
    <x v="1"/>
    <n v="0.08"/>
    <n v="7.0000000000000007E-2"/>
    <n v="9.999999999999995E-3"/>
    <n v="1000.6"/>
    <n v="500"/>
    <s v="Travel_Frequently"/>
    <n v="1125"/>
    <s v="Research &amp; Development"/>
    <n v="1"/>
    <n v="3"/>
    <s v="Life Sciences"/>
    <n v="48"/>
    <n v="1"/>
    <n v="2"/>
    <s v="Married"/>
    <n v="5771"/>
    <n v="1"/>
    <n v="21"/>
    <n v="4"/>
    <n v="2"/>
    <n v="0"/>
    <n v="10"/>
    <n v="6"/>
    <n v="8"/>
    <n v="8"/>
    <n v="7"/>
  </r>
  <r>
    <n v="28"/>
    <x v="0"/>
    <n v="3"/>
    <s v="Male"/>
    <x v="2"/>
    <x v="0"/>
    <x v="1039"/>
    <s v="No"/>
    <n v="2"/>
    <x v="9"/>
    <n v="0.1"/>
    <n v="7.0000000000000007E-2"/>
    <n v="0.03"/>
    <n v="473.40000000000003"/>
    <n v="500"/>
    <s v="Travel_Rarely"/>
    <n v="1404"/>
    <s v="Research &amp; Development"/>
    <n v="17"/>
    <n v="3"/>
    <s v="Technical Degree"/>
    <n v="32"/>
    <n v="2"/>
    <n v="1"/>
    <s v="Divorced"/>
    <n v="18779"/>
    <n v="5"/>
    <n v="12"/>
    <n v="3"/>
    <n v="1"/>
    <n v="1"/>
    <n v="6"/>
    <n v="2"/>
    <n v="1"/>
    <n v="0"/>
    <n v="3"/>
  </r>
  <r>
    <n v="38"/>
    <x v="1"/>
    <n v="1"/>
    <s v="Male"/>
    <x v="6"/>
    <x v="3"/>
    <x v="1285"/>
    <s v="No"/>
    <n v="2"/>
    <x v="6"/>
    <n v="0.1"/>
    <n v="7.0000000000000007E-2"/>
    <n v="0.03"/>
    <n v="571.6"/>
    <n v="4500"/>
    <s v="Travel_Rarely"/>
    <n v="1404"/>
    <s v="Sales"/>
    <n v="1"/>
    <n v="3"/>
    <s v="Life Sciences"/>
    <n v="59"/>
    <n v="2"/>
    <n v="1"/>
    <s v="Single"/>
    <n v="11473"/>
    <n v="4"/>
    <n v="14"/>
    <n v="3"/>
    <n v="1"/>
    <n v="0"/>
    <n v="20"/>
    <n v="3"/>
    <n v="0"/>
    <n v="0"/>
    <n v="0"/>
  </r>
  <r>
    <n v="35"/>
    <x v="1"/>
    <n v="3"/>
    <s v="Female"/>
    <x v="0"/>
    <x v="0"/>
    <x v="626"/>
    <s v="Yes"/>
    <n v="3"/>
    <x v="1"/>
    <n v="0.08"/>
    <n v="0.1"/>
    <n v="-2.0000000000000004E-2"/>
    <n v="1040.8"/>
    <n v="1200"/>
    <s v="Travel_Rarely"/>
    <n v="1224"/>
    <s v="Sales"/>
    <n v="7"/>
    <n v="4"/>
    <s v="Life Sciences"/>
    <n v="55"/>
    <n v="3"/>
    <n v="2"/>
    <s v="Married"/>
    <n v="13586"/>
    <n v="1"/>
    <n v="11"/>
    <n v="3"/>
    <n v="4"/>
    <n v="0"/>
    <n v="10"/>
    <n v="2"/>
    <n v="8"/>
    <n v="0"/>
    <n v="9"/>
  </r>
  <r>
    <n v="27"/>
    <x v="1"/>
    <n v="4"/>
    <s v="Male"/>
    <x v="0"/>
    <x v="0"/>
    <x v="1286"/>
    <s v="No"/>
    <n v="3"/>
    <x v="5"/>
    <n v="0.15"/>
    <n v="0.1"/>
    <n v="4.9999999999999989E-2"/>
    <n v="821"/>
    <n v="1200"/>
    <s v="Travel_Rarely"/>
    <n v="954"/>
    <s v="Sales"/>
    <n v="9"/>
    <n v="3"/>
    <s v="Marketing"/>
    <n v="44"/>
    <n v="3"/>
    <n v="2"/>
    <s v="Single"/>
    <n v="5099"/>
    <n v="1"/>
    <n v="14"/>
    <n v="3"/>
    <n v="1"/>
    <n v="0"/>
    <n v="7"/>
    <n v="5"/>
    <n v="7"/>
    <n v="0"/>
    <n v="7"/>
  </r>
  <r>
    <n v="32"/>
    <x v="1"/>
    <n v="4"/>
    <s v="Male"/>
    <x v="3"/>
    <x v="0"/>
    <x v="1287"/>
    <s v="No"/>
    <n v="3"/>
    <x v="6"/>
    <n v="0.08"/>
    <n v="0.09"/>
    <n v="-9.999999999999995E-3"/>
    <n v="1935.8000000000002"/>
    <n v="1200"/>
    <s v="Travel_Rarely"/>
    <n v="1373"/>
    <s v="Research &amp; Development"/>
    <n v="5"/>
    <n v="4"/>
    <s v="Life Sciences"/>
    <n v="56"/>
    <n v="2"/>
    <n v="2"/>
    <s v="Single"/>
    <n v="10138"/>
    <n v="8"/>
    <n v="24"/>
    <n v="4"/>
    <n v="2"/>
    <n v="0"/>
    <n v="8"/>
    <n v="1"/>
    <n v="0"/>
    <n v="0"/>
    <n v="0"/>
  </r>
  <r>
    <n v="31"/>
    <x v="0"/>
    <n v="1"/>
    <s v="Male"/>
    <x v="0"/>
    <x v="0"/>
    <x v="1288"/>
    <s v="Yes"/>
    <n v="3"/>
    <x v="1"/>
    <n v="0.12"/>
    <n v="0.09"/>
    <n v="0.03"/>
    <n v="1123.4000000000001"/>
    <n v="3000"/>
    <s v="Travel_Frequently"/>
    <n v="754"/>
    <s v="Sales"/>
    <n v="26"/>
    <n v="4"/>
    <s v="Marketing"/>
    <n v="63"/>
    <n v="3"/>
    <n v="2"/>
    <s v="Married"/>
    <n v="21075"/>
    <n v="1"/>
    <n v="11"/>
    <n v="3"/>
    <n v="3"/>
    <n v="0"/>
    <n v="10"/>
    <n v="4"/>
    <n v="7"/>
    <n v="0"/>
    <n v="8"/>
  </r>
  <r>
    <n v="53"/>
    <x v="0"/>
    <n v="1"/>
    <s v="Male"/>
    <x v="0"/>
    <x v="3"/>
    <x v="1289"/>
    <s v="Yes"/>
    <n v="2"/>
    <x v="4"/>
    <n v="0.08"/>
    <n v="7.0000000000000007E-2"/>
    <n v="9.999999999999995E-3"/>
    <n v="2089.6"/>
    <n v="4500"/>
    <s v="Travel_Rarely"/>
    <n v="1168"/>
    <s v="Sales"/>
    <n v="24"/>
    <n v="4"/>
    <s v="Life Sciences"/>
    <n v="66"/>
    <n v="3"/>
    <n v="3"/>
    <s v="Single"/>
    <n v="5843"/>
    <n v="6"/>
    <n v="13"/>
    <n v="3"/>
    <n v="2"/>
    <n v="0"/>
    <n v="15"/>
    <n v="2"/>
    <n v="2"/>
    <n v="2"/>
    <n v="2"/>
  </r>
  <r>
    <n v="54"/>
    <x v="1"/>
    <n v="1"/>
    <s v="Female"/>
    <x v="1"/>
    <x v="2"/>
    <x v="1290"/>
    <s v="No"/>
    <n v="2"/>
    <x v="9"/>
    <n v="0.08"/>
    <n v="0.1"/>
    <n v="-2.0000000000000004E-2"/>
    <n v="579.4"/>
    <n v="3000"/>
    <s v="Travel_Rarely"/>
    <n v="155"/>
    <s v="Research &amp; Development"/>
    <n v="9"/>
    <n v="2"/>
    <s v="Life Sciences"/>
    <n v="67"/>
    <n v="3"/>
    <n v="2"/>
    <s v="Married"/>
    <n v="22474"/>
    <n v="3"/>
    <n v="11"/>
    <n v="3"/>
    <n v="3"/>
    <n v="2"/>
    <n v="9"/>
    <n v="6"/>
    <n v="3"/>
    <n v="2"/>
    <n v="3"/>
  </r>
  <r>
    <n v="33"/>
    <x v="1"/>
    <n v="4"/>
    <s v="Male"/>
    <x v="4"/>
    <x v="2"/>
    <x v="1291"/>
    <s v="No"/>
    <n v="3"/>
    <x v="7"/>
    <n v="0.15"/>
    <n v="7.0000000000000007E-2"/>
    <n v="7.9999999999999988E-2"/>
    <n v="1193.6000000000001"/>
    <n v="500"/>
    <s v="Travel_Frequently"/>
    <n v="1303"/>
    <s v="Research &amp; Development"/>
    <n v="7"/>
    <n v="2"/>
    <s v="Life Sciences"/>
    <n v="36"/>
    <n v="3"/>
    <n v="2"/>
    <s v="Divorced"/>
    <n v="18079"/>
    <n v="1"/>
    <n v="20"/>
    <n v="4"/>
    <n v="3"/>
    <n v="3"/>
    <n v="9"/>
    <n v="2"/>
    <n v="7"/>
    <n v="2"/>
    <n v="8"/>
  </r>
  <r>
    <n v="43"/>
    <x v="1"/>
    <n v="1"/>
    <s v="Male"/>
    <x v="4"/>
    <x v="2"/>
    <x v="1292"/>
    <s v="No"/>
    <n v="3"/>
    <x v="1"/>
    <n v="0.15"/>
    <n v="0.09"/>
    <n v="0.06"/>
    <n v="1502"/>
    <n v="1200"/>
    <s v="Travel_Rarely"/>
    <n v="574"/>
    <s v="Research &amp; Development"/>
    <n v="11"/>
    <n v="3"/>
    <s v="Life Sciences"/>
    <n v="30"/>
    <n v="3"/>
    <n v="3"/>
    <s v="Married"/>
    <n v="16873"/>
    <n v="1"/>
    <n v="17"/>
    <n v="3"/>
    <n v="2"/>
    <n v="1"/>
    <n v="10"/>
    <n v="1"/>
    <n v="9"/>
    <n v="0"/>
    <n v="9"/>
  </r>
  <r>
    <n v="38"/>
    <x v="1"/>
    <n v="4"/>
    <s v="Male"/>
    <x v="8"/>
    <x v="1"/>
    <x v="1293"/>
    <s v="Yes"/>
    <n v="3"/>
    <x v="0"/>
    <n v="0.12"/>
    <n v="0.09"/>
    <n v="0.03"/>
    <n v="598.20000000000005"/>
    <n v="4500"/>
    <s v="Travel_Frequently"/>
    <n v="1444"/>
    <s v="Human Resources"/>
    <n v="1"/>
    <n v="4"/>
    <s v="Other"/>
    <n v="88"/>
    <n v="3"/>
    <n v="1"/>
    <s v="Married"/>
    <n v="5224"/>
    <n v="0"/>
    <n v="11"/>
    <n v="3"/>
    <n v="2"/>
    <n v="1"/>
    <n v="7"/>
    <n v="2"/>
    <n v="2"/>
    <n v="1"/>
    <n v="2"/>
  </r>
  <r>
    <n v="55"/>
    <x v="1"/>
    <n v="3"/>
    <s v="Male"/>
    <x v="5"/>
    <x v="1"/>
    <x v="1294"/>
    <s v="Yes"/>
    <n v="3"/>
    <x v="1"/>
    <n v="0.08"/>
    <n v="0.11"/>
    <n v="-0.03"/>
    <n v="3927.2000000000003"/>
    <n v="3000"/>
    <s v="Travel_Rarely"/>
    <n v="189"/>
    <s v="Human Resources"/>
    <n v="26"/>
    <n v="4"/>
    <s v="Human Resources"/>
    <n v="71"/>
    <n v="4"/>
    <n v="5"/>
    <s v="Married"/>
    <n v="25811"/>
    <n v="4"/>
    <n v="18"/>
    <n v="3"/>
    <n v="1"/>
    <n v="1"/>
    <n v="35"/>
    <n v="0"/>
    <n v="9"/>
    <n v="1"/>
    <n v="4"/>
  </r>
  <r>
    <n v="31"/>
    <x v="1"/>
    <n v="4"/>
    <s v="Female"/>
    <x v="2"/>
    <x v="0"/>
    <x v="1295"/>
    <s v="Yes"/>
    <n v="3"/>
    <x v="6"/>
    <n v="0.12"/>
    <n v="0.1"/>
    <n v="1.999999999999999E-2"/>
    <n v="225.8"/>
    <n v="1200"/>
    <s v="Travel_Rarely"/>
    <n v="1276"/>
    <s v="Research &amp; Development"/>
    <n v="2"/>
    <n v="1"/>
    <s v="Medical"/>
    <n v="59"/>
    <n v="1"/>
    <n v="1"/>
    <s v="Divorced"/>
    <n v="17536"/>
    <n v="1"/>
    <n v="11"/>
    <n v="3"/>
    <n v="3"/>
    <n v="3"/>
    <n v="1"/>
    <n v="4"/>
    <n v="0"/>
    <n v="0"/>
    <n v="0"/>
  </r>
  <r>
    <n v="39"/>
    <x v="1"/>
    <n v="2"/>
    <s v="Male"/>
    <x v="0"/>
    <x v="3"/>
    <x v="1296"/>
    <s v="No"/>
    <n v="3"/>
    <x v="23"/>
    <n v="0.08"/>
    <n v="0.1"/>
    <n v="-2.0000000000000004E-2"/>
    <n v="2668.2000000000003"/>
    <n v="500"/>
    <s v="Travel_Rarely"/>
    <n v="119"/>
    <s v="Sales"/>
    <n v="15"/>
    <n v="4"/>
    <s v="Marketing"/>
    <n v="77"/>
    <n v="3"/>
    <n v="4"/>
    <s v="Single"/>
    <n v="25098"/>
    <n v="0"/>
    <n v="12"/>
    <n v="3"/>
    <n v="1"/>
    <n v="0"/>
    <n v="21"/>
    <n v="3"/>
    <n v="8"/>
    <n v="11"/>
    <n v="10"/>
  </r>
  <r>
    <n v="42"/>
    <x v="1"/>
    <n v="4"/>
    <s v="Male"/>
    <x v="1"/>
    <x v="2"/>
    <x v="1297"/>
    <s v="No"/>
    <n v="3"/>
    <x v="23"/>
    <n v="0.15"/>
    <n v="0.09"/>
    <n v="0.06"/>
    <n v="866.40000000000009"/>
    <n v="1200"/>
    <s v="Non-Travel"/>
    <n v="335"/>
    <s v="Research &amp; Development"/>
    <n v="23"/>
    <n v="2"/>
    <s v="Life Sciences"/>
    <n v="37"/>
    <n v="2"/>
    <n v="2"/>
    <s v="Single"/>
    <n v="14811"/>
    <n v="1"/>
    <n v="12"/>
    <n v="3"/>
    <n v="4"/>
    <n v="0"/>
    <n v="20"/>
    <n v="2"/>
    <n v="9"/>
    <n v="3"/>
    <n v="7"/>
  </r>
  <r>
    <n v="31"/>
    <x v="1"/>
    <n v="3"/>
    <s v="Female"/>
    <x v="7"/>
    <x v="2"/>
    <x v="1298"/>
    <s v="No"/>
    <n v="4"/>
    <x v="19"/>
    <n v="0.12"/>
    <n v="0.11"/>
    <n v="9.999999999999995E-3"/>
    <n v="2206.2000000000003"/>
    <n v="4500"/>
    <s v="Non-Travel"/>
    <n v="697"/>
    <s v="Research &amp; Development"/>
    <n v="10"/>
    <n v="3"/>
    <s v="Medical"/>
    <n v="40"/>
    <n v="3"/>
    <n v="3"/>
    <s v="Married"/>
    <n v="26862"/>
    <n v="4"/>
    <n v="20"/>
    <n v="4"/>
    <n v="3"/>
    <n v="1"/>
    <n v="13"/>
    <n v="2"/>
    <n v="7"/>
    <n v="4"/>
    <n v="8"/>
  </r>
  <r>
    <n v="54"/>
    <x v="1"/>
    <n v="3"/>
    <s v="Female"/>
    <x v="3"/>
    <x v="3"/>
    <x v="1299"/>
    <s v="Yes"/>
    <n v="3"/>
    <x v="8"/>
    <n v="0.12"/>
    <n v="7.0000000000000007E-2"/>
    <n v="4.9999999999999989E-2"/>
    <n v="888"/>
    <n v="3000"/>
    <s v="Travel_Rarely"/>
    <n v="157"/>
    <s v="Research &amp; Development"/>
    <n v="10"/>
    <n v="3"/>
    <s v="Medical"/>
    <n v="77"/>
    <n v="3"/>
    <n v="2"/>
    <s v="Single"/>
    <n v="25198"/>
    <n v="6"/>
    <n v="19"/>
    <n v="3"/>
    <n v="4"/>
    <n v="0"/>
    <n v="9"/>
    <n v="3"/>
    <n v="2"/>
    <n v="1"/>
    <n v="4"/>
  </r>
  <r>
    <n v="24"/>
    <x v="1"/>
    <n v="2"/>
    <s v="Male"/>
    <x v="4"/>
    <x v="2"/>
    <x v="1300"/>
    <s v="No"/>
    <n v="2"/>
    <x v="9"/>
    <n v="0.12"/>
    <n v="7.0000000000000007E-2"/>
    <n v="4.9999999999999989E-2"/>
    <n v="923.40000000000009"/>
    <n v="3000"/>
    <s v="Travel_Rarely"/>
    <n v="771"/>
    <s v="Research &amp; Development"/>
    <n v="1"/>
    <n v="2"/>
    <s v="Life Sciences"/>
    <n v="45"/>
    <n v="2"/>
    <n v="2"/>
    <s v="Single"/>
    <n v="14120"/>
    <n v="1"/>
    <n v="12"/>
    <n v="3"/>
    <n v="2"/>
    <n v="0"/>
    <n v="4"/>
    <n v="2"/>
    <n v="3"/>
    <n v="1"/>
    <n v="2"/>
  </r>
  <r>
    <n v="23"/>
    <x v="1"/>
    <n v="4"/>
    <s v="Male"/>
    <x v="2"/>
    <x v="0"/>
    <x v="1301"/>
    <s v="No"/>
    <n v="4"/>
    <x v="8"/>
    <n v="0.1"/>
    <n v="7.0000000000000007E-2"/>
    <n v="0.03"/>
    <n v="529.4"/>
    <n v="1200"/>
    <s v="Travel_Rarely"/>
    <n v="571"/>
    <s v="Research &amp; Development"/>
    <n v="12"/>
    <n v="2"/>
    <s v="Other"/>
    <n v="78"/>
    <n v="3"/>
    <n v="1"/>
    <s v="Single"/>
    <n v="13672"/>
    <n v="1"/>
    <n v="13"/>
    <n v="3"/>
    <n v="3"/>
    <n v="0"/>
    <n v="5"/>
    <n v="6"/>
    <n v="2"/>
    <n v="1"/>
    <n v="4"/>
  </r>
  <r>
    <n v="40"/>
    <x v="1"/>
    <n v="4"/>
    <s v="Female"/>
    <x v="2"/>
    <x v="2"/>
    <x v="1302"/>
    <s v="No"/>
    <n v="4"/>
    <x v="1"/>
    <n v="0.08"/>
    <n v="0.1"/>
    <n v="-2.0000000000000004E-2"/>
    <n v="1264.6000000000001"/>
    <n v="500"/>
    <s v="Travel_Frequently"/>
    <n v="692"/>
    <s v="Research &amp; Development"/>
    <n v="11"/>
    <n v="3"/>
    <s v="Technical Degree"/>
    <n v="73"/>
    <n v="3"/>
    <n v="2"/>
    <s v="Married"/>
    <n v="26849"/>
    <n v="1"/>
    <n v="11"/>
    <n v="3"/>
    <n v="1"/>
    <n v="1"/>
    <n v="10"/>
    <n v="2"/>
    <n v="9"/>
    <n v="9"/>
    <n v="4"/>
  </r>
  <r>
    <n v="40"/>
    <x v="1"/>
    <n v="2"/>
    <s v="Female"/>
    <x v="0"/>
    <x v="1"/>
    <x v="1303"/>
    <s v="No"/>
    <n v="3"/>
    <x v="19"/>
    <n v="0.1"/>
    <n v="0.1"/>
    <n v="0"/>
    <n v="1135.4000000000001"/>
    <n v="3000"/>
    <s v="Travel_Rarely"/>
    <n v="444"/>
    <s v="Sales"/>
    <n v="2"/>
    <n v="2"/>
    <s v="Marketing"/>
    <n v="92"/>
    <n v="3"/>
    <n v="2"/>
    <s v="Married"/>
    <n v="4258"/>
    <n v="3"/>
    <n v="14"/>
    <n v="3"/>
    <n v="3"/>
    <n v="1"/>
    <n v="15"/>
    <n v="4"/>
    <n v="8"/>
    <n v="5"/>
    <n v="10"/>
  </r>
  <r>
    <n v="25"/>
    <x v="1"/>
    <n v="3"/>
    <s v="Female"/>
    <x v="8"/>
    <x v="1"/>
    <x v="467"/>
    <s v="No"/>
    <n v="3"/>
    <x v="4"/>
    <n v="0.12"/>
    <n v="7.0000000000000007E-2"/>
    <n v="4.9999999999999989E-2"/>
    <n v="437.40000000000003"/>
    <n v="500"/>
    <s v="Travel_Rarely"/>
    <n v="309"/>
    <s v="Human Resources"/>
    <n v="2"/>
    <n v="3"/>
    <s v="Human Resources"/>
    <n v="82"/>
    <n v="3"/>
    <n v="1"/>
    <s v="Married"/>
    <n v="19655"/>
    <n v="4"/>
    <n v="14"/>
    <n v="3"/>
    <n v="3"/>
    <n v="0"/>
    <n v="6"/>
    <n v="3"/>
    <n v="0"/>
    <n v="1"/>
    <n v="2"/>
  </r>
  <r>
    <n v="30"/>
    <x v="1"/>
    <n v="4"/>
    <s v="Male"/>
    <x v="2"/>
    <x v="1"/>
    <x v="1304"/>
    <s v="No"/>
    <n v="2"/>
    <x v="12"/>
    <n v="0.1"/>
    <n v="0.09"/>
    <n v="1.0000000000000009E-2"/>
    <n v="749.6"/>
    <n v="3000"/>
    <s v="Travel_Rarely"/>
    <n v="911"/>
    <s v="Research &amp; Development"/>
    <n v="1"/>
    <n v="2"/>
    <s v="Medical"/>
    <n v="76"/>
    <n v="3"/>
    <n v="1"/>
    <s v="Married"/>
    <n v="4077"/>
    <n v="1"/>
    <n v="13"/>
    <n v="3"/>
    <n v="3"/>
    <n v="0"/>
    <n v="12"/>
    <n v="6"/>
    <n v="8"/>
    <n v="1"/>
    <n v="7"/>
  </r>
  <r>
    <n v="25"/>
    <x v="1"/>
    <n v="4"/>
    <s v="Male"/>
    <x v="2"/>
    <x v="2"/>
    <x v="1305"/>
    <s v="Yes"/>
    <n v="2"/>
    <x v="4"/>
    <n v="0.08"/>
    <n v="0.1"/>
    <n v="-2.0000000000000004E-2"/>
    <n v="795.40000000000009"/>
    <n v="3000"/>
    <s v="Travel_Rarely"/>
    <n v="977"/>
    <s v="Research &amp; Development"/>
    <n v="2"/>
    <n v="1"/>
    <s v="Other"/>
    <n v="57"/>
    <n v="3"/>
    <n v="1"/>
    <s v="Divorced"/>
    <n v="7298"/>
    <n v="6"/>
    <n v="19"/>
    <n v="3"/>
    <n v="3"/>
    <n v="1"/>
    <n v="7"/>
    <n v="2"/>
    <n v="2"/>
    <n v="0"/>
    <n v="2"/>
  </r>
  <r>
    <n v="47"/>
    <x v="1"/>
    <n v="1"/>
    <s v="Male"/>
    <x v="4"/>
    <x v="2"/>
    <x v="1306"/>
    <s v="No"/>
    <n v="3"/>
    <x v="18"/>
    <n v="0.08"/>
    <n v="7.0000000000000007E-2"/>
    <n v="9.999999999999995E-3"/>
    <n v="1726.6000000000001"/>
    <n v="1200"/>
    <s v="Travel_Rarely"/>
    <n v="1180"/>
    <s v="Research &amp; Development"/>
    <n v="25"/>
    <n v="3"/>
    <s v="Medical"/>
    <n v="84"/>
    <n v="3"/>
    <n v="3"/>
    <s v="Single"/>
    <n v="13084"/>
    <n v="2"/>
    <n v="23"/>
    <n v="4"/>
    <n v="2"/>
    <n v="0"/>
    <n v="25"/>
    <n v="3"/>
    <n v="14"/>
    <n v="12"/>
    <n v="11"/>
  </r>
  <r>
    <n v="33"/>
    <x v="1"/>
    <n v="2"/>
    <s v="Male"/>
    <x v="2"/>
    <x v="2"/>
    <x v="641"/>
    <s v="No"/>
    <n v="2"/>
    <x v="6"/>
    <n v="0.12"/>
    <n v="0.1"/>
    <n v="1.999999999999999E-2"/>
    <n v="401.6"/>
    <n v="500"/>
    <s v="Non-Travel"/>
    <n v="1313"/>
    <s v="Research &amp; Development"/>
    <n v="1"/>
    <n v="2"/>
    <s v="Medical"/>
    <n v="59"/>
    <n v="2"/>
    <n v="1"/>
    <s v="Divorced"/>
    <n v="20439"/>
    <n v="1"/>
    <n v="12"/>
    <n v="3"/>
    <n v="3"/>
    <n v="3"/>
    <n v="1"/>
    <n v="2"/>
    <n v="1"/>
    <n v="0"/>
    <n v="0"/>
  </r>
  <r>
    <n v="38"/>
    <x v="1"/>
    <n v="4"/>
    <s v="Male"/>
    <x v="0"/>
    <x v="1"/>
    <x v="1299"/>
    <s v="No"/>
    <n v="3"/>
    <x v="15"/>
    <n v="0.15"/>
    <n v="0.09"/>
    <n v="0.06"/>
    <n v="888"/>
    <n v="500"/>
    <s v="Travel_Rarely"/>
    <n v="1321"/>
    <s v="Sales"/>
    <n v="1"/>
    <n v="4"/>
    <s v="Life Sciences"/>
    <n v="86"/>
    <n v="3"/>
    <n v="2"/>
    <s v="Married"/>
    <n v="7636"/>
    <n v="0"/>
    <n v="15"/>
    <n v="3"/>
    <n v="1"/>
    <n v="2"/>
    <n v="16"/>
    <n v="3"/>
    <n v="13"/>
    <n v="5"/>
    <n v="8"/>
  </r>
  <r>
    <n v="31"/>
    <x v="1"/>
    <n v="1"/>
    <s v="Male"/>
    <x v="6"/>
    <x v="2"/>
    <x v="1307"/>
    <s v="No"/>
    <n v="3"/>
    <x v="4"/>
    <n v="0.15"/>
    <n v="7.0000000000000007E-2"/>
    <n v="7.9999999999999988E-2"/>
    <n v="613.4"/>
    <n v="3000"/>
    <s v="Travel_Rarely"/>
    <n v="1154"/>
    <s v="Sales"/>
    <n v="2"/>
    <n v="2"/>
    <s v="Life Sciences"/>
    <n v="54"/>
    <n v="3"/>
    <n v="1"/>
    <s v="Married"/>
    <n v="6393"/>
    <n v="0"/>
    <n v="19"/>
    <n v="3"/>
    <n v="3"/>
    <n v="1"/>
    <n v="3"/>
    <n v="1"/>
    <n v="2"/>
    <n v="1"/>
    <n v="2"/>
  </r>
  <r>
    <n v="38"/>
    <x v="1"/>
    <n v="1"/>
    <s v="Male"/>
    <x v="3"/>
    <x v="2"/>
    <x v="1308"/>
    <s v="No"/>
    <n v="3"/>
    <x v="3"/>
    <n v="0.1"/>
    <n v="7.0000000000000007E-2"/>
    <n v="0.03"/>
    <n v="1064.2"/>
    <n v="3000"/>
    <s v="Travel_Frequently"/>
    <n v="508"/>
    <s v="Research &amp; Development"/>
    <n v="6"/>
    <n v="4"/>
    <s v="Life Sciences"/>
    <n v="72"/>
    <n v="2"/>
    <n v="2"/>
    <s v="Married"/>
    <n v="14284"/>
    <n v="2"/>
    <n v="11"/>
    <n v="3"/>
    <n v="4"/>
    <n v="1"/>
    <n v="10"/>
    <n v="1"/>
    <n v="3"/>
    <n v="7"/>
    <n v="7"/>
  </r>
  <r>
    <n v="42"/>
    <x v="1"/>
    <n v="4"/>
    <s v="Male"/>
    <x v="1"/>
    <x v="3"/>
    <x v="874"/>
    <s v="Yes"/>
    <n v="2"/>
    <x v="9"/>
    <n v="0.12"/>
    <n v="7.0000000000000007E-2"/>
    <n v="4.9999999999999989E-2"/>
    <n v="1082"/>
    <n v="3000"/>
    <s v="Travel_Rarely"/>
    <n v="557"/>
    <s v="Research &amp; Development"/>
    <n v="18"/>
    <n v="4"/>
    <s v="Life Sciences"/>
    <n v="35"/>
    <n v="3"/>
    <n v="2"/>
    <s v="Divorced"/>
    <n v="11189"/>
    <n v="6"/>
    <n v="17"/>
    <n v="3"/>
    <n v="3"/>
    <n v="1"/>
    <n v="9"/>
    <n v="3"/>
    <n v="3"/>
    <n v="1"/>
    <n v="2"/>
  </r>
  <r>
    <n v="41"/>
    <x v="1"/>
    <n v="4"/>
    <s v="Male"/>
    <x v="1"/>
    <x v="0"/>
    <x v="553"/>
    <s v="No"/>
    <n v="3"/>
    <x v="8"/>
    <n v="0.12"/>
    <n v="0.1"/>
    <n v="1.999999999999999E-2"/>
    <n v="556.4"/>
    <n v="1200"/>
    <s v="Travel_Rarely"/>
    <n v="642"/>
    <s v="Research &amp; Development"/>
    <n v="1"/>
    <n v="3"/>
    <s v="Life Sciences"/>
    <n v="76"/>
    <n v="3"/>
    <n v="1"/>
    <s v="Married"/>
    <n v="21412"/>
    <n v="3"/>
    <n v="22"/>
    <n v="4"/>
    <n v="1"/>
    <n v="1"/>
    <n v="12"/>
    <n v="3"/>
    <n v="3"/>
    <n v="1"/>
    <n v="0"/>
  </r>
  <r>
    <n v="47"/>
    <x v="1"/>
    <n v="3"/>
    <s v="Female"/>
    <x v="7"/>
    <x v="1"/>
    <x v="1309"/>
    <s v="No"/>
    <n v="1"/>
    <x v="20"/>
    <n v="0.12"/>
    <n v="7.0000000000000007E-2"/>
    <n v="4.9999999999999989E-2"/>
    <n v="2391.4"/>
    <n v="4500"/>
    <s v="Non-Travel"/>
    <n v="1162"/>
    <s v="Research &amp; Development"/>
    <n v="1"/>
    <n v="1"/>
    <s v="Medical"/>
    <n v="98"/>
    <n v="3"/>
    <n v="3"/>
    <s v="Married"/>
    <n v="17231"/>
    <n v="0"/>
    <n v="18"/>
    <n v="3"/>
    <n v="1"/>
    <n v="2"/>
    <n v="14"/>
    <n v="3"/>
    <n v="8"/>
    <n v="5"/>
    <n v="12"/>
  </r>
  <r>
    <n v="35"/>
    <x v="1"/>
    <n v="4"/>
    <s v="Male"/>
    <x v="2"/>
    <x v="2"/>
    <x v="1310"/>
    <s v="Yes"/>
    <n v="3"/>
    <x v="4"/>
    <n v="0.12"/>
    <n v="0.11"/>
    <n v="9.999999999999995E-3"/>
    <n v="532"/>
    <n v="500"/>
    <s v="Travel_Rarely"/>
    <n v="1490"/>
    <s v="Research &amp; Development"/>
    <n v="11"/>
    <n v="4"/>
    <s v="Medical"/>
    <n v="43"/>
    <n v="3"/>
    <n v="1"/>
    <s v="Married"/>
    <n v="20232"/>
    <n v="7"/>
    <n v="11"/>
    <n v="3"/>
    <n v="3"/>
    <n v="1"/>
    <n v="5"/>
    <n v="3"/>
    <n v="2"/>
    <n v="2"/>
    <n v="2"/>
  </r>
  <r>
    <n v="22"/>
    <x v="1"/>
    <n v="4"/>
    <s v="Male"/>
    <x v="1"/>
    <x v="2"/>
    <x v="1311"/>
    <s v="No"/>
    <n v="4"/>
    <x v="11"/>
    <n v="0.12"/>
    <n v="0.1"/>
    <n v="1.999999999999999E-2"/>
    <n v="675"/>
    <n v="3000"/>
    <s v="Travel_Rarely"/>
    <n v="581"/>
    <s v="Research &amp; Development"/>
    <n v="1"/>
    <n v="2"/>
    <s v="Life Sciences"/>
    <n v="63"/>
    <n v="3"/>
    <n v="1"/>
    <s v="Single"/>
    <n v="17624"/>
    <n v="0"/>
    <n v="12"/>
    <n v="3"/>
    <n v="4"/>
    <n v="0"/>
    <n v="4"/>
    <n v="2"/>
    <n v="2"/>
    <n v="1"/>
    <n v="2"/>
  </r>
  <r>
    <n v="35"/>
    <x v="1"/>
    <n v="2"/>
    <s v="Male"/>
    <x v="1"/>
    <x v="2"/>
    <x v="1312"/>
    <s v="No"/>
    <n v="3"/>
    <x v="1"/>
    <n v="0.12"/>
    <n v="0.1"/>
    <n v="1.999999999999999E-2"/>
    <n v="1019.6"/>
    <n v="4500"/>
    <s v="Travel_Rarely"/>
    <n v="1395"/>
    <s v="Research &amp; Development"/>
    <n v="9"/>
    <n v="4"/>
    <s v="Medical"/>
    <n v="48"/>
    <n v="3"/>
    <n v="2"/>
    <s v="Single"/>
    <n v="18698"/>
    <n v="1"/>
    <n v="19"/>
    <n v="3"/>
    <n v="2"/>
    <n v="0"/>
    <n v="10"/>
    <n v="5"/>
    <n v="7"/>
    <n v="0"/>
    <n v="8"/>
  </r>
  <r>
    <n v="33"/>
    <x v="1"/>
    <n v="2"/>
    <s v="Female"/>
    <x v="4"/>
    <x v="0"/>
    <x v="1313"/>
    <s v="Yes"/>
    <n v="3"/>
    <x v="7"/>
    <n v="0.08"/>
    <n v="0.1"/>
    <n v="-2.0000000000000004E-2"/>
    <n v="975.6"/>
    <n v="500"/>
    <s v="Travel_Rarely"/>
    <n v="501"/>
    <s v="Research &amp; Development"/>
    <n v="15"/>
    <n v="2"/>
    <s v="Medical"/>
    <n v="95"/>
    <n v="3"/>
    <n v="2"/>
    <s v="Married"/>
    <n v="21653"/>
    <n v="0"/>
    <n v="13"/>
    <n v="3"/>
    <n v="1"/>
    <n v="1"/>
    <n v="10"/>
    <n v="6"/>
    <n v="7"/>
    <n v="8"/>
    <n v="1"/>
  </r>
  <r>
    <n v="32"/>
    <x v="1"/>
    <n v="3"/>
    <s v="Female"/>
    <x v="2"/>
    <x v="1"/>
    <x v="1314"/>
    <s v="No"/>
    <n v="3"/>
    <x v="0"/>
    <n v="0.08"/>
    <n v="0.11"/>
    <n v="-0.03"/>
    <n v="567.4"/>
    <n v="500"/>
    <s v="Travel_Rarely"/>
    <n v="267"/>
    <s v="Research &amp; Development"/>
    <n v="29"/>
    <n v="4"/>
    <s v="Life Sciences"/>
    <n v="49"/>
    <n v="2"/>
    <n v="1"/>
    <s v="Single"/>
    <n v="15919"/>
    <n v="1"/>
    <n v="13"/>
    <n v="3"/>
    <n v="3"/>
    <n v="0"/>
    <n v="6"/>
    <n v="3"/>
    <n v="2"/>
    <n v="4"/>
    <n v="1"/>
  </r>
  <r>
    <n v="40"/>
    <x v="1"/>
    <n v="1"/>
    <s v="Male"/>
    <x v="2"/>
    <x v="0"/>
    <x v="58"/>
    <s v="No"/>
    <n v="2"/>
    <x v="6"/>
    <n v="0.12"/>
    <n v="0.1"/>
    <n v="1.999999999999999E-2"/>
    <n v="481.20000000000005"/>
    <n v="1200"/>
    <s v="Travel_Rarely"/>
    <n v="543"/>
    <s v="Research &amp; Development"/>
    <n v="1"/>
    <n v="4"/>
    <s v="Life Sciences"/>
    <n v="83"/>
    <n v="3"/>
    <n v="1"/>
    <s v="Married"/>
    <n v="4060"/>
    <n v="8"/>
    <n v="19"/>
    <n v="3"/>
    <n v="3"/>
    <n v="2"/>
    <n v="8"/>
    <n v="3"/>
    <n v="0"/>
    <n v="0"/>
    <n v="0"/>
  </r>
  <r>
    <n v="32"/>
    <x v="1"/>
    <n v="2"/>
    <s v="Male"/>
    <x v="6"/>
    <x v="1"/>
    <x v="47"/>
    <s v="No"/>
    <n v="3"/>
    <x v="4"/>
    <n v="0.12"/>
    <n v="7.0000000000000007E-2"/>
    <n v="4.9999999999999989E-2"/>
    <n v="453.8"/>
    <n v="500"/>
    <s v="Travel_Rarely"/>
    <n v="234"/>
    <s v="Sales"/>
    <n v="1"/>
    <n v="4"/>
    <s v="Medical"/>
    <n v="68"/>
    <n v="2"/>
    <n v="1"/>
    <s v="Married"/>
    <n v="18024"/>
    <n v="0"/>
    <n v="14"/>
    <n v="3"/>
    <n v="2"/>
    <n v="1"/>
    <n v="3"/>
    <n v="2"/>
    <n v="2"/>
    <n v="2"/>
    <n v="2"/>
  </r>
  <r>
    <n v="39"/>
    <x v="1"/>
    <n v="1"/>
    <s v="Male"/>
    <x v="1"/>
    <x v="0"/>
    <x v="1315"/>
    <s v="No"/>
    <n v="3"/>
    <x v="5"/>
    <n v="0.08"/>
    <n v="0.09"/>
    <n v="-9.999999999999995E-3"/>
    <n v="821.6"/>
    <n v="4500"/>
    <s v="Travel_Rarely"/>
    <n v="116"/>
    <s v="Research &amp; Development"/>
    <n v="24"/>
    <n v="1"/>
    <s v="Life Sciences"/>
    <n v="52"/>
    <n v="3"/>
    <n v="2"/>
    <s v="Single"/>
    <n v="5340"/>
    <n v="7"/>
    <n v="13"/>
    <n v="3"/>
    <n v="1"/>
    <n v="0"/>
    <n v="18"/>
    <n v="2"/>
    <n v="7"/>
    <n v="1"/>
    <n v="7"/>
  </r>
  <r>
    <n v="38"/>
    <x v="1"/>
    <n v="2"/>
    <s v="Female"/>
    <x v="7"/>
    <x v="2"/>
    <x v="1316"/>
    <s v="No"/>
    <n v="3"/>
    <x v="29"/>
    <n v="0.08"/>
    <n v="7.0000000000000007E-2"/>
    <n v="9.999999999999995E-3"/>
    <n v="2641.2000000000003"/>
    <n v="1200"/>
    <s v="Travel_Rarely"/>
    <n v="201"/>
    <s v="Research &amp; Development"/>
    <n v="10"/>
    <n v="3"/>
    <s v="Medical"/>
    <n v="99"/>
    <n v="1"/>
    <n v="3"/>
    <s v="Married"/>
    <n v="3376"/>
    <n v="3"/>
    <n v="12"/>
    <n v="3"/>
    <n v="1"/>
    <n v="1"/>
    <n v="20"/>
    <n v="3"/>
    <n v="16"/>
    <n v="1"/>
    <n v="11"/>
  </r>
  <r>
    <n v="32"/>
    <x v="1"/>
    <n v="3"/>
    <s v="Female"/>
    <x v="0"/>
    <x v="0"/>
    <x v="1317"/>
    <s v="No"/>
    <n v="3"/>
    <x v="13"/>
    <n v="0.15"/>
    <n v="7.0000000000000007E-2"/>
    <n v="7.9999999999999988E-2"/>
    <n v="2084.4"/>
    <n v="3000"/>
    <s v="Travel_Rarely"/>
    <n v="801"/>
    <s v="Sales"/>
    <n v="1"/>
    <n v="4"/>
    <s v="Marketing"/>
    <n v="48"/>
    <n v="3"/>
    <n v="3"/>
    <s v="Married"/>
    <n v="24032"/>
    <n v="1"/>
    <n v="19"/>
    <n v="3"/>
    <n v="3"/>
    <n v="2"/>
    <n v="14"/>
    <n v="3"/>
    <n v="10"/>
    <n v="5"/>
    <n v="7"/>
  </r>
  <r>
    <n v="37"/>
    <x v="1"/>
    <n v="3"/>
    <s v="Female"/>
    <x v="7"/>
    <x v="0"/>
    <x v="1318"/>
    <s v="Yes"/>
    <n v="3"/>
    <x v="22"/>
    <n v="0.15"/>
    <n v="0.1"/>
    <n v="4.9999999999999989E-2"/>
    <n v="2748.8"/>
    <n v="500"/>
    <s v="Travel_Rarely"/>
    <n v="161"/>
    <s v="Research &amp; Development"/>
    <n v="10"/>
    <n v="3"/>
    <s v="Life Sciences"/>
    <n v="42"/>
    <n v="4"/>
    <n v="3"/>
    <s v="Married"/>
    <n v="15471"/>
    <n v="1"/>
    <n v="25"/>
    <n v="4"/>
    <n v="1"/>
    <n v="1"/>
    <n v="16"/>
    <n v="2"/>
    <n v="11"/>
    <n v="6"/>
    <n v="8"/>
  </r>
  <r>
    <n v="25"/>
    <x v="1"/>
    <n v="1"/>
    <s v="Female"/>
    <x v="0"/>
    <x v="2"/>
    <x v="274"/>
    <s v="Yes"/>
    <n v="2"/>
    <x v="8"/>
    <n v="0.15"/>
    <n v="0.1"/>
    <n v="4.9999999999999989E-2"/>
    <n v="981.40000000000009"/>
    <n v="500"/>
    <s v="Travel_Rarely"/>
    <n v="1382"/>
    <s v="Sales"/>
    <n v="8"/>
    <n v="2"/>
    <s v="Other"/>
    <n v="85"/>
    <n v="3"/>
    <n v="2"/>
    <s v="Divorced"/>
    <n v="13684"/>
    <n v="0"/>
    <n v="22"/>
    <n v="4"/>
    <n v="2"/>
    <n v="1"/>
    <n v="6"/>
    <n v="3"/>
    <n v="3"/>
    <n v="0"/>
    <n v="4"/>
  </r>
  <r>
    <n v="52"/>
    <x v="1"/>
    <n v="1"/>
    <s v="Male"/>
    <x v="6"/>
    <x v="0"/>
    <x v="1319"/>
    <s v="No"/>
    <n v="2"/>
    <x v="7"/>
    <n v="0.1"/>
    <n v="7.0000000000000007E-2"/>
    <n v="0.03"/>
    <n v="696.40000000000009"/>
    <n v="4500"/>
    <s v="Non-Travel"/>
    <n v="585"/>
    <s v="Sales"/>
    <n v="29"/>
    <n v="4"/>
    <s v="Life Sciences"/>
    <n v="40"/>
    <n v="3"/>
    <n v="1"/>
    <s v="Divorced"/>
    <n v="19788"/>
    <n v="2"/>
    <n v="15"/>
    <n v="3"/>
    <n v="2"/>
    <n v="2"/>
    <n v="16"/>
    <n v="3"/>
    <n v="8"/>
    <n v="0"/>
    <n v="0"/>
  </r>
  <r>
    <n v="44"/>
    <x v="1"/>
    <n v="2"/>
    <s v="Male"/>
    <x v="1"/>
    <x v="0"/>
    <x v="230"/>
    <s v="Yes"/>
    <n v="3"/>
    <x v="9"/>
    <n v="0.15"/>
    <n v="0.1"/>
    <n v="4.9999999999999989E-2"/>
    <n v="487.20000000000005"/>
    <n v="4500"/>
    <s v="Travel_Rarely"/>
    <n v="1037"/>
    <s v="Research &amp; Development"/>
    <n v="1"/>
    <n v="3"/>
    <s v="Medical"/>
    <n v="42"/>
    <n v="3"/>
    <n v="1"/>
    <s v="Single"/>
    <n v="13422"/>
    <n v="6"/>
    <n v="12"/>
    <n v="3"/>
    <n v="3"/>
    <n v="0"/>
    <n v="6"/>
    <n v="2"/>
    <n v="3"/>
    <n v="1"/>
    <n v="2"/>
  </r>
  <r>
    <n v="21"/>
    <x v="1"/>
    <n v="3"/>
    <s v="Male"/>
    <x v="6"/>
    <x v="3"/>
    <x v="631"/>
    <s v="Yes"/>
    <n v="3"/>
    <x v="4"/>
    <n v="0.12"/>
    <n v="0.09"/>
    <n v="0.03"/>
    <n v="476"/>
    <n v="4500"/>
    <s v="Travel_Rarely"/>
    <n v="501"/>
    <s v="Sales"/>
    <n v="5"/>
    <n v="1"/>
    <s v="Medical"/>
    <n v="58"/>
    <n v="3"/>
    <n v="1"/>
    <s v="Single"/>
    <n v="25479"/>
    <n v="1"/>
    <n v="11"/>
    <n v="3"/>
    <n v="4"/>
    <n v="0"/>
    <n v="2"/>
    <n v="6"/>
    <n v="2"/>
    <n v="1"/>
    <n v="2"/>
  </r>
  <r>
    <n v="39"/>
    <x v="1"/>
    <n v="4"/>
    <s v="Male"/>
    <x v="5"/>
    <x v="0"/>
    <x v="1320"/>
    <s v="No"/>
    <n v="2"/>
    <x v="0"/>
    <n v="0.1"/>
    <n v="0.1"/>
    <n v="0"/>
    <n v="3886.2000000000003"/>
    <n v="3000"/>
    <s v="Non-Travel"/>
    <n v="105"/>
    <s v="Research &amp; Development"/>
    <n v="9"/>
    <n v="3"/>
    <s v="Life Sciences"/>
    <n v="87"/>
    <n v="3"/>
    <n v="5"/>
    <s v="Single"/>
    <n v="15302"/>
    <n v="2"/>
    <n v="13"/>
    <n v="3"/>
    <n v="3"/>
    <n v="0"/>
    <n v="21"/>
    <n v="3"/>
    <n v="0"/>
    <n v="1"/>
    <n v="3"/>
  </r>
  <r>
    <n v="23"/>
    <x v="0"/>
    <n v="4"/>
    <s v="Male"/>
    <x v="6"/>
    <x v="3"/>
    <x v="1321"/>
    <s v="No"/>
    <n v="2"/>
    <x v="6"/>
    <n v="0.1"/>
    <n v="0.09"/>
    <n v="1.0000000000000009E-2"/>
    <n v="358"/>
    <n v="500"/>
    <s v="Travel_Frequently"/>
    <n v="638"/>
    <s v="Sales"/>
    <n v="9"/>
    <n v="3"/>
    <s v="Marketing"/>
    <n v="33"/>
    <n v="3"/>
    <n v="1"/>
    <s v="Married"/>
    <n v="26956"/>
    <n v="1"/>
    <n v="19"/>
    <n v="3"/>
    <n v="1"/>
    <n v="1"/>
    <n v="1"/>
    <n v="3"/>
    <n v="0"/>
    <n v="1"/>
    <n v="0"/>
  </r>
  <r>
    <n v="36"/>
    <x v="1"/>
    <n v="1"/>
    <s v="Female"/>
    <x v="0"/>
    <x v="0"/>
    <x v="1322"/>
    <s v="No"/>
    <n v="3"/>
    <x v="7"/>
    <n v="0.12"/>
    <n v="0.09"/>
    <n v="0.03"/>
    <n v="1528.8000000000002"/>
    <n v="500"/>
    <s v="Travel_Rarely"/>
    <n v="557"/>
    <s v="Sales"/>
    <n v="3"/>
    <n v="3"/>
    <s v="Medical"/>
    <n v="94"/>
    <n v="2"/>
    <n v="3"/>
    <s v="Married"/>
    <n v="12695"/>
    <n v="0"/>
    <n v="19"/>
    <n v="3"/>
    <n v="3"/>
    <n v="2"/>
    <n v="10"/>
    <n v="2"/>
    <n v="7"/>
    <n v="3"/>
    <n v="4"/>
  </r>
  <r>
    <n v="36"/>
    <x v="1"/>
    <n v="4"/>
    <s v="Female"/>
    <x v="3"/>
    <x v="1"/>
    <x v="1323"/>
    <s v="No"/>
    <n v="3"/>
    <x v="9"/>
    <n v="0.08"/>
    <n v="7.0000000000000007E-2"/>
    <n v="9.999999999999995E-3"/>
    <n v="1026.2"/>
    <n v="1200"/>
    <s v="Travel_Frequently"/>
    <n v="688"/>
    <s v="Research &amp; Development"/>
    <n v="4"/>
    <n v="2"/>
    <s v="Life Sciences"/>
    <n v="97"/>
    <n v="3"/>
    <n v="2"/>
    <s v="Divorced"/>
    <n v="9192"/>
    <n v="7"/>
    <n v="13"/>
    <n v="3"/>
    <n v="2"/>
    <n v="3"/>
    <n v="18"/>
    <n v="3"/>
    <n v="2"/>
    <n v="0"/>
    <n v="2"/>
  </r>
  <r>
    <n v="56"/>
    <x v="1"/>
    <n v="3"/>
    <s v="Male"/>
    <x v="4"/>
    <x v="2"/>
    <x v="1324"/>
    <s v="No"/>
    <n v="2"/>
    <x v="20"/>
    <n v="0.12"/>
    <n v="7.0000000000000007E-2"/>
    <n v="4.9999999999999989E-2"/>
    <n v="1261.2"/>
    <n v="500"/>
    <s v="Non-Travel"/>
    <n v="667"/>
    <s v="Research &amp; Development"/>
    <n v="1"/>
    <n v="4"/>
    <s v="Life Sciences"/>
    <n v="57"/>
    <n v="3"/>
    <n v="2"/>
    <s v="Divorced"/>
    <n v="26236"/>
    <n v="1"/>
    <n v="21"/>
    <n v="4"/>
    <n v="1"/>
    <n v="1"/>
    <n v="13"/>
    <n v="2"/>
    <n v="12"/>
    <n v="1"/>
    <n v="9"/>
  </r>
  <r>
    <n v="29"/>
    <x v="0"/>
    <n v="1"/>
    <s v="Male"/>
    <x v="1"/>
    <x v="0"/>
    <x v="1325"/>
    <s v="Yes"/>
    <n v="4"/>
    <x v="4"/>
    <n v="0.1"/>
    <n v="0.1"/>
    <n v="0"/>
    <n v="957.40000000000009"/>
    <n v="3000"/>
    <s v="Travel_Rarely"/>
    <n v="1092"/>
    <s v="Research &amp; Development"/>
    <n v="1"/>
    <n v="4"/>
    <s v="Medical"/>
    <n v="36"/>
    <n v="3"/>
    <n v="1"/>
    <s v="Married"/>
    <n v="26124"/>
    <n v="9"/>
    <n v="14"/>
    <n v="3"/>
    <n v="2"/>
    <n v="3"/>
    <n v="4"/>
    <n v="3"/>
    <n v="2"/>
    <n v="2"/>
    <n v="2"/>
  </r>
  <r>
    <n v="42"/>
    <x v="1"/>
    <n v="1"/>
    <s v="Male"/>
    <x v="5"/>
    <x v="2"/>
    <x v="1326"/>
    <s v="No"/>
    <n v="2"/>
    <x v="14"/>
    <n v="0.08"/>
    <n v="0.09"/>
    <n v="-9.999999999999995E-3"/>
    <n v="3776"/>
    <n v="500"/>
    <s v="Travel_Rarely"/>
    <n v="300"/>
    <s v="Research &amp; Development"/>
    <n v="2"/>
    <n v="3"/>
    <s v="Life Sciences"/>
    <n v="56"/>
    <n v="3"/>
    <n v="5"/>
    <s v="Married"/>
    <n v="17312"/>
    <n v="5"/>
    <n v="11"/>
    <n v="3"/>
    <n v="1"/>
    <n v="0"/>
    <n v="24"/>
    <n v="2"/>
    <n v="6"/>
    <n v="4"/>
    <n v="14"/>
  </r>
  <r>
    <n v="56"/>
    <x v="0"/>
    <n v="4"/>
    <s v="Male"/>
    <x v="2"/>
    <x v="2"/>
    <x v="1327"/>
    <s v="No"/>
    <n v="1"/>
    <x v="1"/>
    <n v="0.08"/>
    <n v="0.1"/>
    <n v="-2.0000000000000004E-2"/>
    <n v="467.8"/>
    <n v="500"/>
    <s v="Travel_Rarely"/>
    <n v="310"/>
    <s v="Research &amp; Development"/>
    <n v="7"/>
    <n v="2"/>
    <s v="Technical Degree"/>
    <n v="72"/>
    <n v="3"/>
    <n v="1"/>
    <s v="Married"/>
    <n v="3666"/>
    <n v="8"/>
    <n v="11"/>
    <n v="3"/>
    <n v="4"/>
    <n v="1"/>
    <n v="14"/>
    <n v="4"/>
    <n v="9"/>
    <n v="9"/>
    <n v="8"/>
  </r>
  <r>
    <n v="41"/>
    <x v="1"/>
    <n v="1"/>
    <s v="Female"/>
    <x v="3"/>
    <x v="1"/>
    <x v="1328"/>
    <s v="No"/>
    <n v="3"/>
    <x v="23"/>
    <n v="0.1"/>
    <n v="7.0000000000000007E-2"/>
    <n v="0.03"/>
    <n v="2714"/>
    <n v="500"/>
    <s v="Travel_Rarely"/>
    <n v="582"/>
    <s v="Research &amp; Development"/>
    <n v="28"/>
    <n v="4"/>
    <s v="Life Sciences"/>
    <n v="60"/>
    <n v="2"/>
    <n v="4"/>
    <s v="Married"/>
    <n v="5640"/>
    <n v="0"/>
    <n v="23"/>
    <n v="4"/>
    <n v="3"/>
    <n v="1"/>
    <n v="21"/>
    <n v="3"/>
    <n v="7"/>
    <n v="0"/>
    <n v="10"/>
  </r>
  <r>
    <n v="34"/>
    <x v="1"/>
    <n v="4"/>
    <s v="Female"/>
    <x v="0"/>
    <x v="2"/>
    <x v="1329"/>
    <s v="No"/>
    <n v="3"/>
    <x v="3"/>
    <n v="0.1"/>
    <n v="0.11"/>
    <n v="-9.999999999999995E-3"/>
    <n v="1342.4"/>
    <n v="500"/>
    <s v="Travel_Rarely"/>
    <n v="704"/>
    <s v="Sales"/>
    <n v="28"/>
    <n v="3"/>
    <s v="Marketing"/>
    <n v="95"/>
    <n v="2"/>
    <n v="2"/>
    <s v="Married"/>
    <n v="8978"/>
    <n v="1"/>
    <n v="21"/>
    <n v="4"/>
    <n v="4"/>
    <n v="2"/>
    <n v="8"/>
    <n v="2"/>
    <n v="7"/>
    <n v="1"/>
    <n v="7"/>
  </r>
  <r>
    <n v="36"/>
    <x v="1"/>
    <n v="4"/>
    <s v="Male"/>
    <x v="0"/>
    <x v="0"/>
    <x v="1330"/>
    <s v="No"/>
    <n v="2"/>
    <x v="15"/>
    <n v="0.12"/>
    <n v="7.0000000000000007E-2"/>
    <n v="4.9999999999999989E-2"/>
    <n v="1081.2"/>
    <n v="500"/>
    <s v="Non-Travel"/>
    <n v="301"/>
    <s v="Sales"/>
    <n v="15"/>
    <n v="4"/>
    <s v="Marketing"/>
    <n v="88"/>
    <n v="1"/>
    <n v="2"/>
    <s v="Divorced"/>
    <n v="10436"/>
    <n v="1"/>
    <n v="24"/>
    <n v="4"/>
    <n v="1"/>
    <n v="1"/>
    <n v="15"/>
    <n v="4"/>
    <n v="12"/>
    <n v="11"/>
    <n v="11"/>
  </r>
  <r>
    <n v="41"/>
    <x v="1"/>
    <n v="3"/>
    <s v="Male"/>
    <x v="0"/>
    <x v="1"/>
    <x v="1331"/>
    <s v="No"/>
    <n v="3"/>
    <x v="8"/>
    <n v="0.1"/>
    <n v="0.1"/>
    <n v="0"/>
    <n v="1787.6000000000001"/>
    <n v="1200"/>
    <s v="Travel_Rarely"/>
    <n v="930"/>
    <s v="Sales"/>
    <n v="3"/>
    <n v="3"/>
    <s v="Life Sciences"/>
    <n v="57"/>
    <n v="2"/>
    <n v="2"/>
    <s v="Divorced"/>
    <n v="12227"/>
    <n v="2"/>
    <n v="11"/>
    <n v="3"/>
    <n v="3"/>
    <n v="1"/>
    <n v="14"/>
    <n v="5"/>
    <n v="4"/>
    <n v="0"/>
    <n v="4"/>
  </r>
  <r>
    <n v="32"/>
    <x v="1"/>
    <n v="4"/>
    <s v="Male"/>
    <x v="1"/>
    <x v="3"/>
    <x v="1234"/>
    <s v="No"/>
    <n v="3"/>
    <x v="9"/>
    <n v="0.08"/>
    <n v="0.1"/>
    <n v="-2.0000000000000004E-2"/>
    <n v="487.8"/>
    <n v="500"/>
    <s v="Travel_Rarely"/>
    <n v="529"/>
    <s v="Research &amp; Development"/>
    <n v="2"/>
    <n v="3"/>
    <s v="Technical Degree"/>
    <n v="78"/>
    <n v="3"/>
    <n v="1"/>
    <s v="Single"/>
    <n v="11288"/>
    <n v="1"/>
    <n v="14"/>
    <n v="3"/>
    <n v="4"/>
    <n v="0"/>
    <n v="4"/>
    <n v="4"/>
    <n v="2"/>
    <n v="1"/>
    <n v="2"/>
  </r>
  <r>
    <n v="35"/>
    <x v="1"/>
    <n v="3"/>
    <s v="Female"/>
    <x v="8"/>
    <x v="0"/>
    <x v="1332"/>
    <s v="Yes"/>
    <n v="3"/>
    <x v="7"/>
    <n v="0.15"/>
    <n v="0.09"/>
    <n v="0.06"/>
    <n v="1767.4"/>
    <n v="1200"/>
    <s v="Travel_Rarely"/>
    <n v="1146"/>
    <s v="Human Resources"/>
    <n v="26"/>
    <n v="4"/>
    <s v="Life Sciences"/>
    <n v="31"/>
    <n v="3"/>
    <n v="3"/>
    <s v="Single"/>
    <n v="16642"/>
    <n v="1"/>
    <n v="16"/>
    <n v="3"/>
    <n v="3"/>
    <n v="0"/>
    <n v="9"/>
    <n v="2"/>
    <n v="0"/>
    <n v="1"/>
    <n v="7"/>
  </r>
  <r>
    <n v="38"/>
    <x v="1"/>
    <n v="1"/>
    <s v="Female"/>
    <x v="0"/>
    <x v="0"/>
    <x v="798"/>
    <s v="No"/>
    <n v="3"/>
    <x v="1"/>
    <n v="0.15"/>
    <n v="0.1"/>
    <n v="4.9999999999999989E-2"/>
    <n v="1068.6000000000001"/>
    <n v="3000"/>
    <s v="Travel_Rarely"/>
    <n v="345"/>
    <s v="Sales"/>
    <n v="10"/>
    <n v="2"/>
    <s v="Life Sciences"/>
    <n v="100"/>
    <n v="3"/>
    <n v="2"/>
    <s v="Married"/>
    <n v="5982"/>
    <n v="1"/>
    <n v="11"/>
    <n v="3"/>
    <n v="3"/>
    <n v="1"/>
    <n v="10"/>
    <n v="1"/>
    <n v="7"/>
    <n v="1"/>
    <n v="9"/>
  </r>
  <r>
    <n v="50"/>
    <x v="0"/>
    <n v="2"/>
    <s v="Male"/>
    <x v="0"/>
    <x v="2"/>
    <x v="1333"/>
    <s v="No"/>
    <n v="3"/>
    <x v="0"/>
    <n v="0.1"/>
    <n v="7.0000000000000007E-2"/>
    <n v="0.03"/>
    <n v="1345.6000000000001"/>
    <n v="4500"/>
    <s v="Travel_Frequently"/>
    <n v="878"/>
    <s v="Sales"/>
    <n v="1"/>
    <n v="4"/>
    <s v="Life Sciences"/>
    <n v="94"/>
    <n v="3"/>
    <n v="2"/>
    <s v="Divorced"/>
    <n v="14255"/>
    <n v="7"/>
    <n v="12"/>
    <n v="3"/>
    <n v="4"/>
    <n v="2"/>
    <n v="12"/>
    <n v="3"/>
    <n v="3"/>
    <n v="0"/>
    <n v="1"/>
  </r>
  <r>
    <n v="36"/>
    <x v="1"/>
    <n v="2"/>
    <s v="Female"/>
    <x v="0"/>
    <x v="0"/>
    <x v="1334"/>
    <s v="No"/>
    <n v="2"/>
    <x v="0"/>
    <n v="0.15"/>
    <n v="0.11"/>
    <n v="3.9999999999999994E-2"/>
    <n v="1330.4"/>
    <n v="3000"/>
    <s v="Travel_Rarely"/>
    <n v="1120"/>
    <s v="Sales"/>
    <n v="11"/>
    <n v="4"/>
    <s v="Marketing"/>
    <n v="100"/>
    <n v="2"/>
    <n v="2"/>
    <s v="Married"/>
    <n v="14369"/>
    <n v="4"/>
    <n v="13"/>
    <n v="3"/>
    <n v="1"/>
    <n v="1"/>
    <n v="8"/>
    <n v="2"/>
    <n v="3"/>
    <n v="0"/>
    <n v="0"/>
  </r>
  <r>
    <n v="45"/>
    <x v="1"/>
    <n v="4"/>
    <s v="Female"/>
    <x v="0"/>
    <x v="2"/>
    <x v="1335"/>
    <s v="No"/>
    <n v="3"/>
    <x v="8"/>
    <n v="0.08"/>
    <n v="0.1"/>
    <n v="-2.0000000000000004E-2"/>
    <n v="970"/>
    <n v="500"/>
    <s v="Travel_Rarely"/>
    <n v="374"/>
    <s v="Sales"/>
    <n v="20"/>
    <n v="3"/>
    <s v="Life Sciences"/>
    <n v="50"/>
    <n v="3"/>
    <n v="2"/>
    <s v="Single"/>
    <n v="23333"/>
    <n v="8"/>
    <n v="15"/>
    <n v="3"/>
    <n v="3"/>
    <n v="0"/>
    <n v="8"/>
    <n v="3"/>
    <n v="3"/>
    <n v="0"/>
    <n v="1"/>
  </r>
  <r>
    <n v="40"/>
    <x v="1"/>
    <n v="3"/>
    <s v="Male"/>
    <x v="1"/>
    <x v="2"/>
    <x v="1336"/>
    <s v="No"/>
    <n v="3"/>
    <x v="4"/>
    <n v="0.08"/>
    <n v="0.11"/>
    <n v="-0.03"/>
    <n v="561.80000000000007"/>
    <n v="1200"/>
    <s v="Travel_Rarely"/>
    <n v="1322"/>
    <s v="Research &amp; Development"/>
    <n v="2"/>
    <n v="4"/>
    <s v="Life Sciences"/>
    <n v="52"/>
    <n v="2"/>
    <n v="1"/>
    <s v="Single"/>
    <n v="2725"/>
    <n v="2"/>
    <n v="14"/>
    <n v="3"/>
    <n v="4"/>
    <n v="0"/>
    <n v="8"/>
    <n v="2"/>
    <n v="2"/>
    <n v="2"/>
    <n v="2"/>
  </r>
  <r>
    <n v="35"/>
    <x v="1"/>
    <n v="3"/>
    <s v="Male"/>
    <x v="4"/>
    <x v="2"/>
    <x v="1337"/>
    <s v="Yes"/>
    <n v="4"/>
    <x v="1"/>
    <n v="0.15"/>
    <n v="0.09"/>
    <n v="0.06"/>
    <n v="1137.8"/>
    <n v="4500"/>
    <s v="Travel_Frequently"/>
    <n v="1199"/>
    <s v="Research &amp; Development"/>
    <n v="18"/>
    <n v="4"/>
    <s v="Life Sciences"/>
    <n v="80"/>
    <n v="3"/>
    <n v="2"/>
    <s v="Married"/>
    <n v="24594"/>
    <n v="1"/>
    <n v="14"/>
    <n v="3"/>
    <n v="4"/>
    <n v="2"/>
    <n v="10"/>
    <n v="2"/>
    <n v="2"/>
    <n v="0"/>
    <n v="2"/>
  </r>
  <r>
    <n v="40"/>
    <x v="1"/>
    <n v="3"/>
    <s v="Female"/>
    <x v="1"/>
    <x v="2"/>
    <x v="1338"/>
    <s v="No"/>
    <n v="3"/>
    <x v="8"/>
    <n v="0.15"/>
    <n v="0.11"/>
    <n v="3.9999999999999994E-2"/>
    <n v="400.20000000000005"/>
    <n v="1200"/>
    <s v="Travel_Rarely"/>
    <n v="1194"/>
    <s v="Research &amp; Development"/>
    <n v="2"/>
    <n v="4"/>
    <s v="Medical"/>
    <n v="98"/>
    <n v="3"/>
    <n v="1"/>
    <s v="Married"/>
    <n v="12549"/>
    <n v="2"/>
    <n v="14"/>
    <n v="3"/>
    <n v="2"/>
    <n v="3"/>
    <n v="20"/>
    <n v="2"/>
    <n v="3"/>
    <n v="0"/>
    <n v="2"/>
  </r>
  <r>
    <n v="35"/>
    <x v="1"/>
    <n v="3"/>
    <s v="Female"/>
    <x v="1"/>
    <x v="0"/>
    <x v="1339"/>
    <s v="No"/>
    <n v="3"/>
    <x v="9"/>
    <n v="0.08"/>
    <n v="0.09"/>
    <n v="-9.999999999999995E-3"/>
    <n v="595.4"/>
    <n v="500"/>
    <s v="Travel_Rarely"/>
    <n v="287"/>
    <s v="Research &amp; Development"/>
    <n v="1"/>
    <n v="4"/>
    <s v="Life Sciences"/>
    <n v="62"/>
    <n v="1"/>
    <n v="1"/>
    <s v="Married"/>
    <n v="8952"/>
    <n v="1"/>
    <n v="12"/>
    <n v="3"/>
    <n v="4"/>
    <n v="1"/>
    <n v="4"/>
    <n v="5"/>
    <n v="3"/>
    <n v="1"/>
    <n v="1"/>
  </r>
  <r>
    <n v="29"/>
    <x v="1"/>
    <n v="4"/>
    <s v="Male"/>
    <x v="2"/>
    <x v="1"/>
    <x v="717"/>
    <s v="Yes"/>
    <n v="3"/>
    <x v="9"/>
    <n v="0.12"/>
    <n v="0.11"/>
    <n v="9.999999999999995E-3"/>
    <n v="805"/>
    <n v="500"/>
    <s v="Travel_Rarely"/>
    <n v="1378"/>
    <s v="Research &amp; Development"/>
    <n v="13"/>
    <n v="2"/>
    <s v="Other"/>
    <n v="46"/>
    <n v="2"/>
    <n v="2"/>
    <s v="Married"/>
    <n v="23679"/>
    <n v="4"/>
    <n v="13"/>
    <n v="3"/>
    <n v="1"/>
    <n v="1"/>
    <n v="10"/>
    <n v="2"/>
    <n v="3"/>
    <n v="0"/>
    <n v="3"/>
  </r>
  <r>
    <n v="29"/>
    <x v="1"/>
    <n v="4"/>
    <s v="Female"/>
    <x v="1"/>
    <x v="3"/>
    <x v="1340"/>
    <s v="No"/>
    <n v="1"/>
    <x v="8"/>
    <n v="0.08"/>
    <n v="0.1"/>
    <n v="-2.0000000000000004E-2"/>
    <n v="757"/>
    <n v="4500"/>
    <s v="Travel_Rarely"/>
    <n v="468"/>
    <s v="Research &amp; Development"/>
    <n v="28"/>
    <n v="4"/>
    <s v="Medical"/>
    <n v="73"/>
    <n v="2"/>
    <n v="1"/>
    <s v="Single"/>
    <n v="8489"/>
    <n v="1"/>
    <n v="14"/>
    <n v="3"/>
    <n v="2"/>
    <n v="0"/>
    <n v="5"/>
    <n v="3"/>
    <n v="4"/>
    <n v="0"/>
    <n v="4"/>
  </r>
  <r>
    <n v="50"/>
    <x v="0"/>
    <n v="4"/>
    <s v="Male"/>
    <x v="0"/>
    <x v="3"/>
    <x v="1341"/>
    <s v="Yes"/>
    <n v="3"/>
    <x v="11"/>
    <n v="0.08"/>
    <n v="0.11"/>
    <n v="-0.03"/>
    <n v="2170.8000000000002"/>
    <n v="500"/>
    <s v="Travel_Rarely"/>
    <n v="410"/>
    <s v="Sales"/>
    <n v="28"/>
    <n v="3"/>
    <s v="Marketing"/>
    <n v="39"/>
    <n v="2"/>
    <n v="3"/>
    <s v="Divorced"/>
    <n v="16586"/>
    <n v="4"/>
    <n v="13"/>
    <n v="3"/>
    <n v="2"/>
    <n v="1"/>
    <n v="20"/>
    <n v="3"/>
    <n v="2"/>
    <n v="2"/>
    <n v="0"/>
  </r>
  <r>
    <n v="39"/>
    <x v="1"/>
    <n v="2"/>
    <s v="Female"/>
    <x v="0"/>
    <x v="0"/>
    <x v="1342"/>
    <s v="No"/>
    <n v="2"/>
    <x v="23"/>
    <n v="0.12"/>
    <n v="7.0000000000000007E-2"/>
    <n v="4.9999999999999989E-2"/>
    <n v="2406.2000000000003"/>
    <n v="500"/>
    <s v="Travel_Rarely"/>
    <n v="722"/>
    <s v="Sales"/>
    <n v="24"/>
    <n v="1"/>
    <s v="Marketing"/>
    <n v="60"/>
    <n v="2"/>
    <n v="4"/>
    <s v="Married"/>
    <n v="8828"/>
    <n v="0"/>
    <n v="11"/>
    <n v="3"/>
    <n v="1"/>
    <n v="1"/>
    <n v="21"/>
    <n v="2"/>
    <n v="9"/>
    <n v="9"/>
    <n v="6"/>
  </r>
  <r>
    <n v="31"/>
    <x v="1"/>
    <n v="2"/>
    <s v="Male"/>
    <x v="3"/>
    <x v="3"/>
    <x v="1343"/>
    <s v="No"/>
    <n v="3"/>
    <x v="7"/>
    <n v="0.15"/>
    <n v="7.0000000000000007E-2"/>
    <n v="7.9999999999999988E-2"/>
    <n v="1987.2"/>
    <n v="500"/>
    <s v="Non-Travel"/>
    <n v="325"/>
    <s v="Research &amp; Development"/>
    <n v="5"/>
    <n v="3"/>
    <s v="Medical"/>
    <n v="74"/>
    <n v="3"/>
    <n v="2"/>
    <s v="Single"/>
    <n v="3787"/>
    <n v="0"/>
    <n v="19"/>
    <n v="3"/>
    <n v="2"/>
    <n v="0"/>
    <n v="10"/>
    <n v="2"/>
    <n v="4"/>
    <n v="1"/>
    <n v="7"/>
  </r>
  <r>
    <n v="26"/>
    <x v="1"/>
    <n v="4"/>
    <s v="Female"/>
    <x v="6"/>
    <x v="2"/>
    <x v="1344"/>
    <s v="No"/>
    <n v="3"/>
    <x v="9"/>
    <n v="0.1"/>
    <n v="0.11"/>
    <n v="-9.999999999999995E-3"/>
    <n v="593.20000000000005"/>
    <n v="3000"/>
    <s v="Travel_Rarely"/>
    <n v="1167"/>
    <s v="Sales"/>
    <n v="5"/>
    <n v="3"/>
    <s v="Other"/>
    <n v="30"/>
    <n v="2"/>
    <n v="1"/>
    <s v="Single"/>
    <n v="21378"/>
    <n v="0"/>
    <n v="18"/>
    <n v="3"/>
    <n v="4"/>
    <n v="0"/>
    <n v="5"/>
    <n v="2"/>
    <n v="2"/>
    <n v="0"/>
    <n v="0"/>
  </r>
  <r>
    <n v="36"/>
    <x v="1"/>
    <n v="3"/>
    <s v="Male"/>
    <x v="2"/>
    <x v="0"/>
    <x v="1345"/>
    <s v="No"/>
    <n v="3"/>
    <x v="8"/>
    <n v="0.12"/>
    <n v="7.0000000000000007E-2"/>
    <n v="4.9999999999999989E-2"/>
    <n v="514.20000000000005"/>
    <n v="1200"/>
    <s v="Travel_Frequently"/>
    <n v="884"/>
    <s v="Research &amp; Development"/>
    <n v="23"/>
    <n v="2"/>
    <s v="Medical"/>
    <n v="41"/>
    <n v="4"/>
    <n v="2"/>
    <s v="Married"/>
    <n v="12290"/>
    <n v="4"/>
    <n v="17"/>
    <n v="3"/>
    <n v="3"/>
    <n v="1"/>
    <n v="17"/>
    <n v="3"/>
    <n v="2"/>
    <n v="0"/>
    <n v="3"/>
  </r>
  <r>
    <n v="39"/>
    <x v="1"/>
    <n v="4"/>
    <s v="Male"/>
    <x v="4"/>
    <x v="3"/>
    <x v="1346"/>
    <s v="No"/>
    <n v="3"/>
    <x v="5"/>
    <n v="0.1"/>
    <n v="7.0000000000000007E-2"/>
    <n v="0.03"/>
    <n v="1998.2"/>
    <n v="1200"/>
    <s v="Travel_Rarely"/>
    <n v="613"/>
    <s v="Research &amp; Development"/>
    <n v="6"/>
    <n v="1"/>
    <s v="Medical"/>
    <n v="42"/>
    <n v="2"/>
    <n v="3"/>
    <s v="Married"/>
    <n v="21457"/>
    <n v="4"/>
    <n v="15"/>
    <n v="3"/>
    <n v="1"/>
    <n v="1"/>
    <n v="9"/>
    <n v="5"/>
    <n v="7"/>
    <n v="1"/>
    <n v="7"/>
  </r>
  <r>
    <n v="27"/>
    <x v="1"/>
    <n v="2"/>
    <s v="Male"/>
    <x v="3"/>
    <x v="1"/>
    <x v="528"/>
    <s v="Yes"/>
    <n v="3"/>
    <x v="0"/>
    <n v="0.15"/>
    <n v="0.11"/>
    <n v="3.9999999999999994E-2"/>
    <n v="1228.4000000000001"/>
    <n v="3000"/>
    <s v="Travel_Rarely"/>
    <n v="155"/>
    <s v="Research &amp; Development"/>
    <n v="4"/>
    <n v="3"/>
    <s v="Life Sciences"/>
    <n v="87"/>
    <n v="4"/>
    <n v="2"/>
    <s v="Married"/>
    <n v="5174"/>
    <n v="1"/>
    <n v="20"/>
    <n v="4"/>
    <n v="2"/>
    <n v="1"/>
    <n v="6"/>
    <n v="0"/>
    <n v="2"/>
    <n v="0"/>
    <n v="3"/>
  </r>
  <r>
    <n v="49"/>
    <x v="1"/>
    <n v="4"/>
    <s v="Male"/>
    <x v="0"/>
    <x v="1"/>
    <x v="1347"/>
    <s v="No"/>
    <n v="2"/>
    <x v="7"/>
    <n v="0.15"/>
    <n v="7.0000000000000007E-2"/>
    <n v="7.9999999999999988E-2"/>
    <n v="1078"/>
    <n v="4500"/>
    <s v="Travel_Frequently"/>
    <n v="1023"/>
    <s v="Sales"/>
    <n v="2"/>
    <n v="3"/>
    <s v="Medical"/>
    <n v="63"/>
    <n v="2"/>
    <n v="2"/>
    <s v="Married"/>
    <n v="13243"/>
    <n v="2"/>
    <n v="14"/>
    <n v="3"/>
    <n v="4"/>
    <n v="0"/>
    <n v="17"/>
    <n v="3"/>
    <n v="6"/>
    <n v="0"/>
    <n v="8"/>
  </r>
  <r>
    <n v="34"/>
    <x v="1"/>
    <n v="2"/>
    <s v="Male"/>
    <x v="2"/>
    <x v="2"/>
    <x v="1348"/>
    <s v="No"/>
    <n v="4"/>
    <x v="9"/>
    <n v="0.08"/>
    <n v="0.1"/>
    <n v="-2.0000000000000004E-2"/>
    <n v="880.80000000000007"/>
    <n v="500"/>
    <s v="Travel_Rarely"/>
    <n v="628"/>
    <s v="Research &amp; Development"/>
    <n v="8"/>
    <n v="3"/>
    <s v="Medical"/>
    <n v="82"/>
    <n v="4"/>
    <n v="2"/>
    <s v="Married"/>
    <n v="10228"/>
    <n v="2"/>
    <n v="12"/>
    <n v="3"/>
    <n v="1"/>
    <n v="0"/>
    <n v="6"/>
    <n v="3"/>
    <n v="3"/>
    <n v="1"/>
    <n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n v="2"/>
    <s v="Female"/>
    <s v="Sales Executive"/>
    <n v="4"/>
    <n v="5993"/>
    <s v="Yes"/>
    <n v="1"/>
    <n v="6"/>
    <n v="0.1"/>
    <n v="0.1"/>
    <n v="0"/>
    <n v="1198.6000000000001"/>
    <n v="4500"/>
    <x v="0"/>
    <s v="Travel_Rarely"/>
    <n v="1102"/>
    <s v="Sales"/>
    <n v="1"/>
    <n v="2"/>
    <s v="Life Sciences"/>
    <n v="94"/>
    <n v="3"/>
    <n v="2"/>
    <s v="Single"/>
    <n v="19479"/>
    <n v="8"/>
    <n v="11"/>
    <n v="3"/>
    <n v="1"/>
    <n v="0"/>
    <n v="8"/>
    <n v="0"/>
    <n v="4"/>
    <n v="0"/>
    <n v="5"/>
  </r>
  <r>
    <n v="49"/>
    <x v="1"/>
    <n v="3"/>
    <s v="Male"/>
    <s v="Research Scientist"/>
    <n v="2"/>
    <n v="5130"/>
    <s v="No"/>
    <n v="3"/>
    <n v="10"/>
    <n v="0.1"/>
    <n v="7.0000000000000007E-2"/>
    <n v="0.03"/>
    <n v="1026"/>
    <n v="3000"/>
    <x v="1"/>
    <s v="Travel_Frequently"/>
    <n v="279"/>
    <s v="Research &amp; Development"/>
    <n v="8"/>
    <n v="1"/>
    <s v="Life Sciences"/>
    <n v="61"/>
    <n v="2"/>
    <n v="2"/>
    <s v="Married"/>
    <n v="24907"/>
    <n v="1"/>
    <n v="23"/>
    <n v="4"/>
    <n v="4"/>
    <n v="1"/>
    <n v="10"/>
    <n v="3"/>
    <n v="7"/>
    <n v="1"/>
    <n v="7"/>
  </r>
  <r>
    <n v="37"/>
    <x v="0"/>
    <n v="4"/>
    <s v="Male"/>
    <s v="Laboratory Technician"/>
    <n v="3"/>
    <n v="2090"/>
    <s v="Yes"/>
    <n v="3"/>
    <n v="0"/>
    <n v="0.12"/>
    <n v="0.11"/>
    <n v="9.999999999999995E-3"/>
    <n v="418"/>
    <n v="500"/>
    <x v="1"/>
    <s v="Travel_Rarely"/>
    <n v="1373"/>
    <s v="Research &amp; Development"/>
    <n v="2"/>
    <n v="2"/>
    <s v="Other"/>
    <n v="92"/>
    <n v="2"/>
    <n v="1"/>
    <s v="Single"/>
    <n v="2396"/>
    <n v="6"/>
    <n v="15"/>
    <n v="3"/>
    <n v="2"/>
    <n v="0"/>
    <n v="7"/>
    <n v="3"/>
    <n v="0"/>
    <n v="0"/>
    <n v="0"/>
  </r>
  <r>
    <n v="33"/>
    <x v="1"/>
    <n v="4"/>
    <s v="Female"/>
    <s v="Research Scientist"/>
    <n v="3"/>
    <n v="2909"/>
    <s v="Yes"/>
    <n v="3"/>
    <n v="8"/>
    <n v="0.12"/>
    <n v="7.0000000000000007E-2"/>
    <n v="4.9999999999999989E-2"/>
    <n v="581.80000000000007"/>
    <n v="4500"/>
    <x v="1"/>
    <s v="Travel_Frequently"/>
    <n v="1392"/>
    <s v="Research &amp; Development"/>
    <n v="3"/>
    <n v="4"/>
    <s v="Life Sciences"/>
    <n v="56"/>
    <n v="3"/>
    <n v="1"/>
    <s v="Married"/>
    <n v="23159"/>
    <n v="1"/>
    <n v="11"/>
    <n v="3"/>
    <n v="3"/>
    <n v="0"/>
    <n v="8"/>
    <n v="3"/>
    <n v="7"/>
    <n v="3"/>
    <n v="0"/>
  </r>
  <r>
    <n v="27"/>
    <x v="1"/>
    <n v="1"/>
    <s v="Male"/>
    <s v="Laboratory Technician"/>
    <n v="2"/>
    <n v="3468"/>
    <s v="No"/>
    <n v="3"/>
    <n v="2"/>
    <n v="0.1"/>
    <n v="0.1"/>
    <n v="0"/>
    <n v="693.6"/>
    <n v="1200"/>
    <x v="1"/>
    <s v="Travel_Rarely"/>
    <n v="591"/>
    <s v="Research &amp; Development"/>
    <n v="2"/>
    <n v="1"/>
    <s v="Medical"/>
    <n v="40"/>
    <n v="3"/>
    <n v="1"/>
    <s v="Married"/>
    <n v="16632"/>
    <n v="9"/>
    <n v="12"/>
    <n v="3"/>
    <n v="4"/>
    <n v="1"/>
    <n v="6"/>
    <n v="3"/>
    <n v="2"/>
    <n v="2"/>
    <n v="2"/>
  </r>
  <r>
    <n v="32"/>
    <x v="1"/>
    <n v="4"/>
    <s v="Male"/>
    <s v="Laboratory Technician"/>
    <n v="4"/>
    <n v="3068"/>
    <s v="No"/>
    <n v="2"/>
    <n v="7"/>
    <n v="0.1"/>
    <n v="0.09"/>
    <n v="1.0000000000000009E-2"/>
    <n v="613.6"/>
    <n v="500"/>
    <x v="1"/>
    <s v="Travel_Frequently"/>
    <n v="1005"/>
    <s v="Research &amp; Development"/>
    <n v="2"/>
    <n v="2"/>
    <s v="Life Sciences"/>
    <n v="79"/>
    <n v="3"/>
    <n v="1"/>
    <s v="Single"/>
    <n v="11864"/>
    <n v="0"/>
    <n v="13"/>
    <n v="3"/>
    <n v="3"/>
    <n v="0"/>
    <n v="8"/>
    <n v="2"/>
    <n v="7"/>
    <n v="3"/>
    <n v="6"/>
  </r>
  <r>
    <n v="59"/>
    <x v="1"/>
    <n v="3"/>
    <s v="Female"/>
    <s v="Laboratory Technician"/>
    <n v="1"/>
    <n v="2670"/>
    <s v="Yes"/>
    <n v="2"/>
    <n v="1"/>
    <n v="0.12"/>
    <n v="0.09"/>
    <n v="0.03"/>
    <n v="534"/>
    <n v="3000"/>
    <x v="1"/>
    <s v="Travel_Rarely"/>
    <n v="1324"/>
    <s v="Research &amp; Development"/>
    <n v="3"/>
    <n v="3"/>
    <s v="Medical"/>
    <n v="81"/>
    <n v="4"/>
    <n v="1"/>
    <s v="Married"/>
    <n v="9964"/>
    <n v="4"/>
    <n v="20"/>
    <n v="4"/>
    <n v="1"/>
    <n v="3"/>
    <n v="12"/>
    <n v="3"/>
    <n v="0"/>
    <n v="0"/>
    <n v="0"/>
  </r>
  <r>
    <n v="30"/>
    <x v="1"/>
    <n v="4"/>
    <s v="Male"/>
    <s v="Laboratory Technician"/>
    <n v="3"/>
    <n v="2693"/>
    <s v="No"/>
    <n v="3"/>
    <n v="1"/>
    <n v="0.15"/>
    <n v="0.1"/>
    <n v="4.9999999999999989E-2"/>
    <n v="538.6"/>
    <n v="4500"/>
    <x v="1"/>
    <s v="Travel_Rarely"/>
    <n v="1358"/>
    <s v="Research &amp; Development"/>
    <n v="24"/>
    <n v="1"/>
    <s v="Life Sciences"/>
    <n v="67"/>
    <n v="3"/>
    <n v="1"/>
    <s v="Divorced"/>
    <n v="13335"/>
    <n v="1"/>
    <n v="22"/>
    <n v="4"/>
    <n v="2"/>
    <n v="1"/>
    <n v="1"/>
    <n v="2"/>
    <n v="0"/>
    <n v="0"/>
    <n v="0"/>
  </r>
  <r>
    <n v="38"/>
    <x v="1"/>
    <n v="4"/>
    <s v="Male"/>
    <s v="Manufacturing Director"/>
    <n v="3"/>
    <n v="9526"/>
    <s v="No"/>
    <n v="3"/>
    <n v="9"/>
    <n v="0.08"/>
    <n v="7.0000000000000007E-2"/>
    <n v="9.999999999999995E-3"/>
    <n v="1905.2"/>
    <n v="500"/>
    <x v="1"/>
    <s v="Travel_Frequently"/>
    <n v="216"/>
    <s v="Research &amp; Development"/>
    <n v="23"/>
    <n v="3"/>
    <s v="Life Sciences"/>
    <n v="44"/>
    <n v="2"/>
    <n v="3"/>
    <s v="Single"/>
    <n v="8787"/>
    <n v="0"/>
    <n v="21"/>
    <n v="4"/>
    <n v="2"/>
    <n v="0"/>
    <n v="10"/>
    <n v="2"/>
    <n v="7"/>
    <n v="1"/>
    <n v="8"/>
  </r>
  <r>
    <n v="36"/>
    <x v="1"/>
    <n v="3"/>
    <s v="Male"/>
    <s v="Healthcare Representative"/>
    <n v="3"/>
    <n v="5237"/>
    <s v="No"/>
    <n v="2"/>
    <n v="7"/>
    <n v="0.1"/>
    <n v="0.1"/>
    <n v="0"/>
    <n v="1047.4000000000001"/>
    <n v="3000"/>
    <x v="2"/>
    <s v="Travel_Rarely"/>
    <n v="1299"/>
    <s v="Research &amp; Development"/>
    <n v="27"/>
    <n v="3"/>
    <s v="Medical"/>
    <n v="94"/>
    <n v="3"/>
    <n v="2"/>
    <s v="Married"/>
    <n v="16577"/>
    <n v="6"/>
    <n v="13"/>
    <n v="3"/>
    <n v="2"/>
    <n v="2"/>
    <n v="17"/>
    <n v="3"/>
    <n v="7"/>
    <n v="7"/>
    <n v="7"/>
  </r>
  <r>
    <n v="35"/>
    <x v="1"/>
    <n v="1"/>
    <s v="Male"/>
    <s v="Laboratory Technician"/>
    <n v="2"/>
    <n v="2426"/>
    <s v="No"/>
    <n v="3"/>
    <n v="5"/>
    <n v="0.15"/>
    <n v="0.11"/>
    <n v="3.9999999999999994E-2"/>
    <n v="485.20000000000005"/>
    <n v="500"/>
    <x v="1"/>
    <s v="Travel_Rarely"/>
    <n v="809"/>
    <s v="Research &amp; Development"/>
    <n v="16"/>
    <n v="3"/>
    <s v="Medical"/>
    <n v="84"/>
    <n v="4"/>
    <n v="1"/>
    <s v="Married"/>
    <n v="16479"/>
    <n v="0"/>
    <n v="13"/>
    <n v="3"/>
    <n v="3"/>
    <n v="1"/>
    <n v="6"/>
    <n v="5"/>
    <n v="4"/>
    <n v="0"/>
    <n v="3"/>
  </r>
  <r>
    <n v="29"/>
    <x v="1"/>
    <n v="4"/>
    <s v="Female"/>
    <s v="Laboratory Technician"/>
    <n v="3"/>
    <n v="4193"/>
    <s v="Yes"/>
    <n v="3"/>
    <n v="9"/>
    <n v="0.12"/>
    <n v="7.0000000000000007E-2"/>
    <n v="4.9999999999999989E-2"/>
    <n v="838.6"/>
    <n v="500"/>
    <x v="1"/>
    <s v="Travel_Rarely"/>
    <n v="153"/>
    <s v="Research &amp; Development"/>
    <n v="15"/>
    <n v="2"/>
    <s v="Life Sciences"/>
    <n v="49"/>
    <n v="2"/>
    <n v="2"/>
    <s v="Single"/>
    <n v="12682"/>
    <n v="0"/>
    <n v="12"/>
    <n v="3"/>
    <n v="4"/>
    <n v="0"/>
    <n v="10"/>
    <n v="3"/>
    <n v="5"/>
    <n v="0"/>
    <n v="8"/>
  </r>
  <r>
    <n v="31"/>
    <x v="1"/>
    <n v="1"/>
    <s v="Male"/>
    <s v="Research Scientist"/>
    <n v="3"/>
    <n v="2911"/>
    <s v="No"/>
    <n v="2"/>
    <n v="5"/>
    <n v="0.15"/>
    <n v="0.11"/>
    <n v="3.9999999999999994E-2"/>
    <n v="582.20000000000005"/>
    <n v="500"/>
    <x v="1"/>
    <s v="Travel_Rarely"/>
    <n v="670"/>
    <s v="Research &amp; Development"/>
    <n v="26"/>
    <n v="1"/>
    <s v="Life Sciences"/>
    <n v="31"/>
    <n v="3"/>
    <n v="1"/>
    <s v="Divorced"/>
    <n v="15170"/>
    <n v="1"/>
    <n v="17"/>
    <n v="3"/>
    <n v="4"/>
    <n v="1"/>
    <n v="5"/>
    <n v="1"/>
    <n v="2"/>
    <n v="4"/>
    <n v="3"/>
  </r>
  <r>
    <n v="34"/>
    <x v="1"/>
    <n v="2"/>
    <s v="Male"/>
    <s v="Laboratory Technician"/>
    <n v="4"/>
    <n v="2661"/>
    <s v="No"/>
    <n v="3"/>
    <n v="2"/>
    <n v="0.15"/>
    <n v="7.0000000000000007E-2"/>
    <n v="7.9999999999999988E-2"/>
    <n v="532.20000000000005"/>
    <n v="1200"/>
    <x v="1"/>
    <s v="Travel_Rarely"/>
    <n v="1346"/>
    <s v="Research &amp; Development"/>
    <n v="19"/>
    <n v="2"/>
    <s v="Medical"/>
    <n v="93"/>
    <n v="3"/>
    <n v="1"/>
    <s v="Divorced"/>
    <n v="8758"/>
    <n v="0"/>
    <n v="11"/>
    <n v="3"/>
    <n v="3"/>
    <n v="1"/>
    <n v="3"/>
    <n v="2"/>
    <n v="2"/>
    <n v="1"/>
    <n v="2"/>
  </r>
  <r>
    <n v="28"/>
    <x v="0"/>
    <n v="3"/>
    <s v="Male"/>
    <s v="Laboratory Technician"/>
    <n v="3"/>
    <n v="2028"/>
    <s v="Yes"/>
    <n v="3"/>
    <n v="4"/>
    <n v="0.08"/>
    <n v="0.09"/>
    <n v="-9.999999999999995E-3"/>
    <n v="405.6"/>
    <n v="4500"/>
    <x v="1"/>
    <s v="Travel_Rarely"/>
    <n v="103"/>
    <s v="Research &amp; Development"/>
    <n v="24"/>
    <n v="3"/>
    <s v="Life Sciences"/>
    <n v="50"/>
    <n v="2"/>
    <n v="1"/>
    <s v="Single"/>
    <n v="12947"/>
    <n v="5"/>
    <n v="14"/>
    <n v="3"/>
    <n v="2"/>
    <n v="0"/>
    <n v="6"/>
    <n v="4"/>
    <n v="2"/>
    <n v="0"/>
    <n v="3"/>
  </r>
  <r>
    <n v="29"/>
    <x v="1"/>
    <n v="2"/>
    <s v="Female"/>
    <s v="Manufacturing Director"/>
    <n v="1"/>
    <n v="9980"/>
    <s v="No"/>
    <n v="3"/>
    <n v="10"/>
    <n v="0.08"/>
    <n v="0.11"/>
    <n v="-0.03"/>
    <n v="1996"/>
    <n v="1200"/>
    <x v="1"/>
    <s v="Travel_Rarely"/>
    <n v="1389"/>
    <s v="Research &amp; Development"/>
    <n v="21"/>
    <n v="4"/>
    <s v="Life Sciences"/>
    <n v="51"/>
    <n v="4"/>
    <n v="3"/>
    <s v="Divorced"/>
    <n v="10195"/>
    <n v="1"/>
    <n v="11"/>
    <n v="3"/>
    <n v="3"/>
    <n v="1"/>
    <n v="10"/>
    <n v="1"/>
    <n v="9"/>
    <n v="8"/>
    <n v="8"/>
  </r>
  <r>
    <n v="32"/>
    <x v="1"/>
    <n v="1"/>
    <s v="Male"/>
    <s v="Research Scientist"/>
    <n v="2"/>
    <n v="3298"/>
    <s v="Yes"/>
    <n v="2"/>
    <n v="6"/>
    <n v="0.08"/>
    <n v="0.11"/>
    <n v="-0.03"/>
    <n v="659.6"/>
    <n v="3000"/>
    <x v="2"/>
    <s v="Travel_Rarely"/>
    <n v="334"/>
    <s v="Research &amp; Development"/>
    <n v="5"/>
    <n v="2"/>
    <s v="Life Sciences"/>
    <n v="80"/>
    <n v="4"/>
    <n v="1"/>
    <s v="Divorced"/>
    <n v="15053"/>
    <n v="0"/>
    <n v="12"/>
    <n v="3"/>
    <n v="4"/>
    <n v="2"/>
    <n v="7"/>
    <n v="5"/>
    <n v="2"/>
    <n v="0"/>
    <n v="5"/>
  </r>
  <r>
    <n v="22"/>
    <x v="1"/>
    <n v="4"/>
    <s v="Male"/>
    <s v="Laboratory Technician"/>
    <n v="4"/>
    <n v="2935"/>
    <s v="Yes"/>
    <n v="2"/>
    <n v="1"/>
    <n v="0.1"/>
    <n v="7.0000000000000007E-2"/>
    <n v="0.03"/>
    <n v="587"/>
    <n v="3000"/>
    <x v="1"/>
    <s v="Non-Travel"/>
    <n v="1123"/>
    <s v="Research &amp; Development"/>
    <n v="16"/>
    <n v="2"/>
    <s v="Medical"/>
    <n v="96"/>
    <n v="4"/>
    <n v="1"/>
    <s v="Divorced"/>
    <n v="7324"/>
    <n v="1"/>
    <n v="13"/>
    <n v="3"/>
    <n v="2"/>
    <n v="2"/>
    <n v="1"/>
    <n v="2"/>
    <n v="0"/>
    <n v="0"/>
    <n v="0"/>
  </r>
  <r>
    <n v="53"/>
    <x v="1"/>
    <n v="1"/>
    <s v="Female"/>
    <s v="Manager"/>
    <n v="4"/>
    <n v="15427"/>
    <s v="No"/>
    <n v="3"/>
    <n v="25"/>
    <n v="0.1"/>
    <n v="0.1"/>
    <n v="0"/>
    <n v="3085.4"/>
    <n v="500"/>
    <x v="1"/>
    <s v="Travel_Rarely"/>
    <n v="1219"/>
    <s v="Sales"/>
    <n v="2"/>
    <n v="4"/>
    <s v="Life Sciences"/>
    <n v="78"/>
    <n v="2"/>
    <n v="4"/>
    <s v="Married"/>
    <n v="22021"/>
    <n v="2"/>
    <n v="16"/>
    <n v="3"/>
    <n v="3"/>
    <n v="0"/>
    <n v="31"/>
    <n v="3"/>
    <n v="8"/>
    <n v="3"/>
    <n v="7"/>
  </r>
  <r>
    <n v="38"/>
    <x v="1"/>
    <n v="4"/>
    <s v="Male"/>
    <s v="Research Scientist"/>
    <n v="4"/>
    <n v="3944"/>
    <s v="Yes"/>
    <n v="3"/>
    <n v="3"/>
    <n v="0.15"/>
    <n v="0.11"/>
    <n v="3.9999999999999994E-2"/>
    <n v="788.80000000000007"/>
    <n v="4500"/>
    <x v="0"/>
    <s v="Travel_Rarely"/>
    <n v="371"/>
    <s v="Research &amp; Development"/>
    <n v="2"/>
    <n v="3"/>
    <s v="Life Sciences"/>
    <n v="45"/>
    <n v="3"/>
    <n v="1"/>
    <s v="Single"/>
    <n v="4306"/>
    <n v="5"/>
    <n v="11"/>
    <n v="3"/>
    <n v="3"/>
    <n v="0"/>
    <n v="6"/>
    <n v="3"/>
    <n v="2"/>
    <n v="1"/>
    <n v="2"/>
  </r>
  <r>
    <n v="24"/>
    <x v="1"/>
    <n v="1"/>
    <s v="Female"/>
    <s v="Manufacturing Director"/>
    <n v="3"/>
    <n v="4011"/>
    <s v="No"/>
    <n v="2"/>
    <n v="4"/>
    <n v="0.1"/>
    <n v="0.1"/>
    <n v="0"/>
    <n v="802.2"/>
    <n v="3000"/>
    <x v="1"/>
    <s v="Non-Travel"/>
    <n v="673"/>
    <s v="Research &amp; Development"/>
    <n v="11"/>
    <n v="2"/>
    <s v="Other"/>
    <n v="96"/>
    <n v="4"/>
    <n v="2"/>
    <s v="Divorced"/>
    <n v="8232"/>
    <n v="0"/>
    <n v="18"/>
    <n v="3"/>
    <n v="4"/>
    <n v="1"/>
    <n v="5"/>
    <n v="5"/>
    <n v="2"/>
    <n v="1"/>
    <n v="3"/>
  </r>
  <r>
    <n v="36"/>
    <x v="0"/>
    <n v="3"/>
    <s v="Male"/>
    <s v="Sales Representative"/>
    <n v="1"/>
    <n v="3407"/>
    <s v="No"/>
    <n v="3"/>
    <n v="5"/>
    <n v="0.15"/>
    <n v="0.1"/>
    <n v="4.9999999999999989E-2"/>
    <n v="681.40000000000009"/>
    <n v="3000"/>
    <x v="1"/>
    <s v="Travel_Rarely"/>
    <n v="1218"/>
    <s v="Sales"/>
    <n v="9"/>
    <n v="4"/>
    <s v="Life Sciences"/>
    <n v="82"/>
    <n v="2"/>
    <n v="1"/>
    <s v="Single"/>
    <n v="6986"/>
    <n v="7"/>
    <n v="23"/>
    <n v="4"/>
    <n v="2"/>
    <n v="0"/>
    <n v="10"/>
    <n v="4"/>
    <n v="3"/>
    <n v="0"/>
    <n v="3"/>
  </r>
  <r>
    <n v="34"/>
    <x v="1"/>
    <n v="1"/>
    <s v="Female"/>
    <s v="Research Director"/>
    <n v="2"/>
    <n v="11994"/>
    <s v="No"/>
    <n v="3"/>
    <n v="12"/>
    <n v="0.08"/>
    <n v="7.0000000000000007E-2"/>
    <n v="9.999999999999995E-3"/>
    <n v="2398.8000000000002"/>
    <n v="3000"/>
    <x v="1"/>
    <s v="Travel_Rarely"/>
    <n v="419"/>
    <s v="Research &amp; Development"/>
    <n v="7"/>
    <n v="4"/>
    <s v="Life Sciences"/>
    <n v="53"/>
    <n v="3"/>
    <n v="3"/>
    <s v="Single"/>
    <n v="21293"/>
    <n v="0"/>
    <n v="11"/>
    <n v="3"/>
    <n v="3"/>
    <n v="0"/>
    <n v="13"/>
    <n v="4"/>
    <n v="6"/>
    <n v="2"/>
    <n v="11"/>
  </r>
  <r>
    <n v="21"/>
    <x v="1"/>
    <n v="3"/>
    <s v="Male"/>
    <s v="Research Scientist"/>
    <n v="4"/>
    <n v="1232"/>
    <s v="No"/>
    <n v="3"/>
    <n v="0"/>
    <n v="0.12"/>
    <n v="0.09"/>
    <n v="0.03"/>
    <n v="246.4"/>
    <n v="1200"/>
    <x v="2"/>
    <s v="Travel_Rarely"/>
    <n v="391"/>
    <s v="Research &amp; Development"/>
    <n v="15"/>
    <n v="2"/>
    <s v="Life Sciences"/>
    <n v="96"/>
    <n v="3"/>
    <n v="1"/>
    <s v="Single"/>
    <n v="19281"/>
    <n v="1"/>
    <n v="14"/>
    <n v="3"/>
    <n v="4"/>
    <n v="0"/>
    <n v="0"/>
    <n v="6"/>
    <n v="0"/>
    <n v="0"/>
    <n v="0"/>
  </r>
  <r>
    <n v="34"/>
    <x v="0"/>
    <n v="2"/>
    <s v="Male"/>
    <s v="Research Scientist"/>
    <n v="1"/>
    <n v="2960"/>
    <s v="No"/>
    <n v="3"/>
    <n v="4"/>
    <n v="0.12"/>
    <n v="7.0000000000000007E-2"/>
    <n v="4.9999999999999989E-2"/>
    <n v="592"/>
    <n v="500"/>
    <x v="1"/>
    <s v="Travel_Rarely"/>
    <n v="699"/>
    <s v="Research &amp; Development"/>
    <n v="6"/>
    <n v="1"/>
    <s v="Medical"/>
    <n v="83"/>
    <n v="3"/>
    <n v="1"/>
    <s v="Single"/>
    <n v="17102"/>
    <n v="2"/>
    <n v="11"/>
    <n v="3"/>
    <n v="3"/>
    <n v="0"/>
    <n v="8"/>
    <n v="2"/>
    <n v="2"/>
    <n v="1"/>
    <n v="3"/>
  </r>
  <r>
    <n v="53"/>
    <x v="1"/>
    <n v="3"/>
    <s v="Female"/>
    <s v="Manager"/>
    <n v="3"/>
    <n v="19094"/>
    <s v="No"/>
    <n v="2"/>
    <n v="14"/>
    <n v="0.1"/>
    <n v="0.09"/>
    <n v="1.0000000000000009E-2"/>
    <n v="3818.8"/>
    <n v="3000"/>
    <x v="1"/>
    <s v="Travel_Rarely"/>
    <n v="1282"/>
    <s v="Research &amp; Development"/>
    <n v="5"/>
    <n v="3"/>
    <s v="Other"/>
    <n v="58"/>
    <n v="3"/>
    <n v="5"/>
    <s v="Divorced"/>
    <n v="10735"/>
    <n v="4"/>
    <n v="11"/>
    <n v="3"/>
    <n v="4"/>
    <n v="1"/>
    <n v="26"/>
    <n v="3"/>
    <n v="13"/>
    <n v="4"/>
    <n v="8"/>
  </r>
  <r>
    <n v="32"/>
    <x v="0"/>
    <n v="2"/>
    <s v="Female"/>
    <s v="Research Scientist"/>
    <n v="1"/>
    <n v="3919"/>
    <s v="Yes"/>
    <n v="3"/>
    <n v="10"/>
    <n v="0.1"/>
    <n v="7.0000000000000007E-2"/>
    <n v="0.03"/>
    <n v="783.80000000000007"/>
    <n v="3000"/>
    <x v="0"/>
    <s v="Travel_Frequently"/>
    <n v="1125"/>
    <s v="Research &amp; Development"/>
    <n v="16"/>
    <n v="1"/>
    <s v="Life Sciences"/>
    <n v="72"/>
    <n v="1"/>
    <n v="1"/>
    <s v="Single"/>
    <n v="4681"/>
    <n v="1"/>
    <n v="22"/>
    <n v="4"/>
    <n v="2"/>
    <n v="0"/>
    <n v="10"/>
    <n v="5"/>
    <n v="2"/>
    <n v="6"/>
    <n v="7"/>
  </r>
  <r>
    <n v="42"/>
    <x v="1"/>
    <n v="3"/>
    <s v="Male"/>
    <s v="Sales Executive"/>
    <n v="2"/>
    <n v="6825"/>
    <s v="No"/>
    <n v="3"/>
    <n v="9"/>
    <n v="0.08"/>
    <n v="0.11"/>
    <n v="-0.03"/>
    <n v="1365"/>
    <n v="4500"/>
    <x v="1"/>
    <s v="Travel_Rarely"/>
    <n v="691"/>
    <s v="Sales"/>
    <n v="8"/>
    <n v="4"/>
    <s v="Marketing"/>
    <n v="48"/>
    <n v="3"/>
    <n v="2"/>
    <s v="Married"/>
    <n v="21173"/>
    <n v="0"/>
    <n v="11"/>
    <n v="3"/>
    <n v="4"/>
    <n v="1"/>
    <n v="10"/>
    <n v="2"/>
    <n v="7"/>
    <n v="4"/>
    <n v="2"/>
  </r>
  <r>
    <n v="44"/>
    <x v="1"/>
    <n v="1"/>
    <s v="Female"/>
    <s v="Healthcare Representative"/>
    <n v="4"/>
    <n v="10248"/>
    <s v="No"/>
    <n v="3"/>
    <n v="22"/>
    <n v="0.1"/>
    <n v="0.09"/>
    <n v="1.0000000000000009E-2"/>
    <n v="2049.6"/>
    <n v="500"/>
    <x v="1"/>
    <s v="Travel_Rarely"/>
    <n v="477"/>
    <s v="Research &amp; Development"/>
    <n v="7"/>
    <n v="4"/>
    <s v="Medical"/>
    <n v="42"/>
    <n v="2"/>
    <n v="3"/>
    <s v="Married"/>
    <n v="2094"/>
    <n v="3"/>
    <n v="14"/>
    <n v="3"/>
    <n v="4"/>
    <n v="1"/>
    <n v="24"/>
    <n v="4"/>
    <n v="6"/>
    <n v="5"/>
    <n v="17"/>
  </r>
  <r>
    <n v="46"/>
    <x v="1"/>
    <n v="2"/>
    <s v="Female"/>
    <s v="Manager"/>
    <n v="1"/>
    <n v="18947"/>
    <s v="No"/>
    <n v="2"/>
    <n v="2"/>
    <n v="0.08"/>
    <n v="7.0000000000000007E-2"/>
    <n v="9.999999999999995E-3"/>
    <n v="3789.4"/>
    <n v="500"/>
    <x v="2"/>
    <s v="Travel_Rarely"/>
    <n v="705"/>
    <s v="Sales"/>
    <n v="2"/>
    <n v="4"/>
    <s v="Marketing"/>
    <n v="83"/>
    <n v="3"/>
    <n v="5"/>
    <s v="Single"/>
    <n v="22822"/>
    <n v="3"/>
    <n v="12"/>
    <n v="3"/>
    <n v="4"/>
    <n v="0"/>
    <n v="22"/>
    <n v="2"/>
    <n v="2"/>
    <n v="2"/>
    <n v="1"/>
  </r>
  <r>
    <n v="33"/>
    <x v="1"/>
    <n v="3"/>
    <s v="Male"/>
    <s v="Laboratory Technician"/>
    <n v="4"/>
    <n v="2496"/>
    <s v="No"/>
    <n v="3"/>
    <n v="1"/>
    <n v="0.15"/>
    <n v="0.1"/>
    <n v="4.9999999999999989E-2"/>
    <n v="499.20000000000005"/>
    <n v="500"/>
    <x v="0"/>
    <s v="Travel_Rarely"/>
    <n v="924"/>
    <s v="Research &amp; Development"/>
    <n v="2"/>
    <n v="3"/>
    <s v="Medical"/>
    <n v="78"/>
    <n v="3"/>
    <n v="1"/>
    <s v="Single"/>
    <n v="6670"/>
    <n v="4"/>
    <n v="11"/>
    <n v="3"/>
    <n v="4"/>
    <n v="0"/>
    <n v="7"/>
    <n v="3"/>
    <n v="1"/>
    <n v="0"/>
    <n v="0"/>
  </r>
  <r>
    <n v="44"/>
    <x v="1"/>
    <n v="4"/>
    <s v="Male"/>
    <s v="Healthcare Representative"/>
    <n v="4"/>
    <n v="6465"/>
    <s v="Yes"/>
    <n v="4"/>
    <n v="4"/>
    <n v="0.15"/>
    <n v="0.11"/>
    <n v="3.9999999999999994E-2"/>
    <n v="1293"/>
    <n v="500"/>
    <x v="1"/>
    <s v="Travel_Rarely"/>
    <n v="1459"/>
    <s v="Research &amp; Development"/>
    <n v="10"/>
    <n v="4"/>
    <s v="Other"/>
    <n v="41"/>
    <n v="3"/>
    <n v="2"/>
    <s v="Married"/>
    <n v="19121"/>
    <n v="2"/>
    <n v="13"/>
    <n v="3"/>
    <n v="4"/>
    <n v="0"/>
    <n v="9"/>
    <n v="5"/>
    <n v="2"/>
    <n v="1"/>
    <n v="3"/>
  </r>
  <r>
    <n v="30"/>
    <x v="1"/>
    <n v="4"/>
    <s v="Male"/>
    <s v="Laboratory Technician"/>
    <n v="3"/>
    <n v="2206"/>
    <s v="No"/>
    <n v="3"/>
    <n v="10"/>
    <n v="0.12"/>
    <n v="7.0000000000000007E-2"/>
    <n v="4.9999999999999989E-2"/>
    <n v="441.20000000000005"/>
    <n v="4500"/>
    <x v="1"/>
    <s v="Travel_Rarely"/>
    <n v="125"/>
    <s v="Research &amp; Development"/>
    <n v="9"/>
    <n v="2"/>
    <s v="Medical"/>
    <n v="83"/>
    <n v="2"/>
    <n v="1"/>
    <s v="Single"/>
    <n v="16117"/>
    <n v="1"/>
    <n v="13"/>
    <n v="3"/>
    <n v="1"/>
    <n v="0"/>
    <n v="10"/>
    <n v="5"/>
    <n v="0"/>
    <n v="1"/>
    <n v="8"/>
  </r>
  <r>
    <n v="39"/>
    <x v="0"/>
    <n v="4"/>
    <s v="Male"/>
    <s v="Sales Representative"/>
    <n v="4"/>
    <n v="2086"/>
    <s v="No"/>
    <n v="4"/>
    <n v="1"/>
    <n v="0.15"/>
    <n v="7.0000000000000007E-2"/>
    <n v="7.9999999999999988E-2"/>
    <n v="417.20000000000005"/>
    <n v="4500"/>
    <x v="1"/>
    <s v="Travel_Rarely"/>
    <n v="895"/>
    <s v="Sales"/>
    <n v="5"/>
    <n v="3"/>
    <s v="Technical Degree"/>
    <n v="56"/>
    <n v="3"/>
    <n v="2"/>
    <s v="Married"/>
    <n v="3335"/>
    <n v="3"/>
    <n v="14"/>
    <n v="3"/>
    <n v="3"/>
    <n v="1"/>
    <n v="19"/>
    <n v="6"/>
    <n v="0"/>
    <n v="0"/>
    <n v="0"/>
  </r>
  <r>
    <n v="24"/>
    <x v="0"/>
    <n v="2"/>
    <s v="Male"/>
    <s v="Research Scientist"/>
    <n v="4"/>
    <n v="2293"/>
    <s v="Yes"/>
    <n v="2"/>
    <n v="2"/>
    <n v="0.1"/>
    <n v="7.0000000000000007E-2"/>
    <n v="0.03"/>
    <n v="458.6"/>
    <n v="3000"/>
    <x v="1"/>
    <s v="Travel_Rarely"/>
    <n v="813"/>
    <s v="Research &amp; Development"/>
    <n v="1"/>
    <n v="3"/>
    <s v="Medical"/>
    <n v="61"/>
    <n v="3"/>
    <n v="1"/>
    <s v="Married"/>
    <n v="3020"/>
    <n v="2"/>
    <n v="16"/>
    <n v="3"/>
    <n v="1"/>
    <n v="1"/>
    <n v="6"/>
    <n v="2"/>
    <n v="0"/>
    <n v="2"/>
    <n v="0"/>
  </r>
  <r>
    <n v="43"/>
    <x v="1"/>
    <n v="4"/>
    <s v="Female"/>
    <s v="Research Scientist"/>
    <n v="3"/>
    <n v="2645"/>
    <s v="No"/>
    <n v="2"/>
    <n v="5"/>
    <n v="0.12"/>
    <n v="0.1"/>
    <n v="1.999999999999999E-2"/>
    <n v="529"/>
    <n v="500"/>
    <x v="1"/>
    <s v="Travel_Rarely"/>
    <n v="1273"/>
    <s v="Research &amp; Development"/>
    <n v="2"/>
    <n v="2"/>
    <s v="Medical"/>
    <n v="72"/>
    <n v="4"/>
    <n v="1"/>
    <s v="Divorced"/>
    <n v="21923"/>
    <n v="1"/>
    <n v="12"/>
    <n v="3"/>
    <n v="4"/>
    <n v="2"/>
    <n v="6"/>
    <n v="3"/>
    <n v="3"/>
    <n v="1"/>
    <n v="4"/>
  </r>
  <r>
    <n v="50"/>
    <x v="0"/>
    <n v="1"/>
    <s v="Male"/>
    <s v="Sales Representative"/>
    <n v="3"/>
    <n v="2683"/>
    <s v="Yes"/>
    <n v="3"/>
    <n v="3"/>
    <n v="0.15"/>
    <n v="0.1"/>
    <n v="4.9999999999999989E-2"/>
    <n v="536.6"/>
    <n v="1200"/>
    <x v="1"/>
    <s v="Travel_Rarely"/>
    <n v="869"/>
    <s v="Sales"/>
    <n v="3"/>
    <n v="2"/>
    <s v="Marketing"/>
    <n v="86"/>
    <n v="2"/>
    <n v="1"/>
    <s v="Married"/>
    <n v="3810"/>
    <n v="1"/>
    <n v="14"/>
    <n v="3"/>
    <n v="3"/>
    <n v="0"/>
    <n v="3"/>
    <n v="2"/>
    <n v="2"/>
    <n v="0"/>
    <n v="2"/>
  </r>
  <r>
    <n v="35"/>
    <x v="1"/>
    <n v="4"/>
    <s v="Female"/>
    <s v="Sales Representative"/>
    <n v="4"/>
    <n v="2014"/>
    <s v="No"/>
    <n v="3"/>
    <n v="2"/>
    <n v="0.08"/>
    <n v="0.1"/>
    <n v="-2.0000000000000004E-2"/>
    <n v="402.8"/>
    <n v="4500"/>
    <x v="1"/>
    <s v="Travel_Rarely"/>
    <n v="890"/>
    <s v="Sales"/>
    <n v="2"/>
    <n v="3"/>
    <s v="Marketing"/>
    <n v="97"/>
    <n v="3"/>
    <n v="1"/>
    <s v="Married"/>
    <n v="9687"/>
    <n v="1"/>
    <n v="13"/>
    <n v="3"/>
    <n v="1"/>
    <n v="0"/>
    <n v="2"/>
    <n v="3"/>
    <n v="2"/>
    <n v="2"/>
    <n v="2"/>
  </r>
  <r>
    <n v="36"/>
    <x v="1"/>
    <n v="2"/>
    <s v="Female"/>
    <s v="Research Scientist"/>
    <n v="1"/>
    <n v="3419"/>
    <s v="Yes"/>
    <n v="4"/>
    <n v="1"/>
    <n v="0.08"/>
    <n v="0.1"/>
    <n v="-2.0000000000000004E-2"/>
    <n v="683.80000000000007"/>
    <n v="500"/>
    <x v="1"/>
    <s v="Travel_Rarely"/>
    <n v="852"/>
    <s v="Research &amp; Development"/>
    <n v="5"/>
    <n v="4"/>
    <s v="Life Sciences"/>
    <n v="82"/>
    <n v="2"/>
    <n v="1"/>
    <s v="Married"/>
    <n v="13072"/>
    <n v="9"/>
    <n v="14"/>
    <n v="3"/>
    <n v="4"/>
    <n v="1"/>
    <n v="6"/>
    <n v="3"/>
    <n v="1"/>
    <n v="0"/>
    <n v="0"/>
  </r>
  <r>
    <n v="33"/>
    <x v="1"/>
    <n v="3"/>
    <s v="Female"/>
    <s v="Sales Executive"/>
    <n v="1"/>
    <n v="5376"/>
    <s v="No"/>
    <n v="3"/>
    <n v="5"/>
    <n v="0.15"/>
    <n v="0.1"/>
    <n v="4.9999999999999989E-2"/>
    <n v="1075.2"/>
    <n v="3000"/>
    <x v="1"/>
    <s v="Travel_Frequently"/>
    <n v="1141"/>
    <s v="Sales"/>
    <n v="1"/>
    <n v="3"/>
    <s v="Life Sciences"/>
    <n v="42"/>
    <n v="4"/>
    <n v="2"/>
    <s v="Married"/>
    <n v="3193"/>
    <n v="2"/>
    <n v="19"/>
    <n v="3"/>
    <n v="1"/>
    <n v="2"/>
    <n v="10"/>
    <n v="3"/>
    <n v="3"/>
    <n v="1"/>
    <n v="3"/>
  </r>
  <r>
    <n v="35"/>
    <x v="1"/>
    <n v="3"/>
    <s v="Male"/>
    <s v="Laboratory Technician"/>
    <n v="4"/>
    <n v="1951"/>
    <s v="No"/>
    <n v="3"/>
    <n v="1"/>
    <n v="0.12"/>
    <n v="0.11"/>
    <n v="9.999999999999995E-3"/>
    <n v="390.20000000000005"/>
    <n v="1200"/>
    <x v="1"/>
    <s v="Travel_Rarely"/>
    <n v="464"/>
    <s v="Research &amp; Development"/>
    <n v="4"/>
    <n v="2"/>
    <s v="Other"/>
    <n v="75"/>
    <n v="3"/>
    <n v="1"/>
    <s v="Divorced"/>
    <n v="10910"/>
    <n v="1"/>
    <n v="12"/>
    <n v="3"/>
    <n v="3"/>
    <n v="1"/>
    <n v="1"/>
    <n v="3"/>
    <n v="0"/>
    <n v="0"/>
    <n v="0"/>
  </r>
  <r>
    <n v="27"/>
    <x v="1"/>
    <n v="4"/>
    <s v="Female"/>
    <s v="Laboratory Technician"/>
    <n v="1"/>
    <n v="2341"/>
    <s v="No"/>
    <n v="3"/>
    <n v="1"/>
    <n v="0.15"/>
    <n v="0.1"/>
    <n v="4.9999999999999989E-2"/>
    <n v="468.20000000000005"/>
    <n v="500"/>
    <x v="1"/>
    <s v="Travel_Rarely"/>
    <n v="1240"/>
    <s v="Research &amp; Development"/>
    <n v="2"/>
    <n v="4"/>
    <s v="Life Sciences"/>
    <n v="33"/>
    <n v="3"/>
    <n v="1"/>
    <s v="Divorced"/>
    <n v="19715"/>
    <n v="1"/>
    <n v="13"/>
    <n v="3"/>
    <n v="4"/>
    <n v="1"/>
    <n v="1"/>
    <n v="6"/>
    <n v="0"/>
    <n v="0"/>
    <n v="0"/>
  </r>
  <r>
    <n v="26"/>
    <x v="0"/>
    <n v="1"/>
    <s v="Male"/>
    <s v="Laboratory Technician"/>
    <n v="3"/>
    <n v="2293"/>
    <s v="No"/>
    <n v="2"/>
    <n v="1"/>
    <n v="0.12"/>
    <n v="0.11"/>
    <n v="9.999999999999995E-3"/>
    <n v="458.6"/>
    <n v="3000"/>
    <x v="1"/>
    <s v="Travel_Rarely"/>
    <n v="1357"/>
    <s v="Research &amp; Development"/>
    <n v="25"/>
    <n v="3"/>
    <s v="Life Sciences"/>
    <n v="48"/>
    <n v="1"/>
    <n v="1"/>
    <s v="Single"/>
    <n v="10558"/>
    <n v="1"/>
    <n v="12"/>
    <n v="3"/>
    <n v="3"/>
    <n v="0"/>
    <n v="1"/>
    <n v="2"/>
    <n v="0"/>
    <n v="0"/>
    <n v="1"/>
  </r>
  <r>
    <n v="27"/>
    <x v="1"/>
    <n v="4"/>
    <s v="Male"/>
    <s v="Sales Executive"/>
    <n v="3"/>
    <n v="8726"/>
    <s v="No"/>
    <n v="3"/>
    <n v="9"/>
    <n v="0.1"/>
    <n v="0.11"/>
    <n v="-9.999999999999995E-3"/>
    <n v="1745.2"/>
    <n v="4500"/>
    <x v="1"/>
    <s v="Travel_Frequently"/>
    <n v="994"/>
    <s v="Sales"/>
    <n v="8"/>
    <n v="3"/>
    <s v="Life Sciences"/>
    <n v="37"/>
    <n v="3"/>
    <n v="3"/>
    <s v="Single"/>
    <n v="2975"/>
    <n v="1"/>
    <n v="15"/>
    <n v="3"/>
    <n v="4"/>
    <n v="0"/>
    <n v="9"/>
    <n v="0"/>
    <n v="8"/>
    <n v="1"/>
    <n v="7"/>
  </r>
  <r>
    <n v="30"/>
    <x v="1"/>
    <n v="3"/>
    <s v="Female"/>
    <s v="Laboratory Technician"/>
    <n v="4"/>
    <n v="4011"/>
    <s v="No"/>
    <n v="3"/>
    <n v="12"/>
    <n v="0.15"/>
    <n v="0.1"/>
    <n v="4.9999999999999989E-2"/>
    <n v="802.2"/>
    <n v="1200"/>
    <x v="2"/>
    <s v="Travel_Frequently"/>
    <n v="721"/>
    <s v="Research &amp; Development"/>
    <n v="1"/>
    <n v="2"/>
    <s v="Medical"/>
    <n v="58"/>
    <n v="3"/>
    <n v="2"/>
    <s v="Single"/>
    <n v="10781"/>
    <n v="1"/>
    <n v="23"/>
    <n v="4"/>
    <n v="4"/>
    <n v="0"/>
    <n v="12"/>
    <n v="2"/>
    <n v="8"/>
    <n v="3"/>
    <n v="7"/>
  </r>
  <r>
    <n v="41"/>
    <x v="0"/>
    <n v="2"/>
    <s v="Female"/>
    <s v="Research Director"/>
    <n v="3"/>
    <n v="19545"/>
    <s v="No"/>
    <n v="3"/>
    <n v="22"/>
    <n v="0.08"/>
    <n v="7.0000000000000007E-2"/>
    <n v="9.999999999999995E-3"/>
    <n v="3909"/>
    <n v="3000"/>
    <x v="1"/>
    <s v="Travel_Rarely"/>
    <n v="1360"/>
    <s v="Research &amp; Development"/>
    <n v="12"/>
    <n v="3"/>
    <s v="Technical Degree"/>
    <n v="49"/>
    <n v="3"/>
    <n v="5"/>
    <s v="Married"/>
    <n v="16280"/>
    <n v="1"/>
    <n v="12"/>
    <n v="3"/>
    <n v="4"/>
    <n v="0"/>
    <n v="23"/>
    <n v="0"/>
    <n v="15"/>
    <n v="15"/>
    <n v="8"/>
  </r>
  <r>
    <n v="34"/>
    <x v="1"/>
    <n v="2"/>
    <s v="Male"/>
    <s v="Sales Executive"/>
    <n v="3"/>
    <n v="4568"/>
    <s v="No"/>
    <n v="3"/>
    <n v="9"/>
    <n v="0.08"/>
    <n v="0.11"/>
    <n v="-0.03"/>
    <n v="913.6"/>
    <n v="1200"/>
    <x v="0"/>
    <s v="Non-Travel"/>
    <n v="1065"/>
    <s v="Sales"/>
    <n v="23"/>
    <n v="4"/>
    <s v="Marketing"/>
    <n v="72"/>
    <n v="3"/>
    <n v="2"/>
    <s v="Single"/>
    <n v="10034"/>
    <n v="0"/>
    <n v="20"/>
    <n v="4"/>
    <n v="3"/>
    <n v="0"/>
    <n v="10"/>
    <n v="2"/>
    <n v="5"/>
    <n v="8"/>
    <n v="7"/>
  </r>
  <r>
    <n v="37"/>
    <x v="1"/>
    <n v="2"/>
    <s v="Male"/>
    <s v="Research Scientist"/>
    <n v="2"/>
    <n v="3022"/>
    <s v="No"/>
    <n v="3"/>
    <n v="1"/>
    <n v="0.1"/>
    <n v="0.1"/>
    <n v="0"/>
    <n v="604.4"/>
    <n v="3000"/>
    <x v="1"/>
    <s v="Travel_Rarely"/>
    <n v="408"/>
    <s v="Research &amp; Development"/>
    <n v="19"/>
    <n v="2"/>
    <s v="Life Sciences"/>
    <n v="73"/>
    <n v="3"/>
    <n v="1"/>
    <s v="Married"/>
    <n v="10227"/>
    <n v="4"/>
    <n v="21"/>
    <n v="4"/>
    <n v="1"/>
    <n v="0"/>
    <n v="8"/>
    <n v="1"/>
    <n v="0"/>
    <n v="0"/>
    <n v="0"/>
  </r>
  <r>
    <n v="46"/>
    <x v="1"/>
    <n v="1"/>
    <s v="Male"/>
    <s v="Sales Executive"/>
    <n v="4"/>
    <n v="5772"/>
    <s v="Yes"/>
    <n v="3"/>
    <n v="9"/>
    <n v="0.1"/>
    <n v="0.1"/>
    <n v="0"/>
    <n v="1154.4000000000001"/>
    <n v="500"/>
    <x v="1"/>
    <s v="Travel_Frequently"/>
    <n v="1211"/>
    <s v="Sales"/>
    <n v="5"/>
    <n v="4"/>
    <s v="Marketing"/>
    <n v="98"/>
    <n v="3"/>
    <n v="2"/>
    <s v="Single"/>
    <n v="20445"/>
    <n v="4"/>
    <n v="21"/>
    <n v="4"/>
    <n v="3"/>
    <n v="0"/>
    <n v="14"/>
    <n v="4"/>
    <n v="6"/>
    <n v="0"/>
    <n v="8"/>
  </r>
  <r>
    <n v="35"/>
    <x v="1"/>
    <n v="4"/>
    <s v="Male"/>
    <s v="Laboratory Technician"/>
    <n v="4"/>
    <n v="2269"/>
    <s v="No"/>
    <n v="3"/>
    <n v="1"/>
    <n v="0.12"/>
    <n v="0.09"/>
    <n v="0.03"/>
    <n v="453.8"/>
    <n v="4500"/>
    <x v="1"/>
    <s v="Travel_Rarely"/>
    <n v="1229"/>
    <s v="Research &amp; Development"/>
    <n v="8"/>
    <n v="1"/>
    <s v="Life Sciences"/>
    <n v="36"/>
    <n v="4"/>
    <n v="1"/>
    <s v="Married"/>
    <n v="4892"/>
    <n v="1"/>
    <n v="19"/>
    <n v="3"/>
    <n v="4"/>
    <n v="0"/>
    <n v="1"/>
    <n v="2"/>
    <n v="0"/>
    <n v="0"/>
    <n v="1"/>
  </r>
  <r>
    <n v="48"/>
    <x v="0"/>
    <n v="1"/>
    <s v="Male"/>
    <s v="Laboratory Technician"/>
    <n v="3"/>
    <n v="5381"/>
    <s v="Yes"/>
    <n v="3"/>
    <n v="1"/>
    <n v="0.1"/>
    <n v="0.11"/>
    <n v="-9.999999999999995E-3"/>
    <n v="1076.2"/>
    <n v="500"/>
    <x v="1"/>
    <s v="Travel_Rarely"/>
    <n v="626"/>
    <s v="Research &amp; Development"/>
    <n v="1"/>
    <n v="2"/>
    <s v="Life Sciences"/>
    <n v="98"/>
    <n v="2"/>
    <n v="3"/>
    <s v="Single"/>
    <n v="19294"/>
    <n v="9"/>
    <n v="13"/>
    <n v="3"/>
    <n v="4"/>
    <n v="0"/>
    <n v="23"/>
    <n v="2"/>
    <n v="0"/>
    <n v="0"/>
    <n v="0"/>
  </r>
  <r>
    <n v="28"/>
    <x v="0"/>
    <n v="3"/>
    <s v="Male"/>
    <s v="Laboratory Technician"/>
    <n v="3"/>
    <n v="3441"/>
    <s v="Yes"/>
    <n v="2"/>
    <n v="2"/>
    <n v="0.12"/>
    <n v="0.1"/>
    <n v="1.999999999999999E-2"/>
    <n v="688.2"/>
    <n v="3000"/>
    <x v="1"/>
    <s v="Travel_Rarely"/>
    <n v="1434"/>
    <s v="Research &amp; Development"/>
    <n v="5"/>
    <n v="4"/>
    <s v="Technical Degree"/>
    <n v="50"/>
    <n v="3"/>
    <n v="1"/>
    <s v="Single"/>
    <n v="11179"/>
    <n v="1"/>
    <n v="13"/>
    <n v="3"/>
    <n v="3"/>
    <n v="0"/>
    <n v="2"/>
    <n v="3"/>
    <n v="2"/>
    <n v="2"/>
    <n v="2"/>
  </r>
  <r>
    <n v="44"/>
    <x v="1"/>
    <n v="2"/>
    <s v="Female"/>
    <s v="Sales Executive"/>
    <n v="1"/>
    <n v="5454"/>
    <s v="Yes"/>
    <n v="2"/>
    <n v="4"/>
    <n v="0.15"/>
    <n v="0.11"/>
    <n v="3.9999999999999994E-2"/>
    <n v="1090.8"/>
    <n v="500"/>
    <x v="1"/>
    <s v="Travel_Rarely"/>
    <n v="1488"/>
    <s v="Sales"/>
    <n v="1"/>
    <n v="5"/>
    <s v="Marketing"/>
    <n v="75"/>
    <n v="3"/>
    <n v="2"/>
    <s v="Divorced"/>
    <n v="4009"/>
    <n v="5"/>
    <n v="21"/>
    <n v="4"/>
    <n v="3"/>
    <n v="1"/>
    <n v="9"/>
    <n v="2"/>
    <n v="3"/>
    <n v="1"/>
    <n v="3"/>
  </r>
  <r>
    <n v="35"/>
    <x v="1"/>
    <n v="3"/>
    <s v="Male"/>
    <s v="Healthcare Representative"/>
    <n v="1"/>
    <n v="9884"/>
    <s v="Yes"/>
    <n v="3"/>
    <n v="4"/>
    <n v="0.15"/>
    <n v="0.1"/>
    <n v="4.9999999999999989E-2"/>
    <n v="1976.8000000000002"/>
    <n v="4500"/>
    <x v="1"/>
    <s v="Non-Travel"/>
    <n v="1097"/>
    <s v="Research &amp; Development"/>
    <n v="11"/>
    <n v="2"/>
    <s v="Medical"/>
    <n v="79"/>
    <n v="2"/>
    <n v="3"/>
    <s v="Married"/>
    <n v="8302"/>
    <n v="2"/>
    <n v="13"/>
    <n v="3"/>
    <n v="3"/>
    <n v="1"/>
    <n v="10"/>
    <n v="3"/>
    <n v="0"/>
    <n v="2"/>
    <n v="3"/>
  </r>
  <r>
    <n v="26"/>
    <x v="1"/>
    <n v="3"/>
    <s v="Female"/>
    <s v="Sales Executive"/>
    <n v="4"/>
    <n v="4157"/>
    <s v="Yes"/>
    <n v="2"/>
    <n v="2"/>
    <n v="0.15"/>
    <n v="0.09"/>
    <n v="0.06"/>
    <n v="831.40000000000009"/>
    <n v="3000"/>
    <x v="2"/>
    <s v="Travel_Rarely"/>
    <n v="1443"/>
    <s v="Sales"/>
    <n v="23"/>
    <n v="3"/>
    <s v="Marketing"/>
    <n v="47"/>
    <n v="2"/>
    <n v="2"/>
    <s v="Married"/>
    <n v="21436"/>
    <n v="7"/>
    <n v="19"/>
    <n v="3"/>
    <n v="3"/>
    <n v="1"/>
    <n v="5"/>
    <n v="2"/>
    <n v="2"/>
    <n v="0"/>
    <n v="0"/>
  </r>
  <r>
    <n v="33"/>
    <x v="1"/>
    <n v="1"/>
    <s v="Female"/>
    <s v="Research Director"/>
    <n v="4"/>
    <n v="13458"/>
    <s v="Yes"/>
    <n v="3"/>
    <n v="15"/>
    <n v="0.08"/>
    <n v="0.09"/>
    <n v="-9.999999999999995E-3"/>
    <n v="2691.6000000000004"/>
    <n v="500"/>
    <x v="1"/>
    <s v="Travel_Frequently"/>
    <n v="515"/>
    <s v="Research &amp; Development"/>
    <n v="1"/>
    <n v="2"/>
    <s v="Life Sciences"/>
    <n v="98"/>
    <n v="3"/>
    <n v="3"/>
    <s v="Single"/>
    <n v="15146"/>
    <n v="1"/>
    <n v="12"/>
    <n v="3"/>
    <n v="3"/>
    <n v="0"/>
    <n v="15"/>
    <n v="1"/>
    <n v="14"/>
    <n v="8"/>
    <n v="12"/>
  </r>
  <r>
    <n v="35"/>
    <x v="1"/>
    <n v="2"/>
    <s v="Male"/>
    <s v="Sales Executive"/>
    <n v="1"/>
    <n v="9069"/>
    <s v="No"/>
    <n v="2"/>
    <n v="9"/>
    <n v="0.12"/>
    <n v="0.09"/>
    <n v="0.03"/>
    <n v="1813.8000000000002"/>
    <n v="1200"/>
    <x v="2"/>
    <s v="Travel_Frequently"/>
    <n v="853"/>
    <s v="Sales"/>
    <n v="18"/>
    <n v="5"/>
    <s v="Life Sciences"/>
    <n v="71"/>
    <n v="3"/>
    <n v="3"/>
    <s v="Married"/>
    <n v="11031"/>
    <n v="1"/>
    <n v="22"/>
    <n v="4"/>
    <n v="4"/>
    <n v="1"/>
    <n v="9"/>
    <n v="3"/>
    <n v="8"/>
    <n v="1"/>
    <n v="8"/>
  </r>
  <r>
    <n v="35"/>
    <x v="1"/>
    <n v="3"/>
    <s v="Female"/>
    <s v="Laboratory Technician"/>
    <n v="1"/>
    <n v="4014"/>
    <s v="Yes"/>
    <n v="3"/>
    <n v="2"/>
    <n v="0.15"/>
    <n v="7.0000000000000007E-2"/>
    <n v="7.9999999999999988E-2"/>
    <n v="802.80000000000007"/>
    <n v="3000"/>
    <x v="2"/>
    <s v="Travel_Rarely"/>
    <n v="1142"/>
    <s v="Research &amp; Development"/>
    <n v="23"/>
    <n v="4"/>
    <s v="Medical"/>
    <n v="30"/>
    <n v="3"/>
    <n v="1"/>
    <s v="Married"/>
    <n v="16002"/>
    <n v="3"/>
    <n v="15"/>
    <n v="3"/>
    <n v="3"/>
    <n v="1"/>
    <n v="4"/>
    <n v="3"/>
    <n v="2"/>
    <n v="2"/>
    <n v="2"/>
  </r>
  <r>
    <n v="31"/>
    <x v="1"/>
    <n v="4"/>
    <s v="Male"/>
    <s v="Laboratory Technician"/>
    <n v="4"/>
    <n v="5915"/>
    <s v="No"/>
    <n v="2"/>
    <n v="7"/>
    <n v="0.12"/>
    <n v="0.09"/>
    <n v="0.03"/>
    <n v="1183"/>
    <n v="1200"/>
    <x v="1"/>
    <s v="Travel_Rarely"/>
    <n v="655"/>
    <s v="Research &amp; Development"/>
    <n v="7"/>
    <n v="4"/>
    <s v="Life Sciences"/>
    <n v="48"/>
    <n v="3"/>
    <n v="2"/>
    <s v="Divorced"/>
    <n v="9528"/>
    <n v="3"/>
    <n v="22"/>
    <n v="4"/>
    <n v="4"/>
    <n v="1"/>
    <n v="10"/>
    <n v="3"/>
    <n v="7"/>
    <n v="1"/>
    <n v="7"/>
  </r>
  <r>
    <n v="37"/>
    <x v="1"/>
    <n v="1"/>
    <s v="Male"/>
    <s v="Manufacturing Director"/>
    <n v="3"/>
    <n v="5993"/>
    <s v="No"/>
    <n v="4"/>
    <n v="7"/>
    <n v="0.12"/>
    <n v="0.09"/>
    <n v="0.03"/>
    <n v="1198.6000000000001"/>
    <n v="1200"/>
    <x v="1"/>
    <s v="Travel_Rarely"/>
    <n v="1115"/>
    <s v="Research &amp; Development"/>
    <n v="1"/>
    <n v="4"/>
    <s v="Life Sciences"/>
    <n v="51"/>
    <n v="2"/>
    <n v="2"/>
    <s v="Divorced"/>
    <n v="2689"/>
    <n v="1"/>
    <n v="18"/>
    <n v="3"/>
    <n v="3"/>
    <n v="1"/>
    <n v="7"/>
    <n v="2"/>
    <n v="5"/>
    <n v="0"/>
    <n v="7"/>
  </r>
  <r>
    <n v="32"/>
    <x v="1"/>
    <n v="1"/>
    <s v="Male"/>
    <s v="Manufacturing Director"/>
    <n v="4"/>
    <n v="6162"/>
    <s v="Yes"/>
    <n v="3"/>
    <n v="9"/>
    <n v="0.08"/>
    <n v="7.0000000000000007E-2"/>
    <n v="9.999999999999995E-3"/>
    <n v="1232.4000000000001"/>
    <n v="4500"/>
    <x v="1"/>
    <s v="Travel_Rarely"/>
    <n v="427"/>
    <s v="Research &amp; Development"/>
    <n v="1"/>
    <n v="3"/>
    <s v="Medical"/>
    <n v="33"/>
    <n v="3"/>
    <n v="2"/>
    <s v="Married"/>
    <n v="10877"/>
    <n v="1"/>
    <n v="22"/>
    <n v="4"/>
    <n v="2"/>
    <n v="1"/>
    <n v="9"/>
    <n v="3"/>
    <n v="8"/>
    <n v="7"/>
    <n v="8"/>
  </r>
  <r>
    <n v="38"/>
    <x v="1"/>
    <n v="4"/>
    <s v="Female"/>
    <s v="Laboratory Technician"/>
    <n v="4"/>
    <n v="2406"/>
    <s v="No"/>
    <n v="3"/>
    <n v="10"/>
    <n v="0.15"/>
    <n v="0.09"/>
    <n v="0.06"/>
    <n v="481.20000000000005"/>
    <n v="500"/>
    <x v="1"/>
    <s v="Travel_Frequently"/>
    <n v="653"/>
    <s v="Research &amp; Development"/>
    <n v="29"/>
    <n v="5"/>
    <s v="Life Sciences"/>
    <n v="50"/>
    <n v="3"/>
    <n v="2"/>
    <s v="Single"/>
    <n v="5456"/>
    <n v="1"/>
    <n v="11"/>
    <n v="3"/>
    <n v="4"/>
    <n v="0"/>
    <n v="10"/>
    <n v="2"/>
    <n v="3"/>
    <n v="9"/>
    <n v="9"/>
  </r>
  <r>
    <n v="50"/>
    <x v="1"/>
    <n v="2"/>
    <s v="Female"/>
    <s v="Research Director"/>
    <n v="3"/>
    <n v="18740"/>
    <s v="Yes"/>
    <n v="2"/>
    <n v="27"/>
    <n v="0.1"/>
    <n v="0.1"/>
    <n v="0"/>
    <n v="3748"/>
    <n v="1200"/>
    <x v="1"/>
    <s v="Travel_Rarely"/>
    <n v="989"/>
    <s v="Research &amp; Development"/>
    <n v="7"/>
    <n v="2"/>
    <s v="Medical"/>
    <n v="43"/>
    <n v="2"/>
    <n v="5"/>
    <s v="Divorced"/>
    <n v="16701"/>
    <n v="5"/>
    <n v="12"/>
    <n v="3"/>
    <n v="4"/>
    <n v="1"/>
    <n v="29"/>
    <n v="2"/>
    <n v="3"/>
    <n v="13"/>
    <n v="8"/>
  </r>
  <r>
    <n v="59"/>
    <x v="1"/>
    <n v="1"/>
    <s v="Female"/>
    <s v="Sales Executive"/>
    <n v="1"/>
    <n v="7637"/>
    <s v="No"/>
    <n v="2"/>
    <n v="21"/>
    <n v="0.1"/>
    <n v="0.09"/>
    <n v="1.0000000000000009E-2"/>
    <n v="1527.4"/>
    <n v="4500"/>
    <x v="0"/>
    <s v="Travel_Rarely"/>
    <n v="1435"/>
    <s v="Sales"/>
    <n v="25"/>
    <n v="3"/>
    <s v="Life Sciences"/>
    <n v="99"/>
    <n v="3"/>
    <n v="3"/>
    <s v="Single"/>
    <n v="2354"/>
    <n v="7"/>
    <n v="11"/>
    <n v="3"/>
    <n v="4"/>
    <n v="0"/>
    <n v="28"/>
    <n v="3"/>
    <n v="16"/>
    <n v="7"/>
    <n v="9"/>
  </r>
  <r>
    <n v="36"/>
    <x v="1"/>
    <n v="3"/>
    <s v="Female"/>
    <s v="Healthcare Representative"/>
    <n v="3"/>
    <n v="10096"/>
    <s v="No"/>
    <n v="3"/>
    <n v="17"/>
    <n v="0.12"/>
    <n v="0.11"/>
    <n v="9.999999999999995E-3"/>
    <n v="2019.2"/>
    <n v="3000"/>
    <x v="2"/>
    <s v="Travel_Rarely"/>
    <n v="1223"/>
    <s v="Research &amp; Development"/>
    <n v="8"/>
    <n v="3"/>
    <s v="Technical Degree"/>
    <n v="59"/>
    <n v="3"/>
    <n v="3"/>
    <s v="Divorced"/>
    <n v="8202"/>
    <n v="1"/>
    <n v="13"/>
    <n v="3"/>
    <n v="2"/>
    <n v="3"/>
    <n v="17"/>
    <n v="2"/>
    <n v="14"/>
    <n v="12"/>
    <n v="8"/>
  </r>
  <r>
    <n v="55"/>
    <x v="1"/>
    <n v="4"/>
    <s v="Female"/>
    <s v="Manager"/>
    <n v="3"/>
    <n v="14756"/>
    <s v="Yes"/>
    <n v="3"/>
    <n v="5"/>
    <n v="0.08"/>
    <n v="0.11"/>
    <n v="-0.03"/>
    <n v="2951.2000000000003"/>
    <n v="3000"/>
    <x v="2"/>
    <s v="Travel_Rarely"/>
    <n v="836"/>
    <s v="Research &amp; Development"/>
    <n v="8"/>
    <n v="3"/>
    <s v="Medical"/>
    <n v="33"/>
    <n v="3"/>
    <n v="4"/>
    <s v="Divorced"/>
    <n v="19730"/>
    <n v="2"/>
    <n v="14"/>
    <n v="3"/>
    <n v="3"/>
    <n v="3"/>
    <n v="21"/>
    <n v="2"/>
    <n v="0"/>
    <n v="0"/>
    <n v="2"/>
  </r>
  <r>
    <n v="36"/>
    <x v="1"/>
    <n v="2"/>
    <s v="Male"/>
    <s v="Manufacturing Director"/>
    <n v="2"/>
    <n v="6499"/>
    <s v="No"/>
    <n v="3"/>
    <n v="6"/>
    <n v="0.15"/>
    <n v="0.09"/>
    <n v="0.06"/>
    <n v="1299.8000000000002"/>
    <n v="4500"/>
    <x v="0"/>
    <s v="Travel_Frequently"/>
    <n v="1195"/>
    <s v="Research &amp; Development"/>
    <n v="11"/>
    <n v="3"/>
    <s v="Life Sciences"/>
    <n v="95"/>
    <n v="2"/>
    <n v="2"/>
    <s v="Single"/>
    <n v="22656"/>
    <n v="1"/>
    <n v="13"/>
    <n v="3"/>
    <n v="3"/>
    <n v="0"/>
    <n v="6"/>
    <n v="3"/>
    <n v="5"/>
    <n v="0"/>
    <n v="3"/>
  </r>
  <r>
    <n v="45"/>
    <x v="1"/>
    <n v="2"/>
    <s v="Male"/>
    <s v="Research Scientist"/>
    <n v="1"/>
    <n v="9724"/>
    <s v="No"/>
    <n v="3"/>
    <n v="1"/>
    <n v="0.08"/>
    <n v="0.09"/>
    <n v="-9.999999999999995E-3"/>
    <n v="1944.8000000000002"/>
    <n v="1200"/>
    <x v="1"/>
    <s v="Travel_Rarely"/>
    <n v="1339"/>
    <s v="Research &amp; Development"/>
    <n v="7"/>
    <n v="3"/>
    <s v="Life Sciences"/>
    <n v="59"/>
    <n v="3"/>
    <n v="3"/>
    <s v="Divorced"/>
    <n v="18787"/>
    <n v="2"/>
    <n v="17"/>
    <n v="3"/>
    <n v="3"/>
    <n v="1"/>
    <n v="25"/>
    <n v="2"/>
    <n v="0"/>
    <n v="0"/>
    <n v="0"/>
  </r>
  <r>
    <n v="35"/>
    <x v="1"/>
    <n v="2"/>
    <s v="Male"/>
    <s v="Research Scientist"/>
    <n v="1"/>
    <n v="2194"/>
    <s v="No"/>
    <n v="2"/>
    <n v="3"/>
    <n v="0.15"/>
    <n v="0.11"/>
    <n v="3.9999999999999994E-2"/>
    <n v="438.8"/>
    <n v="4500"/>
    <x v="2"/>
    <s v="Travel_Frequently"/>
    <n v="664"/>
    <s v="Research &amp; Development"/>
    <n v="1"/>
    <n v="3"/>
    <s v="Medical"/>
    <n v="79"/>
    <n v="3"/>
    <n v="1"/>
    <s v="Married"/>
    <n v="5868"/>
    <n v="4"/>
    <n v="13"/>
    <n v="3"/>
    <n v="4"/>
    <n v="1"/>
    <n v="5"/>
    <n v="2"/>
    <n v="2"/>
    <n v="1"/>
    <n v="2"/>
  </r>
  <r>
    <n v="36"/>
    <x v="0"/>
    <n v="4"/>
    <s v="Male"/>
    <s v="Research Scientist"/>
    <n v="3"/>
    <n v="3388"/>
    <s v="Yes"/>
    <n v="2"/>
    <n v="1"/>
    <n v="0.1"/>
    <n v="0.09"/>
    <n v="1.0000000000000009E-2"/>
    <n v="677.6"/>
    <n v="500"/>
    <x v="1"/>
    <s v="Travel_Rarely"/>
    <n v="318"/>
    <s v="Research &amp; Development"/>
    <n v="9"/>
    <n v="3"/>
    <s v="Medical"/>
    <n v="79"/>
    <n v="2"/>
    <n v="1"/>
    <s v="Married"/>
    <n v="21777"/>
    <n v="0"/>
    <n v="17"/>
    <n v="3"/>
    <n v="1"/>
    <n v="1"/>
    <n v="2"/>
    <n v="0"/>
    <n v="0"/>
    <n v="0"/>
    <n v="0"/>
  </r>
  <r>
    <n v="59"/>
    <x v="1"/>
    <n v="1"/>
    <s v="Female"/>
    <s v="Sales Executive"/>
    <n v="3"/>
    <n v="5473"/>
    <s v="No"/>
    <n v="2"/>
    <n v="4"/>
    <n v="0.1"/>
    <n v="0.11"/>
    <n v="-9.999999999999995E-3"/>
    <n v="1094.6000000000001"/>
    <n v="1200"/>
    <x v="1"/>
    <s v="Travel_Frequently"/>
    <n v="1225"/>
    <s v="Sales"/>
    <n v="1"/>
    <n v="1"/>
    <s v="Life Sciences"/>
    <n v="57"/>
    <n v="2"/>
    <n v="2"/>
    <s v="Single"/>
    <n v="24668"/>
    <n v="7"/>
    <n v="11"/>
    <n v="3"/>
    <n v="4"/>
    <n v="0"/>
    <n v="20"/>
    <n v="2"/>
    <n v="3"/>
    <n v="1"/>
    <n v="3"/>
  </r>
  <r>
    <n v="29"/>
    <x v="1"/>
    <n v="3"/>
    <s v="Male"/>
    <s v="Research Scientist"/>
    <n v="2"/>
    <n v="2703"/>
    <s v="No"/>
    <n v="3"/>
    <n v="5"/>
    <n v="0.08"/>
    <n v="0.1"/>
    <n v="-2.0000000000000004E-2"/>
    <n v="540.6"/>
    <n v="1200"/>
    <x v="1"/>
    <s v="Travel_Rarely"/>
    <n v="1328"/>
    <s v="Research &amp; Development"/>
    <n v="2"/>
    <n v="3"/>
    <s v="Life Sciences"/>
    <n v="76"/>
    <n v="3"/>
    <n v="1"/>
    <s v="Married"/>
    <n v="4956"/>
    <n v="0"/>
    <n v="23"/>
    <n v="4"/>
    <n v="4"/>
    <n v="1"/>
    <n v="6"/>
    <n v="3"/>
    <n v="4"/>
    <n v="0"/>
    <n v="4"/>
  </r>
  <r>
    <n v="31"/>
    <x v="1"/>
    <n v="3"/>
    <s v="Male"/>
    <s v="Research Scientist"/>
    <n v="2"/>
    <n v="2501"/>
    <s v="No"/>
    <n v="3"/>
    <n v="1"/>
    <n v="0.15"/>
    <n v="0.1"/>
    <n v="4.9999999999999989E-2"/>
    <n v="500.20000000000005"/>
    <n v="500"/>
    <x v="1"/>
    <s v="Travel_Rarely"/>
    <n v="1082"/>
    <s v="Research &amp; Development"/>
    <n v="1"/>
    <n v="4"/>
    <s v="Medical"/>
    <n v="87"/>
    <n v="3"/>
    <n v="1"/>
    <s v="Single"/>
    <n v="18775"/>
    <n v="1"/>
    <n v="17"/>
    <n v="3"/>
    <n v="2"/>
    <n v="0"/>
    <n v="1"/>
    <n v="4"/>
    <n v="1"/>
    <n v="1"/>
    <n v="0"/>
  </r>
  <r>
    <n v="32"/>
    <x v="1"/>
    <n v="2"/>
    <s v="Male"/>
    <s v="Research Scientist"/>
    <n v="2"/>
    <n v="6220"/>
    <s v="No"/>
    <n v="3"/>
    <n v="10"/>
    <n v="0.15"/>
    <n v="0.1"/>
    <n v="4.9999999999999989E-2"/>
    <n v="1244"/>
    <n v="1200"/>
    <x v="1"/>
    <s v="Travel_Rarely"/>
    <n v="548"/>
    <s v="Research &amp; Development"/>
    <n v="1"/>
    <n v="3"/>
    <s v="Life Sciences"/>
    <n v="66"/>
    <n v="3"/>
    <n v="2"/>
    <s v="Married"/>
    <n v="7346"/>
    <n v="1"/>
    <n v="17"/>
    <n v="3"/>
    <n v="2"/>
    <n v="2"/>
    <n v="10"/>
    <n v="3"/>
    <n v="4"/>
    <n v="0"/>
    <n v="9"/>
  </r>
  <r>
    <n v="36"/>
    <x v="1"/>
    <n v="2"/>
    <s v="Female"/>
    <s v="Laboratory Technician"/>
    <n v="4"/>
    <n v="3038"/>
    <s v="No"/>
    <n v="3"/>
    <n v="1"/>
    <n v="0.08"/>
    <n v="0.1"/>
    <n v="-2.0000000000000004E-2"/>
    <n v="607.6"/>
    <n v="500"/>
    <x v="1"/>
    <s v="Travel_Rarely"/>
    <n v="132"/>
    <s v="Research &amp; Development"/>
    <n v="6"/>
    <n v="3"/>
    <s v="Life Sciences"/>
    <n v="55"/>
    <n v="4"/>
    <n v="1"/>
    <s v="Married"/>
    <n v="22002"/>
    <n v="3"/>
    <n v="12"/>
    <n v="3"/>
    <n v="2"/>
    <n v="0"/>
    <n v="5"/>
    <n v="3"/>
    <n v="0"/>
    <n v="0"/>
    <n v="0"/>
  </r>
  <r>
    <n v="31"/>
    <x v="1"/>
    <n v="3"/>
    <s v="Female"/>
    <s v="Manufacturing Director"/>
    <n v="4"/>
    <n v="4424"/>
    <s v="No"/>
    <n v="3"/>
    <n v="11"/>
    <n v="0.1"/>
    <n v="0.11"/>
    <n v="-9.999999999999995E-3"/>
    <n v="884.80000000000007"/>
    <n v="4500"/>
    <x v="1"/>
    <s v="Travel_Rarely"/>
    <n v="746"/>
    <s v="Research &amp; Development"/>
    <n v="8"/>
    <n v="4"/>
    <s v="Life Sciences"/>
    <n v="61"/>
    <n v="3"/>
    <n v="2"/>
    <s v="Single"/>
    <n v="20682"/>
    <n v="1"/>
    <n v="23"/>
    <n v="4"/>
    <n v="4"/>
    <n v="0"/>
    <n v="11"/>
    <n v="2"/>
    <n v="7"/>
    <n v="1"/>
    <n v="8"/>
  </r>
  <r>
    <n v="35"/>
    <x v="1"/>
    <n v="3"/>
    <s v="Male"/>
    <s v="Sales Executive"/>
    <n v="1"/>
    <n v="4312"/>
    <s v="No"/>
    <n v="3"/>
    <n v="15"/>
    <n v="0.15"/>
    <n v="7.0000000000000007E-2"/>
    <n v="7.9999999999999988E-2"/>
    <n v="862.40000000000009"/>
    <n v="4500"/>
    <x v="1"/>
    <s v="Travel_Rarely"/>
    <n v="776"/>
    <s v="Sales"/>
    <n v="1"/>
    <n v="4"/>
    <s v="Marketing"/>
    <n v="32"/>
    <n v="2"/>
    <n v="2"/>
    <s v="Single"/>
    <n v="23016"/>
    <n v="0"/>
    <n v="14"/>
    <n v="3"/>
    <n v="2"/>
    <n v="0"/>
    <n v="16"/>
    <n v="2"/>
    <n v="13"/>
    <n v="2"/>
    <n v="8"/>
  </r>
  <r>
    <n v="45"/>
    <x v="1"/>
    <n v="4"/>
    <s v="Male"/>
    <s v="Research Director"/>
    <n v="1"/>
    <n v="13245"/>
    <s v="Yes"/>
    <n v="4"/>
    <n v="0"/>
    <n v="0.1"/>
    <n v="0.09"/>
    <n v="1.0000000000000009E-2"/>
    <n v="2649"/>
    <n v="500"/>
    <x v="1"/>
    <s v="Travel_Rarely"/>
    <n v="193"/>
    <s v="Research &amp; Development"/>
    <n v="6"/>
    <n v="4"/>
    <s v="Other"/>
    <n v="52"/>
    <n v="3"/>
    <n v="3"/>
    <s v="Married"/>
    <n v="15067"/>
    <n v="4"/>
    <n v="14"/>
    <n v="3"/>
    <n v="2"/>
    <n v="0"/>
    <n v="17"/>
    <n v="3"/>
    <n v="0"/>
    <n v="0"/>
    <n v="0"/>
  </r>
  <r>
    <n v="37"/>
    <x v="1"/>
    <n v="1"/>
    <s v="Male"/>
    <s v="Research Director"/>
    <n v="3"/>
    <n v="13664"/>
    <s v="No"/>
    <n v="4"/>
    <n v="5"/>
    <n v="0.1"/>
    <n v="7.0000000000000007E-2"/>
    <n v="0.03"/>
    <n v="2732.8"/>
    <n v="3000"/>
    <x v="2"/>
    <s v="Travel_Rarely"/>
    <n v="397"/>
    <s v="Research &amp; Development"/>
    <n v="7"/>
    <n v="4"/>
    <s v="Medical"/>
    <n v="30"/>
    <n v="3"/>
    <n v="3"/>
    <s v="Single"/>
    <n v="25258"/>
    <n v="4"/>
    <n v="13"/>
    <n v="3"/>
    <n v="1"/>
    <n v="0"/>
    <n v="16"/>
    <n v="3"/>
    <n v="2"/>
    <n v="0"/>
    <n v="2"/>
  </r>
  <r>
    <n v="46"/>
    <x v="1"/>
    <n v="2"/>
    <s v="Male"/>
    <s v="Human Resources"/>
    <n v="2"/>
    <n v="5021"/>
    <s v="Yes"/>
    <n v="3"/>
    <n v="4"/>
    <n v="0.08"/>
    <n v="0.09"/>
    <n v="-9.999999999999995E-3"/>
    <n v="1004.2"/>
    <n v="1200"/>
    <x v="2"/>
    <s v="Travel_Rarely"/>
    <n v="945"/>
    <s v="Human Resources"/>
    <n v="5"/>
    <n v="2"/>
    <s v="Medical"/>
    <n v="80"/>
    <n v="3"/>
    <n v="2"/>
    <s v="Divorced"/>
    <n v="10425"/>
    <n v="8"/>
    <n v="22"/>
    <n v="4"/>
    <n v="4"/>
    <n v="1"/>
    <n v="16"/>
    <n v="2"/>
    <n v="2"/>
    <n v="0"/>
    <n v="2"/>
  </r>
  <r>
    <n v="30"/>
    <x v="1"/>
    <n v="4"/>
    <s v="Male"/>
    <s v="Laboratory Technician"/>
    <n v="4"/>
    <n v="5126"/>
    <s v="Yes"/>
    <n v="2"/>
    <n v="10"/>
    <n v="0.12"/>
    <n v="0.1"/>
    <n v="1.999999999999999E-2"/>
    <n v="1025.2"/>
    <n v="4500"/>
    <x v="1"/>
    <s v="Travel_Rarely"/>
    <n v="852"/>
    <s v="Research &amp; Development"/>
    <n v="1"/>
    <n v="1"/>
    <s v="Life Sciences"/>
    <n v="55"/>
    <n v="2"/>
    <n v="2"/>
    <s v="Married"/>
    <n v="15998"/>
    <n v="1"/>
    <n v="12"/>
    <n v="3"/>
    <n v="3"/>
    <n v="2"/>
    <n v="10"/>
    <n v="1"/>
    <n v="8"/>
    <n v="3"/>
    <n v="0"/>
  </r>
  <r>
    <n v="35"/>
    <x v="1"/>
    <n v="2"/>
    <s v="Male"/>
    <s v="Research Scientist"/>
    <n v="3"/>
    <n v="2859"/>
    <s v="No"/>
    <n v="3"/>
    <n v="6"/>
    <n v="0.08"/>
    <n v="0.09"/>
    <n v="-9.999999999999995E-3"/>
    <n v="571.80000000000007"/>
    <n v="3000"/>
    <x v="1"/>
    <s v="Travel_Rarely"/>
    <n v="1214"/>
    <s v="Research &amp; Development"/>
    <n v="1"/>
    <n v="3"/>
    <s v="Medical"/>
    <n v="30"/>
    <n v="2"/>
    <n v="1"/>
    <s v="Single"/>
    <n v="26278"/>
    <n v="1"/>
    <n v="18"/>
    <n v="3"/>
    <n v="1"/>
    <n v="0"/>
    <n v="6"/>
    <n v="3"/>
    <n v="4"/>
    <n v="0"/>
    <n v="4"/>
  </r>
  <r>
    <n v="55"/>
    <x v="1"/>
    <n v="1"/>
    <s v="Male"/>
    <s v="Sales Executive"/>
    <n v="4"/>
    <n v="10239"/>
    <s v="No"/>
    <n v="3"/>
    <n v="1"/>
    <n v="0.15"/>
    <n v="0.11"/>
    <n v="3.9999999999999994E-2"/>
    <n v="2047.8000000000002"/>
    <n v="4500"/>
    <x v="1"/>
    <s v="Travel_Rarely"/>
    <n v="111"/>
    <s v="Sales"/>
    <n v="1"/>
    <n v="2"/>
    <s v="Life Sciences"/>
    <n v="70"/>
    <n v="3"/>
    <n v="3"/>
    <s v="Married"/>
    <n v="18092"/>
    <n v="3"/>
    <n v="14"/>
    <n v="3"/>
    <n v="4"/>
    <n v="1"/>
    <n v="24"/>
    <n v="4"/>
    <n v="0"/>
    <n v="1"/>
    <n v="0"/>
  </r>
  <r>
    <n v="38"/>
    <x v="1"/>
    <n v="2"/>
    <s v="Female"/>
    <s v="Research Scientist"/>
    <n v="4"/>
    <n v="5329"/>
    <s v="Yes"/>
    <n v="3"/>
    <n v="13"/>
    <n v="0.1"/>
    <n v="0.09"/>
    <n v="1.0000000000000009E-2"/>
    <n v="1065.8"/>
    <n v="3000"/>
    <x v="2"/>
    <s v="Non-Travel"/>
    <n v="573"/>
    <s v="Research &amp; Development"/>
    <n v="6"/>
    <n v="3"/>
    <s v="Medical"/>
    <n v="79"/>
    <n v="1"/>
    <n v="2"/>
    <s v="Divorced"/>
    <n v="15717"/>
    <n v="7"/>
    <n v="12"/>
    <n v="3"/>
    <n v="4"/>
    <n v="3"/>
    <n v="17"/>
    <n v="3"/>
    <n v="11"/>
    <n v="1"/>
    <n v="9"/>
  </r>
  <r>
    <n v="34"/>
    <x v="1"/>
    <n v="1"/>
    <s v="Male"/>
    <s v="Manufacturing Director"/>
    <n v="2"/>
    <n v="4325"/>
    <s v="No"/>
    <n v="3"/>
    <n v="5"/>
    <n v="0.15"/>
    <n v="0.1"/>
    <n v="4.9999999999999989E-2"/>
    <n v="865"/>
    <n v="500"/>
    <x v="1"/>
    <s v="Travel_Rarely"/>
    <n v="1153"/>
    <s v="Research &amp; Development"/>
    <n v="1"/>
    <n v="2"/>
    <s v="Medical"/>
    <n v="94"/>
    <n v="3"/>
    <n v="2"/>
    <s v="Married"/>
    <n v="17736"/>
    <n v="1"/>
    <n v="15"/>
    <n v="3"/>
    <n v="3"/>
    <n v="0"/>
    <n v="5"/>
    <n v="2"/>
    <n v="2"/>
    <n v="1"/>
    <n v="3"/>
  </r>
  <r>
    <n v="56"/>
    <x v="1"/>
    <n v="4"/>
    <s v="Male"/>
    <s v="Manufacturing Director"/>
    <n v="4"/>
    <n v="7260"/>
    <s v="No"/>
    <n v="2"/>
    <n v="6"/>
    <n v="0.08"/>
    <n v="7.0000000000000007E-2"/>
    <n v="9.999999999999995E-3"/>
    <n v="1452"/>
    <n v="4500"/>
    <x v="1"/>
    <s v="Travel_Rarely"/>
    <n v="1400"/>
    <s v="Research &amp; Development"/>
    <n v="7"/>
    <n v="3"/>
    <s v="Life Sciences"/>
    <n v="49"/>
    <n v="1"/>
    <n v="3"/>
    <s v="Single"/>
    <n v="21698"/>
    <n v="4"/>
    <n v="11"/>
    <n v="3"/>
    <n v="1"/>
    <n v="0"/>
    <n v="37"/>
    <n v="3"/>
    <n v="4"/>
    <n v="0"/>
    <n v="2"/>
  </r>
  <r>
    <n v="23"/>
    <x v="1"/>
    <n v="3"/>
    <s v="Male"/>
    <s v="Sales Representative"/>
    <n v="1"/>
    <n v="2322"/>
    <s v="No"/>
    <n v="3"/>
    <n v="0"/>
    <n v="0.08"/>
    <n v="0.11"/>
    <n v="-0.03"/>
    <n v="464.40000000000003"/>
    <n v="500"/>
    <x v="2"/>
    <s v="Travel_Rarely"/>
    <n v="541"/>
    <s v="Sales"/>
    <n v="2"/>
    <n v="1"/>
    <s v="Technical Degree"/>
    <n v="62"/>
    <n v="3"/>
    <n v="1"/>
    <s v="Divorced"/>
    <n v="9518"/>
    <n v="3"/>
    <n v="13"/>
    <n v="3"/>
    <n v="3"/>
    <n v="1"/>
    <n v="3"/>
    <n v="3"/>
    <n v="0"/>
    <n v="0"/>
    <n v="0"/>
  </r>
  <r>
    <n v="51"/>
    <x v="1"/>
    <n v="4"/>
    <s v="Male"/>
    <s v="Laboratory Technician"/>
    <n v="4"/>
    <n v="2075"/>
    <s v="No"/>
    <n v="3"/>
    <n v="4"/>
    <n v="0.15"/>
    <n v="7.0000000000000007E-2"/>
    <n v="7.9999999999999988E-2"/>
    <n v="415"/>
    <n v="500"/>
    <x v="1"/>
    <s v="Travel_Rarely"/>
    <n v="432"/>
    <s v="Research &amp; Development"/>
    <n v="9"/>
    <n v="4"/>
    <s v="Life Sciences"/>
    <n v="96"/>
    <n v="3"/>
    <n v="1"/>
    <s v="Married"/>
    <n v="18725"/>
    <n v="3"/>
    <n v="23"/>
    <n v="4"/>
    <n v="2"/>
    <n v="2"/>
    <n v="10"/>
    <n v="4"/>
    <n v="2"/>
    <n v="0"/>
    <n v="3"/>
  </r>
  <r>
    <n v="30"/>
    <x v="1"/>
    <n v="3"/>
    <s v="Male"/>
    <s v="Healthcare Representative"/>
    <n v="4"/>
    <n v="4152"/>
    <s v="No"/>
    <n v="3"/>
    <n v="11"/>
    <n v="0.15"/>
    <n v="7.0000000000000007E-2"/>
    <n v="7.9999999999999988E-2"/>
    <n v="830.40000000000009"/>
    <n v="1200"/>
    <x v="1"/>
    <s v="Travel_Rarely"/>
    <n v="288"/>
    <s v="Research &amp; Development"/>
    <n v="2"/>
    <n v="3"/>
    <s v="Life Sciences"/>
    <n v="99"/>
    <n v="2"/>
    <n v="2"/>
    <s v="Married"/>
    <n v="15830"/>
    <n v="1"/>
    <n v="19"/>
    <n v="3"/>
    <n v="1"/>
    <n v="3"/>
    <n v="11"/>
    <n v="3"/>
    <n v="10"/>
    <n v="10"/>
    <n v="8"/>
  </r>
  <r>
    <n v="46"/>
    <x v="0"/>
    <n v="3"/>
    <s v="Male"/>
    <s v="Sales Executive"/>
    <n v="4"/>
    <n v="9619"/>
    <s v="No"/>
    <n v="3"/>
    <n v="9"/>
    <n v="0.08"/>
    <n v="7.0000000000000007E-2"/>
    <n v="9.999999999999995E-3"/>
    <n v="1923.8000000000002"/>
    <n v="4500"/>
    <x v="1"/>
    <s v="Travel_Rarely"/>
    <n v="669"/>
    <s v="Sales"/>
    <n v="9"/>
    <n v="2"/>
    <s v="Medical"/>
    <n v="64"/>
    <n v="2"/>
    <n v="3"/>
    <s v="Single"/>
    <n v="13596"/>
    <n v="1"/>
    <n v="16"/>
    <n v="3"/>
    <n v="4"/>
    <n v="0"/>
    <n v="9"/>
    <n v="3"/>
    <n v="8"/>
    <n v="4"/>
    <n v="7"/>
  </r>
  <r>
    <n v="40"/>
    <x v="1"/>
    <n v="3"/>
    <s v="Male"/>
    <s v="Healthcare Representative"/>
    <n v="2"/>
    <n v="13503"/>
    <s v="No"/>
    <n v="2"/>
    <n v="22"/>
    <n v="0.15"/>
    <n v="0.11"/>
    <n v="3.9999999999999994E-2"/>
    <n v="2700.6000000000004"/>
    <n v="4500"/>
    <x v="2"/>
    <s v="Travel_Frequently"/>
    <n v="530"/>
    <s v="Research &amp; Development"/>
    <n v="1"/>
    <n v="4"/>
    <s v="Life Sciences"/>
    <n v="78"/>
    <n v="2"/>
    <n v="4"/>
    <s v="Married"/>
    <n v="14115"/>
    <n v="1"/>
    <n v="22"/>
    <n v="4"/>
    <n v="4"/>
    <n v="1"/>
    <n v="22"/>
    <n v="3"/>
    <n v="3"/>
    <n v="11"/>
    <n v="11"/>
  </r>
  <r>
    <n v="51"/>
    <x v="1"/>
    <n v="3"/>
    <s v="Male"/>
    <s v="Sales Executive"/>
    <n v="4"/>
    <n v="5441"/>
    <s v="Yes"/>
    <n v="1"/>
    <n v="10"/>
    <n v="0.1"/>
    <n v="0.11"/>
    <n v="-9.999999999999995E-3"/>
    <n v="1088.2"/>
    <n v="1200"/>
    <x v="2"/>
    <s v="Travel_Rarely"/>
    <n v="632"/>
    <s v="Sales"/>
    <n v="21"/>
    <n v="4"/>
    <s v="Marketing"/>
    <n v="71"/>
    <n v="3"/>
    <n v="2"/>
    <s v="Single"/>
    <n v="8423"/>
    <n v="0"/>
    <n v="22"/>
    <n v="4"/>
    <n v="4"/>
    <n v="0"/>
    <n v="11"/>
    <n v="2"/>
    <n v="7"/>
    <n v="1"/>
    <n v="0"/>
  </r>
  <r>
    <n v="30"/>
    <x v="1"/>
    <n v="3"/>
    <s v="Female"/>
    <s v="Sales Executive"/>
    <n v="2"/>
    <n v="5209"/>
    <s v="Yes"/>
    <n v="2"/>
    <n v="11"/>
    <n v="0.1"/>
    <n v="0.1"/>
    <n v="0"/>
    <n v="1041.8"/>
    <n v="1200"/>
    <x v="1"/>
    <s v="Travel_Rarely"/>
    <n v="1334"/>
    <s v="Sales"/>
    <n v="4"/>
    <n v="2"/>
    <s v="Medical"/>
    <n v="63"/>
    <n v="2"/>
    <n v="2"/>
    <s v="Divorced"/>
    <n v="19760"/>
    <n v="1"/>
    <n v="12"/>
    <n v="3"/>
    <n v="2"/>
    <n v="3"/>
    <n v="11"/>
    <n v="4"/>
    <n v="8"/>
    <n v="2"/>
    <n v="7"/>
  </r>
  <r>
    <n v="46"/>
    <x v="1"/>
    <n v="3"/>
    <s v="Male"/>
    <s v="Healthcare Representative"/>
    <n v="1"/>
    <n v="10673"/>
    <s v="Yes"/>
    <n v="2"/>
    <n v="10"/>
    <n v="0.1"/>
    <n v="0.09"/>
    <n v="1.0000000000000009E-2"/>
    <n v="2134.6"/>
    <n v="3000"/>
    <x v="1"/>
    <s v="Travel_Frequently"/>
    <n v="638"/>
    <s v="Research &amp; Development"/>
    <n v="1"/>
    <n v="3"/>
    <s v="Medical"/>
    <n v="40"/>
    <n v="2"/>
    <n v="3"/>
    <s v="Married"/>
    <n v="3142"/>
    <n v="2"/>
    <n v="13"/>
    <n v="3"/>
    <n v="3"/>
    <n v="1"/>
    <n v="21"/>
    <n v="5"/>
    <n v="9"/>
    <n v="9"/>
    <n v="5"/>
  </r>
  <r>
    <n v="32"/>
    <x v="1"/>
    <n v="2"/>
    <s v="Male"/>
    <s v="Sales Executive"/>
    <n v="3"/>
    <n v="5010"/>
    <s v="No"/>
    <n v="3"/>
    <n v="11"/>
    <n v="0.1"/>
    <n v="0.11"/>
    <n v="-9.999999999999995E-3"/>
    <n v="1002"/>
    <n v="4500"/>
    <x v="2"/>
    <s v="Travel_Rarely"/>
    <n v="1093"/>
    <s v="Sales"/>
    <n v="6"/>
    <n v="4"/>
    <s v="Medical"/>
    <n v="87"/>
    <n v="3"/>
    <n v="2"/>
    <s v="Single"/>
    <n v="24301"/>
    <n v="1"/>
    <n v="16"/>
    <n v="3"/>
    <n v="1"/>
    <n v="0"/>
    <n v="12"/>
    <n v="0"/>
    <n v="8"/>
    <n v="5"/>
    <n v="7"/>
  </r>
  <r>
    <n v="54"/>
    <x v="1"/>
    <n v="1"/>
    <s v="Female"/>
    <s v="Research Director"/>
    <n v="3"/>
    <n v="13549"/>
    <s v="No"/>
    <n v="1"/>
    <n v="4"/>
    <n v="0.08"/>
    <n v="7.0000000000000007E-2"/>
    <n v="9.999999999999995E-3"/>
    <n v="2709.8"/>
    <n v="3000"/>
    <x v="1"/>
    <s v="Travel_Rarely"/>
    <n v="1217"/>
    <s v="Research &amp; Development"/>
    <n v="2"/>
    <n v="4"/>
    <s v="Technical Degree"/>
    <n v="60"/>
    <n v="3"/>
    <n v="3"/>
    <s v="Married"/>
    <n v="24001"/>
    <n v="9"/>
    <n v="12"/>
    <n v="3"/>
    <n v="1"/>
    <n v="1"/>
    <n v="16"/>
    <n v="5"/>
    <n v="3"/>
    <n v="0"/>
    <n v="3"/>
  </r>
  <r>
    <n v="24"/>
    <x v="1"/>
    <n v="1"/>
    <s v="Female"/>
    <s v="Sales Executive"/>
    <n v="3"/>
    <n v="4999"/>
    <s v="No"/>
    <n v="2"/>
    <n v="3"/>
    <n v="0.1"/>
    <n v="0.11"/>
    <n v="-9.999999999999995E-3"/>
    <n v="999.80000000000007"/>
    <n v="3000"/>
    <x v="2"/>
    <s v="Travel_Rarely"/>
    <n v="1353"/>
    <s v="Sales"/>
    <n v="3"/>
    <n v="2"/>
    <s v="Other"/>
    <n v="33"/>
    <n v="3"/>
    <n v="2"/>
    <s v="Married"/>
    <n v="17519"/>
    <n v="0"/>
    <n v="21"/>
    <n v="4"/>
    <n v="1"/>
    <n v="1"/>
    <n v="4"/>
    <n v="2"/>
    <n v="2"/>
    <n v="0"/>
    <n v="2"/>
  </r>
  <r>
    <n v="28"/>
    <x v="1"/>
    <n v="2"/>
    <s v="Male"/>
    <s v="Sales Executive"/>
    <n v="3"/>
    <n v="4221"/>
    <s v="No"/>
    <n v="4"/>
    <n v="5"/>
    <n v="0.1"/>
    <n v="0.11"/>
    <n v="-9.999999999999995E-3"/>
    <n v="844.2"/>
    <n v="3000"/>
    <x v="1"/>
    <s v="Non-Travel"/>
    <n v="120"/>
    <s v="Sales"/>
    <n v="4"/>
    <n v="3"/>
    <s v="Medical"/>
    <n v="43"/>
    <n v="3"/>
    <n v="2"/>
    <s v="Married"/>
    <n v="8863"/>
    <n v="1"/>
    <n v="15"/>
    <n v="3"/>
    <n v="2"/>
    <n v="0"/>
    <n v="5"/>
    <n v="3"/>
    <n v="4"/>
    <n v="0"/>
    <n v="4"/>
  </r>
  <r>
    <n v="58"/>
    <x v="1"/>
    <n v="4"/>
    <s v="Male"/>
    <s v="Sales Executive"/>
    <n v="3"/>
    <n v="13872"/>
    <s v="No"/>
    <n v="2"/>
    <n v="37"/>
    <n v="0.15"/>
    <n v="0.11"/>
    <n v="3.9999999999999994E-2"/>
    <n v="2774.4"/>
    <n v="500"/>
    <x v="1"/>
    <s v="Travel_Rarely"/>
    <n v="682"/>
    <s v="Sales"/>
    <n v="10"/>
    <n v="4"/>
    <s v="Medical"/>
    <n v="37"/>
    <n v="3"/>
    <n v="4"/>
    <s v="Single"/>
    <n v="24409"/>
    <n v="0"/>
    <n v="13"/>
    <n v="3"/>
    <n v="3"/>
    <n v="0"/>
    <n v="38"/>
    <n v="1"/>
    <n v="10"/>
    <n v="1"/>
    <n v="8"/>
  </r>
  <r>
    <n v="44"/>
    <x v="1"/>
    <n v="2"/>
    <s v="Male"/>
    <s v="Laboratory Technician"/>
    <n v="2"/>
    <n v="2042"/>
    <s v="No"/>
    <n v="4"/>
    <n v="3"/>
    <n v="0.1"/>
    <n v="0.1"/>
    <n v="0"/>
    <n v="408.40000000000003"/>
    <n v="3000"/>
    <x v="2"/>
    <s v="Non-Travel"/>
    <n v="489"/>
    <s v="Research &amp; Development"/>
    <n v="23"/>
    <n v="3"/>
    <s v="Medical"/>
    <n v="67"/>
    <n v="3"/>
    <n v="2"/>
    <s v="Married"/>
    <n v="25043"/>
    <n v="4"/>
    <n v="12"/>
    <n v="3"/>
    <n v="3"/>
    <n v="1"/>
    <n v="17"/>
    <n v="3"/>
    <n v="2"/>
    <n v="1"/>
    <n v="2"/>
  </r>
  <r>
    <n v="37"/>
    <x v="0"/>
    <n v="3"/>
    <s v="Male"/>
    <s v="Human Resources"/>
    <n v="1"/>
    <n v="2073"/>
    <s v="Yes"/>
    <n v="3"/>
    <n v="3"/>
    <n v="0.12"/>
    <n v="0.09"/>
    <n v="0.03"/>
    <n v="414.6"/>
    <n v="3000"/>
    <x v="1"/>
    <s v="Travel_Rarely"/>
    <n v="807"/>
    <s v="Human Resources"/>
    <n v="6"/>
    <n v="4"/>
    <s v="Human Resources"/>
    <n v="63"/>
    <n v="3"/>
    <n v="1"/>
    <s v="Divorced"/>
    <n v="23648"/>
    <n v="4"/>
    <n v="22"/>
    <n v="4"/>
    <n v="4"/>
    <n v="0"/>
    <n v="7"/>
    <n v="3"/>
    <n v="2"/>
    <n v="0"/>
    <n v="2"/>
  </r>
  <r>
    <n v="32"/>
    <x v="1"/>
    <n v="4"/>
    <s v="Male"/>
    <s v="Research Scientist"/>
    <n v="1"/>
    <n v="2956"/>
    <s v="No"/>
    <n v="3"/>
    <n v="1"/>
    <n v="0.15"/>
    <n v="7.0000000000000007E-2"/>
    <n v="7.9999999999999988E-2"/>
    <n v="591.20000000000005"/>
    <n v="3000"/>
    <x v="1"/>
    <s v="Travel_Rarely"/>
    <n v="827"/>
    <s v="Research &amp; Development"/>
    <n v="1"/>
    <n v="1"/>
    <s v="Life Sciences"/>
    <n v="71"/>
    <n v="3"/>
    <n v="1"/>
    <s v="Single"/>
    <n v="15178"/>
    <n v="1"/>
    <n v="13"/>
    <n v="3"/>
    <n v="4"/>
    <n v="0"/>
    <n v="1"/>
    <n v="2"/>
    <n v="0"/>
    <n v="0"/>
    <n v="0"/>
  </r>
  <r>
    <n v="20"/>
    <x v="0"/>
    <n v="4"/>
    <s v="Female"/>
    <s v="Laboratory Technician"/>
    <n v="4"/>
    <n v="2926"/>
    <s v="Yes"/>
    <n v="3"/>
    <n v="1"/>
    <n v="0.15"/>
    <n v="0.11"/>
    <n v="3.9999999999999994E-2"/>
    <n v="585.20000000000005"/>
    <n v="3000"/>
    <x v="1"/>
    <s v="Travel_Frequently"/>
    <n v="871"/>
    <s v="Research &amp; Development"/>
    <n v="6"/>
    <n v="3"/>
    <s v="Life Sciences"/>
    <n v="66"/>
    <n v="2"/>
    <n v="1"/>
    <s v="Single"/>
    <n v="19783"/>
    <n v="1"/>
    <n v="18"/>
    <n v="3"/>
    <n v="2"/>
    <n v="0"/>
    <n v="1"/>
    <n v="5"/>
    <n v="0"/>
    <n v="1"/>
    <n v="0"/>
  </r>
  <r>
    <n v="34"/>
    <x v="1"/>
    <n v="1"/>
    <s v="Female"/>
    <s v="Research Scientist"/>
    <n v="3"/>
    <n v="4809"/>
    <s v="No"/>
    <n v="3"/>
    <n v="16"/>
    <n v="0.15"/>
    <n v="7.0000000000000007E-2"/>
    <n v="7.9999999999999988E-2"/>
    <n v="961.80000000000007"/>
    <n v="3000"/>
    <x v="1"/>
    <s v="Travel_Rarely"/>
    <n v="665"/>
    <s v="Research &amp; Development"/>
    <n v="6"/>
    <n v="4"/>
    <s v="Other"/>
    <n v="41"/>
    <n v="3"/>
    <n v="2"/>
    <s v="Single"/>
    <n v="12482"/>
    <n v="1"/>
    <n v="14"/>
    <n v="3"/>
    <n v="3"/>
    <n v="0"/>
    <n v="16"/>
    <n v="3"/>
    <n v="13"/>
    <n v="2"/>
    <n v="10"/>
  </r>
  <r>
    <n v="37"/>
    <x v="1"/>
    <n v="3"/>
    <s v="Male"/>
    <s v="Healthcare Representative"/>
    <n v="4"/>
    <n v="5163"/>
    <s v="No"/>
    <n v="4"/>
    <n v="1"/>
    <n v="0.15"/>
    <n v="0.1"/>
    <n v="4.9999999999999989E-2"/>
    <n v="1032.6000000000001"/>
    <n v="1200"/>
    <x v="1"/>
    <s v="Non-Travel"/>
    <n v="1040"/>
    <s v="Research &amp; Development"/>
    <n v="2"/>
    <n v="2"/>
    <s v="Life Sciences"/>
    <n v="100"/>
    <n v="2"/>
    <n v="2"/>
    <s v="Divorced"/>
    <n v="15850"/>
    <n v="5"/>
    <n v="14"/>
    <n v="3"/>
    <n v="4"/>
    <n v="1"/>
    <n v="17"/>
    <n v="2"/>
    <n v="0"/>
    <n v="0"/>
    <n v="0"/>
  </r>
  <r>
    <n v="59"/>
    <x v="1"/>
    <n v="3"/>
    <s v="Female"/>
    <s v="Manager"/>
    <n v="4"/>
    <n v="18844"/>
    <s v="No"/>
    <n v="3"/>
    <n v="3"/>
    <n v="0.08"/>
    <n v="7.0000000000000007E-2"/>
    <n v="9.999999999999995E-3"/>
    <n v="3768.8"/>
    <n v="4500"/>
    <x v="1"/>
    <s v="Non-Travel"/>
    <n v="1420"/>
    <s v="Human Resources"/>
    <n v="2"/>
    <n v="4"/>
    <s v="Human Resources"/>
    <n v="32"/>
    <n v="2"/>
    <n v="5"/>
    <s v="Married"/>
    <n v="21922"/>
    <n v="9"/>
    <n v="21"/>
    <n v="4"/>
    <n v="4"/>
    <n v="1"/>
    <n v="30"/>
    <n v="3"/>
    <n v="2"/>
    <n v="2"/>
    <n v="2"/>
  </r>
  <r>
    <n v="50"/>
    <x v="1"/>
    <n v="1"/>
    <s v="Female"/>
    <s v="Research Director"/>
    <n v="2"/>
    <n v="18172"/>
    <s v="Yes"/>
    <n v="2"/>
    <n v="8"/>
    <n v="0.1"/>
    <n v="0.11"/>
    <n v="-9.999999999999995E-3"/>
    <n v="3634.4"/>
    <n v="1200"/>
    <x v="0"/>
    <s v="Travel_Frequently"/>
    <n v="1115"/>
    <s v="Research &amp; Development"/>
    <n v="1"/>
    <n v="3"/>
    <s v="Life Sciences"/>
    <n v="73"/>
    <n v="3"/>
    <n v="5"/>
    <s v="Married"/>
    <n v="9755"/>
    <n v="3"/>
    <n v="19"/>
    <n v="3"/>
    <n v="1"/>
    <n v="0"/>
    <n v="28"/>
    <n v="1"/>
    <n v="3"/>
    <n v="0"/>
    <n v="7"/>
  </r>
  <r>
    <n v="25"/>
    <x v="0"/>
    <n v="3"/>
    <s v="Male"/>
    <s v="Sales Executive"/>
    <n v="3"/>
    <n v="5744"/>
    <s v="Yes"/>
    <n v="3"/>
    <n v="6"/>
    <n v="0.08"/>
    <n v="0.09"/>
    <n v="-9.999999999999995E-3"/>
    <n v="1148.8"/>
    <n v="3000"/>
    <x v="0"/>
    <s v="Travel_Rarely"/>
    <n v="240"/>
    <s v="Sales"/>
    <n v="5"/>
    <n v="3"/>
    <s v="Marketing"/>
    <n v="46"/>
    <n v="2"/>
    <n v="2"/>
    <s v="Single"/>
    <n v="26959"/>
    <n v="1"/>
    <n v="11"/>
    <n v="3"/>
    <n v="4"/>
    <n v="0"/>
    <n v="6"/>
    <n v="1"/>
    <n v="4"/>
    <n v="0"/>
    <n v="3"/>
  </r>
  <r>
    <n v="25"/>
    <x v="1"/>
    <n v="4"/>
    <s v="Male"/>
    <s v="Research Scientist"/>
    <n v="4"/>
    <n v="2889"/>
    <s v="No"/>
    <n v="3"/>
    <n v="2"/>
    <n v="0.1"/>
    <n v="0.09"/>
    <n v="1.0000000000000009E-2"/>
    <n v="577.80000000000007"/>
    <n v="3000"/>
    <x v="1"/>
    <s v="Travel_Rarely"/>
    <n v="1280"/>
    <s v="Research &amp; Development"/>
    <n v="7"/>
    <n v="1"/>
    <s v="Medical"/>
    <n v="64"/>
    <n v="2"/>
    <n v="1"/>
    <s v="Married"/>
    <n v="26897"/>
    <n v="1"/>
    <n v="11"/>
    <n v="3"/>
    <n v="3"/>
    <n v="2"/>
    <n v="2"/>
    <n v="2"/>
    <n v="2"/>
    <n v="2"/>
    <n v="1"/>
  </r>
  <r>
    <n v="22"/>
    <x v="1"/>
    <n v="2"/>
    <s v="Female"/>
    <s v="Laboratory Technician"/>
    <n v="4"/>
    <n v="2871"/>
    <s v="No"/>
    <n v="3"/>
    <n v="0"/>
    <n v="0.1"/>
    <n v="0.09"/>
    <n v="1.0000000000000009E-2"/>
    <n v="574.20000000000005"/>
    <n v="4500"/>
    <x v="1"/>
    <s v="Travel_Rarely"/>
    <n v="534"/>
    <s v="Research &amp; Development"/>
    <n v="15"/>
    <n v="3"/>
    <s v="Medical"/>
    <n v="59"/>
    <n v="3"/>
    <n v="1"/>
    <s v="Single"/>
    <n v="23785"/>
    <n v="1"/>
    <n v="15"/>
    <n v="3"/>
    <n v="3"/>
    <n v="0"/>
    <n v="1"/>
    <n v="5"/>
    <n v="0"/>
    <n v="0"/>
    <n v="0"/>
  </r>
  <r>
    <n v="51"/>
    <x v="1"/>
    <n v="1"/>
    <s v="Female"/>
    <s v="Healthcare Representative"/>
    <n v="1"/>
    <n v="7484"/>
    <s v="No"/>
    <n v="2"/>
    <n v="13"/>
    <n v="0.1"/>
    <n v="0.09"/>
    <n v="1.0000000000000009E-2"/>
    <n v="1496.8000000000002"/>
    <n v="4500"/>
    <x v="1"/>
    <s v="Travel_Frequently"/>
    <n v="1456"/>
    <s v="Research &amp; Development"/>
    <n v="1"/>
    <n v="4"/>
    <s v="Medical"/>
    <n v="30"/>
    <n v="2"/>
    <n v="3"/>
    <s v="Single"/>
    <n v="25796"/>
    <n v="3"/>
    <n v="20"/>
    <n v="4"/>
    <n v="3"/>
    <n v="0"/>
    <n v="23"/>
    <n v="1"/>
    <n v="12"/>
    <n v="12"/>
    <n v="8"/>
  </r>
  <r>
    <n v="34"/>
    <x v="0"/>
    <n v="1"/>
    <s v="Male"/>
    <s v="Laboratory Technician"/>
    <n v="3"/>
    <n v="6074"/>
    <s v="Yes"/>
    <n v="3"/>
    <n v="9"/>
    <n v="0.08"/>
    <n v="0.09"/>
    <n v="-9.999999999999995E-3"/>
    <n v="1214.8"/>
    <n v="4500"/>
    <x v="2"/>
    <s v="Travel_Frequently"/>
    <n v="658"/>
    <s v="Research &amp; Development"/>
    <n v="7"/>
    <n v="3"/>
    <s v="Life Sciences"/>
    <n v="66"/>
    <n v="1"/>
    <n v="2"/>
    <s v="Single"/>
    <n v="22887"/>
    <n v="1"/>
    <n v="24"/>
    <n v="4"/>
    <n v="4"/>
    <n v="0"/>
    <n v="9"/>
    <n v="3"/>
    <n v="7"/>
    <n v="0"/>
    <n v="6"/>
  </r>
  <r>
    <n v="54"/>
    <x v="1"/>
    <n v="4"/>
    <s v="Female"/>
    <s v="Manager"/>
    <n v="4"/>
    <n v="17328"/>
    <s v="Yes"/>
    <n v="3"/>
    <n v="5"/>
    <n v="0.1"/>
    <n v="7.0000000000000007E-2"/>
    <n v="0.03"/>
    <n v="3465.6000000000004"/>
    <n v="3000"/>
    <x v="1"/>
    <s v="Non-Travel"/>
    <n v="142"/>
    <s v="Human Resources"/>
    <n v="26"/>
    <n v="3"/>
    <s v="Human Resources"/>
    <n v="30"/>
    <n v="4"/>
    <n v="4"/>
    <s v="Single"/>
    <n v="13871"/>
    <n v="2"/>
    <n v="12"/>
    <n v="3"/>
    <n v="3"/>
    <n v="0"/>
    <n v="23"/>
    <n v="3"/>
    <n v="3"/>
    <n v="4"/>
    <n v="4"/>
  </r>
  <r>
    <n v="24"/>
    <x v="1"/>
    <n v="2"/>
    <s v="Male"/>
    <s v="Laboratory Technician"/>
    <n v="3"/>
    <n v="2774"/>
    <s v="No"/>
    <n v="3"/>
    <n v="5"/>
    <n v="0.12"/>
    <n v="0.1"/>
    <n v="1.999999999999999E-2"/>
    <n v="554.80000000000007"/>
    <n v="1200"/>
    <x v="0"/>
    <s v="Travel_Rarely"/>
    <n v="1127"/>
    <s v="Research &amp; Development"/>
    <n v="18"/>
    <n v="1"/>
    <s v="Life Sciences"/>
    <n v="52"/>
    <n v="3"/>
    <n v="1"/>
    <s v="Married"/>
    <n v="13257"/>
    <n v="0"/>
    <n v="12"/>
    <n v="3"/>
    <n v="3"/>
    <n v="1"/>
    <n v="6"/>
    <n v="2"/>
    <n v="3"/>
    <n v="1"/>
    <n v="2"/>
  </r>
  <r>
    <n v="34"/>
    <x v="1"/>
    <n v="3"/>
    <s v="Female"/>
    <s v="Research Scientist"/>
    <n v="2"/>
    <n v="4505"/>
    <s v="No"/>
    <n v="3"/>
    <n v="1"/>
    <n v="0.15"/>
    <n v="0.09"/>
    <n v="0.06"/>
    <n v="901"/>
    <n v="3000"/>
    <x v="1"/>
    <s v="Travel_Rarely"/>
    <n v="1031"/>
    <s v="Research &amp; Development"/>
    <n v="6"/>
    <n v="4"/>
    <s v="Life Sciences"/>
    <n v="45"/>
    <n v="2"/>
    <n v="2"/>
    <s v="Divorced"/>
    <n v="15000"/>
    <n v="6"/>
    <n v="15"/>
    <n v="3"/>
    <n v="3"/>
    <n v="1"/>
    <n v="12"/>
    <n v="3"/>
    <n v="0"/>
    <n v="0"/>
    <n v="0"/>
  </r>
  <r>
    <n v="37"/>
    <x v="1"/>
    <n v="3"/>
    <s v="Male"/>
    <s v="Sales Executive"/>
    <n v="4"/>
    <n v="7428"/>
    <s v="No"/>
    <n v="3"/>
    <n v="5"/>
    <n v="0.1"/>
    <n v="0.1"/>
    <n v="0"/>
    <n v="1485.6000000000001"/>
    <n v="1200"/>
    <x v="1"/>
    <s v="Travel_Rarely"/>
    <n v="1189"/>
    <s v="Sales"/>
    <n v="3"/>
    <n v="3"/>
    <s v="Life Sciences"/>
    <n v="87"/>
    <n v="3"/>
    <n v="3"/>
    <s v="Single"/>
    <n v="14506"/>
    <n v="2"/>
    <n v="12"/>
    <n v="3"/>
    <n v="1"/>
    <n v="0"/>
    <n v="12"/>
    <n v="3"/>
    <n v="3"/>
    <n v="1"/>
    <n v="3"/>
  </r>
  <r>
    <n v="34"/>
    <x v="1"/>
    <n v="3"/>
    <s v="Female"/>
    <s v="Manager"/>
    <n v="1"/>
    <n v="11631"/>
    <s v="No"/>
    <n v="3"/>
    <n v="11"/>
    <n v="0.12"/>
    <n v="7.0000000000000007E-2"/>
    <n v="4.9999999999999989E-2"/>
    <n v="2326.2000000000003"/>
    <n v="500"/>
    <x v="2"/>
    <s v="Travel_Rarely"/>
    <n v="1354"/>
    <s v="Research &amp; Development"/>
    <n v="5"/>
    <n v="3"/>
    <s v="Medical"/>
    <n v="45"/>
    <n v="2"/>
    <n v="3"/>
    <s v="Single"/>
    <n v="5615"/>
    <n v="2"/>
    <n v="12"/>
    <n v="3"/>
    <n v="4"/>
    <n v="0"/>
    <n v="14"/>
    <n v="6"/>
    <n v="10"/>
    <n v="5"/>
    <n v="8"/>
  </r>
  <r>
    <n v="36"/>
    <x v="1"/>
    <n v="2"/>
    <s v="Female"/>
    <s v="Sales Executive"/>
    <n v="4"/>
    <n v="9738"/>
    <s v="No"/>
    <n v="3"/>
    <n v="9"/>
    <n v="0.15"/>
    <n v="0.11"/>
    <n v="3.9999999999999994E-2"/>
    <n v="1947.6000000000001"/>
    <n v="500"/>
    <x v="2"/>
    <s v="Travel_Frequently"/>
    <n v="1467"/>
    <s v="Sales"/>
    <n v="11"/>
    <n v="2"/>
    <s v="Technical Degree"/>
    <n v="92"/>
    <n v="3"/>
    <n v="3"/>
    <s v="Married"/>
    <n v="22952"/>
    <n v="0"/>
    <n v="14"/>
    <n v="3"/>
    <n v="3"/>
    <n v="1"/>
    <n v="10"/>
    <n v="6"/>
    <n v="7"/>
    <n v="2"/>
    <n v="8"/>
  </r>
  <r>
    <n v="36"/>
    <x v="1"/>
    <n v="1"/>
    <s v="Female"/>
    <s v="Laboratory Technician"/>
    <n v="4"/>
    <n v="2835"/>
    <s v="No"/>
    <n v="3"/>
    <n v="1"/>
    <n v="0.15"/>
    <n v="0.09"/>
    <n v="0.06"/>
    <n v="567"/>
    <n v="500"/>
    <x v="2"/>
    <s v="Travel_Rarely"/>
    <n v="922"/>
    <s v="Research &amp; Development"/>
    <n v="3"/>
    <n v="2"/>
    <s v="Life Sciences"/>
    <n v="39"/>
    <n v="3"/>
    <n v="1"/>
    <s v="Divorced"/>
    <n v="2561"/>
    <n v="5"/>
    <n v="22"/>
    <n v="4"/>
    <n v="1"/>
    <n v="1"/>
    <n v="7"/>
    <n v="2"/>
    <n v="0"/>
    <n v="0"/>
    <n v="0"/>
  </r>
  <r>
    <n v="43"/>
    <x v="1"/>
    <n v="3"/>
    <s v="Male"/>
    <s v="Manager"/>
    <n v="4"/>
    <n v="16959"/>
    <s v="Yes"/>
    <n v="4"/>
    <n v="25"/>
    <n v="0.1"/>
    <n v="0.1"/>
    <n v="0"/>
    <n v="3391.8"/>
    <n v="3000"/>
    <x v="1"/>
    <s v="Travel_Frequently"/>
    <n v="394"/>
    <s v="Sales"/>
    <n v="26"/>
    <n v="2"/>
    <s v="Life Sciences"/>
    <n v="92"/>
    <n v="3"/>
    <n v="4"/>
    <s v="Married"/>
    <n v="19494"/>
    <n v="1"/>
    <n v="12"/>
    <n v="3"/>
    <n v="4"/>
    <n v="2"/>
    <n v="25"/>
    <n v="3"/>
    <n v="12"/>
    <n v="4"/>
    <n v="12"/>
  </r>
  <r>
    <n v="30"/>
    <x v="1"/>
    <n v="1"/>
    <s v="Male"/>
    <s v="Research Scientist"/>
    <n v="3"/>
    <n v="2613"/>
    <s v="No"/>
    <n v="2"/>
    <n v="10"/>
    <n v="0.1"/>
    <n v="0.09"/>
    <n v="1.0000000000000009E-2"/>
    <n v="522.6"/>
    <n v="4500"/>
    <x v="0"/>
    <s v="Travel_Frequently"/>
    <n v="1312"/>
    <s v="Research &amp; Development"/>
    <n v="23"/>
    <n v="3"/>
    <s v="Life Sciences"/>
    <n v="96"/>
    <n v="1"/>
    <n v="1"/>
    <s v="Divorced"/>
    <n v="22310"/>
    <n v="1"/>
    <n v="25"/>
    <n v="4"/>
    <n v="3"/>
    <n v="3"/>
    <n v="10"/>
    <n v="2"/>
    <n v="7"/>
    <n v="0"/>
    <n v="9"/>
  </r>
  <r>
    <n v="33"/>
    <x v="1"/>
    <n v="3"/>
    <s v="Male"/>
    <s v="Sales Executive"/>
    <n v="2"/>
    <n v="6146"/>
    <s v="No"/>
    <n v="4"/>
    <n v="7"/>
    <n v="0.08"/>
    <n v="0.1"/>
    <n v="-2.0000000000000004E-2"/>
    <n v="1229.2"/>
    <n v="3000"/>
    <x v="1"/>
    <s v="Non-Travel"/>
    <n v="750"/>
    <s v="Sales"/>
    <n v="22"/>
    <n v="2"/>
    <s v="Marketing"/>
    <n v="95"/>
    <n v="3"/>
    <n v="2"/>
    <s v="Married"/>
    <n v="15480"/>
    <n v="0"/>
    <n v="13"/>
    <n v="3"/>
    <n v="1"/>
    <n v="1"/>
    <n v="8"/>
    <n v="2"/>
    <n v="7"/>
    <n v="0"/>
    <n v="7"/>
  </r>
  <r>
    <n v="56"/>
    <x v="0"/>
    <n v="2"/>
    <s v="Female"/>
    <s v="Research Scientist"/>
    <n v="2"/>
    <n v="4963"/>
    <s v="Yes"/>
    <n v="3"/>
    <n v="5"/>
    <n v="0.15"/>
    <n v="7.0000000000000007E-2"/>
    <n v="7.9999999999999988E-2"/>
    <n v="992.6"/>
    <n v="1200"/>
    <x v="1"/>
    <s v="Travel_Rarely"/>
    <n v="441"/>
    <s v="Research &amp; Development"/>
    <n v="14"/>
    <n v="4"/>
    <s v="Life Sciences"/>
    <n v="72"/>
    <n v="3"/>
    <n v="1"/>
    <s v="Married"/>
    <n v="4510"/>
    <n v="9"/>
    <n v="18"/>
    <n v="3"/>
    <n v="1"/>
    <n v="3"/>
    <n v="7"/>
    <n v="2"/>
    <n v="4"/>
    <n v="4"/>
    <n v="3"/>
  </r>
  <r>
    <n v="51"/>
    <x v="1"/>
    <n v="1"/>
    <s v="Male"/>
    <s v="Research Director"/>
    <n v="3"/>
    <n v="19537"/>
    <s v="No"/>
    <n v="3"/>
    <n v="20"/>
    <n v="0.08"/>
    <n v="7.0000000000000007E-2"/>
    <n v="9.999999999999995E-3"/>
    <n v="3907.4"/>
    <n v="4500"/>
    <x v="1"/>
    <s v="Travel_Rarely"/>
    <n v="684"/>
    <s v="Research &amp; Development"/>
    <n v="6"/>
    <n v="3"/>
    <s v="Life Sciences"/>
    <n v="51"/>
    <n v="3"/>
    <n v="5"/>
    <s v="Single"/>
    <n v="6462"/>
    <n v="7"/>
    <n v="13"/>
    <n v="3"/>
    <n v="3"/>
    <n v="0"/>
    <n v="23"/>
    <n v="5"/>
    <n v="18"/>
    <n v="15"/>
    <n v="15"/>
  </r>
  <r>
    <n v="31"/>
    <x v="0"/>
    <n v="2"/>
    <s v="Male"/>
    <s v="Sales Executive"/>
    <n v="3"/>
    <n v="6172"/>
    <s v="Yes"/>
    <n v="2"/>
    <n v="7"/>
    <n v="0.12"/>
    <n v="7.0000000000000007E-2"/>
    <n v="4.9999999999999989E-2"/>
    <n v="1234.4000000000001"/>
    <n v="1200"/>
    <x v="0"/>
    <s v="Travel_Rarely"/>
    <n v="249"/>
    <s v="Sales"/>
    <n v="6"/>
    <n v="4"/>
    <s v="Life Sciences"/>
    <n v="76"/>
    <n v="1"/>
    <n v="2"/>
    <s v="Married"/>
    <n v="20739"/>
    <n v="4"/>
    <n v="18"/>
    <n v="3"/>
    <n v="2"/>
    <n v="0"/>
    <n v="12"/>
    <n v="3"/>
    <n v="7"/>
    <n v="7"/>
    <n v="7"/>
  </r>
  <r>
    <n v="26"/>
    <x v="1"/>
    <n v="3"/>
    <s v="Female"/>
    <s v="Research Scientist"/>
    <n v="2"/>
    <n v="2368"/>
    <s v="No"/>
    <n v="2"/>
    <n v="5"/>
    <n v="0.12"/>
    <n v="7.0000000000000007E-2"/>
    <n v="4.9999999999999989E-2"/>
    <n v="473.6"/>
    <n v="1200"/>
    <x v="1"/>
    <s v="Travel_Rarely"/>
    <n v="841"/>
    <s v="Research &amp; Development"/>
    <n v="6"/>
    <n v="3"/>
    <s v="Other"/>
    <n v="46"/>
    <n v="2"/>
    <n v="1"/>
    <s v="Married"/>
    <n v="23300"/>
    <n v="1"/>
    <n v="19"/>
    <n v="3"/>
    <n v="3"/>
    <n v="0"/>
    <n v="5"/>
    <n v="3"/>
    <n v="4"/>
    <n v="4"/>
    <n v="3"/>
  </r>
  <r>
    <n v="58"/>
    <x v="0"/>
    <n v="4"/>
    <s v="Female"/>
    <s v="Healthcare Representative"/>
    <n v="4"/>
    <n v="10312"/>
    <s v="No"/>
    <n v="2"/>
    <n v="40"/>
    <n v="0.15"/>
    <n v="0.11"/>
    <n v="3.9999999999999994E-2"/>
    <n v="2062.4"/>
    <n v="1200"/>
    <x v="1"/>
    <s v="Travel_Rarely"/>
    <n v="147"/>
    <s v="Research &amp; Development"/>
    <n v="23"/>
    <n v="4"/>
    <s v="Medical"/>
    <n v="94"/>
    <n v="3"/>
    <n v="3"/>
    <s v="Married"/>
    <n v="3465"/>
    <n v="1"/>
    <n v="12"/>
    <n v="3"/>
    <n v="4"/>
    <n v="1"/>
    <n v="40"/>
    <n v="3"/>
    <n v="10"/>
    <n v="15"/>
    <n v="6"/>
  </r>
  <r>
    <n v="19"/>
    <x v="0"/>
    <n v="4"/>
    <s v="Male"/>
    <s v="Sales Representative"/>
    <n v="3"/>
    <n v="1675"/>
    <s v="Yes"/>
    <n v="2"/>
    <n v="0"/>
    <n v="0.1"/>
    <n v="0.11"/>
    <n v="-9.999999999999995E-3"/>
    <n v="335"/>
    <n v="500"/>
    <x v="2"/>
    <s v="Travel_Rarely"/>
    <n v="528"/>
    <s v="Sales"/>
    <n v="22"/>
    <n v="1"/>
    <s v="Marketing"/>
    <n v="50"/>
    <n v="3"/>
    <n v="1"/>
    <s v="Single"/>
    <n v="26820"/>
    <n v="1"/>
    <n v="19"/>
    <n v="3"/>
    <n v="4"/>
    <n v="0"/>
    <n v="0"/>
    <n v="2"/>
    <n v="0"/>
    <n v="0"/>
    <n v="0"/>
  </r>
  <r>
    <n v="22"/>
    <x v="1"/>
    <n v="3"/>
    <s v="Male"/>
    <s v="Laboratory Technician"/>
    <n v="4"/>
    <n v="2523"/>
    <s v="No"/>
    <n v="3"/>
    <n v="2"/>
    <n v="0.1"/>
    <n v="0.11"/>
    <n v="-9.999999999999995E-3"/>
    <n v="504.6"/>
    <n v="1200"/>
    <x v="1"/>
    <s v="Travel_Rarely"/>
    <n v="594"/>
    <s v="Research &amp; Development"/>
    <n v="2"/>
    <n v="1"/>
    <s v="Technical Degree"/>
    <n v="100"/>
    <n v="3"/>
    <n v="1"/>
    <s v="Married"/>
    <n v="19299"/>
    <n v="0"/>
    <n v="14"/>
    <n v="3"/>
    <n v="3"/>
    <n v="1"/>
    <n v="3"/>
    <n v="2"/>
    <n v="1"/>
    <n v="2"/>
    <n v="1"/>
  </r>
  <r>
    <n v="49"/>
    <x v="1"/>
    <n v="3"/>
    <s v="Female"/>
    <s v="Manufacturing Director"/>
    <n v="1"/>
    <n v="6567"/>
    <s v="No"/>
    <n v="2"/>
    <n v="15"/>
    <n v="0.1"/>
    <n v="0.09"/>
    <n v="1.0000000000000009E-2"/>
    <n v="1313.4"/>
    <n v="4500"/>
    <x v="1"/>
    <s v="Travel_Rarely"/>
    <n v="470"/>
    <s v="Research &amp; Development"/>
    <n v="20"/>
    <n v="4"/>
    <s v="Medical"/>
    <n v="96"/>
    <n v="3"/>
    <n v="2"/>
    <s v="Married"/>
    <n v="5549"/>
    <n v="1"/>
    <n v="14"/>
    <n v="3"/>
    <n v="3"/>
    <n v="0"/>
    <n v="16"/>
    <n v="2"/>
    <n v="11"/>
    <n v="5"/>
    <n v="11"/>
  </r>
  <r>
    <n v="43"/>
    <x v="1"/>
    <n v="2"/>
    <s v="Female"/>
    <s v="Research Scientist"/>
    <n v="3"/>
    <n v="4739"/>
    <s v="No"/>
    <n v="3"/>
    <n v="3"/>
    <n v="0.12"/>
    <n v="0.1"/>
    <n v="1.999999999999999E-2"/>
    <n v="947.80000000000007"/>
    <n v="1200"/>
    <x v="1"/>
    <s v="Travel_Frequently"/>
    <n v="957"/>
    <s v="Research &amp; Development"/>
    <n v="28"/>
    <n v="3"/>
    <s v="Medical"/>
    <n v="72"/>
    <n v="4"/>
    <n v="1"/>
    <s v="Single"/>
    <n v="16090"/>
    <n v="4"/>
    <n v="12"/>
    <n v="3"/>
    <n v="4"/>
    <n v="0"/>
    <n v="18"/>
    <n v="2"/>
    <n v="2"/>
    <n v="1"/>
    <n v="2"/>
  </r>
  <r>
    <n v="50"/>
    <x v="1"/>
    <n v="3"/>
    <s v="Female"/>
    <s v="Sales Executive"/>
    <n v="4"/>
    <n v="9208"/>
    <s v="No"/>
    <n v="3"/>
    <n v="2"/>
    <n v="0.12"/>
    <n v="0.09"/>
    <n v="0.03"/>
    <n v="1841.6000000000001"/>
    <n v="3000"/>
    <x v="1"/>
    <s v="Travel_Frequently"/>
    <n v="809"/>
    <s v="Sales"/>
    <n v="12"/>
    <n v="3"/>
    <s v="Marketing"/>
    <n v="77"/>
    <n v="3"/>
    <n v="3"/>
    <s v="Single"/>
    <n v="6645"/>
    <n v="4"/>
    <n v="11"/>
    <n v="3"/>
    <n v="4"/>
    <n v="0"/>
    <n v="16"/>
    <n v="3"/>
    <n v="2"/>
    <n v="2"/>
    <n v="1"/>
  </r>
  <r>
    <n v="31"/>
    <x v="0"/>
    <n v="2"/>
    <s v="Female"/>
    <s v="Sales Executive"/>
    <n v="3"/>
    <n v="4559"/>
    <s v="Yes"/>
    <n v="3"/>
    <n v="2"/>
    <n v="0.15"/>
    <n v="0.09"/>
    <n v="0.06"/>
    <n v="911.80000000000007"/>
    <n v="1200"/>
    <x v="2"/>
    <s v="Travel_Rarely"/>
    <n v="542"/>
    <s v="Sales"/>
    <n v="20"/>
    <n v="3"/>
    <s v="Life Sciences"/>
    <n v="71"/>
    <n v="1"/>
    <n v="2"/>
    <s v="Married"/>
    <n v="24788"/>
    <n v="3"/>
    <n v="11"/>
    <n v="3"/>
    <n v="3"/>
    <n v="1"/>
    <n v="4"/>
    <n v="2"/>
    <n v="2"/>
    <n v="2"/>
    <n v="2"/>
  </r>
  <r>
    <n v="41"/>
    <x v="1"/>
    <n v="3"/>
    <s v="Male"/>
    <s v="Sales Executive"/>
    <n v="3"/>
    <n v="8189"/>
    <s v="Yes"/>
    <n v="3"/>
    <n v="9"/>
    <n v="0.1"/>
    <n v="0.11"/>
    <n v="-9.999999999999995E-3"/>
    <n v="1637.8000000000002"/>
    <n v="500"/>
    <x v="1"/>
    <s v="Travel_Rarely"/>
    <n v="802"/>
    <s v="Sales"/>
    <n v="9"/>
    <n v="1"/>
    <s v="Life Sciences"/>
    <n v="96"/>
    <n v="3"/>
    <n v="3"/>
    <s v="Divorced"/>
    <n v="21196"/>
    <n v="3"/>
    <n v="13"/>
    <n v="3"/>
    <n v="3"/>
    <n v="1"/>
    <n v="12"/>
    <n v="2"/>
    <n v="7"/>
    <n v="0"/>
    <n v="7"/>
  </r>
  <r>
    <n v="26"/>
    <x v="1"/>
    <n v="3"/>
    <s v="Female"/>
    <s v="Human Resources"/>
    <n v="3"/>
    <n v="2942"/>
    <s v="No"/>
    <n v="3"/>
    <n v="8"/>
    <n v="0.08"/>
    <n v="7.0000000000000007E-2"/>
    <n v="9.999999999999995E-3"/>
    <n v="588.4"/>
    <n v="1200"/>
    <x v="2"/>
    <s v="Travel_Rarely"/>
    <n v="1355"/>
    <s v="Human Resources"/>
    <n v="25"/>
    <n v="1"/>
    <s v="Life Sciences"/>
    <n v="61"/>
    <n v="3"/>
    <n v="1"/>
    <s v="Married"/>
    <n v="8916"/>
    <n v="1"/>
    <n v="23"/>
    <n v="4"/>
    <n v="4"/>
    <n v="1"/>
    <n v="8"/>
    <n v="3"/>
    <n v="7"/>
    <n v="5"/>
    <n v="7"/>
  </r>
  <r>
    <n v="36"/>
    <x v="1"/>
    <n v="2"/>
    <s v="Male"/>
    <s v="Manufacturing Director"/>
    <n v="2"/>
    <n v="4941"/>
    <s v="No"/>
    <n v="3"/>
    <n v="3"/>
    <n v="0.12"/>
    <n v="0.11"/>
    <n v="9.999999999999995E-3"/>
    <n v="988.2"/>
    <n v="500"/>
    <x v="1"/>
    <s v="Travel_Rarely"/>
    <n v="216"/>
    <s v="Research &amp; Development"/>
    <n v="6"/>
    <n v="2"/>
    <s v="Medical"/>
    <n v="84"/>
    <n v="3"/>
    <n v="2"/>
    <s v="Divorced"/>
    <n v="2819"/>
    <n v="6"/>
    <n v="20"/>
    <n v="4"/>
    <n v="4"/>
    <n v="2"/>
    <n v="7"/>
    <n v="0"/>
    <n v="2"/>
    <n v="0"/>
    <n v="1"/>
  </r>
  <r>
    <n v="51"/>
    <x v="0"/>
    <n v="1"/>
    <s v="Male"/>
    <s v="Manufacturing Director"/>
    <n v="4"/>
    <n v="10650"/>
    <s v="No"/>
    <n v="3"/>
    <n v="4"/>
    <n v="0.15"/>
    <n v="0.1"/>
    <n v="4.9999999999999989E-2"/>
    <n v="2130"/>
    <n v="1200"/>
    <x v="1"/>
    <s v="Travel_Frequently"/>
    <n v="1150"/>
    <s v="Research &amp; Development"/>
    <n v="8"/>
    <n v="4"/>
    <s v="Life Sciences"/>
    <n v="53"/>
    <n v="1"/>
    <n v="3"/>
    <s v="Single"/>
    <n v="25150"/>
    <n v="2"/>
    <n v="15"/>
    <n v="3"/>
    <n v="4"/>
    <n v="0"/>
    <n v="18"/>
    <n v="2"/>
    <n v="2"/>
    <n v="0"/>
    <n v="3"/>
  </r>
  <r>
    <n v="39"/>
    <x v="1"/>
    <n v="4"/>
    <s v="Female"/>
    <s v="Sales Executive"/>
    <n v="3"/>
    <n v="5902"/>
    <s v="No"/>
    <n v="4"/>
    <n v="15"/>
    <n v="0.08"/>
    <n v="7.0000000000000007E-2"/>
    <n v="9.999999999999995E-3"/>
    <n v="1180.4000000000001"/>
    <n v="3000"/>
    <x v="2"/>
    <s v="Travel_Rarely"/>
    <n v="1329"/>
    <s v="Sales"/>
    <n v="4"/>
    <n v="4"/>
    <s v="Life Sciences"/>
    <n v="47"/>
    <n v="2"/>
    <n v="2"/>
    <s v="Married"/>
    <n v="14590"/>
    <n v="4"/>
    <n v="14"/>
    <n v="3"/>
    <n v="3"/>
    <n v="1"/>
    <n v="17"/>
    <n v="1"/>
    <n v="11"/>
    <n v="5"/>
    <n v="9"/>
  </r>
  <r>
    <n v="25"/>
    <x v="1"/>
    <n v="1"/>
    <s v="Male"/>
    <s v="Sales Executive"/>
    <n v="3"/>
    <n v="8639"/>
    <s v="No"/>
    <n v="3"/>
    <n v="2"/>
    <n v="0.12"/>
    <n v="0.1"/>
    <n v="1.999999999999999E-2"/>
    <n v="1727.8000000000002"/>
    <n v="1200"/>
    <x v="1"/>
    <s v="Travel_Rarely"/>
    <n v="959"/>
    <s v="Sales"/>
    <n v="28"/>
    <n v="3"/>
    <s v="Life Sciences"/>
    <n v="41"/>
    <n v="2"/>
    <n v="2"/>
    <s v="Married"/>
    <n v="24835"/>
    <n v="2"/>
    <n v="18"/>
    <n v="3"/>
    <n v="4"/>
    <n v="0"/>
    <n v="6"/>
    <n v="3"/>
    <n v="2"/>
    <n v="2"/>
    <n v="2"/>
  </r>
  <r>
    <n v="30"/>
    <x v="1"/>
    <n v="3"/>
    <s v="Male"/>
    <s v="Human Resources"/>
    <n v="4"/>
    <n v="6347"/>
    <s v="Yes"/>
    <n v="1"/>
    <n v="11"/>
    <n v="0.12"/>
    <n v="0.1"/>
    <n v="1.999999999999999E-2"/>
    <n v="1269.4000000000001"/>
    <n v="1200"/>
    <x v="2"/>
    <s v="Travel_Rarely"/>
    <n v="1240"/>
    <s v="Human Resources"/>
    <n v="9"/>
    <n v="3"/>
    <s v="Human Resources"/>
    <n v="48"/>
    <n v="3"/>
    <n v="2"/>
    <s v="Married"/>
    <n v="13982"/>
    <n v="0"/>
    <n v="19"/>
    <n v="3"/>
    <n v="4"/>
    <n v="0"/>
    <n v="12"/>
    <n v="2"/>
    <n v="9"/>
    <n v="4"/>
    <n v="7"/>
  </r>
  <r>
    <n v="32"/>
    <x v="0"/>
    <n v="1"/>
    <s v="Female"/>
    <s v="Laboratory Technician"/>
    <n v="1"/>
    <n v="4200"/>
    <s v="No"/>
    <n v="4"/>
    <n v="5"/>
    <n v="0.12"/>
    <n v="0.09"/>
    <n v="0.03"/>
    <n v="840"/>
    <n v="1200"/>
    <x v="1"/>
    <s v="Travel_Rarely"/>
    <n v="1033"/>
    <s v="Research &amp; Development"/>
    <n v="9"/>
    <n v="3"/>
    <s v="Medical"/>
    <n v="41"/>
    <n v="3"/>
    <n v="1"/>
    <s v="Single"/>
    <n v="10224"/>
    <n v="7"/>
    <n v="22"/>
    <n v="4"/>
    <n v="1"/>
    <n v="0"/>
    <n v="10"/>
    <n v="2"/>
    <n v="4"/>
    <n v="0"/>
    <n v="4"/>
  </r>
  <r>
    <n v="45"/>
    <x v="1"/>
    <n v="3"/>
    <s v="Male"/>
    <s v="Research Scientist"/>
    <n v="4"/>
    <n v="3452"/>
    <s v="No"/>
    <n v="2"/>
    <n v="6"/>
    <n v="0.15"/>
    <n v="0.11"/>
    <n v="3.9999999999999994E-2"/>
    <n v="690.40000000000009"/>
    <n v="500"/>
    <x v="1"/>
    <s v="Travel_Rarely"/>
    <n v="1316"/>
    <s v="Research &amp; Development"/>
    <n v="29"/>
    <n v="3"/>
    <s v="Medical"/>
    <n v="83"/>
    <n v="3"/>
    <n v="1"/>
    <s v="Single"/>
    <n v="9752"/>
    <n v="5"/>
    <n v="13"/>
    <n v="3"/>
    <n v="2"/>
    <n v="0"/>
    <n v="9"/>
    <n v="2"/>
    <n v="5"/>
    <n v="0"/>
    <n v="3"/>
  </r>
  <r>
    <n v="38"/>
    <x v="1"/>
    <n v="4"/>
    <s v="Female"/>
    <s v="Research Scientist"/>
    <n v="3"/>
    <n v="4317"/>
    <s v="Yes"/>
    <n v="3"/>
    <n v="3"/>
    <n v="0.1"/>
    <n v="7.0000000000000007E-2"/>
    <n v="0.03"/>
    <n v="863.40000000000009"/>
    <n v="1200"/>
    <x v="1"/>
    <s v="Travel_Rarely"/>
    <n v="364"/>
    <s v="Research &amp; Development"/>
    <n v="3"/>
    <n v="5"/>
    <s v="Technical Degree"/>
    <n v="32"/>
    <n v="3"/>
    <n v="2"/>
    <s v="Single"/>
    <n v="2302"/>
    <n v="3"/>
    <n v="20"/>
    <n v="4"/>
    <n v="2"/>
    <n v="0"/>
    <n v="19"/>
    <n v="2"/>
    <n v="2"/>
    <n v="2"/>
    <n v="2"/>
  </r>
  <r>
    <n v="30"/>
    <x v="1"/>
    <n v="1"/>
    <s v="Female"/>
    <s v="Research Scientist"/>
    <n v="3"/>
    <n v="2632"/>
    <s v="No"/>
    <n v="2"/>
    <n v="5"/>
    <n v="0.15"/>
    <n v="0.1"/>
    <n v="4.9999999999999989E-2"/>
    <n v="526.4"/>
    <n v="500"/>
    <x v="1"/>
    <s v="Travel_Rarely"/>
    <n v="438"/>
    <s v="Research &amp; Development"/>
    <n v="18"/>
    <n v="3"/>
    <s v="Life Sciences"/>
    <n v="75"/>
    <n v="3"/>
    <n v="1"/>
    <s v="Single"/>
    <n v="23910"/>
    <n v="1"/>
    <n v="14"/>
    <n v="3"/>
    <n v="3"/>
    <n v="0"/>
    <n v="5"/>
    <n v="4"/>
    <n v="4"/>
    <n v="0"/>
    <n v="4"/>
  </r>
  <r>
    <n v="32"/>
    <x v="1"/>
    <n v="4"/>
    <s v="Male"/>
    <s v="Sales Executive"/>
    <n v="4"/>
    <n v="4668"/>
    <s v="No"/>
    <n v="4"/>
    <n v="8"/>
    <n v="0.12"/>
    <n v="0.11"/>
    <n v="9.999999999999995E-3"/>
    <n v="933.6"/>
    <n v="4500"/>
    <x v="1"/>
    <s v="Travel_Frequently"/>
    <n v="689"/>
    <s v="Sales"/>
    <n v="9"/>
    <n v="2"/>
    <s v="Medical"/>
    <n v="35"/>
    <n v="1"/>
    <n v="2"/>
    <s v="Divorced"/>
    <n v="22812"/>
    <n v="0"/>
    <n v="17"/>
    <n v="3"/>
    <n v="4"/>
    <n v="3"/>
    <n v="9"/>
    <n v="2"/>
    <n v="7"/>
    <n v="0"/>
    <n v="7"/>
  </r>
  <r>
    <n v="30"/>
    <x v="1"/>
    <n v="4"/>
    <s v="Female"/>
    <s v="Research Scientist"/>
    <n v="1"/>
    <n v="3204"/>
    <s v="No"/>
    <n v="3"/>
    <n v="3"/>
    <n v="0.15"/>
    <n v="7.0000000000000007E-2"/>
    <n v="7.9999999999999988E-2"/>
    <n v="640.80000000000007"/>
    <n v="1200"/>
    <x v="1"/>
    <s v="Travel_Rarely"/>
    <n v="201"/>
    <s v="Research &amp; Development"/>
    <n v="5"/>
    <n v="3"/>
    <s v="Technical Degree"/>
    <n v="84"/>
    <n v="3"/>
    <n v="1"/>
    <s v="Divorced"/>
    <n v="10415"/>
    <n v="5"/>
    <n v="14"/>
    <n v="3"/>
    <n v="4"/>
    <n v="1"/>
    <n v="8"/>
    <n v="3"/>
    <n v="2"/>
    <n v="2"/>
    <n v="2"/>
  </r>
  <r>
    <n v="30"/>
    <x v="1"/>
    <n v="2"/>
    <s v="Male"/>
    <s v="Laboratory Technician"/>
    <n v="4"/>
    <n v="2720"/>
    <s v="No"/>
    <n v="3"/>
    <n v="5"/>
    <n v="0.12"/>
    <n v="7.0000000000000007E-2"/>
    <n v="4.9999999999999989E-2"/>
    <n v="544"/>
    <n v="4500"/>
    <x v="1"/>
    <s v="Travel_Rarely"/>
    <n v="1427"/>
    <s v="Research &amp; Development"/>
    <n v="2"/>
    <n v="1"/>
    <s v="Medical"/>
    <n v="35"/>
    <n v="2"/>
    <n v="1"/>
    <s v="Single"/>
    <n v="11162"/>
    <n v="0"/>
    <n v="13"/>
    <n v="3"/>
    <n v="4"/>
    <n v="0"/>
    <n v="6"/>
    <n v="3"/>
    <n v="3"/>
    <n v="1"/>
    <n v="2"/>
  </r>
  <r>
    <n v="41"/>
    <x v="1"/>
    <n v="4"/>
    <s v="Male"/>
    <s v="Manager"/>
    <n v="1"/>
    <n v="17181"/>
    <s v="No"/>
    <n v="2"/>
    <n v="7"/>
    <n v="0.08"/>
    <n v="0.11"/>
    <n v="-0.03"/>
    <n v="3436.2000000000003"/>
    <n v="500"/>
    <x v="1"/>
    <s v="Travel_Frequently"/>
    <n v="857"/>
    <s v="Research &amp; Development"/>
    <n v="10"/>
    <n v="3"/>
    <s v="Life Sciences"/>
    <n v="91"/>
    <n v="2"/>
    <n v="4"/>
    <s v="Divorced"/>
    <n v="12888"/>
    <n v="4"/>
    <n v="13"/>
    <n v="3"/>
    <n v="2"/>
    <n v="1"/>
    <n v="21"/>
    <n v="2"/>
    <n v="6"/>
    <n v="7"/>
    <n v="7"/>
  </r>
  <r>
    <n v="41"/>
    <x v="1"/>
    <n v="3"/>
    <s v="Male"/>
    <s v="Laboratory Technician"/>
    <n v="1"/>
    <n v="2238"/>
    <s v="No"/>
    <n v="3"/>
    <n v="5"/>
    <n v="0.15"/>
    <n v="0.09"/>
    <n v="0.06"/>
    <n v="447.6"/>
    <n v="500"/>
    <x v="0"/>
    <s v="Travel_Rarely"/>
    <n v="933"/>
    <s v="Research &amp; Development"/>
    <n v="9"/>
    <n v="4"/>
    <s v="Life Sciences"/>
    <n v="94"/>
    <n v="3"/>
    <n v="1"/>
    <s v="Married"/>
    <n v="6961"/>
    <n v="2"/>
    <n v="21"/>
    <n v="4"/>
    <n v="4"/>
    <n v="1"/>
    <n v="7"/>
    <n v="2"/>
    <n v="0"/>
    <n v="1"/>
    <n v="4"/>
  </r>
  <r>
    <n v="19"/>
    <x v="1"/>
    <n v="2"/>
    <s v="Female"/>
    <s v="Laboratory Technician"/>
    <n v="2"/>
    <n v="1483"/>
    <s v="No"/>
    <n v="3"/>
    <n v="1"/>
    <n v="0.12"/>
    <n v="0.11"/>
    <n v="9.999999999999995E-3"/>
    <n v="296.60000000000002"/>
    <n v="4500"/>
    <x v="1"/>
    <s v="Travel_Rarely"/>
    <n v="1181"/>
    <s v="Research &amp; Development"/>
    <n v="3"/>
    <n v="1"/>
    <s v="Medical"/>
    <n v="79"/>
    <n v="3"/>
    <n v="1"/>
    <s v="Single"/>
    <n v="16102"/>
    <n v="1"/>
    <n v="14"/>
    <n v="3"/>
    <n v="4"/>
    <n v="0"/>
    <n v="1"/>
    <n v="3"/>
    <n v="0"/>
    <n v="0"/>
    <n v="0"/>
  </r>
  <r>
    <n v="40"/>
    <x v="1"/>
    <n v="2"/>
    <s v="Female"/>
    <s v="Research Scientist"/>
    <n v="2"/>
    <n v="5605"/>
    <s v="No"/>
    <n v="3"/>
    <n v="20"/>
    <n v="0.12"/>
    <n v="0.1"/>
    <n v="1.999999999999999E-2"/>
    <n v="1121"/>
    <n v="1200"/>
    <x v="1"/>
    <s v="Travel_Frequently"/>
    <n v="1395"/>
    <s v="Research &amp; Development"/>
    <n v="26"/>
    <n v="3"/>
    <s v="Medical"/>
    <n v="54"/>
    <n v="3"/>
    <n v="2"/>
    <s v="Divorced"/>
    <n v="8504"/>
    <n v="1"/>
    <n v="11"/>
    <n v="3"/>
    <n v="1"/>
    <n v="1"/>
    <n v="20"/>
    <n v="2"/>
    <n v="7"/>
    <n v="2"/>
    <n v="13"/>
  </r>
  <r>
    <n v="35"/>
    <x v="1"/>
    <n v="3"/>
    <s v="Male"/>
    <s v="Sales Executive"/>
    <n v="2"/>
    <n v="7295"/>
    <s v="No"/>
    <n v="3"/>
    <n v="10"/>
    <n v="0.1"/>
    <n v="0.09"/>
    <n v="1.0000000000000009E-2"/>
    <n v="1459"/>
    <n v="500"/>
    <x v="1"/>
    <s v="Travel_Rarely"/>
    <n v="662"/>
    <s v="Sales"/>
    <n v="1"/>
    <n v="5"/>
    <s v="Marketing"/>
    <n v="94"/>
    <n v="3"/>
    <n v="3"/>
    <s v="Married"/>
    <n v="11439"/>
    <n v="1"/>
    <n v="13"/>
    <n v="3"/>
    <n v="1"/>
    <n v="2"/>
    <n v="10"/>
    <n v="3"/>
    <n v="8"/>
    <n v="0"/>
    <n v="6"/>
  </r>
  <r>
    <n v="53"/>
    <x v="1"/>
    <n v="2"/>
    <s v="Male"/>
    <s v="Sales Representative"/>
    <n v="3"/>
    <n v="2306"/>
    <s v="Yes"/>
    <n v="1"/>
    <n v="7"/>
    <n v="0.15"/>
    <n v="7.0000000000000007E-2"/>
    <n v="7.9999999999999988E-2"/>
    <n v="461.20000000000005"/>
    <n v="3000"/>
    <x v="2"/>
    <s v="Travel_Rarely"/>
    <n v="1436"/>
    <s v="Sales"/>
    <n v="6"/>
    <n v="2"/>
    <s v="Marketing"/>
    <n v="34"/>
    <n v="3"/>
    <n v="2"/>
    <s v="Married"/>
    <n v="16047"/>
    <n v="2"/>
    <n v="20"/>
    <n v="4"/>
    <n v="4"/>
    <n v="1"/>
    <n v="13"/>
    <n v="3"/>
    <n v="7"/>
    <n v="4"/>
    <n v="5"/>
  </r>
  <r>
    <n v="45"/>
    <x v="1"/>
    <n v="2"/>
    <s v="Male"/>
    <s v="Laboratory Technician"/>
    <n v="2"/>
    <n v="2348"/>
    <s v="No"/>
    <n v="1"/>
    <n v="17"/>
    <n v="0.12"/>
    <n v="0.1"/>
    <n v="1.999999999999999E-2"/>
    <n v="469.6"/>
    <n v="3000"/>
    <x v="1"/>
    <s v="Travel_Rarely"/>
    <n v="194"/>
    <s v="Research &amp; Development"/>
    <n v="9"/>
    <n v="3"/>
    <s v="Life Sciences"/>
    <n v="60"/>
    <n v="3"/>
    <n v="2"/>
    <s v="Divorced"/>
    <n v="10901"/>
    <n v="8"/>
    <n v="18"/>
    <n v="3"/>
    <n v="3"/>
    <n v="1"/>
    <n v="20"/>
    <n v="2"/>
    <n v="9"/>
    <n v="0"/>
    <n v="15"/>
  </r>
  <r>
    <n v="32"/>
    <x v="1"/>
    <n v="2"/>
    <s v="Female"/>
    <s v="Sales Executive"/>
    <n v="4"/>
    <n v="8998"/>
    <s v="No"/>
    <n v="3"/>
    <n v="9"/>
    <n v="0.15"/>
    <n v="0.09"/>
    <n v="0.06"/>
    <n v="1799.6000000000001"/>
    <n v="3000"/>
    <x v="1"/>
    <s v="Travel_Frequently"/>
    <n v="967"/>
    <s v="Sales"/>
    <n v="8"/>
    <n v="3"/>
    <s v="Marketing"/>
    <n v="43"/>
    <n v="3"/>
    <n v="3"/>
    <s v="Single"/>
    <n v="15589"/>
    <n v="1"/>
    <n v="14"/>
    <n v="3"/>
    <n v="4"/>
    <n v="0"/>
    <n v="9"/>
    <n v="2"/>
    <n v="8"/>
    <n v="3"/>
    <n v="7"/>
  </r>
  <r>
    <n v="29"/>
    <x v="1"/>
    <n v="4"/>
    <s v="Male"/>
    <s v="Manufacturing Director"/>
    <n v="3"/>
    <n v="4319"/>
    <s v="No"/>
    <n v="3"/>
    <n v="10"/>
    <n v="0.1"/>
    <n v="0.09"/>
    <n v="1.0000000000000009E-2"/>
    <n v="863.80000000000007"/>
    <n v="500"/>
    <x v="2"/>
    <s v="Non-Travel"/>
    <n v="1496"/>
    <s v="Research &amp; Development"/>
    <n v="1"/>
    <n v="1"/>
    <s v="Technical Degree"/>
    <n v="41"/>
    <n v="3"/>
    <n v="2"/>
    <s v="Married"/>
    <n v="26283"/>
    <n v="1"/>
    <n v="13"/>
    <n v="3"/>
    <n v="1"/>
    <n v="1"/>
    <n v="10"/>
    <n v="1"/>
    <n v="7"/>
    <n v="0"/>
    <n v="9"/>
  </r>
  <r>
    <n v="51"/>
    <x v="1"/>
    <n v="2"/>
    <s v="Male"/>
    <s v="Manufacturing Director"/>
    <n v="3"/>
    <n v="6132"/>
    <s v="No"/>
    <n v="3"/>
    <n v="1"/>
    <n v="0.08"/>
    <n v="0.1"/>
    <n v="-2.0000000000000004E-2"/>
    <n v="1226.4000000000001"/>
    <n v="500"/>
    <x v="1"/>
    <s v="Travel_Rarely"/>
    <n v="1169"/>
    <s v="Research &amp; Development"/>
    <n v="7"/>
    <n v="4"/>
    <s v="Medical"/>
    <n v="34"/>
    <n v="2"/>
    <n v="2"/>
    <s v="Married"/>
    <n v="13983"/>
    <n v="2"/>
    <n v="17"/>
    <n v="3"/>
    <n v="3"/>
    <n v="0"/>
    <n v="10"/>
    <n v="2"/>
    <n v="0"/>
    <n v="0"/>
    <n v="0"/>
  </r>
  <r>
    <n v="58"/>
    <x v="1"/>
    <n v="2"/>
    <s v="Female"/>
    <s v="Research Scientist"/>
    <n v="2"/>
    <n v="3346"/>
    <s v="Yes"/>
    <n v="2"/>
    <n v="1"/>
    <n v="0.12"/>
    <n v="0.11"/>
    <n v="9.999999999999995E-3"/>
    <n v="669.2"/>
    <n v="4500"/>
    <x v="1"/>
    <s v="Travel_Rarely"/>
    <n v="1145"/>
    <s v="Research &amp; Development"/>
    <n v="9"/>
    <n v="3"/>
    <s v="Medical"/>
    <n v="75"/>
    <n v="2"/>
    <n v="1"/>
    <s v="Married"/>
    <n v="11873"/>
    <n v="4"/>
    <n v="20"/>
    <n v="4"/>
    <n v="2"/>
    <n v="1"/>
    <n v="9"/>
    <n v="3"/>
    <n v="0"/>
    <n v="0"/>
    <n v="0"/>
  </r>
  <r>
    <n v="40"/>
    <x v="1"/>
    <n v="3"/>
    <s v="Male"/>
    <s v="Sales Executive"/>
    <n v="4"/>
    <n v="10855"/>
    <s v="No"/>
    <n v="2"/>
    <n v="12"/>
    <n v="0.1"/>
    <n v="0.09"/>
    <n v="1.0000000000000009E-2"/>
    <n v="2171"/>
    <n v="3000"/>
    <x v="1"/>
    <s v="Travel_Rarely"/>
    <n v="630"/>
    <s v="Sales"/>
    <n v="4"/>
    <n v="4"/>
    <s v="Marketing"/>
    <n v="67"/>
    <n v="2"/>
    <n v="3"/>
    <s v="Married"/>
    <n v="8552"/>
    <n v="7"/>
    <n v="11"/>
    <n v="3"/>
    <n v="1"/>
    <n v="1"/>
    <n v="15"/>
    <n v="2"/>
    <n v="11"/>
    <n v="2"/>
    <n v="11"/>
  </r>
  <r>
    <n v="34"/>
    <x v="1"/>
    <n v="3"/>
    <s v="Female"/>
    <s v="Sales Representative"/>
    <n v="3"/>
    <n v="2231"/>
    <s v="No"/>
    <n v="3"/>
    <n v="4"/>
    <n v="0.08"/>
    <n v="0.09"/>
    <n v="-9.999999999999995E-3"/>
    <n v="446.20000000000005"/>
    <n v="1200"/>
    <x v="2"/>
    <s v="Travel_Frequently"/>
    <n v="303"/>
    <s v="Sales"/>
    <n v="2"/>
    <n v="4"/>
    <s v="Marketing"/>
    <n v="75"/>
    <n v="3"/>
    <n v="1"/>
    <s v="Married"/>
    <n v="11314"/>
    <n v="6"/>
    <n v="18"/>
    <n v="3"/>
    <n v="4"/>
    <n v="1"/>
    <n v="6"/>
    <n v="3"/>
    <n v="3"/>
    <n v="1"/>
    <n v="2"/>
  </r>
  <r>
    <n v="22"/>
    <x v="1"/>
    <n v="3"/>
    <s v="Male"/>
    <s v="Research Scientist"/>
    <n v="4"/>
    <n v="2323"/>
    <s v="No"/>
    <n v="3"/>
    <n v="2"/>
    <n v="0.1"/>
    <n v="7.0000000000000007E-2"/>
    <n v="0.03"/>
    <n v="464.6"/>
    <n v="1200"/>
    <x v="1"/>
    <s v="Travel_Rarely"/>
    <n v="1256"/>
    <s v="Research &amp; Development"/>
    <n v="19"/>
    <n v="1"/>
    <s v="Medical"/>
    <n v="80"/>
    <n v="3"/>
    <n v="1"/>
    <s v="Married"/>
    <n v="11992"/>
    <n v="1"/>
    <n v="24"/>
    <n v="4"/>
    <n v="1"/>
    <n v="2"/>
    <n v="2"/>
    <n v="6"/>
    <n v="2"/>
    <n v="2"/>
    <n v="2"/>
  </r>
  <r>
    <n v="27"/>
    <x v="1"/>
    <n v="4"/>
    <s v="Male"/>
    <s v="Research Scientist"/>
    <n v="2"/>
    <n v="2024"/>
    <s v="No"/>
    <n v="1"/>
    <n v="2"/>
    <n v="0.1"/>
    <n v="0.09"/>
    <n v="1.0000000000000009E-2"/>
    <n v="404.8"/>
    <n v="3000"/>
    <x v="1"/>
    <s v="Non-Travel"/>
    <n v="691"/>
    <s v="Research &amp; Development"/>
    <n v="9"/>
    <n v="3"/>
    <s v="Medical"/>
    <n v="57"/>
    <n v="3"/>
    <n v="1"/>
    <s v="Divorced"/>
    <n v="5970"/>
    <n v="6"/>
    <n v="18"/>
    <n v="3"/>
    <n v="4"/>
    <n v="1"/>
    <n v="6"/>
    <n v="1"/>
    <n v="2"/>
    <n v="2"/>
    <n v="2"/>
  </r>
  <r>
    <n v="28"/>
    <x v="1"/>
    <n v="3"/>
    <s v="Male"/>
    <s v="Research Scientist"/>
    <n v="4"/>
    <n v="2713"/>
    <s v="No"/>
    <n v="1"/>
    <n v="5"/>
    <n v="0.12"/>
    <n v="0.1"/>
    <n v="1.999999999999999E-2"/>
    <n v="542.6"/>
    <n v="1200"/>
    <x v="1"/>
    <s v="Travel_Rarely"/>
    <n v="440"/>
    <s v="Research &amp; Development"/>
    <n v="21"/>
    <n v="3"/>
    <s v="Medical"/>
    <n v="42"/>
    <n v="3"/>
    <n v="1"/>
    <s v="Married"/>
    <n v="6672"/>
    <n v="1"/>
    <n v="11"/>
    <n v="3"/>
    <n v="3"/>
    <n v="1"/>
    <n v="5"/>
    <n v="2"/>
    <n v="2"/>
    <n v="0"/>
    <n v="2"/>
  </r>
  <r>
    <n v="57"/>
    <x v="1"/>
    <n v="3"/>
    <s v="Male"/>
    <s v="Healthcare Representative"/>
    <n v="4"/>
    <n v="9439"/>
    <s v="Yes"/>
    <n v="1"/>
    <n v="5"/>
    <n v="0.08"/>
    <n v="7.0000000000000007E-2"/>
    <n v="9.999999999999995E-3"/>
    <n v="1887.8000000000002"/>
    <n v="4500"/>
    <x v="1"/>
    <s v="Travel_Rarely"/>
    <n v="334"/>
    <s v="Research &amp; Development"/>
    <n v="24"/>
    <n v="2"/>
    <s v="Life Sciences"/>
    <n v="83"/>
    <n v="4"/>
    <n v="3"/>
    <s v="Divorced"/>
    <n v="23402"/>
    <n v="3"/>
    <n v="16"/>
    <n v="3"/>
    <n v="2"/>
    <n v="1"/>
    <n v="12"/>
    <n v="2"/>
    <n v="3"/>
    <n v="1"/>
    <n v="4"/>
  </r>
  <r>
    <n v="27"/>
    <x v="1"/>
    <n v="3"/>
    <s v="Male"/>
    <s v="Research Scientist"/>
    <n v="3"/>
    <n v="2566"/>
    <s v="Yes"/>
    <n v="2"/>
    <n v="1"/>
    <n v="0.15"/>
    <n v="0.09"/>
    <n v="0.06"/>
    <n v="513.20000000000005"/>
    <n v="1200"/>
    <x v="2"/>
    <s v="Non-Travel"/>
    <n v="1450"/>
    <s v="Research &amp; Development"/>
    <n v="3"/>
    <n v="3"/>
    <s v="Medical"/>
    <n v="79"/>
    <n v="2"/>
    <n v="1"/>
    <s v="Divorced"/>
    <n v="25326"/>
    <n v="1"/>
    <n v="15"/>
    <n v="3"/>
    <n v="4"/>
    <n v="1"/>
    <n v="1"/>
    <n v="2"/>
    <n v="1"/>
    <n v="0"/>
    <n v="1"/>
  </r>
  <r>
    <n v="50"/>
    <x v="1"/>
    <n v="3"/>
    <s v="Female"/>
    <s v="Manager"/>
    <n v="2"/>
    <n v="19926"/>
    <s v="No"/>
    <n v="3"/>
    <n v="5"/>
    <n v="0.15"/>
    <n v="0.1"/>
    <n v="4.9999999999999989E-2"/>
    <n v="3985.2000000000003"/>
    <n v="1200"/>
    <x v="1"/>
    <s v="Travel_Rarely"/>
    <n v="1452"/>
    <s v="Research &amp; Development"/>
    <n v="11"/>
    <n v="3"/>
    <s v="Life Sciences"/>
    <n v="53"/>
    <n v="3"/>
    <n v="5"/>
    <s v="Single"/>
    <n v="17053"/>
    <n v="3"/>
    <n v="15"/>
    <n v="3"/>
    <n v="2"/>
    <n v="0"/>
    <n v="21"/>
    <n v="5"/>
    <n v="4"/>
    <n v="4"/>
    <n v="4"/>
  </r>
  <r>
    <n v="41"/>
    <x v="1"/>
    <n v="1"/>
    <s v="Male"/>
    <s v="Research Scientist"/>
    <n v="3"/>
    <n v="2451"/>
    <s v="No"/>
    <n v="3"/>
    <n v="9"/>
    <n v="0.08"/>
    <n v="0.1"/>
    <n v="-2.0000000000000004E-2"/>
    <n v="490.20000000000005"/>
    <n v="4500"/>
    <x v="0"/>
    <s v="Travel_Rarely"/>
    <n v="465"/>
    <s v="Research &amp; Development"/>
    <n v="14"/>
    <n v="3"/>
    <s v="Life Sciences"/>
    <n v="56"/>
    <n v="3"/>
    <n v="1"/>
    <s v="Divorced"/>
    <n v="4609"/>
    <n v="4"/>
    <n v="12"/>
    <n v="3"/>
    <n v="1"/>
    <n v="1"/>
    <n v="13"/>
    <n v="2"/>
    <n v="8"/>
    <n v="1"/>
    <n v="8"/>
  </r>
  <r>
    <n v="30"/>
    <x v="1"/>
    <n v="2"/>
    <s v="Female"/>
    <s v="Sales Executive"/>
    <n v="4"/>
    <n v="9419"/>
    <s v="No"/>
    <n v="3"/>
    <n v="10"/>
    <n v="0.12"/>
    <n v="0.11"/>
    <n v="9.999999999999995E-3"/>
    <n v="1883.8000000000002"/>
    <n v="1200"/>
    <x v="1"/>
    <s v="Travel_Rarely"/>
    <n v="1339"/>
    <s v="Sales"/>
    <n v="5"/>
    <n v="3"/>
    <s v="Life Sciences"/>
    <n v="41"/>
    <n v="3"/>
    <n v="3"/>
    <s v="Married"/>
    <n v="8053"/>
    <n v="2"/>
    <n v="12"/>
    <n v="3"/>
    <n v="3"/>
    <n v="1"/>
    <n v="12"/>
    <n v="2"/>
    <n v="9"/>
    <n v="7"/>
    <n v="4"/>
  </r>
  <r>
    <n v="38"/>
    <x v="1"/>
    <n v="1"/>
    <s v="Female"/>
    <s v="Sales Executive"/>
    <n v="4"/>
    <n v="8686"/>
    <s v="No"/>
    <n v="4"/>
    <n v="8"/>
    <n v="0.1"/>
    <n v="0.1"/>
    <n v="0"/>
    <n v="1737.2"/>
    <n v="1200"/>
    <x v="2"/>
    <s v="Travel_Rarely"/>
    <n v="702"/>
    <s v="Sales"/>
    <n v="1"/>
    <n v="4"/>
    <s v="Life Sciences"/>
    <n v="59"/>
    <n v="2"/>
    <n v="2"/>
    <s v="Single"/>
    <n v="12930"/>
    <n v="4"/>
    <n v="22"/>
    <n v="4"/>
    <n v="3"/>
    <n v="0"/>
    <n v="12"/>
    <n v="2"/>
    <n v="3"/>
    <n v="0"/>
    <n v="7"/>
  </r>
  <r>
    <n v="32"/>
    <x v="1"/>
    <n v="3"/>
    <s v="Male"/>
    <s v="Research Scientist"/>
    <n v="3"/>
    <n v="3038"/>
    <s v="No"/>
    <n v="3"/>
    <n v="5"/>
    <n v="0.12"/>
    <n v="0.11"/>
    <n v="9.999999999999995E-3"/>
    <n v="607.6"/>
    <n v="1200"/>
    <x v="2"/>
    <s v="Travel_Rarely"/>
    <n v="120"/>
    <s v="Research &amp; Development"/>
    <n v="6"/>
    <n v="5"/>
    <s v="Life Sciences"/>
    <n v="43"/>
    <n v="3"/>
    <n v="1"/>
    <s v="Single"/>
    <n v="12430"/>
    <n v="3"/>
    <n v="20"/>
    <n v="4"/>
    <n v="1"/>
    <n v="0"/>
    <n v="8"/>
    <n v="2"/>
    <n v="4"/>
    <n v="1"/>
    <n v="4"/>
  </r>
  <r>
    <n v="27"/>
    <x v="1"/>
    <n v="3"/>
    <s v="Male"/>
    <s v="Research Scientist"/>
    <n v="2"/>
    <n v="3058"/>
    <s v="Yes"/>
    <n v="2"/>
    <n v="5"/>
    <n v="0.08"/>
    <n v="0.09"/>
    <n v="-9.999999999999995E-3"/>
    <n v="611.6"/>
    <n v="3000"/>
    <x v="1"/>
    <s v="Travel_Rarely"/>
    <n v="1157"/>
    <s v="Research &amp; Development"/>
    <n v="17"/>
    <n v="3"/>
    <s v="Technical Degree"/>
    <n v="51"/>
    <n v="3"/>
    <n v="1"/>
    <s v="Married"/>
    <n v="13364"/>
    <n v="0"/>
    <n v="16"/>
    <n v="3"/>
    <n v="4"/>
    <n v="1"/>
    <n v="6"/>
    <n v="3"/>
    <n v="2"/>
    <n v="1"/>
    <n v="1"/>
  </r>
  <r>
    <n v="19"/>
    <x v="0"/>
    <n v="3"/>
    <s v="Female"/>
    <s v="Sales Representative"/>
    <n v="1"/>
    <n v="2325"/>
    <s v="No"/>
    <n v="4"/>
    <n v="0"/>
    <n v="0.12"/>
    <n v="7.0000000000000007E-2"/>
    <n v="4.9999999999999989E-2"/>
    <n v="465"/>
    <n v="1200"/>
    <x v="1"/>
    <s v="Travel_Frequently"/>
    <n v="602"/>
    <s v="Sales"/>
    <n v="1"/>
    <n v="1"/>
    <s v="Technical Degree"/>
    <n v="100"/>
    <n v="1"/>
    <n v="1"/>
    <s v="Single"/>
    <n v="20989"/>
    <n v="0"/>
    <n v="21"/>
    <n v="4"/>
    <n v="1"/>
    <n v="0"/>
    <n v="1"/>
    <n v="5"/>
    <n v="0"/>
    <n v="0"/>
    <n v="0"/>
  </r>
  <r>
    <n v="36"/>
    <x v="1"/>
    <n v="4"/>
    <s v="Male"/>
    <s v="Laboratory Technician"/>
    <n v="2"/>
    <n v="2088"/>
    <s v="No"/>
    <n v="2"/>
    <n v="8"/>
    <n v="0.12"/>
    <n v="0.09"/>
    <n v="0.03"/>
    <n v="417.6"/>
    <n v="1200"/>
    <x v="1"/>
    <s v="Travel_Frequently"/>
    <n v="1480"/>
    <s v="Research &amp; Development"/>
    <n v="3"/>
    <n v="2"/>
    <s v="Medical"/>
    <n v="30"/>
    <n v="3"/>
    <n v="1"/>
    <s v="Single"/>
    <n v="15062"/>
    <n v="4"/>
    <n v="12"/>
    <n v="3"/>
    <n v="3"/>
    <n v="0"/>
    <n v="13"/>
    <n v="3"/>
    <n v="7"/>
    <n v="7"/>
    <n v="2"/>
  </r>
  <r>
    <n v="30"/>
    <x v="1"/>
    <n v="3"/>
    <s v="Male"/>
    <s v="Laboratory Technician"/>
    <n v="1"/>
    <n v="3072"/>
    <s v="No"/>
    <n v="3"/>
    <n v="12"/>
    <n v="0.15"/>
    <n v="7.0000000000000007E-2"/>
    <n v="7.9999999999999988E-2"/>
    <n v="614.40000000000009"/>
    <n v="500"/>
    <x v="1"/>
    <s v="Non-Travel"/>
    <n v="111"/>
    <s v="Research &amp; Development"/>
    <n v="9"/>
    <n v="3"/>
    <s v="Medical"/>
    <n v="66"/>
    <n v="3"/>
    <n v="2"/>
    <s v="Divorced"/>
    <n v="11012"/>
    <n v="1"/>
    <n v="11"/>
    <n v="3"/>
    <n v="3"/>
    <n v="2"/>
    <n v="12"/>
    <n v="4"/>
    <n v="9"/>
    <n v="6"/>
    <n v="10"/>
  </r>
  <r>
    <n v="45"/>
    <x v="1"/>
    <n v="3"/>
    <s v="Female"/>
    <s v="Sales Executive"/>
    <n v="1"/>
    <n v="5006"/>
    <s v="Yes"/>
    <n v="4"/>
    <n v="5"/>
    <n v="0.08"/>
    <n v="0.11"/>
    <n v="-0.03"/>
    <n v="1001.2"/>
    <n v="3000"/>
    <x v="1"/>
    <s v="Travel_Rarely"/>
    <n v="1268"/>
    <s v="Sales"/>
    <n v="4"/>
    <n v="2"/>
    <s v="Life Sciences"/>
    <n v="30"/>
    <n v="3"/>
    <n v="2"/>
    <s v="Divorced"/>
    <n v="6319"/>
    <n v="4"/>
    <n v="11"/>
    <n v="3"/>
    <n v="1"/>
    <n v="1"/>
    <n v="9"/>
    <n v="3"/>
    <n v="4"/>
    <n v="0"/>
    <n v="3"/>
  </r>
  <r>
    <n v="56"/>
    <x v="1"/>
    <n v="3"/>
    <s v="Female"/>
    <s v="Research Scientist"/>
    <n v="1"/>
    <n v="4257"/>
    <s v="Yes"/>
    <n v="3"/>
    <n v="2"/>
    <n v="0.12"/>
    <n v="0.11"/>
    <n v="9.999999999999995E-3"/>
    <n v="851.40000000000009"/>
    <n v="4500"/>
    <x v="1"/>
    <s v="Travel_Rarely"/>
    <n v="713"/>
    <s v="Research &amp; Development"/>
    <n v="8"/>
    <n v="3"/>
    <s v="Life Sciences"/>
    <n v="67"/>
    <n v="3"/>
    <n v="1"/>
    <s v="Divorced"/>
    <n v="13939"/>
    <n v="4"/>
    <n v="18"/>
    <n v="3"/>
    <n v="3"/>
    <n v="1"/>
    <n v="19"/>
    <n v="3"/>
    <n v="2"/>
    <n v="2"/>
    <n v="2"/>
  </r>
  <r>
    <n v="33"/>
    <x v="1"/>
    <n v="3"/>
    <s v="Male"/>
    <s v="Research Scientist"/>
    <n v="4"/>
    <n v="2500"/>
    <s v="No"/>
    <n v="4"/>
    <n v="3"/>
    <n v="0.12"/>
    <n v="0.09"/>
    <n v="0.03"/>
    <n v="500"/>
    <n v="3000"/>
    <x v="1"/>
    <s v="Travel_Rarely"/>
    <n v="134"/>
    <s v="Research &amp; Development"/>
    <n v="2"/>
    <n v="3"/>
    <s v="Life Sciences"/>
    <n v="90"/>
    <n v="3"/>
    <n v="1"/>
    <s v="Single"/>
    <n v="10515"/>
    <n v="0"/>
    <n v="14"/>
    <n v="3"/>
    <n v="1"/>
    <n v="0"/>
    <n v="4"/>
    <n v="2"/>
    <n v="1"/>
    <n v="0"/>
    <n v="2"/>
  </r>
  <r>
    <n v="19"/>
    <x v="0"/>
    <n v="2"/>
    <s v="Male"/>
    <s v="Laboratory Technician"/>
    <n v="4"/>
    <n v="1102"/>
    <s v="No"/>
    <n v="2"/>
    <n v="1"/>
    <n v="0.08"/>
    <n v="0.1"/>
    <n v="-2.0000000000000004E-2"/>
    <n v="220.4"/>
    <n v="4500"/>
    <x v="1"/>
    <s v="Travel_Rarely"/>
    <n v="303"/>
    <s v="Research &amp; Development"/>
    <n v="2"/>
    <n v="3"/>
    <s v="Life Sciences"/>
    <n v="47"/>
    <n v="2"/>
    <n v="1"/>
    <s v="Single"/>
    <n v="9241"/>
    <n v="1"/>
    <n v="22"/>
    <n v="4"/>
    <n v="3"/>
    <n v="0"/>
    <n v="1"/>
    <n v="3"/>
    <n v="0"/>
    <n v="1"/>
    <n v="0"/>
  </r>
  <r>
    <n v="46"/>
    <x v="1"/>
    <n v="2"/>
    <s v="Female"/>
    <s v="Sales Executive"/>
    <n v="1"/>
    <n v="10453"/>
    <s v="No"/>
    <n v="3"/>
    <n v="24"/>
    <n v="0.12"/>
    <n v="7.0000000000000007E-2"/>
    <n v="4.9999999999999989E-2"/>
    <n v="2090.6"/>
    <n v="500"/>
    <x v="1"/>
    <s v="Travel_Rarely"/>
    <n v="526"/>
    <s v="Sales"/>
    <n v="1"/>
    <n v="2"/>
    <s v="Marketing"/>
    <n v="92"/>
    <n v="3"/>
    <n v="3"/>
    <s v="Divorced"/>
    <n v="2137"/>
    <n v="1"/>
    <n v="25"/>
    <n v="4"/>
    <n v="3"/>
    <n v="3"/>
    <n v="24"/>
    <n v="2"/>
    <n v="13"/>
    <n v="15"/>
    <n v="7"/>
  </r>
  <r>
    <n v="38"/>
    <x v="1"/>
    <n v="3"/>
    <s v="Female"/>
    <s v="Laboratory Technician"/>
    <n v="4"/>
    <n v="2288"/>
    <s v="No"/>
    <n v="3"/>
    <n v="2"/>
    <n v="0.12"/>
    <n v="7.0000000000000007E-2"/>
    <n v="4.9999999999999989E-2"/>
    <n v="457.6"/>
    <n v="500"/>
    <x v="2"/>
    <s v="Travel_Rarely"/>
    <n v="1380"/>
    <s v="Research &amp; Development"/>
    <n v="9"/>
    <n v="2"/>
    <s v="Life Sciences"/>
    <n v="75"/>
    <n v="3"/>
    <n v="1"/>
    <s v="Single"/>
    <n v="6319"/>
    <n v="1"/>
    <n v="12"/>
    <n v="3"/>
    <n v="3"/>
    <n v="0"/>
    <n v="2"/>
    <n v="3"/>
    <n v="2"/>
    <n v="2"/>
    <n v="1"/>
  </r>
  <r>
    <n v="31"/>
    <x v="1"/>
    <n v="3"/>
    <s v="Female"/>
    <s v="Research Scientist"/>
    <n v="4"/>
    <n v="3929"/>
    <s v="Yes"/>
    <n v="3"/>
    <n v="4"/>
    <n v="0.08"/>
    <n v="0.1"/>
    <n v="-2.0000000000000004E-2"/>
    <n v="785.80000000000007"/>
    <n v="3000"/>
    <x v="1"/>
    <s v="Travel_Rarely"/>
    <n v="140"/>
    <s v="Research &amp; Development"/>
    <n v="12"/>
    <n v="1"/>
    <s v="Medical"/>
    <n v="95"/>
    <n v="3"/>
    <n v="1"/>
    <s v="Married"/>
    <n v="6984"/>
    <n v="8"/>
    <n v="23"/>
    <n v="4"/>
    <n v="3"/>
    <n v="1"/>
    <n v="7"/>
    <n v="0"/>
    <n v="2"/>
    <n v="0"/>
    <n v="2"/>
  </r>
  <r>
    <n v="34"/>
    <x v="1"/>
    <n v="4"/>
    <s v="Female"/>
    <s v="Research Scientist"/>
    <n v="2"/>
    <n v="2311"/>
    <s v="No"/>
    <n v="3"/>
    <n v="3"/>
    <n v="0.08"/>
    <n v="7.0000000000000007E-2"/>
    <n v="9.999999999999995E-3"/>
    <n v="462.20000000000005"/>
    <n v="500"/>
    <x v="1"/>
    <s v="Travel_Rarely"/>
    <n v="629"/>
    <s v="Research &amp; Development"/>
    <n v="27"/>
    <n v="2"/>
    <s v="Medical"/>
    <n v="95"/>
    <n v="3"/>
    <n v="1"/>
    <s v="Single"/>
    <n v="5711"/>
    <n v="2"/>
    <n v="15"/>
    <n v="3"/>
    <n v="4"/>
    <n v="0"/>
    <n v="9"/>
    <n v="3"/>
    <n v="2"/>
    <n v="1"/>
    <n v="2"/>
  </r>
  <r>
    <n v="41"/>
    <x v="0"/>
    <n v="2"/>
    <s v="Female"/>
    <s v="Sales Representative"/>
    <n v="2"/>
    <n v="3140"/>
    <s v="Yes"/>
    <n v="2"/>
    <n v="4"/>
    <n v="0.08"/>
    <n v="0.11"/>
    <n v="-0.03"/>
    <n v="628"/>
    <n v="1200"/>
    <x v="1"/>
    <s v="Travel_Rarely"/>
    <n v="1356"/>
    <s v="Sales"/>
    <n v="20"/>
    <n v="2"/>
    <s v="Marketing"/>
    <n v="70"/>
    <n v="3"/>
    <n v="1"/>
    <s v="Single"/>
    <n v="21728"/>
    <n v="1"/>
    <n v="22"/>
    <n v="4"/>
    <n v="4"/>
    <n v="0"/>
    <n v="4"/>
    <n v="5"/>
    <n v="3"/>
    <n v="0"/>
    <n v="2"/>
  </r>
  <r>
    <n v="50"/>
    <x v="1"/>
    <n v="3"/>
    <s v="Male"/>
    <s v="Laboratory Technician"/>
    <n v="3"/>
    <n v="3690"/>
    <s v="No"/>
    <n v="2"/>
    <n v="3"/>
    <n v="0.1"/>
    <n v="7.0000000000000007E-2"/>
    <n v="0.03"/>
    <n v="738"/>
    <n v="1200"/>
    <x v="1"/>
    <s v="Travel_Rarely"/>
    <n v="328"/>
    <s v="Research &amp; Development"/>
    <n v="1"/>
    <n v="3"/>
    <s v="Medical"/>
    <n v="86"/>
    <n v="2"/>
    <n v="1"/>
    <s v="Married"/>
    <n v="3425"/>
    <n v="2"/>
    <n v="15"/>
    <n v="3"/>
    <n v="4"/>
    <n v="1"/>
    <n v="5"/>
    <n v="2"/>
    <n v="2"/>
    <n v="0"/>
    <n v="2"/>
  </r>
  <r>
    <n v="53"/>
    <x v="1"/>
    <n v="4"/>
    <s v="Female"/>
    <s v="Manufacturing Director"/>
    <n v="1"/>
    <n v="4450"/>
    <s v="No"/>
    <n v="3"/>
    <n v="4"/>
    <n v="0.12"/>
    <n v="0.1"/>
    <n v="1.999999999999999E-2"/>
    <n v="890"/>
    <n v="3000"/>
    <x v="1"/>
    <s v="Travel_Rarely"/>
    <n v="1084"/>
    <s v="Research &amp; Development"/>
    <n v="13"/>
    <n v="2"/>
    <s v="Medical"/>
    <n v="57"/>
    <n v="4"/>
    <n v="2"/>
    <s v="Divorced"/>
    <n v="26250"/>
    <n v="1"/>
    <n v="11"/>
    <n v="3"/>
    <n v="3"/>
    <n v="2"/>
    <n v="5"/>
    <n v="3"/>
    <n v="2"/>
    <n v="1"/>
    <n v="3"/>
  </r>
  <r>
    <n v="33"/>
    <x v="1"/>
    <n v="4"/>
    <s v="Female"/>
    <s v="Research Scientist"/>
    <n v="2"/>
    <n v="2756"/>
    <s v="No"/>
    <n v="3"/>
    <n v="8"/>
    <n v="0.1"/>
    <n v="0.11"/>
    <n v="-9.999999999999995E-3"/>
    <n v="551.20000000000005"/>
    <n v="500"/>
    <x v="1"/>
    <s v="Travel_Rarely"/>
    <n v="931"/>
    <s v="Research &amp; Development"/>
    <n v="14"/>
    <n v="3"/>
    <s v="Medical"/>
    <n v="72"/>
    <n v="3"/>
    <n v="1"/>
    <s v="Married"/>
    <n v="4673"/>
    <n v="1"/>
    <n v="13"/>
    <n v="3"/>
    <n v="4"/>
    <n v="1"/>
    <n v="8"/>
    <n v="5"/>
    <n v="7"/>
    <n v="1"/>
    <n v="6"/>
  </r>
  <r>
    <n v="40"/>
    <x v="1"/>
    <n v="4"/>
    <s v="Female"/>
    <s v="Manager"/>
    <n v="3"/>
    <n v="19033"/>
    <s v="No"/>
    <n v="3"/>
    <n v="20"/>
    <n v="0.12"/>
    <n v="0.09"/>
    <n v="0.03"/>
    <n v="3806.6000000000004"/>
    <n v="500"/>
    <x v="1"/>
    <s v="Travel_Rarely"/>
    <n v="989"/>
    <s v="Research &amp; Development"/>
    <n v="4"/>
    <n v="1"/>
    <s v="Medical"/>
    <n v="46"/>
    <n v="3"/>
    <n v="5"/>
    <s v="Married"/>
    <n v="6499"/>
    <n v="1"/>
    <n v="14"/>
    <n v="3"/>
    <n v="2"/>
    <n v="1"/>
    <n v="21"/>
    <n v="2"/>
    <n v="8"/>
    <n v="9"/>
    <n v="9"/>
  </r>
  <r>
    <n v="55"/>
    <x v="1"/>
    <n v="3"/>
    <s v="Male"/>
    <s v="Research Director"/>
    <n v="2"/>
    <n v="18722"/>
    <s v="No"/>
    <n v="3"/>
    <n v="24"/>
    <n v="0.08"/>
    <n v="0.11"/>
    <n v="-0.03"/>
    <n v="3744.4"/>
    <n v="3000"/>
    <x v="0"/>
    <s v="Travel_Rarely"/>
    <n v="692"/>
    <s v="Research &amp; Development"/>
    <n v="14"/>
    <n v="4"/>
    <s v="Medical"/>
    <n v="61"/>
    <n v="4"/>
    <n v="5"/>
    <s v="Single"/>
    <n v="13339"/>
    <n v="8"/>
    <n v="11"/>
    <n v="3"/>
    <n v="4"/>
    <n v="0"/>
    <n v="36"/>
    <n v="3"/>
    <n v="15"/>
    <n v="2"/>
    <n v="15"/>
  </r>
  <r>
    <n v="34"/>
    <x v="1"/>
    <n v="4"/>
    <s v="Male"/>
    <s v="Manufacturing Director"/>
    <n v="3"/>
    <n v="9547"/>
    <s v="No"/>
    <n v="2"/>
    <n v="10"/>
    <n v="0.08"/>
    <n v="7.0000000000000007E-2"/>
    <n v="9.999999999999995E-3"/>
    <n v="1909.4"/>
    <n v="4500"/>
    <x v="0"/>
    <s v="Travel_Frequently"/>
    <n v="1069"/>
    <s v="Research &amp; Development"/>
    <n v="2"/>
    <n v="1"/>
    <s v="Life Sciences"/>
    <n v="45"/>
    <n v="2"/>
    <n v="2"/>
    <s v="Married"/>
    <n v="14074"/>
    <n v="1"/>
    <n v="17"/>
    <n v="3"/>
    <n v="3"/>
    <n v="0"/>
    <n v="10"/>
    <n v="2"/>
    <n v="9"/>
    <n v="1"/>
    <n v="9"/>
  </r>
  <r>
    <n v="51"/>
    <x v="1"/>
    <n v="4"/>
    <s v="Female"/>
    <s v="Healthcare Representative"/>
    <n v="2"/>
    <n v="13734"/>
    <s v="No"/>
    <n v="3"/>
    <n v="7"/>
    <n v="0.1"/>
    <n v="0.1"/>
    <n v="0"/>
    <n v="2746.8"/>
    <n v="1200"/>
    <x v="2"/>
    <s v="Travel_Rarely"/>
    <n v="313"/>
    <s v="Research &amp; Development"/>
    <n v="3"/>
    <n v="3"/>
    <s v="Medical"/>
    <n v="98"/>
    <n v="3"/>
    <n v="4"/>
    <s v="Single"/>
    <n v="7192"/>
    <n v="3"/>
    <n v="18"/>
    <n v="3"/>
    <n v="3"/>
    <n v="0"/>
    <n v="21"/>
    <n v="6"/>
    <n v="7"/>
    <n v="1"/>
    <n v="0"/>
  </r>
  <r>
    <n v="52"/>
    <x v="1"/>
    <n v="3"/>
    <s v="Male"/>
    <s v="Manager"/>
    <n v="3"/>
    <n v="19999"/>
    <s v="No"/>
    <n v="3"/>
    <n v="33"/>
    <n v="0.12"/>
    <n v="0.1"/>
    <n v="1.999999999999999E-2"/>
    <n v="3999.8"/>
    <n v="3000"/>
    <x v="2"/>
    <s v="Travel_Rarely"/>
    <n v="699"/>
    <s v="Research &amp; Development"/>
    <n v="1"/>
    <n v="4"/>
    <s v="Life Sciences"/>
    <n v="65"/>
    <n v="2"/>
    <n v="5"/>
    <s v="Married"/>
    <n v="5678"/>
    <n v="0"/>
    <n v="14"/>
    <n v="3"/>
    <n v="1"/>
    <n v="1"/>
    <n v="34"/>
    <n v="5"/>
    <n v="18"/>
    <n v="11"/>
    <n v="9"/>
  </r>
  <r>
    <n v="27"/>
    <x v="1"/>
    <n v="4"/>
    <s v="Female"/>
    <s v="Research Scientist"/>
    <n v="2"/>
    <n v="2279"/>
    <s v="No"/>
    <n v="2"/>
    <n v="7"/>
    <n v="0.12"/>
    <n v="0.1"/>
    <n v="1.999999999999999E-2"/>
    <n v="455.8"/>
    <n v="500"/>
    <x v="0"/>
    <s v="Travel_Rarely"/>
    <n v="894"/>
    <s v="Research &amp; Development"/>
    <n v="9"/>
    <n v="3"/>
    <s v="Medical"/>
    <n v="99"/>
    <n v="3"/>
    <n v="1"/>
    <s v="Single"/>
    <n v="11781"/>
    <n v="1"/>
    <n v="16"/>
    <n v="3"/>
    <n v="4"/>
    <n v="0"/>
    <n v="7"/>
    <n v="2"/>
    <n v="7"/>
    <n v="0"/>
    <n v="3"/>
  </r>
  <r>
    <n v="35"/>
    <x v="0"/>
    <n v="2"/>
    <s v="Male"/>
    <s v="Manufacturing Director"/>
    <n v="3"/>
    <n v="5916"/>
    <s v="Yes"/>
    <n v="3"/>
    <n v="1"/>
    <n v="0.1"/>
    <n v="7.0000000000000007E-2"/>
    <n v="0.03"/>
    <n v="1183.2"/>
    <n v="1200"/>
    <x v="1"/>
    <s v="Travel_Rarely"/>
    <n v="556"/>
    <s v="Research &amp; Development"/>
    <n v="23"/>
    <n v="2"/>
    <s v="Life Sciences"/>
    <n v="50"/>
    <n v="2"/>
    <n v="2"/>
    <s v="Married"/>
    <n v="15497"/>
    <n v="3"/>
    <n v="13"/>
    <n v="3"/>
    <n v="1"/>
    <n v="0"/>
    <n v="8"/>
    <n v="1"/>
    <n v="0"/>
    <n v="0"/>
    <n v="1"/>
  </r>
  <r>
    <n v="43"/>
    <x v="1"/>
    <n v="4"/>
    <s v="Male"/>
    <s v="Research Scientist"/>
    <n v="4"/>
    <n v="2089"/>
    <s v="No"/>
    <n v="4"/>
    <n v="5"/>
    <n v="0.1"/>
    <n v="0.09"/>
    <n v="1.0000000000000009E-2"/>
    <n v="417.8"/>
    <n v="4500"/>
    <x v="1"/>
    <s v="Non-Travel"/>
    <n v="1344"/>
    <s v="Research &amp; Development"/>
    <n v="7"/>
    <n v="3"/>
    <s v="Medical"/>
    <n v="37"/>
    <n v="4"/>
    <n v="1"/>
    <s v="Divorced"/>
    <n v="5228"/>
    <n v="4"/>
    <n v="14"/>
    <n v="3"/>
    <n v="4"/>
    <n v="3"/>
    <n v="7"/>
    <n v="3"/>
    <n v="4"/>
    <n v="2"/>
    <n v="2"/>
  </r>
  <r>
    <n v="45"/>
    <x v="1"/>
    <n v="1"/>
    <s v="Male"/>
    <s v="Manager"/>
    <n v="4"/>
    <n v="16792"/>
    <s v="No"/>
    <n v="3"/>
    <n v="20"/>
    <n v="0.15"/>
    <n v="0.1"/>
    <n v="4.9999999999999989E-2"/>
    <n v="3358.4"/>
    <n v="500"/>
    <x v="1"/>
    <s v="Non-Travel"/>
    <n v="1195"/>
    <s v="Research &amp; Development"/>
    <n v="2"/>
    <n v="2"/>
    <s v="Medical"/>
    <n v="65"/>
    <n v="2"/>
    <n v="4"/>
    <s v="Married"/>
    <n v="20462"/>
    <n v="9"/>
    <n v="23"/>
    <n v="4"/>
    <n v="4"/>
    <n v="1"/>
    <n v="22"/>
    <n v="1"/>
    <n v="8"/>
    <n v="11"/>
    <n v="8"/>
  </r>
  <r>
    <n v="37"/>
    <x v="1"/>
    <n v="2"/>
    <s v="Male"/>
    <s v="Research Scientist"/>
    <n v="1"/>
    <n v="3564"/>
    <s v="Yes"/>
    <n v="2"/>
    <n v="8"/>
    <n v="0.08"/>
    <n v="7.0000000000000007E-2"/>
    <n v="9.999999999999995E-3"/>
    <n v="712.80000000000007"/>
    <n v="3000"/>
    <x v="0"/>
    <s v="Travel_Rarely"/>
    <n v="290"/>
    <s v="Research &amp; Development"/>
    <n v="21"/>
    <n v="3"/>
    <s v="Life Sciences"/>
    <n v="65"/>
    <n v="4"/>
    <n v="1"/>
    <s v="Married"/>
    <n v="22977"/>
    <n v="1"/>
    <n v="12"/>
    <n v="3"/>
    <n v="1"/>
    <n v="1"/>
    <n v="8"/>
    <n v="3"/>
    <n v="7"/>
    <n v="1"/>
    <n v="7"/>
  </r>
  <r>
    <n v="35"/>
    <x v="1"/>
    <n v="2"/>
    <s v="Female"/>
    <s v="Laboratory Technician"/>
    <n v="2"/>
    <n v="4425"/>
    <s v="No"/>
    <n v="3"/>
    <n v="6"/>
    <n v="0.15"/>
    <n v="7.0000000000000007E-2"/>
    <n v="7.9999999999999988E-2"/>
    <n v="885"/>
    <n v="4500"/>
    <x v="1"/>
    <s v="Travel_Frequently"/>
    <n v="138"/>
    <s v="Research &amp; Development"/>
    <n v="2"/>
    <n v="3"/>
    <s v="Medical"/>
    <n v="37"/>
    <n v="3"/>
    <n v="2"/>
    <s v="Single"/>
    <n v="15986"/>
    <n v="5"/>
    <n v="11"/>
    <n v="3"/>
    <n v="4"/>
    <n v="0"/>
    <n v="10"/>
    <n v="5"/>
    <n v="2"/>
    <n v="1"/>
    <n v="2"/>
  </r>
  <r>
    <n v="42"/>
    <x v="1"/>
    <n v="3"/>
    <s v="Female"/>
    <s v="Manufacturing Director"/>
    <n v="3"/>
    <n v="5265"/>
    <s v="No"/>
    <n v="3"/>
    <n v="5"/>
    <n v="0.1"/>
    <n v="0.1"/>
    <n v="0"/>
    <n v="1053"/>
    <n v="1200"/>
    <x v="1"/>
    <s v="Non-Travel"/>
    <n v="926"/>
    <s v="Research &amp; Development"/>
    <n v="21"/>
    <n v="2"/>
    <s v="Medical"/>
    <n v="36"/>
    <n v="3"/>
    <n v="2"/>
    <s v="Divorced"/>
    <n v="16439"/>
    <n v="2"/>
    <n v="16"/>
    <n v="3"/>
    <n v="2"/>
    <n v="1"/>
    <n v="11"/>
    <n v="5"/>
    <n v="3"/>
    <n v="0"/>
    <n v="2"/>
  </r>
  <r>
    <n v="38"/>
    <x v="1"/>
    <n v="4"/>
    <s v="Male"/>
    <s v="Manufacturing Director"/>
    <n v="3"/>
    <n v="6553"/>
    <s v="No"/>
    <n v="3"/>
    <n v="1"/>
    <n v="0.1"/>
    <n v="0.11"/>
    <n v="-9.999999999999995E-3"/>
    <n v="1310.6000000000001"/>
    <n v="500"/>
    <x v="1"/>
    <s v="Travel_Rarely"/>
    <n v="1261"/>
    <s v="Research &amp; Development"/>
    <n v="2"/>
    <n v="4"/>
    <s v="Life Sciences"/>
    <n v="88"/>
    <n v="3"/>
    <n v="2"/>
    <s v="Married"/>
    <n v="7259"/>
    <n v="9"/>
    <n v="14"/>
    <n v="3"/>
    <n v="2"/>
    <n v="0"/>
    <n v="14"/>
    <n v="3"/>
    <n v="0"/>
    <n v="0"/>
    <n v="0"/>
  </r>
  <r>
    <n v="38"/>
    <x v="1"/>
    <n v="4"/>
    <s v="Male"/>
    <s v="Manufacturing Director"/>
    <n v="4"/>
    <n v="6261"/>
    <s v="No"/>
    <n v="1"/>
    <n v="7"/>
    <n v="0.15"/>
    <n v="7.0000000000000007E-2"/>
    <n v="7.9999999999999988E-2"/>
    <n v="1252.2"/>
    <n v="4500"/>
    <x v="1"/>
    <s v="Travel_Rarely"/>
    <n v="1084"/>
    <s v="Research &amp; Development"/>
    <n v="29"/>
    <n v="3"/>
    <s v="Technical Degree"/>
    <n v="54"/>
    <n v="3"/>
    <n v="2"/>
    <s v="Married"/>
    <n v="4185"/>
    <n v="3"/>
    <n v="18"/>
    <n v="3"/>
    <n v="1"/>
    <n v="1"/>
    <n v="9"/>
    <n v="3"/>
    <n v="7"/>
    <n v="1"/>
    <n v="7"/>
  </r>
  <r>
    <n v="27"/>
    <x v="1"/>
    <n v="3"/>
    <s v="Male"/>
    <s v="Manufacturing Director"/>
    <n v="1"/>
    <n v="4298"/>
    <s v="No"/>
    <n v="3"/>
    <n v="2"/>
    <n v="0.1"/>
    <n v="0.09"/>
    <n v="1.0000000000000009E-2"/>
    <n v="859.6"/>
    <n v="3000"/>
    <x v="1"/>
    <s v="Travel_Frequently"/>
    <n v="472"/>
    <s v="Research &amp; Development"/>
    <n v="1"/>
    <n v="1"/>
    <s v="Technical Degree"/>
    <n v="60"/>
    <n v="2"/>
    <n v="2"/>
    <s v="Married"/>
    <n v="9679"/>
    <n v="5"/>
    <n v="19"/>
    <n v="3"/>
    <n v="3"/>
    <n v="1"/>
    <n v="6"/>
    <n v="1"/>
    <n v="2"/>
    <n v="2"/>
    <n v="0"/>
  </r>
  <r>
    <n v="49"/>
    <x v="1"/>
    <n v="4"/>
    <s v="Male"/>
    <s v="Manufacturing Director"/>
    <n v="4"/>
    <n v="6804"/>
    <s v="Yes"/>
    <n v="3"/>
    <n v="7"/>
    <n v="0.12"/>
    <n v="0.11"/>
    <n v="9.999999999999995E-3"/>
    <n v="1360.8000000000002"/>
    <n v="1200"/>
    <x v="1"/>
    <s v="Non-Travel"/>
    <n v="1002"/>
    <s v="Research &amp; Development"/>
    <n v="18"/>
    <n v="4"/>
    <s v="Life Sciences"/>
    <n v="92"/>
    <n v="3"/>
    <n v="2"/>
    <s v="Divorced"/>
    <n v="23793"/>
    <n v="1"/>
    <n v="15"/>
    <n v="3"/>
    <n v="1"/>
    <n v="2"/>
    <n v="7"/>
    <n v="0"/>
    <n v="7"/>
    <n v="1"/>
    <n v="7"/>
  </r>
  <r>
    <n v="34"/>
    <x v="1"/>
    <n v="4"/>
    <s v="Male"/>
    <s v="Research Scientist"/>
    <n v="3"/>
    <n v="3815"/>
    <s v="Yes"/>
    <n v="4"/>
    <n v="5"/>
    <n v="0.08"/>
    <n v="0.11"/>
    <n v="-0.03"/>
    <n v="763"/>
    <n v="4500"/>
    <x v="1"/>
    <s v="Travel_Frequently"/>
    <n v="878"/>
    <s v="Research &amp; Development"/>
    <n v="10"/>
    <n v="4"/>
    <s v="Medical"/>
    <n v="43"/>
    <n v="3"/>
    <n v="1"/>
    <s v="Divorced"/>
    <n v="5972"/>
    <n v="1"/>
    <n v="17"/>
    <n v="3"/>
    <n v="4"/>
    <n v="1"/>
    <n v="5"/>
    <n v="4"/>
    <n v="3"/>
    <n v="2"/>
    <n v="0"/>
  </r>
  <r>
    <n v="40"/>
    <x v="1"/>
    <n v="3"/>
    <s v="Male"/>
    <s v="Laboratory Technician"/>
    <n v="4"/>
    <n v="2741"/>
    <s v="Yes"/>
    <n v="4"/>
    <n v="7"/>
    <n v="0.1"/>
    <n v="0.09"/>
    <n v="1.0000000000000009E-2"/>
    <n v="548.20000000000005"/>
    <n v="500"/>
    <x v="1"/>
    <s v="Travel_Rarely"/>
    <n v="905"/>
    <s v="Research &amp; Development"/>
    <n v="19"/>
    <n v="2"/>
    <s v="Medical"/>
    <n v="99"/>
    <n v="3"/>
    <n v="2"/>
    <s v="Married"/>
    <n v="16523"/>
    <n v="8"/>
    <n v="15"/>
    <n v="3"/>
    <n v="3"/>
    <n v="1"/>
    <n v="15"/>
    <n v="2"/>
    <n v="2"/>
    <n v="3"/>
    <n v="7"/>
  </r>
  <r>
    <n v="38"/>
    <x v="0"/>
    <n v="2"/>
    <s v="Male"/>
    <s v="Healthcare Representative"/>
    <n v="1"/>
    <n v="6673"/>
    <s v="Yes"/>
    <n v="3"/>
    <n v="1"/>
    <n v="0.08"/>
    <n v="0.11"/>
    <n v="-0.03"/>
    <n v="1334.6000000000001"/>
    <n v="3000"/>
    <x v="1"/>
    <s v="Travel_Rarely"/>
    <n v="1180"/>
    <s v="Research &amp; Development"/>
    <n v="29"/>
    <n v="1"/>
    <s v="Medical"/>
    <n v="70"/>
    <n v="3"/>
    <n v="2"/>
    <s v="Married"/>
    <n v="11354"/>
    <n v="7"/>
    <n v="19"/>
    <n v="3"/>
    <n v="2"/>
    <n v="0"/>
    <n v="17"/>
    <n v="2"/>
    <n v="0"/>
    <n v="0"/>
    <n v="0"/>
  </r>
  <r>
    <n v="29"/>
    <x v="0"/>
    <n v="2"/>
    <s v="Female"/>
    <s v="Sales Executive"/>
    <n v="4"/>
    <n v="7639"/>
    <s v="No"/>
    <n v="2"/>
    <n v="10"/>
    <n v="0.1"/>
    <n v="0.11"/>
    <n v="-9.999999999999995E-3"/>
    <n v="1527.8000000000002"/>
    <n v="500"/>
    <x v="1"/>
    <s v="Travel_Rarely"/>
    <n v="121"/>
    <s v="Sales"/>
    <n v="27"/>
    <n v="3"/>
    <s v="Marketing"/>
    <n v="35"/>
    <n v="3"/>
    <n v="3"/>
    <s v="Married"/>
    <n v="24525"/>
    <n v="1"/>
    <n v="22"/>
    <n v="4"/>
    <n v="4"/>
    <n v="3"/>
    <n v="10"/>
    <n v="3"/>
    <n v="4"/>
    <n v="1"/>
    <n v="9"/>
  </r>
  <r>
    <n v="22"/>
    <x v="1"/>
    <n v="4"/>
    <s v="Male"/>
    <s v="Research Scientist"/>
    <n v="2"/>
    <n v="2328"/>
    <s v="Yes"/>
    <n v="2"/>
    <n v="4"/>
    <n v="0.15"/>
    <n v="0.09"/>
    <n v="0.06"/>
    <n v="465.6"/>
    <n v="500"/>
    <x v="2"/>
    <s v="Travel_Rarely"/>
    <n v="1136"/>
    <s v="Research &amp; Development"/>
    <n v="5"/>
    <n v="3"/>
    <s v="Life Sciences"/>
    <n v="60"/>
    <n v="4"/>
    <n v="1"/>
    <s v="Divorced"/>
    <n v="12392"/>
    <n v="1"/>
    <n v="16"/>
    <n v="3"/>
    <n v="1"/>
    <n v="1"/>
    <n v="4"/>
    <n v="2"/>
    <n v="2"/>
    <n v="2"/>
    <n v="2"/>
  </r>
  <r>
    <n v="36"/>
    <x v="1"/>
    <n v="2"/>
    <s v="Female"/>
    <s v="Laboratory Technician"/>
    <n v="4"/>
    <n v="2153"/>
    <s v="No"/>
    <n v="3"/>
    <n v="8"/>
    <n v="0.12"/>
    <n v="7.0000000000000007E-2"/>
    <n v="4.9999999999999989E-2"/>
    <n v="430.6"/>
    <n v="1200"/>
    <x v="1"/>
    <s v="Travel_Frequently"/>
    <n v="635"/>
    <s v="Research &amp; Development"/>
    <n v="18"/>
    <n v="1"/>
    <s v="Medical"/>
    <n v="73"/>
    <n v="3"/>
    <n v="1"/>
    <s v="Single"/>
    <n v="7703"/>
    <n v="1"/>
    <n v="13"/>
    <n v="3"/>
    <n v="1"/>
    <n v="0"/>
    <n v="8"/>
    <n v="2"/>
    <n v="1"/>
    <n v="1"/>
    <n v="7"/>
  </r>
  <r>
    <n v="40"/>
    <x v="1"/>
    <n v="4"/>
    <s v="Male"/>
    <s v="Healthcare Representative"/>
    <n v="4"/>
    <n v="4876"/>
    <s v="No"/>
    <n v="1"/>
    <n v="3"/>
    <n v="0.15"/>
    <n v="0.11"/>
    <n v="3.9999999999999994E-2"/>
    <n v="975.2"/>
    <n v="3000"/>
    <x v="1"/>
    <s v="Non-Travel"/>
    <n v="1151"/>
    <s v="Research &amp; Development"/>
    <n v="9"/>
    <n v="5"/>
    <s v="Life Sciences"/>
    <n v="63"/>
    <n v="2"/>
    <n v="2"/>
    <s v="Married"/>
    <n v="14242"/>
    <n v="9"/>
    <n v="14"/>
    <n v="3"/>
    <n v="4"/>
    <n v="1"/>
    <n v="5"/>
    <n v="5"/>
    <n v="2"/>
    <n v="0"/>
    <n v="2"/>
  </r>
  <r>
    <n v="46"/>
    <x v="1"/>
    <n v="4"/>
    <s v="Male"/>
    <s v="Healthcare Representative"/>
    <n v="1"/>
    <n v="9396"/>
    <s v="No"/>
    <n v="3"/>
    <n v="4"/>
    <n v="0.08"/>
    <n v="0.09"/>
    <n v="-9.999999999999995E-3"/>
    <n v="1879.2"/>
    <n v="3000"/>
    <x v="1"/>
    <s v="Travel_Rarely"/>
    <n v="644"/>
    <s v="Research &amp; Development"/>
    <n v="1"/>
    <n v="4"/>
    <s v="Medical"/>
    <n v="97"/>
    <n v="3"/>
    <n v="3"/>
    <s v="Divorced"/>
    <n v="12368"/>
    <n v="7"/>
    <n v="16"/>
    <n v="3"/>
    <n v="3"/>
    <n v="1"/>
    <n v="17"/>
    <n v="3"/>
    <n v="2"/>
    <n v="0"/>
    <n v="3"/>
  </r>
  <r>
    <n v="32"/>
    <x v="0"/>
    <n v="4"/>
    <s v="Male"/>
    <s v="Sales Executive"/>
    <n v="4"/>
    <n v="10400"/>
    <s v="No"/>
    <n v="2"/>
    <n v="14"/>
    <n v="0.12"/>
    <n v="0.09"/>
    <n v="0.03"/>
    <n v="2080"/>
    <n v="500"/>
    <x v="2"/>
    <s v="Travel_Rarely"/>
    <n v="1045"/>
    <s v="Sales"/>
    <n v="4"/>
    <n v="4"/>
    <s v="Medical"/>
    <n v="32"/>
    <n v="1"/>
    <n v="3"/>
    <s v="Married"/>
    <n v="25812"/>
    <n v="1"/>
    <n v="11"/>
    <n v="3"/>
    <n v="3"/>
    <n v="0"/>
    <n v="14"/>
    <n v="2"/>
    <n v="8"/>
    <n v="9"/>
    <n v="8"/>
  </r>
  <r>
    <n v="30"/>
    <x v="1"/>
    <n v="3"/>
    <s v="Male"/>
    <s v="Manufacturing Director"/>
    <n v="3"/>
    <n v="8474"/>
    <s v="No"/>
    <n v="3"/>
    <n v="11"/>
    <n v="0.1"/>
    <n v="0.11"/>
    <n v="-9.999999999999995E-3"/>
    <n v="1694.8000000000002"/>
    <n v="3000"/>
    <x v="2"/>
    <s v="Non-Travel"/>
    <n v="829"/>
    <s v="Research &amp; Development"/>
    <n v="1"/>
    <n v="1"/>
    <s v="Life Sciences"/>
    <n v="88"/>
    <n v="2"/>
    <n v="3"/>
    <s v="Single"/>
    <n v="20925"/>
    <n v="1"/>
    <n v="22"/>
    <n v="4"/>
    <n v="3"/>
    <n v="0"/>
    <n v="12"/>
    <n v="2"/>
    <n v="8"/>
    <n v="5"/>
    <n v="8"/>
  </r>
  <r>
    <n v="27"/>
    <x v="1"/>
    <n v="4"/>
    <s v="Female"/>
    <s v="Sales Executive"/>
    <n v="3"/>
    <n v="9981"/>
    <s v="No"/>
    <n v="3"/>
    <n v="7"/>
    <n v="0.08"/>
    <n v="7.0000000000000007E-2"/>
    <n v="9.999999999999995E-3"/>
    <n v="1996.2"/>
    <n v="500"/>
    <x v="2"/>
    <s v="Travel_Frequently"/>
    <n v="1242"/>
    <s v="Sales"/>
    <n v="20"/>
    <n v="3"/>
    <s v="Life Sciences"/>
    <n v="90"/>
    <n v="3"/>
    <n v="2"/>
    <s v="Single"/>
    <n v="12916"/>
    <n v="1"/>
    <n v="14"/>
    <n v="3"/>
    <n v="4"/>
    <n v="0"/>
    <n v="7"/>
    <n v="2"/>
    <n v="7"/>
    <n v="0"/>
    <n v="7"/>
  </r>
  <r>
    <n v="51"/>
    <x v="1"/>
    <n v="2"/>
    <s v="Male"/>
    <s v="Research Director"/>
    <n v="2"/>
    <n v="12490"/>
    <s v="No"/>
    <n v="1"/>
    <n v="10"/>
    <n v="0.15"/>
    <n v="7.0000000000000007E-2"/>
    <n v="7.9999999999999988E-2"/>
    <n v="2498"/>
    <n v="500"/>
    <x v="2"/>
    <s v="Travel_Rarely"/>
    <n v="1469"/>
    <s v="Research &amp; Development"/>
    <n v="8"/>
    <n v="4"/>
    <s v="Life Sciences"/>
    <n v="81"/>
    <n v="2"/>
    <n v="3"/>
    <s v="Married"/>
    <n v="15736"/>
    <n v="5"/>
    <n v="16"/>
    <n v="3"/>
    <n v="4"/>
    <n v="2"/>
    <n v="16"/>
    <n v="5"/>
    <n v="9"/>
    <n v="4"/>
    <n v="7"/>
  </r>
  <r>
    <n v="30"/>
    <x v="0"/>
    <n v="4"/>
    <s v="Female"/>
    <s v="Research Scientist"/>
    <n v="1"/>
    <n v="2657"/>
    <s v="Yes"/>
    <n v="3"/>
    <n v="5"/>
    <n v="0.08"/>
    <n v="0.1"/>
    <n v="-2.0000000000000004E-2"/>
    <n v="531.4"/>
    <n v="500"/>
    <x v="2"/>
    <s v="Travel_Rarely"/>
    <n v="1005"/>
    <s v="Research &amp; Development"/>
    <n v="3"/>
    <n v="3"/>
    <s v="Technical Degree"/>
    <n v="88"/>
    <n v="3"/>
    <n v="1"/>
    <s v="Single"/>
    <n v="8556"/>
    <n v="5"/>
    <n v="11"/>
    <n v="3"/>
    <n v="3"/>
    <n v="0"/>
    <n v="8"/>
    <n v="5"/>
    <n v="2"/>
    <n v="0"/>
    <n v="4"/>
  </r>
  <r>
    <n v="41"/>
    <x v="1"/>
    <n v="4"/>
    <s v="Female"/>
    <s v="Manager"/>
    <n v="4"/>
    <n v="13591"/>
    <s v="Yes"/>
    <n v="3"/>
    <n v="1"/>
    <n v="0.15"/>
    <n v="0.11"/>
    <n v="3.9999999999999994E-2"/>
    <n v="2718.2000000000003"/>
    <n v="3000"/>
    <x v="1"/>
    <s v="Travel_Rarely"/>
    <n v="896"/>
    <s v="Sales"/>
    <n v="6"/>
    <n v="3"/>
    <s v="Life Sciences"/>
    <n v="75"/>
    <n v="3"/>
    <n v="3"/>
    <s v="Single"/>
    <n v="14674"/>
    <n v="3"/>
    <n v="18"/>
    <n v="3"/>
    <n v="3"/>
    <n v="0"/>
    <n v="16"/>
    <n v="3"/>
    <n v="0"/>
    <n v="0"/>
    <n v="0"/>
  </r>
  <r>
    <n v="30"/>
    <x v="0"/>
    <n v="3"/>
    <s v="Female"/>
    <s v="Sales Executive"/>
    <n v="1"/>
    <n v="6696"/>
    <s v="No"/>
    <n v="2"/>
    <n v="6"/>
    <n v="0.08"/>
    <n v="0.11"/>
    <n v="-0.03"/>
    <n v="1339.2"/>
    <n v="4500"/>
    <x v="2"/>
    <s v="Travel_Frequently"/>
    <n v="334"/>
    <s v="Sales"/>
    <n v="26"/>
    <n v="4"/>
    <s v="Marketing"/>
    <n v="52"/>
    <n v="2"/>
    <n v="2"/>
    <s v="Single"/>
    <n v="22967"/>
    <n v="5"/>
    <n v="15"/>
    <n v="3"/>
    <n v="3"/>
    <n v="0"/>
    <n v="9"/>
    <n v="5"/>
    <n v="3"/>
    <n v="0"/>
    <n v="1"/>
  </r>
  <r>
    <n v="29"/>
    <x v="0"/>
    <n v="3"/>
    <s v="Male"/>
    <s v="Research Scientist"/>
    <n v="3"/>
    <n v="2058"/>
    <s v="No"/>
    <n v="2"/>
    <n v="6"/>
    <n v="0.12"/>
    <n v="0.1"/>
    <n v="1.999999999999999E-2"/>
    <n v="411.6"/>
    <n v="500"/>
    <x v="1"/>
    <s v="Travel_Rarely"/>
    <n v="992"/>
    <s v="Research &amp; Development"/>
    <n v="1"/>
    <n v="3"/>
    <s v="Technical Degree"/>
    <n v="85"/>
    <n v="3"/>
    <n v="1"/>
    <s v="Single"/>
    <n v="19757"/>
    <n v="0"/>
    <n v="14"/>
    <n v="3"/>
    <n v="4"/>
    <n v="0"/>
    <n v="7"/>
    <n v="1"/>
    <n v="2"/>
    <n v="1"/>
    <n v="5"/>
  </r>
  <r>
    <n v="45"/>
    <x v="1"/>
    <n v="4"/>
    <s v="Female"/>
    <s v="Sales Executive"/>
    <n v="4"/>
    <n v="8865"/>
    <s v="No"/>
    <n v="3"/>
    <n v="19"/>
    <n v="0.12"/>
    <n v="0.1"/>
    <n v="1.999999999999999E-2"/>
    <n v="1773"/>
    <n v="1200"/>
    <x v="1"/>
    <s v="Non-Travel"/>
    <n v="1052"/>
    <s v="Sales"/>
    <n v="6"/>
    <n v="3"/>
    <s v="Medical"/>
    <n v="57"/>
    <n v="2"/>
    <n v="3"/>
    <s v="Single"/>
    <n v="16840"/>
    <n v="6"/>
    <n v="12"/>
    <n v="3"/>
    <n v="4"/>
    <n v="0"/>
    <n v="23"/>
    <n v="2"/>
    <n v="7"/>
    <n v="12"/>
    <n v="8"/>
  </r>
  <r>
    <n v="54"/>
    <x v="1"/>
    <n v="4"/>
    <s v="Female"/>
    <s v="Sales Executive"/>
    <n v="1"/>
    <n v="5940"/>
    <s v="No"/>
    <n v="3"/>
    <n v="6"/>
    <n v="0.1"/>
    <n v="0.1"/>
    <n v="0"/>
    <n v="1188"/>
    <n v="3000"/>
    <x v="2"/>
    <s v="Travel_Rarely"/>
    <n v="1147"/>
    <s v="Sales"/>
    <n v="3"/>
    <n v="3"/>
    <s v="Marketing"/>
    <n v="52"/>
    <n v="3"/>
    <n v="2"/>
    <s v="Married"/>
    <n v="17011"/>
    <n v="2"/>
    <n v="14"/>
    <n v="3"/>
    <n v="4"/>
    <n v="1"/>
    <n v="16"/>
    <n v="4"/>
    <n v="2"/>
    <n v="0"/>
    <n v="5"/>
  </r>
  <r>
    <n v="36"/>
    <x v="1"/>
    <n v="4"/>
    <s v="Male"/>
    <s v="Laboratory Technician"/>
    <n v="2"/>
    <n v="5914"/>
    <s v="No"/>
    <n v="4"/>
    <n v="13"/>
    <n v="0.08"/>
    <n v="0.11"/>
    <n v="-0.03"/>
    <n v="1182.8"/>
    <n v="4500"/>
    <x v="1"/>
    <s v="Travel_Rarely"/>
    <n v="1396"/>
    <s v="Research &amp; Development"/>
    <n v="5"/>
    <n v="2"/>
    <s v="Life Sciences"/>
    <n v="62"/>
    <n v="3"/>
    <n v="2"/>
    <s v="Single"/>
    <n v="9945"/>
    <n v="8"/>
    <n v="16"/>
    <n v="3"/>
    <n v="4"/>
    <n v="0"/>
    <n v="16"/>
    <n v="3"/>
    <n v="11"/>
    <n v="3"/>
    <n v="7"/>
  </r>
  <r>
    <n v="33"/>
    <x v="1"/>
    <n v="3"/>
    <s v="Female"/>
    <s v="Research Scientist"/>
    <n v="2"/>
    <n v="2622"/>
    <s v="No"/>
    <n v="3"/>
    <n v="3"/>
    <n v="0.12"/>
    <n v="7.0000000000000007E-2"/>
    <n v="4.9999999999999989E-2"/>
    <n v="524.4"/>
    <n v="3000"/>
    <x v="1"/>
    <s v="Travel_Rarely"/>
    <n v="147"/>
    <s v="Research &amp; Development"/>
    <n v="4"/>
    <n v="4"/>
    <s v="Medical"/>
    <n v="47"/>
    <n v="2"/>
    <n v="1"/>
    <s v="Married"/>
    <n v="13248"/>
    <n v="6"/>
    <n v="21"/>
    <n v="4"/>
    <n v="4"/>
    <n v="0"/>
    <n v="7"/>
    <n v="3"/>
    <n v="2"/>
    <n v="1"/>
    <n v="1"/>
  </r>
  <r>
    <n v="37"/>
    <x v="1"/>
    <n v="2"/>
    <s v="Male"/>
    <s v="Research Director"/>
    <n v="4"/>
    <n v="12185"/>
    <s v="Yes"/>
    <n v="3"/>
    <n v="10"/>
    <n v="0.08"/>
    <n v="0.1"/>
    <n v="-2.0000000000000004E-2"/>
    <n v="2437"/>
    <n v="500"/>
    <x v="1"/>
    <s v="Travel_Frequently"/>
    <n v="663"/>
    <s v="Research &amp; Development"/>
    <n v="11"/>
    <n v="3"/>
    <s v="Other"/>
    <n v="47"/>
    <n v="3"/>
    <n v="3"/>
    <s v="Divorced"/>
    <n v="10056"/>
    <n v="1"/>
    <n v="14"/>
    <n v="3"/>
    <n v="3"/>
    <n v="3"/>
    <n v="10"/>
    <n v="1"/>
    <n v="8"/>
    <n v="0"/>
    <n v="7"/>
  </r>
  <r>
    <n v="38"/>
    <x v="1"/>
    <n v="1"/>
    <s v="Male"/>
    <s v="Sales Executive"/>
    <n v="3"/>
    <n v="10609"/>
    <s v="No"/>
    <n v="2"/>
    <n v="16"/>
    <n v="0.12"/>
    <n v="0.1"/>
    <n v="1.999999999999999E-2"/>
    <n v="2121.8000000000002"/>
    <n v="1200"/>
    <x v="2"/>
    <s v="Travel_Rarely"/>
    <n v="119"/>
    <s v="Sales"/>
    <n v="3"/>
    <n v="3"/>
    <s v="Life Sciences"/>
    <n v="76"/>
    <n v="3"/>
    <n v="3"/>
    <s v="Divorced"/>
    <n v="9647"/>
    <n v="0"/>
    <n v="12"/>
    <n v="3"/>
    <n v="3"/>
    <n v="2"/>
    <n v="17"/>
    <n v="6"/>
    <n v="10"/>
    <n v="5"/>
    <n v="13"/>
  </r>
  <r>
    <n v="31"/>
    <x v="1"/>
    <n v="3"/>
    <s v="Male"/>
    <s v="Manufacturing Director"/>
    <n v="3"/>
    <n v="4345"/>
    <s v="No"/>
    <n v="3"/>
    <n v="5"/>
    <n v="0.12"/>
    <n v="0.1"/>
    <n v="1.999999999999999E-2"/>
    <n v="869"/>
    <n v="1200"/>
    <x v="2"/>
    <s v="Non-Travel"/>
    <n v="979"/>
    <s v="Research &amp; Development"/>
    <n v="1"/>
    <n v="4"/>
    <s v="Medical"/>
    <n v="90"/>
    <n v="1"/>
    <n v="2"/>
    <s v="Married"/>
    <n v="4381"/>
    <n v="0"/>
    <n v="12"/>
    <n v="3"/>
    <n v="4"/>
    <n v="1"/>
    <n v="6"/>
    <n v="2"/>
    <n v="4"/>
    <n v="1"/>
    <n v="4"/>
  </r>
  <r>
    <n v="59"/>
    <x v="1"/>
    <n v="3"/>
    <s v="Male"/>
    <s v="Research Scientist"/>
    <n v="4"/>
    <n v="2177"/>
    <s v="No"/>
    <n v="3"/>
    <n v="1"/>
    <n v="0.12"/>
    <n v="0.11"/>
    <n v="9.999999999999995E-3"/>
    <n v="435.40000000000003"/>
    <n v="4500"/>
    <x v="1"/>
    <s v="Travel_Rarely"/>
    <n v="142"/>
    <s v="Research &amp; Development"/>
    <n v="3"/>
    <n v="3"/>
    <s v="Life Sciences"/>
    <n v="70"/>
    <n v="2"/>
    <n v="1"/>
    <s v="Married"/>
    <n v="8456"/>
    <n v="3"/>
    <n v="17"/>
    <n v="3"/>
    <n v="1"/>
    <n v="1"/>
    <n v="7"/>
    <n v="6"/>
    <n v="0"/>
    <n v="0"/>
    <n v="0"/>
  </r>
  <r>
    <n v="37"/>
    <x v="1"/>
    <n v="1"/>
    <s v="Male"/>
    <s v="Sales Representative"/>
    <n v="4"/>
    <n v="2793"/>
    <s v="No"/>
    <n v="3"/>
    <n v="9"/>
    <n v="0.12"/>
    <n v="0.11"/>
    <n v="9.999999999999995E-3"/>
    <n v="558.6"/>
    <n v="1200"/>
    <x v="1"/>
    <s v="Travel_Frequently"/>
    <n v="319"/>
    <s v="Sales"/>
    <n v="4"/>
    <n v="4"/>
    <s v="Marketing"/>
    <n v="41"/>
    <n v="3"/>
    <n v="1"/>
    <s v="Divorced"/>
    <n v="2539"/>
    <n v="4"/>
    <n v="17"/>
    <n v="3"/>
    <n v="3"/>
    <n v="1"/>
    <n v="13"/>
    <n v="2"/>
    <n v="8"/>
    <n v="5"/>
    <n v="8"/>
  </r>
  <r>
    <n v="29"/>
    <x v="1"/>
    <n v="2"/>
    <s v="Female"/>
    <s v="Sales Executive"/>
    <n v="4"/>
    <n v="7918"/>
    <s v="No"/>
    <n v="3"/>
    <n v="11"/>
    <n v="0.15"/>
    <n v="7.0000000000000007E-2"/>
    <n v="7.9999999999999988E-2"/>
    <n v="1583.6000000000001"/>
    <n v="3000"/>
    <x v="1"/>
    <s v="Travel_Frequently"/>
    <n v="1413"/>
    <s v="Sales"/>
    <n v="1"/>
    <n v="1"/>
    <s v="Medical"/>
    <n v="42"/>
    <n v="3"/>
    <n v="3"/>
    <s v="Married"/>
    <n v="6599"/>
    <n v="1"/>
    <n v="14"/>
    <n v="3"/>
    <n v="4"/>
    <n v="1"/>
    <n v="11"/>
    <n v="5"/>
    <n v="10"/>
    <n v="4"/>
    <n v="1"/>
  </r>
  <r>
    <n v="35"/>
    <x v="1"/>
    <n v="3"/>
    <s v="Female"/>
    <s v="Sales Executive"/>
    <n v="3"/>
    <n v="8789"/>
    <s v="No"/>
    <n v="4"/>
    <n v="10"/>
    <n v="0.12"/>
    <n v="7.0000000000000007E-2"/>
    <n v="4.9999999999999989E-2"/>
    <n v="1757.8000000000002"/>
    <n v="3000"/>
    <x v="2"/>
    <s v="Travel_Frequently"/>
    <n v="944"/>
    <s v="Sales"/>
    <n v="1"/>
    <n v="3"/>
    <s v="Marketing"/>
    <n v="92"/>
    <n v="3"/>
    <n v="3"/>
    <s v="Single"/>
    <n v="9096"/>
    <n v="1"/>
    <n v="14"/>
    <n v="3"/>
    <n v="1"/>
    <n v="0"/>
    <n v="10"/>
    <n v="3"/>
    <n v="7"/>
    <n v="0"/>
    <n v="8"/>
  </r>
  <r>
    <n v="29"/>
    <x v="0"/>
    <n v="3"/>
    <s v="Male"/>
    <s v="Research Scientist"/>
    <n v="4"/>
    <n v="2389"/>
    <s v="Yes"/>
    <n v="2"/>
    <n v="4"/>
    <n v="0.15"/>
    <n v="0.1"/>
    <n v="4.9999999999999989E-2"/>
    <n v="477.8"/>
    <n v="3000"/>
    <x v="2"/>
    <s v="Travel_Rarely"/>
    <n v="896"/>
    <s v="Research &amp; Development"/>
    <n v="18"/>
    <n v="1"/>
    <s v="Medical"/>
    <n v="86"/>
    <n v="2"/>
    <n v="1"/>
    <s v="Single"/>
    <n v="14961"/>
    <n v="1"/>
    <n v="13"/>
    <n v="3"/>
    <n v="3"/>
    <n v="0"/>
    <n v="4"/>
    <n v="3"/>
    <n v="3"/>
    <n v="0"/>
    <n v="1"/>
  </r>
  <r>
    <n v="52"/>
    <x v="1"/>
    <n v="3"/>
    <s v="Female"/>
    <s v="Laboratory Technician"/>
    <n v="4"/>
    <n v="3212"/>
    <s v="No"/>
    <n v="2"/>
    <n v="2"/>
    <n v="0.15"/>
    <n v="0.1"/>
    <n v="4.9999999999999989E-2"/>
    <n v="642.40000000000009"/>
    <n v="1200"/>
    <x v="1"/>
    <s v="Travel_Rarely"/>
    <n v="1323"/>
    <s v="Research &amp; Development"/>
    <n v="2"/>
    <n v="3"/>
    <s v="Life Sciences"/>
    <n v="89"/>
    <n v="2"/>
    <n v="1"/>
    <s v="Single"/>
    <n v="3300"/>
    <n v="7"/>
    <n v="15"/>
    <n v="3"/>
    <n v="2"/>
    <n v="0"/>
    <n v="6"/>
    <n v="3"/>
    <n v="2"/>
    <n v="2"/>
    <n v="2"/>
  </r>
  <r>
    <n v="42"/>
    <x v="1"/>
    <n v="3"/>
    <s v="Male"/>
    <s v="Manager"/>
    <n v="4"/>
    <n v="19232"/>
    <s v="No"/>
    <n v="3"/>
    <n v="22"/>
    <n v="0.1"/>
    <n v="0.11"/>
    <n v="-9.999999999999995E-3"/>
    <n v="3846.4"/>
    <n v="4500"/>
    <x v="1"/>
    <s v="Travel_Rarely"/>
    <n v="532"/>
    <s v="Research &amp; Development"/>
    <n v="4"/>
    <n v="2"/>
    <s v="Technical Degree"/>
    <n v="58"/>
    <n v="3"/>
    <n v="5"/>
    <s v="Married"/>
    <n v="4933"/>
    <n v="1"/>
    <n v="11"/>
    <n v="3"/>
    <n v="4"/>
    <n v="0"/>
    <n v="22"/>
    <n v="3"/>
    <n v="17"/>
    <n v="11"/>
    <n v="15"/>
  </r>
  <r>
    <n v="59"/>
    <x v="1"/>
    <n v="2"/>
    <s v="Male"/>
    <s v="Human Resources"/>
    <n v="3"/>
    <n v="2267"/>
    <s v="No"/>
    <n v="2"/>
    <n v="2"/>
    <n v="0.08"/>
    <n v="0.1"/>
    <n v="-2.0000000000000004E-2"/>
    <n v="453.40000000000003"/>
    <n v="3000"/>
    <x v="0"/>
    <s v="Travel_Rarely"/>
    <n v="818"/>
    <s v="Human Resources"/>
    <n v="6"/>
    <n v="2"/>
    <s v="Medical"/>
    <n v="52"/>
    <n v="3"/>
    <n v="1"/>
    <s v="Married"/>
    <n v="25657"/>
    <n v="8"/>
    <n v="17"/>
    <n v="3"/>
    <n v="4"/>
    <n v="0"/>
    <n v="7"/>
    <n v="2"/>
    <n v="2"/>
    <n v="2"/>
    <n v="2"/>
  </r>
  <r>
    <n v="50"/>
    <x v="1"/>
    <n v="4"/>
    <s v="Female"/>
    <s v="Manager"/>
    <n v="4"/>
    <n v="19517"/>
    <s v="No"/>
    <n v="2"/>
    <n v="7"/>
    <n v="0.15"/>
    <n v="0.1"/>
    <n v="4.9999999999999989E-2"/>
    <n v="3903.4"/>
    <n v="3000"/>
    <x v="1"/>
    <s v="Travel_Rarely"/>
    <n v="854"/>
    <s v="Sales"/>
    <n v="1"/>
    <n v="4"/>
    <s v="Medical"/>
    <n v="68"/>
    <n v="3"/>
    <n v="5"/>
    <s v="Divorced"/>
    <n v="24118"/>
    <n v="3"/>
    <n v="11"/>
    <n v="3"/>
    <n v="3"/>
    <n v="1"/>
    <n v="32"/>
    <n v="3"/>
    <n v="0"/>
    <n v="0"/>
    <n v="6"/>
  </r>
  <r>
    <n v="33"/>
    <x v="0"/>
    <n v="3"/>
    <s v="Male"/>
    <s v="Laboratory Technician"/>
    <n v="4"/>
    <n v="2436"/>
    <s v="Yes"/>
    <n v="1"/>
    <n v="5"/>
    <n v="0.15"/>
    <n v="0.09"/>
    <n v="0.06"/>
    <n v="487.20000000000005"/>
    <n v="1200"/>
    <x v="0"/>
    <s v="Travel_Rarely"/>
    <n v="813"/>
    <s v="Research &amp; Development"/>
    <n v="14"/>
    <n v="3"/>
    <s v="Medical"/>
    <n v="58"/>
    <n v="3"/>
    <n v="1"/>
    <s v="Married"/>
    <n v="22149"/>
    <n v="5"/>
    <n v="13"/>
    <n v="3"/>
    <n v="3"/>
    <n v="1"/>
    <n v="8"/>
    <n v="2"/>
    <n v="4"/>
    <n v="0"/>
    <n v="4"/>
  </r>
  <r>
    <n v="43"/>
    <x v="1"/>
    <n v="4"/>
    <s v="Female"/>
    <s v="Manager"/>
    <n v="4"/>
    <n v="16064"/>
    <s v="Yes"/>
    <n v="3"/>
    <n v="17"/>
    <n v="0.15"/>
    <n v="0.09"/>
    <n v="0.06"/>
    <n v="3212.8"/>
    <n v="500"/>
    <x v="1"/>
    <s v="Travel_Rarely"/>
    <n v="1034"/>
    <s v="Sales"/>
    <n v="16"/>
    <n v="3"/>
    <s v="Marketing"/>
    <n v="80"/>
    <n v="3"/>
    <n v="4"/>
    <s v="Married"/>
    <n v="7744"/>
    <n v="5"/>
    <n v="22"/>
    <n v="4"/>
    <n v="3"/>
    <n v="1"/>
    <n v="22"/>
    <n v="3"/>
    <n v="13"/>
    <n v="1"/>
    <n v="9"/>
  </r>
  <r>
    <n v="33"/>
    <x v="0"/>
    <n v="1"/>
    <s v="Female"/>
    <s v="Laboratory Technician"/>
    <n v="1"/>
    <n v="2707"/>
    <s v="No"/>
    <n v="4"/>
    <n v="9"/>
    <n v="0.12"/>
    <n v="0.11"/>
    <n v="9.999999999999995E-3"/>
    <n v="541.4"/>
    <n v="4500"/>
    <x v="0"/>
    <s v="Travel_Rarely"/>
    <n v="465"/>
    <s v="Research &amp; Development"/>
    <n v="2"/>
    <n v="2"/>
    <s v="Life Sciences"/>
    <n v="39"/>
    <n v="3"/>
    <n v="1"/>
    <s v="Married"/>
    <n v="21509"/>
    <n v="7"/>
    <n v="20"/>
    <n v="4"/>
    <n v="1"/>
    <n v="0"/>
    <n v="13"/>
    <n v="3"/>
    <n v="7"/>
    <n v="1"/>
    <n v="7"/>
  </r>
  <r>
    <n v="52"/>
    <x v="1"/>
    <n v="1"/>
    <s v="Male"/>
    <s v="Manager"/>
    <n v="3"/>
    <n v="19068"/>
    <s v="Yes"/>
    <n v="4"/>
    <n v="33"/>
    <n v="0.1"/>
    <n v="0.09"/>
    <n v="1.0000000000000009E-2"/>
    <n v="3813.6000000000004"/>
    <n v="4500"/>
    <x v="1"/>
    <s v="Non-Travel"/>
    <n v="771"/>
    <s v="Sales"/>
    <n v="2"/>
    <n v="4"/>
    <s v="Life Sciences"/>
    <n v="79"/>
    <n v="2"/>
    <n v="5"/>
    <s v="Single"/>
    <n v="21030"/>
    <n v="1"/>
    <n v="18"/>
    <n v="3"/>
    <n v="4"/>
    <n v="0"/>
    <n v="33"/>
    <n v="2"/>
    <n v="7"/>
    <n v="15"/>
    <n v="12"/>
  </r>
  <r>
    <n v="32"/>
    <x v="1"/>
    <n v="3"/>
    <s v="Female"/>
    <s v="Sales Representative"/>
    <n v="2"/>
    <n v="3931"/>
    <s v="No"/>
    <n v="3"/>
    <n v="4"/>
    <n v="0.12"/>
    <n v="7.0000000000000007E-2"/>
    <n v="4.9999999999999989E-2"/>
    <n v="786.2"/>
    <n v="3000"/>
    <x v="0"/>
    <s v="Travel_Rarely"/>
    <n v="1401"/>
    <s v="Sales"/>
    <n v="4"/>
    <n v="2"/>
    <s v="Life Sciences"/>
    <n v="56"/>
    <n v="3"/>
    <n v="1"/>
    <s v="Married"/>
    <n v="20990"/>
    <n v="2"/>
    <n v="11"/>
    <n v="3"/>
    <n v="1"/>
    <n v="1"/>
    <n v="6"/>
    <n v="5"/>
    <n v="3"/>
    <n v="1"/>
    <n v="2"/>
  </r>
  <r>
    <n v="32"/>
    <x v="0"/>
    <n v="4"/>
    <s v="Male"/>
    <s v="Laboratory Technician"/>
    <n v="3"/>
    <n v="3730"/>
    <s v="Yes"/>
    <n v="1"/>
    <n v="3"/>
    <n v="0.1"/>
    <n v="0.11"/>
    <n v="-9.999999999999995E-3"/>
    <n v="746"/>
    <n v="1200"/>
    <x v="1"/>
    <s v="Travel_Rarely"/>
    <n v="515"/>
    <s v="Research &amp; Development"/>
    <n v="1"/>
    <n v="3"/>
    <s v="Life Sciences"/>
    <n v="62"/>
    <n v="2"/>
    <n v="1"/>
    <s v="Single"/>
    <n v="9571"/>
    <n v="0"/>
    <n v="14"/>
    <n v="3"/>
    <n v="4"/>
    <n v="0"/>
    <n v="4"/>
    <n v="2"/>
    <n v="2"/>
    <n v="1"/>
    <n v="2"/>
  </r>
  <r>
    <n v="39"/>
    <x v="1"/>
    <n v="3"/>
    <s v="Female"/>
    <s v="Laboratory Technician"/>
    <n v="3"/>
    <n v="2232"/>
    <s v="No"/>
    <n v="3"/>
    <n v="3"/>
    <n v="0.12"/>
    <n v="0.09"/>
    <n v="0.03"/>
    <n v="446.40000000000003"/>
    <n v="3000"/>
    <x v="1"/>
    <s v="Travel_Rarely"/>
    <n v="1431"/>
    <s v="Research &amp; Development"/>
    <n v="1"/>
    <n v="4"/>
    <s v="Medical"/>
    <n v="96"/>
    <n v="3"/>
    <n v="1"/>
    <s v="Divorced"/>
    <n v="15417"/>
    <n v="7"/>
    <n v="14"/>
    <n v="3"/>
    <n v="3"/>
    <n v="3"/>
    <n v="7"/>
    <n v="1"/>
    <n v="2"/>
    <n v="1"/>
    <n v="2"/>
  </r>
  <r>
    <n v="32"/>
    <x v="1"/>
    <n v="3"/>
    <s v="Male"/>
    <s v="Sales Executive"/>
    <n v="4"/>
    <n v="4465"/>
    <s v="No"/>
    <n v="3"/>
    <n v="3"/>
    <n v="0.12"/>
    <n v="0.1"/>
    <n v="1.999999999999999E-2"/>
    <n v="893"/>
    <n v="3000"/>
    <x v="1"/>
    <s v="Non-Travel"/>
    <n v="976"/>
    <s v="Sales"/>
    <n v="26"/>
    <n v="4"/>
    <s v="Marketing"/>
    <n v="100"/>
    <n v="3"/>
    <n v="2"/>
    <s v="Married"/>
    <n v="12069"/>
    <n v="0"/>
    <n v="18"/>
    <n v="3"/>
    <n v="1"/>
    <n v="0"/>
    <n v="4"/>
    <n v="2"/>
    <n v="2"/>
    <n v="2"/>
    <n v="2"/>
  </r>
  <r>
    <n v="41"/>
    <x v="1"/>
    <n v="3"/>
    <s v="Male"/>
    <s v="Research Scientist"/>
    <n v="1"/>
    <n v="3072"/>
    <s v="No"/>
    <n v="2"/>
    <n v="1"/>
    <n v="0.15"/>
    <n v="0.09"/>
    <n v="0.06"/>
    <n v="614.40000000000009"/>
    <n v="500"/>
    <x v="1"/>
    <s v="Travel_Rarely"/>
    <n v="1411"/>
    <s v="Research &amp; Development"/>
    <n v="19"/>
    <n v="2"/>
    <s v="Life Sciences"/>
    <n v="36"/>
    <n v="3"/>
    <n v="2"/>
    <s v="Divorced"/>
    <n v="19877"/>
    <n v="2"/>
    <n v="16"/>
    <n v="3"/>
    <n v="1"/>
    <n v="2"/>
    <n v="17"/>
    <n v="2"/>
    <n v="0"/>
    <n v="0"/>
    <n v="0"/>
  </r>
  <r>
    <n v="40"/>
    <x v="1"/>
    <n v="1"/>
    <s v="Male"/>
    <s v="Research Scientist"/>
    <n v="4"/>
    <n v="3319"/>
    <s v="No"/>
    <n v="3"/>
    <n v="9"/>
    <n v="0.12"/>
    <n v="0.1"/>
    <n v="1.999999999999999E-2"/>
    <n v="663.80000000000007"/>
    <n v="1200"/>
    <x v="1"/>
    <s v="Travel_Rarely"/>
    <n v="1300"/>
    <s v="Research &amp; Development"/>
    <n v="24"/>
    <n v="2"/>
    <s v="Technical Degree"/>
    <n v="62"/>
    <n v="3"/>
    <n v="2"/>
    <s v="Divorced"/>
    <n v="24447"/>
    <n v="1"/>
    <n v="17"/>
    <n v="3"/>
    <n v="1"/>
    <n v="2"/>
    <n v="9"/>
    <n v="3"/>
    <n v="8"/>
    <n v="4"/>
    <n v="7"/>
  </r>
  <r>
    <n v="45"/>
    <x v="1"/>
    <n v="3"/>
    <s v="Male"/>
    <s v="Manager"/>
    <n v="4"/>
    <n v="19202"/>
    <s v="No"/>
    <n v="3"/>
    <n v="24"/>
    <n v="0.15"/>
    <n v="0.09"/>
    <n v="0.06"/>
    <n v="3840.4"/>
    <n v="1200"/>
    <x v="1"/>
    <s v="Travel_Rarely"/>
    <n v="252"/>
    <s v="Research &amp; Development"/>
    <n v="1"/>
    <n v="3"/>
    <s v="Other"/>
    <n v="70"/>
    <n v="4"/>
    <n v="5"/>
    <s v="Married"/>
    <n v="15970"/>
    <n v="0"/>
    <n v="11"/>
    <n v="3"/>
    <n v="3"/>
    <n v="1"/>
    <n v="25"/>
    <n v="2"/>
    <n v="0"/>
    <n v="1"/>
    <n v="7"/>
  </r>
  <r>
    <n v="31"/>
    <x v="1"/>
    <n v="2"/>
    <s v="Male"/>
    <s v="Research Director"/>
    <n v="3"/>
    <n v="13675"/>
    <s v="No"/>
    <n v="3"/>
    <n v="2"/>
    <n v="0.08"/>
    <n v="0.1"/>
    <n v="-2.0000000000000004E-2"/>
    <n v="2735"/>
    <n v="3000"/>
    <x v="0"/>
    <s v="Travel_Frequently"/>
    <n v="1327"/>
    <s v="Research &amp; Development"/>
    <n v="3"/>
    <n v="4"/>
    <s v="Medical"/>
    <n v="73"/>
    <n v="3"/>
    <n v="3"/>
    <s v="Divorced"/>
    <n v="13523"/>
    <n v="9"/>
    <n v="12"/>
    <n v="3"/>
    <n v="1"/>
    <n v="1"/>
    <n v="9"/>
    <n v="3"/>
    <n v="2"/>
    <n v="2"/>
    <n v="2"/>
  </r>
  <r>
    <n v="33"/>
    <x v="1"/>
    <n v="3"/>
    <s v="Female"/>
    <s v="Research Scientist"/>
    <n v="4"/>
    <n v="2911"/>
    <s v="No"/>
    <n v="2"/>
    <n v="2"/>
    <n v="0.1"/>
    <n v="0.09"/>
    <n v="1.0000000000000009E-2"/>
    <n v="582.20000000000005"/>
    <n v="3000"/>
    <x v="2"/>
    <s v="Travel_Rarely"/>
    <n v="832"/>
    <s v="Research &amp; Development"/>
    <n v="5"/>
    <n v="4"/>
    <s v="Life Sciences"/>
    <n v="63"/>
    <n v="2"/>
    <n v="1"/>
    <s v="Married"/>
    <n v="14776"/>
    <n v="1"/>
    <n v="13"/>
    <n v="3"/>
    <n v="3"/>
    <n v="1"/>
    <n v="2"/>
    <n v="2"/>
    <n v="2"/>
    <n v="0"/>
    <n v="2"/>
  </r>
  <r>
    <n v="34"/>
    <x v="1"/>
    <n v="4"/>
    <s v="Male"/>
    <s v="Manufacturing Director"/>
    <n v="1"/>
    <n v="5957"/>
    <s v="No"/>
    <n v="3"/>
    <n v="11"/>
    <n v="0.08"/>
    <n v="7.0000000000000007E-2"/>
    <n v="9.999999999999995E-3"/>
    <n v="1191.4000000000001"/>
    <n v="500"/>
    <x v="1"/>
    <s v="Travel_Rarely"/>
    <n v="470"/>
    <s v="Research &amp; Development"/>
    <n v="2"/>
    <n v="4"/>
    <s v="Life Sciences"/>
    <n v="84"/>
    <n v="2"/>
    <n v="2"/>
    <s v="Married"/>
    <n v="23687"/>
    <n v="6"/>
    <n v="13"/>
    <n v="3"/>
    <n v="2"/>
    <n v="1"/>
    <n v="13"/>
    <n v="3"/>
    <n v="9"/>
    <n v="5"/>
    <n v="9"/>
  </r>
  <r>
    <n v="37"/>
    <x v="1"/>
    <n v="3"/>
    <s v="Female"/>
    <s v="Research Scientist"/>
    <n v="1"/>
    <n v="3920"/>
    <s v="No"/>
    <n v="2"/>
    <n v="3"/>
    <n v="0.1"/>
    <n v="0.09"/>
    <n v="1.0000000000000009E-2"/>
    <n v="784"/>
    <n v="3000"/>
    <x v="1"/>
    <s v="Travel_Rarely"/>
    <n v="1017"/>
    <s v="Research &amp; Development"/>
    <n v="1"/>
    <n v="2"/>
    <s v="Medical"/>
    <n v="83"/>
    <n v="2"/>
    <n v="1"/>
    <s v="Married"/>
    <n v="18697"/>
    <n v="2"/>
    <n v="14"/>
    <n v="3"/>
    <n v="1"/>
    <n v="1"/>
    <n v="17"/>
    <n v="2"/>
    <n v="1"/>
    <n v="0"/>
    <n v="2"/>
  </r>
  <r>
    <n v="45"/>
    <x v="1"/>
    <n v="1"/>
    <s v="Male"/>
    <s v="Manufacturing Director"/>
    <n v="3"/>
    <n v="6434"/>
    <s v="No"/>
    <n v="3"/>
    <n v="3"/>
    <n v="0.08"/>
    <n v="0.1"/>
    <n v="-2.0000000000000004E-2"/>
    <n v="1286.8000000000002"/>
    <n v="1200"/>
    <x v="1"/>
    <s v="Travel_Frequently"/>
    <n v="1199"/>
    <s v="Research &amp; Development"/>
    <n v="7"/>
    <n v="4"/>
    <s v="Life Sciences"/>
    <n v="77"/>
    <n v="4"/>
    <n v="2"/>
    <s v="Married"/>
    <n v="5118"/>
    <n v="4"/>
    <n v="17"/>
    <n v="3"/>
    <n v="4"/>
    <n v="1"/>
    <n v="9"/>
    <n v="1"/>
    <n v="2"/>
    <n v="0"/>
    <n v="2"/>
  </r>
  <r>
    <n v="37"/>
    <x v="0"/>
    <n v="1"/>
    <s v="Male"/>
    <s v="Manufacturing Director"/>
    <n v="3"/>
    <n v="10048"/>
    <s v="No"/>
    <n v="3"/>
    <n v="1"/>
    <n v="0.08"/>
    <n v="0.1"/>
    <n v="-2.0000000000000004E-2"/>
    <n v="2009.6000000000001"/>
    <n v="3000"/>
    <x v="1"/>
    <s v="Travel_Frequently"/>
    <n v="504"/>
    <s v="Research &amp; Development"/>
    <n v="10"/>
    <n v="3"/>
    <s v="Medical"/>
    <n v="61"/>
    <n v="3"/>
    <n v="3"/>
    <s v="Divorced"/>
    <n v="22573"/>
    <n v="6"/>
    <n v="11"/>
    <n v="3"/>
    <n v="2"/>
    <n v="2"/>
    <n v="17"/>
    <n v="5"/>
    <n v="0"/>
    <n v="0"/>
    <n v="0"/>
  </r>
  <r>
    <n v="39"/>
    <x v="1"/>
    <n v="3"/>
    <s v="Female"/>
    <s v="Healthcare Representative"/>
    <n v="3"/>
    <n v="10938"/>
    <s v="No"/>
    <n v="3"/>
    <n v="19"/>
    <n v="0.08"/>
    <n v="7.0000000000000007E-2"/>
    <n v="9.999999999999995E-3"/>
    <n v="2187.6"/>
    <n v="4500"/>
    <x v="2"/>
    <s v="Travel_Frequently"/>
    <n v="505"/>
    <s v="Research &amp; Development"/>
    <n v="2"/>
    <n v="4"/>
    <s v="Technical Degree"/>
    <n v="64"/>
    <n v="3"/>
    <n v="3"/>
    <s v="Single"/>
    <n v="6420"/>
    <n v="0"/>
    <n v="25"/>
    <n v="4"/>
    <n v="4"/>
    <n v="0"/>
    <n v="20"/>
    <n v="1"/>
    <n v="6"/>
    <n v="11"/>
    <n v="8"/>
  </r>
  <r>
    <n v="29"/>
    <x v="1"/>
    <n v="3"/>
    <s v="Male"/>
    <s v="Research Scientist"/>
    <n v="4"/>
    <n v="2340"/>
    <s v="No"/>
    <n v="3"/>
    <n v="6"/>
    <n v="0.1"/>
    <n v="0.11"/>
    <n v="-9.999999999999995E-3"/>
    <n v="468"/>
    <n v="3000"/>
    <x v="2"/>
    <s v="Travel_Rarely"/>
    <n v="665"/>
    <s v="Research &amp; Development"/>
    <n v="15"/>
    <n v="3"/>
    <s v="Life Sciences"/>
    <n v="60"/>
    <n v="3"/>
    <n v="1"/>
    <s v="Single"/>
    <n v="22673"/>
    <n v="1"/>
    <n v="19"/>
    <n v="3"/>
    <n v="1"/>
    <n v="0"/>
    <n v="6"/>
    <n v="1"/>
    <n v="5"/>
    <n v="1"/>
    <n v="5"/>
  </r>
  <r>
    <n v="42"/>
    <x v="1"/>
    <n v="4"/>
    <s v="Female"/>
    <s v="Research Scientist"/>
    <n v="1"/>
    <n v="6545"/>
    <s v="Yes"/>
    <n v="3"/>
    <n v="3"/>
    <n v="0.08"/>
    <n v="0.09"/>
    <n v="-9.999999999999995E-3"/>
    <n v="1309"/>
    <n v="3000"/>
    <x v="1"/>
    <s v="Travel_Rarely"/>
    <n v="916"/>
    <s v="Research &amp; Development"/>
    <n v="17"/>
    <n v="2"/>
    <s v="Life Sciences"/>
    <n v="82"/>
    <n v="4"/>
    <n v="2"/>
    <s v="Single"/>
    <n v="23016"/>
    <n v="3"/>
    <n v="13"/>
    <n v="3"/>
    <n v="3"/>
    <n v="0"/>
    <n v="10"/>
    <n v="1"/>
    <n v="2"/>
    <n v="0"/>
    <n v="2"/>
  </r>
  <r>
    <n v="29"/>
    <x v="1"/>
    <n v="4"/>
    <s v="Male"/>
    <s v="Sales Executive"/>
    <n v="4"/>
    <n v="6931"/>
    <s v="No"/>
    <n v="3"/>
    <n v="3"/>
    <n v="0.12"/>
    <n v="0.09"/>
    <n v="0.03"/>
    <n v="1386.2"/>
    <n v="1200"/>
    <x v="1"/>
    <s v="Travel_Rarely"/>
    <n v="1247"/>
    <s v="Sales"/>
    <n v="20"/>
    <n v="2"/>
    <s v="Marketing"/>
    <n v="45"/>
    <n v="3"/>
    <n v="2"/>
    <s v="Divorced"/>
    <n v="10732"/>
    <n v="2"/>
    <n v="14"/>
    <n v="3"/>
    <n v="4"/>
    <n v="1"/>
    <n v="10"/>
    <n v="2"/>
    <n v="2"/>
    <n v="0"/>
    <n v="2"/>
  </r>
  <r>
    <n v="25"/>
    <x v="1"/>
    <n v="1"/>
    <s v="Female"/>
    <s v="Manufacturing Director"/>
    <n v="3"/>
    <n v="4898"/>
    <s v="No"/>
    <n v="3"/>
    <n v="4"/>
    <n v="0.12"/>
    <n v="0.1"/>
    <n v="1.999999999999999E-2"/>
    <n v="979.6"/>
    <n v="500"/>
    <x v="1"/>
    <s v="Travel_Rarely"/>
    <n v="685"/>
    <s v="Research &amp; Development"/>
    <n v="1"/>
    <n v="3"/>
    <s v="Life Sciences"/>
    <n v="62"/>
    <n v="3"/>
    <n v="2"/>
    <s v="Married"/>
    <n v="7505"/>
    <n v="0"/>
    <n v="12"/>
    <n v="3"/>
    <n v="4"/>
    <n v="2"/>
    <n v="5"/>
    <n v="3"/>
    <n v="2"/>
    <n v="1"/>
    <n v="2"/>
  </r>
  <r>
    <n v="42"/>
    <x v="1"/>
    <n v="4"/>
    <s v="Female"/>
    <s v="Laboratory Technician"/>
    <n v="1"/>
    <n v="2593"/>
    <s v="Yes"/>
    <n v="3"/>
    <n v="9"/>
    <n v="0.1"/>
    <n v="0.09"/>
    <n v="1.0000000000000009E-2"/>
    <n v="518.6"/>
    <n v="3000"/>
    <x v="1"/>
    <s v="Travel_Rarely"/>
    <n v="269"/>
    <s v="Research &amp; Development"/>
    <n v="2"/>
    <n v="3"/>
    <s v="Medical"/>
    <n v="56"/>
    <n v="2"/>
    <n v="1"/>
    <s v="Divorced"/>
    <n v="8007"/>
    <n v="0"/>
    <n v="11"/>
    <n v="3"/>
    <n v="3"/>
    <n v="1"/>
    <n v="10"/>
    <n v="4"/>
    <n v="6"/>
    <n v="7"/>
    <n v="8"/>
  </r>
  <r>
    <n v="40"/>
    <x v="1"/>
    <n v="1"/>
    <s v="Male"/>
    <s v="Research Director"/>
    <n v="3"/>
    <n v="19436"/>
    <s v="No"/>
    <n v="3"/>
    <n v="21"/>
    <n v="0.15"/>
    <n v="7.0000000000000007E-2"/>
    <n v="7.9999999999999988E-2"/>
    <n v="3887.2000000000003"/>
    <n v="3000"/>
    <x v="1"/>
    <s v="Travel_Rarely"/>
    <n v="1416"/>
    <s v="Research &amp; Development"/>
    <n v="2"/>
    <n v="2"/>
    <s v="Medical"/>
    <n v="49"/>
    <n v="3"/>
    <n v="5"/>
    <s v="Divorced"/>
    <n v="5949"/>
    <n v="0"/>
    <n v="19"/>
    <n v="3"/>
    <n v="4"/>
    <n v="1"/>
    <n v="22"/>
    <n v="5"/>
    <n v="7"/>
    <n v="3"/>
    <n v="9"/>
  </r>
  <r>
    <n v="51"/>
    <x v="1"/>
    <n v="3"/>
    <s v="Male"/>
    <s v="Research Scientist"/>
    <n v="4"/>
    <n v="2723"/>
    <s v="No"/>
    <n v="2"/>
    <n v="1"/>
    <n v="0.15"/>
    <n v="0.11"/>
    <n v="3.9999999999999994E-2"/>
    <n v="544.6"/>
    <n v="500"/>
    <x v="0"/>
    <s v="Travel_Rarely"/>
    <n v="833"/>
    <s v="Research &amp; Development"/>
    <n v="1"/>
    <n v="3"/>
    <s v="Life Sciences"/>
    <n v="96"/>
    <n v="3"/>
    <n v="1"/>
    <s v="Married"/>
    <n v="23231"/>
    <n v="1"/>
    <n v="11"/>
    <n v="3"/>
    <n v="2"/>
    <n v="0"/>
    <n v="1"/>
    <n v="0"/>
    <n v="0"/>
    <n v="0"/>
    <n v="0"/>
  </r>
  <r>
    <n v="31"/>
    <x v="0"/>
    <n v="3"/>
    <s v="Male"/>
    <s v="Laboratory Technician"/>
    <n v="2"/>
    <n v="3479"/>
    <s v="No"/>
    <n v="4"/>
    <n v="5"/>
    <n v="0.08"/>
    <n v="7.0000000000000007E-2"/>
    <n v="9.999999999999995E-3"/>
    <n v="695.80000000000007"/>
    <n v="1200"/>
    <x v="1"/>
    <s v="Travel_Frequently"/>
    <n v="307"/>
    <s v="Research &amp; Development"/>
    <n v="29"/>
    <n v="2"/>
    <s v="Medical"/>
    <n v="71"/>
    <n v="2"/>
    <n v="1"/>
    <s v="Single"/>
    <n v="11652"/>
    <n v="0"/>
    <n v="11"/>
    <n v="3"/>
    <n v="2"/>
    <n v="0"/>
    <n v="6"/>
    <n v="2"/>
    <n v="4"/>
    <n v="1"/>
    <n v="4"/>
  </r>
  <r>
    <n v="32"/>
    <x v="1"/>
    <n v="2"/>
    <s v="Male"/>
    <s v="Laboratory Technician"/>
    <n v="2"/>
    <n v="2794"/>
    <s v="No"/>
    <n v="1"/>
    <n v="5"/>
    <n v="0.12"/>
    <n v="0.1"/>
    <n v="1.999999999999999E-2"/>
    <n v="558.80000000000007"/>
    <n v="3000"/>
    <x v="1"/>
    <s v="Travel_Frequently"/>
    <n v="1311"/>
    <s v="Research &amp; Development"/>
    <n v="7"/>
    <n v="3"/>
    <s v="Life Sciences"/>
    <n v="100"/>
    <n v="4"/>
    <n v="1"/>
    <s v="Married"/>
    <n v="26062"/>
    <n v="1"/>
    <n v="20"/>
    <n v="4"/>
    <n v="3"/>
    <n v="0"/>
    <n v="5"/>
    <n v="3"/>
    <n v="1"/>
    <n v="0"/>
    <n v="3"/>
  </r>
  <r>
    <n v="38"/>
    <x v="1"/>
    <n v="4"/>
    <s v="Male"/>
    <s v="Sales Executive"/>
    <n v="4"/>
    <n v="5249"/>
    <s v="No"/>
    <n v="3"/>
    <n v="8"/>
    <n v="0.12"/>
    <n v="0.11"/>
    <n v="9.999999999999995E-3"/>
    <n v="1049.8"/>
    <n v="500"/>
    <x v="1"/>
    <s v="Non-Travel"/>
    <n v="1327"/>
    <s v="Sales"/>
    <n v="2"/>
    <n v="2"/>
    <s v="Life Sciences"/>
    <n v="39"/>
    <n v="2"/>
    <n v="2"/>
    <s v="Married"/>
    <n v="19682"/>
    <n v="3"/>
    <n v="18"/>
    <n v="3"/>
    <n v="4"/>
    <n v="1"/>
    <n v="13"/>
    <n v="0"/>
    <n v="7"/>
    <n v="7"/>
    <n v="5"/>
  </r>
  <r>
    <n v="32"/>
    <x v="1"/>
    <n v="4"/>
    <s v="Male"/>
    <s v="Laboratory Technician"/>
    <n v="1"/>
    <n v="2176"/>
    <s v="No"/>
    <n v="3"/>
    <n v="6"/>
    <n v="0.1"/>
    <n v="0.09"/>
    <n v="1.0000000000000009E-2"/>
    <n v="435.20000000000005"/>
    <n v="3000"/>
    <x v="1"/>
    <s v="Travel_Rarely"/>
    <n v="128"/>
    <s v="Research &amp; Development"/>
    <n v="2"/>
    <n v="1"/>
    <s v="Technical Degree"/>
    <n v="84"/>
    <n v="2"/>
    <n v="2"/>
    <s v="Single"/>
    <n v="19737"/>
    <n v="4"/>
    <n v="13"/>
    <n v="3"/>
    <n v="4"/>
    <n v="0"/>
    <n v="9"/>
    <n v="5"/>
    <n v="2"/>
    <n v="0"/>
    <n v="4"/>
  </r>
  <r>
    <n v="46"/>
    <x v="1"/>
    <n v="3"/>
    <s v="Female"/>
    <s v="Manager"/>
    <n v="2"/>
    <n v="16872"/>
    <s v="Yes"/>
    <n v="2"/>
    <n v="7"/>
    <n v="0.1"/>
    <n v="0.09"/>
    <n v="1.0000000000000009E-2"/>
    <n v="3374.4"/>
    <n v="4500"/>
    <x v="1"/>
    <s v="Travel_Rarely"/>
    <n v="488"/>
    <s v="Sales"/>
    <n v="2"/>
    <n v="3"/>
    <s v="Technical Degree"/>
    <n v="75"/>
    <n v="1"/>
    <n v="4"/>
    <s v="Married"/>
    <n v="14977"/>
    <n v="3"/>
    <n v="12"/>
    <n v="3"/>
    <n v="2"/>
    <n v="1"/>
    <n v="28"/>
    <n v="2"/>
    <n v="7"/>
    <n v="7"/>
    <n v="7"/>
  </r>
  <r>
    <n v="28"/>
    <x v="0"/>
    <n v="1"/>
    <s v="Male"/>
    <s v="Laboratory Technician"/>
    <n v="3"/>
    <n v="3485"/>
    <s v="No"/>
    <n v="1"/>
    <n v="0"/>
    <n v="0.1"/>
    <n v="0.11"/>
    <n v="-9.999999999999995E-3"/>
    <n v="697"/>
    <n v="1200"/>
    <x v="0"/>
    <s v="Travel_Rarely"/>
    <n v="529"/>
    <s v="Research &amp; Development"/>
    <n v="2"/>
    <n v="4"/>
    <s v="Life Sciences"/>
    <n v="79"/>
    <n v="3"/>
    <n v="1"/>
    <s v="Single"/>
    <n v="14935"/>
    <n v="2"/>
    <n v="11"/>
    <n v="3"/>
    <n v="3"/>
    <n v="0"/>
    <n v="5"/>
    <n v="5"/>
    <n v="0"/>
    <n v="0"/>
    <n v="0"/>
  </r>
  <r>
    <n v="29"/>
    <x v="1"/>
    <n v="1"/>
    <s v="Male"/>
    <s v="Sales Executive"/>
    <n v="2"/>
    <n v="6644"/>
    <s v="No"/>
    <n v="3"/>
    <n v="0"/>
    <n v="0.08"/>
    <n v="0.1"/>
    <n v="-2.0000000000000004E-2"/>
    <n v="1328.8000000000002"/>
    <n v="4500"/>
    <x v="1"/>
    <s v="Travel_Rarely"/>
    <n v="1210"/>
    <s v="Sales"/>
    <n v="2"/>
    <n v="3"/>
    <s v="Medical"/>
    <n v="78"/>
    <n v="2"/>
    <n v="2"/>
    <s v="Married"/>
    <n v="3687"/>
    <n v="2"/>
    <n v="19"/>
    <n v="3"/>
    <n v="2"/>
    <n v="2"/>
    <n v="10"/>
    <n v="2"/>
    <n v="0"/>
    <n v="0"/>
    <n v="0"/>
  </r>
  <r>
    <n v="31"/>
    <x v="1"/>
    <n v="2"/>
    <s v="Male"/>
    <s v="Healthcare Representative"/>
    <n v="4"/>
    <n v="5582"/>
    <s v="No"/>
    <n v="3"/>
    <n v="9"/>
    <n v="0.15"/>
    <n v="0.1"/>
    <n v="4.9999999999999989E-2"/>
    <n v="1116.4000000000001"/>
    <n v="4500"/>
    <x v="1"/>
    <s v="Travel_Rarely"/>
    <n v="1463"/>
    <s v="Research &amp; Development"/>
    <n v="23"/>
    <n v="3"/>
    <s v="Medical"/>
    <n v="64"/>
    <n v="2"/>
    <n v="2"/>
    <s v="Married"/>
    <n v="14408"/>
    <n v="0"/>
    <n v="21"/>
    <n v="4"/>
    <n v="2"/>
    <n v="1"/>
    <n v="10"/>
    <n v="2"/>
    <n v="0"/>
    <n v="7"/>
    <n v="8"/>
  </r>
  <r>
    <n v="25"/>
    <x v="1"/>
    <n v="2"/>
    <s v="Male"/>
    <s v="Healthcare Representative"/>
    <n v="1"/>
    <n v="4000"/>
    <s v="No"/>
    <n v="3"/>
    <n v="6"/>
    <n v="0.15"/>
    <n v="0.1"/>
    <n v="4.9999999999999989E-2"/>
    <n v="800"/>
    <n v="1200"/>
    <x v="1"/>
    <s v="Non-Travel"/>
    <n v="675"/>
    <s v="Research &amp; Development"/>
    <n v="5"/>
    <n v="2"/>
    <s v="Life Sciences"/>
    <n v="85"/>
    <n v="4"/>
    <n v="2"/>
    <s v="Divorced"/>
    <n v="18384"/>
    <n v="1"/>
    <n v="12"/>
    <n v="3"/>
    <n v="4"/>
    <n v="2"/>
    <n v="6"/>
    <n v="2"/>
    <n v="3"/>
    <n v="1"/>
    <n v="5"/>
  </r>
  <r>
    <n v="45"/>
    <x v="1"/>
    <n v="3"/>
    <s v="Male"/>
    <s v="Healthcare Representative"/>
    <n v="4"/>
    <n v="13496"/>
    <s v="Yes"/>
    <n v="3"/>
    <n v="20"/>
    <n v="0.15"/>
    <n v="7.0000000000000007E-2"/>
    <n v="7.9999999999999988E-2"/>
    <n v="2699.2000000000003"/>
    <n v="4500"/>
    <x v="1"/>
    <s v="Travel_Rarely"/>
    <n v="1385"/>
    <s v="Research &amp; Development"/>
    <n v="20"/>
    <n v="2"/>
    <s v="Medical"/>
    <n v="79"/>
    <n v="3"/>
    <n v="4"/>
    <s v="Married"/>
    <n v="7501"/>
    <n v="0"/>
    <n v="14"/>
    <n v="3"/>
    <n v="2"/>
    <n v="0"/>
    <n v="21"/>
    <n v="2"/>
    <n v="7"/>
    <n v="4"/>
    <n v="10"/>
  </r>
  <r>
    <n v="36"/>
    <x v="1"/>
    <n v="4"/>
    <s v="Male"/>
    <s v="Laboratory Technician"/>
    <n v="4"/>
    <n v="3210"/>
    <s v="No"/>
    <n v="3"/>
    <n v="15"/>
    <n v="0.1"/>
    <n v="0.11"/>
    <n v="-9.999999999999995E-3"/>
    <n v="642"/>
    <n v="1200"/>
    <x v="2"/>
    <s v="Travel_Rarely"/>
    <n v="1403"/>
    <s v="Research &amp; Development"/>
    <n v="6"/>
    <n v="3"/>
    <s v="Life Sciences"/>
    <n v="47"/>
    <n v="3"/>
    <n v="1"/>
    <s v="Married"/>
    <n v="20251"/>
    <n v="0"/>
    <n v="11"/>
    <n v="3"/>
    <n v="3"/>
    <n v="1"/>
    <n v="16"/>
    <n v="4"/>
    <n v="13"/>
    <n v="10"/>
    <n v="11"/>
  </r>
  <r>
    <n v="55"/>
    <x v="1"/>
    <n v="4"/>
    <s v="Male"/>
    <s v="Manager"/>
    <n v="1"/>
    <n v="19045"/>
    <s v="Yes"/>
    <n v="3"/>
    <n v="36"/>
    <n v="0.12"/>
    <n v="0.09"/>
    <n v="0.03"/>
    <n v="3809"/>
    <n v="3000"/>
    <x v="1"/>
    <s v="Travel_Rarely"/>
    <n v="452"/>
    <s v="Research &amp; Development"/>
    <n v="1"/>
    <n v="3"/>
    <s v="Medical"/>
    <n v="81"/>
    <n v="3"/>
    <n v="5"/>
    <s v="Single"/>
    <n v="18938"/>
    <n v="0"/>
    <n v="14"/>
    <n v="3"/>
    <n v="3"/>
    <n v="0"/>
    <n v="37"/>
    <n v="2"/>
    <n v="10"/>
    <n v="4"/>
    <n v="13"/>
  </r>
  <r>
    <n v="47"/>
    <x v="0"/>
    <n v="1"/>
    <s v="Male"/>
    <s v="Manager"/>
    <n v="2"/>
    <n v="11849"/>
    <s v="Yes"/>
    <n v="2"/>
    <n v="10"/>
    <n v="0.1"/>
    <n v="7.0000000000000007E-2"/>
    <n v="0.03"/>
    <n v="2369.8000000000002"/>
    <n v="500"/>
    <x v="0"/>
    <s v="Non-Travel"/>
    <n v="666"/>
    <s v="Research &amp; Development"/>
    <n v="29"/>
    <n v="4"/>
    <s v="Life Sciences"/>
    <n v="88"/>
    <n v="3"/>
    <n v="3"/>
    <s v="Married"/>
    <n v="10268"/>
    <n v="1"/>
    <n v="12"/>
    <n v="3"/>
    <n v="4"/>
    <n v="1"/>
    <n v="10"/>
    <n v="2"/>
    <n v="7"/>
    <n v="9"/>
    <n v="9"/>
  </r>
  <r>
    <n v="28"/>
    <x v="1"/>
    <n v="4"/>
    <s v="Male"/>
    <s v="Research Scientist"/>
    <n v="4"/>
    <n v="2070"/>
    <s v="No"/>
    <n v="2"/>
    <n v="5"/>
    <n v="0.1"/>
    <n v="0.09"/>
    <n v="1.0000000000000009E-2"/>
    <n v="414"/>
    <n v="1200"/>
    <x v="2"/>
    <s v="Travel_Rarely"/>
    <n v="1158"/>
    <s v="Research &amp; Development"/>
    <n v="9"/>
    <n v="3"/>
    <s v="Medical"/>
    <n v="94"/>
    <n v="3"/>
    <n v="1"/>
    <s v="Married"/>
    <n v="2613"/>
    <n v="1"/>
    <n v="23"/>
    <n v="4"/>
    <n v="4"/>
    <n v="1"/>
    <n v="5"/>
    <n v="3"/>
    <n v="2"/>
    <n v="0"/>
    <n v="4"/>
  </r>
  <r>
    <n v="37"/>
    <x v="1"/>
    <n v="3"/>
    <s v="Male"/>
    <s v="Sales Executive"/>
    <n v="4"/>
    <n v="6502"/>
    <s v="No"/>
    <n v="4"/>
    <n v="5"/>
    <n v="0.12"/>
    <n v="7.0000000000000007E-2"/>
    <n v="4.9999999999999989E-2"/>
    <n v="1300.4000000000001"/>
    <n v="1200"/>
    <x v="1"/>
    <s v="Travel_Rarely"/>
    <n v="228"/>
    <s v="Sales"/>
    <n v="6"/>
    <n v="4"/>
    <s v="Medical"/>
    <n v="98"/>
    <n v="3"/>
    <n v="2"/>
    <s v="Married"/>
    <n v="22825"/>
    <n v="4"/>
    <n v="14"/>
    <n v="3"/>
    <n v="2"/>
    <n v="1"/>
    <n v="7"/>
    <n v="5"/>
    <n v="4"/>
    <n v="0"/>
    <n v="1"/>
  </r>
  <r>
    <n v="21"/>
    <x v="1"/>
    <n v="4"/>
    <s v="Male"/>
    <s v="Research Scientist"/>
    <n v="3"/>
    <n v="3230"/>
    <s v="No"/>
    <n v="4"/>
    <n v="3"/>
    <n v="0.12"/>
    <n v="0.1"/>
    <n v="1.999999999999999E-2"/>
    <n v="646"/>
    <n v="3000"/>
    <x v="1"/>
    <s v="Travel_Rarely"/>
    <n v="996"/>
    <s v="Research &amp; Development"/>
    <n v="3"/>
    <n v="2"/>
    <s v="Medical"/>
    <n v="100"/>
    <n v="2"/>
    <n v="1"/>
    <s v="Single"/>
    <n v="10531"/>
    <n v="1"/>
    <n v="17"/>
    <n v="3"/>
    <n v="1"/>
    <n v="0"/>
    <n v="3"/>
    <n v="4"/>
    <n v="2"/>
    <n v="1"/>
    <n v="0"/>
  </r>
  <r>
    <n v="37"/>
    <x v="1"/>
    <n v="1"/>
    <s v="Female"/>
    <s v="Research Director"/>
    <n v="4"/>
    <n v="13603"/>
    <s v="Yes"/>
    <n v="3"/>
    <n v="5"/>
    <n v="0.12"/>
    <n v="0.09"/>
    <n v="0.03"/>
    <n v="2720.6000000000004"/>
    <n v="500"/>
    <x v="1"/>
    <s v="Non-Travel"/>
    <n v="728"/>
    <s v="Research &amp; Development"/>
    <n v="1"/>
    <n v="4"/>
    <s v="Medical"/>
    <n v="80"/>
    <n v="3"/>
    <n v="3"/>
    <s v="Divorced"/>
    <n v="11677"/>
    <n v="2"/>
    <n v="18"/>
    <n v="3"/>
    <n v="1"/>
    <n v="2"/>
    <n v="15"/>
    <n v="2"/>
    <n v="2"/>
    <n v="0"/>
    <n v="2"/>
  </r>
  <r>
    <n v="35"/>
    <x v="1"/>
    <n v="2"/>
    <s v="Female"/>
    <s v="Manager"/>
    <n v="2"/>
    <n v="11996"/>
    <s v="No"/>
    <n v="2"/>
    <n v="7"/>
    <n v="0.15"/>
    <n v="7.0000000000000007E-2"/>
    <n v="7.9999999999999988E-2"/>
    <n v="2399.2000000000003"/>
    <n v="4500"/>
    <x v="2"/>
    <s v="Travel_Rarely"/>
    <n v="1315"/>
    <s v="Research &amp; Development"/>
    <n v="22"/>
    <n v="3"/>
    <s v="Life Sciences"/>
    <n v="71"/>
    <n v="4"/>
    <n v="3"/>
    <s v="Divorced"/>
    <n v="19100"/>
    <n v="7"/>
    <n v="18"/>
    <n v="3"/>
    <n v="2"/>
    <n v="1"/>
    <n v="10"/>
    <n v="6"/>
    <n v="7"/>
    <n v="6"/>
    <n v="2"/>
  </r>
  <r>
    <n v="38"/>
    <x v="1"/>
    <n v="1"/>
    <s v="Female"/>
    <s v="Sales Executive"/>
    <n v="1"/>
    <n v="5605"/>
    <s v="Yes"/>
    <n v="3"/>
    <n v="8"/>
    <n v="0.1"/>
    <n v="0.09"/>
    <n v="1.0000000000000009E-2"/>
    <n v="1121"/>
    <n v="3000"/>
    <x v="2"/>
    <s v="Travel_Rarely"/>
    <n v="322"/>
    <s v="Sales"/>
    <n v="7"/>
    <n v="2"/>
    <s v="Medical"/>
    <n v="44"/>
    <n v="4"/>
    <n v="2"/>
    <s v="Divorced"/>
    <n v="19191"/>
    <n v="1"/>
    <n v="24"/>
    <n v="4"/>
    <n v="3"/>
    <n v="1"/>
    <n v="8"/>
    <n v="3"/>
    <n v="0"/>
    <n v="7"/>
    <n v="7"/>
  </r>
  <r>
    <n v="26"/>
    <x v="1"/>
    <n v="3"/>
    <s v="Female"/>
    <s v="Manufacturing Director"/>
    <n v="2"/>
    <n v="6397"/>
    <s v="No"/>
    <n v="1"/>
    <n v="6"/>
    <n v="0.1"/>
    <n v="7.0000000000000007E-2"/>
    <n v="0.03"/>
    <n v="1279.4000000000001"/>
    <n v="3000"/>
    <x v="1"/>
    <s v="Travel_Frequently"/>
    <n v="1479"/>
    <s v="Research &amp; Development"/>
    <n v="1"/>
    <n v="3"/>
    <s v="Life Sciences"/>
    <n v="84"/>
    <n v="3"/>
    <n v="2"/>
    <s v="Divorced"/>
    <n v="26767"/>
    <n v="1"/>
    <n v="20"/>
    <n v="4"/>
    <n v="1"/>
    <n v="1"/>
    <n v="6"/>
    <n v="6"/>
    <n v="5"/>
    <n v="1"/>
    <n v="4"/>
  </r>
  <r>
    <n v="50"/>
    <x v="1"/>
    <n v="1"/>
    <s v="Male"/>
    <s v="Research Director"/>
    <n v="2"/>
    <n v="19144"/>
    <s v="No"/>
    <n v="2"/>
    <n v="10"/>
    <n v="0.08"/>
    <n v="0.09"/>
    <n v="-9.999999999999995E-3"/>
    <n v="3828.8"/>
    <n v="500"/>
    <x v="1"/>
    <s v="Travel_Rarely"/>
    <n v="797"/>
    <s v="Research &amp; Development"/>
    <n v="4"/>
    <n v="1"/>
    <s v="Life Sciences"/>
    <n v="96"/>
    <n v="3"/>
    <n v="5"/>
    <s v="Divorced"/>
    <n v="15815"/>
    <n v="3"/>
    <n v="14"/>
    <n v="3"/>
    <n v="1"/>
    <n v="2"/>
    <n v="28"/>
    <n v="4"/>
    <n v="4"/>
    <n v="1"/>
    <n v="6"/>
  </r>
  <r>
    <n v="53"/>
    <x v="1"/>
    <n v="3"/>
    <s v="Male"/>
    <s v="Research Director"/>
    <n v="3"/>
    <n v="17584"/>
    <s v="Yes"/>
    <n v="2"/>
    <n v="5"/>
    <n v="0.1"/>
    <n v="7.0000000000000007E-2"/>
    <n v="0.03"/>
    <n v="3516.8"/>
    <n v="3000"/>
    <x v="0"/>
    <s v="Travel_Rarely"/>
    <n v="1070"/>
    <s v="Research &amp; Development"/>
    <n v="3"/>
    <n v="4"/>
    <s v="Medical"/>
    <n v="45"/>
    <n v="3"/>
    <n v="4"/>
    <s v="Married"/>
    <n v="21016"/>
    <n v="3"/>
    <n v="16"/>
    <n v="3"/>
    <n v="4"/>
    <n v="3"/>
    <n v="21"/>
    <n v="5"/>
    <n v="3"/>
    <n v="1"/>
    <n v="3"/>
  </r>
  <r>
    <n v="42"/>
    <x v="1"/>
    <n v="2"/>
    <s v="Male"/>
    <s v="Sales Executive"/>
    <n v="3"/>
    <n v="4907"/>
    <s v="No"/>
    <n v="3"/>
    <n v="20"/>
    <n v="0.08"/>
    <n v="0.09"/>
    <n v="-9.999999999999995E-3"/>
    <n v="981.40000000000009"/>
    <n v="3000"/>
    <x v="0"/>
    <s v="Travel_Rarely"/>
    <n v="635"/>
    <s v="Sales"/>
    <n v="1"/>
    <n v="1"/>
    <s v="Life Sciences"/>
    <n v="99"/>
    <n v="3"/>
    <n v="2"/>
    <s v="Married"/>
    <n v="24532"/>
    <n v="1"/>
    <n v="25"/>
    <n v="4"/>
    <n v="3"/>
    <n v="0"/>
    <n v="20"/>
    <n v="3"/>
    <n v="16"/>
    <n v="11"/>
    <n v="6"/>
  </r>
  <r>
    <n v="29"/>
    <x v="1"/>
    <n v="2"/>
    <s v="Male"/>
    <s v="Sales Executive"/>
    <n v="4"/>
    <n v="4554"/>
    <s v="No"/>
    <n v="2"/>
    <n v="10"/>
    <n v="0.08"/>
    <n v="7.0000000000000007E-2"/>
    <n v="9.999999999999995E-3"/>
    <n v="910.80000000000007"/>
    <n v="500"/>
    <x v="1"/>
    <s v="Travel_Frequently"/>
    <n v="442"/>
    <s v="Sales"/>
    <n v="2"/>
    <n v="2"/>
    <s v="Life Sciences"/>
    <n v="44"/>
    <n v="3"/>
    <n v="2"/>
    <s v="Single"/>
    <n v="20260"/>
    <n v="1"/>
    <n v="18"/>
    <n v="3"/>
    <n v="1"/>
    <n v="0"/>
    <n v="10"/>
    <n v="3"/>
    <n v="7"/>
    <n v="0"/>
    <n v="9"/>
  </r>
  <r>
    <n v="55"/>
    <x v="1"/>
    <n v="2"/>
    <s v="Male"/>
    <s v="Laboratory Technician"/>
    <n v="4"/>
    <n v="5415"/>
    <s v="Yes"/>
    <n v="3"/>
    <n v="10"/>
    <n v="0.08"/>
    <n v="0.09"/>
    <n v="-9.999999999999995E-3"/>
    <n v="1083"/>
    <n v="3000"/>
    <x v="1"/>
    <s v="Travel_Rarely"/>
    <n v="147"/>
    <s v="Research &amp; Development"/>
    <n v="20"/>
    <n v="2"/>
    <s v="Technical Degree"/>
    <n v="37"/>
    <n v="3"/>
    <n v="2"/>
    <s v="Married"/>
    <n v="15972"/>
    <n v="3"/>
    <n v="19"/>
    <n v="3"/>
    <n v="4"/>
    <n v="1"/>
    <n v="12"/>
    <n v="4"/>
    <n v="7"/>
    <n v="0"/>
    <n v="8"/>
  </r>
  <r>
    <n v="26"/>
    <x v="1"/>
    <n v="1"/>
    <s v="Male"/>
    <s v="Healthcare Representative"/>
    <n v="1"/>
    <n v="4741"/>
    <s v="Yes"/>
    <n v="3"/>
    <n v="5"/>
    <n v="0.08"/>
    <n v="0.09"/>
    <n v="-9.999999999999995E-3"/>
    <n v="948.2"/>
    <n v="3000"/>
    <x v="1"/>
    <s v="Travel_Frequently"/>
    <n v="496"/>
    <s v="Research &amp; Development"/>
    <n v="11"/>
    <n v="2"/>
    <s v="Medical"/>
    <n v="60"/>
    <n v="3"/>
    <n v="2"/>
    <s v="Married"/>
    <n v="22722"/>
    <n v="1"/>
    <n v="13"/>
    <n v="3"/>
    <n v="3"/>
    <n v="1"/>
    <n v="5"/>
    <n v="3"/>
    <n v="3"/>
    <n v="3"/>
    <n v="3"/>
  </r>
  <r>
    <n v="37"/>
    <x v="1"/>
    <n v="4"/>
    <s v="Female"/>
    <s v="Research Scientist"/>
    <n v="4"/>
    <n v="2115"/>
    <s v="No"/>
    <n v="3"/>
    <n v="17"/>
    <n v="0.12"/>
    <n v="0.11"/>
    <n v="9.999999999999995E-3"/>
    <n v="423"/>
    <n v="500"/>
    <x v="1"/>
    <s v="Travel_Rarely"/>
    <n v="1372"/>
    <s v="Research &amp; Development"/>
    <n v="1"/>
    <n v="3"/>
    <s v="Life Sciences"/>
    <n v="42"/>
    <n v="3"/>
    <n v="1"/>
    <s v="Single"/>
    <n v="15881"/>
    <n v="1"/>
    <n v="12"/>
    <n v="3"/>
    <n v="2"/>
    <n v="0"/>
    <n v="17"/>
    <n v="3"/>
    <n v="12"/>
    <n v="5"/>
    <n v="7"/>
  </r>
  <r>
    <n v="44"/>
    <x v="0"/>
    <n v="4"/>
    <s v="Male"/>
    <s v="Laboratory Technician"/>
    <n v="3"/>
    <n v="3161"/>
    <s v="Yes"/>
    <n v="1"/>
    <n v="1"/>
    <n v="0.15"/>
    <n v="0.1"/>
    <n v="4.9999999999999989E-2"/>
    <n v="632.20000000000005"/>
    <n v="3000"/>
    <x v="1"/>
    <s v="Travel_Frequently"/>
    <n v="920"/>
    <s v="Research &amp; Development"/>
    <n v="24"/>
    <n v="3"/>
    <s v="Life Sciences"/>
    <n v="43"/>
    <n v="3"/>
    <n v="1"/>
    <s v="Divorced"/>
    <n v="19920"/>
    <n v="3"/>
    <n v="22"/>
    <n v="4"/>
    <n v="4"/>
    <n v="1"/>
    <n v="19"/>
    <n v="0"/>
    <n v="0"/>
    <n v="0"/>
    <n v="0"/>
  </r>
  <r>
    <n v="38"/>
    <x v="1"/>
    <n v="4"/>
    <s v="Male"/>
    <s v="Healthcare Representative"/>
    <n v="4"/>
    <n v="5745"/>
    <s v="No"/>
    <n v="3"/>
    <n v="2"/>
    <n v="0.08"/>
    <n v="0.09"/>
    <n v="-9.999999999999995E-3"/>
    <n v="1149"/>
    <n v="3000"/>
    <x v="1"/>
    <s v="Travel_Rarely"/>
    <n v="688"/>
    <s v="Research &amp; Development"/>
    <n v="23"/>
    <n v="4"/>
    <s v="Life Sciences"/>
    <n v="82"/>
    <n v="3"/>
    <n v="2"/>
    <s v="Divorced"/>
    <n v="18899"/>
    <n v="9"/>
    <n v="14"/>
    <n v="3"/>
    <n v="2"/>
    <n v="1"/>
    <n v="10"/>
    <n v="2"/>
    <n v="2"/>
    <n v="1"/>
    <n v="2"/>
  </r>
  <r>
    <n v="26"/>
    <x v="0"/>
    <n v="1"/>
    <s v="Male"/>
    <s v="Laboratory Technician"/>
    <n v="2"/>
    <n v="2373"/>
    <s v="Yes"/>
    <n v="3"/>
    <n v="3"/>
    <n v="0.15"/>
    <n v="0.11"/>
    <n v="3.9999999999999994E-2"/>
    <n v="474.6"/>
    <n v="500"/>
    <x v="1"/>
    <s v="Travel_Rarely"/>
    <n v="1449"/>
    <s v="Research &amp; Development"/>
    <n v="16"/>
    <n v="4"/>
    <s v="Medical"/>
    <n v="45"/>
    <n v="3"/>
    <n v="1"/>
    <s v="Divorced"/>
    <n v="14180"/>
    <n v="2"/>
    <n v="13"/>
    <n v="3"/>
    <n v="4"/>
    <n v="1"/>
    <n v="5"/>
    <n v="2"/>
    <n v="2"/>
    <n v="0"/>
    <n v="2"/>
  </r>
  <r>
    <n v="28"/>
    <x v="1"/>
    <n v="4"/>
    <s v="Female"/>
    <s v="Research Scientist"/>
    <n v="4"/>
    <n v="3310"/>
    <s v="No"/>
    <n v="3"/>
    <n v="5"/>
    <n v="0.1"/>
    <n v="0.09"/>
    <n v="1.0000000000000009E-2"/>
    <n v="662"/>
    <n v="1200"/>
    <x v="1"/>
    <s v="Travel_Rarely"/>
    <n v="1117"/>
    <s v="Research &amp; Development"/>
    <n v="8"/>
    <n v="2"/>
    <s v="Life Sciences"/>
    <n v="66"/>
    <n v="3"/>
    <n v="1"/>
    <s v="Single"/>
    <n v="4488"/>
    <n v="1"/>
    <n v="21"/>
    <n v="4"/>
    <n v="4"/>
    <n v="0"/>
    <n v="5"/>
    <n v="3"/>
    <n v="3"/>
    <n v="0"/>
    <n v="2"/>
  </r>
  <r>
    <n v="49"/>
    <x v="1"/>
    <n v="3"/>
    <s v="Female"/>
    <s v="Research Director"/>
    <n v="1"/>
    <n v="18665"/>
    <s v="Yes"/>
    <n v="3"/>
    <n v="3"/>
    <n v="0.15"/>
    <n v="0.1"/>
    <n v="4.9999999999999989E-2"/>
    <n v="3733"/>
    <n v="4500"/>
    <x v="1"/>
    <s v="Travel_Frequently"/>
    <n v="636"/>
    <s v="Research &amp; Development"/>
    <n v="10"/>
    <n v="4"/>
    <s v="Life Sciences"/>
    <n v="35"/>
    <n v="3"/>
    <n v="5"/>
    <s v="Single"/>
    <n v="25594"/>
    <n v="9"/>
    <n v="11"/>
    <n v="3"/>
    <n v="4"/>
    <n v="0"/>
    <n v="22"/>
    <n v="4"/>
    <n v="2"/>
    <n v="1"/>
    <n v="2"/>
  </r>
  <r>
    <n v="36"/>
    <x v="1"/>
    <n v="3"/>
    <s v="Male"/>
    <s v="Research Scientist"/>
    <n v="2"/>
    <n v="4485"/>
    <s v="No"/>
    <n v="3"/>
    <n v="8"/>
    <n v="0.15"/>
    <n v="0.1"/>
    <n v="4.9999999999999989E-2"/>
    <n v="897"/>
    <n v="4500"/>
    <x v="0"/>
    <s v="Travel_Rarely"/>
    <n v="506"/>
    <s v="Research &amp; Development"/>
    <n v="3"/>
    <n v="3"/>
    <s v="Technical Degree"/>
    <n v="30"/>
    <n v="3"/>
    <n v="2"/>
    <s v="Single"/>
    <n v="26285"/>
    <n v="4"/>
    <n v="12"/>
    <n v="3"/>
    <n v="4"/>
    <n v="0"/>
    <n v="10"/>
    <n v="2"/>
    <n v="0"/>
    <n v="7"/>
    <n v="7"/>
  </r>
  <r>
    <n v="31"/>
    <x v="1"/>
    <n v="4"/>
    <s v="Female"/>
    <s v="Sales Representative"/>
    <n v="2"/>
    <n v="2789"/>
    <s v="No"/>
    <n v="2"/>
    <n v="2"/>
    <n v="0.1"/>
    <n v="0.09"/>
    <n v="1.0000000000000009E-2"/>
    <n v="557.80000000000007"/>
    <n v="3000"/>
    <x v="1"/>
    <s v="Travel_Frequently"/>
    <n v="444"/>
    <s v="Sales"/>
    <n v="5"/>
    <n v="3"/>
    <s v="Marketing"/>
    <n v="84"/>
    <n v="3"/>
    <n v="1"/>
    <s v="Divorced"/>
    <n v="3909"/>
    <n v="1"/>
    <n v="11"/>
    <n v="3"/>
    <n v="3"/>
    <n v="1"/>
    <n v="2"/>
    <n v="5"/>
    <n v="2"/>
    <n v="2"/>
    <n v="2"/>
  </r>
  <r>
    <n v="26"/>
    <x v="0"/>
    <n v="4"/>
    <s v="Male"/>
    <s v="Sales Executive"/>
    <n v="4"/>
    <n v="5828"/>
    <s v="Yes"/>
    <n v="3"/>
    <n v="8"/>
    <n v="0.08"/>
    <n v="7.0000000000000007E-2"/>
    <n v="9.999999999999995E-3"/>
    <n v="1165.6000000000001"/>
    <n v="3000"/>
    <x v="1"/>
    <s v="Travel_Rarely"/>
    <n v="950"/>
    <s v="Sales"/>
    <n v="4"/>
    <n v="4"/>
    <s v="Marketing"/>
    <n v="48"/>
    <n v="2"/>
    <n v="2"/>
    <s v="Single"/>
    <n v="8450"/>
    <n v="1"/>
    <n v="12"/>
    <n v="3"/>
    <n v="2"/>
    <n v="0"/>
    <n v="8"/>
    <n v="0"/>
    <n v="7"/>
    <n v="7"/>
    <n v="4"/>
  </r>
  <r>
    <n v="37"/>
    <x v="1"/>
    <n v="2"/>
    <s v="Male"/>
    <s v="Research Scientist"/>
    <n v="4"/>
    <n v="2326"/>
    <s v="Yes"/>
    <n v="2"/>
    <n v="4"/>
    <n v="0.15"/>
    <n v="0.09"/>
    <n v="0.06"/>
    <n v="465.20000000000005"/>
    <n v="3000"/>
    <x v="1"/>
    <s v="Travel_Frequently"/>
    <n v="889"/>
    <s v="Research &amp; Development"/>
    <n v="9"/>
    <n v="3"/>
    <s v="Medical"/>
    <n v="53"/>
    <n v="3"/>
    <n v="1"/>
    <s v="Married"/>
    <n v="11411"/>
    <n v="1"/>
    <n v="12"/>
    <n v="3"/>
    <n v="3"/>
    <n v="3"/>
    <n v="4"/>
    <n v="3"/>
    <n v="2"/>
    <n v="1"/>
    <n v="2"/>
  </r>
  <r>
    <n v="42"/>
    <x v="1"/>
    <n v="3"/>
    <s v="Female"/>
    <s v="Sales Executive"/>
    <n v="2"/>
    <n v="13525"/>
    <s v="No"/>
    <n v="4"/>
    <n v="20"/>
    <n v="0.12"/>
    <n v="0.11"/>
    <n v="9.999999999999995E-3"/>
    <n v="2705"/>
    <n v="500"/>
    <x v="1"/>
    <s v="Travel_Frequently"/>
    <n v="555"/>
    <s v="Sales"/>
    <n v="26"/>
    <n v="3"/>
    <s v="Marketing"/>
    <n v="77"/>
    <n v="3"/>
    <n v="4"/>
    <s v="Married"/>
    <n v="14864"/>
    <n v="5"/>
    <n v="14"/>
    <n v="3"/>
    <n v="4"/>
    <n v="1"/>
    <n v="23"/>
    <n v="2"/>
    <n v="4"/>
    <n v="4"/>
    <n v="8"/>
  </r>
  <r>
    <n v="18"/>
    <x v="0"/>
    <n v="3"/>
    <s v="Male"/>
    <s v="Laboratory Technician"/>
    <n v="3"/>
    <n v="1420"/>
    <s v="No"/>
    <n v="3"/>
    <n v="0"/>
    <n v="0.15"/>
    <n v="0.1"/>
    <n v="4.9999999999999989E-2"/>
    <n v="284"/>
    <n v="500"/>
    <x v="2"/>
    <s v="Travel_Rarely"/>
    <n v="230"/>
    <s v="Research &amp; Development"/>
    <n v="3"/>
    <n v="3"/>
    <s v="Life Sciences"/>
    <n v="54"/>
    <n v="3"/>
    <n v="1"/>
    <s v="Single"/>
    <n v="25233"/>
    <n v="1"/>
    <n v="13"/>
    <n v="3"/>
    <n v="3"/>
    <n v="0"/>
    <n v="0"/>
    <n v="2"/>
    <n v="0"/>
    <n v="0"/>
    <n v="0"/>
  </r>
  <r>
    <n v="35"/>
    <x v="1"/>
    <n v="3"/>
    <s v="Male"/>
    <s v="Sales Executive"/>
    <n v="2"/>
    <n v="8020"/>
    <s v="No"/>
    <n v="2"/>
    <n v="11"/>
    <n v="0.1"/>
    <n v="0.09"/>
    <n v="1.0000000000000009E-2"/>
    <n v="1604"/>
    <n v="500"/>
    <x v="1"/>
    <s v="Travel_Rarely"/>
    <n v="1232"/>
    <s v="Sales"/>
    <n v="16"/>
    <n v="3"/>
    <s v="Marketing"/>
    <n v="96"/>
    <n v="3"/>
    <n v="3"/>
    <s v="Married"/>
    <n v="5100"/>
    <n v="0"/>
    <n v="15"/>
    <n v="3"/>
    <n v="3"/>
    <n v="2"/>
    <n v="12"/>
    <n v="3"/>
    <n v="9"/>
    <n v="6"/>
    <n v="9"/>
  </r>
  <r>
    <n v="36"/>
    <x v="1"/>
    <n v="3"/>
    <s v="Male"/>
    <s v="Laboratory Technician"/>
    <n v="4"/>
    <n v="3688"/>
    <s v="No"/>
    <n v="3"/>
    <n v="1"/>
    <n v="0.12"/>
    <n v="0.1"/>
    <n v="1.999999999999999E-2"/>
    <n v="737.6"/>
    <n v="4500"/>
    <x v="2"/>
    <s v="Travel_Frequently"/>
    <n v="566"/>
    <s v="Research &amp; Development"/>
    <n v="18"/>
    <n v="4"/>
    <s v="Life Sciences"/>
    <n v="81"/>
    <n v="4"/>
    <n v="1"/>
    <s v="Married"/>
    <n v="7122"/>
    <n v="4"/>
    <n v="18"/>
    <n v="3"/>
    <n v="4"/>
    <n v="2"/>
    <n v="4"/>
    <n v="2"/>
    <n v="0"/>
    <n v="0"/>
    <n v="0"/>
  </r>
  <r>
    <n v="51"/>
    <x v="1"/>
    <n v="4"/>
    <s v="Male"/>
    <s v="Manufacturing Director"/>
    <n v="2"/>
    <n v="5482"/>
    <s v="No"/>
    <n v="3"/>
    <n v="4"/>
    <n v="0.08"/>
    <n v="0.11"/>
    <n v="-0.03"/>
    <n v="1096.4000000000001"/>
    <n v="1200"/>
    <x v="1"/>
    <s v="Travel_Rarely"/>
    <n v="1302"/>
    <s v="Research &amp; Development"/>
    <n v="2"/>
    <n v="3"/>
    <s v="Medical"/>
    <n v="84"/>
    <n v="1"/>
    <n v="2"/>
    <s v="Divorced"/>
    <n v="16321"/>
    <n v="5"/>
    <n v="18"/>
    <n v="3"/>
    <n v="4"/>
    <n v="1"/>
    <n v="13"/>
    <n v="3"/>
    <n v="1"/>
    <n v="1"/>
    <n v="2"/>
  </r>
  <r>
    <n v="41"/>
    <x v="1"/>
    <n v="4"/>
    <s v="Male"/>
    <s v="Manager"/>
    <n v="2"/>
    <n v="16015"/>
    <s v="No"/>
    <n v="3"/>
    <n v="22"/>
    <n v="0.08"/>
    <n v="7.0000000000000007E-2"/>
    <n v="9.999999999999995E-3"/>
    <n v="3203"/>
    <n v="500"/>
    <x v="1"/>
    <s v="Travel_Rarely"/>
    <n v="334"/>
    <s v="Sales"/>
    <n v="2"/>
    <n v="4"/>
    <s v="Life Sciences"/>
    <n v="88"/>
    <n v="3"/>
    <n v="4"/>
    <s v="Single"/>
    <n v="15896"/>
    <n v="1"/>
    <n v="19"/>
    <n v="3"/>
    <n v="2"/>
    <n v="0"/>
    <n v="22"/>
    <n v="2"/>
    <n v="10"/>
    <n v="0"/>
    <n v="4"/>
  </r>
  <r>
    <n v="18"/>
    <x v="1"/>
    <n v="4"/>
    <s v="Female"/>
    <s v="Sales Representative"/>
    <n v="3"/>
    <n v="1200"/>
    <s v="No"/>
    <n v="3"/>
    <n v="0"/>
    <n v="0.1"/>
    <n v="0.11"/>
    <n v="-9.999999999999995E-3"/>
    <n v="240"/>
    <n v="500"/>
    <x v="0"/>
    <s v="Travel_Rarely"/>
    <n v="812"/>
    <s v="Sales"/>
    <n v="10"/>
    <n v="3"/>
    <s v="Medical"/>
    <n v="69"/>
    <n v="2"/>
    <n v="1"/>
    <s v="Single"/>
    <n v="9724"/>
    <n v="1"/>
    <n v="12"/>
    <n v="3"/>
    <n v="1"/>
    <n v="0"/>
    <n v="0"/>
    <n v="2"/>
    <n v="0"/>
    <n v="0"/>
    <n v="0"/>
  </r>
  <r>
    <n v="28"/>
    <x v="1"/>
    <n v="2"/>
    <s v="Male"/>
    <s v="Healthcare Representative"/>
    <n v="1"/>
    <n v="5661"/>
    <s v="No"/>
    <n v="3"/>
    <n v="8"/>
    <n v="0.15"/>
    <n v="0.09"/>
    <n v="0.06"/>
    <n v="1132.2"/>
    <n v="1200"/>
    <x v="1"/>
    <s v="Travel_Rarely"/>
    <n v="1476"/>
    <s v="Research &amp; Development"/>
    <n v="16"/>
    <n v="2"/>
    <s v="Medical"/>
    <n v="68"/>
    <n v="4"/>
    <n v="2"/>
    <s v="Single"/>
    <n v="4824"/>
    <n v="0"/>
    <n v="19"/>
    <n v="3"/>
    <n v="3"/>
    <n v="0"/>
    <n v="9"/>
    <n v="2"/>
    <n v="3"/>
    <n v="0"/>
    <n v="7"/>
  </r>
  <r>
    <n v="31"/>
    <x v="1"/>
    <n v="2"/>
    <s v="Male"/>
    <s v="Sales Executive"/>
    <n v="4"/>
    <n v="6929"/>
    <s v="No"/>
    <n v="2"/>
    <n v="8"/>
    <n v="0.15"/>
    <n v="0.11"/>
    <n v="3.9999999999999994E-2"/>
    <n v="1385.8000000000002"/>
    <n v="4500"/>
    <x v="1"/>
    <s v="Travel_Rarely"/>
    <n v="218"/>
    <s v="Sales"/>
    <n v="7"/>
    <n v="3"/>
    <s v="Technical Degree"/>
    <n v="100"/>
    <n v="4"/>
    <n v="2"/>
    <s v="Married"/>
    <n v="12241"/>
    <n v="4"/>
    <n v="11"/>
    <n v="3"/>
    <n v="2"/>
    <n v="1"/>
    <n v="10"/>
    <n v="3"/>
    <n v="7"/>
    <n v="7"/>
    <n v="7"/>
  </r>
  <r>
    <n v="39"/>
    <x v="1"/>
    <n v="3"/>
    <s v="Male"/>
    <s v="Healthcare Representative"/>
    <n v="4"/>
    <n v="9613"/>
    <s v="No"/>
    <n v="2"/>
    <n v="18"/>
    <n v="0.15"/>
    <n v="0.1"/>
    <n v="4.9999999999999989E-2"/>
    <n v="1922.6000000000001"/>
    <n v="3000"/>
    <x v="1"/>
    <s v="Travel_Rarely"/>
    <n v="1132"/>
    <s v="Research &amp; Development"/>
    <n v="1"/>
    <n v="3"/>
    <s v="Medical"/>
    <n v="48"/>
    <n v="4"/>
    <n v="3"/>
    <s v="Divorced"/>
    <n v="10942"/>
    <n v="0"/>
    <n v="17"/>
    <n v="3"/>
    <n v="1"/>
    <n v="3"/>
    <n v="19"/>
    <n v="5"/>
    <n v="10"/>
    <n v="3"/>
    <n v="7"/>
  </r>
  <r>
    <n v="36"/>
    <x v="1"/>
    <n v="2"/>
    <s v="Female"/>
    <s v="Laboratory Technician"/>
    <n v="2"/>
    <n v="5674"/>
    <s v="No"/>
    <n v="3"/>
    <n v="9"/>
    <n v="0.12"/>
    <n v="7.0000000000000007E-2"/>
    <n v="4.9999999999999989E-2"/>
    <n v="1134.8"/>
    <n v="3000"/>
    <x v="2"/>
    <s v="Non-Travel"/>
    <n v="1105"/>
    <s v="Research &amp; Development"/>
    <n v="24"/>
    <n v="4"/>
    <s v="Life Sciences"/>
    <n v="47"/>
    <n v="3"/>
    <n v="2"/>
    <s v="Married"/>
    <n v="6927"/>
    <n v="7"/>
    <n v="15"/>
    <n v="3"/>
    <n v="3"/>
    <n v="1"/>
    <n v="11"/>
    <n v="3"/>
    <n v="8"/>
    <n v="0"/>
    <n v="8"/>
  </r>
  <r>
    <n v="32"/>
    <x v="1"/>
    <n v="4"/>
    <s v="Male"/>
    <s v="Sales Executive"/>
    <n v="3"/>
    <n v="5484"/>
    <s v="No"/>
    <n v="2"/>
    <n v="13"/>
    <n v="0.08"/>
    <n v="7.0000000000000007E-2"/>
    <n v="9.999999999999995E-3"/>
    <n v="1096.8"/>
    <n v="1200"/>
    <x v="1"/>
    <s v="Travel_Rarely"/>
    <n v="906"/>
    <s v="Sales"/>
    <n v="7"/>
    <n v="3"/>
    <s v="Life Sciences"/>
    <n v="91"/>
    <n v="2"/>
    <n v="2"/>
    <s v="Married"/>
    <n v="16985"/>
    <n v="1"/>
    <n v="14"/>
    <n v="3"/>
    <n v="3"/>
    <n v="1"/>
    <n v="13"/>
    <n v="3"/>
    <n v="8"/>
    <n v="4"/>
    <n v="8"/>
  </r>
  <r>
    <n v="38"/>
    <x v="1"/>
    <n v="1"/>
    <s v="Female"/>
    <s v="Research Director"/>
    <n v="2"/>
    <n v="12061"/>
    <s v="No"/>
    <n v="3"/>
    <n v="10"/>
    <n v="0.12"/>
    <n v="0.09"/>
    <n v="0.03"/>
    <n v="2412.2000000000003"/>
    <n v="1200"/>
    <x v="1"/>
    <s v="Travel_Rarely"/>
    <n v="849"/>
    <s v="Research &amp; Development"/>
    <n v="25"/>
    <n v="2"/>
    <s v="Life Sciences"/>
    <n v="81"/>
    <n v="2"/>
    <n v="3"/>
    <s v="Married"/>
    <n v="26707"/>
    <n v="3"/>
    <n v="17"/>
    <n v="3"/>
    <n v="3"/>
    <n v="1"/>
    <n v="19"/>
    <n v="2"/>
    <n v="8"/>
    <n v="0"/>
    <n v="1"/>
  </r>
  <r>
    <n v="58"/>
    <x v="1"/>
    <n v="4"/>
    <s v="Male"/>
    <s v="Healthcare Representative"/>
    <n v="3"/>
    <n v="5660"/>
    <s v="Yes"/>
    <n v="3"/>
    <n v="5"/>
    <n v="0.08"/>
    <n v="7.0000000000000007E-2"/>
    <n v="9.999999999999995E-3"/>
    <n v="1132"/>
    <n v="1200"/>
    <x v="2"/>
    <s v="Non-Travel"/>
    <n v="390"/>
    <s v="Research &amp; Development"/>
    <n v="1"/>
    <n v="4"/>
    <s v="Life Sciences"/>
    <n v="32"/>
    <n v="1"/>
    <n v="2"/>
    <s v="Divorced"/>
    <n v="17056"/>
    <n v="2"/>
    <n v="13"/>
    <n v="3"/>
    <n v="4"/>
    <n v="1"/>
    <n v="12"/>
    <n v="2"/>
    <n v="3"/>
    <n v="1"/>
    <n v="2"/>
  </r>
  <r>
    <n v="31"/>
    <x v="1"/>
    <n v="3"/>
    <s v="Male"/>
    <s v="Research Scientist"/>
    <n v="4"/>
    <n v="4821"/>
    <s v="Yes"/>
    <n v="3"/>
    <n v="5"/>
    <n v="0.12"/>
    <n v="0.11"/>
    <n v="9.999999999999995E-3"/>
    <n v="964.2"/>
    <n v="3000"/>
    <x v="1"/>
    <s v="Travel_Rarely"/>
    <n v="691"/>
    <s v="Research &amp; Development"/>
    <n v="5"/>
    <n v="4"/>
    <s v="Technical Degree"/>
    <n v="86"/>
    <n v="3"/>
    <n v="1"/>
    <s v="Married"/>
    <n v="10077"/>
    <n v="0"/>
    <n v="12"/>
    <n v="3"/>
    <n v="3"/>
    <n v="1"/>
    <n v="6"/>
    <n v="4"/>
    <n v="2"/>
    <n v="0"/>
    <n v="3"/>
  </r>
  <r>
    <n v="31"/>
    <x v="1"/>
    <n v="1"/>
    <s v="Male"/>
    <s v="Human Resources"/>
    <n v="1"/>
    <n v="6410"/>
    <s v="No"/>
    <n v="3"/>
    <n v="2"/>
    <n v="0.1"/>
    <n v="0.1"/>
    <n v="0"/>
    <n v="1282"/>
    <n v="4500"/>
    <x v="1"/>
    <s v="Travel_Rarely"/>
    <n v="106"/>
    <s v="Human Resources"/>
    <n v="2"/>
    <n v="3"/>
    <s v="Human Resources"/>
    <n v="62"/>
    <n v="2"/>
    <n v="2"/>
    <s v="Married"/>
    <n v="17822"/>
    <n v="3"/>
    <n v="12"/>
    <n v="3"/>
    <n v="4"/>
    <n v="0"/>
    <n v="9"/>
    <n v="1"/>
    <n v="2"/>
    <n v="1"/>
    <n v="0"/>
  </r>
  <r>
    <n v="45"/>
    <x v="1"/>
    <n v="1"/>
    <s v="Male"/>
    <s v="Laboratory Technician"/>
    <n v="1"/>
    <n v="5210"/>
    <s v="No"/>
    <n v="3"/>
    <n v="24"/>
    <n v="0.15"/>
    <n v="0.09"/>
    <n v="0.06"/>
    <n v="1042"/>
    <n v="1200"/>
    <x v="1"/>
    <s v="Travel_Frequently"/>
    <n v="1249"/>
    <s v="Research &amp; Development"/>
    <n v="7"/>
    <n v="3"/>
    <s v="Life Sciences"/>
    <n v="97"/>
    <n v="3"/>
    <n v="3"/>
    <s v="Divorced"/>
    <n v="20308"/>
    <n v="1"/>
    <n v="18"/>
    <n v="3"/>
    <n v="1"/>
    <n v="1"/>
    <n v="24"/>
    <n v="2"/>
    <n v="9"/>
    <n v="9"/>
    <n v="11"/>
  </r>
  <r>
    <n v="31"/>
    <x v="1"/>
    <n v="3"/>
    <s v="Male"/>
    <s v="Research Scientist"/>
    <n v="4"/>
    <n v="2695"/>
    <s v="Yes"/>
    <n v="1"/>
    <n v="2"/>
    <n v="0.12"/>
    <n v="7.0000000000000007E-2"/>
    <n v="4.9999999999999989E-2"/>
    <n v="539"/>
    <n v="1200"/>
    <x v="1"/>
    <s v="Travel_Rarely"/>
    <n v="192"/>
    <s v="Research &amp; Development"/>
    <n v="2"/>
    <n v="4"/>
    <s v="Life Sciences"/>
    <n v="32"/>
    <n v="3"/>
    <n v="1"/>
    <s v="Divorced"/>
    <n v="7747"/>
    <n v="0"/>
    <n v="18"/>
    <n v="3"/>
    <n v="2"/>
    <n v="1"/>
    <n v="3"/>
    <n v="2"/>
    <n v="2"/>
    <n v="2"/>
    <n v="2"/>
  </r>
  <r>
    <n v="33"/>
    <x v="1"/>
    <n v="4"/>
    <s v="Female"/>
    <s v="Manager"/>
    <n v="2"/>
    <n v="11878"/>
    <s v="No"/>
    <n v="3"/>
    <n v="10"/>
    <n v="0.12"/>
    <n v="0.09"/>
    <n v="0.03"/>
    <n v="2375.6"/>
    <n v="500"/>
    <x v="1"/>
    <s v="Travel_Frequently"/>
    <n v="553"/>
    <s v="Research &amp; Development"/>
    <n v="5"/>
    <n v="4"/>
    <s v="Life Sciences"/>
    <n v="74"/>
    <n v="3"/>
    <n v="3"/>
    <s v="Married"/>
    <n v="23364"/>
    <n v="6"/>
    <n v="11"/>
    <n v="3"/>
    <n v="2"/>
    <n v="2"/>
    <n v="12"/>
    <n v="2"/>
    <n v="6"/>
    <n v="8"/>
    <n v="8"/>
  </r>
  <r>
    <n v="39"/>
    <x v="1"/>
    <n v="3"/>
    <s v="Male"/>
    <s v="Manager"/>
    <n v="1"/>
    <n v="17068"/>
    <s v="Yes"/>
    <n v="3"/>
    <n v="21"/>
    <n v="0.1"/>
    <n v="0.1"/>
    <n v="0"/>
    <n v="3413.6000000000004"/>
    <n v="4500"/>
    <x v="2"/>
    <s v="Travel_Rarely"/>
    <n v="117"/>
    <s v="Research &amp; Development"/>
    <n v="10"/>
    <n v="1"/>
    <s v="Medical"/>
    <n v="99"/>
    <n v="3"/>
    <n v="4"/>
    <s v="Married"/>
    <n v="5355"/>
    <n v="1"/>
    <n v="14"/>
    <n v="3"/>
    <n v="4"/>
    <n v="0"/>
    <n v="21"/>
    <n v="3"/>
    <n v="9"/>
    <n v="11"/>
    <n v="10"/>
  </r>
  <r>
    <n v="43"/>
    <x v="1"/>
    <n v="3"/>
    <s v="Female"/>
    <s v="Laboratory Technician"/>
    <n v="4"/>
    <n v="2455"/>
    <s v="No"/>
    <n v="3"/>
    <n v="8"/>
    <n v="0.12"/>
    <n v="0.1"/>
    <n v="1.999999999999999E-2"/>
    <n v="491"/>
    <n v="3000"/>
    <x v="0"/>
    <s v="Travel_Frequently"/>
    <n v="185"/>
    <s v="Research &amp; Development"/>
    <n v="10"/>
    <n v="4"/>
    <s v="Life Sciences"/>
    <n v="33"/>
    <n v="3"/>
    <n v="1"/>
    <s v="Single"/>
    <n v="10675"/>
    <n v="0"/>
    <n v="19"/>
    <n v="3"/>
    <n v="1"/>
    <n v="0"/>
    <n v="9"/>
    <n v="5"/>
    <n v="7"/>
    <n v="1"/>
    <n v="7"/>
  </r>
  <r>
    <n v="49"/>
    <x v="1"/>
    <n v="3"/>
    <s v="Female"/>
    <s v="Healthcare Representative"/>
    <n v="3"/>
    <n v="13964"/>
    <s v="Yes"/>
    <n v="3"/>
    <n v="7"/>
    <n v="0.08"/>
    <n v="7.0000000000000007E-2"/>
    <n v="9.999999999999995E-3"/>
    <n v="2792.8"/>
    <n v="3000"/>
    <x v="1"/>
    <s v="Travel_Rarely"/>
    <n v="1091"/>
    <s v="Research &amp; Development"/>
    <n v="1"/>
    <n v="2"/>
    <s v="Technical Degree"/>
    <n v="90"/>
    <n v="2"/>
    <n v="4"/>
    <s v="Single"/>
    <n v="17810"/>
    <n v="7"/>
    <n v="12"/>
    <n v="3"/>
    <n v="4"/>
    <n v="0"/>
    <n v="25"/>
    <n v="2"/>
    <n v="1"/>
    <n v="0"/>
    <n v="7"/>
  </r>
  <r>
    <n v="52"/>
    <x v="0"/>
    <n v="3"/>
    <s v="Male"/>
    <s v="Research Scientist"/>
    <n v="2"/>
    <n v="4941"/>
    <s v="No"/>
    <n v="2"/>
    <n v="8"/>
    <n v="0.08"/>
    <n v="0.11"/>
    <n v="-0.03"/>
    <n v="988.2"/>
    <n v="3000"/>
    <x v="2"/>
    <s v="Travel_Rarely"/>
    <n v="723"/>
    <s v="Research &amp; Development"/>
    <n v="8"/>
    <n v="4"/>
    <s v="Medical"/>
    <n v="85"/>
    <n v="2"/>
    <n v="2"/>
    <s v="Married"/>
    <n v="17747"/>
    <n v="2"/>
    <n v="15"/>
    <n v="3"/>
    <n v="1"/>
    <n v="0"/>
    <n v="11"/>
    <n v="3"/>
    <n v="2"/>
    <n v="7"/>
    <n v="7"/>
  </r>
  <r>
    <n v="27"/>
    <x v="1"/>
    <n v="3"/>
    <s v="Female"/>
    <s v="Research Scientist"/>
    <n v="2"/>
    <n v="2478"/>
    <s v="Yes"/>
    <n v="2"/>
    <n v="4"/>
    <n v="0.08"/>
    <n v="0.11"/>
    <n v="-0.03"/>
    <n v="495.6"/>
    <n v="1200"/>
    <x v="1"/>
    <s v="Travel_Rarely"/>
    <n v="1220"/>
    <s v="Research &amp; Development"/>
    <n v="5"/>
    <n v="3"/>
    <s v="Life Sciences"/>
    <n v="85"/>
    <n v="3"/>
    <n v="1"/>
    <s v="Single"/>
    <n v="20938"/>
    <n v="1"/>
    <n v="12"/>
    <n v="3"/>
    <n v="2"/>
    <n v="0"/>
    <n v="4"/>
    <n v="2"/>
    <n v="3"/>
    <n v="1"/>
    <n v="2"/>
  </r>
  <r>
    <n v="32"/>
    <x v="1"/>
    <n v="3"/>
    <s v="Female"/>
    <s v="Sales Executive"/>
    <n v="2"/>
    <n v="5228"/>
    <s v="Yes"/>
    <n v="3"/>
    <n v="13"/>
    <n v="0.1"/>
    <n v="0.1"/>
    <n v="0"/>
    <n v="1045.6000000000001"/>
    <n v="4500"/>
    <x v="1"/>
    <s v="Travel_Rarely"/>
    <n v="588"/>
    <s v="Sales"/>
    <n v="8"/>
    <n v="2"/>
    <s v="Technical Degree"/>
    <n v="65"/>
    <n v="2"/>
    <n v="2"/>
    <s v="Married"/>
    <n v="24624"/>
    <n v="1"/>
    <n v="11"/>
    <n v="3"/>
    <n v="4"/>
    <n v="0"/>
    <n v="13"/>
    <n v="2"/>
    <n v="12"/>
    <n v="11"/>
    <n v="9"/>
  </r>
  <r>
    <n v="27"/>
    <x v="1"/>
    <n v="4"/>
    <s v="Male"/>
    <s v="Sales Executive"/>
    <n v="3"/>
    <n v="4478"/>
    <s v="Yes"/>
    <n v="3"/>
    <n v="5"/>
    <n v="0.15"/>
    <n v="0.1"/>
    <n v="4.9999999999999989E-2"/>
    <n v="895.6"/>
    <n v="1200"/>
    <x v="1"/>
    <s v="Travel_Rarely"/>
    <n v="1377"/>
    <s v="Sales"/>
    <n v="2"/>
    <n v="3"/>
    <s v="Life Sciences"/>
    <n v="74"/>
    <n v="3"/>
    <n v="2"/>
    <s v="Single"/>
    <n v="5242"/>
    <n v="1"/>
    <n v="11"/>
    <n v="3"/>
    <n v="1"/>
    <n v="0"/>
    <n v="5"/>
    <n v="3"/>
    <n v="4"/>
    <n v="0"/>
    <n v="4"/>
  </r>
  <r>
    <n v="31"/>
    <x v="1"/>
    <n v="4"/>
    <s v="Male"/>
    <s v="Sales Executive"/>
    <n v="4"/>
    <n v="7547"/>
    <s v="No"/>
    <n v="3"/>
    <n v="7"/>
    <n v="0.08"/>
    <n v="7.0000000000000007E-2"/>
    <n v="9.999999999999995E-3"/>
    <n v="1509.4"/>
    <n v="4500"/>
    <x v="1"/>
    <s v="Travel_Rarely"/>
    <n v="691"/>
    <s v="Sales"/>
    <n v="7"/>
    <n v="3"/>
    <s v="Marketing"/>
    <n v="73"/>
    <n v="3"/>
    <n v="2"/>
    <s v="Divorced"/>
    <n v="7143"/>
    <n v="4"/>
    <n v="12"/>
    <n v="3"/>
    <n v="4"/>
    <n v="3"/>
    <n v="13"/>
    <n v="3"/>
    <n v="7"/>
    <n v="1"/>
    <n v="7"/>
  </r>
  <r>
    <n v="32"/>
    <x v="1"/>
    <n v="1"/>
    <s v="Female"/>
    <s v="Research Scientist"/>
    <n v="4"/>
    <n v="5055"/>
    <s v="No"/>
    <n v="2"/>
    <n v="7"/>
    <n v="0.08"/>
    <n v="7.0000000000000007E-2"/>
    <n v="9.999999999999995E-3"/>
    <n v="1011"/>
    <n v="1200"/>
    <x v="2"/>
    <s v="Travel_Rarely"/>
    <n v="1018"/>
    <s v="Research &amp; Development"/>
    <n v="2"/>
    <n v="4"/>
    <s v="Medical"/>
    <n v="74"/>
    <n v="4"/>
    <n v="2"/>
    <s v="Single"/>
    <n v="10557"/>
    <n v="7"/>
    <n v="16"/>
    <n v="3"/>
    <n v="3"/>
    <n v="0"/>
    <n v="10"/>
    <n v="0"/>
    <n v="7"/>
    <n v="0"/>
    <n v="7"/>
  </r>
  <r>
    <n v="28"/>
    <x v="0"/>
    <n v="1"/>
    <s v="Male"/>
    <s v="Research Scientist"/>
    <n v="4"/>
    <n v="3464"/>
    <s v="Yes"/>
    <n v="2"/>
    <n v="3"/>
    <n v="0.12"/>
    <n v="7.0000000000000007E-2"/>
    <n v="4.9999999999999989E-2"/>
    <n v="692.80000000000007"/>
    <n v="3000"/>
    <x v="1"/>
    <s v="Travel_Rarely"/>
    <n v="1157"/>
    <s v="Research &amp; Development"/>
    <n v="2"/>
    <n v="4"/>
    <s v="Medical"/>
    <n v="84"/>
    <n v="1"/>
    <n v="1"/>
    <s v="Married"/>
    <n v="24737"/>
    <n v="5"/>
    <n v="13"/>
    <n v="3"/>
    <n v="4"/>
    <n v="0"/>
    <n v="5"/>
    <n v="4"/>
    <n v="2"/>
    <n v="2"/>
    <n v="2"/>
  </r>
  <r>
    <n v="30"/>
    <x v="1"/>
    <n v="4"/>
    <s v="Female"/>
    <s v="Research Scientist"/>
    <n v="4"/>
    <n v="5775"/>
    <s v="No"/>
    <n v="3"/>
    <n v="10"/>
    <n v="0.12"/>
    <n v="0.1"/>
    <n v="1.999999999999999E-2"/>
    <n v="1155"/>
    <n v="1200"/>
    <x v="1"/>
    <s v="Travel_Rarely"/>
    <n v="1275"/>
    <s v="Research &amp; Development"/>
    <n v="28"/>
    <n v="2"/>
    <s v="Medical"/>
    <n v="64"/>
    <n v="3"/>
    <n v="2"/>
    <s v="Married"/>
    <n v="11934"/>
    <n v="1"/>
    <n v="13"/>
    <n v="3"/>
    <n v="4"/>
    <n v="2"/>
    <n v="11"/>
    <n v="2"/>
    <n v="8"/>
    <n v="1"/>
    <n v="9"/>
  </r>
  <r>
    <n v="31"/>
    <x v="1"/>
    <n v="3"/>
    <s v="Female"/>
    <s v="Manufacturing Director"/>
    <n v="3"/>
    <n v="8943"/>
    <s v="No"/>
    <n v="3"/>
    <n v="10"/>
    <n v="0.15"/>
    <n v="7.0000000000000007E-2"/>
    <n v="7.9999999999999988E-2"/>
    <n v="1788.6000000000001"/>
    <n v="3000"/>
    <x v="1"/>
    <s v="Travel_Frequently"/>
    <n v="798"/>
    <s v="Research &amp; Development"/>
    <n v="7"/>
    <n v="2"/>
    <s v="Life Sciences"/>
    <n v="48"/>
    <n v="2"/>
    <n v="3"/>
    <s v="Married"/>
    <n v="14034"/>
    <n v="1"/>
    <n v="24"/>
    <n v="4"/>
    <n v="1"/>
    <n v="1"/>
    <n v="10"/>
    <n v="2"/>
    <n v="9"/>
    <n v="8"/>
    <n v="9"/>
  </r>
  <r>
    <n v="39"/>
    <x v="1"/>
    <n v="3"/>
    <s v="Male"/>
    <s v="Manager"/>
    <n v="4"/>
    <n v="19272"/>
    <s v="No"/>
    <n v="3"/>
    <n v="21"/>
    <n v="0.1"/>
    <n v="0.09"/>
    <n v="1.0000000000000009E-2"/>
    <n v="3854.4"/>
    <n v="500"/>
    <x v="2"/>
    <s v="Travel_Frequently"/>
    <n v="672"/>
    <s v="Research &amp; Development"/>
    <n v="7"/>
    <n v="2"/>
    <s v="Medical"/>
    <n v="54"/>
    <n v="2"/>
    <n v="5"/>
    <s v="Married"/>
    <n v="21141"/>
    <n v="1"/>
    <n v="15"/>
    <n v="3"/>
    <n v="1"/>
    <n v="1"/>
    <n v="21"/>
    <n v="2"/>
    <n v="9"/>
    <n v="13"/>
    <n v="3"/>
  </r>
  <r>
    <n v="39"/>
    <x v="0"/>
    <n v="4"/>
    <s v="Female"/>
    <s v="Sales Executive"/>
    <n v="3"/>
    <n v="5238"/>
    <s v="Yes"/>
    <n v="2"/>
    <n v="1"/>
    <n v="0.15"/>
    <n v="0.1"/>
    <n v="4.9999999999999989E-2"/>
    <n v="1047.6000000000001"/>
    <n v="500"/>
    <x v="0"/>
    <s v="Travel_Rarely"/>
    <n v="1162"/>
    <s v="Sales"/>
    <n v="3"/>
    <n v="2"/>
    <s v="Medical"/>
    <n v="41"/>
    <n v="3"/>
    <n v="2"/>
    <s v="Married"/>
    <n v="17778"/>
    <n v="4"/>
    <n v="18"/>
    <n v="3"/>
    <n v="1"/>
    <n v="0"/>
    <n v="12"/>
    <n v="3"/>
    <n v="0"/>
    <n v="0"/>
    <n v="0"/>
  </r>
  <r>
    <n v="33"/>
    <x v="1"/>
    <n v="2"/>
    <s v="Male"/>
    <s v="Sales Executive"/>
    <n v="4"/>
    <n v="4682"/>
    <s v="No"/>
    <n v="2"/>
    <n v="7"/>
    <n v="0.1"/>
    <n v="0.11"/>
    <n v="-9.999999999999995E-3"/>
    <n v="936.40000000000009"/>
    <n v="3000"/>
    <x v="1"/>
    <s v="Travel_Frequently"/>
    <n v="508"/>
    <s v="Sales"/>
    <n v="10"/>
    <n v="3"/>
    <s v="Marketing"/>
    <n v="46"/>
    <n v="2"/>
    <n v="2"/>
    <s v="Single"/>
    <n v="4317"/>
    <n v="3"/>
    <n v="14"/>
    <n v="3"/>
    <n v="3"/>
    <n v="0"/>
    <n v="9"/>
    <n v="6"/>
    <n v="7"/>
    <n v="0"/>
    <n v="1"/>
  </r>
  <r>
    <n v="47"/>
    <x v="1"/>
    <n v="4"/>
    <s v="Male"/>
    <s v="Research Director"/>
    <n v="3"/>
    <n v="18300"/>
    <s v="No"/>
    <n v="3"/>
    <n v="3"/>
    <n v="0.08"/>
    <n v="7.0000000000000007E-2"/>
    <n v="9.999999999999995E-3"/>
    <n v="3660"/>
    <n v="500"/>
    <x v="1"/>
    <s v="Travel_Rarely"/>
    <n v="1482"/>
    <s v="Research &amp; Development"/>
    <n v="5"/>
    <n v="5"/>
    <s v="Life Sciences"/>
    <n v="42"/>
    <n v="3"/>
    <n v="5"/>
    <s v="Married"/>
    <n v="16375"/>
    <n v="4"/>
    <n v="11"/>
    <n v="3"/>
    <n v="2"/>
    <n v="1"/>
    <n v="21"/>
    <n v="2"/>
    <n v="2"/>
    <n v="1"/>
    <n v="1"/>
  </r>
  <r>
    <n v="43"/>
    <x v="1"/>
    <n v="3"/>
    <s v="Female"/>
    <s v="Laboratory Technician"/>
    <n v="3"/>
    <n v="5257"/>
    <s v="No"/>
    <n v="4"/>
    <n v="9"/>
    <n v="0.12"/>
    <n v="0.11"/>
    <n v="9.999999999999995E-3"/>
    <n v="1051.4000000000001"/>
    <n v="1200"/>
    <x v="0"/>
    <s v="Travel_Frequently"/>
    <n v="559"/>
    <s v="Research &amp; Development"/>
    <n v="10"/>
    <n v="4"/>
    <s v="Life Sciences"/>
    <n v="82"/>
    <n v="2"/>
    <n v="2"/>
    <s v="Divorced"/>
    <n v="6227"/>
    <n v="1"/>
    <n v="11"/>
    <n v="3"/>
    <n v="2"/>
    <n v="1"/>
    <n v="9"/>
    <n v="3"/>
    <n v="7"/>
    <n v="0"/>
    <n v="0"/>
  </r>
  <r>
    <n v="27"/>
    <x v="1"/>
    <n v="3"/>
    <s v="Male"/>
    <s v="Sales Executive"/>
    <n v="2"/>
    <n v="6349"/>
    <s v="Yes"/>
    <n v="3"/>
    <n v="5"/>
    <n v="0.1"/>
    <n v="0.11"/>
    <n v="-9.999999999999995E-3"/>
    <n v="1269.8000000000002"/>
    <n v="4500"/>
    <x v="1"/>
    <s v="Non-Travel"/>
    <n v="210"/>
    <s v="Sales"/>
    <n v="1"/>
    <n v="1"/>
    <s v="Marketing"/>
    <n v="73"/>
    <n v="3"/>
    <n v="2"/>
    <s v="Married"/>
    <n v="22107"/>
    <n v="0"/>
    <n v="13"/>
    <n v="3"/>
    <n v="4"/>
    <n v="1"/>
    <n v="6"/>
    <n v="0"/>
    <n v="4"/>
    <n v="1"/>
    <n v="4"/>
  </r>
  <r>
    <n v="54"/>
    <x v="1"/>
    <n v="4"/>
    <s v="Female"/>
    <s v="Research Scientist"/>
    <n v="3"/>
    <n v="4869"/>
    <s v="No"/>
    <n v="2"/>
    <n v="4"/>
    <n v="0.1"/>
    <n v="7.0000000000000007E-2"/>
    <n v="0.03"/>
    <n v="973.80000000000007"/>
    <n v="3000"/>
    <x v="1"/>
    <s v="Travel_Frequently"/>
    <n v="928"/>
    <s v="Research &amp; Development"/>
    <n v="20"/>
    <n v="4"/>
    <s v="Life Sciences"/>
    <n v="31"/>
    <n v="3"/>
    <n v="2"/>
    <s v="Single"/>
    <n v="16885"/>
    <n v="3"/>
    <n v="12"/>
    <n v="3"/>
    <n v="4"/>
    <n v="0"/>
    <n v="20"/>
    <n v="4"/>
    <n v="3"/>
    <n v="0"/>
    <n v="3"/>
  </r>
  <r>
    <n v="43"/>
    <x v="1"/>
    <n v="3"/>
    <s v="Female"/>
    <s v="Healthcare Representative"/>
    <n v="1"/>
    <n v="9985"/>
    <s v="No"/>
    <n v="2"/>
    <n v="1"/>
    <n v="0.1"/>
    <n v="0.11"/>
    <n v="-9.999999999999995E-3"/>
    <n v="1997"/>
    <n v="500"/>
    <x v="1"/>
    <s v="Travel_Rarely"/>
    <n v="1001"/>
    <s v="Research &amp; Development"/>
    <n v="7"/>
    <n v="3"/>
    <s v="Life Sciences"/>
    <n v="43"/>
    <n v="3"/>
    <n v="3"/>
    <s v="Married"/>
    <n v="9262"/>
    <n v="8"/>
    <n v="16"/>
    <n v="3"/>
    <n v="1"/>
    <n v="1"/>
    <n v="10"/>
    <n v="1"/>
    <n v="0"/>
    <n v="0"/>
    <n v="0"/>
  </r>
  <r>
    <n v="45"/>
    <x v="1"/>
    <n v="4"/>
    <s v="Male"/>
    <s v="Research Scientist"/>
    <n v="4"/>
    <n v="3697"/>
    <s v="No"/>
    <n v="3"/>
    <n v="10"/>
    <n v="0.1"/>
    <n v="0.1"/>
    <n v="0"/>
    <n v="739.40000000000009"/>
    <n v="4500"/>
    <x v="2"/>
    <s v="Travel_Rarely"/>
    <n v="549"/>
    <s v="Research &amp; Development"/>
    <n v="8"/>
    <n v="4"/>
    <s v="Other"/>
    <n v="75"/>
    <n v="3"/>
    <n v="2"/>
    <s v="Married"/>
    <n v="9278"/>
    <n v="9"/>
    <n v="14"/>
    <n v="3"/>
    <n v="1"/>
    <n v="2"/>
    <n v="12"/>
    <n v="3"/>
    <n v="9"/>
    <n v="9"/>
    <n v="8"/>
  </r>
  <r>
    <n v="40"/>
    <x v="1"/>
    <n v="2"/>
    <s v="Male"/>
    <s v="Sales Executive"/>
    <n v="4"/>
    <n v="7457"/>
    <s v="Yes"/>
    <n v="2"/>
    <n v="4"/>
    <n v="0.15"/>
    <n v="0.11"/>
    <n v="3.9999999999999994E-2"/>
    <n v="1491.4"/>
    <n v="3000"/>
    <x v="1"/>
    <s v="Travel_Rarely"/>
    <n v="1124"/>
    <s v="Sales"/>
    <n v="1"/>
    <n v="2"/>
    <s v="Medical"/>
    <n v="57"/>
    <n v="1"/>
    <n v="2"/>
    <s v="Married"/>
    <n v="13273"/>
    <n v="2"/>
    <n v="22"/>
    <n v="4"/>
    <n v="3"/>
    <n v="3"/>
    <n v="6"/>
    <n v="2"/>
    <n v="3"/>
    <n v="0"/>
    <n v="2"/>
  </r>
  <r>
    <n v="29"/>
    <x v="0"/>
    <n v="2"/>
    <s v="Male"/>
    <s v="Laboratory Technician"/>
    <n v="1"/>
    <n v="2119"/>
    <s v="Yes"/>
    <n v="2"/>
    <n v="7"/>
    <n v="0.1"/>
    <n v="0.11"/>
    <n v="-9.999999999999995E-3"/>
    <n v="423.8"/>
    <n v="1200"/>
    <x v="2"/>
    <s v="Travel_Rarely"/>
    <n v="318"/>
    <s v="Research &amp; Development"/>
    <n v="8"/>
    <n v="4"/>
    <s v="Other"/>
    <n v="77"/>
    <n v="1"/>
    <n v="1"/>
    <s v="Married"/>
    <n v="4759"/>
    <n v="1"/>
    <n v="11"/>
    <n v="3"/>
    <n v="4"/>
    <n v="0"/>
    <n v="7"/>
    <n v="4"/>
    <n v="7"/>
    <n v="0"/>
    <n v="7"/>
  </r>
  <r>
    <n v="29"/>
    <x v="1"/>
    <n v="2"/>
    <s v="Male"/>
    <s v="Laboratory Technician"/>
    <n v="4"/>
    <n v="3983"/>
    <s v="No"/>
    <n v="3"/>
    <n v="3"/>
    <n v="0.08"/>
    <n v="0.1"/>
    <n v="-2.0000000000000004E-2"/>
    <n v="796.6"/>
    <n v="3000"/>
    <x v="1"/>
    <s v="Travel_Rarely"/>
    <n v="738"/>
    <s v="Research &amp; Development"/>
    <n v="9"/>
    <n v="5"/>
    <s v="Other"/>
    <n v="30"/>
    <n v="2"/>
    <n v="1"/>
    <s v="Single"/>
    <n v="7621"/>
    <n v="0"/>
    <n v="17"/>
    <n v="3"/>
    <n v="3"/>
    <n v="0"/>
    <n v="4"/>
    <n v="2"/>
    <n v="2"/>
    <n v="2"/>
    <n v="2"/>
  </r>
  <r>
    <n v="30"/>
    <x v="1"/>
    <n v="4"/>
    <s v="Female"/>
    <s v="Sales Executive"/>
    <n v="3"/>
    <n v="6118"/>
    <s v="No"/>
    <n v="3"/>
    <n v="10"/>
    <n v="0.1"/>
    <n v="0.1"/>
    <n v="0"/>
    <n v="1223.6000000000001"/>
    <n v="500"/>
    <x v="1"/>
    <s v="Travel_Rarely"/>
    <n v="570"/>
    <s v="Sales"/>
    <n v="5"/>
    <n v="3"/>
    <s v="Marketing"/>
    <n v="30"/>
    <n v="2"/>
    <n v="2"/>
    <s v="Divorced"/>
    <n v="5431"/>
    <n v="1"/>
    <n v="13"/>
    <n v="3"/>
    <n v="3"/>
    <n v="3"/>
    <n v="10"/>
    <n v="2"/>
    <n v="9"/>
    <n v="1"/>
    <n v="2"/>
  </r>
  <r>
    <n v="27"/>
    <x v="1"/>
    <n v="2"/>
    <s v="Female"/>
    <s v="Sales Executive"/>
    <n v="2"/>
    <n v="6214"/>
    <s v="No"/>
    <n v="3"/>
    <n v="8"/>
    <n v="0.12"/>
    <n v="0.09"/>
    <n v="0.03"/>
    <n v="1242.8000000000002"/>
    <n v="4500"/>
    <x v="1"/>
    <s v="Travel_Rarely"/>
    <n v="1130"/>
    <s v="Sales"/>
    <n v="8"/>
    <n v="4"/>
    <s v="Marketing"/>
    <n v="56"/>
    <n v="3"/>
    <n v="2"/>
    <s v="Married"/>
    <n v="3415"/>
    <n v="1"/>
    <n v="18"/>
    <n v="3"/>
    <n v="1"/>
    <n v="1"/>
    <n v="8"/>
    <n v="3"/>
    <n v="7"/>
    <n v="0"/>
    <n v="7"/>
  </r>
  <r>
    <n v="37"/>
    <x v="1"/>
    <n v="4"/>
    <s v="Male"/>
    <s v="Manufacturing Director"/>
    <n v="4"/>
    <n v="6347"/>
    <s v="No"/>
    <n v="2"/>
    <n v="6"/>
    <n v="0.12"/>
    <n v="0.11"/>
    <n v="9.999999999999995E-3"/>
    <n v="1269.4000000000001"/>
    <n v="3000"/>
    <x v="1"/>
    <s v="Travel_Rarely"/>
    <n v="1192"/>
    <s v="Research &amp; Development"/>
    <n v="5"/>
    <n v="2"/>
    <s v="Medical"/>
    <n v="61"/>
    <n v="3"/>
    <n v="2"/>
    <s v="Divorced"/>
    <n v="23177"/>
    <n v="7"/>
    <n v="16"/>
    <n v="3"/>
    <n v="3"/>
    <n v="2"/>
    <n v="8"/>
    <n v="2"/>
    <n v="2"/>
    <n v="0"/>
    <n v="4"/>
  </r>
  <r>
    <n v="38"/>
    <x v="1"/>
    <n v="3"/>
    <s v="Male"/>
    <s v="Research Director"/>
    <n v="4"/>
    <n v="11510"/>
    <s v="Yes"/>
    <n v="3"/>
    <n v="11"/>
    <n v="0.12"/>
    <n v="0.09"/>
    <n v="0.03"/>
    <n v="2302"/>
    <n v="500"/>
    <x v="1"/>
    <s v="Travel_Rarely"/>
    <n v="343"/>
    <s v="Research &amp; Development"/>
    <n v="15"/>
    <n v="2"/>
    <s v="Life Sciences"/>
    <n v="92"/>
    <n v="2"/>
    <n v="3"/>
    <s v="Divorced"/>
    <n v="15682"/>
    <n v="0"/>
    <n v="14"/>
    <n v="3"/>
    <n v="2"/>
    <n v="1"/>
    <n v="12"/>
    <n v="3"/>
    <n v="10"/>
    <n v="2"/>
    <n v="9"/>
  </r>
  <r>
    <n v="31"/>
    <x v="1"/>
    <n v="3"/>
    <s v="Female"/>
    <s v="Manufacturing Director"/>
    <n v="4"/>
    <n v="7143"/>
    <s v="Yes"/>
    <n v="2"/>
    <n v="11"/>
    <n v="0.15"/>
    <n v="0.11"/>
    <n v="3.9999999999999994E-2"/>
    <n v="1428.6000000000001"/>
    <n v="500"/>
    <x v="2"/>
    <s v="Travel_Rarely"/>
    <n v="1232"/>
    <s v="Research &amp; Development"/>
    <n v="7"/>
    <n v="4"/>
    <s v="Medical"/>
    <n v="39"/>
    <n v="3"/>
    <n v="3"/>
    <s v="Single"/>
    <n v="25713"/>
    <n v="1"/>
    <n v="14"/>
    <n v="3"/>
    <n v="3"/>
    <n v="0"/>
    <n v="11"/>
    <n v="2"/>
    <n v="9"/>
    <n v="4"/>
    <n v="10"/>
  </r>
  <r>
    <n v="29"/>
    <x v="1"/>
    <n v="4"/>
    <s v="Female"/>
    <s v="Sales Executive"/>
    <n v="2"/>
    <n v="8268"/>
    <s v="Yes"/>
    <n v="3"/>
    <n v="7"/>
    <n v="0.08"/>
    <n v="0.11"/>
    <n v="-0.03"/>
    <n v="1653.6000000000001"/>
    <n v="3000"/>
    <x v="2"/>
    <s v="Travel_Rarely"/>
    <n v="144"/>
    <s v="Sales"/>
    <n v="10"/>
    <n v="1"/>
    <s v="Marketing"/>
    <n v="39"/>
    <n v="2"/>
    <n v="2"/>
    <s v="Divorced"/>
    <n v="11866"/>
    <n v="1"/>
    <n v="14"/>
    <n v="3"/>
    <n v="1"/>
    <n v="2"/>
    <n v="7"/>
    <n v="2"/>
    <n v="7"/>
    <n v="1"/>
    <n v="7"/>
  </r>
  <r>
    <n v="35"/>
    <x v="1"/>
    <n v="3"/>
    <s v="Male"/>
    <s v="Manufacturing Director"/>
    <n v="2"/>
    <n v="8095"/>
    <s v="No"/>
    <n v="3"/>
    <n v="16"/>
    <n v="0.08"/>
    <n v="0.1"/>
    <n v="-2.0000000000000004E-2"/>
    <n v="1619"/>
    <n v="4500"/>
    <x v="2"/>
    <s v="Travel_Rarely"/>
    <n v="1296"/>
    <s v="Research &amp; Development"/>
    <n v="5"/>
    <n v="4"/>
    <s v="Technical Degree"/>
    <n v="62"/>
    <n v="3"/>
    <n v="3"/>
    <s v="Single"/>
    <n v="18264"/>
    <n v="0"/>
    <n v="13"/>
    <n v="3"/>
    <n v="4"/>
    <n v="0"/>
    <n v="17"/>
    <n v="5"/>
    <n v="6"/>
    <n v="0"/>
    <n v="13"/>
  </r>
  <r>
    <n v="23"/>
    <x v="1"/>
    <n v="3"/>
    <s v="Male"/>
    <s v="Research Scientist"/>
    <n v="4"/>
    <n v="2904"/>
    <s v="No"/>
    <n v="2"/>
    <n v="4"/>
    <n v="0.1"/>
    <n v="0.09"/>
    <n v="1.0000000000000009E-2"/>
    <n v="580.80000000000007"/>
    <n v="1200"/>
    <x v="2"/>
    <s v="Travel_Rarely"/>
    <n v="1309"/>
    <s v="Research &amp; Development"/>
    <n v="26"/>
    <n v="1"/>
    <s v="Life Sciences"/>
    <n v="83"/>
    <n v="3"/>
    <n v="1"/>
    <s v="Divorced"/>
    <n v="16092"/>
    <n v="1"/>
    <n v="12"/>
    <n v="3"/>
    <n v="3"/>
    <n v="2"/>
    <n v="4"/>
    <n v="2"/>
    <n v="2"/>
    <n v="0"/>
    <n v="2"/>
  </r>
  <r>
    <n v="41"/>
    <x v="1"/>
    <n v="4"/>
    <s v="Male"/>
    <s v="Manufacturing Director"/>
    <n v="2"/>
    <n v="6032"/>
    <s v="Yes"/>
    <n v="3"/>
    <n v="5"/>
    <n v="0.08"/>
    <n v="0.11"/>
    <n v="-0.03"/>
    <n v="1206.4000000000001"/>
    <n v="3000"/>
    <x v="1"/>
    <s v="Travel_Rarely"/>
    <n v="483"/>
    <s v="Research &amp; Development"/>
    <n v="6"/>
    <n v="3"/>
    <s v="Medical"/>
    <n v="95"/>
    <n v="2"/>
    <n v="2"/>
    <s v="Single"/>
    <n v="10110"/>
    <n v="6"/>
    <n v="15"/>
    <n v="3"/>
    <n v="4"/>
    <n v="0"/>
    <n v="8"/>
    <n v="3"/>
    <n v="4"/>
    <n v="1"/>
    <n v="2"/>
  </r>
  <r>
    <n v="47"/>
    <x v="1"/>
    <n v="2"/>
    <s v="Male"/>
    <s v="Sales Representative"/>
    <n v="3"/>
    <n v="2976"/>
    <s v="No"/>
    <n v="3"/>
    <n v="0"/>
    <n v="0.1"/>
    <n v="0.09"/>
    <n v="1.0000000000000009E-2"/>
    <n v="595.20000000000005"/>
    <n v="500"/>
    <x v="1"/>
    <s v="Travel_Frequently"/>
    <n v="1309"/>
    <s v="Sales"/>
    <n v="4"/>
    <n v="1"/>
    <s v="Medical"/>
    <n v="99"/>
    <n v="3"/>
    <n v="2"/>
    <s v="Single"/>
    <n v="25751"/>
    <n v="3"/>
    <n v="19"/>
    <n v="3"/>
    <n v="1"/>
    <n v="0"/>
    <n v="5"/>
    <n v="3"/>
    <n v="0"/>
    <n v="0"/>
    <n v="0"/>
  </r>
  <r>
    <n v="42"/>
    <x v="1"/>
    <n v="1"/>
    <s v="Female"/>
    <s v="Research Director"/>
    <n v="4"/>
    <n v="15992"/>
    <s v="No"/>
    <n v="3"/>
    <n v="1"/>
    <n v="0.15"/>
    <n v="7.0000000000000007E-2"/>
    <n v="7.9999999999999988E-2"/>
    <n v="3198.4"/>
    <n v="4500"/>
    <x v="1"/>
    <s v="Travel_Rarely"/>
    <n v="810"/>
    <s v="Research &amp; Development"/>
    <n v="23"/>
    <n v="5"/>
    <s v="Life Sciences"/>
    <n v="44"/>
    <n v="3"/>
    <n v="4"/>
    <s v="Single"/>
    <n v="15901"/>
    <n v="2"/>
    <n v="14"/>
    <n v="3"/>
    <n v="2"/>
    <n v="0"/>
    <n v="16"/>
    <n v="2"/>
    <n v="0"/>
    <n v="0"/>
    <n v="0"/>
  </r>
  <r>
    <n v="29"/>
    <x v="1"/>
    <n v="4"/>
    <s v="Male"/>
    <s v="Sales Executive"/>
    <n v="3"/>
    <n v="4649"/>
    <s v="No"/>
    <n v="2"/>
    <n v="4"/>
    <n v="0.15"/>
    <n v="0.11"/>
    <n v="3.9999999999999994E-2"/>
    <n v="929.80000000000007"/>
    <n v="1200"/>
    <x v="0"/>
    <s v="Non-Travel"/>
    <n v="746"/>
    <s v="Sales"/>
    <n v="2"/>
    <n v="3"/>
    <s v="Life Sciences"/>
    <n v="61"/>
    <n v="3"/>
    <n v="2"/>
    <s v="Married"/>
    <n v="16928"/>
    <n v="1"/>
    <n v="14"/>
    <n v="3"/>
    <n v="1"/>
    <n v="1"/>
    <n v="4"/>
    <n v="3"/>
    <n v="3"/>
    <n v="0"/>
    <n v="2"/>
  </r>
  <r>
    <n v="42"/>
    <x v="1"/>
    <n v="3"/>
    <s v="Male"/>
    <s v="Human Resources"/>
    <n v="3"/>
    <n v="2696"/>
    <s v="Yes"/>
    <n v="3"/>
    <n v="3"/>
    <n v="0.12"/>
    <n v="0.11"/>
    <n v="9.999999999999995E-3"/>
    <n v="539.20000000000005"/>
    <n v="3000"/>
    <x v="1"/>
    <s v="Travel_Rarely"/>
    <n v="544"/>
    <s v="Human Resources"/>
    <n v="2"/>
    <n v="1"/>
    <s v="Technical Degree"/>
    <n v="52"/>
    <n v="3"/>
    <n v="1"/>
    <s v="Divorced"/>
    <n v="24017"/>
    <n v="0"/>
    <n v="11"/>
    <n v="3"/>
    <n v="3"/>
    <n v="1"/>
    <n v="4"/>
    <n v="5"/>
    <n v="2"/>
    <n v="1"/>
    <n v="0"/>
  </r>
  <r>
    <n v="32"/>
    <x v="1"/>
    <n v="3"/>
    <s v="Female"/>
    <s v="Laboratory Technician"/>
    <n v="2"/>
    <n v="2370"/>
    <s v="No"/>
    <n v="3"/>
    <n v="8"/>
    <n v="0.1"/>
    <n v="0.09"/>
    <n v="1.0000000000000009E-2"/>
    <n v="474"/>
    <n v="1200"/>
    <x v="1"/>
    <s v="Travel_Rarely"/>
    <n v="1062"/>
    <s v="Research &amp; Development"/>
    <n v="2"/>
    <n v="3"/>
    <s v="Medical"/>
    <n v="75"/>
    <n v="3"/>
    <n v="1"/>
    <s v="Married"/>
    <n v="3956"/>
    <n v="1"/>
    <n v="13"/>
    <n v="3"/>
    <n v="3"/>
    <n v="1"/>
    <n v="8"/>
    <n v="4"/>
    <n v="0"/>
    <n v="0"/>
    <n v="7"/>
  </r>
  <r>
    <n v="48"/>
    <x v="1"/>
    <n v="1"/>
    <s v="Female"/>
    <s v="Manager"/>
    <n v="3"/>
    <n v="12504"/>
    <s v="No"/>
    <n v="1"/>
    <n v="0"/>
    <n v="0.08"/>
    <n v="0.11"/>
    <n v="-0.03"/>
    <n v="2500.8000000000002"/>
    <n v="3000"/>
    <x v="1"/>
    <s v="Travel_Rarely"/>
    <n v="530"/>
    <s v="Sales"/>
    <n v="29"/>
    <n v="1"/>
    <s v="Medical"/>
    <n v="91"/>
    <n v="3"/>
    <n v="3"/>
    <s v="Married"/>
    <n v="23978"/>
    <n v="3"/>
    <n v="21"/>
    <n v="4"/>
    <n v="2"/>
    <n v="1"/>
    <n v="15"/>
    <n v="3"/>
    <n v="0"/>
    <n v="0"/>
    <n v="0"/>
  </r>
  <r>
    <n v="37"/>
    <x v="1"/>
    <n v="3"/>
    <s v="Male"/>
    <s v="Research Scientist"/>
    <n v="1"/>
    <n v="5974"/>
    <s v="Yes"/>
    <n v="3"/>
    <n v="7"/>
    <n v="0.15"/>
    <n v="0.09"/>
    <n v="0.06"/>
    <n v="1194.8"/>
    <n v="4500"/>
    <x v="2"/>
    <s v="Travel_Rarely"/>
    <n v="1319"/>
    <s v="Research &amp; Development"/>
    <n v="6"/>
    <n v="3"/>
    <s v="Medical"/>
    <n v="51"/>
    <n v="4"/>
    <n v="2"/>
    <s v="Divorced"/>
    <n v="17001"/>
    <n v="4"/>
    <n v="13"/>
    <n v="3"/>
    <n v="1"/>
    <n v="2"/>
    <n v="13"/>
    <n v="2"/>
    <n v="7"/>
    <n v="6"/>
    <n v="7"/>
  </r>
  <r>
    <n v="30"/>
    <x v="1"/>
    <n v="4"/>
    <s v="Female"/>
    <s v="Sales Executive"/>
    <n v="3"/>
    <n v="4736"/>
    <s v="Yes"/>
    <n v="4"/>
    <n v="2"/>
    <n v="0.1"/>
    <n v="0.1"/>
    <n v="0"/>
    <n v="947.2"/>
    <n v="4500"/>
    <x v="1"/>
    <s v="Non-Travel"/>
    <n v="641"/>
    <s v="Sales"/>
    <n v="25"/>
    <n v="2"/>
    <s v="Technical Degree"/>
    <n v="85"/>
    <n v="3"/>
    <n v="2"/>
    <s v="Married"/>
    <n v="6069"/>
    <n v="7"/>
    <n v="12"/>
    <n v="3"/>
    <n v="2"/>
    <n v="1"/>
    <n v="4"/>
    <n v="2"/>
    <n v="2"/>
    <n v="2"/>
    <n v="2"/>
  </r>
  <r>
    <n v="26"/>
    <x v="1"/>
    <n v="3"/>
    <s v="Male"/>
    <s v="Sales Executive"/>
    <n v="3"/>
    <n v="5296"/>
    <s v="No"/>
    <n v="3"/>
    <n v="8"/>
    <n v="0.12"/>
    <n v="7.0000000000000007E-2"/>
    <n v="4.9999999999999989E-2"/>
    <n v="1059.2"/>
    <n v="500"/>
    <x v="1"/>
    <s v="Travel_Rarely"/>
    <n v="933"/>
    <s v="Sales"/>
    <n v="1"/>
    <n v="3"/>
    <s v="Life Sciences"/>
    <n v="57"/>
    <n v="3"/>
    <n v="2"/>
    <s v="Married"/>
    <n v="20156"/>
    <n v="1"/>
    <n v="17"/>
    <n v="3"/>
    <n v="2"/>
    <n v="1"/>
    <n v="8"/>
    <n v="3"/>
    <n v="7"/>
    <n v="7"/>
    <n v="7"/>
  </r>
  <r>
    <n v="42"/>
    <x v="1"/>
    <n v="1"/>
    <s v="Male"/>
    <s v="Healthcare Representative"/>
    <n v="4"/>
    <n v="6781"/>
    <s v="No"/>
    <n v="3"/>
    <n v="1"/>
    <n v="0.1"/>
    <n v="0.11"/>
    <n v="-9.999999999999995E-3"/>
    <n v="1356.2"/>
    <n v="1200"/>
    <x v="1"/>
    <s v="Travel_Rarely"/>
    <n v="1332"/>
    <s v="Research &amp; Development"/>
    <n v="2"/>
    <n v="4"/>
    <s v="Other"/>
    <n v="98"/>
    <n v="2"/>
    <n v="2"/>
    <s v="Single"/>
    <n v="17078"/>
    <n v="3"/>
    <n v="23"/>
    <n v="4"/>
    <n v="2"/>
    <n v="0"/>
    <n v="14"/>
    <n v="6"/>
    <n v="0"/>
    <n v="0"/>
    <n v="0"/>
  </r>
  <r>
    <n v="21"/>
    <x v="0"/>
    <n v="1"/>
    <s v="Female"/>
    <s v="Sales Representative"/>
    <n v="2"/>
    <n v="2174"/>
    <s v="Yes"/>
    <n v="3"/>
    <n v="3"/>
    <n v="0.1"/>
    <n v="7.0000000000000007E-2"/>
    <n v="0.03"/>
    <n v="434.8"/>
    <n v="1200"/>
    <x v="1"/>
    <s v="Travel_Frequently"/>
    <n v="756"/>
    <s v="Sales"/>
    <n v="1"/>
    <n v="1"/>
    <s v="Technical Degree"/>
    <n v="99"/>
    <n v="2"/>
    <n v="1"/>
    <s v="Single"/>
    <n v="9150"/>
    <n v="1"/>
    <n v="11"/>
    <n v="3"/>
    <n v="3"/>
    <n v="0"/>
    <n v="3"/>
    <n v="3"/>
    <n v="2"/>
    <n v="1"/>
    <n v="2"/>
  </r>
  <r>
    <n v="36"/>
    <x v="1"/>
    <n v="4"/>
    <s v="Female"/>
    <s v="Sales Executive"/>
    <n v="4"/>
    <n v="6653"/>
    <s v="No"/>
    <n v="3"/>
    <n v="1"/>
    <n v="0.08"/>
    <n v="0.1"/>
    <n v="-2.0000000000000004E-2"/>
    <n v="1330.6000000000001"/>
    <n v="1200"/>
    <x v="1"/>
    <s v="Non-Travel"/>
    <n v="845"/>
    <s v="Sales"/>
    <n v="1"/>
    <n v="5"/>
    <s v="Medical"/>
    <n v="45"/>
    <n v="3"/>
    <n v="2"/>
    <s v="Single"/>
    <n v="15276"/>
    <n v="4"/>
    <n v="15"/>
    <n v="3"/>
    <n v="2"/>
    <n v="0"/>
    <n v="7"/>
    <n v="6"/>
    <n v="0"/>
    <n v="0"/>
    <n v="0"/>
  </r>
  <r>
    <n v="36"/>
    <x v="1"/>
    <n v="1"/>
    <s v="Male"/>
    <s v="Sales Executive"/>
    <n v="4"/>
    <n v="9699"/>
    <s v="No"/>
    <n v="3"/>
    <n v="13"/>
    <n v="0.08"/>
    <n v="0.09"/>
    <n v="-9.999999999999995E-3"/>
    <n v="1939.8000000000002"/>
    <n v="4500"/>
    <x v="1"/>
    <s v="Travel_Frequently"/>
    <n v="541"/>
    <s v="Sales"/>
    <n v="3"/>
    <n v="4"/>
    <s v="Medical"/>
    <n v="48"/>
    <n v="2"/>
    <n v="3"/>
    <s v="Married"/>
    <n v="7246"/>
    <n v="4"/>
    <n v="11"/>
    <n v="3"/>
    <n v="1"/>
    <n v="1"/>
    <n v="16"/>
    <n v="2"/>
    <n v="9"/>
    <n v="1"/>
    <n v="12"/>
  </r>
  <r>
    <n v="57"/>
    <x v="1"/>
    <n v="4"/>
    <s v="Male"/>
    <s v="Healthcare Representative"/>
    <n v="3"/>
    <n v="6755"/>
    <s v="No"/>
    <n v="3"/>
    <n v="3"/>
    <n v="0.08"/>
    <n v="0.09"/>
    <n v="-9.999999999999995E-3"/>
    <n v="1351"/>
    <n v="4500"/>
    <x v="2"/>
    <s v="Travel_Rarely"/>
    <n v="593"/>
    <s v="Research &amp; Development"/>
    <n v="1"/>
    <n v="4"/>
    <s v="Medical"/>
    <n v="88"/>
    <n v="3"/>
    <n v="2"/>
    <s v="Married"/>
    <n v="2967"/>
    <n v="2"/>
    <n v="11"/>
    <n v="3"/>
    <n v="3"/>
    <n v="0"/>
    <n v="15"/>
    <n v="2"/>
    <n v="2"/>
    <n v="1"/>
    <n v="2"/>
  </r>
  <r>
    <n v="40"/>
    <x v="1"/>
    <n v="4"/>
    <s v="Female"/>
    <s v="Laboratory Technician"/>
    <n v="3"/>
    <n v="2213"/>
    <s v="Yes"/>
    <n v="3"/>
    <n v="7"/>
    <n v="0.08"/>
    <n v="0.09"/>
    <n v="-9.999999999999995E-3"/>
    <n v="442.6"/>
    <n v="500"/>
    <x v="1"/>
    <s v="Travel_Rarely"/>
    <n v="1171"/>
    <s v="Research &amp; Development"/>
    <n v="10"/>
    <n v="4"/>
    <s v="Life Sciences"/>
    <n v="46"/>
    <n v="4"/>
    <n v="1"/>
    <s v="Married"/>
    <n v="22495"/>
    <n v="3"/>
    <n v="13"/>
    <n v="3"/>
    <n v="3"/>
    <n v="1"/>
    <n v="10"/>
    <n v="3"/>
    <n v="7"/>
    <n v="1"/>
    <n v="7"/>
  </r>
  <r>
    <n v="21"/>
    <x v="1"/>
    <n v="1"/>
    <s v="Male"/>
    <s v="Sales Representative"/>
    <n v="4"/>
    <n v="2610"/>
    <s v="No"/>
    <n v="2"/>
    <n v="3"/>
    <n v="0.1"/>
    <n v="0.09"/>
    <n v="1.0000000000000009E-2"/>
    <n v="522"/>
    <n v="1200"/>
    <x v="1"/>
    <s v="Non-Travel"/>
    <n v="895"/>
    <s v="Sales"/>
    <n v="9"/>
    <n v="2"/>
    <s v="Medical"/>
    <n v="39"/>
    <n v="3"/>
    <n v="1"/>
    <s v="Single"/>
    <n v="2851"/>
    <n v="1"/>
    <n v="24"/>
    <n v="4"/>
    <n v="3"/>
    <n v="0"/>
    <n v="3"/>
    <n v="3"/>
    <n v="2"/>
    <n v="2"/>
    <n v="2"/>
  </r>
  <r>
    <n v="33"/>
    <x v="0"/>
    <n v="4"/>
    <s v="Female"/>
    <s v="Sales Representative"/>
    <n v="3"/>
    <n v="2851"/>
    <s v="Yes"/>
    <n v="3"/>
    <n v="1"/>
    <n v="0.1"/>
    <n v="0.09"/>
    <n v="1.0000000000000009E-2"/>
    <n v="570.20000000000005"/>
    <n v="500"/>
    <x v="1"/>
    <s v="Travel_Rarely"/>
    <n v="350"/>
    <s v="Sales"/>
    <n v="5"/>
    <n v="3"/>
    <s v="Marketing"/>
    <n v="34"/>
    <n v="3"/>
    <n v="1"/>
    <s v="Single"/>
    <n v="9150"/>
    <n v="1"/>
    <n v="13"/>
    <n v="3"/>
    <n v="2"/>
    <n v="0"/>
    <n v="1"/>
    <n v="2"/>
    <n v="0"/>
    <n v="0"/>
    <n v="0"/>
  </r>
  <r>
    <n v="37"/>
    <x v="1"/>
    <n v="3"/>
    <s v="Female"/>
    <s v="Laboratory Technician"/>
    <n v="1"/>
    <n v="3452"/>
    <s v="No"/>
    <n v="3"/>
    <n v="5"/>
    <n v="0.12"/>
    <n v="0.11"/>
    <n v="9.999999999999995E-3"/>
    <n v="690.40000000000009"/>
    <n v="500"/>
    <x v="1"/>
    <s v="Travel_Rarely"/>
    <n v="921"/>
    <s v="Research &amp; Development"/>
    <n v="10"/>
    <n v="3"/>
    <s v="Medical"/>
    <n v="98"/>
    <n v="3"/>
    <n v="1"/>
    <s v="Married"/>
    <n v="17663"/>
    <n v="6"/>
    <n v="20"/>
    <n v="4"/>
    <n v="2"/>
    <n v="1"/>
    <n v="17"/>
    <n v="3"/>
    <n v="4"/>
    <n v="0"/>
    <n v="3"/>
  </r>
  <r>
    <n v="46"/>
    <x v="1"/>
    <n v="3"/>
    <s v="Female"/>
    <s v="Manufacturing Director"/>
    <n v="3"/>
    <n v="5258"/>
    <s v="No"/>
    <n v="4"/>
    <n v="1"/>
    <n v="0.08"/>
    <n v="0.09"/>
    <n v="-9.999999999999995E-3"/>
    <n v="1051.6000000000001"/>
    <n v="4500"/>
    <x v="1"/>
    <s v="Non-Travel"/>
    <n v="1144"/>
    <s v="Research &amp; Development"/>
    <n v="7"/>
    <n v="4"/>
    <s v="Medical"/>
    <n v="30"/>
    <n v="3"/>
    <n v="2"/>
    <s v="Married"/>
    <n v="16044"/>
    <n v="2"/>
    <n v="14"/>
    <n v="3"/>
    <n v="3"/>
    <n v="0"/>
    <n v="7"/>
    <n v="2"/>
    <n v="0"/>
    <n v="0"/>
    <n v="0"/>
  </r>
  <r>
    <n v="41"/>
    <x v="0"/>
    <n v="1"/>
    <s v="Male"/>
    <s v="Sales Executive"/>
    <n v="2"/>
    <n v="9355"/>
    <s v="No"/>
    <n v="3"/>
    <n v="8"/>
    <n v="0.15"/>
    <n v="0.11"/>
    <n v="3.9999999999999994E-2"/>
    <n v="1871"/>
    <n v="500"/>
    <x v="1"/>
    <s v="Travel_Frequently"/>
    <n v="143"/>
    <s v="Sales"/>
    <n v="4"/>
    <n v="3"/>
    <s v="Marketing"/>
    <n v="56"/>
    <n v="3"/>
    <n v="2"/>
    <s v="Single"/>
    <n v="9558"/>
    <n v="1"/>
    <n v="18"/>
    <n v="3"/>
    <n v="3"/>
    <n v="0"/>
    <n v="8"/>
    <n v="5"/>
    <n v="7"/>
    <n v="7"/>
    <n v="7"/>
  </r>
  <r>
    <n v="50"/>
    <x v="1"/>
    <n v="4"/>
    <s v="Male"/>
    <s v="Healthcare Representative"/>
    <n v="4"/>
    <n v="10496"/>
    <s v="No"/>
    <n v="3"/>
    <n v="4"/>
    <n v="0.12"/>
    <n v="7.0000000000000007E-2"/>
    <n v="4.9999999999999989E-2"/>
    <n v="2099.2000000000003"/>
    <n v="4500"/>
    <x v="2"/>
    <s v="Travel_Rarely"/>
    <n v="1046"/>
    <s v="Research &amp; Development"/>
    <n v="10"/>
    <n v="3"/>
    <s v="Technical Degree"/>
    <n v="100"/>
    <n v="2"/>
    <n v="3"/>
    <s v="Single"/>
    <n v="2755"/>
    <n v="6"/>
    <n v="15"/>
    <n v="3"/>
    <n v="4"/>
    <n v="0"/>
    <n v="20"/>
    <n v="2"/>
    <n v="3"/>
    <n v="1"/>
    <n v="3"/>
  </r>
  <r>
    <n v="40"/>
    <x v="0"/>
    <n v="3"/>
    <s v="Male"/>
    <s v="Sales Executive"/>
    <n v="3"/>
    <n v="6380"/>
    <s v="Yes"/>
    <n v="3"/>
    <n v="6"/>
    <n v="0.15"/>
    <n v="0.11"/>
    <n v="3.9999999999999994E-2"/>
    <n v="1276"/>
    <n v="1200"/>
    <x v="2"/>
    <s v="Travel_Rarely"/>
    <n v="575"/>
    <s v="Sales"/>
    <n v="22"/>
    <n v="2"/>
    <s v="Marketing"/>
    <n v="68"/>
    <n v="2"/>
    <n v="2"/>
    <s v="Married"/>
    <n v="6110"/>
    <n v="2"/>
    <n v="12"/>
    <n v="3"/>
    <n v="1"/>
    <n v="2"/>
    <n v="8"/>
    <n v="6"/>
    <n v="4"/>
    <n v="1"/>
    <n v="0"/>
  </r>
  <r>
    <n v="31"/>
    <x v="1"/>
    <n v="3"/>
    <s v="Male"/>
    <s v="Research Scientist"/>
    <n v="2"/>
    <n v="2657"/>
    <s v="Yes"/>
    <n v="3"/>
    <n v="2"/>
    <n v="0.12"/>
    <n v="0.1"/>
    <n v="1.999999999999999E-2"/>
    <n v="531.4"/>
    <n v="1200"/>
    <x v="1"/>
    <s v="Travel_Rarely"/>
    <n v="408"/>
    <s v="Research &amp; Development"/>
    <n v="9"/>
    <n v="4"/>
    <s v="Life Sciences"/>
    <n v="42"/>
    <n v="2"/>
    <n v="1"/>
    <s v="Single"/>
    <n v="7551"/>
    <n v="0"/>
    <n v="16"/>
    <n v="3"/>
    <n v="4"/>
    <n v="0"/>
    <n v="3"/>
    <n v="5"/>
    <n v="2"/>
    <n v="2"/>
    <n v="2"/>
  </r>
  <r>
    <n v="21"/>
    <x v="0"/>
    <n v="3"/>
    <s v="Female"/>
    <s v="Sales Representative"/>
    <n v="2"/>
    <n v="2716"/>
    <s v="No"/>
    <n v="3"/>
    <n v="1"/>
    <n v="0.08"/>
    <n v="0.11"/>
    <n v="-0.03"/>
    <n v="543.20000000000005"/>
    <n v="3000"/>
    <x v="1"/>
    <s v="Travel_Rarely"/>
    <n v="156"/>
    <s v="Sales"/>
    <n v="12"/>
    <n v="3"/>
    <s v="Life Sciences"/>
    <n v="90"/>
    <n v="4"/>
    <n v="1"/>
    <s v="Single"/>
    <n v="25422"/>
    <n v="1"/>
    <n v="15"/>
    <n v="3"/>
    <n v="4"/>
    <n v="0"/>
    <n v="1"/>
    <n v="0"/>
    <n v="0"/>
    <n v="0"/>
    <n v="0"/>
  </r>
  <r>
    <n v="29"/>
    <x v="1"/>
    <n v="4"/>
    <s v="Male"/>
    <s v="Research Scientist"/>
    <n v="4"/>
    <n v="2201"/>
    <s v="No"/>
    <n v="3"/>
    <n v="3"/>
    <n v="0.12"/>
    <n v="0.11"/>
    <n v="9.999999999999995E-3"/>
    <n v="440.20000000000005"/>
    <n v="500"/>
    <x v="1"/>
    <s v="Travel_Rarely"/>
    <n v="1283"/>
    <s v="Research &amp; Development"/>
    <n v="23"/>
    <n v="3"/>
    <s v="Life Sciences"/>
    <n v="54"/>
    <n v="3"/>
    <n v="1"/>
    <s v="Single"/>
    <n v="18168"/>
    <n v="9"/>
    <n v="16"/>
    <n v="3"/>
    <n v="4"/>
    <n v="0"/>
    <n v="6"/>
    <n v="4"/>
    <n v="2"/>
    <n v="1"/>
    <n v="2"/>
  </r>
  <r>
    <n v="35"/>
    <x v="1"/>
    <n v="3"/>
    <s v="Male"/>
    <s v="Healthcare Representative"/>
    <n v="2"/>
    <n v="6540"/>
    <s v="No"/>
    <n v="3"/>
    <n v="1"/>
    <n v="0.08"/>
    <n v="0.09"/>
    <n v="-9.999999999999995E-3"/>
    <n v="1308"/>
    <n v="500"/>
    <x v="1"/>
    <s v="Travel_Rarely"/>
    <n v="755"/>
    <s v="Research &amp; Development"/>
    <n v="9"/>
    <n v="4"/>
    <s v="Life Sciences"/>
    <n v="97"/>
    <n v="2"/>
    <n v="2"/>
    <s v="Single"/>
    <n v="19394"/>
    <n v="9"/>
    <n v="19"/>
    <n v="3"/>
    <n v="3"/>
    <n v="0"/>
    <n v="10"/>
    <n v="5"/>
    <n v="1"/>
    <n v="0"/>
    <n v="0"/>
  </r>
  <r>
    <n v="27"/>
    <x v="1"/>
    <n v="4"/>
    <s v="Male"/>
    <s v="Laboratory Technician"/>
    <n v="2"/>
    <n v="3816"/>
    <s v="No"/>
    <n v="3"/>
    <n v="5"/>
    <n v="0.12"/>
    <n v="0.1"/>
    <n v="1.999999999999999E-2"/>
    <n v="763.2"/>
    <n v="1200"/>
    <x v="1"/>
    <s v="Travel_Rarely"/>
    <n v="1469"/>
    <s v="Research &amp; Development"/>
    <n v="1"/>
    <n v="2"/>
    <s v="Medical"/>
    <n v="82"/>
    <n v="3"/>
    <n v="1"/>
    <s v="Divorced"/>
    <n v="17881"/>
    <n v="1"/>
    <n v="11"/>
    <n v="3"/>
    <n v="2"/>
    <n v="1"/>
    <n v="5"/>
    <n v="2"/>
    <n v="2"/>
    <n v="0"/>
    <n v="4"/>
  </r>
  <r>
    <n v="28"/>
    <x v="1"/>
    <n v="2"/>
    <s v="Male"/>
    <s v="Sales Executive"/>
    <n v="4"/>
    <n v="5253"/>
    <s v="No"/>
    <n v="3"/>
    <n v="7"/>
    <n v="0.15"/>
    <n v="0.11"/>
    <n v="3.9999999999999994E-2"/>
    <n v="1050.6000000000001"/>
    <n v="4500"/>
    <x v="1"/>
    <s v="Travel_Rarely"/>
    <n v="304"/>
    <s v="Sales"/>
    <n v="9"/>
    <n v="4"/>
    <s v="Life Sciences"/>
    <n v="92"/>
    <n v="3"/>
    <n v="2"/>
    <s v="Single"/>
    <n v="20750"/>
    <n v="1"/>
    <n v="16"/>
    <n v="3"/>
    <n v="4"/>
    <n v="0"/>
    <n v="7"/>
    <n v="1"/>
    <n v="5"/>
    <n v="0"/>
    <n v="7"/>
  </r>
  <r>
    <n v="49"/>
    <x v="1"/>
    <n v="2"/>
    <s v="Male"/>
    <s v="Healthcare Representative"/>
    <n v="3"/>
    <n v="10965"/>
    <s v="No"/>
    <n v="3"/>
    <n v="5"/>
    <n v="0.12"/>
    <n v="0.09"/>
    <n v="0.03"/>
    <n v="2193"/>
    <n v="3000"/>
    <x v="1"/>
    <s v="Travel_Rarely"/>
    <n v="1261"/>
    <s v="Research &amp; Development"/>
    <n v="7"/>
    <n v="3"/>
    <s v="Other"/>
    <n v="31"/>
    <n v="2"/>
    <n v="3"/>
    <s v="Single"/>
    <n v="12066"/>
    <n v="8"/>
    <n v="24"/>
    <n v="4"/>
    <n v="3"/>
    <n v="0"/>
    <n v="26"/>
    <n v="2"/>
    <n v="2"/>
    <n v="0"/>
    <n v="0"/>
  </r>
  <r>
    <n v="51"/>
    <x v="1"/>
    <n v="3"/>
    <s v="Female"/>
    <s v="Sales Executive"/>
    <n v="4"/>
    <n v="4936"/>
    <s v="No"/>
    <n v="2"/>
    <n v="7"/>
    <n v="0.1"/>
    <n v="0.09"/>
    <n v="1.0000000000000009E-2"/>
    <n v="987.2"/>
    <n v="4500"/>
    <x v="2"/>
    <s v="Travel_Rarely"/>
    <n v="1178"/>
    <s v="Sales"/>
    <n v="14"/>
    <n v="2"/>
    <s v="Life Sciences"/>
    <n v="87"/>
    <n v="3"/>
    <n v="2"/>
    <s v="Married"/>
    <n v="14862"/>
    <n v="4"/>
    <n v="11"/>
    <n v="3"/>
    <n v="3"/>
    <n v="1"/>
    <n v="18"/>
    <n v="2"/>
    <n v="7"/>
    <n v="0"/>
    <n v="7"/>
  </r>
  <r>
    <n v="36"/>
    <x v="1"/>
    <n v="4"/>
    <s v="Female"/>
    <s v="Research Scientist"/>
    <n v="3"/>
    <n v="2543"/>
    <s v="No"/>
    <n v="3"/>
    <n v="2"/>
    <n v="0.15"/>
    <n v="7.0000000000000007E-2"/>
    <n v="7.9999999999999988E-2"/>
    <n v="508.6"/>
    <n v="3000"/>
    <x v="1"/>
    <s v="Travel_Rarely"/>
    <n v="329"/>
    <s v="Research &amp; Development"/>
    <n v="2"/>
    <n v="3"/>
    <s v="Life Sciences"/>
    <n v="96"/>
    <n v="3"/>
    <n v="1"/>
    <s v="Married"/>
    <n v="11868"/>
    <n v="4"/>
    <n v="13"/>
    <n v="3"/>
    <n v="2"/>
    <n v="1"/>
    <n v="6"/>
    <n v="3"/>
    <n v="2"/>
    <n v="2"/>
    <n v="2"/>
  </r>
  <r>
    <n v="34"/>
    <x v="0"/>
    <n v="1"/>
    <s v="Male"/>
    <s v="Sales Executive"/>
    <n v="4"/>
    <n v="5304"/>
    <s v="Yes"/>
    <n v="2"/>
    <n v="5"/>
    <n v="0.1"/>
    <n v="0.09"/>
    <n v="1.0000000000000009E-2"/>
    <n v="1060.8"/>
    <n v="4500"/>
    <x v="1"/>
    <s v="Non-Travel"/>
    <n v="1362"/>
    <s v="Sales"/>
    <n v="19"/>
    <n v="3"/>
    <s v="Marketing"/>
    <n v="67"/>
    <n v="4"/>
    <n v="2"/>
    <s v="Single"/>
    <n v="4652"/>
    <n v="8"/>
    <n v="13"/>
    <n v="3"/>
    <n v="2"/>
    <n v="0"/>
    <n v="9"/>
    <n v="3"/>
    <n v="2"/>
    <n v="0"/>
    <n v="4"/>
  </r>
  <r>
    <n v="55"/>
    <x v="1"/>
    <n v="3"/>
    <s v="Female"/>
    <s v="Manager"/>
    <n v="4"/>
    <n v="16659"/>
    <s v="Yes"/>
    <n v="3"/>
    <n v="5"/>
    <n v="0.12"/>
    <n v="0.11"/>
    <n v="9.999999999999995E-3"/>
    <n v="3331.8"/>
    <n v="3000"/>
    <x v="1"/>
    <s v="Travel_Rarely"/>
    <n v="1311"/>
    <s v="Research &amp; Development"/>
    <n v="2"/>
    <n v="3"/>
    <s v="Life Sciences"/>
    <n v="97"/>
    <n v="3"/>
    <n v="4"/>
    <s v="Single"/>
    <n v="23258"/>
    <n v="2"/>
    <n v="13"/>
    <n v="3"/>
    <n v="3"/>
    <n v="0"/>
    <n v="30"/>
    <n v="2"/>
    <n v="4"/>
    <n v="1"/>
    <n v="2"/>
  </r>
  <r>
    <n v="24"/>
    <x v="1"/>
    <n v="4"/>
    <s v="Female"/>
    <s v="Sales Executive"/>
    <n v="3"/>
    <n v="4260"/>
    <s v="Yes"/>
    <n v="4"/>
    <n v="5"/>
    <n v="0.12"/>
    <n v="0.11"/>
    <n v="9.999999999999995E-3"/>
    <n v="852"/>
    <n v="3000"/>
    <x v="0"/>
    <s v="Travel_Rarely"/>
    <n v="1371"/>
    <s v="Sales"/>
    <n v="10"/>
    <n v="4"/>
    <s v="Marketing"/>
    <n v="77"/>
    <n v="3"/>
    <n v="2"/>
    <s v="Divorced"/>
    <n v="5915"/>
    <n v="1"/>
    <n v="12"/>
    <n v="3"/>
    <n v="4"/>
    <n v="1"/>
    <n v="5"/>
    <n v="2"/>
    <n v="2"/>
    <n v="0"/>
    <n v="3"/>
  </r>
  <r>
    <n v="30"/>
    <x v="1"/>
    <n v="3"/>
    <s v="Male"/>
    <s v="Sales Representative"/>
    <n v="2"/>
    <n v="2476"/>
    <s v="No"/>
    <n v="3"/>
    <n v="1"/>
    <n v="0.15"/>
    <n v="0.11"/>
    <n v="3.9999999999999994E-2"/>
    <n v="495.20000000000005"/>
    <n v="4500"/>
    <x v="1"/>
    <s v="Travel_Rarely"/>
    <n v="202"/>
    <s v="Sales"/>
    <n v="2"/>
    <n v="1"/>
    <s v="Technical Degree"/>
    <n v="72"/>
    <n v="3"/>
    <n v="1"/>
    <s v="Married"/>
    <n v="17434"/>
    <n v="1"/>
    <n v="18"/>
    <n v="3"/>
    <n v="1"/>
    <n v="1"/>
    <n v="1"/>
    <n v="3"/>
    <n v="0"/>
    <n v="0"/>
    <n v="0"/>
  </r>
  <r>
    <n v="26"/>
    <x v="0"/>
    <n v="3"/>
    <s v="Male"/>
    <s v="Research Scientist"/>
    <n v="1"/>
    <n v="3102"/>
    <s v="No"/>
    <n v="3"/>
    <n v="6"/>
    <n v="0.1"/>
    <n v="0.11"/>
    <n v="-9.999999999999995E-3"/>
    <n v="620.40000000000009"/>
    <n v="1200"/>
    <x v="1"/>
    <s v="Travel_Frequently"/>
    <n v="575"/>
    <s v="Research &amp; Development"/>
    <n v="3"/>
    <n v="1"/>
    <s v="Technical Degree"/>
    <n v="73"/>
    <n v="3"/>
    <n v="1"/>
    <s v="Single"/>
    <n v="6582"/>
    <n v="0"/>
    <n v="22"/>
    <n v="4"/>
    <n v="3"/>
    <n v="0"/>
    <n v="7"/>
    <n v="2"/>
    <n v="4"/>
    <n v="0"/>
    <n v="4"/>
  </r>
  <r>
    <n v="22"/>
    <x v="1"/>
    <n v="1"/>
    <s v="Female"/>
    <s v="Research Scientist"/>
    <n v="2"/>
    <n v="2244"/>
    <s v="No"/>
    <n v="3"/>
    <n v="2"/>
    <n v="0.15"/>
    <n v="0.09"/>
    <n v="0.06"/>
    <n v="448.8"/>
    <n v="500"/>
    <x v="1"/>
    <s v="Travel_Rarely"/>
    <n v="253"/>
    <s v="Research &amp; Development"/>
    <n v="11"/>
    <n v="3"/>
    <s v="Medical"/>
    <n v="43"/>
    <n v="3"/>
    <n v="1"/>
    <s v="Married"/>
    <n v="24440"/>
    <n v="1"/>
    <n v="13"/>
    <n v="3"/>
    <n v="4"/>
    <n v="1"/>
    <n v="2"/>
    <n v="1"/>
    <n v="1"/>
    <n v="1"/>
    <n v="2"/>
  </r>
  <r>
    <n v="36"/>
    <x v="1"/>
    <n v="2"/>
    <s v="Male"/>
    <s v="Sales Executive"/>
    <n v="3"/>
    <n v="7596"/>
    <s v="No"/>
    <n v="3"/>
    <n v="10"/>
    <n v="0.08"/>
    <n v="0.1"/>
    <n v="-2.0000000000000004E-2"/>
    <n v="1519.2"/>
    <n v="4500"/>
    <x v="1"/>
    <s v="Travel_Rarely"/>
    <n v="164"/>
    <s v="Sales"/>
    <n v="2"/>
    <n v="2"/>
    <s v="Medical"/>
    <n v="61"/>
    <n v="2"/>
    <n v="3"/>
    <s v="Married"/>
    <n v="3809"/>
    <n v="1"/>
    <n v="13"/>
    <n v="3"/>
    <n v="2"/>
    <n v="2"/>
    <n v="10"/>
    <n v="2"/>
    <n v="9"/>
    <n v="9"/>
    <n v="0"/>
  </r>
  <r>
    <n v="30"/>
    <x v="0"/>
    <n v="3"/>
    <s v="Male"/>
    <s v="Research Scientist"/>
    <n v="4"/>
    <n v="2285"/>
    <s v="Yes"/>
    <n v="3"/>
    <n v="1"/>
    <n v="0.12"/>
    <n v="0.1"/>
    <n v="1.999999999999999E-2"/>
    <n v="457"/>
    <n v="3000"/>
    <x v="2"/>
    <s v="Travel_Frequently"/>
    <n v="464"/>
    <s v="Research &amp; Development"/>
    <n v="4"/>
    <n v="3"/>
    <s v="Technical Degree"/>
    <n v="40"/>
    <n v="3"/>
    <n v="1"/>
    <s v="Single"/>
    <n v="3427"/>
    <n v="9"/>
    <n v="23"/>
    <n v="4"/>
    <n v="3"/>
    <n v="0"/>
    <n v="3"/>
    <n v="4"/>
    <n v="0"/>
    <n v="0"/>
    <n v="0"/>
  </r>
  <r>
    <n v="37"/>
    <x v="1"/>
    <n v="4"/>
    <s v="Female"/>
    <s v="Laboratory Technician"/>
    <n v="1"/>
    <n v="3034"/>
    <s v="No"/>
    <n v="2"/>
    <n v="18"/>
    <n v="0.1"/>
    <n v="0.09"/>
    <n v="1.0000000000000009E-2"/>
    <n v="606.80000000000007"/>
    <n v="500"/>
    <x v="1"/>
    <s v="Travel_Rarely"/>
    <n v="1107"/>
    <s v="Research &amp; Development"/>
    <n v="14"/>
    <n v="3"/>
    <s v="Life Sciences"/>
    <n v="95"/>
    <n v="3"/>
    <n v="1"/>
    <s v="Divorced"/>
    <n v="26914"/>
    <n v="1"/>
    <n v="12"/>
    <n v="3"/>
    <n v="3"/>
    <n v="1"/>
    <n v="18"/>
    <n v="2"/>
    <n v="7"/>
    <n v="12"/>
    <n v="17"/>
  </r>
  <r>
    <n v="40"/>
    <x v="1"/>
    <n v="4"/>
    <s v="Female"/>
    <s v="Sales Executive"/>
    <n v="2"/>
    <n v="5715"/>
    <s v="No"/>
    <n v="3"/>
    <n v="5"/>
    <n v="0.1"/>
    <n v="0.11"/>
    <n v="-9.999999999999995E-3"/>
    <n v="1143"/>
    <n v="1200"/>
    <x v="1"/>
    <s v="Travel_Rarely"/>
    <n v="759"/>
    <s v="Sales"/>
    <n v="2"/>
    <n v="2"/>
    <s v="Marketing"/>
    <n v="46"/>
    <n v="3"/>
    <n v="2"/>
    <s v="Divorced"/>
    <n v="22553"/>
    <n v="7"/>
    <n v="12"/>
    <n v="3"/>
    <n v="3"/>
    <n v="2"/>
    <n v="8"/>
    <n v="5"/>
    <n v="4"/>
    <n v="1"/>
    <n v="3"/>
  </r>
  <r>
    <n v="42"/>
    <x v="1"/>
    <n v="2"/>
    <s v="Female"/>
    <s v="Laboratory Technician"/>
    <n v="1"/>
    <n v="2576"/>
    <s v="No"/>
    <n v="3"/>
    <n v="5"/>
    <n v="0.15"/>
    <n v="7.0000000000000007E-2"/>
    <n v="7.9999999999999988E-2"/>
    <n v="515.20000000000005"/>
    <n v="1200"/>
    <x v="1"/>
    <s v="Travel_Rarely"/>
    <n v="201"/>
    <s v="Research &amp; Development"/>
    <n v="1"/>
    <n v="4"/>
    <s v="Life Sciences"/>
    <n v="95"/>
    <n v="3"/>
    <n v="1"/>
    <s v="Divorced"/>
    <n v="20490"/>
    <n v="3"/>
    <n v="16"/>
    <n v="3"/>
    <n v="2"/>
    <n v="1"/>
    <n v="8"/>
    <n v="5"/>
    <n v="2"/>
    <n v="1"/>
    <n v="2"/>
  </r>
  <r>
    <n v="37"/>
    <x v="1"/>
    <n v="3"/>
    <s v="Male"/>
    <s v="Manufacturing Director"/>
    <n v="2"/>
    <n v="4197"/>
    <s v="Yes"/>
    <n v="2"/>
    <n v="1"/>
    <n v="0.12"/>
    <n v="0.11"/>
    <n v="9.999999999999995E-3"/>
    <n v="839.40000000000009"/>
    <n v="500"/>
    <x v="1"/>
    <s v="Travel_Rarely"/>
    <n v="1305"/>
    <s v="Research &amp; Development"/>
    <n v="10"/>
    <n v="4"/>
    <s v="Life Sciences"/>
    <n v="49"/>
    <n v="3"/>
    <n v="2"/>
    <s v="Single"/>
    <n v="21123"/>
    <n v="2"/>
    <n v="12"/>
    <n v="3"/>
    <n v="4"/>
    <n v="0"/>
    <n v="18"/>
    <n v="2"/>
    <n v="0"/>
    <n v="0"/>
    <n v="1"/>
  </r>
  <r>
    <n v="43"/>
    <x v="1"/>
    <n v="1"/>
    <s v="Male"/>
    <s v="Research Director"/>
    <n v="2"/>
    <n v="14336"/>
    <s v="No"/>
    <n v="3"/>
    <n v="25"/>
    <n v="0.15"/>
    <n v="0.1"/>
    <n v="4.9999999999999989E-2"/>
    <n v="2867.2000000000003"/>
    <n v="1200"/>
    <x v="1"/>
    <s v="Travel_Rarely"/>
    <n v="982"/>
    <s v="Research &amp; Development"/>
    <n v="12"/>
    <n v="3"/>
    <s v="Life Sciences"/>
    <n v="59"/>
    <n v="2"/>
    <n v="4"/>
    <s v="Divorced"/>
    <n v="4345"/>
    <n v="1"/>
    <n v="11"/>
    <n v="3"/>
    <n v="3"/>
    <n v="1"/>
    <n v="25"/>
    <n v="3"/>
    <n v="10"/>
    <n v="3"/>
    <n v="9"/>
  </r>
  <r>
    <n v="40"/>
    <x v="1"/>
    <n v="2"/>
    <s v="Female"/>
    <s v="Laboratory Technician"/>
    <n v="3"/>
    <n v="3448"/>
    <s v="No"/>
    <n v="3"/>
    <n v="1"/>
    <n v="0.12"/>
    <n v="0.11"/>
    <n v="9.999999999999995E-3"/>
    <n v="689.6"/>
    <n v="4500"/>
    <x v="0"/>
    <s v="Travel_Rarely"/>
    <n v="555"/>
    <s v="Research &amp; Development"/>
    <n v="2"/>
    <n v="3"/>
    <s v="Medical"/>
    <n v="78"/>
    <n v="2"/>
    <n v="2"/>
    <s v="Married"/>
    <n v="13436"/>
    <n v="6"/>
    <n v="22"/>
    <n v="4"/>
    <n v="2"/>
    <n v="1"/>
    <n v="20"/>
    <n v="3"/>
    <n v="0"/>
    <n v="0"/>
    <n v="0"/>
  </r>
  <r>
    <n v="54"/>
    <x v="1"/>
    <n v="1"/>
    <s v="Male"/>
    <s v="Research Director"/>
    <n v="1"/>
    <n v="19406"/>
    <s v="No"/>
    <n v="2"/>
    <n v="4"/>
    <n v="0.15"/>
    <n v="0.09"/>
    <n v="0.06"/>
    <n v="3881.2000000000003"/>
    <n v="1200"/>
    <x v="1"/>
    <s v="Travel_Rarely"/>
    <n v="821"/>
    <s v="Research &amp; Development"/>
    <n v="5"/>
    <n v="2"/>
    <s v="Medical"/>
    <n v="86"/>
    <n v="3"/>
    <n v="5"/>
    <s v="Married"/>
    <n v="8509"/>
    <n v="4"/>
    <n v="11"/>
    <n v="3"/>
    <n v="3"/>
    <n v="1"/>
    <n v="24"/>
    <n v="4"/>
    <n v="2"/>
    <n v="1"/>
    <n v="2"/>
  </r>
  <r>
    <n v="34"/>
    <x v="1"/>
    <n v="3"/>
    <s v="Female"/>
    <s v="Sales Executive"/>
    <n v="3"/>
    <n v="6538"/>
    <s v="No"/>
    <n v="3"/>
    <n v="3"/>
    <n v="0.1"/>
    <n v="0.11"/>
    <n v="-9.999999999999995E-3"/>
    <n v="1307.6000000000001"/>
    <n v="3000"/>
    <x v="0"/>
    <s v="Non-Travel"/>
    <n v="1381"/>
    <s v="Sales"/>
    <n v="4"/>
    <n v="4"/>
    <s v="Marketing"/>
    <n v="72"/>
    <n v="3"/>
    <n v="2"/>
    <s v="Married"/>
    <n v="12740"/>
    <n v="9"/>
    <n v="15"/>
    <n v="3"/>
    <n v="1"/>
    <n v="1"/>
    <n v="6"/>
    <n v="3"/>
    <n v="2"/>
    <n v="1"/>
    <n v="2"/>
  </r>
  <r>
    <n v="31"/>
    <x v="1"/>
    <n v="2"/>
    <s v="Female"/>
    <s v="Manufacturing Director"/>
    <n v="1"/>
    <n v="4306"/>
    <s v="No"/>
    <n v="1"/>
    <n v="13"/>
    <n v="0.08"/>
    <n v="0.1"/>
    <n v="-2.0000000000000004E-2"/>
    <n v="861.2"/>
    <n v="3000"/>
    <x v="1"/>
    <s v="Travel_Rarely"/>
    <n v="480"/>
    <s v="Research &amp; Development"/>
    <n v="7"/>
    <n v="2"/>
    <s v="Medical"/>
    <n v="31"/>
    <n v="3"/>
    <n v="2"/>
    <s v="Married"/>
    <n v="4156"/>
    <n v="1"/>
    <n v="12"/>
    <n v="3"/>
    <n v="2"/>
    <n v="1"/>
    <n v="13"/>
    <n v="5"/>
    <n v="10"/>
    <n v="3"/>
    <n v="12"/>
  </r>
  <r>
    <n v="43"/>
    <x v="1"/>
    <n v="4"/>
    <s v="Male"/>
    <s v="Laboratory Technician"/>
    <n v="4"/>
    <n v="2258"/>
    <s v="No"/>
    <n v="3"/>
    <n v="3"/>
    <n v="0.1"/>
    <n v="7.0000000000000007E-2"/>
    <n v="0.03"/>
    <n v="451.6"/>
    <n v="3000"/>
    <x v="1"/>
    <s v="Travel_Frequently"/>
    <n v="313"/>
    <s v="Research &amp; Development"/>
    <n v="21"/>
    <n v="3"/>
    <s v="Medical"/>
    <n v="61"/>
    <n v="3"/>
    <n v="1"/>
    <s v="Married"/>
    <n v="15238"/>
    <n v="7"/>
    <n v="20"/>
    <n v="4"/>
    <n v="1"/>
    <n v="1"/>
    <n v="8"/>
    <n v="1"/>
    <n v="2"/>
    <n v="1"/>
    <n v="2"/>
  </r>
  <r>
    <n v="43"/>
    <x v="1"/>
    <n v="3"/>
    <s v="Female"/>
    <s v="Healthcare Representative"/>
    <n v="3"/>
    <n v="4522"/>
    <s v="Yes"/>
    <n v="3"/>
    <n v="5"/>
    <n v="0.08"/>
    <n v="0.09"/>
    <n v="-9.999999999999995E-3"/>
    <n v="904.40000000000009"/>
    <n v="4500"/>
    <x v="1"/>
    <s v="Travel_Rarely"/>
    <n v="1473"/>
    <s v="Research &amp; Development"/>
    <n v="8"/>
    <n v="4"/>
    <s v="Other"/>
    <n v="74"/>
    <n v="3"/>
    <n v="2"/>
    <s v="Divorced"/>
    <n v="2227"/>
    <n v="4"/>
    <n v="14"/>
    <n v="3"/>
    <n v="4"/>
    <n v="0"/>
    <n v="8"/>
    <n v="3"/>
    <n v="2"/>
    <n v="0"/>
    <n v="2"/>
  </r>
  <r>
    <n v="25"/>
    <x v="1"/>
    <n v="2"/>
    <s v="Female"/>
    <s v="Sales Executive"/>
    <n v="4"/>
    <n v="4487"/>
    <s v="Yes"/>
    <n v="3"/>
    <n v="5"/>
    <n v="0.1"/>
    <n v="0.1"/>
    <n v="0"/>
    <n v="897.40000000000009"/>
    <n v="4500"/>
    <x v="1"/>
    <s v="Travel_Rarely"/>
    <n v="891"/>
    <s v="Sales"/>
    <n v="4"/>
    <n v="2"/>
    <s v="Life Sciences"/>
    <n v="99"/>
    <n v="2"/>
    <n v="2"/>
    <s v="Single"/>
    <n v="12090"/>
    <n v="1"/>
    <n v="11"/>
    <n v="3"/>
    <n v="2"/>
    <n v="0"/>
    <n v="5"/>
    <n v="3"/>
    <n v="4"/>
    <n v="1"/>
    <n v="3"/>
  </r>
  <r>
    <n v="37"/>
    <x v="1"/>
    <n v="2"/>
    <s v="Female"/>
    <s v="Research Scientist"/>
    <n v="3"/>
    <n v="4449"/>
    <s v="Yes"/>
    <n v="3"/>
    <n v="13"/>
    <n v="0.12"/>
    <n v="0.11"/>
    <n v="9.999999999999995E-3"/>
    <n v="889.80000000000007"/>
    <n v="1200"/>
    <x v="1"/>
    <s v="Non-Travel"/>
    <n v="1063"/>
    <s v="Research &amp; Development"/>
    <n v="25"/>
    <n v="5"/>
    <s v="Medical"/>
    <n v="72"/>
    <n v="3"/>
    <n v="2"/>
    <s v="Married"/>
    <n v="23866"/>
    <n v="3"/>
    <n v="15"/>
    <n v="3"/>
    <n v="1"/>
    <n v="2"/>
    <n v="15"/>
    <n v="2"/>
    <n v="11"/>
    <n v="10"/>
    <n v="7"/>
  </r>
  <r>
    <n v="31"/>
    <x v="1"/>
    <n v="4"/>
    <s v="Male"/>
    <s v="Laboratory Technician"/>
    <n v="1"/>
    <n v="2218"/>
    <s v="No"/>
    <n v="3"/>
    <n v="4"/>
    <n v="0.1"/>
    <n v="0.1"/>
    <n v="0"/>
    <n v="443.6"/>
    <n v="3000"/>
    <x v="1"/>
    <s v="Travel_Rarely"/>
    <n v="329"/>
    <s v="Research &amp; Development"/>
    <n v="1"/>
    <n v="2"/>
    <s v="Life Sciences"/>
    <n v="98"/>
    <n v="2"/>
    <n v="1"/>
    <s v="Married"/>
    <n v="16193"/>
    <n v="1"/>
    <n v="12"/>
    <n v="3"/>
    <n v="3"/>
    <n v="1"/>
    <n v="4"/>
    <n v="3"/>
    <n v="2"/>
    <n v="3"/>
    <n v="2"/>
  </r>
  <r>
    <n v="39"/>
    <x v="1"/>
    <n v="2"/>
    <s v="Male"/>
    <s v="Manager"/>
    <n v="3"/>
    <n v="19197"/>
    <s v="Yes"/>
    <n v="3"/>
    <n v="21"/>
    <n v="0.12"/>
    <n v="0.11"/>
    <n v="9.999999999999995E-3"/>
    <n v="3839.4"/>
    <n v="3000"/>
    <x v="1"/>
    <s v="Travel_Frequently"/>
    <n v="1218"/>
    <s v="Research &amp; Development"/>
    <n v="1"/>
    <n v="1"/>
    <s v="Life Sciences"/>
    <n v="52"/>
    <n v="3"/>
    <n v="5"/>
    <s v="Divorced"/>
    <n v="8213"/>
    <n v="1"/>
    <n v="14"/>
    <n v="3"/>
    <n v="3"/>
    <n v="1"/>
    <n v="21"/>
    <n v="3"/>
    <n v="8"/>
    <n v="1"/>
    <n v="6"/>
  </r>
  <r>
    <n v="56"/>
    <x v="1"/>
    <n v="3"/>
    <s v="Female"/>
    <s v="Sales Executive"/>
    <n v="1"/>
    <n v="13212"/>
    <s v="No"/>
    <n v="2"/>
    <n v="7"/>
    <n v="0.15"/>
    <n v="0.1"/>
    <n v="4.9999999999999989E-2"/>
    <n v="2642.4"/>
    <n v="1200"/>
    <x v="0"/>
    <s v="Travel_Frequently"/>
    <n v="906"/>
    <s v="Sales"/>
    <n v="6"/>
    <n v="3"/>
    <s v="Life Sciences"/>
    <n v="86"/>
    <n v="4"/>
    <n v="4"/>
    <s v="Married"/>
    <n v="18256"/>
    <n v="9"/>
    <n v="11"/>
    <n v="3"/>
    <n v="4"/>
    <n v="3"/>
    <n v="36"/>
    <n v="0"/>
    <n v="7"/>
    <n v="7"/>
    <n v="7"/>
  </r>
  <r>
    <n v="30"/>
    <x v="1"/>
    <n v="2"/>
    <s v="Female"/>
    <s v="Sales Executive"/>
    <n v="3"/>
    <n v="6577"/>
    <s v="No"/>
    <n v="3"/>
    <n v="5"/>
    <n v="0.15"/>
    <n v="0.11"/>
    <n v="3.9999999999999994E-2"/>
    <n v="1315.4"/>
    <n v="500"/>
    <x v="2"/>
    <s v="Travel_Rarely"/>
    <n v="1082"/>
    <s v="Sales"/>
    <n v="12"/>
    <n v="3"/>
    <s v="Technical Degree"/>
    <n v="83"/>
    <n v="3"/>
    <n v="2"/>
    <s v="Single"/>
    <n v="19558"/>
    <n v="0"/>
    <n v="11"/>
    <n v="3"/>
    <n v="2"/>
    <n v="0"/>
    <n v="6"/>
    <n v="6"/>
    <n v="4"/>
    <n v="4"/>
    <n v="4"/>
  </r>
  <r>
    <n v="41"/>
    <x v="1"/>
    <n v="2"/>
    <s v="Male"/>
    <s v="Sales Executive"/>
    <n v="1"/>
    <n v="8392"/>
    <s v="No"/>
    <n v="3"/>
    <n v="10"/>
    <n v="0.12"/>
    <n v="7.0000000000000007E-2"/>
    <n v="4.9999999999999989E-2"/>
    <n v="1678.4"/>
    <n v="3000"/>
    <x v="1"/>
    <s v="Travel_Rarely"/>
    <n v="645"/>
    <s v="Sales"/>
    <n v="1"/>
    <n v="3"/>
    <s v="Marketing"/>
    <n v="49"/>
    <n v="4"/>
    <n v="3"/>
    <s v="Married"/>
    <n v="19566"/>
    <n v="1"/>
    <n v="16"/>
    <n v="3"/>
    <n v="3"/>
    <n v="1"/>
    <n v="10"/>
    <n v="2"/>
    <n v="7"/>
    <n v="0"/>
    <n v="7"/>
  </r>
  <r>
    <n v="28"/>
    <x v="1"/>
    <n v="3"/>
    <s v="Male"/>
    <s v="Laboratory Technician"/>
    <n v="1"/>
    <n v="4558"/>
    <s v="No"/>
    <n v="3"/>
    <n v="10"/>
    <n v="0.12"/>
    <n v="7.0000000000000007E-2"/>
    <n v="4.9999999999999989E-2"/>
    <n v="911.6"/>
    <n v="500"/>
    <x v="2"/>
    <s v="Travel_Rarely"/>
    <n v="1300"/>
    <s v="Research &amp; Development"/>
    <n v="17"/>
    <n v="2"/>
    <s v="Medical"/>
    <n v="79"/>
    <n v="3"/>
    <n v="2"/>
    <s v="Divorced"/>
    <n v="13535"/>
    <n v="1"/>
    <n v="12"/>
    <n v="3"/>
    <n v="4"/>
    <n v="1"/>
    <n v="10"/>
    <n v="2"/>
    <n v="0"/>
    <n v="1"/>
    <n v="8"/>
  </r>
  <r>
    <n v="25"/>
    <x v="0"/>
    <n v="1"/>
    <s v="Male"/>
    <s v="Laboratory Technician"/>
    <n v="1"/>
    <n v="4031"/>
    <s v="No"/>
    <n v="3"/>
    <n v="2"/>
    <n v="0.15"/>
    <n v="0.11"/>
    <n v="3.9999999999999994E-2"/>
    <n v="806.2"/>
    <n v="500"/>
    <x v="1"/>
    <s v="Travel_Rarely"/>
    <n v="688"/>
    <s v="Research &amp; Development"/>
    <n v="3"/>
    <n v="3"/>
    <s v="Medical"/>
    <n v="91"/>
    <n v="3"/>
    <n v="1"/>
    <s v="Married"/>
    <n v="9396"/>
    <n v="5"/>
    <n v="13"/>
    <n v="3"/>
    <n v="3"/>
    <n v="1"/>
    <n v="6"/>
    <n v="5"/>
    <n v="2"/>
    <n v="0"/>
    <n v="2"/>
  </r>
  <r>
    <n v="52"/>
    <x v="1"/>
    <n v="4"/>
    <s v="Male"/>
    <s v="Manufacturing Director"/>
    <n v="3"/>
    <n v="7969"/>
    <s v="Yes"/>
    <n v="3"/>
    <n v="5"/>
    <n v="0.15"/>
    <n v="0.1"/>
    <n v="4.9999999999999989E-2"/>
    <n v="1593.8000000000002"/>
    <n v="4500"/>
    <x v="1"/>
    <s v="Travel_Rarely"/>
    <n v="319"/>
    <s v="Research &amp; Development"/>
    <n v="3"/>
    <n v="3"/>
    <s v="Medical"/>
    <n v="39"/>
    <n v="2"/>
    <n v="3"/>
    <s v="Married"/>
    <n v="19609"/>
    <n v="2"/>
    <n v="14"/>
    <n v="3"/>
    <n v="3"/>
    <n v="0"/>
    <n v="28"/>
    <n v="4"/>
    <n v="4"/>
    <n v="0"/>
    <n v="4"/>
  </r>
  <r>
    <n v="45"/>
    <x v="1"/>
    <n v="1"/>
    <s v="Male"/>
    <s v="Research Scientist"/>
    <n v="4"/>
    <n v="2654"/>
    <s v="No"/>
    <n v="2"/>
    <n v="2"/>
    <n v="0.08"/>
    <n v="0.11"/>
    <n v="-0.03"/>
    <n v="530.80000000000007"/>
    <n v="1200"/>
    <x v="2"/>
    <s v="Travel_Rarely"/>
    <n v="192"/>
    <s v="Research &amp; Development"/>
    <n v="10"/>
    <n v="2"/>
    <s v="Life Sciences"/>
    <n v="69"/>
    <n v="3"/>
    <n v="1"/>
    <s v="Married"/>
    <n v="9655"/>
    <n v="3"/>
    <n v="21"/>
    <n v="4"/>
    <n v="4"/>
    <n v="2"/>
    <n v="8"/>
    <n v="3"/>
    <n v="2"/>
    <n v="0"/>
    <n v="2"/>
  </r>
  <r>
    <n v="52"/>
    <x v="1"/>
    <n v="4"/>
    <s v="Female"/>
    <s v="Manager"/>
    <n v="4"/>
    <n v="16555"/>
    <s v="No"/>
    <n v="1"/>
    <n v="5"/>
    <n v="0.12"/>
    <n v="0.09"/>
    <n v="0.03"/>
    <n v="3311"/>
    <n v="4500"/>
    <x v="1"/>
    <s v="Travel_Rarely"/>
    <n v="1490"/>
    <s v="Research &amp; Development"/>
    <n v="4"/>
    <n v="2"/>
    <s v="Life Sciences"/>
    <n v="30"/>
    <n v="3"/>
    <n v="4"/>
    <s v="Married"/>
    <n v="10310"/>
    <n v="2"/>
    <n v="13"/>
    <n v="3"/>
    <n v="4"/>
    <n v="0"/>
    <n v="31"/>
    <n v="2"/>
    <n v="2"/>
    <n v="1"/>
    <n v="4"/>
  </r>
  <r>
    <n v="42"/>
    <x v="1"/>
    <n v="1"/>
    <s v="Female"/>
    <s v="Research Scientist"/>
    <n v="3"/>
    <n v="4556"/>
    <s v="No"/>
    <n v="3"/>
    <n v="5"/>
    <n v="0.08"/>
    <n v="0.1"/>
    <n v="-2.0000000000000004E-2"/>
    <n v="911.2"/>
    <n v="1200"/>
    <x v="0"/>
    <s v="Travel_Frequently"/>
    <n v="532"/>
    <s v="Research &amp; Development"/>
    <n v="29"/>
    <n v="2"/>
    <s v="Life Sciences"/>
    <n v="92"/>
    <n v="3"/>
    <n v="2"/>
    <s v="Divorced"/>
    <n v="12932"/>
    <n v="2"/>
    <n v="11"/>
    <n v="3"/>
    <n v="2"/>
    <n v="1"/>
    <n v="19"/>
    <n v="3"/>
    <n v="4"/>
    <n v="0"/>
    <n v="2"/>
  </r>
  <r>
    <n v="30"/>
    <x v="1"/>
    <n v="3"/>
    <s v="Female"/>
    <s v="Manufacturing Director"/>
    <n v="4"/>
    <n v="6091"/>
    <s v="No"/>
    <n v="3"/>
    <n v="5"/>
    <n v="0.1"/>
    <n v="0.11"/>
    <n v="-9.999999999999995E-3"/>
    <n v="1218.2"/>
    <n v="3000"/>
    <x v="1"/>
    <s v="Travel_Rarely"/>
    <n v="317"/>
    <s v="Research &amp; Development"/>
    <n v="2"/>
    <n v="3"/>
    <s v="Life Sciences"/>
    <n v="43"/>
    <n v="1"/>
    <n v="2"/>
    <s v="Single"/>
    <n v="24793"/>
    <n v="2"/>
    <n v="20"/>
    <n v="4"/>
    <n v="3"/>
    <n v="0"/>
    <n v="11"/>
    <n v="2"/>
    <n v="4"/>
    <n v="0"/>
    <n v="2"/>
  </r>
  <r>
    <n v="60"/>
    <x v="1"/>
    <n v="1"/>
    <s v="Female"/>
    <s v="Manager"/>
    <n v="1"/>
    <n v="19566"/>
    <s v="No"/>
    <n v="1"/>
    <n v="29"/>
    <n v="0.08"/>
    <n v="0.1"/>
    <n v="-2.0000000000000004E-2"/>
    <n v="3913.2000000000003"/>
    <n v="3000"/>
    <x v="1"/>
    <s v="Travel_Rarely"/>
    <n v="422"/>
    <s v="Research &amp; Development"/>
    <n v="7"/>
    <n v="3"/>
    <s v="Life Sciences"/>
    <n v="41"/>
    <n v="3"/>
    <n v="5"/>
    <s v="Married"/>
    <n v="3854"/>
    <n v="5"/>
    <n v="11"/>
    <n v="3"/>
    <n v="4"/>
    <n v="0"/>
    <n v="33"/>
    <n v="5"/>
    <n v="8"/>
    <n v="11"/>
    <n v="10"/>
  </r>
  <r>
    <n v="46"/>
    <x v="1"/>
    <n v="3"/>
    <s v="Female"/>
    <s v="Manufacturing Director"/>
    <n v="3"/>
    <n v="4810"/>
    <s v="No"/>
    <n v="2"/>
    <n v="10"/>
    <n v="0.1"/>
    <n v="0.11"/>
    <n v="-9.999999999999995E-3"/>
    <n v="962"/>
    <n v="500"/>
    <x v="0"/>
    <s v="Travel_Rarely"/>
    <n v="1485"/>
    <s v="Research &amp; Development"/>
    <n v="18"/>
    <n v="3"/>
    <s v="Medical"/>
    <n v="87"/>
    <n v="3"/>
    <n v="2"/>
    <s v="Divorced"/>
    <n v="26314"/>
    <n v="2"/>
    <n v="14"/>
    <n v="3"/>
    <n v="3"/>
    <n v="1"/>
    <n v="19"/>
    <n v="5"/>
    <n v="7"/>
    <n v="0"/>
    <n v="8"/>
  </r>
  <r>
    <n v="42"/>
    <x v="1"/>
    <n v="4"/>
    <s v="Female"/>
    <s v="Healthcare Representative"/>
    <n v="4"/>
    <n v="4523"/>
    <s v="No"/>
    <n v="4"/>
    <n v="6"/>
    <n v="0.1"/>
    <n v="0.11"/>
    <n v="-9.999999999999995E-3"/>
    <n v="904.6"/>
    <n v="4500"/>
    <x v="1"/>
    <s v="Travel_Frequently"/>
    <n v="1368"/>
    <s v="Research &amp; Development"/>
    <n v="28"/>
    <n v="4"/>
    <s v="Technical Degree"/>
    <n v="88"/>
    <n v="2"/>
    <n v="2"/>
    <s v="Married"/>
    <n v="4386"/>
    <n v="0"/>
    <n v="11"/>
    <n v="3"/>
    <n v="4"/>
    <n v="3"/>
    <n v="7"/>
    <n v="4"/>
    <n v="5"/>
    <n v="0"/>
    <n v="4"/>
  </r>
  <r>
    <n v="24"/>
    <x v="0"/>
    <n v="1"/>
    <s v="Female"/>
    <s v="Sales Representative"/>
    <n v="2"/>
    <n v="3202"/>
    <s v="Yes"/>
    <n v="3"/>
    <n v="5"/>
    <n v="0.08"/>
    <n v="7.0000000000000007E-2"/>
    <n v="9.999999999999995E-3"/>
    <n v="640.40000000000009"/>
    <n v="3000"/>
    <x v="1"/>
    <s v="Travel_Rarely"/>
    <n v="1448"/>
    <s v="Sales"/>
    <n v="1"/>
    <n v="1"/>
    <s v="Technical Degree"/>
    <n v="62"/>
    <n v="3"/>
    <n v="1"/>
    <s v="Single"/>
    <n v="21972"/>
    <n v="1"/>
    <n v="16"/>
    <n v="3"/>
    <n v="2"/>
    <n v="0"/>
    <n v="6"/>
    <n v="4"/>
    <n v="3"/>
    <n v="1"/>
    <n v="4"/>
  </r>
  <r>
    <n v="34"/>
    <x v="0"/>
    <n v="4"/>
    <s v="Female"/>
    <s v="Sales Representative"/>
    <n v="3"/>
    <n v="2351"/>
    <s v="No"/>
    <n v="2"/>
    <n v="2"/>
    <n v="0.15"/>
    <n v="0.1"/>
    <n v="4.9999999999999989E-2"/>
    <n v="470.20000000000005"/>
    <n v="3000"/>
    <x v="1"/>
    <s v="Travel_Frequently"/>
    <n v="296"/>
    <s v="Sales"/>
    <n v="6"/>
    <n v="2"/>
    <s v="Marketing"/>
    <n v="33"/>
    <n v="1"/>
    <n v="1"/>
    <s v="Divorced"/>
    <n v="12253"/>
    <n v="0"/>
    <n v="16"/>
    <n v="3"/>
    <n v="4"/>
    <n v="1"/>
    <n v="3"/>
    <n v="3"/>
    <n v="2"/>
    <n v="1"/>
    <n v="0"/>
  </r>
  <r>
    <n v="38"/>
    <x v="1"/>
    <n v="4"/>
    <s v="Male"/>
    <s v="Laboratory Technician"/>
    <n v="4"/>
    <n v="1702"/>
    <s v="Yes"/>
    <n v="3"/>
    <n v="1"/>
    <n v="0.15"/>
    <n v="0.1"/>
    <n v="4.9999999999999989E-2"/>
    <n v="340.40000000000003"/>
    <n v="500"/>
    <x v="1"/>
    <s v="Travel_Frequently"/>
    <n v="1490"/>
    <s v="Research &amp; Development"/>
    <n v="2"/>
    <n v="2"/>
    <s v="Life Sciences"/>
    <n v="42"/>
    <n v="3"/>
    <n v="1"/>
    <s v="Married"/>
    <n v="12106"/>
    <n v="1"/>
    <n v="23"/>
    <n v="4"/>
    <n v="3"/>
    <n v="1"/>
    <n v="1"/>
    <n v="3"/>
    <n v="0"/>
    <n v="0"/>
    <n v="0"/>
  </r>
  <r>
    <n v="40"/>
    <x v="1"/>
    <n v="3"/>
    <s v="Female"/>
    <s v="Manager"/>
    <n v="3"/>
    <n v="18041"/>
    <s v="No"/>
    <n v="3"/>
    <n v="20"/>
    <n v="0.15"/>
    <n v="0.09"/>
    <n v="0.06"/>
    <n v="3608.2000000000003"/>
    <n v="4500"/>
    <x v="1"/>
    <s v="Travel_Rarely"/>
    <n v="1398"/>
    <s v="Sales"/>
    <n v="2"/>
    <n v="4"/>
    <s v="Life Sciences"/>
    <n v="79"/>
    <n v="3"/>
    <n v="5"/>
    <s v="Married"/>
    <n v="13022"/>
    <n v="0"/>
    <n v="14"/>
    <n v="3"/>
    <n v="4"/>
    <n v="0"/>
    <n v="21"/>
    <n v="2"/>
    <n v="15"/>
    <n v="1"/>
    <n v="12"/>
  </r>
  <r>
    <n v="26"/>
    <x v="1"/>
    <n v="1"/>
    <s v="Female"/>
    <s v="Research Scientist"/>
    <n v="4"/>
    <n v="2886"/>
    <s v="No"/>
    <n v="1"/>
    <n v="3"/>
    <n v="0.08"/>
    <n v="0.11"/>
    <n v="-0.03"/>
    <n v="577.20000000000005"/>
    <n v="3000"/>
    <x v="0"/>
    <s v="Travel_Rarely"/>
    <n v="1349"/>
    <s v="Research &amp; Development"/>
    <n v="23"/>
    <n v="3"/>
    <s v="Life Sciences"/>
    <n v="90"/>
    <n v="3"/>
    <n v="1"/>
    <s v="Divorced"/>
    <n v="3032"/>
    <n v="1"/>
    <n v="22"/>
    <n v="4"/>
    <n v="2"/>
    <n v="2"/>
    <n v="3"/>
    <n v="3"/>
    <n v="2"/>
    <n v="0"/>
    <n v="2"/>
  </r>
  <r>
    <n v="30"/>
    <x v="1"/>
    <n v="3"/>
    <s v="Male"/>
    <s v="Laboratory Technician"/>
    <n v="4"/>
    <n v="2097"/>
    <s v="No"/>
    <n v="1"/>
    <n v="5"/>
    <n v="0.08"/>
    <n v="0.1"/>
    <n v="-2.0000000000000004E-2"/>
    <n v="419.40000000000003"/>
    <n v="4500"/>
    <x v="1"/>
    <s v="Non-Travel"/>
    <n v="1400"/>
    <s v="Research &amp; Development"/>
    <n v="3"/>
    <n v="3"/>
    <s v="Life Sciences"/>
    <n v="53"/>
    <n v="3"/>
    <n v="1"/>
    <s v="Married"/>
    <n v="16734"/>
    <n v="4"/>
    <n v="15"/>
    <n v="3"/>
    <n v="3"/>
    <n v="1"/>
    <n v="9"/>
    <n v="3"/>
    <n v="3"/>
    <n v="1"/>
    <n v="4"/>
  </r>
  <r>
    <n v="29"/>
    <x v="1"/>
    <n v="2"/>
    <s v="Male"/>
    <s v="Research Director"/>
    <n v="3"/>
    <n v="11935"/>
    <s v="No"/>
    <n v="3"/>
    <n v="10"/>
    <n v="0.08"/>
    <n v="0.1"/>
    <n v="-2.0000000000000004E-2"/>
    <n v="2387"/>
    <n v="4500"/>
    <x v="1"/>
    <s v="Travel_Rarely"/>
    <n v="986"/>
    <s v="Research &amp; Development"/>
    <n v="3"/>
    <n v="4"/>
    <s v="Medical"/>
    <n v="93"/>
    <n v="2"/>
    <n v="3"/>
    <s v="Married"/>
    <n v="21526"/>
    <n v="1"/>
    <n v="18"/>
    <n v="3"/>
    <n v="3"/>
    <n v="0"/>
    <n v="10"/>
    <n v="2"/>
    <n v="2"/>
    <n v="0"/>
    <n v="7"/>
  </r>
  <r>
    <n v="29"/>
    <x v="0"/>
    <n v="3"/>
    <s v="Female"/>
    <s v="Research Scientist"/>
    <n v="2"/>
    <n v="2546"/>
    <s v="No"/>
    <n v="4"/>
    <n v="2"/>
    <n v="0.12"/>
    <n v="0.1"/>
    <n v="1.999999999999999E-2"/>
    <n v="509.20000000000005"/>
    <n v="4500"/>
    <x v="2"/>
    <s v="Travel_Rarely"/>
    <n v="408"/>
    <s v="Research &amp; Development"/>
    <n v="25"/>
    <n v="5"/>
    <s v="Technical Degree"/>
    <n v="71"/>
    <n v="2"/>
    <n v="1"/>
    <s v="Married"/>
    <n v="18300"/>
    <n v="5"/>
    <n v="16"/>
    <n v="3"/>
    <n v="2"/>
    <n v="0"/>
    <n v="6"/>
    <n v="2"/>
    <n v="2"/>
    <n v="1"/>
    <n v="1"/>
  </r>
  <r>
    <n v="19"/>
    <x v="0"/>
    <n v="1"/>
    <s v="Male"/>
    <s v="Human Resources"/>
    <n v="4"/>
    <n v="2564"/>
    <s v="No"/>
    <n v="4"/>
    <n v="1"/>
    <n v="0.15"/>
    <n v="0.09"/>
    <n v="0.06"/>
    <n v="512.80000000000007"/>
    <n v="1200"/>
    <x v="1"/>
    <s v="Travel_Rarely"/>
    <n v="489"/>
    <s v="Human Resources"/>
    <n v="2"/>
    <n v="2"/>
    <s v="Technical Degree"/>
    <n v="52"/>
    <n v="2"/>
    <n v="1"/>
    <s v="Single"/>
    <n v="18437"/>
    <n v="1"/>
    <n v="12"/>
    <n v="3"/>
    <n v="3"/>
    <n v="0"/>
    <n v="1"/>
    <n v="3"/>
    <n v="0"/>
    <n v="0"/>
    <n v="0"/>
  </r>
  <r>
    <n v="30"/>
    <x v="1"/>
    <n v="3"/>
    <s v="Female"/>
    <s v="Sales Executive"/>
    <n v="1"/>
    <n v="8412"/>
    <s v="No"/>
    <n v="3"/>
    <n v="9"/>
    <n v="0.1"/>
    <n v="0.11"/>
    <n v="-9.999999999999995E-3"/>
    <n v="1682.4"/>
    <n v="4500"/>
    <x v="1"/>
    <s v="Non-Travel"/>
    <n v="1398"/>
    <s v="Sales"/>
    <n v="22"/>
    <n v="4"/>
    <s v="Other"/>
    <n v="69"/>
    <n v="3"/>
    <n v="3"/>
    <s v="Married"/>
    <n v="2890"/>
    <n v="0"/>
    <n v="11"/>
    <n v="3"/>
    <n v="3"/>
    <n v="0"/>
    <n v="10"/>
    <n v="3"/>
    <n v="8"/>
    <n v="7"/>
    <n v="8"/>
  </r>
  <r>
    <n v="57"/>
    <x v="1"/>
    <n v="1"/>
    <s v="Male"/>
    <s v="Manager"/>
    <n v="4"/>
    <n v="14118"/>
    <s v="No"/>
    <n v="2"/>
    <n v="1"/>
    <n v="0.08"/>
    <n v="0.11"/>
    <n v="-0.03"/>
    <n v="2823.6000000000004"/>
    <n v="1200"/>
    <x v="2"/>
    <s v="Travel_Rarely"/>
    <n v="210"/>
    <s v="Sales"/>
    <n v="29"/>
    <n v="3"/>
    <s v="Marketing"/>
    <n v="56"/>
    <n v="2"/>
    <n v="4"/>
    <s v="Divorced"/>
    <n v="22102"/>
    <n v="3"/>
    <n v="12"/>
    <n v="3"/>
    <n v="3"/>
    <n v="1"/>
    <n v="32"/>
    <n v="3"/>
    <n v="0"/>
    <n v="0"/>
    <n v="0"/>
  </r>
  <r>
    <n v="50"/>
    <x v="1"/>
    <n v="2"/>
    <s v="Male"/>
    <s v="Manager"/>
    <n v="3"/>
    <n v="17046"/>
    <s v="No"/>
    <n v="3"/>
    <n v="27"/>
    <n v="0.08"/>
    <n v="0.09"/>
    <n v="-9.999999999999995E-3"/>
    <n v="3409.2000000000003"/>
    <n v="500"/>
    <x v="0"/>
    <s v="Travel_Rarely"/>
    <n v="1099"/>
    <s v="Research &amp; Development"/>
    <n v="29"/>
    <n v="4"/>
    <s v="Life Sciences"/>
    <n v="88"/>
    <n v="2"/>
    <n v="4"/>
    <s v="Married"/>
    <n v="9314"/>
    <n v="0"/>
    <n v="15"/>
    <n v="3"/>
    <n v="2"/>
    <n v="1"/>
    <n v="28"/>
    <n v="2"/>
    <n v="10"/>
    <n v="15"/>
    <n v="7"/>
  </r>
  <r>
    <n v="30"/>
    <x v="1"/>
    <n v="3"/>
    <s v="Female"/>
    <s v="Laboratory Technician"/>
    <n v="4"/>
    <n v="2564"/>
    <s v="No"/>
    <n v="2"/>
    <n v="11"/>
    <n v="0.1"/>
    <n v="0.11"/>
    <n v="-9.999999999999995E-3"/>
    <n v="512.80000000000007"/>
    <n v="4500"/>
    <x v="0"/>
    <s v="Non-Travel"/>
    <n v="1116"/>
    <s v="Research &amp; Development"/>
    <n v="2"/>
    <n v="3"/>
    <s v="Medical"/>
    <n v="49"/>
    <n v="3"/>
    <n v="1"/>
    <s v="Single"/>
    <n v="7181"/>
    <n v="0"/>
    <n v="14"/>
    <n v="3"/>
    <n v="3"/>
    <n v="0"/>
    <n v="12"/>
    <n v="2"/>
    <n v="7"/>
    <n v="6"/>
    <n v="7"/>
  </r>
  <r>
    <n v="60"/>
    <x v="1"/>
    <n v="3"/>
    <s v="Female"/>
    <s v="Sales Executive"/>
    <n v="1"/>
    <n v="10266"/>
    <s v="No"/>
    <n v="4"/>
    <n v="18"/>
    <n v="0.12"/>
    <n v="7.0000000000000007E-2"/>
    <n v="4.9999999999999989E-2"/>
    <n v="2053.2000000000003"/>
    <n v="4500"/>
    <x v="1"/>
    <s v="Travel_Frequently"/>
    <n v="1499"/>
    <s v="Sales"/>
    <n v="28"/>
    <n v="3"/>
    <s v="Marketing"/>
    <n v="80"/>
    <n v="2"/>
    <n v="3"/>
    <s v="Married"/>
    <n v="2845"/>
    <n v="4"/>
    <n v="19"/>
    <n v="3"/>
    <n v="4"/>
    <n v="0"/>
    <n v="22"/>
    <n v="5"/>
    <n v="13"/>
    <n v="13"/>
    <n v="11"/>
  </r>
  <r>
    <n v="47"/>
    <x v="1"/>
    <n v="1"/>
    <s v="Female"/>
    <s v="Manufacturing Director"/>
    <n v="4"/>
    <n v="5070"/>
    <s v="No"/>
    <n v="3"/>
    <n v="5"/>
    <n v="0.15"/>
    <n v="0.1"/>
    <n v="4.9999999999999989E-2"/>
    <n v="1014"/>
    <n v="4500"/>
    <x v="2"/>
    <s v="Travel_Rarely"/>
    <n v="983"/>
    <s v="Research &amp; Development"/>
    <n v="2"/>
    <n v="2"/>
    <s v="Medical"/>
    <n v="65"/>
    <n v="3"/>
    <n v="2"/>
    <s v="Divorced"/>
    <n v="7389"/>
    <n v="5"/>
    <n v="13"/>
    <n v="3"/>
    <n v="3"/>
    <n v="3"/>
    <n v="20"/>
    <n v="2"/>
    <n v="0"/>
    <n v="0"/>
    <n v="4"/>
  </r>
  <r>
    <n v="46"/>
    <x v="1"/>
    <n v="1"/>
    <s v="Male"/>
    <s v="Research Director"/>
    <n v="3"/>
    <n v="17861"/>
    <s v="No"/>
    <n v="1"/>
    <n v="3"/>
    <n v="0.12"/>
    <n v="0.1"/>
    <n v="1.999999999999999E-2"/>
    <n v="3572.2000000000003"/>
    <n v="4500"/>
    <x v="1"/>
    <s v="Travel_Rarely"/>
    <n v="1009"/>
    <s v="Research &amp; Development"/>
    <n v="2"/>
    <n v="3"/>
    <s v="Life Sciences"/>
    <n v="51"/>
    <n v="3"/>
    <n v="4"/>
    <s v="Married"/>
    <n v="2288"/>
    <n v="6"/>
    <n v="13"/>
    <n v="3"/>
    <n v="3"/>
    <n v="0"/>
    <n v="26"/>
    <n v="2"/>
    <n v="2"/>
    <n v="0"/>
    <n v="1"/>
  </r>
  <r>
    <n v="35"/>
    <x v="1"/>
    <n v="4"/>
    <s v="Male"/>
    <s v="Laboratory Technician"/>
    <n v="3"/>
    <n v="4230"/>
    <s v="No"/>
    <n v="3"/>
    <n v="5"/>
    <n v="0.08"/>
    <n v="0.09"/>
    <n v="-9.999999999999995E-3"/>
    <n v="846"/>
    <n v="4500"/>
    <x v="0"/>
    <s v="Travel_Rarely"/>
    <n v="144"/>
    <s v="Research &amp; Development"/>
    <n v="22"/>
    <n v="3"/>
    <s v="Life Sciences"/>
    <n v="46"/>
    <n v="1"/>
    <n v="1"/>
    <s v="Single"/>
    <n v="19225"/>
    <n v="0"/>
    <n v="15"/>
    <n v="3"/>
    <n v="3"/>
    <n v="0"/>
    <n v="6"/>
    <n v="2"/>
    <n v="4"/>
    <n v="4"/>
    <n v="3"/>
  </r>
  <r>
    <n v="54"/>
    <x v="1"/>
    <n v="3"/>
    <s v="Female"/>
    <s v="Laboratory Technician"/>
    <n v="3"/>
    <n v="3780"/>
    <s v="No"/>
    <n v="3"/>
    <n v="1"/>
    <n v="0.1"/>
    <n v="0.11"/>
    <n v="-9.999999999999995E-3"/>
    <n v="756"/>
    <n v="4500"/>
    <x v="1"/>
    <s v="Travel_Rarely"/>
    <n v="548"/>
    <s v="Research &amp; Development"/>
    <n v="8"/>
    <n v="4"/>
    <s v="Life Sciences"/>
    <n v="42"/>
    <n v="3"/>
    <n v="2"/>
    <s v="Single"/>
    <n v="23428"/>
    <n v="7"/>
    <n v="11"/>
    <n v="3"/>
    <n v="3"/>
    <n v="0"/>
    <n v="19"/>
    <n v="3"/>
    <n v="0"/>
    <n v="0"/>
    <n v="0"/>
  </r>
  <r>
    <n v="34"/>
    <x v="1"/>
    <n v="4"/>
    <s v="Male"/>
    <s v="Research Scientist"/>
    <n v="3"/>
    <n v="2768"/>
    <s v="No"/>
    <n v="3"/>
    <n v="7"/>
    <n v="0.15"/>
    <n v="0.11"/>
    <n v="3.9999999999999994E-2"/>
    <n v="553.6"/>
    <n v="4500"/>
    <x v="1"/>
    <s v="Travel_Rarely"/>
    <n v="1303"/>
    <s v="Research &amp; Development"/>
    <n v="2"/>
    <n v="4"/>
    <s v="Life Sciences"/>
    <n v="62"/>
    <n v="2"/>
    <n v="1"/>
    <s v="Divorced"/>
    <n v="8416"/>
    <n v="3"/>
    <n v="12"/>
    <n v="3"/>
    <n v="3"/>
    <n v="1"/>
    <n v="14"/>
    <n v="3"/>
    <n v="3"/>
    <n v="5"/>
    <n v="7"/>
  </r>
  <r>
    <n v="46"/>
    <x v="1"/>
    <n v="3"/>
    <s v="Female"/>
    <s v="Sales Executive"/>
    <n v="4"/>
    <n v="9071"/>
    <s v="Yes"/>
    <n v="3"/>
    <n v="3"/>
    <n v="0.1"/>
    <n v="0.09"/>
    <n v="1.0000000000000009E-2"/>
    <n v="1814.2"/>
    <n v="500"/>
    <x v="1"/>
    <s v="Travel_Rarely"/>
    <n v="1125"/>
    <s v="Sales"/>
    <n v="10"/>
    <n v="3"/>
    <s v="Marketing"/>
    <n v="94"/>
    <n v="2"/>
    <n v="3"/>
    <s v="Married"/>
    <n v="11563"/>
    <n v="2"/>
    <n v="19"/>
    <n v="3"/>
    <n v="3"/>
    <n v="1"/>
    <n v="15"/>
    <n v="3"/>
    <n v="2"/>
    <n v="1"/>
    <n v="2"/>
  </r>
  <r>
    <n v="31"/>
    <x v="1"/>
    <n v="3"/>
    <s v="Male"/>
    <s v="Manufacturing Director"/>
    <n v="2"/>
    <n v="10648"/>
    <s v="No"/>
    <n v="4"/>
    <n v="13"/>
    <n v="0.1"/>
    <n v="7.0000000000000007E-2"/>
    <n v="0.03"/>
    <n v="2129.6"/>
    <n v="4500"/>
    <x v="2"/>
    <s v="Travel_Rarely"/>
    <n v="1274"/>
    <s v="Research &amp; Development"/>
    <n v="9"/>
    <n v="1"/>
    <s v="Life Sciences"/>
    <n v="33"/>
    <n v="3"/>
    <n v="3"/>
    <s v="Divorced"/>
    <n v="14394"/>
    <n v="1"/>
    <n v="25"/>
    <n v="4"/>
    <n v="4"/>
    <n v="1"/>
    <n v="13"/>
    <n v="6"/>
    <n v="8"/>
    <n v="0"/>
    <n v="8"/>
  </r>
  <r>
    <n v="33"/>
    <x v="0"/>
    <n v="2"/>
    <s v="Male"/>
    <s v="Manager"/>
    <n v="3"/>
    <n v="13610"/>
    <s v="Yes"/>
    <n v="4"/>
    <n v="7"/>
    <n v="0.15"/>
    <n v="7.0000000000000007E-2"/>
    <n v="7.9999999999999988E-2"/>
    <n v="2722"/>
    <n v="1200"/>
    <x v="2"/>
    <s v="Travel_Rarely"/>
    <n v="1277"/>
    <s v="Research &amp; Development"/>
    <n v="15"/>
    <n v="1"/>
    <s v="Medical"/>
    <n v="56"/>
    <n v="3"/>
    <n v="3"/>
    <s v="Married"/>
    <n v="24619"/>
    <n v="7"/>
    <n v="12"/>
    <n v="3"/>
    <n v="4"/>
    <n v="0"/>
    <n v="15"/>
    <n v="2"/>
    <n v="6"/>
    <n v="7"/>
    <n v="7"/>
  </r>
  <r>
    <n v="33"/>
    <x v="0"/>
    <n v="1"/>
    <s v="Male"/>
    <s v="Laboratory Technician"/>
    <n v="4"/>
    <n v="3408"/>
    <s v="No"/>
    <n v="3"/>
    <n v="4"/>
    <n v="0.15"/>
    <n v="7.0000000000000007E-2"/>
    <n v="7.9999999999999988E-2"/>
    <n v="681.6"/>
    <n v="500"/>
    <x v="2"/>
    <s v="Travel_Rarely"/>
    <n v="587"/>
    <s v="Research &amp; Development"/>
    <n v="10"/>
    <n v="1"/>
    <s v="Medical"/>
    <n v="38"/>
    <n v="1"/>
    <n v="1"/>
    <s v="Divorced"/>
    <n v="6705"/>
    <n v="7"/>
    <n v="13"/>
    <n v="3"/>
    <n v="1"/>
    <n v="3"/>
    <n v="8"/>
    <n v="2"/>
    <n v="3"/>
    <n v="1"/>
    <n v="3"/>
  </r>
  <r>
    <n v="30"/>
    <x v="1"/>
    <n v="4"/>
    <s v="Male"/>
    <s v="Sales Representative"/>
    <n v="2"/>
    <n v="2983"/>
    <s v="No"/>
    <n v="3"/>
    <n v="3"/>
    <n v="0.1"/>
    <n v="0.1"/>
    <n v="0"/>
    <n v="596.6"/>
    <n v="1200"/>
    <x v="1"/>
    <s v="Travel_Rarely"/>
    <n v="413"/>
    <s v="Sales"/>
    <n v="7"/>
    <n v="1"/>
    <s v="Marketing"/>
    <n v="57"/>
    <n v="3"/>
    <n v="1"/>
    <s v="Single"/>
    <n v="18398"/>
    <n v="0"/>
    <n v="14"/>
    <n v="3"/>
    <n v="1"/>
    <n v="0"/>
    <n v="4"/>
    <n v="3"/>
    <n v="2"/>
    <n v="1"/>
    <n v="2"/>
  </r>
  <r>
    <n v="35"/>
    <x v="1"/>
    <n v="4"/>
    <s v="Male"/>
    <s v="Healthcare Representative"/>
    <n v="3"/>
    <n v="7632"/>
    <s v="Yes"/>
    <n v="3"/>
    <n v="8"/>
    <n v="0.1"/>
    <n v="0.1"/>
    <n v="0"/>
    <n v="1526.4"/>
    <n v="1200"/>
    <x v="1"/>
    <s v="Travel_Rarely"/>
    <n v="1276"/>
    <s v="Research &amp; Development"/>
    <n v="16"/>
    <n v="3"/>
    <s v="Life Sciences"/>
    <n v="72"/>
    <n v="3"/>
    <n v="3"/>
    <s v="Married"/>
    <n v="14295"/>
    <n v="4"/>
    <n v="12"/>
    <n v="3"/>
    <n v="3"/>
    <n v="0"/>
    <n v="10"/>
    <n v="2"/>
    <n v="7"/>
    <n v="0"/>
    <n v="0"/>
  </r>
  <r>
    <n v="31"/>
    <x v="0"/>
    <n v="1"/>
    <s v="Male"/>
    <s v="Healthcare Representative"/>
    <n v="3"/>
    <n v="9824"/>
    <s v="No"/>
    <n v="3"/>
    <n v="1"/>
    <n v="0.12"/>
    <n v="7.0000000000000007E-2"/>
    <n v="4.9999999999999989E-2"/>
    <n v="1964.8000000000002"/>
    <n v="500"/>
    <x v="2"/>
    <s v="Travel_Frequently"/>
    <n v="534"/>
    <s v="Research &amp; Development"/>
    <n v="20"/>
    <n v="3"/>
    <s v="Life Sciences"/>
    <n v="66"/>
    <n v="3"/>
    <n v="3"/>
    <s v="Married"/>
    <n v="22908"/>
    <n v="3"/>
    <n v="12"/>
    <n v="3"/>
    <n v="1"/>
    <n v="0"/>
    <n v="12"/>
    <n v="2"/>
    <n v="0"/>
    <n v="0"/>
    <n v="0"/>
  </r>
  <r>
    <n v="34"/>
    <x v="0"/>
    <n v="2"/>
    <s v="Female"/>
    <s v="Human Resources"/>
    <n v="1"/>
    <n v="9950"/>
    <s v="Yes"/>
    <n v="3"/>
    <n v="3"/>
    <n v="0.08"/>
    <n v="0.09"/>
    <n v="-9.999999999999995E-3"/>
    <n v="1990"/>
    <n v="1200"/>
    <x v="2"/>
    <s v="Travel_Frequently"/>
    <n v="988"/>
    <s v="Human Resources"/>
    <n v="23"/>
    <n v="3"/>
    <s v="Human Resources"/>
    <n v="43"/>
    <n v="3"/>
    <n v="3"/>
    <s v="Divorced"/>
    <n v="11533"/>
    <n v="9"/>
    <n v="15"/>
    <n v="3"/>
    <n v="3"/>
    <n v="3"/>
    <n v="11"/>
    <n v="2"/>
    <n v="2"/>
    <n v="0"/>
    <n v="2"/>
  </r>
  <r>
    <n v="42"/>
    <x v="1"/>
    <n v="2"/>
    <s v="Male"/>
    <s v="Laboratory Technician"/>
    <n v="3"/>
    <n v="2093"/>
    <s v="No"/>
    <n v="3"/>
    <n v="2"/>
    <n v="0.1"/>
    <n v="0.09"/>
    <n v="1.0000000000000009E-2"/>
    <n v="418.6"/>
    <n v="3000"/>
    <x v="2"/>
    <s v="Travel_Frequently"/>
    <n v="1474"/>
    <s v="Research &amp; Development"/>
    <n v="5"/>
    <n v="2"/>
    <s v="Other"/>
    <n v="97"/>
    <n v="3"/>
    <n v="1"/>
    <s v="Married"/>
    <n v="9260"/>
    <n v="4"/>
    <n v="17"/>
    <n v="3"/>
    <n v="4"/>
    <n v="1"/>
    <n v="8"/>
    <n v="4"/>
    <n v="2"/>
    <n v="2"/>
    <n v="0"/>
  </r>
  <r>
    <n v="36"/>
    <x v="1"/>
    <n v="2"/>
    <s v="Male"/>
    <s v="Sales Executive"/>
    <n v="4"/>
    <n v="9980"/>
    <s v="No"/>
    <n v="2"/>
    <n v="10"/>
    <n v="0.08"/>
    <n v="0.09"/>
    <n v="-9.999999999999995E-3"/>
    <n v="1996"/>
    <n v="1200"/>
    <x v="1"/>
    <s v="Non-Travel"/>
    <n v="635"/>
    <s v="Sales"/>
    <n v="10"/>
    <n v="4"/>
    <s v="Medical"/>
    <n v="32"/>
    <n v="3"/>
    <n v="3"/>
    <s v="Single"/>
    <n v="15318"/>
    <n v="1"/>
    <n v="14"/>
    <n v="3"/>
    <n v="4"/>
    <n v="0"/>
    <n v="10"/>
    <n v="3"/>
    <n v="3"/>
    <n v="9"/>
    <n v="7"/>
  </r>
  <r>
    <n v="22"/>
    <x v="0"/>
    <n v="3"/>
    <s v="Male"/>
    <s v="Laboratory Technician"/>
    <n v="3"/>
    <n v="3894"/>
    <s v="No"/>
    <n v="3"/>
    <n v="2"/>
    <n v="0.1"/>
    <n v="0.1"/>
    <n v="0"/>
    <n v="778.80000000000007"/>
    <n v="1200"/>
    <x v="2"/>
    <s v="Travel_Frequently"/>
    <n v="1368"/>
    <s v="Research &amp; Development"/>
    <n v="4"/>
    <n v="1"/>
    <s v="Technical Degree"/>
    <n v="99"/>
    <n v="2"/>
    <n v="1"/>
    <s v="Single"/>
    <n v="9129"/>
    <n v="5"/>
    <n v="16"/>
    <n v="3"/>
    <n v="3"/>
    <n v="0"/>
    <n v="4"/>
    <n v="3"/>
    <n v="2"/>
    <n v="1"/>
    <n v="2"/>
  </r>
  <r>
    <n v="48"/>
    <x v="1"/>
    <n v="2"/>
    <s v="Female"/>
    <s v="Sales Executive"/>
    <n v="4"/>
    <n v="4051"/>
    <s v="No"/>
    <n v="3"/>
    <n v="9"/>
    <n v="0.1"/>
    <n v="0.11"/>
    <n v="-9.999999999999995E-3"/>
    <n v="810.2"/>
    <n v="500"/>
    <x v="1"/>
    <s v="Travel_Rarely"/>
    <n v="163"/>
    <s v="Sales"/>
    <n v="2"/>
    <n v="5"/>
    <s v="Marketing"/>
    <n v="37"/>
    <n v="3"/>
    <n v="2"/>
    <s v="Married"/>
    <n v="19658"/>
    <n v="2"/>
    <n v="14"/>
    <n v="3"/>
    <n v="1"/>
    <n v="1"/>
    <n v="14"/>
    <n v="2"/>
    <n v="7"/>
    <n v="6"/>
    <n v="7"/>
  </r>
  <r>
    <n v="55"/>
    <x v="1"/>
    <n v="1"/>
    <s v="Female"/>
    <s v="Manager"/>
    <n v="2"/>
    <n v="16835"/>
    <s v="No"/>
    <n v="3"/>
    <n v="10"/>
    <n v="0.1"/>
    <n v="0.1"/>
    <n v="0"/>
    <n v="3367"/>
    <n v="500"/>
    <x v="1"/>
    <s v="Travel_Rarely"/>
    <n v="1117"/>
    <s v="Sales"/>
    <n v="18"/>
    <n v="5"/>
    <s v="Life Sciences"/>
    <n v="83"/>
    <n v="3"/>
    <n v="4"/>
    <s v="Single"/>
    <n v="9873"/>
    <n v="3"/>
    <n v="23"/>
    <n v="4"/>
    <n v="4"/>
    <n v="0"/>
    <n v="37"/>
    <n v="2"/>
    <n v="9"/>
    <n v="7"/>
    <n v="7"/>
  </r>
  <r>
    <n v="41"/>
    <x v="1"/>
    <n v="4"/>
    <s v="Male"/>
    <s v="Sales Executive"/>
    <n v="4"/>
    <n v="6230"/>
    <s v="No"/>
    <n v="3"/>
    <n v="14"/>
    <n v="0.15"/>
    <n v="0.09"/>
    <n v="0.06"/>
    <n v="1246"/>
    <n v="500"/>
    <x v="0"/>
    <s v="Non-Travel"/>
    <n v="267"/>
    <s v="Sales"/>
    <n v="10"/>
    <n v="2"/>
    <s v="Life Sciences"/>
    <n v="56"/>
    <n v="3"/>
    <n v="2"/>
    <s v="Single"/>
    <n v="13430"/>
    <n v="7"/>
    <n v="14"/>
    <n v="3"/>
    <n v="4"/>
    <n v="0"/>
    <n v="16"/>
    <n v="3"/>
    <n v="3"/>
    <n v="1"/>
    <n v="10"/>
  </r>
  <r>
    <n v="35"/>
    <x v="1"/>
    <n v="2"/>
    <s v="Male"/>
    <s v="Sales Executive"/>
    <n v="3"/>
    <n v="4717"/>
    <s v="No"/>
    <n v="3"/>
    <n v="11"/>
    <n v="0.15"/>
    <n v="0.09"/>
    <n v="0.06"/>
    <n v="943.40000000000009"/>
    <n v="4500"/>
    <x v="1"/>
    <s v="Travel_Rarely"/>
    <n v="619"/>
    <s v="Sales"/>
    <n v="1"/>
    <n v="3"/>
    <s v="Marketing"/>
    <n v="85"/>
    <n v="3"/>
    <n v="2"/>
    <s v="Married"/>
    <n v="18659"/>
    <n v="9"/>
    <n v="11"/>
    <n v="3"/>
    <n v="3"/>
    <n v="0"/>
    <n v="15"/>
    <n v="2"/>
    <n v="9"/>
    <n v="6"/>
    <n v="9"/>
  </r>
  <r>
    <n v="40"/>
    <x v="1"/>
    <n v="2"/>
    <s v="Female"/>
    <s v="Manufacturing Director"/>
    <n v="3"/>
    <n v="13237"/>
    <s v="No"/>
    <n v="3"/>
    <n v="20"/>
    <n v="0.15"/>
    <n v="0.1"/>
    <n v="4.9999999999999989E-2"/>
    <n v="2647.4"/>
    <n v="3000"/>
    <x v="1"/>
    <s v="Travel_Rarely"/>
    <n v="302"/>
    <s v="Research &amp; Development"/>
    <n v="6"/>
    <n v="3"/>
    <s v="Life Sciences"/>
    <n v="75"/>
    <n v="3"/>
    <n v="4"/>
    <s v="Single"/>
    <n v="20364"/>
    <n v="7"/>
    <n v="15"/>
    <n v="3"/>
    <n v="3"/>
    <n v="0"/>
    <n v="22"/>
    <n v="3"/>
    <n v="6"/>
    <n v="5"/>
    <n v="13"/>
  </r>
  <r>
    <n v="39"/>
    <x v="1"/>
    <n v="3"/>
    <s v="Female"/>
    <s v="Laboratory Technician"/>
    <n v="3"/>
    <n v="3755"/>
    <s v="No"/>
    <n v="3"/>
    <n v="8"/>
    <n v="0.08"/>
    <n v="0.09"/>
    <n v="-9.999999999999995E-3"/>
    <n v="751"/>
    <n v="4500"/>
    <x v="2"/>
    <s v="Travel_Frequently"/>
    <n v="443"/>
    <s v="Research &amp; Development"/>
    <n v="8"/>
    <n v="1"/>
    <s v="Life Sciences"/>
    <n v="48"/>
    <n v="3"/>
    <n v="1"/>
    <s v="Married"/>
    <n v="17872"/>
    <n v="1"/>
    <n v="11"/>
    <n v="3"/>
    <n v="1"/>
    <n v="1"/>
    <n v="8"/>
    <n v="3"/>
    <n v="3"/>
    <n v="0"/>
    <n v="7"/>
  </r>
  <r>
    <n v="31"/>
    <x v="1"/>
    <n v="2"/>
    <s v="Male"/>
    <s v="Sales Executive"/>
    <n v="4"/>
    <n v="6582"/>
    <s v="Yes"/>
    <n v="4"/>
    <n v="6"/>
    <n v="0.08"/>
    <n v="0.11"/>
    <n v="-0.03"/>
    <n v="1316.4"/>
    <n v="3000"/>
    <x v="1"/>
    <s v="Travel_Rarely"/>
    <n v="828"/>
    <s v="Sales"/>
    <n v="2"/>
    <n v="1"/>
    <s v="Life Sciences"/>
    <n v="77"/>
    <n v="3"/>
    <n v="2"/>
    <s v="Single"/>
    <n v="8346"/>
    <n v="4"/>
    <n v="13"/>
    <n v="3"/>
    <n v="3"/>
    <n v="0"/>
    <n v="10"/>
    <n v="2"/>
    <n v="5"/>
    <n v="0"/>
    <n v="5"/>
  </r>
  <r>
    <n v="42"/>
    <x v="1"/>
    <n v="4"/>
    <s v="Male"/>
    <s v="Manufacturing Director"/>
    <n v="1"/>
    <n v="7406"/>
    <s v="Yes"/>
    <n v="2"/>
    <n v="10"/>
    <n v="0.08"/>
    <n v="0.11"/>
    <n v="-0.03"/>
    <n v="1481.2"/>
    <n v="4500"/>
    <x v="1"/>
    <s v="Travel_Rarely"/>
    <n v="319"/>
    <s v="Research &amp; Development"/>
    <n v="24"/>
    <n v="3"/>
    <s v="Medical"/>
    <n v="56"/>
    <n v="3"/>
    <n v="3"/>
    <s v="Married"/>
    <n v="6950"/>
    <n v="1"/>
    <n v="21"/>
    <n v="4"/>
    <n v="4"/>
    <n v="1"/>
    <n v="10"/>
    <n v="5"/>
    <n v="9"/>
    <n v="5"/>
    <n v="8"/>
  </r>
  <r>
    <n v="45"/>
    <x v="1"/>
    <n v="4"/>
    <s v="Male"/>
    <s v="Sales Executive"/>
    <n v="2"/>
    <n v="4805"/>
    <s v="No"/>
    <n v="4"/>
    <n v="8"/>
    <n v="0.1"/>
    <n v="0.11"/>
    <n v="-9.999999999999995E-3"/>
    <n v="961"/>
    <n v="500"/>
    <x v="2"/>
    <s v="Travel_Rarely"/>
    <n v="561"/>
    <s v="Sales"/>
    <n v="2"/>
    <n v="3"/>
    <s v="Other"/>
    <n v="61"/>
    <n v="3"/>
    <n v="2"/>
    <s v="Married"/>
    <n v="16177"/>
    <n v="0"/>
    <n v="19"/>
    <n v="3"/>
    <n v="2"/>
    <n v="1"/>
    <n v="9"/>
    <n v="3"/>
    <n v="7"/>
    <n v="3"/>
    <n v="7"/>
  </r>
  <r>
    <n v="26"/>
    <x v="0"/>
    <n v="2"/>
    <s v="Female"/>
    <s v="Human Resources"/>
    <n v="3"/>
    <n v="2741"/>
    <s v="Yes"/>
    <n v="2"/>
    <n v="7"/>
    <n v="0.1"/>
    <n v="0.09"/>
    <n v="1.0000000000000009E-2"/>
    <n v="548.20000000000005"/>
    <n v="4500"/>
    <x v="1"/>
    <s v="Travel_Frequently"/>
    <n v="426"/>
    <s v="Human Resources"/>
    <n v="17"/>
    <n v="4"/>
    <s v="Life Sciences"/>
    <n v="58"/>
    <n v="3"/>
    <n v="1"/>
    <s v="Divorced"/>
    <n v="22808"/>
    <n v="0"/>
    <n v="11"/>
    <n v="3"/>
    <n v="2"/>
    <n v="1"/>
    <n v="8"/>
    <n v="2"/>
    <n v="7"/>
    <n v="1"/>
    <n v="0"/>
  </r>
  <r>
    <n v="29"/>
    <x v="1"/>
    <n v="4"/>
    <s v="Male"/>
    <s v="Manufacturing Director"/>
    <n v="4"/>
    <n v="4262"/>
    <s v="No"/>
    <n v="4"/>
    <n v="3"/>
    <n v="0.15"/>
    <n v="0.11"/>
    <n v="3.9999999999999994E-2"/>
    <n v="852.40000000000009"/>
    <n v="4500"/>
    <x v="1"/>
    <s v="Travel_Rarely"/>
    <n v="232"/>
    <s v="Research &amp; Development"/>
    <n v="19"/>
    <n v="3"/>
    <s v="Technical Degree"/>
    <n v="34"/>
    <n v="3"/>
    <n v="2"/>
    <s v="Divorced"/>
    <n v="22645"/>
    <n v="4"/>
    <n v="12"/>
    <n v="3"/>
    <n v="2"/>
    <n v="2"/>
    <n v="8"/>
    <n v="2"/>
    <n v="2"/>
    <n v="1"/>
    <n v="2"/>
  </r>
  <r>
    <n v="33"/>
    <x v="1"/>
    <n v="1"/>
    <s v="Female"/>
    <s v="Research Director"/>
    <n v="3"/>
    <n v="16184"/>
    <s v="No"/>
    <n v="3"/>
    <n v="6"/>
    <n v="0.15"/>
    <n v="0.11"/>
    <n v="3.9999999999999994E-2"/>
    <n v="3236.8"/>
    <n v="500"/>
    <x v="1"/>
    <s v="Travel_Rarely"/>
    <n v="922"/>
    <s v="Research &amp; Development"/>
    <n v="1"/>
    <n v="5"/>
    <s v="Medical"/>
    <n v="95"/>
    <n v="4"/>
    <n v="4"/>
    <s v="Divorced"/>
    <n v="22578"/>
    <n v="4"/>
    <n v="19"/>
    <n v="3"/>
    <n v="3"/>
    <n v="1"/>
    <n v="10"/>
    <n v="2"/>
    <n v="1"/>
    <n v="0"/>
    <n v="5"/>
  </r>
  <r>
    <n v="31"/>
    <x v="1"/>
    <n v="3"/>
    <s v="Male"/>
    <s v="Manager"/>
    <n v="4"/>
    <n v="11557"/>
    <s v="No"/>
    <n v="2"/>
    <n v="5"/>
    <n v="0.1"/>
    <n v="7.0000000000000007E-2"/>
    <n v="0.03"/>
    <n v="2311.4"/>
    <n v="3000"/>
    <x v="0"/>
    <s v="Travel_Rarely"/>
    <n v="688"/>
    <s v="Sales"/>
    <n v="7"/>
    <n v="3"/>
    <s v="Life Sciences"/>
    <n v="44"/>
    <n v="2"/>
    <n v="3"/>
    <s v="Divorced"/>
    <n v="25291"/>
    <n v="9"/>
    <n v="21"/>
    <n v="4"/>
    <n v="3"/>
    <n v="1"/>
    <n v="10"/>
    <n v="3"/>
    <n v="4"/>
    <n v="0"/>
    <n v="1"/>
  </r>
  <r>
    <n v="18"/>
    <x v="0"/>
    <n v="2"/>
    <s v="Male"/>
    <s v="Sales Representative"/>
    <n v="2"/>
    <n v="1878"/>
    <s v="Yes"/>
    <n v="3"/>
    <n v="0"/>
    <n v="0.08"/>
    <n v="7.0000000000000007E-2"/>
    <n v="9.999999999999995E-3"/>
    <n v="375.6"/>
    <n v="4500"/>
    <x v="2"/>
    <s v="Travel_Frequently"/>
    <n v="1306"/>
    <s v="Sales"/>
    <n v="5"/>
    <n v="3"/>
    <s v="Marketing"/>
    <n v="69"/>
    <n v="3"/>
    <n v="1"/>
    <s v="Single"/>
    <n v="8059"/>
    <n v="1"/>
    <n v="14"/>
    <n v="3"/>
    <n v="4"/>
    <n v="0"/>
    <n v="0"/>
    <n v="3"/>
    <n v="0"/>
    <n v="0"/>
    <n v="0"/>
  </r>
  <r>
    <n v="40"/>
    <x v="1"/>
    <n v="3"/>
    <s v="Male"/>
    <s v="Sales Executive"/>
    <n v="1"/>
    <n v="10932"/>
    <s v="No"/>
    <n v="3"/>
    <n v="1"/>
    <n v="0.1"/>
    <n v="7.0000000000000007E-2"/>
    <n v="0.03"/>
    <n v="2186.4"/>
    <n v="4500"/>
    <x v="1"/>
    <s v="Non-Travel"/>
    <n v="1094"/>
    <s v="Sales"/>
    <n v="28"/>
    <n v="3"/>
    <s v="Other"/>
    <n v="58"/>
    <n v="1"/>
    <n v="3"/>
    <s v="Divorced"/>
    <n v="11373"/>
    <n v="3"/>
    <n v="15"/>
    <n v="3"/>
    <n v="3"/>
    <n v="1"/>
    <n v="20"/>
    <n v="2"/>
    <n v="0"/>
    <n v="0"/>
    <n v="1"/>
  </r>
  <r>
    <n v="41"/>
    <x v="1"/>
    <n v="1"/>
    <s v="Female"/>
    <s v="Healthcare Representative"/>
    <n v="3"/>
    <n v="6811"/>
    <s v="Yes"/>
    <n v="3"/>
    <n v="8"/>
    <n v="0.15"/>
    <n v="0.1"/>
    <n v="4.9999999999999989E-2"/>
    <n v="1362.2"/>
    <n v="500"/>
    <x v="2"/>
    <s v="Non-Travel"/>
    <n v="509"/>
    <s v="Research &amp; Development"/>
    <n v="2"/>
    <n v="4"/>
    <s v="Other"/>
    <n v="62"/>
    <n v="2"/>
    <n v="2"/>
    <s v="Single"/>
    <n v="2112"/>
    <n v="2"/>
    <n v="17"/>
    <n v="3"/>
    <n v="1"/>
    <n v="0"/>
    <n v="10"/>
    <n v="3"/>
    <n v="7"/>
    <n v="0"/>
    <n v="7"/>
  </r>
  <r>
    <n v="26"/>
    <x v="1"/>
    <n v="1"/>
    <s v="Male"/>
    <s v="Sales Executive"/>
    <n v="3"/>
    <n v="4306"/>
    <s v="No"/>
    <n v="3"/>
    <n v="0"/>
    <n v="0.08"/>
    <n v="0.1"/>
    <n v="-2.0000000000000004E-2"/>
    <n v="861.2"/>
    <n v="3000"/>
    <x v="1"/>
    <s v="Travel_Rarely"/>
    <n v="775"/>
    <s v="Sales"/>
    <n v="29"/>
    <n v="2"/>
    <s v="Medical"/>
    <n v="45"/>
    <n v="3"/>
    <n v="2"/>
    <s v="Divorced"/>
    <n v="4267"/>
    <n v="5"/>
    <n v="12"/>
    <n v="3"/>
    <n v="1"/>
    <n v="2"/>
    <n v="8"/>
    <n v="5"/>
    <n v="0"/>
    <n v="0"/>
    <n v="0"/>
  </r>
  <r>
    <n v="35"/>
    <x v="1"/>
    <n v="1"/>
    <s v="Female"/>
    <s v="Sales Executive"/>
    <n v="3"/>
    <n v="4859"/>
    <s v="No"/>
    <n v="3"/>
    <n v="5"/>
    <n v="0.15"/>
    <n v="0.09"/>
    <n v="0.06"/>
    <n v="971.80000000000007"/>
    <n v="500"/>
    <x v="1"/>
    <s v="Travel_Rarely"/>
    <n v="195"/>
    <s v="Sales"/>
    <n v="1"/>
    <n v="3"/>
    <s v="Medical"/>
    <n v="80"/>
    <n v="3"/>
    <n v="2"/>
    <s v="Single"/>
    <n v="6698"/>
    <n v="1"/>
    <n v="16"/>
    <n v="3"/>
    <n v="4"/>
    <n v="0"/>
    <n v="5"/>
    <n v="3"/>
    <n v="4"/>
    <n v="0"/>
    <n v="3"/>
  </r>
  <r>
    <n v="34"/>
    <x v="1"/>
    <n v="4"/>
    <s v="Male"/>
    <s v="Sales Executive"/>
    <n v="4"/>
    <n v="5337"/>
    <s v="No"/>
    <n v="3"/>
    <n v="10"/>
    <n v="0.1"/>
    <n v="0.11"/>
    <n v="-9.999999999999995E-3"/>
    <n v="1067.4000000000001"/>
    <n v="4500"/>
    <x v="1"/>
    <s v="Travel_Rarely"/>
    <n v="258"/>
    <s v="Sales"/>
    <n v="21"/>
    <n v="4"/>
    <s v="Life Sciences"/>
    <n v="74"/>
    <n v="4"/>
    <n v="2"/>
    <s v="Single"/>
    <n v="19921"/>
    <n v="1"/>
    <n v="12"/>
    <n v="3"/>
    <n v="4"/>
    <n v="0"/>
    <n v="10"/>
    <n v="3"/>
    <n v="7"/>
    <n v="5"/>
    <n v="7"/>
  </r>
  <r>
    <n v="26"/>
    <x v="0"/>
    <n v="3"/>
    <s v="Male"/>
    <s v="Laboratory Technician"/>
    <n v="4"/>
    <n v="2340"/>
    <s v="Yes"/>
    <n v="1"/>
    <n v="1"/>
    <n v="0.1"/>
    <n v="0.11"/>
    <n v="-9.999999999999995E-3"/>
    <n v="468"/>
    <n v="500"/>
    <x v="1"/>
    <s v="Travel_Rarely"/>
    <n v="471"/>
    <s v="Research &amp; Development"/>
    <n v="24"/>
    <n v="3"/>
    <s v="Technical Degree"/>
    <n v="66"/>
    <n v="1"/>
    <n v="1"/>
    <s v="Single"/>
    <n v="23213"/>
    <n v="1"/>
    <n v="18"/>
    <n v="3"/>
    <n v="2"/>
    <n v="0"/>
    <n v="1"/>
    <n v="3"/>
    <n v="0"/>
    <n v="0"/>
    <n v="0"/>
  </r>
  <r>
    <n v="37"/>
    <x v="1"/>
    <n v="2"/>
    <s v="Female"/>
    <s v="Manufacturing Director"/>
    <n v="4"/>
    <n v="7491"/>
    <s v="No"/>
    <n v="4"/>
    <n v="6"/>
    <n v="0.08"/>
    <n v="0.11"/>
    <n v="-0.03"/>
    <n v="1498.2"/>
    <n v="3000"/>
    <x v="1"/>
    <s v="Travel_Rarely"/>
    <n v="799"/>
    <s v="Research &amp; Development"/>
    <n v="1"/>
    <n v="3"/>
    <s v="Technical Degree"/>
    <n v="59"/>
    <n v="3"/>
    <n v="3"/>
    <s v="Single"/>
    <n v="23848"/>
    <n v="4"/>
    <n v="17"/>
    <n v="3"/>
    <n v="4"/>
    <n v="0"/>
    <n v="12"/>
    <n v="3"/>
    <n v="5"/>
    <n v="1"/>
    <n v="2"/>
  </r>
  <r>
    <n v="46"/>
    <x v="1"/>
    <n v="1"/>
    <s v="Female"/>
    <s v="Healthcare Representative"/>
    <n v="3"/>
    <n v="10527"/>
    <s v="No"/>
    <n v="2"/>
    <n v="2"/>
    <n v="0.08"/>
    <n v="0.11"/>
    <n v="-0.03"/>
    <n v="2105.4"/>
    <n v="1200"/>
    <x v="2"/>
    <s v="Travel_Frequently"/>
    <n v="1034"/>
    <s v="Research &amp; Development"/>
    <n v="18"/>
    <n v="1"/>
    <s v="Medical"/>
    <n v="86"/>
    <n v="3"/>
    <n v="3"/>
    <s v="Married"/>
    <n v="8984"/>
    <n v="5"/>
    <n v="11"/>
    <n v="3"/>
    <n v="4"/>
    <n v="0"/>
    <n v="28"/>
    <n v="3"/>
    <n v="2"/>
    <n v="1"/>
    <n v="2"/>
  </r>
  <r>
    <n v="41"/>
    <x v="1"/>
    <n v="2"/>
    <s v="Female"/>
    <s v="Manager"/>
    <n v="1"/>
    <n v="16595"/>
    <s v="No"/>
    <n v="3"/>
    <n v="18"/>
    <n v="0.12"/>
    <n v="0.09"/>
    <n v="0.03"/>
    <n v="3319"/>
    <n v="1200"/>
    <x v="2"/>
    <s v="Travel_Rarely"/>
    <n v="1276"/>
    <s v="Sales"/>
    <n v="2"/>
    <n v="5"/>
    <s v="Life Sciences"/>
    <n v="91"/>
    <n v="3"/>
    <n v="4"/>
    <s v="Married"/>
    <n v="5626"/>
    <n v="7"/>
    <n v="16"/>
    <n v="3"/>
    <n v="2"/>
    <n v="1"/>
    <n v="22"/>
    <n v="2"/>
    <n v="16"/>
    <n v="11"/>
    <n v="8"/>
  </r>
  <r>
    <n v="37"/>
    <x v="1"/>
    <n v="1"/>
    <s v="Male"/>
    <s v="Sales Executive"/>
    <n v="2"/>
    <n v="8834"/>
    <s v="No"/>
    <n v="3"/>
    <n v="9"/>
    <n v="0.1"/>
    <n v="0.09"/>
    <n v="1.0000000000000009E-2"/>
    <n v="1766.8000000000002"/>
    <n v="4500"/>
    <x v="0"/>
    <s v="Non-Travel"/>
    <n v="142"/>
    <s v="Sales"/>
    <n v="9"/>
    <n v="4"/>
    <s v="Medical"/>
    <n v="69"/>
    <n v="3"/>
    <n v="3"/>
    <s v="Divorced"/>
    <n v="24666"/>
    <n v="1"/>
    <n v="13"/>
    <n v="3"/>
    <n v="4"/>
    <n v="1"/>
    <n v="9"/>
    <n v="6"/>
    <n v="5"/>
    <n v="7"/>
    <n v="7"/>
  </r>
  <r>
    <n v="52"/>
    <x v="1"/>
    <n v="4"/>
    <s v="Male"/>
    <s v="Research Scientist"/>
    <n v="1"/>
    <n v="5577"/>
    <s v="Yes"/>
    <n v="3"/>
    <n v="10"/>
    <n v="0.15"/>
    <n v="0.11"/>
    <n v="3.9999999999999994E-2"/>
    <n v="1115.4000000000001"/>
    <n v="500"/>
    <x v="2"/>
    <s v="Travel_Rarely"/>
    <n v="956"/>
    <s v="Research &amp; Development"/>
    <n v="6"/>
    <n v="2"/>
    <s v="Technical Degree"/>
    <n v="78"/>
    <n v="3"/>
    <n v="2"/>
    <s v="Divorced"/>
    <n v="22087"/>
    <n v="3"/>
    <n v="12"/>
    <n v="3"/>
    <n v="2"/>
    <n v="2"/>
    <n v="18"/>
    <n v="3"/>
    <n v="9"/>
    <n v="6"/>
    <n v="9"/>
  </r>
  <r>
    <n v="32"/>
    <x v="0"/>
    <n v="4"/>
    <s v="Male"/>
    <s v="Sales Executive"/>
    <n v="3"/>
    <n v="4707"/>
    <s v="No"/>
    <n v="3"/>
    <n v="4"/>
    <n v="0.1"/>
    <n v="0.09"/>
    <n v="1.0000000000000009E-2"/>
    <n v="941.40000000000009"/>
    <n v="500"/>
    <x v="1"/>
    <s v="Non-Travel"/>
    <n v="1474"/>
    <s v="Sales"/>
    <n v="11"/>
    <n v="4"/>
    <s v="Other"/>
    <n v="60"/>
    <n v="4"/>
    <n v="2"/>
    <s v="Married"/>
    <n v="23914"/>
    <n v="8"/>
    <n v="12"/>
    <n v="3"/>
    <n v="4"/>
    <n v="0"/>
    <n v="6"/>
    <n v="2"/>
    <n v="2"/>
    <n v="1"/>
    <n v="2"/>
  </r>
  <r>
    <n v="24"/>
    <x v="1"/>
    <n v="4"/>
    <s v="Male"/>
    <s v="Sales Representative"/>
    <n v="4"/>
    <n v="2400"/>
    <s v="No"/>
    <n v="3"/>
    <n v="2"/>
    <n v="0.1"/>
    <n v="0.1"/>
    <n v="0"/>
    <n v="480"/>
    <n v="4500"/>
    <x v="1"/>
    <s v="Travel_Frequently"/>
    <n v="535"/>
    <s v="Sales"/>
    <n v="24"/>
    <n v="3"/>
    <s v="Medical"/>
    <n v="38"/>
    <n v="3"/>
    <n v="1"/>
    <s v="Married"/>
    <n v="5530"/>
    <n v="0"/>
    <n v="13"/>
    <n v="3"/>
    <n v="3"/>
    <n v="2"/>
    <n v="3"/>
    <n v="3"/>
    <n v="2"/>
    <n v="2"/>
    <n v="1"/>
  </r>
  <r>
    <n v="38"/>
    <x v="1"/>
    <n v="3"/>
    <s v="Female"/>
    <s v="Healthcare Representative"/>
    <n v="3"/>
    <n v="9824"/>
    <s v="No"/>
    <n v="3"/>
    <n v="1"/>
    <n v="0.08"/>
    <n v="7.0000000000000007E-2"/>
    <n v="9.999999999999995E-3"/>
    <n v="1964.8000000000002"/>
    <n v="4500"/>
    <x v="1"/>
    <s v="Travel_Rarely"/>
    <n v="1495"/>
    <s v="Research &amp; Development"/>
    <n v="10"/>
    <n v="3"/>
    <s v="Medical"/>
    <n v="76"/>
    <n v="3"/>
    <n v="2"/>
    <s v="Married"/>
    <n v="22174"/>
    <n v="3"/>
    <n v="19"/>
    <n v="3"/>
    <n v="3"/>
    <n v="1"/>
    <n v="18"/>
    <n v="4"/>
    <n v="0"/>
    <n v="0"/>
    <n v="0"/>
  </r>
  <r>
    <n v="37"/>
    <x v="1"/>
    <n v="2"/>
    <s v="Female"/>
    <s v="Manufacturing Director"/>
    <n v="2"/>
    <n v="6447"/>
    <s v="No"/>
    <n v="2"/>
    <n v="6"/>
    <n v="0.15"/>
    <n v="0.11"/>
    <n v="3.9999999999999994E-2"/>
    <n v="1289.4000000000001"/>
    <n v="500"/>
    <x v="2"/>
    <s v="Travel_Rarely"/>
    <n v="446"/>
    <s v="Research &amp; Development"/>
    <n v="1"/>
    <n v="4"/>
    <s v="Life Sciences"/>
    <n v="65"/>
    <n v="3"/>
    <n v="2"/>
    <s v="Married"/>
    <n v="15701"/>
    <n v="6"/>
    <n v="12"/>
    <n v="3"/>
    <n v="2"/>
    <n v="1"/>
    <n v="8"/>
    <n v="2"/>
    <n v="5"/>
    <n v="4"/>
    <n v="3"/>
  </r>
  <r>
    <n v="49"/>
    <x v="1"/>
    <n v="4"/>
    <s v="Male"/>
    <s v="Research Director"/>
    <n v="3"/>
    <n v="19502"/>
    <s v="Yes"/>
    <n v="3"/>
    <n v="31"/>
    <n v="0.08"/>
    <n v="7.0000000000000007E-2"/>
    <n v="9.999999999999995E-3"/>
    <n v="3900.4"/>
    <n v="3000"/>
    <x v="1"/>
    <s v="Travel_Rarely"/>
    <n v="1245"/>
    <s v="Research &amp; Development"/>
    <n v="18"/>
    <n v="4"/>
    <s v="Life Sciences"/>
    <n v="58"/>
    <n v="2"/>
    <n v="5"/>
    <s v="Divorced"/>
    <n v="2125"/>
    <n v="1"/>
    <n v="17"/>
    <n v="3"/>
    <n v="3"/>
    <n v="1"/>
    <n v="31"/>
    <n v="5"/>
    <n v="9"/>
    <n v="0"/>
    <n v="9"/>
  </r>
  <r>
    <n v="24"/>
    <x v="1"/>
    <n v="2"/>
    <s v="Male"/>
    <s v="Research Scientist"/>
    <n v="4"/>
    <n v="2725"/>
    <s v="Yes"/>
    <n v="3"/>
    <n v="6"/>
    <n v="0.12"/>
    <n v="0.11"/>
    <n v="9.999999999999995E-3"/>
    <n v="545"/>
    <n v="1200"/>
    <x v="0"/>
    <s v="Travel_Rarely"/>
    <n v="691"/>
    <s v="Research &amp; Development"/>
    <n v="23"/>
    <n v="3"/>
    <s v="Medical"/>
    <n v="89"/>
    <n v="4"/>
    <n v="1"/>
    <s v="Married"/>
    <n v="21630"/>
    <n v="1"/>
    <n v="11"/>
    <n v="3"/>
    <n v="2"/>
    <n v="2"/>
    <n v="6"/>
    <n v="3"/>
    <n v="5"/>
    <n v="1"/>
    <n v="4"/>
  </r>
  <r>
    <n v="26"/>
    <x v="1"/>
    <n v="1"/>
    <s v="Male"/>
    <s v="Sales Executive"/>
    <n v="2"/>
    <n v="6272"/>
    <s v="No"/>
    <n v="4"/>
    <n v="5"/>
    <n v="0.1"/>
    <n v="7.0000000000000007E-2"/>
    <n v="0.03"/>
    <n v="1254.4000000000001"/>
    <n v="4500"/>
    <x v="1"/>
    <s v="Travel_Rarely"/>
    <n v="703"/>
    <s v="Sales"/>
    <n v="28"/>
    <n v="2"/>
    <s v="Marketing"/>
    <n v="66"/>
    <n v="3"/>
    <n v="2"/>
    <s v="Married"/>
    <n v="7428"/>
    <n v="1"/>
    <n v="20"/>
    <n v="4"/>
    <n v="4"/>
    <n v="2"/>
    <n v="6"/>
    <n v="5"/>
    <n v="3"/>
    <n v="1"/>
    <n v="4"/>
  </r>
  <r>
    <n v="24"/>
    <x v="1"/>
    <n v="4"/>
    <s v="Male"/>
    <s v="Laboratory Technician"/>
    <n v="2"/>
    <n v="2127"/>
    <s v="No"/>
    <n v="3"/>
    <n v="1"/>
    <n v="0.12"/>
    <n v="7.0000000000000007E-2"/>
    <n v="4.9999999999999989E-2"/>
    <n v="425.40000000000003"/>
    <n v="1200"/>
    <x v="1"/>
    <s v="Travel_Rarely"/>
    <n v="823"/>
    <s v="Research &amp; Development"/>
    <n v="17"/>
    <n v="2"/>
    <s v="Other"/>
    <n v="94"/>
    <n v="2"/>
    <n v="1"/>
    <s v="Married"/>
    <n v="9100"/>
    <n v="1"/>
    <n v="21"/>
    <n v="4"/>
    <n v="4"/>
    <n v="1"/>
    <n v="1"/>
    <n v="2"/>
    <n v="0"/>
    <n v="0"/>
    <n v="0"/>
  </r>
  <r>
    <n v="50"/>
    <x v="1"/>
    <n v="1"/>
    <s v="Male"/>
    <s v="Manager"/>
    <n v="2"/>
    <n v="18200"/>
    <s v="No"/>
    <n v="3"/>
    <n v="32"/>
    <n v="0.15"/>
    <n v="0.11"/>
    <n v="3.9999999999999994E-2"/>
    <n v="3640"/>
    <n v="500"/>
    <x v="1"/>
    <s v="Travel_Frequently"/>
    <n v="1246"/>
    <s v="Human Resources"/>
    <n v="3"/>
    <n v="3"/>
    <s v="Medical"/>
    <n v="99"/>
    <n v="3"/>
    <n v="5"/>
    <s v="Married"/>
    <n v="7999"/>
    <n v="1"/>
    <n v="11"/>
    <n v="3"/>
    <n v="3"/>
    <n v="1"/>
    <n v="32"/>
    <n v="2"/>
    <n v="5"/>
    <n v="10"/>
    <n v="7"/>
  </r>
  <r>
    <n v="25"/>
    <x v="1"/>
    <n v="2"/>
    <s v="Male"/>
    <s v="Sales Representative"/>
    <n v="3"/>
    <n v="2096"/>
    <s v="No"/>
    <n v="3"/>
    <n v="7"/>
    <n v="0.15"/>
    <n v="7.0000000000000007E-2"/>
    <n v="7.9999999999999988E-2"/>
    <n v="419.20000000000005"/>
    <n v="1200"/>
    <x v="0"/>
    <s v="Travel_Rarely"/>
    <n v="622"/>
    <s v="Sales"/>
    <n v="13"/>
    <n v="1"/>
    <s v="Medical"/>
    <n v="40"/>
    <n v="3"/>
    <n v="1"/>
    <s v="Married"/>
    <n v="26376"/>
    <n v="1"/>
    <n v="11"/>
    <n v="3"/>
    <n v="3"/>
    <n v="0"/>
    <n v="7"/>
    <n v="1"/>
    <n v="4"/>
    <n v="0"/>
    <n v="6"/>
  </r>
  <r>
    <n v="24"/>
    <x v="0"/>
    <n v="1"/>
    <s v="Female"/>
    <s v="Laboratory Technician"/>
    <n v="3"/>
    <n v="2886"/>
    <s v="Yes"/>
    <n v="3"/>
    <n v="6"/>
    <n v="0.12"/>
    <n v="7.0000000000000007E-2"/>
    <n v="4.9999999999999989E-2"/>
    <n v="577.20000000000005"/>
    <n v="1200"/>
    <x v="1"/>
    <s v="Travel_Frequently"/>
    <n v="1287"/>
    <s v="Research &amp; Development"/>
    <n v="7"/>
    <n v="3"/>
    <s v="Life Sciences"/>
    <n v="55"/>
    <n v="3"/>
    <n v="1"/>
    <s v="Married"/>
    <n v="14168"/>
    <n v="1"/>
    <n v="16"/>
    <n v="3"/>
    <n v="4"/>
    <n v="1"/>
    <n v="6"/>
    <n v="4"/>
    <n v="3"/>
    <n v="1"/>
    <n v="2"/>
  </r>
  <r>
    <n v="30"/>
    <x v="0"/>
    <n v="2"/>
    <s v="Male"/>
    <s v="Sales Representative"/>
    <n v="1"/>
    <n v="2033"/>
    <s v="No"/>
    <n v="4"/>
    <n v="1"/>
    <n v="0.08"/>
    <n v="0.1"/>
    <n v="-2.0000000000000004E-2"/>
    <n v="406.6"/>
    <n v="1200"/>
    <x v="1"/>
    <s v="Travel_Frequently"/>
    <n v="448"/>
    <s v="Sales"/>
    <n v="12"/>
    <n v="4"/>
    <s v="Life Sciences"/>
    <n v="74"/>
    <n v="2"/>
    <n v="1"/>
    <s v="Married"/>
    <n v="14470"/>
    <n v="1"/>
    <n v="18"/>
    <n v="3"/>
    <n v="3"/>
    <n v="1"/>
    <n v="1"/>
    <n v="2"/>
    <n v="0"/>
    <n v="0"/>
    <n v="0"/>
  </r>
  <r>
    <n v="34"/>
    <x v="1"/>
    <n v="2"/>
    <s v="Male"/>
    <s v="Research Scientist"/>
    <n v="4"/>
    <n v="3622"/>
    <s v="Yes"/>
    <n v="3"/>
    <n v="6"/>
    <n v="0.1"/>
    <n v="7.0000000000000007E-2"/>
    <n v="0.03"/>
    <n v="724.40000000000009"/>
    <n v="500"/>
    <x v="1"/>
    <s v="Travel_Rarely"/>
    <n v="254"/>
    <s v="Research &amp; Development"/>
    <n v="1"/>
    <n v="2"/>
    <s v="Life Sciences"/>
    <n v="83"/>
    <n v="2"/>
    <n v="1"/>
    <s v="Married"/>
    <n v="22794"/>
    <n v="1"/>
    <n v="13"/>
    <n v="3"/>
    <n v="4"/>
    <n v="1"/>
    <n v="6"/>
    <n v="3"/>
    <n v="5"/>
    <n v="1"/>
    <n v="3"/>
  </r>
  <r>
    <n v="31"/>
    <x v="0"/>
    <n v="2"/>
    <s v="Male"/>
    <s v="Sales Executive"/>
    <n v="1"/>
    <n v="4233"/>
    <s v="No"/>
    <n v="1"/>
    <n v="3"/>
    <n v="0.08"/>
    <n v="7.0000000000000007E-2"/>
    <n v="9.999999999999995E-3"/>
    <n v="846.6"/>
    <n v="500"/>
    <x v="1"/>
    <s v="Travel_Rarely"/>
    <n v="1365"/>
    <s v="Sales"/>
    <n v="13"/>
    <n v="4"/>
    <s v="Medical"/>
    <n v="46"/>
    <n v="3"/>
    <n v="2"/>
    <s v="Divorced"/>
    <n v="11512"/>
    <n v="2"/>
    <n v="17"/>
    <n v="3"/>
    <n v="3"/>
    <n v="0"/>
    <n v="9"/>
    <n v="2"/>
    <n v="1"/>
    <n v="1"/>
    <n v="2"/>
  </r>
  <r>
    <n v="35"/>
    <x v="1"/>
    <n v="1"/>
    <s v="Male"/>
    <s v="Laboratory Technician"/>
    <n v="4"/>
    <n v="3681"/>
    <s v="No"/>
    <n v="3"/>
    <n v="3"/>
    <n v="0.12"/>
    <n v="0.11"/>
    <n v="9.999999999999995E-3"/>
    <n v="736.2"/>
    <n v="500"/>
    <x v="1"/>
    <s v="Travel_Rarely"/>
    <n v="538"/>
    <s v="Research &amp; Development"/>
    <n v="25"/>
    <n v="2"/>
    <s v="Other"/>
    <n v="54"/>
    <n v="2"/>
    <n v="2"/>
    <s v="Single"/>
    <n v="14004"/>
    <n v="4"/>
    <n v="14"/>
    <n v="3"/>
    <n v="4"/>
    <n v="0"/>
    <n v="9"/>
    <n v="3"/>
    <n v="2"/>
    <n v="0"/>
    <n v="2"/>
  </r>
  <r>
    <n v="31"/>
    <x v="1"/>
    <n v="1"/>
    <s v="Male"/>
    <s v="Sales Executive"/>
    <n v="4"/>
    <n v="5460"/>
    <s v="No"/>
    <n v="4"/>
    <n v="7"/>
    <n v="0.15"/>
    <n v="0.09"/>
    <n v="0.06"/>
    <n v="1092"/>
    <n v="3000"/>
    <x v="1"/>
    <s v="Travel_Rarely"/>
    <n v="525"/>
    <s v="Sales"/>
    <n v="6"/>
    <n v="4"/>
    <s v="Medical"/>
    <n v="66"/>
    <n v="4"/>
    <n v="2"/>
    <s v="Divorced"/>
    <n v="6219"/>
    <n v="4"/>
    <n v="22"/>
    <n v="4"/>
    <n v="4"/>
    <n v="2"/>
    <n v="13"/>
    <n v="4"/>
    <n v="7"/>
    <n v="5"/>
    <n v="7"/>
  </r>
  <r>
    <n v="27"/>
    <x v="1"/>
    <n v="1"/>
    <s v="Female"/>
    <s v="Research Scientist"/>
    <n v="3"/>
    <n v="2187"/>
    <s v="No"/>
    <n v="2"/>
    <n v="5"/>
    <n v="0.08"/>
    <n v="7.0000000000000007E-2"/>
    <n v="9.999999999999995E-3"/>
    <n v="437.40000000000003"/>
    <n v="500"/>
    <x v="1"/>
    <s v="Travel_Rarely"/>
    <n v="798"/>
    <s v="Research &amp; Development"/>
    <n v="6"/>
    <n v="4"/>
    <s v="Medical"/>
    <n v="66"/>
    <n v="2"/>
    <n v="1"/>
    <s v="Divorced"/>
    <n v="5013"/>
    <n v="0"/>
    <n v="12"/>
    <n v="3"/>
    <n v="3"/>
    <n v="2"/>
    <n v="6"/>
    <n v="5"/>
    <n v="3"/>
    <n v="0"/>
    <n v="3"/>
  </r>
  <r>
    <n v="37"/>
    <x v="1"/>
    <n v="4"/>
    <s v="Male"/>
    <s v="Sales Executive"/>
    <n v="3"/>
    <n v="9602"/>
    <s v="Yes"/>
    <n v="2"/>
    <n v="3"/>
    <n v="0.1"/>
    <n v="0.11"/>
    <n v="-9.999999999999995E-3"/>
    <n v="1920.4"/>
    <n v="4500"/>
    <x v="1"/>
    <s v="Travel_Rarely"/>
    <n v="558"/>
    <s v="Sales"/>
    <n v="2"/>
    <n v="3"/>
    <s v="Marketing"/>
    <n v="75"/>
    <n v="3"/>
    <n v="2"/>
    <s v="Married"/>
    <n v="3010"/>
    <n v="4"/>
    <n v="11"/>
    <n v="3"/>
    <n v="3"/>
    <n v="1"/>
    <n v="17"/>
    <n v="3"/>
    <n v="0"/>
    <n v="1"/>
    <n v="0"/>
  </r>
  <r>
    <n v="20"/>
    <x v="1"/>
    <n v="4"/>
    <s v="Female"/>
    <s v="Research Scientist"/>
    <n v="2"/>
    <n v="2836"/>
    <s v="No"/>
    <n v="4"/>
    <n v="1"/>
    <n v="0.1"/>
    <n v="0.09"/>
    <n v="1.0000000000000009E-2"/>
    <n v="567.20000000000005"/>
    <n v="500"/>
    <x v="2"/>
    <s v="Travel_Rarely"/>
    <n v="959"/>
    <s v="Research &amp; Development"/>
    <n v="1"/>
    <n v="3"/>
    <s v="Life Sciences"/>
    <n v="83"/>
    <n v="2"/>
    <n v="1"/>
    <s v="Single"/>
    <n v="11757"/>
    <n v="1"/>
    <n v="13"/>
    <n v="3"/>
    <n v="4"/>
    <n v="0"/>
    <n v="1"/>
    <n v="0"/>
    <n v="0"/>
    <n v="0"/>
    <n v="0"/>
  </r>
  <r>
    <n v="42"/>
    <x v="1"/>
    <n v="3"/>
    <s v="Female"/>
    <s v="Healthcare Representative"/>
    <n v="4"/>
    <n v="4089"/>
    <s v="No"/>
    <n v="3"/>
    <n v="10"/>
    <n v="0.08"/>
    <n v="7.0000000000000007E-2"/>
    <n v="9.999999999999995E-3"/>
    <n v="817.80000000000007"/>
    <n v="1200"/>
    <x v="1"/>
    <s v="Travel_Rarely"/>
    <n v="622"/>
    <s v="Research &amp; Development"/>
    <n v="2"/>
    <n v="4"/>
    <s v="Life Sciences"/>
    <n v="81"/>
    <n v="3"/>
    <n v="2"/>
    <s v="Married"/>
    <n v="5718"/>
    <n v="1"/>
    <n v="13"/>
    <n v="3"/>
    <n v="2"/>
    <n v="2"/>
    <n v="10"/>
    <n v="4"/>
    <n v="2"/>
    <n v="2"/>
    <n v="2"/>
  </r>
  <r>
    <n v="43"/>
    <x v="1"/>
    <n v="2"/>
    <s v="Male"/>
    <s v="Research Director"/>
    <n v="4"/>
    <n v="16627"/>
    <s v="Yes"/>
    <n v="2"/>
    <n v="1"/>
    <n v="0.08"/>
    <n v="0.1"/>
    <n v="-2.0000000000000004E-2"/>
    <n v="3325.4"/>
    <n v="3000"/>
    <x v="1"/>
    <s v="Travel_Rarely"/>
    <n v="782"/>
    <s v="Research &amp; Development"/>
    <n v="6"/>
    <n v="4"/>
    <s v="Other"/>
    <n v="50"/>
    <n v="2"/>
    <n v="4"/>
    <s v="Divorced"/>
    <n v="2671"/>
    <n v="4"/>
    <n v="14"/>
    <n v="3"/>
    <n v="3"/>
    <n v="1"/>
    <n v="21"/>
    <n v="3"/>
    <n v="0"/>
    <n v="0"/>
    <n v="0"/>
  </r>
  <r>
    <n v="38"/>
    <x v="1"/>
    <n v="3"/>
    <s v="Female"/>
    <s v="Research Scientist"/>
    <n v="1"/>
    <n v="2619"/>
    <s v="No"/>
    <n v="2"/>
    <n v="0"/>
    <n v="0.1"/>
    <n v="0.09"/>
    <n v="1.0000000000000009E-2"/>
    <n v="523.80000000000007"/>
    <n v="4500"/>
    <x v="0"/>
    <s v="Travel_Rarely"/>
    <n v="362"/>
    <s v="Research &amp; Development"/>
    <n v="1"/>
    <n v="1"/>
    <s v="Life Sciences"/>
    <n v="43"/>
    <n v="3"/>
    <n v="1"/>
    <s v="Single"/>
    <n v="14561"/>
    <n v="3"/>
    <n v="17"/>
    <n v="3"/>
    <n v="4"/>
    <n v="0"/>
    <n v="8"/>
    <n v="3"/>
    <n v="0"/>
    <n v="0"/>
    <n v="0"/>
  </r>
  <r>
    <n v="43"/>
    <x v="1"/>
    <n v="4"/>
    <s v="Male"/>
    <s v="Laboratory Technician"/>
    <n v="3"/>
    <n v="5679"/>
    <s v="Yes"/>
    <n v="3"/>
    <n v="8"/>
    <n v="0.12"/>
    <n v="7.0000000000000007E-2"/>
    <n v="4.9999999999999989E-2"/>
    <n v="1135.8"/>
    <n v="4500"/>
    <x v="1"/>
    <s v="Travel_Frequently"/>
    <n v="1001"/>
    <s v="Research &amp; Development"/>
    <n v="9"/>
    <n v="5"/>
    <s v="Medical"/>
    <n v="72"/>
    <n v="3"/>
    <n v="2"/>
    <s v="Divorced"/>
    <n v="19627"/>
    <n v="3"/>
    <n v="13"/>
    <n v="3"/>
    <n v="2"/>
    <n v="1"/>
    <n v="10"/>
    <n v="3"/>
    <n v="7"/>
    <n v="4"/>
    <n v="7"/>
  </r>
  <r>
    <n v="48"/>
    <x v="1"/>
    <n v="4"/>
    <s v="Female"/>
    <s v="Manager"/>
    <n v="1"/>
    <n v="15402"/>
    <s v="No"/>
    <n v="1"/>
    <n v="3"/>
    <n v="0.08"/>
    <n v="0.1"/>
    <n v="-2.0000000000000004E-2"/>
    <n v="3080.4"/>
    <n v="500"/>
    <x v="1"/>
    <s v="Travel_Rarely"/>
    <n v="1236"/>
    <s v="Research &amp; Development"/>
    <n v="1"/>
    <n v="4"/>
    <s v="Life Sciences"/>
    <n v="40"/>
    <n v="2"/>
    <n v="4"/>
    <s v="Married"/>
    <n v="17997"/>
    <n v="7"/>
    <n v="11"/>
    <n v="3"/>
    <n v="1"/>
    <n v="1"/>
    <n v="21"/>
    <n v="3"/>
    <n v="2"/>
    <n v="0"/>
    <n v="2"/>
  </r>
  <r>
    <n v="44"/>
    <x v="1"/>
    <n v="1"/>
    <s v="Female"/>
    <s v="Human Resources"/>
    <n v="3"/>
    <n v="5985"/>
    <s v="No"/>
    <n v="4"/>
    <n v="2"/>
    <n v="0.15"/>
    <n v="0.1"/>
    <n v="4.9999999999999989E-2"/>
    <n v="1197"/>
    <n v="3000"/>
    <x v="0"/>
    <s v="Travel_Rarely"/>
    <n v="1112"/>
    <s v="Human Resources"/>
    <n v="1"/>
    <n v="4"/>
    <s v="Life Sciences"/>
    <n v="50"/>
    <n v="2"/>
    <n v="2"/>
    <s v="Single"/>
    <n v="26894"/>
    <n v="4"/>
    <n v="11"/>
    <n v="3"/>
    <n v="2"/>
    <n v="0"/>
    <n v="10"/>
    <n v="1"/>
    <n v="2"/>
    <n v="0"/>
    <n v="2"/>
  </r>
  <r>
    <n v="34"/>
    <x v="1"/>
    <n v="3"/>
    <s v="Female"/>
    <s v="Sales Representative"/>
    <n v="3"/>
    <n v="2579"/>
    <s v="Yes"/>
    <n v="3"/>
    <n v="8"/>
    <n v="0.1"/>
    <n v="0.1"/>
    <n v="0"/>
    <n v="515.80000000000007"/>
    <n v="3000"/>
    <x v="1"/>
    <s v="Travel_Rarely"/>
    <n v="204"/>
    <s v="Sales"/>
    <n v="14"/>
    <n v="3"/>
    <s v="Technical Degree"/>
    <n v="31"/>
    <n v="3"/>
    <n v="1"/>
    <s v="Divorced"/>
    <n v="2912"/>
    <n v="1"/>
    <n v="18"/>
    <n v="3"/>
    <n v="4"/>
    <n v="2"/>
    <n v="8"/>
    <n v="3"/>
    <n v="2"/>
    <n v="0"/>
    <n v="6"/>
  </r>
  <r>
    <n v="27"/>
    <x v="0"/>
    <n v="3"/>
    <s v="Male"/>
    <s v="Sales Representative"/>
    <n v="1"/>
    <n v="3041"/>
    <s v="No"/>
    <n v="3"/>
    <n v="4"/>
    <n v="0.1"/>
    <n v="0.11"/>
    <n v="-9.999999999999995E-3"/>
    <n v="608.20000000000005"/>
    <n v="4500"/>
    <x v="1"/>
    <s v="Travel_Rarely"/>
    <n v="1420"/>
    <s v="Sales"/>
    <n v="2"/>
    <n v="1"/>
    <s v="Marketing"/>
    <n v="85"/>
    <n v="3"/>
    <n v="1"/>
    <s v="Divorced"/>
    <n v="16346"/>
    <n v="0"/>
    <n v="11"/>
    <n v="3"/>
    <n v="2"/>
    <n v="1"/>
    <n v="5"/>
    <n v="3"/>
    <n v="3"/>
    <n v="0"/>
    <n v="2"/>
  </r>
  <r>
    <n v="21"/>
    <x v="1"/>
    <n v="3"/>
    <s v="Male"/>
    <s v="Sales Representative"/>
    <n v="3"/>
    <n v="3447"/>
    <s v="No"/>
    <n v="3"/>
    <n v="3"/>
    <n v="0.15"/>
    <n v="0.09"/>
    <n v="0.06"/>
    <n v="689.40000000000009"/>
    <n v="1200"/>
    <x v="1"/>
    <s v="Travel_Rarely"/>
    <n v="1343"/>
    <s v="Sales"/>
    <n v="22"/>
    <n v="1"/>
    <s v="Technical Degree"/>
    <n v="49"/>
    <n v="3"/>
    <n v="1"/>
    <s v="Single"/>
    <n v="24444"/>
    <n v="1"/>
    <n v="11"/>
    <n v="3"/>
    <n v="3"/>
    <n v="0"/>
    <n v="3"/>
    <n v="2"/>
    <n v="2"/>
    <n v="1"/>
    <n v="2"/>
  </r>
  <r>
    <n v="44"/>
    <x v="1"/>
    <n v="4"/>
    <s v="Male"/>
    <s v="Manager"/>
    <n v="4"/>
    <n v="19513"/>
    <s v="Yes"/>
    <n v="4"/>
    <n v="2"/>
    <n v="0.08"/>
    <n v="0.11"/>
    <n v="-0.03"/>
    <n v="3902.6000000000004"/>
    <n v="3000"/>
    <x v="1"/>
    <s v="Travel_Rarely"/>
    <n v="1315"/>
    <s v="Research &amp; Development"/>
    <n v="3"/>
    <n v="4"/>
    <s v="Other"/>
    <n v="35"/>
    <n v="3"/>
    <n v="5"/>
    <s v="Married"/>
    <n v="9358"/>
    <n v="4"/>
    <n v="12"/>
    <n v="3"/>
    <n v="1"/>
    <n v="1"/>
    <n v="26"/>
    <n v="2"/>
    <n v="2"/>
    <n v="0"/>
    <n v="1"/>
  </r>
  <r>
    <n v="22"/>
    <x v="1"/>
    <n v="1"/>
    <s v="Male"/>
    <s v="Research Scientist"/>
    <n v="3"/>
    <n v="2773"/>
    <s v="No"/>
    <n v="3"/>
    <n v="2"/>
    <n v="0.08"/>
    <n v="7.0000000000000007E-2"/>
    <n v="9.999999999999995E-3"/>
    <n v="554.6"/>
    <n v="3000"/>
    <x v="0"/>
    <s v="Travel_Rarely"/>
    <n v="604"/>
    <s v="Research &amp; Development"/>
    <n v="6"/>
    <n v="1"/>
    <s v="Medical"/>
    <n v="69"/>
    <n v="3"/>
    <n v="1"/>
    <s v="Married"/>
    <n v="12145"/>
    <n v="0"/>
    <n v="20"/>
    <n v="4"/>
    <n v="4"/>
    <n v="0"/>
    <n v="3"/>
    <n v="3"/>
    <n v="2"/>
    <n v="2"/>
    <n v="2"/>
  </r>
  <r>
    <n v="33"/>
    <x v="1"/>
    <n v="3"/>
    <s v="Male"/>
    <s v="Sales Executive"/>
    <n v="3"/>
    <n v="7104"/>
    <s v="No"/>
    <n v="3"/>
    <n v="5"/>
    <n v="0.08"/>
    <n v="0.11"/>
    <n v="-0.03"/>
    <n v="1420.8000000000002"/>
    <n v="1200"/>
    <x v="1"/>
    <s v="Travel_Rarely"/>
    <n v="1216"/>
    <s v="Sales"/>
    <n v="8"/>
    <n v="4"/>
    <s v="Marketing"/>
    <n v="39"/>
    <n v="3"/>
    <n v="2"/>
    <s v="Divorced"/>
    <n v="20431"/>
    <n v="0"/>
    <n v="12"/>
    <n v="3"/>
    <n v="4"/>
    <n v="0"/>
    <n v="6"/>
    <n v="3"/>
    <n v="0"/>
    <n v="1"/>
    <n v="2"/>
  </r>
  <r>
    <n v="32"/>
    <x v="1"/>
    <n v="1"/>
    <s v="Female"/>
    <s v="Research Scientist"/>
    <n v="4"/>
    <n v="6322"/>
    <s v="Yes"/>
    <n v="2"/>
    <n v="6"/>
    <n v="0.08"/>
    <n v="0.1"/>
    <n v="-2.0000000000000004E-2"/>
    <n v="1264.4000000000001"/>
    <n v="4500"/>
    <x v="2"/>
    <s v="Travel_Rarely"/>
    <n v="646"/>
    <s v="Research &amp; Development"/>
    <n v="9"/>
    <n v="4"/>
    <s v="Life Sciences"/>
    <n v="92"/>
    <n v="3"/>
    <n v="2"/>
    <s v="Married"/>
    <n v="18089"/>
    <n v="1"/>
    <n v="12"/>
    <n v="3"/>
    <n v="4"/>
    <n v="1"/>
    <n v="6"/>
    <n v="2"/>
    <n v="4"/>
    <n v="0"/>
    <n v="5"/>
  </r>
  <r>
    <n v="30"/>
    <x v="1"/>
    <n v="3"/>
    <s v="Female"/>
    <s v="Research Scientist"/>
    <n v="3"/>
    <n v="2083"/>
    <s v="No"/>
    <n v="3"/>
    <n v="1"/>
    <n v="0.08"/>
    <n v="0.09"/>
    <n v="-9.999999999999995E-3"/>
    <n v="416.6"/>
    <n v="1200"/>
    <x v="1"/>
    <s v="Travel_Frequently"/>
    <n v="160"/>
    <s v="Research &amp; Development"/>
    <n v="3"/>
    <n v="3"/>
    <s v="Medical"/>
    <n v="71"/>
    <n v="3"/>
    <n v="1"/>
    <s v="Divorced"/>
    <n v="22653"/>
    <n v="1"/>
    <n v="20"/>
    <n v="4"/>
    <n v="3"/>
    <n v="1"/>
    <n v="1"/>
    <n v="2"/>
    <n v="0"/>
    <n v="0"/>
    <n v="0"/>
  </r>
  <r>
    <n v="53"/>
    <x v="1"/>
    <n v="4"/>
    <s v="Female"/>
    <s v="Sales Executive"/>
    <n v="1"/>
    <n v="8381"/>
    <s v="No"/>
    <n v="4"/>
    <n v="14"/>
    <n v="0.12"/>
    <n v="0.1"/>
    <n v="1.999999999999999E-2"/>
    <n v="1676.2"/>
    <n v="500"/>
    <x v="1"/>
    <s v="Travel_Rarely"/>
    <n v="238"/>
    <s v="Sales"/>
    <n v="1"/>
    <n v="1"/>
    <s v="Medical"/>
    <n v="34"/>
    <n v="3"/>
    <n v="2"/>
    <s v="Single"/>
    <n v="7507"/>
    <n v="7"/>
    <n v="20"/>
    <n v="4"/>
    <n v="4"/>
    <n v="0"/>
    <n v="18"/>
    <n v="2"/>
    <n v="7"/>
    <n v="8"/>
    <n v="10"/>
  </r>
  <r>
    <n v="34"/>
    <x v="1"/>
    <n v="2"/>
    <s v="Male"/>
    <s v="Research Scientist"/>
    <n v="4"/>
    <n v="2691"/>
    <s v="No"/>
    <n v="2"/>
    <n v="10"/>
    <n v="0.15"/>
    <n v="7.0000000000000007E-2"/>
    <n v="7.9999999999999988E-2"/>
    <n v="538.20000000000005"/>
    <n v="3000"/>
    <x v="2"/>
    <s v="Travel_Rarely"/>
    <n v="1397"/>
    <s v="Research &amp; Development"/>
    <n v="1"/>
    <n v="5"/>
    <s v="Life Sciences"/>
    <n v="42"/>
    <n v="3"/>
    <n v="1"/>
    <s v="Married"/>
    <n v="7660"/>
    <n v="1"/>
    <n v="12"/>
    <n v="3"/>
    <n v="4"/>
    <n v="1"/>
    <n v="10"/>
    <n v="4"/>
    <n v="9"/>
    <n v="8"/>
    <n v="8"/>
  </r>
  <r>
    <n v="45"/>
    <x v="0"/>
    <n v="1"/>
    <s v="Female"/>
    <s v="Sales Executive"/>
    <n v="1"/>
    <n v="4286"/>
    <s v="No"/>
    <n v="3"/>
    <n v="1"/>
    <n v="0.15"/>
    <n v="7.0000000000000007E-2"/>
    <n v="7.9999999999999988E-2"/>
    <n v="857.2"/>
    <n v="3000"/>
    <x v="1"/>
    <s v="Travel_Frequently"/>
    <n v="306"/>
    <s v="Sales"/>
    <n v="26"/>
    <n v="4"/>
    <s v="Life Sciences"/>
    <n v="100"/>
    <n v="3"/>
    <n v="2"/>
    <s v="Married"/>
    <n v="5630"/>
    <n v="2"/>
    <n v="14"/>
    <n v="3"/>
    <n v="4"/>
    <n v="2"/>
    <n v="5"/>
    <n v="4"/>
    <n v="1"/>
    <n v="0"/>
    <n v="0"/>
  </r>
  <r>
    <n v="26"/>
    <x v="1"/>
    <n v="3"/>
    <s v="Female"/>
    <s v="Laboratory Technician"/>
    <n v="4"/>
    <n v="2659"/>
    <s v="Yes"/>
    <n v="3"/>
    <n v="3"/>
    <n v="0.12"/>
    <n v="7.0000000000000007E-2"/>
    <n v="4.9999999999999989E-2"/>
    <n v="531.80000000000007"/>
    <n v="4500"/>
    <x v="1"/>
    <s v="Travel_Rarely"/>
    <n v="991"/>
    <s v="Research &amp; Development"/>
    <n v="6"/>
    <n v="3"/>
    <s v="Life Sciences"/>
    <n v="71"/>
    <n v="3"/>
    <n v="1"/>
    <s v="Married"/>
    <n v="17759"/>
    <n v="1"/>
    <n v="13"/>
    <n v="3"/>
    <n v="3"/>
    <n v="1"/>
    <n v="3"/>
    <n v="2"/>
    <n v="2"/>
    <n v="0"/>
    <n v="2"/>
  </r>
  <r>
    <n v="37"/>
    <x v="1"/>
    <n v="3"/>
    <s v="Male"/>
    <s v="Manufacturing Director"/>
    <n v="3"/>
    <n v="9434"/>
    <s v="No"/>
    <n v="3"/>
    <n v="10"/>
    <n v="0.12"/>
    <n v="0.1"/>
    <n v="1.999999999999999E-2"/>
    <n v="1886.8000000000002"/>
    <n v="500"/>
    <x v="1"/>
    <s v="Travel_Rarely"/>
    <n v="482"/>
    <s v="Research &amp; Development"/>
    <n v="3"/>
    <n v="3"/>
    <s v="Other"/>
    <n v="36"/>
    <n v="3"/>
    <n v="3"/>
    <s v="Married"/>
    <n v="9606"/>
    <n v="1"/>
    <n v="15"/>
    <n v="3"/>
    <n v="3"/>
    <n v="1"/>
    <n v="10"/>
    <n v="2"/>
    <n v="7"/>
    <n v="7"/>
    <n v="8"/>
  </r>
  <r>
    <n v="29"/>
    <x v="1"/>
    <n v="2"/>
    <s v="Female"/>
    <s v="Sales Executive"/>
    <n v="3"/>
    <n v="5561"/>
    <s v="No"/>
    <n v="2"/>
    <n v="6"/>
    <n v="0.1"/>
    <n v="0.11"/>
    <n v="-9.999999999999995E-3"/>
    <n v="1112.2"/>
    <n v="4500"/>
    <x v="2"/>
    <s v="Travel_Rarely"/>
    <n v="1176"/>
    <s v="Sales"/>
    <n v="3"/>
    <n v="2"/>
    <s v="Medical"/>
    <n v="62"/>
    <n v="3"/>
    <n v="2"/>
    <s v="Married"/>
    <n v="3487"/>
    <n v="1"/>
    <n v="14"/>
    <n v="3"/>
    <n v="1"/>
    <n v="1"/>
    <n v="6"/>
    <n v="5"/>
    <n v="0"/>
    <n v="1"/>
    <n v="2"/>
  </r>
  <r>
    <n v="35"/>
    <x v="1"/>
    <n v="2"/>
    <s v="Male"/>
    <s v="Research Scientist"/>
    <n v="4"/>
    <n v="6646"/>
    <s v="No"/>
    <n v="3"/>
    <n v="17"/>
    <n v="0.15"/>
    <n v="0.09"/>
    <n v="0.06"/>
    <n v="1329.2"/>
    <n v="4500"/>
    <x v="1"/>
    <s v="Travel_Rarely"/>
    <n v="1017"/>
    <s v="Research &amp; Development"/>
    <n v="6"/>
    <n v="4"/>
    <s v="Life Sciences"/>
    <n v="82"/>
    <n v="1"/>
    <n v="2"/>
    <s v="Single"/>
    <n v="19368"/>
    <n v="1"/>
    <n v="13"/>
    <n v="3"/>
    <n v="2"/>
    <n v="0"/>
    <n v="17"/>
    <n v="3"/>
    <n v="11"/>
    <n v="11"/>
    <n v="8"/>
  </r>
  <r>
    <n v="33"/>
    <x v="1"/>
    <n v="3"/>
    <s v="Male"/>
    <s v="Healthcare Representative"/>
    <n v="4"/>
    <n v="7725"/>
    <s v="No"/>
    <n v="1"/>
    <n v="13"/>
    <n v="0.15"/>
    <n v="0.11"/>
    <n v="3.9999999999999994E-2"/>
    <n v="1545"/>
    <n v="500"/>
    <x v="1"/>
    <s v="Travel_Frequently"/>
    <n v="1296"/>
    <s v="Research &amp; Development"/>
    <n v="6"/>
    <n v="3"/>
    <s v="Life Sciences"/>
    <n v="30"/>
    <n v="3"/>
    <n v="2"/>
    <s v="Divorced"/>
    <n v="5335"/>
    <n v="3"/>
    <n v="23"/>
    <n v="4"/>
    <n v="3"/>
    <n v="1"/>
    <n v="15"/>
    <n v="2"/>
    <n v="11"/>
    <n v="4"/>
    <n v="7"/>
  </r>
  <r>
    <n v="54"/>
    <x v="1"/>
    <n v="3"/>
    <s v="Male"/>
    <s v="Human Resources"/>
    <n v="2"/>
    <n v="10725"/>
    <s v="No"/>
    <n v="4"/>
    <n v="9"/>
    <n v="0.08"/>
    <n v="7.0000000000000007E-2"/>
    <n v="9.999999999999995E-3"/>
    <n v="2145"/>
    <n v="4500"/>
    <x v="2"/>
    <s v="Travel_Rarely"/>
    <n v="397"/>
    <s v="Human Resources"/>
    <n v="19"/>
    <n v="4"/>
    <s v="Medical"/>
    <n v="88"/>
    <n v="3"/>
    <n v="3"/>
    <s v="Married"/>
    <n v="6729"/>
    <n v="2"/>
    <n v="15"/>
    <n v="3"/>
    <n v="3"/>
    <n v="1"/>
    <n v="16"/>
    <n v="1"/>
    <n v="7"/>
    <n v="7"/>
    <n v="1"/>
  </r>
  <r>
    <n v="36"/>
    <x v="1"/>
    <n v="2"/>
    <s v="Male"/>
    <s v="Manufacturing Director"/>
    <n v="2"/>
    <n v="8847"/>
    <s v="Yes"/>
    <n v="3"/>
    <n v="3"/>
    <n v="0.08"/>
    <n v="0.1"/>
    <n v="-2.0000000000000004E-2"/>
    <n v="1769.4"/>
    <n v="500"/>
    <x v="2"/>
    <s v="Travel_Rarely"/>
    <n v="913"/>
    <s v="Research &amp; Development"/>
    <n v="9"/>
    <n v="2"/>
    <s v="Medical"/>
    <n v="48"/>
    <n v="2"/>
    <n v="2"/>
    <s v="Divorced"/>
    <n v="13934"/>
    <n v="2"/>
    <n v="11"/>
    <n v="3"/>
    <n v="3"/>
    <n v="1"/>
    <n v="13"/>
    <n v="2"/>
    <n v="2"/>
    <n v="0"/>
    <n v="2"/>
  </r>
  <r>
    <n v="27"/>
    <x v="1"/>
    <n v="1"/>
    <s v="Male"/>
    <s v="Research Scientist"/>
    <n v="4"/>
    <n v="2045"/>
    <s v="No"/>
    <n v="3"/>
    <n v="4"/>
    <n v="0.15"/>
    <n v="0.1"/>
    <n v="4.9999999999999989E-2"/>
    <n v="409"/>
    <n v="1200"/>
    <x v="2"/>
    <s v="Travel_Rarely"/>
    <n v="1115"/>
    <s v="Research &amp; Development"/>
    <n v="3"/>
    <n v="4"/>
    <s v="Medical"/>
    <n v="54"/>
    <n v="2"/>
    <n v="1"/>
    <s v="Single"/>
    <n v="15174"/>
    <n v="0"/>
    <n v="13"/>
    <n v="3"/>
    <n v="4"/>
    <n v="0"/>
    <n v="5"/>
    <n v="0"/>
    <n v="2"/>
    <n v="1"/>
    <n v="1"/>
  </r>
  <r>
    <n v="20"/>
    <x v="0"/>
    <n v="4"/>
    <s v="Male"/>
    <s v="Research Scientist"/>
    <n v="3"/>
    <n v="1009"/>
    <s v="Yes"/>
    <n v="3"/>
    <n v="1"/>
    <n v="0.08"/>
    <n v="0.11"/>
    <n v="-0.03"/>
    <n v="201.8"/>
    <n v="500"/>
    <x v="1"/>
    <s v="Travel_Rarely"/>
    <n v="1362"/>
    <s v="Research &amp; Development"/>
    <n v="10"/>
    <n v="1"/>
    <s v="Medical"/>
    <n v="32"/>
    <n v="3"/>
    <n v="1"/>
    <s v="Single"/>
    <n v="26999"/>
    <n v="1"/>
    <n v="11"/>
    <n v="3"/>
    <n v="4"/>
    <n v="0"/>
    <n v="1"/>
    <n v="5"/>
    <n v="0"/>
    <n v="1"/>
    <n v="1"/>
  </r>
  <r>
    <n v="33"/>
    <x v="0"/>
    <n v="1"/>
    <s v="Male"/>
    <s v="Research Scientist"/>
    <n v="1"/>
    <n v="3348"/>
    <s v="Yes"/>
    <n v="3"/>
    <n v="10"/>
    <n v="0.15"/>
    <n v="7.0000000000000007E-2"/>
    <n v="7.9999999999999988E-2"/>
    <n v="669.6"/>
    <n v="4500"/>
    <x v="1"/>
    <s v="Travel_Frequently"/>
    <n v="1076"/>
    <s v="Research &amp; Development"/>
    <n v="3"/>
    <n v="3"/>
    <s v="Life Sciences"/>
    <n v="70"/>
    <n v="3"/>
    <n v="1"/>
    <s v="Single"/>
    <n v="3164"/>
    <n v="1"/>
    <n v="11"/>
    <n v="3"/>
    <n v="1"/>
    <n v="0"/>
    <n v="10"/>
    <n v="3"/>
    <n v="8"/>
    <n v="9"/>
    <n v="7"/>
  </r>
  <r>
    <n v="35"/>
    <x v="1"/>
    <n v="3"/>
    <s v="Male"/>
    <s v="Laboratory Technician"/>
    <n v="3"/>
    <n v="1281"/>
    <s v="No"/>
    <n v="3"/>
    <n v="1"/>
    <n v="0.08"/>
    <n v="7.0000000000000007E-2"/>
    <n v="9.999999999999995E-3"/>
    <n v="256.2"/>
    <n v="3000"/>
    <x v="1"/>
    <s v="Non-Travel"/>
    <n v="727"/>
    <s v="Research &amp; Development"/>
    <n v="3"/>
    <n v="3"/>
    <s v="Life Sciences"/>
    <n v="41"/>
    <n v="2"/>
    <n v="1"/>
    <s v="Married"/>
    <n v="16900"/>
    <n v="1"/>
    <n v="18"/>
    <n v="3"/>
    <n v="3"/>
    <n v="2"/>
    <n v="1"/>
    <n v="3"/>
    <n v="0"/>
    <n v="0"/>
    <n v="0"/>
  </r>
  <r>
    <n v="23"/>
    <x v="1"/>
    <n v="1"/>
    <s v="Male"/>
    <s v="Research Scientist"/>
    <n v="1"/>
    <n v="2819"/>
    <s v="No"/>
    <n v="4"/>
    <n v="3"/>
    <n v="0.08"/>
    <n v="0.1"/>
    <n v="-2.0000000000000004E-2"/>
    <n v="563.80000000000007"/>
    <n v="1200"/>
    <x v="1"/>
    <s v="Travel_Rarely"/>
    <n v="885"/>
    <s v="Research &amp; Development"/>
    <n v="4"/>
    <n v="3"/>
    <s v="Medical"/>
    <n v="58"/>
    <n v="4"/>
    <n v="1"/>
    <s v="Married"/>
    <n v="8544"/>
    <n v="2"/>
    <n v="16"/>
    <n v="3"/>
    <n v="1"/>
    <n v="1"/>
    <n v="5"/>
    <n v="3"/>
    <n v="2"/>
    <n v="0"/>
    <n v="2"/>
  </r>
  <r>
    <n v="25"/>
    <x v="1"/>
    <n v="4"/>
    <s v="Male"/>
    <s v="Sales Executive"/>
    <n v="2"/>
    <n v="4851"/>
    <s v="No"/>
    <n v="3"/>
    <n v="3"/>
    <n v="0.08"/>
    <n v="0.1"/>
    <n v="-2.0000000000000004E-2"/>
    <n v="970.2"/>
    <n v="3000"/>
    <x v="1"/>
    <s v="Travel_Rarely"/>
    <n v="810"/>
    <s v="Sales"/>
    <n v="8"/>
    <n v="3"/>
    <s v="Life Sciences"/>
    <n v="57"/>
    <n v="4"/>
    <n v="2"/>
    <s v="Married"/>
    <n v="15678"/>
    <n v="0"/>
    <n v="22"/>
    <n v="4"/>
    <n v="3"/>
    <n v="1"/>
    <n v="4"/>
    <n v="4"/>
    <n v="2"/>
    <n v="1"/>
    <n v="2"/>
  </r>
  <r>
    <n v="38"/>
    <x v="1"/>
    <n v="4"/>
    <s v="Female"/>
    <s v="Sales Executive"/>
    <n v="4"/>
    <n v="4028"/>
    <s v="No"/>
    <n v="3"/>
    <n v="7"/>
    <n v="0.12"/>
    <n v="0.11"/>
    <n v="9.999999999999995E-3"/>
    <n v="805.6"/>
    <n v="1200"/>
    <x v="1"/>
    <s v="Travel_Rarely"/>
    <n v="243"/>
    <s v="Sales"/>
    <n v="7"/>
    <n v="4"/>
    <s v="Marketing"/>
    <n v="46"/>
    <n v="2"/>
    <n v="2"/>
    <s v="Single"/>
    <n v="7791"/>
    <n v="0"/>
    <n v="20"/>
    <n v="4"/>
    <n v="1"/>
    <n v="0"/>
    <n v="8"/>
    <n v="2"/>
    <n v="7"/>
    <n v="0"/>
    <n v="5"/>
  </r>
  <r>
    <n v="29"/>
    <x v="1"/>
    <n v="2"/>
    <s v="Male"/>
    <s v="Research Scientist"/>
    <n v="4"/>
    <n v="2720"/>
    <s v="No"/>
    <n v="3"/>
    <n v="10"/>
    <n v="0.1"/>
    <n v="7.0000000000000007E-2"/>
    <n v="0.03"/>
    <n v="544"/>
    <n v="4500"/>
    <x v="1"/>
    <s v="Travel_Frequently"/>
    <n v="806"/>
    <s v="Research &amp; Development"/>
    <n v="1"/>
    <n v="4"/>
    <s v="Life Sciences"/>
    <n v="76"/>
    <n v="1"/>
    <n v="1"/>
    <s v="Divorced"/>
    <n v="18959"/>
    <n v="1"/>
    <n v="18"/>
    <n v="3"/>
    <n v="4"/>
    <n v="1"/>
    <n v="10"/>
    <n v="5"/>
    <n v="7"/>
    <n v="2"/>
    <n v="8"/>
  </r>
  <r>
    <n v="48"/>
    <x v="1"/>
    <n v="2"/>
    <s v="Male"/>
    <s v="Sales Executive"/>
    <n v="2"/>
    <n v="8120"/>
    <s v="No"/>
    <n v="3"/>
    <n v="2"/>
    <n v="0.12"/>
    <n v="7.0000000000000007E-2"/>
    <n v="4.9999999999999989E-2"/>
    <n v="1624"/>
    <n v="4500"/>
    <x v="1"/>
    <s v="Travel_Rarely"/>
    <n v="817"/>
    <s v="Sales"/>
    <n v="2"/>
    <n v="1"/>
    <s v="Marketing"/>
    <n v="56"/>
    <n v="4"/>
    <n v="2"/>
    <s v="Married"/>
    <n v="18597"/>
    <n v="3"/>
    <n v="12"/>
    <n v="3"/>
    <n v="4"/>
    <n v="0"/>
    <n v="12"/>
    <n v="3"/>
    <n v="2"/>
    <n v="2"/>
    <n v="2"/>
  </r>
  <r>
    <n v="27"/>
    <x v="1"/>
    <n v="4"/>
    <s v="Female"/>
    <s v="Sales Executive"/>
    <n v="4"/>
    <n v="4647"/>
    <s v="Yes"/>
    <n v="3"/>
    <n v="6"/>
    <n v="0.1"/>
    <n v="7.0000000000000007E-2"/>
    <n v="0.03"/>
    <n v="929.40000000000009"/>
    <n v="500"/>
    <x v="2"/>
    <s v="Travel_Frequently"/>
    <n v="1410"/>
    <s v="Sales"/>
    <n v="3"/>
    <n v="1"/>
    <s v="Medical"/>
    <n v="71"/>
    <n v="4"/>
    <n v="2"/>
    <s v="Divorced"/>
    <n v="16673"/>
    <n v="1"/>
    <n v="20"/>
    <n v="4"/>
    <n v="2"/>
    <n v="2"/>
    <n v="6"/>
    <n v="3"/>
    <n v="5"/>
    <n v="0"/>
    <n v="4"/>
  </r>
  <r>
    <n v="37"/>
    <x v="1"/>
    <n v="4"/>
    <s v="Male"/>
    <s v="Research Scientist"/>
    <n v="4"/>
    <n v="4680"/>
    <s v="No"/>
    <n v="3"/>
    <n v="1"/>
    <n v="0.15"/>
    <n v="0.1"/>
    <n v="4.9999999999999989E-2"/>
    <n v="936"/>
    <n v="3000"/>
    <x v="1"/>
    <s v="Travel_Rarely"/>
    <n v="1225"/>
    <s v="Research &amp; Development"/>
    <n v="10"/>
    <n v="2"/>
    <s v="Life Sciences"/>
    <n v="80"/>
    <n v="4"/>
    <n v="1"/>
    <s v="Single"/>
    <n v="15232"/>
    <n v="3"/>
    <n v="17"/>
    <n v="3"/>
    <n v="1"/>
    <n v="0"/>
    <n v="4"/>
    <n v="2"/>
    <n v="0"/>
    <n v="0"/>
    <n v="0"/>
  </r>
  <r>
    <n v="50"/>
    <x v="1"/>
    <n v="4"/>
    <s v="Male"/>
    <s v="Laboratory Technician"/>
    <n v="3"/>
    <n v="3221"/>
    <s v="Yes"/>
    <n v="3"/>
    <n v="20"/>
    <n v="0.08"/>
    <n v="0.11"/>
    <n v="-0.03"/>
    <n v="644.20000000000005"/>
    <n v="4500"/>
    <x v="1"/>
    <s v="Travel_Rarely"/>
    <n v="1207"/>
    <s v="Research &amp; Development"/>
    <n v="28"/>
    <n v="1"/>
    <s v="Medical"/>
    <n v="74"/>
    <n v="4"/>
    <n v="1"/>
    <s v="Married"/>
    <n v="3297"/>
    <n v="1"/>
    <n v="11"/>
    <n v="3"/>
    <n v="3"/>
    <n v="3"/>
    <n v="20"/>
    <n v="3"/>
    <n v="8"/>
    <n v="3"/>
    <n v="8"/>
  </r>
  <r>
    <n v="34"/>
    <x v="1"/>
    <n v="4"/>
    <s v="Female"/>
    <s v="Healthcare Representative"/>
    <n v="2"/>
    <n v="8621"/>
    <s v="No"/>
    <n v="4"/>
    <n v="8"/>
    <n v="0.15"/>
    <n v="0.11"/>
    <n v="3.9999999999999994E-2"/>
    <n v="1724.2"/>
    <n v="4500"/>
    <x v="1"/>
    <s v="Travel_Rarely"/>
    <n v="1442"/>
    <s v="Research &amp; Development"/>
    <n v="9"/>
    <n v="3"/>
    <s v="Medical"/>
    <n v="46"/>
    <n v="2"/>
    <n v="3"/>
    <s v="Single"/>
    <n v="17654"/>
    <n v="1"/>
    <n v="14"/>
    <n v="3"/>
    <n v="2"/>
    <n v="0"/>
    <n v="9"/>
    <n v="3"/>
    <n v="7"/>
    <n v="7"/>
    <n v="7"/>
  </r>
  <r>
    <n v="24"/>
    <x v="0"/>
    <n v="1"/>
    <s v="Female"/>
    <s v="Sales Executive"/>
    <n v="3"/>
    <n v="4577"/>
    <s v="No"/>
    <n v="3"/>
    <n v="2"/>
    <n v="0.1"/>
    <n v="0.11"/>
    <n v="-9.999999999999995E-3"/>
    <n v="915.40000000000009"/>
    <n v="4500"/>
    <x v="2"/>
    <s v="Travel_Rarely"/>
    <n v="693"/>
    <s v="Sales"/>
    <n v="3"/>
    <n v="2"/>
    <s v="Life Sciences"/>
    <n v="65"/>
    <n v="3"/>
    <n v="2"/>
    <s v="Single"/>
    <n v="24785"/>
    <n v="9"/>
    <n v="14"/>
    <n v="3"/>
    <n v="1"/>
    <n v="0"/>
    <n v="4"/>
    <n v="3"/>
    <n v="2"/>
    <n v="2"/>
    <n v="0"/>
  </r>
  <r>
    <n v="39"/>
    <x v="1"/>
    <n v="4"/>
    <s v="Female"/>
    <s v="Healthcare Representative"/>
    <n v="3"/>
    <n v="4553"/>
    <s v="No"/>
    <n v="3"/>
    <n v="20"/>
    <n v="0.08"/>
    <n v="7.0000000000000007E-2"/>
    <n v="9.999999999999995E-3"/>
    <n v="910.6"/>
    <n v="3000"/>
    <x v="1"/>
    <s v="Travel_Rarely"/>
    <n v="408"/>
    <s v="Research &amp; Development"/>
    <n v="2"/>
    <n v="4"/>
    <s v="Technical Degree"/>
    <n v="80"/>
    <n v="2"/>
    <n v="2"/>
    <s v="Single"/>
    <n v="20978"/>
    <n v="1"/>
    <n v="11"/>
    <n v="3"/>
    <n v="1"/>
    <n v="0"/>
    <n v="20"/>
    <n v="4"/>
    <n v="7"/>
    <n v="11"/>
    <n v="10"/>
  </r>
  <r>
    <n v="32"/>
    <x v="1"/>
    <n v="4"/>
    <s v="Male"/>
    <s v="Sales Executive"/>
    <n v="4"/>
    <n v="5396"/>
    <s v="No"/>
    <n v="2"/>
    <n v="10"/>
    <n v="0.15"/>
    <n v="0.09"/>
    <n v="0.06"/>
    <n v="1079.2"/>
    <n v="4500"/>
    <x v="1"/>
    <s v="Travel_Rarely"/>
    <n v="929"/>
    <s v="Sales"/>
    <n v="10"/>
    <n v="3"/>
    <s v="Marketing"/>
    <n v="55"/>
    <n v="3"/>
    <n v="2"/>
    <s v="Single"/>
    <n v="21703"/>
    <n v="1"/>
    <n v="12"/>
    <n v="3"/>
    <n v="4"/>
    <n v="0"/>
    <n v="10"/>
    <n v="2"/>
    <n v="7"/>
    <n v="0"/>
    <n v="8"/>
  </r>
  <r>
    <n v="50"/>
    <x v="0"/>
    <n v="2"/>
    <s v="Male"/>
    <s v="Sales Executive"/>
    <n v="3"/>
    <n v="6796"/>
    <s v="Yes"/>
    <n v="3"/>
    <n v="4"/>
    <n v="0.08"/>
    <n v="0.1"/>
    <n v="-2.0000000000000004E-2"/>
    <n v="1359.2"/>
    <n v="1200"/>
    <x v="1"/>
    <s v="Travel_Frequently"/>
    <n v="562"/>
    <s v="Sales"/>
    <n v="8"/>
    <n v="2"/>
    <s v="Technical Degree"/>
    <n v="50"/>
    <n v="3"/>
    <n v="2"/>
    <s v="Married"/>
    <n v="23452"/>
    <n v="3"/>
    <n v="14"/>
    <n v="3"/>
    <n v="1"/>
    <n v="1"/>
    <n v="18"/>
    <n v="4"/>
    <n v="3"/>
    <n v="1"/>
    <n v="3"/>
  </r>
  <r>
    <n v="38"/>
    <x v="1"/>
    <n v="2"/>
    <s v="Female"/>
    <s v="Healthcare Representative"/>
    <n v="4"/>
    <n v="7625"/>
    <s v="No"/>
    <n v="2"/>
    <n v="9"/>
    <n v="0.1"/>
    <n v="0.1"/>
    <n v="0"/>
    <n v="1525"/>
    <n v="1200"/>
    <x v="1"/>
    <s v="Travel_Rarely"/>
    <n v="827"/>
    <s v="Research &amp; Development"/>
    <n v="1"/>
    <n v="4"/>
    <s v="Life Sciences"/>
    <n v="33"/>
    <n v="4"/>
    <n v="2"/>
    <s v="Single"/>
    <n v="19383"/>
    <n v="0"/>
    <n v="13"/>
    <n v="3"/>
    <n v="3"/>
    <n v="0"/>
    <n v="10"/>
    <n v="4"/>
    <n v="7"/>
    <n v="1"/>
    <n v="8"/>
  </r>
  <r>
    <n v="27"/>
    <x v="1"/>
    <n v="3"/>
    <s v="Female"/>
    <s v="Manufacturing Director"/>
    <n v="1"/>
    <n v="7412"/>
    <s v="No"/>
    <n v="3"/>
    <n v="9"/>
    <n v="0.08"/>
    <n v="0.1"/>
    <n v="-2.0000000000000004E-2"/>
    <n v="1482.4"/>
    <n v="4500"/>
    <x v="2"/>
    <s v="Travel_Rarely"/>
    <n v="608"/>
    <s v="Research &amp; Development"/>
    <n v="1"/>
    <n v="2"/>
    <s v="Life Sciences"/>
    <n v="68"/>
    <n v="3"/>
    <n v="3"/>
    <s v="Married"/>
    <n v="6009"/>
    <n v="1"/>
    <n v="11"/>
    <n v="3"/>
    <n v="4"/>
    <n v="0"/>
    <n v="9"/>
    <n v="3"/>
    <n v="7"/>
    <n v="0"/>
    <n v="7"/>
  </r>
  <r>
    <n v="32"/>
    <x v="1"/>
    <n v="3"/>
    <s v="Female"/>
    <s v="Research Director"/>
    <n v="4"/>
    <n v="11159"/>
    <s v="No"/>
    <n v="3"/>
    <n v="7"/>
    <n v="0.12"/>
    <n v="0.11"/>
    <n v="9.999999999999995E-3"/>
    <n v="2231.8000000000002"/>
    <n v="500"/>
    <x v="2"/>
    <s v="Travel_Rarely"/>
    <n v="1018"/>
    <s v="Research &amp; Development"/>
    <n v="3"/>
    <n v="2"/>
    <s v="Life Sciences"/>
    <n v="39"/>
    <n v="3"/>
    <n v="3"/>
    <s v="Single"/>
    <n v="19373"/>
    <n v="3"/>
    <n v="15"/>
    <n v="3"/>
    <n v="4"/>
    <n v="0"/>
    <n v="10"/>
    <n v="6"/>
    <n v="7"/>
    <n v="7"/>
    <n v="7"/>
  </r>
  <r>
    <n v="47"/>
    <x v="1"/>
    <n v="4"/>
    <s v="Male"/>
    <s v="Sales Executive"/>
    <n v="1"/>
    <n v="4960"/>
    <s v="No"/>
    <n v="3"/>
    <n v="7"/>
    <n v="0.15"/>
    <n v="7.0000000000000007E-2"/>
    <n v="7.9999999999999988E-2"/>
    <n v="992"/>
    <n v="1200"/>
    <x v="2"/>
    <s v="Travel_Rarely"/>
    <n v="703"/>
    <s v="Sales"/>
    <n v="14"/>
    <n v="4"/>
    <s v="Marketing"/>
    <n v="42"/>
    <n v="3"/>
    <n v="2"/>
    <s v="Single"/>
    <n v="11825"/>
    <n v="2"/>
    <n v="12"/>
    <n v="3"/>
    <n v="4"/>
    <n v="0"/>
    <n v="20"/>
    <n v="2"/>
    <n v="7"/>
    <n v="1"/>
    <n v="7"/>
  </r>
  <r>
    <n v="40"/>
    <x v="1"/>
    <n v="4"/>
    <s v="Male"/>
    <s v="Sales Executive"/>
    <n v="1"/>
    <n v="10475"/>
    <s v="Yes"/>
    <n v="3"/>
    <n v="18"/>
    <n v="0.15"/>
    <n v="7.0000000000000007E-2"/>
    <n v="7.9999999999999988E-2"/>
    <n v="2095"/>
    <n v="500"/>
    <x v="1"/>
    <s v="Travel_Frequently"/>
    <n v="580"/>
    <s v="Sales"/>
    <n v="5"/>
    <n v="4"/>
    <s v="Life Sciences"/>
    <n v="48"/>
    <n v="2"/>
    <n v="3"/>
    <s v="Married"/>
    <n v="23772"/>
    <n v="5"/>
    <n v="21"/>
    <n v="4"/>
    <n v="3"/>
    <n v="1"/>
    <n v="20"/>
    <n v="2"/>
    <n v="13"/>
    <n v="1"/>
    <n v="12"/>
  </r>
  <r>
    <n v="53"/>
    <x v="1"/>
    <n v="3"/>
    <s v="Male"/>
    <s v="Research Director"/>
    <n v="3"/>
    <n v="14814"/>
    <s v="No"/>
    <n v="3"/>
    <n v="5"/>
    <n v="0.1"/>
    <n v="7.0000000000000007E-2"/>
    <n v="0.03"/>
    <n v="2962.8"/>
    <n v="500"/>
    <x v="2"/>
    <s v="Travel_Rarely"/>
    <n v="970"/>
    <s v="Research &amp; Development"/>
    <n v="7"/>
    <n v="3"/>
    <s v="Life Sciences"/>
    <n v="59"/>
    <n v="4"/>
    <n v="4"/>
    <s v="Married"/>
    <n v="13514"/>
    <n v="3"/>
    <n v="19"/>
    <n v="3"/>
    <n v="3"/>
    <n v="0"/>
    <n v="32"/>
    <n v="3"/>
    <n v="1"/>
    <n v="1"/>
    <n v="3"/>
  </r>
  <r>
    <n v="41"/>
    <x v="1"/>
    <n v="2"/>
    <s v="Male"/>
    <s v="Manager"/>
    <n v="4"/>
    <n v="19141"/>
    <s v="No"/>
    <n v="2"/>
    <n v="21"/>
    <n v="0.1"/>
    <n v="0.09"/>
    <n v="1.0000000000000009E-2"/>
    <n v="3828.2000000000003"/>
    <n v="1200"/>
    <x v="0"/>
    <s v="Travel_Rarely"/>
    <n v="427"/>
    <s v="Human Resources"/>
    <n v="10"/>
    <n v="4"/>
    <s v="Human Resources"/>
    <n v="73"/>
    <n v="2"/>
    <n v="5"/>
    <s v="Divorced"/>
    <n v="8861"/>
    <n v="3"/>
    <n v="15"/>
    <n v="3"/>
    <n v="2"/>
    <n v="3"/>
    <n v="23"/>
    <n v="2"/>
    <n v="6"/>
    <n v="12"/>
    <n v="6"/>
  </r>
  <r>
    <n v="60"/>
    <x v="1"/>
    <n v="1"/>
    <s v="Male"/>
    <s v="Sales Executive"/>
    <n v="1"/>
    <n v="5405"/>
    <s v="No"/>
    <n v="3"/>
    <n v="2"/>
    <n v="0.08"/>
    <n v="0.1"/>
    <n v="-2.0000000000000004E-2"/>
    <n v="1081"/>
    <n v="3000"/>
    <x v="0"/>
    <s v="Travel_Rarely"/>
    <n v="1179"/>
    <s v="Sales"/>
    <n v="16"/>
    <n v="4"/>
    <s v="Marketing"/>
    <n v="84"/>
    <n v="3"/>
    <n v="2"/>
    <s v="Single"/>
    <n v="11924"/>
    <n v="8"/>
    <n v="14"/>
    <n v="3"/>
    <n v="4"/>
    <n v="0"/>
    <n v="10"/>
    <n v="1"/>
    <n v="2"/>
    <n v="2"/>
    <n v="2"/>
  </r>
  <r>
    <n v="27"/>
    <x v="1"/>
    <n v="4"/>
    <s v="Male"/>
    <s v="Manufacturing Director"/>
    <n v="1"/>
    <n v="8793"/>
    <s v="No"/>
    <n v="2"/>
    <n v="9"/>
    <n v="0.1"/>
    <n v="0.09"/>
    <n v="1.0000000000000009E-2"/>
    <n v="1758.6000000000001"/>
    <n v="4500"/>
    <x v="1"/>
    <s v="Travel_Frequently"/>
    <n v="294"/>
    <s v="Research &amp; Development"/>
    <n v="10"/>
    <n v="2"/>
    <s v="Life Sciences"/>
    <n v="32"/>
    <n v="3"/>
    <n v="3"/>
    <s v="Divorced"/>
    <n v="4809"/>
    <n v="1"/>
    <n v="21"/>
    <n v="4"/>
    <n v="3"/>
    <n v="2"/>
    <n v="9"/>
    <n v="4"/>
    <n v="7"/>
    <n v="1"/>
    <n v="7"/>
  </r>
  <r>
    <n v="41"/>
    <x v="1"/>
    <n v="4"/>
    <s v="Male"/>
    <s v="Manager"/>
    <n v="3"/>
    <n v="19189"/>
    <s v="No"/>
    <n v="3"/>
    <n v="22"/>
    <n v="0.08"/>
    <n v="0.11"/>
    <n v="-0.03"/>
    <n v="3837.8"/>
    <n v="500"/>
    <x v="2"/>
    <s v="Travel_Rarely"/>
    <n v="314"/>
    <s v="Human Resources"/>
    <n v="1"/>
    <n v="3"/>
    <s v="Human Resources"/>
    <n v="59"/>
    <n v="2"/>
    <n v="5"/>
    <s v="Married"/>
    <n v="19562"/>
    <n v="1"/>
    <n v="12"/>
    <n v="3"/>
    <n v="2"/>
    <n v="1"/>
    <n v="22"/>
    <n v="3"/>
    <n v="7"/>
    <n v="2"/>
    <n v="10"/>
  </r>
  <r>
    <n v="50"/>
    <x v="1"/>
    <n v="4"/>
    <s v="Male"/>
    <s v="Sales Representative"/>
    <n v="2"/>
    <n v="3875"/>
    <s v="No"/>
    <n v="3"/>
    <n v="2"/>
    <n v="0.15"/>
    <n v="0.1"/>
    <n v="4.9999999999999989E-2"/>
    <n v="775"/>
    <n v="4500"/>
    <x v="0"/>
    <s v="Travel_Rarely"/>
    <n v="316"/>
    <s v="Sales"/>
    <n v="8"/>
    <n v="4"/>
    <s v="Marketing"/>
    <n v="54"/>
    <n v="3"/>
    <n v="1"/>
    <s v="Married"/>
    <n v="9983"/>
    <n v="7"/>
    <n v="15"/>
    <n v="3"/>
    <n v="4"/>
    <n v="1"/>
    <n v="4"/>
    <n v="2"/>
    <n v="2"/>
    <n v="2"/>
    <n v="2"/>
  </r>
  <r>
    <n v="28"/>
    <x v="0"/>
    <n v="1"/>
    <s v="Female"/>
    <s v="Research Scientist"/>
    <n v="2"/>
    <n v="2216"/>
    <s v="Yes"/>
    <n v="3"/>
    <n v="7"/>
    <n v="0.08"/>
    <n v="7.0000000000000007E-2"/>
    <n v="9.999999999999995E-3"/>
    <n v="443.20000000000005"/>
    <n v="500"/>
    <x v="1"/>
    <s v="Travel_Rarely"/>
    <n v="654"/>
    <s v="Research &amp; Development"/>
    <n v="1"/>
    <n v="2"/>
    <s v="Life Sciences"/>
    <n v="67"/>
    <n v="1"/>
    <n v="1"/>
    <s v="Single"/>
    <n v="3872"/>
    <n v="7"/>
    <n v="13"/>
    <n v="3"/>
    <n v="4"/>
    <n v="0"/>
    <n v="10"/>
    <n v="4"/>
    <n v="7"/>
    <n v="3"/>
    <n v="7"/>
  </r>
  <r>
    <n v="36"/>
    <x v="1"/>
    <n v="1"/>
    <s v="Female"/>
    <s v="Research Director"/>
    <n v="1"/>
    <n v="11713"/>
    <s v="No"/>
    <n v="3"/>
    <n v="8"/>
    <n v="0.12"/>
    <n v="0.09"/>
    <n v="0.03"/>
    <n v="2342.6"/>
    <n v="1200"/>
    <x v="1"/>
    <s v="Non-Travel"/>
    <n v="427"/>
    <s v="Research &amp; Development"/>
    <n v="8"/>
    <n v="3"/>
    <s v="Life Sciences"/>
    <n v="63"/>
    <n v="4"/>
    <n v="3"/>
    <s v="Married"/>
    <n v="20335"/>
    <n v="9"/>
    <n v="14"/>
    <n v="3"/>
    <n v="1"/>
    <n v="1"/>
    <n v="10"/>
    <n v="2"/>
    <n v="7"/>
    <n v="0"/>
    <n v="5"/>
  </r>
  <r>
    <n v="38"/>
    <x v="1"/>
    <n v="3"/>
    <s v="Female"/>
    <s v="Manufacturing Director"/>
    <n v="3"/>
    <n v="7861"/>
    <s v="Yes"/>
    <n v="4"/>
    <n v="1"/>
    <n v="0.15"/>
    <n v="7.0000000000000007E-2"/>
    <n v="7.9999999999999988E-2"/>
    <n v="1572.2"/>
    <n v="4500"/>
    <x v="2"/>
    <s v="Travel_Rarely"/>
    <n v="168"/>
    <s v="Research &amp; Development"/>
    <n v="1"/>
    <n v="3"/>
    <s v="Life Sciences"/>
    <n v="81"/>
    <n v="3"/>
    <n v="3"/>
    <s v="Single"/>
    <n v="15397"/>
    <n v="4"/>
    <n v="14"/>
    <n v="3"/>
    <n v="4"/>
    <n v="0"/>
    <n v="10"/>
    <n v="4"/>
    <n v="0"/>
    <n v="0"/>
    <n v="0"/>
  </r>
  <r>
    <n v="44"/>
    <x v="1"/>
    <n v="1"/>
    <s v="Male"/>
    <s v="Laboratory Technician"/>
    <n v="3"/>
    <n v="3708"/>
    <s v="No"/>
    <n v="3"/>
    <n v="5"/>
    <n v="0.15"/>
    <n v="0.1"/>
    <n v="4.9999999999999989E-2"/>
    <n v="741.6"/>
    <n v="4500"/>
    <x v="2"/>
    <s v="Non-Travel"/>
    <n v="381"/>
    <s v="Research &amp; Development"/>
    <n v="24"/>
    <n v="3"/>
    <s v="Medical"/>
    <n v="49"/>
    <n v="1"/>
    <n v="1"/>
    <s v="Single"/>
    <n v="2104"/>
    <n v="2"/>
    <n v="14"/>
    <n v="3"/>
    <n v="3"/>
    <n v="0"/>
    <n v="9"/>
    <n v="5"/>
    <n v="2"/>
    <n v="1"/>
    <n v="4"/>
  </r>
  <r>
    <n v="47"/>
    <x v="1"/>
    <n v="4"/>
    <s v="Female"/>
    <s v="Sales Executive"/>
    <n v="3"/>
    <n v="13770"/>
    <s v="Yes"/>
    <n v="2"/>
    <n v="22"/>
    <n v="0.08"/>
    <n v="0.11"/>
    <n v="-0.03"/>
    <n v="2754"/>
    <n v="3000"/>
    <x v="1"/>
    <s v="Travel_Frequently"/>
    <n v="217"/>
    <s v="Sales"/>
    <n v="3"/>
    <n v="3"/>
    <s v="Medical"/>
    <n v="49"/>
    <n v="3"/>
    <n v="4"/>
    <s v="Divorced"/>
    <n v="10225"/>
    <n v="9"/>
    <n v="12"/>
    <n v="3"/>
    <n v="4"/>
    <n v="2"/>
    <n v="28"/>
    <n v="2"/>
    <n v="2"/>
    <n v="11"/>
    <n v="13"/>
  </r>
  <r>
    <n v="30"/>
    <x v="1"/>
    <n v="3"/>
    <s v="Male"/>
    <s v="Sales Executive"/>
    <n v="4"/>
    <n v="5304"/>
    <s v="No"/>
    <n v="2"/>
    <n v="8"/>
    <n v="0.15"/>
    <n v="7.0000000000000007E-2"/>
    <n v="7.9999999999999988E-2"/>
    <n v="1060.8"/>
    <n v="1200"/>
    <x v="2"/>
    <s v="Travel_Rarely"/>
    <n v="501"/>
    <s v="Sales"/>
    <n v="27"/>
    <n v="5"/>
    <s v="Marketing"/>
    <n v="99"/>
    <n v="3"/>
    <n v="2"/>
    <s v="Divorced"/>
    <n v="25275"/>
    <n v="7"/>
    <n v="23"/>
    <n v="4"/>
    <n v="4"/>
    <n v="1"/>
    <n v="10"/>
    <n v="2"/>
    <n v="7"/>
    <n v="7"/>
    <n v="7"/>
  </r>
  <r>
    <n v="29"/>
    <x v="1"/>
    <n v="3"/>
    <s v="Male"/>
    <s v="Sales Representative"/>
    <n v="3"/>
    <n v="2642"/>
    <s v="No"/>
    <n v="3"/>
    <n v="1"/>
    <n v="0.15"/>
    <n v="0.1"/>
    <n v="4.9999999999999989E-2"/>
    <n v="528.4"/>
    <n v="3000"/>
    <x v="1"/>
    <s v="Travel_Rarely"/>
    <n v="1396"/>
    <s v="Sales"/>
    <n v="10"/>
    <n v="3"/>
    <s v="Life Sciences"/>
    <n v="99"/>
    <n v="3"/>
    <n v="1"/>
    <s v="Single"/>
    <n v="2755"/>
    <n v="1"/>
    <n v="11"/>
    <n v="3"/>
    <n v="3"/>
    <n v="0"/>
    <n v="1"/>
    <n v="6"/>
    <n v="0"/>
    <n v="0"/>
    <n v="0"/>
  </r>
  <r>
    <n v="42"/>
    <x v="0"/>
    <n v="3"/>
    <s v="Male"/>
    <s v="Research Scientist"/>
    <n v="3"/>
    <n v="2759"/>
    <s v="Yes"/>
    <n v="3"/>
    <n v="2"/>
    <n v="0.1"/>
    <n v="0.1"/>
    <n v="0"/>
    <n v="551.80000000000007"/>
    <n v="1200"/>
    <x v="1"/>
    <s v="Travel_Frequently"/>
    <n v="933"/>
    <s v="Research &amp; Development"/>
    <n v="19"/>
    <n v="3"/>
    <s v="Medical"/>
    <n v="57"/>
    <n v="4"/>
    <n v="1"/>
    <s v="Divorced"/>
    <n v="20366"/>
    <n v="6"/>
    <n v="12"/>
    <n v="3"/>
    <n v="4"/>
    <n v="0"/>
    <n v="7"/>
    <n v="2"/>
    <n v="2"/>
    <n v="2"/>
    <n v="2"/>
  </r>
  <r>
    <n v="43"/>
    <x v="1"/>
    <n v="4"/>
    <s v="Male"/>
    <s v="Sales Executive"/>
    <n v="4"/>
    <n v="6804"/>
    <s v="No"/>
    <n v="3"/>
    <n v="2"/>
    <n v="0.08"/>
    <n v="0.1"/>
    <n v="-2.0000000000000004E-2"/>
    <n v="1360.8000000000002"/>
    <n v="3000"/>
    <x v="1"/>
    <s v="Travel_Frequently"/>
    <n v="775"/>
    <s v="Sales"/>
    <n v="15"/>
    <n v="3"/>
    <s v="Life Sciences"/>
    <n v="47"/>
    <n v="2"/>
    <n v="2"/>
    <s v="Married"/>
    <n v="23683"/>
    <n v="3"/>
    <n v="18"/>
    <n v="3"/>
    <n v="3"/>
    <n v="1"/>
    <n v="7"/>
    <n v="5"/>
    <n v="2"/>
    <n v="2"/>
    <n v="2"/>
  </r>
  <r>
    <n v="34"/>
    <x v="1"/>
    <n v="2"/>
    <s v="Female"/>
    <s v="Healthcare Representative"/>
    <n v="3"/>
    <n v="6142"/>
    <s v="No"/>
    <n v="3"/>
    <n v="5"/>
    <n v="0.15"/>
    <n v="0.09"/>
    <n v="0.06"/>
    <n v="1228.4000000000001"/>
    <n v="500"/>
    <x v="1"/>
    <s v="Travel_Rarely"/>
    <n v="970"/>
    <s v="Research &amp; Development"/>
    <n v="8"/>
    <n v="2"/>
    <s v="Medical"/>
    <n v="96"/>
    <n v="3"/>
    <n v="2"/>
    <s v="Single"/>
    <n v="7360"/>
    <n v="3"/>
    <n v="11"/>
    <n v="3"/>
    <n v="4"/>
    <n v="0"/>
    <n v="10"/>
    <n v="2"/>
    <n v="1"/>
    <n v="4"/>
    <n v="3"/>
  </r>
  <r>
    <n v="23"/>
    <x v="1"/>
    <n v="2"/>
    <s v="Male"/>
    <s v="Laboratory Technician"/>
    <n v="1"/>
    <n v="2500"/>
    <s v="No"/>
    <n v="4"/>
    <n v="4"/>
    <n v="0.1"/>
    <n v="7.0000000000000007E-2"/>
    <n v="0.03"/>
    <n v="500"/>
    <n v="4500"/>
    <x v="1"/>
    <s v="Travel_Rarely"/>
    <n v="650"/>
    <s v="Research &amp; Development"/>
    <n v="9"/>
    <n v="1"/>
    <s v="Medical"/>
    <n v="37"/>
    <n v="3"/>
    <n v="1"/>
    <s v="Married"/>
    <n v="4344"/>
    <n v="1"/>
    <n v="14"/>
    <n v="3"/>
    <n v="4"/>
    <n v="1"/>
    <n v="5"/>
    <n v="2"/>
    <n v="3"/>
    <n v="0"/>
    <n v="2"/>
  </r>
  <r>
    <n v="39"/>
    <x v="1"/>
    <n v="3"/>
    <s v="Female"/>
    <s v="Human Resources"/>
    <n v="2"/>
    <n v="6389"/>
    <s v="No"/>
    <n v="1"/>
    <n v="8"/>
    <n v="0.1"/>
    <n v="0.1"/>
    <n v="0"/>
    <n v="1277.8000000000002"/>
    <n v="1200"/>
    <x v="1"/>
    <s v="Travel_Rarely"/>
    <n v="141"/>
    <s v="Human Resources"/>
    <n v="3"/>
    <n v="3"/>
    <s v="Human Resources"/>
    <n v="44"/>
    <n v="4"/>
    <n v="2"/>
    <s v="Married"/>
    <n v="18767"/>
    <n v="9"/>
    <n v="15"/>
    <n v="3"/>
    <n v="3"/>
    <n v="1"/>
    <n v="12"/>
    <n v="3"/>
    <n v="3"/>
    <n v="3"/>
    <n v="6"/>
  </r>
  <r>
    <n v="56"/>
    <x v="1"/>
    <n v="3"/>
    <s v="Male"/>
    <s v="Healthcare Representative"/>
    <n v="4"/>
    <n v="11103"/>
    <s v="No"/>
    <n v="2"/>
    <n v="10"/>
    <n v="0.15"/>
    <n v="0.11"/>
    <n v="3.9999999999999994E-2"/>
    <n v="2220.6"/>
    <n v="3000"/>
    <x v="1"/>
    <s v="Travel_Rarely"/>
    <n v="832"/>
    <s v="Research &amp; Development"/>
    <n v="9"/>
    <n v="3"/>
    <s v="Medical"/>
    <n v="81"/>
    <n v="3"/>
    <n v="4"/>
    <s v="Married"/>
    <n v="20420"/>
    <n v="7"/>
    <n v="11"/>
    <n v="3"/>
    <n v="3"/>
    <n v="0"/>
    <n v="30"/>
    <n v="1"/>
    <n v="7"/>
    <n v="1"/>
    <n v="1"/>
  </r>
  <r>
    <n v="40"/>
    <x v="1"/>
    <n v="4"/>
    <s v="Female"/>
    <s v="Research Scientist"/>
    <n v="4"/>
    <n v="2342"/>
    <s v="Yes"/>
    <n v="2"/>
    <n v="4"/>
    <n v="0.08"/>
    <n v="0.11"/>
    <n v="-0.03"/>
    <n v="468.40000000000003"/>
    <n v="1200"/>
    <x v="2"/>
    <s v="Travel_Rarely"/>
    <n v="804"/>
    <s v="Research &amp; Development"/>
    <n v="2"/>
    <n v="1"/>
    <s v="Medical"/>
    <n v="86"/>
    <n v="2"/>
    <n v="1"/>
    <s v="Single"/>
    <n v="22929"/>
    <n v="0"/>
    <n v="20"/>
    <n v="4"/>
    <n v="4"/>
    <n v="0"/>
    <n v="5"/>
    <n v="2"/>
    <n v="2"/>
    <n v="2"/>
    <n v="3"/>
  </r>
  <r>
    <n v="27"/>
    <x v="1"/>
    <n v="4"/>
    <s v="Female"/>
    <s v="Healthcare Representative"/>
    <n v="1"/>
    <n v="6811"/>
    <s v="No"/>
    <n v="1"/>
    <n v="7"/>
    <n v="0.08"/>
    <n v="7.0000000000000007E-2"/>
    <n v="9.999999999999995E-3"/>
    <n v="1362.2"/>
    <n v="1200"/>
    <x v="1"/>
    <s v="Travel_Rarely"/>
    <n v="975"/>
    <s v="Research &amp; Development"/>
    <n v="7"/>
    <n v="3"/>
    <s v="Medical"/>
    <n v="55"/>
    <n v="2"/>
    <n v="2"/>
    <s v="Single"/>
    <n v="23398"/>
    <n v="8"/>
    <n v="19"/>
    <n v="3"/>
    <n v="1"/>
    <n v="0"/>
    <n v="9"/>
    <n v="2"/>
    <n v="6"/>
    <n v="0"/>
    <n v="7"/>
  </r>
  <r>
    <n v="29"/>
    <x v="1"/>
    <n v="4"/>
    <s v="Male"/>
    <s v="Sales Representative"/>
    <n v="2"/>
    <n v="2297"/>
    <s v="No"/>
    <n v="3"/>
    <n v="2"/>
    <n v="0.08"/>
    <n v="0.09"/>
    <n v="-9.999999999999995E-3"/>
    <n v="459.40000000000003"/>
    <n v="1200"/>
    <x v="1"/>
    <s v="Travel_Rarely"/>
    <n v="1090"/>
    <s v="Sales"/>
    <n v="10"/>
    <n v="3"/>
    <s v="Marketing"/>
    <n v="83"/>
    <n v="3"/>
    <n v="1"/>
    <s v="Divorced"/>
    <n v="17967"/>
    <n v="1"/>
    <n v="14"/>
    <n v="3"/>
    <n v="4"/>
    <n v="2"/>
    <n v="2"/>
    <n v="2"/>
    <n v="2"/>
    <n v="2"/>
    <n v="2"/>
  </r>
  <r>
    <n v="53"/>
    <x v="1"/>
    <n v="4"/>
    <s v="Male"/>
    <s v="Laboratory Technician"/>
    <n v="4"/>
    <n v="2450"/>
    <s v="No"/>
    <n v="3"/>
    <n v="2"/>
    <n v="0.1"/>
    <n v="0.1"/>
    <n v="0"/>
    <n v="490"/>
    <n v="3000"/>
    <x v="1"/>
    <s v="Travel_Rarely"/>
    <n v="346"/>
    <s v="Research &amp; Development"/>
    <n v="6"/>
    <n v="3"/>
    <s v="Life Sciences"/>
    <n v="86"/>
    <n v="3"/>
    <n v="2"/>
    <s v="Single"/>
    <n v="10919"/>
    <n v="2"/>
    <n v="17"/>
    <n v="3"/>
    <n v="4"/>
    <n v="0"/>
    <n v="19"/>
    <n v="4"/>
    <n v="2"/>
    <n v="2"/>
    <n v="2"/>
  </r>
  <r>
    <n v="35"/>
    <x v="1"/>
    <n v="4"/>
    <s v="Female"/>
    <s v="Healthcare Representative"/>
    <n v="1"/>
    <n v="5093"/>
    <s v="No"/>
    <n v="4"/>
    <n v="1"/>
    <n v="0.12"/>
    <n v="7.0000000000000007E-2"/>
    <n v="4.9999999999999989E-2"/>
    <n v="1018.6"/>
    <n v="1200"/>
    <x v="1"/>
    <s v="Non-Travel"/>
    <n v="1225"/>
    <s v="Research &amp; Development"/>
    <n v="2"/>
    <n v="4"/>
    <s v="Life Sciences"/>
    <n v="61"/>
    <n v="3"/>
    <n v="2"/>
    <s v="Divorced"/>
    <n v="4761"/>
    <n v="2"/>
    <n v="11"/>
    <n v="3"/>
    <n v="1"/>
    <n v="1"/>
    <n v="16"/>
    <n v="2"/>
    <n v="0"/>
    <n v="0"/>
    <n v="0"/>
  </r>
  <r>
    <n v="32"/>
    <x v="1"/>
    <n v="1"/>
    <s v="Male"/>
    <s v="Laboratory Technician"/>
    <n v="4"/>
    <n v="5309"/>
    <s v="No"/>
    <n v="3"/>
    <n v="10"/>
    <n v="0.15"/>
    <n v="0.1"/>
    <n v="4.9999999999999989E-2"/>
    <n v="1061.8"/>
    <n v="3000"/>
    <x v="1"/>
    <s v="Travel_Frequently"/>
    <n v="430"/>
    <s v="Research &amp; Development"/>
    <n v="24"/>
    <n v="4"/>
    <s v="Life Sciences"/>
    <n v="80"/>
    <n v="3"/>
    <n v="2"/>
    <s v="Married"/>
    <n v="21146"/>
    <n v="1"/>
    <n v="15"/>
    <n v="3"/>
    <n v="4"/>
    <n v="2"/>
    <n v="10"/>
    <n v="2"/>
    <n v="8"/>
    <n v="4"/>
    <n v="7"/>
  </r>
  <r>
    <n v="38"/>
    <x v="1"/>
    <n v="4"/>
    <s v="Male"/>
    <s v="Research Scientist"/>
    <n v="3"/>
    <n v="3057"/>
    <s v="Yes"/>
    <n v="1"/>
    <n v="1"/>
    <n v="0.12"/>
    <n v="0.09"/>
    <n v="0.03"/>
    <n v="611.4"/>
    <n v="1200"/>
    <x v="1"/>
    <s v="Travel_Rarely"/>
    <n v="268"/>
    <s v="Research &amp; Development"/>
    <n v="2"/>
    <n v="5"/>
    <s v="Medical"/>
    <n v="92"/>
    <n v="3"/>
    <n v="1"/>
    <s v="Married"/>
    <n v="20471"/>
    <n v="6"/>
    <n v="13"/>
    <n v="3"/>
    <n v="2"/>
    <n v="1"/>
    <n v="6"/>
    <n v="0"/>
    <n v="0"/>
    <n v="0"/>
    <n v="1"/>
  </r>
  <r>
    <n v="34"/>
    <x v="1"/>
    <n v="2"/>
    <s v="Female"/>
    <s v="Manufacturing Director"/>
    <n v="1"/>
    <n v="5121"/>
    <s v="No"/>
    <n v="3"/>
    <n v="0"/>
    <n v="0.12"/>
    <n v="0.11"/>
    <n v="9.999999999999995E-3"/>
    <n v="1024.2"/>
    <n v="1200"/>
    <x v="1"/>
    <s v="Travel_Rarely"/>
    <n v="167"/>
    <s v="Research &amp; Development"/>
    <n v="8"/>
    <n v="5"/>
    <s v="Life Sciences"/>
    <n v="32"/>
    <n v="3"/>
    <n v="2"/>
    <s v="Divorced"/>
    <n v="4187"/>
    <n v="3"/>
    <n v="14"/>
    <n v="3"/>
    <n v="3"/>
    <n v="1"/>
    <n v="7"/>
    <n v="3"/>
    <n v="0"/>
    <n v="0"/>
    <n v="0"/>
  </r>
  <r>
    <n v="52"/>
    <x v="1"/>
    <n v="3"/>
    <s v="Male"/>
    <s v="Manager"/>
    <n v="1"/>
    <n v="16856"/>
    <s v="No"/>
    <n v="4"/>
    <n v="34"/>
    <n v="0.08"/>
    <n v="0.09"/>
    <n v="-9.999999999999995E-3"/>
    <n v="3371.2000000000003"/>
    <n v="4500"/>
    <x v="1"/>
    <s v="Travel_Rarely"/>
    <n v="621"/>
    <s v="Sales"/>
    <n v="3"/>
    <n v="4"/>
    <s v="Marketing"/>
    <n v="31"/>
    <n v="2"/>
    <n v="4"/>
    <s v="Married"/>
    <n v="10084"/>
    <n v="1"/>
    <n v="11"/>
    <n v="3"/>
    <n v="1"/>
    <n v="0"/>
    <n v="34"/>
    <n v="3"/>
    <n v="6"/>
    <n v="1"/>
    <n v="16"/>
  </r>
  <r>
    <n v="33"/>
    <x v="0"/>
    <n v="4"/>
    <s v="Male"/>
    <s v="Research Scientist"/>
    <n v="4"/>
    <n v="2686"/>
    <s v="Yes"/>
    <n v="2"/>
    <n v="10"/>
    <n v="0.12"/>
    <n v="0.09"/>
    <n v="0.03"/>
    <n v="537.20000000000005"/>
    <n v="500"/>
    <x v="0"/>
    <s v="Travel_Rarely"/>
    <n v="527"/>
    <s v="Research &amp; Development"/>
    <n v="1"/>
    <n v="4"/>
    <s v="Other"/>
    <n v="63"/>
    <n v="3"/>
    <n v="1"/>
    <s v="Single"/>
    <n v="5207"/>
    <n v="1"/>
    <n v="13"/>
    <n v="3"/>
    <n v="3"/>
    <n v="0"/>
    <n v="10"/>
    <n v="2"/>
    <n v="9"/>
    <n v="7"/>
    <n v="8"/>
  </r>
  <r>
    <n v="25"/>
    <x v="1"/>
    <n v="3"/>
    <s v="Female"/>
    <s v="Sales Executive"/>
    <n v="4"/>
    <n v="6180"/>
    <s v="No"/>
    <n v="2"/>
    <n v="6"/>
    <n v="0.1"/>
    <n v="0.09"/>
    <n v="1.0000000000000009E-2"/>
    <n v="1236"/>
    <n v="4500"/>
    <x v="1"/>
    <s v="Travel_Rarely"/>
    <n v="883"/>
    <s v="Sales"/>
    <n v="26"/>
    <n v="1"/>
    <s v="Medical"/>
    <n v="32"/>
    <n v="3"/>
    <n v="2"/>
    <s v="Single"/>
    <n v="22807"/>
    <n v="1"/>
    <n v="23"/>
    <n v="4"/>
    <n v="2"/>
    <n v="0"/>
    <n v="6"/>
    <n v="5"/>
    <n v="5"/>
    <n v="1"/>
    <n v="4"/>
  </r>
  <r>
    <n v="45"/>
    <x v="1"/>
    <n v="2"/>
    <s v="Male"/>
    <s v="Sales Representative"/>
    <n v="3"/>
    <n v="6632"/>
    <s v="No"/>
    <n v="3"/>
    <n v="8"/>
    <n v="0.12"/>
    <n v="0.11"/>
    <n v="9.999999999999995E-3"/>
    <n v="1326.4"/>
    <n v="500"/>
    <x v="1"/>
    <s v="Travel_Rarely"/>
    <n v="954"/>
    <s v="Sales"/>
    <n v="2"/>
    <n v="2"/>
    <s v="Technical Degree"/>
    <n v="46"/>
    <n v="1"/>
    <n v="2"/>
    <s v="Single"/>
    <n v="12388"/>
    <n v="0"/>
    <n v="13"/>
    <n v="3"/>
    <n v="1"/>
    <n v="0"/>
    <n v="9"/>
    <n v="3"/>
    <n v="7"/>
    <n v="3"/>
    <n v="1"/>
  </r>
  <r>
    <n v="23"/>
    <x v="1"/>
    <n v="1"/>
    <s v="Male"/>
    <s v="Research Scientist"/>
    <n v="3"/>
    <n v="3505"/>
    <s v="No"/>
    <n v="3"/>
    <n v="2"/>
    <n v="0.08"/>
    <n v="7.0000000000000007E-2"/>
    <n v="9.999999999999995E-3"/>
    <n v="701"/>
    <n v="500"/>
    <x v="1"/>
    <s v="Travel_Rarely"/>
    <n v="310"/>
    <s v="Research &amp; Development"/>
    <n v="10"/>
    <n v="1"/>
    <s v="Medical"/>
    <n v="79"/>
    <n v="4"/>
    <n v="1"/>
    <s v="Single"/>
    <n v="19630"/>
    <n v="1"/>
    <n v="18"/>
    <n v="3"/>
    <n v="4"/>
    <n v="0"/>
    <n v="2"/>
    <n v="3"/>
    <n v="2"/>
    <n v="0"/>
    <n v="2"/>
  </r>
  <r>
    <n v="47"/>
    <x v="0"/>
    <n v="2"/>
    <s v="Female"/>
    <s v="Sales Executive"/>
    <n v="3"/>
    <n v="6397"/>
    <s v="Yes"/>
    <n v="3"/>
    <n v="5"/>
    <n v="0.08"/>
    <n v="0.09"/>
    <n v="-9.999999999999995E-3"/>
    <n v="1279.4000000000001"/>
    <n v="1200"/>
    <x v="1"/>
    <s v="Travel_Frequently"/>
    <n v="719"/>
    <s v="Sales"/>
    <n v="27"/>
    <n v="2"/>
    <s v="Life Sciences"/>
    <n v="77"/>
    <n v="4"/>
    <n v="2"/>
    <s v="Single"/>
    <n v="10339"/>
    <n v="4"/>
    <n v="12"/>
    <n v="3"/>
    <n v="4"/>
    <n v="0"/>
    <n v="8"/>
    <n v="2"/>
    <n v="4"/>
    <n v="1"/>
    <n v="3"/>
  </r>
  <r>
    <n v="34"/>
    <x v="1"/>
    <n v="4"/>
    <s v="Male"/>
    <s v="Sales Executive"/>
    <n v="4"/>
    <n v="6274"/>
    <s v="No"/>
    <n v="3"/>
    <n v="6"/>
    <n v="0.15"/>
    <n v="0.09"/>
    <n v="0.06"/>
    <n v="1254.8000000000002"/>
    <n v="4500"/>
    <x v="1"/>
    <s v="Travel_Rarely"/>
    <n v="304"/>
    <s v="Sales"/>
    <n v="2"/>
    <n v="3"/>
    <s v="Other"/>
    <n v="60"/>
    <n v="3"/>
    <n v="2"/>
    <s v="Single"/>
    <n v="18686"/>
    <n v="1"/>
    <n v="22"/>
    <n v="4"/>
    <n v="3"/>
    <n v="0"/>
    <n v="6"/>
    <n v="5"/>
    <n v="5"/>
    <n v="1"/>
    <n v="4"/>
  </r>
  <r>
    <n v="55"/>
    <x v="0"/>
    <n v="4"/>
    <s v="Male"/>
    <s v="Manager"/>
    <n v="1"/>
    <n v="19859"/>
    <s v="Yes"/>
    <n v="3"/>
    <n v="5"/>
    <n v="0.1"/>
    <n v="7.0000000000000007E-2"/>
    <n v="0.03"/>
    <n v="3971.8"/>
    <n v="4500"/>
    <x v="1"/>
    <s v="Travel_Rarely"/>
    <n v="725"/>
    <s v="Research &amp; Development"/>
    <n v="2"/>
    <n v="3"/>
    <s v="Medical"/>
    <n v="78"/>
    <n v="3"/>
    <n v="5"/>
    <s v="Married"/>
    <n v="21199"/>
    <n v="5"/>
    <n v="13"/>
    <n v="3"/>
    <n v="4"/>
    <n v="1"/>
    <n v="24"/>
    <n v="2"/>
    <n v="2"/>
    <n v="1"/>
    <n v="4"/>
  </r>
  <r>
    <n v="36"/>
    <x v="1"/>
    <n v="1"/>
    <s v="Male"/>
    <s v="Sales Executive"/>
    <n v="1"/>
    <n v="7587"/>
    <s v="No"/>
    <n v="3"/>
    <n v="10"/>
    <n v="0.08"/>
    <n v="0.09"/>
    <n v="-9.999999999999995E-3"/>
    <n v="1517.4"/>
    <n v="1200"/>
    <x v="0"/>
    <s v="Non-Travel"/>
    <n v="1434"/>
    <s v="Sales"/>
    <n v="8"/>
    <n v="4"/>
    <s v="Life Sciences"/>
    <n v="76"/>
    <n v="2"/>
    <n v="3"/>
    <s v="Single"/>
    <n v="14229"/>
    <n v="1"/>
    <n v="15"/>
    <n v="3"/>
    <n v="2"/>
    <n v="0"/>
    <n v="10"/>
    <n v="1"/>
    <n v="7"/>
    <n v="0"/>
    <n v="9"/>
  </r>
  <r>
    <n v="52"/>
    <x v="1"/>
    <n v="4"/>
    <s v="Male"/>
    <s v="Research Scientist"/>
    <n v="4"/>
    <n v="4258"/>
    <s v="No"/>
    <n v="3"/>
    <n v="4"/>
    <n v="0.15"/>
    <n v="7.0000000000000007E-2"/>
    <n v="7.9999999999999988E-2"/>
    <n v="851.6"/>
    <n v="500"/>
    <x v="2"/>
    <s v="Non-Travel"/>
    <n v="715"/>
    <s v="Research &amp; Development"/>
    <n v="19"/>
    <n v="4"/>
    <s v="Medical"/>
    <n v="41"/>
    <n v="3"/>
    <n v="1"/>
    <s v="Married"/>
    <n v="26589"/>
    <n v="0"/>
    <n v="18"/>
    <n v="3"/>
    <n v="1"/>
    <n v="1"/>
    <n v="5"/>
    <n v="3"/>
    <n v="3"/>
    <n v="1"/>
    <n v="2"/>
  </r>
  <r>
    <n v="26"/>
    <x v="1"/>
    <n v="1"/>
    <s v="Female"/>
    <s v="Laboratory Technician"/>
    <n v="4"/>
    <n v="4364"/>
    <s v="No"/>
    <n v="3"/>
    <n v="2"/>
    <n v="0.1"/>
    <n v="0.1"/>
    <n v="0"/>
    <n v="872.80000000000007"/>
    <n v="4500"/>
    <x v="1"/>
    <s v="Travel_Frequently"/>
    <n v="575"/>
    <s v="Research &amp; Development"/>
    <n v="1"/>
    <n v="2"/>
    <s v="Life Sciences"/>
    <n v="71"/>
    <n v="1"/>
    <n v="1"/>
    <s v="Divorced"/>
    <n v="5288"/>
    <n v="3"/>
    <n v="14"/>
    <n v="3"/>
    <n v="1"/>
    <n v="1"/>
    <n v="5"/>
    <n v="2"/>
    <n v="2"/>
    <n v="2"/>
    <n v="0"/>
  </r>
  <r>
    <n v="29"/>
    <x v="1"/>
    <n v="2"/>
    <s v="Female"/>
    <s v="Healthcare Representative"/>
    <n v="3"/>
    <n v="4335"/>
    <s v="No"/>
    <n v="2"/>
    <n v="8"/>
    <n v="0.12"/>
    <n v="7.0000000000000007E-2"/>
    <n v="4.9999999999999989E-2"/>
    <n v="867"/>
    <n v="1200"/>
    <x v="1"/>
    <s v="Travel_Rarely"/>
    <n v="657"/>
    <s v="Research &amp; Development"/>
    <n v="27"/>
    <n v="3"/>
    <s v="Medical"/>
    <n v="66"/>
    <n v="3"/>
    <n v="2"/>
    <s v="Married"/>
    <n v="25549"/>
    <n v="4"/>
    <n v="12"/>
    <n v="3"/>
    <n v="1"/>
    <n v="1"/>
    <n v="11"/>
    <n v="3"/>
    <n v="7"/>
    <n v="1"/>
    <n v="1"/>
  </r>
  <r>
    <n v="26"/>
    <x v="0"/>
    <n v="4"/>
    <s v="Male"/>
    <s v="Sales Executive"/>
    <n v="1"/>
    <n v="5326"/>
    <s v="No"/>
    <n v="2"/>
    <n v="4"/>
    <n v="0.1"/>
    <n v="0.09"/>
    <n v="1.0000000000000009E-2"/>
    <n v="1065.2"/>
    <n v="1200"/>
    <x v="1"/>
    <s v="Travel_Rarely"/>
    <n v="1146"/>
    <s v="Sales"/>
    <n v="8"/>
    <n v="3"/>
    <s v="Technical Degree"/>
    <n v="38"/>
    <n v="2"/>
    <n v="2"/>
    <s v="Single"/>
    <n v="3064"/>
    <n v="6"/>
    <n v="17"/>
    <n v="3"/>
    <n v="3"/>
    <n v="0"/>
    <n v="6"/>
    <n v="2"/>
    <n v="3"/>
    <n v="1"/>
    <n v="2"/>
  </r>
  <r>
    <n v="34"/>
    <x v="1"/>
    <n v="2"/>
    <s v="Female"/>
    <s v="Research Scientist"/>
    <n v="4"/>
    <n v="3280"/>
    <s v="No"/>
    <n v="3"/>
    <n v="4"/>
    <n v="0.15"/>
    <n v="0.1"/>
    <n v="4.9999999999999989E-2"/>
    <n v="656"/>
    <n v="3000"/>
    <x v="1"/>
    <s v="Travel_Rarely"/>
    <n v="182"/>
    <s v="Research &amp; Development"/>
    <n v="1"/>
    <n v="4"/>
    <s v="Life Sciences"/>
    <n v="72"/>
    <n v="4"/>
    <n v="1"/>
    <s v="Single"/>
    <n v="13551"/>
    <n v="2"/>
    <n v="16"/>
    <n v="3"/>
    <n v="3"/>
    <n v="0"/>
    <n v="10"/>
    <n v="2"/>
    <n v="2"/>
    <n v="1"/>
    <n v="3"/>
  </r>
  <r>
    <n v="54"/>
    <x v="1"/>
    <n v="4"/>
    <s v="Female"/>
    <s v="Manufacturing Director"/>
    <n v="1"/>
    <n v="5485"/>
    <s v="Yes"/>
    <n v="3"/>
    <n v="5"/>
    <n v="0.08"/>
    <n v="0.11"/>
    <n v="-0.03"/>
    <n v="1097"/>
    <n v="500"/>
    <x v="1"/>
    <s v="Travel_Rarely"/>
    <n v="376"/>
    <s v="Research &amp; Development"/>
    <n v="19"/>
    <n v="4"/>
    <s v="Medical"/>
    <n v="95"/>
    <n v="3"/>
    <n v="2"/>
    <s v="Divorced"/>
    <n v="22670"/>
    <n v="9"/>
    <n v="11"/>
    <n v="3"/>
    <n v="2"/>
    <n v="2"/>
    <n v="9"/>
    <n v="4"/>
    <n v="3"/>
    <n v="1"/>
    <n v="4"/>
  </r>
  <r>
    <n v="27"/>
    <x v="1"/>
    <n v="3"/>
    <s v="Male"/>
    <s v="Sales Executive"/>
    <n v="4"/>
    <n v="4342"/>
    <s v="No"/>
    <n v="3"/>
    <n v="4"/>
    <n v="0.12"/>
    <n v="0.1"/>
    <n v="1.999999999999999E-2"/>
    <n v="868.40000000000009"/>
    <n v="1200"/>
    <x v="1"/>
    <s v="Travel_Frequently"/>
    <n v="829"/>
    <s v="Sales"/>
    <n v="8"/>
    <n v="1"/>
    <s v="Marketing"/>
    <n v="84"/>
    <n v="3"/>
    <n v="2"/>
    <s v="Married"/>
    <n v="24008"/>
    <n v="0"/>
    <n v="19"/>
    <n v="3"/>
    <n v="2"/>
    <n v="1"/>
    <n v="5"/>
    <n v="3"/>
    <n v="2"/>
    <n v="1"/>
    <n v="1"/>
  </r>
  <r>
    <n v="37"/>
    <x v="1"/>
    <n v="4"/>
    <s v="Female"/>
    <s v="Research Scientist"/>
    <n v="1"/>
    <n v="2782"/>
    <s v="Yes"/>
    <n v="2"/>
    <n v="5"/>
    <n v="0.12"/>
    <n v="0.09"/>
    <n v="0.03"/>
    <n v="556.4"/>
    <n v="1200"/>
    <x v="1"/>
    <s v="Travel_Rarely"/>
    <n v="571"/>
    <s v="Research &amp; Development"/>
    <n v="10"/>
    <n v="1"/>
    <s v="Life Sciences"/>
    <n v="82"/>
    <n v="3"/>
    <n v="1"/>
    <s v="Divorced"/>
    <n v="19905"/>
    <n v="0"/>
    <n v="13"/>
    <n v="3"/>
    <n v="2"/>
    <n v="2"/>
    <n v="6"/>
    <n v="3"/>
    <n v="3"/>
    <n v="4"/>
    <n v="3"/>
  </r>
  <r>
    <n v="38"/>
    <x v="1"/>
    <n v="1"/>
    <s v="Female"/>
    <s v="Manufacturing Director"/>
    <n v="1"/>
    <n v="5980"/>
    <s v="Yes"/>
    <n v="3"/>
    <n v="15"/>
    <n v="0.1"/>
    <n v="0.1"/>
    <n v="0"/>
    <n v="1196"/>
    <n v="4500"/>
    <x v="1"/>
    <s v="Travel_Frequently"/>
    <n v="240"/>
    <s v="Research &amp; Development"/>
    <n v="2"/>
    <n v="4"/>
    <s v="Life Sciences"/>
    <n v="75"/>
    <n v="4"/>
    <n v="2"/>
    <s v="Single"/>
    <n v="26085"/>
    <n v="6"/>
    <n v="12"/>
    <n v="3"/>
    <n v="4"/>
    <n v="0"/>
    <n v="17"/>
    <n v="2"/>
    <n v="7"/>
    <n v="4"/>
    <n v="12"/>
  </r>
  <r>
    <n v="34"/>
    <x v="1"/>
    <n v="3"/>
    <s v="Female"/>
    <s v="Research Scientist"/>
    <n v="1"/>
    <n v="4381"/>
    <s v="No"/>
    <n v="3"/>
    <n v="6"/>
    <n v="0.15"/>
    <n v="0.1"/>
    <n v="4.9999999999999989E-2"/>
    <n v="876.2"/>
    <n v="500"/>
    <x v="1"/>
    <s v="Travel_Rarely"/>
    <n v="121"/>
    <s v="Research &amp; Development"/>
    <n v="2"/>
    <n v="4"/>
    <s v="Medical"/>
    <n v="86"/>
    <n v="2"/>
    <n v="1"/>
    <s v="Single"/>
    <n v="7530"/>
    <n v="1"/>
    <n v="11"/>
    <n v="3"/>
    <n v="3"/>
    <n v="0"/>
    <n v="6"/>
    <n v="3"/>
    <n v="5"/>
    <n v="1"/>
    <n v="3"/>
  </r>
  <r>
    <n v="35"/>
    <x v="1"/>
    <n v="1"/>
    <s v="Female"/>
    <s v="Sales Representative"/>
    <n v="4"/>
    <n v="2572"/>
    <s v="No"/>
    <n v="2"/>
    <n v="3"/>
    <n v="0.15"/>
    <n v="0.1"/>
    <n v="4.9999999999999989E-2"/>
    <n v="514.4"/>
    <n v="500"/>
    <x v="1"/>
    <s v="Travel_Rarely"/>
    <n v="384"/>
    <s v="Sales"/>
    <n v="8"/>
    <n v="4"/>
    <s v="Life Sciences"/>
    <n v="72"/>
    <n v="3"/>
    <n v="1"/>
    <s v="Married"/>
    <n v="20317"/>
    <n v="1"/>
    <n v="16"/>
    <n v="3"/>
    <n v="2"/>
    <n v="1"/>
    <n v="3"/>
    <n v="1"/>
    <n v="2"/>
    <n v="0"/>
    <n v="2"/>
  </r>
  <r>
    <n v="30"/>
    <x v="1"/>
    <n v="4"/>
    <s v="Male"/>
    <s v="Laboratory Technician"/>
    <n v="3"/>
    <n v="3833"/>
    <s v="No"/>
    <n v="3"/>
    <n v="2"/>
    <n v="0.12"/>
    <n v="0.09"/>
    <n v="0.03"/>
    <n v="766.6"/>
    <n v="1200"/>
    <x v="1"/>
    <s v="Travel_Rarely"/>
    <n v="921"/>
    <s v="Research &amp; Development"/>
    <n v="1"/>
    <n v="3"/>
    <s v="Life Sciences"/>
    <n v="38"/>
    <n v="1"/>
    <n v="1"/>
    <s v="Married"/>
    <n v="24375"/>
    <n v="3"/>
    <n v="21"/>
    <n v="4"/>
    <n v="3"/>
    <n v="2"/>
    <n v="7"/>
    <n v="2"/>
    <n v="2"/>
    <n v="0"/>
    <n v="2"/>
  </r>
  <r>
    <n v="40"/>
    <x v="1"/>
    <n v="3"/>
    <s v="Female"/>
    <s v="Healthcare Representative"/>
    <n v="2"/>
    <n v="4244"/>
    <s v="No"/>
    <n v="3"/>
    <n v="8"/>
    <n v="0.12"/>
    <n v="0.11"/>
    <n v="9.999999999999995E-3"/>
    <n v="848.80000000000007"/>
    <n v="4500"/>
    <x v="1"/>
    <s v="Travel_Frequently"/>
    <n v="791"/>
    <s v="Research &amp; Development"/>
    <n v="2"/>
    <n v="2"/>
    <s v="Medical"/>
    <n v="38"/>
    <n v="4"/>
    <n v="2"/>
    <s v="Married"/>
    <n v="9931"/>
    <n v="1"/>
    <n v="24"/>
    <n v="4"/>
    <n v="4"/>
    <n v="1"/>
    <n v="8"/>
    <n v="2"/>
    <n v="7"/>
    <n v="3"/>
    <n v="7"/>
  </r>
  <r>
    <n v="34"/>
    <x v="1"/>
    <n v="3"/>
    <s v="Female"/>
    <s v="Sales Executive"/>
    <n v="1"/>
    <n v="6500"/>
    <s v="No"/>
    <n v="3"/>
    <n v="3"/>
    <n v="0.08"/>
    <n v="0.09"/>
    <n v="-9.999999999999995E-3"/>
    <n v="1300"/>
    <n v="4500"/>
    <x v="1"/>
    <s v="Travel_Rarely"/>
    <n v="1111"/>
    <s v="Sales"/>
    <n v="8"/>
    <n v="2"/>
    <s v="Life Sciences"/>
    <n v="93"/>
    <n v="3"/>
    <n v="2"/>
    <s v="Married"/>
    <n v="13305"/>
    <n v="5"/>
    <n v="17"/>
    <n v="3"/>
    <n v="2"/>
    <n v="1"/>
    <n v="6"/>
    <n v="1"/>
    <n v="2"/>
    <n v="1"/>
    <n v="2"/>
  </r>
  <r>
    <n v="42"/>
    <x v="1"/>
    <n v="2"/>
    <s v="Male"/>
    <s v="Manager"/>
    <n v="4"/>
    <n v="18430"/>
    <s v="No"/>
    <n v="2"/>
    <n v="24"/>
    <n v="0.08"/>
    <n v="0.09"/>
    <n v="-9.999999999999995E-3"/>
    <n v="3686"/>
    <n v="3000"/>
    <x v="1"/>
    <s v="Travel_Frequently"/>
    <n v="570"/>
    <s v="Research &amp; Development"/>
    <n v="8"/>
    <n v="3"/>
    <s v="Life Sciences"/>
    <n v="66"/>
    <n v="3"/>
    <n v="5"/>
    <s v="Divorced"/>
    <n v="16225"/>
    <n v="1"/>
    <n v="13"/>
    <n v="3"/>
    <n v="2"/>
    <n v="1"/>
    <n v="24"/>
    <n v="4"/>
    <n v="7"/>
    <n v="14"/>
    <n v="9"/>
  </r>
  <r>
    <n v="23"/>
    <x v="0"/>
    <n v="3"/>
    <s v="Male"/>
    <s v="Laboratory Technician"/>
    <n v="1"/>
    <n v="1601"/>
    <s v="Yes"/>
    <n v="3"/>
    <n v="0"/>
    <n v="0.1"/>
    <n v="0.11"/>
    <n v="-9.999999999999995E-3"/>
    <n v="320.20000000000005"/>
    <n v="1200"/>
    <x v="0"/>
    <s v="Travel_Rarely"/>
    <n v="1243"/>
    <s v="Research &amp; Development"/>
    <n v="6"/>
    <n v="3"/>
    <s v="Life Sciences"/>
    <n v="63"/>
    <n v="4"/>
    <n v="1"/>
    <s v="Married"/>
    <n v="3445"/>
    <n v="1"/>
    <n v="21"/>
    <n v="4"/>
    <n v="3"/>
    <n v="2"/>
    <n v="1"/>
    <n v="2"/>
    <n v="0"/>
    <n v="0"/>
    <n v="0"/>
  </r>
  <r>
    <n v="24"/>
    <x v="1"/>
    <n v="3"/>
    <s v="Male"/>
    <s v="Laboratory Technician"/>
    <n v="2"/>
    <n v="2694"/>
    <s v="No"/>
    <n v="3"/>
    <n v="1"/>
    <n v="0.15"/>
    <n v="0.1"/>
    <n v="4.9999999999999989E-2"/>
    <n v="538.80000000000007"/>
    <n v="1200"/>
    <x v="1"/>
    <s v="Non-Travel"/>
    <n v="1092"/>
    <s v="Research &amp; Development"/>
    <n v="9"/>
    <n v="3"/>
    <s v="Life Sciences"/>
    <n v="60"/>
    <n v="2"/>
    <n v="1"/>
    <s v="Divorced"/>
    <n v="26551"/>
    <n v="1"/>
    <n v="11"/>
    <n v="3"/>
    <n v="3"/>
    <n v="3"/>
    <n v="1"/>
    <n v="4"/>
    <n v="0"/>
    <n v="0"/>
    <n v="0"/>
  </r>
  <r>
    <n v="52"/>
    <x v="1"/>
    <n v="4"/>
    <s v="Female"/>
    <s v="Laboratory Technician"/>
    <n v="3"/>
    <n v="3149"/>
    <s v="No"/>
    <n v="3"/>
    <n v="5"/>
    <n v="0.12"/>
    <n v="0.11"/>
    <n v="9.999999999999995E-3"/>
    <n v="629.80000000000007"/>
    <n v="4500"/>
    <x v="1"/>
    <s v="Travel_Rarely"/>
    <n v="1325"/>
    <s v="Research &amp; Development"/>
    <n v="11"/>
    <n v="4"/>
    <s v="Life Sciences"/>
    <n v="82"/>
    <n v="3"/>
    <n v="2"/>
    <s v="Married"/>
    <n v="21821"/>
    <n v="8"/>
    <n v="20"/>
    <n v="4"/>
    <n v="2"/>
    <n v="1"/>
    <n v="9"/>
    <n v="3"/>
    <n v="2"/>
    <n v="1"/>
    <n v="4"/>
  </r>
  <r>
    <n v="50"/>
    <x v="1"/>
    <n v="3"/>
    <s v="Male"/>
    <s v="Research Director"/>
    <n v="3"/>
    <n v="17639"/>
    <s v="No"/>
    <n v="3"/>
    <n v="4"/>
    <n v="0.08"/>
    <n v="0.11"/>
    <n v="-0.03"/>
    <n v="3527.8"/>
    <n v="500"/>
    <x v="1"/>
    <s v="Travel_Rarely"/>
    <n v="691"/>
    <s v="Research &amp; Development"/>
    <n v="2"/>
    <n v="3"/>
    <s v="Medical"/>
    <n v="64"/>
    <n v="3"/>
    <n v="4"/>
    <s v="Married"/>
    <n v="6881"/>
    <n v="5"/>
    <n v="16"/>
    <n v="3"/>
    <n v="4"/>
    <n v="0"/>
    <n v="30"/>
    <n v="3"/>
    <n v="3"/>
    <n v="0"/>
    <n v="3"/>
  </r>
  <r>
    <n v="29"/>
    <x v="0"/>
    <n v="2"/>
    <s v="Female"/>
    <s v="Laboratory Technician"/>
    <n v="1"/>
    <n v="2319"/>
    <s v="Yes"/>
    <n v="3"/>
    <n v="1"/>
    <n v="0.15"/>
    <n v="0.11"/>
    <n v="3.9999999999999994E-2"/>
    <n v="463.8"/>
    <n v="4500"/>
    <x v="0"/>
    <s v="Travel_Rarely"/>
    <n v="805"/>
    <s v="Research &amp; Development"/>
    <n v="1"/>
    <n v="2"/>
    <s v="Life Sciences"/>
    <n v="36"/>
    <n v="2"/>
    <n v="1"/>
    <s v="Married"/>
    <n v="6689"/>
    <n v="1"/>
    <n v="11"/>
    <n v="3"/>
    <n v="4"/>
    <n v="1"/>
    <n v="1"/>
    <n v="1"/>
    <n v="0"/>
    <n v="0"/>
    <n v="0"/>
  </r>
  <r>
    <n v="33"/>
    <x v="1"/>
    <n v="3"/>
    <s v="Male"/>
    <s v="Research Director"/>
    <n v="3"/>
    <n v="11691"/>
    <s v="No"/>
    <n v="4"/>
    <n v="13"/>
    <n v="0.12"/>
    <n v="7.0000000000000007E-2"/>
    <n v="4.9999999999999989E-2"/>
    <n v="2338.2000000000003"/>
    <n v="500"/>
    <x v="1"/>
    <s v="Travel_Rarely"/>
    <n v="213"/>
    <s v="Research &amp; Development"/>
    <n v="7"/>
    <n v="3"/>
    <s v="Medical"/>
    <n v="49"/>
    <n v="3"/>
    <n v="3"/>
    <s v="Married"/>
    <n v="25995"/>
    <n v="0"/>
    <n v="11"/>
    <n v="3"/>
    <n v="4"/>
    <n v="0"/>
    <n v="14"/>
    <n v="3"/>
    <n v="9"/>
    <n v="3"/>
    <n v="7"/>
  </r>
  <r>
    <n v="33"/>
    <x v="0"/>
    <n v="1"/>
    <s v="Female"/>
    <s v="Sales Executive"/>
    <n v="1"/>
    <n v="5324"/>
    <s v="No"/>
    <n v="3"/>
    <n v="3"/>
    <n v="0.08"/>
    <n v="7.0000000000000007E-2"/>
    <n v="9.999999999999995E-3"/>
    <n v="1064.8"/>
    <n v="1200"/>
    <x v="2"/>
    <s v="Travel_Rarely"/>
    <n v="118"/>
    <s v="Sales"/>
    <n v="16"/>
    <n v="3"/>
    <s v="Marketing"/>
    <n v="69"/>
    <n v="3"/>
    <n v="2"/>
    <s v="Single"/>
    <n v="26507"/>
    <n v="5"/>
    <n v="15"/>
    <n v="3"/>
    <n v="3"/>
    <n v="0"/>
    <n v="6"/>
    <n v="3"/>
    <n v="2"/>
    <n v="0"/>
    <n v="2"/>
  </r>
  <r>
    <n v="47"/>
    <x v="1"/>
    <n v="3"/>
    <s v="Female"/>
    <s v="Manager"/>
    <n v="4"/>
    <n v="16752"/>
    <s v="Yes"/>
    <n v="2"/>
    <n v="26"/>
    <n v="0.08"/>
    <n v="0.09"/>
    <n v="-9.999999999999995E-3"/>
    <n v="3350.4"/>
    <n v="3000"/>
    <x v="1"/>
    <s v="Travel_Rarely"/>
    <n v="202"/>
    <s v="Research &amp; Development"/>
    <n v="2"/>
    <n v="2"/>
    <s v="Other"/>
    <n v="33"/>
    <n v="3"/>
    <n v="4"/>
    <s v="Married"/>
    <n v="12982"/>
    <n v="1"/>
    <n v="11"/>
    <n v="3"/>
    <n v="3"/>
    <n v="1"/>
    <n v="26"/>
    <n v="3"/>
    <n v="14"/>
    <n v="3"/>
    <n v="0"/>
  </r>
  <r>
    <n v="36"/>
    <x v="1"/>
    <n v="3"/>
    <s v="Female"/>
    <s v="Manufacturing Director"/>
    <n v="2"/>
    <n v="5228"/>
    <s v="No"/>
    <n v="3"/>
    <n v="9"/>
    <n v="0.08"/>
    <n v="0.1"/>
    <n v="-2.0000000000000004E-2"/>
    <n v="1045.6000000000001"/>
    <n v="3000"/>
    <x v="0"/>
    <s v="Travel_Rarely"/>
    <n v="676"/>
    <s v="Research &amp; Development"/>
    <n v="1"/>
    <n v="3"/>
    <s v="Other"/>
    <n v="35"/>
    <n v="3"/>
    <n v="2"/>
    <s v="Married"/>
    <n v="23361"/>
    <n v="0"/>
    <n v="15"/>
    <n v="3"/>
    <n v="1"/>
    <n v="1"/>
    <n v="10"/>
    <n v="2"/>
    <n v="7"/>
    <n v="0"/>
    <n v="5"/>
  </r>
  <r>
    <n v="29"/>
    <x v="1"/>
    <n v="3"/>
    <s v="Male"/>
    <s v="Research Scientist"/>
    <n v="3"/>
    <n v="2700"/>
    <s v="No"/>
    <n v="3"/>
    <n v="10"/>
    <n v="0.08"/>
    <n v="7.0000000000000007E-2"/>
    <n v="9.999999999999995E-3"/>
    <n v="540"/>
    <n v="3000"/>
    <x v="1"/>
    <s v="Travel_Rarely"/>
    <n v="1252"/>
    <s v="Research &amp; Development"/>
    <n v="23"/>
    <n v="2"/>
    <s v="Life Sciences"/>
    <n v="81"/>
    <n v="4"/>
    <n v="1"/>
    <s v="Married"/>
    <n v="23779"/>
    <n v="1"/>
    <n v="24"/>
    <n v="4"/>
    <n v="3"/>
    <n v="1"/>
    <n v="10"/>
    <n v="3"/>
    <n v="7"/>
    <n v="0"/>
    <n v="7"/>
  </r>
  <r>
    <n v="58"/>
    <x v="0"/>
    <n v="4"/>
    <s v="Male"/>
    <s v="Research Director"/>
    <n v="2"/>
    <n v="19246"/>
    <s v="Yes"/>
    <n v="3"/>
    <n v="31"/>
    <n v="0.15"/>
    <n v="0.11"/>
    <n v="3.9999999999999994E-2"/>
    <n v="3849.2000000000003"/>
    <n v="4500"/>
    <x v="1"/>
    <s v="Travel_Rarely"/>
    <n v="286"/>
    <s v="Research &amp; Development"/>
    <n v="2"/>
    <n v="4"/>
    <s v="Life Sciences"/>
    <n v="31"/>
    <n v="3"/>
    <n v="5"/>
    <s v="Single"/>
    <n v="25761"/>
    <n v="7"/>
    <n v="12"/>
    <n v="3"/>
    <n v="4"/>
    <n v="0"/>
    <n v="40"/>
    <n v="2"/>
    <n v="15"/>
    <n v="13"/>
    <n v="8"/>
  </r>
  <r>
    <n v="35"/>
    <x v="1"/>
    <n v="4"/>
    <s v="Female"/>
    <s v="Research Scientist"/>
    <n v="3"/>
    <n v="2506"/>
    <s v="No"/>
    <n v="3"/>
    <n v="2"/>
    <n v="0.08"/>
    <n v="7.0000000000000007E-2"/>
    <n v="9.999999999999995E-3"/>
    <n v="501.20000000000005"/>
    <n v="1200"/>
    <x v="0"/>
    <s v="Travel_Rarely"/>
    <n v="1258"/>
    <s v="Research &amp; Development"/>
    <n v="1"/>
    <n v="4"/>
    <s v="Life Sciences"/>
    <n v="40"/>
    <n v="4"/>
    <n v="1"/>
    <s v="Single"/>
    <n v="13301"/>
    <n v="3"/>
    <n v="13"/>
    <n v="3"/>
    <n v="3"/>
    <n v="0"/>
    <n v="7"/>
    <n v="0"/>
    <n v="2"/>
    <n v="2"/>
    <n v="2"/>
  </r>
  <r>
    <n v="42"/>
    <x v="1"/>
    <n v="4"/>
    <s v="Female"/>
    <s v="Manufacturing Director"/>
    <n v="4"/>
    <n v="6062"/>
    <s v="Yes"/>
    <n v="3"/>
    <n v="4"/>
    <n v="0.08"/>
    <n v="0.1"/>
    <n v="-2.0000000000000004E-2"/>
    <n v="1212.4000000000001"/>
    <n v="1200"/>
    <x v="1"/>
    <s v="Travel_Rarely"/>
    <n v="932"/>
    <s v="Research &amp; Development"/>
    <n v="1"/>
    <n v="2"/>
    <s v="Life Sciences"/>
    <n v="43"/>
    <n v="2"/>
    <n v="2"/>
    <s v="Married"/>
    <n v="4051"/>
    <n v="9"/>
    <n v="13"/>
    <n v="3"/>
    <n v="4"/>
    <n v="1"/>
    <n v="8"/>
    <n v="4"/>
    <n v="3"/>
    <n v="0"/>
    <n v="2"/>
  </r>
  <r>
    <n v="28"/>
    <x v="0"/>
    <n v="3"/>
    <s v="Male"/>
    <s v="Research Scientist"/>
    <n v="3"/>
    <n v="4382"/>
    <s v="No"/>
    <n v="2"/>
    <n v="2"/>
    <n v="0.12"/>
    <n v="0.1"/>
    <n v="1.999999999999999E-2"/>
    <n v="876.40000000000009"/>
    <n v="500"/>
    <x v="1"/>
    <s v="Travel_Rarely"/>
    <n v="890"/>
    <s v="Research &amp; Development"/>
    <n v="2"/>
    <n v="4"/>
    <s v="Medical"/>
    <n v="46"/>
    <n v="3"/>
    <n v="1"/>
    <s v="Single"/>
    <n v="16374"/>
    <n v="6"/>
    <n v="17"/>
    <n v="3"/>
    <n v="4"/>
    <n v="0"/>
    <n v="5"/>
    <n v="3"/>
    <n v="2"/>
    <n v="2"/>
    <n v="1"/>
  </r>
  <r>
    <n v="36"/>
    <x v="1"/>
    <n v="3"/>
    <s v="Male"/>
    <s v="Human Resources"/>
    <n v="2"/>
    <n v="2143"/>
    <s v="No"/>
    <n v="3"/>
    <n v="5"/>
    <n v="0.1"/>
    <n v="0.11"/>
    <n v="-9.999999999999995E-3"/>
    <n v="428.6"/>
    <n v="4500"/>
    <x v="1"/>
    <s v="Travel_Rarely"/>
    <n v="1041"/>
    <s v="Human Resources"/>
    <n v="13"/>
    <n v="3"/>
    <s v="Human Resources"/>
    <n v="36"/>
    <n v="3"/>
    <n v="1"/>
    <s v="Married"/>
    <n v="25527"/>
    <n v="4"/>
    <n v="13"/>
    <n v="3"/>
    <n v="2"/>
    <n v="1"/>
    <n v="8"/>
    <n v="2"/>
    <n v="2"/>
    <n v="0"/>
    <n v="4"/>
  </r>
  <r>
    <n v="32"/>
    <x v="1"/>
    <n v="3"/>
    <s v="Female"/>
    <s v="Manufacturing Director"/>
    <n v="3"/>
    <n v="6162"/>
    <s v="No"/>
    <n v="3"/>
    <n v="14"/>
    <n v="0.12"/>
    <n v="0.09"/>
    <n v="0.03"/>
    <n v="1232.4000000000001"/>
    <n v="1200"/>
    <x v="1"/>
    <s v="Travel_Rarely"/>
    <n v="859"/>
    <s v="Research &amp; Development"/>
    <n v="4"/>
    <n v="3"/>
    <s v="Life Sciences"/>
    <n v="98"/>
    <n v="2"/>
    <n v="2"/>
    <s v="Married"/>
    <n v="19124"/>
    <n v="1"/>
    <n v="12"/>
    <n v="3"/>
    <n v="3"/>
    <n v="1"/>
    <n v="14"/>
    <n v="3"/>
    <n v="13"/>
    <n v="6"/>
    <n v="8"/>
  </r>
  <r>
    <n v="40"/>
    <x v="1"/>
    <n v="1"/>
    <s v="Male"/>
    <s v="Laboratory Technician"/>
    <n v="3"/>
    <n v="5094"/>
    <s v="No"/>
    <n v="3"/>
    <n v="1"/>
    <n v="0.12"/>
    <n v="0.1"/>
    <n v="1.999999999999999E-2"/>
    <n v="1018.8000000000001"/>
    <n v="3000"/>
    <x v="1"/>
    <s v="Travel_Frequently"/>
    <n v="720"/>
    <s v="Research &amp; Development"/>
    <n v="16"/>
    <n v="4"/>
    <s v="Medical"/>
    <n v="51"/>
    <n v="2"/>
    <n v="2"/>
    <s v="Single"/>
    <n v="11983"/>
    <n v="6"/>
    <n v="14"/>
    <n v="3"/>
    <n v="4"/>
    <n v="0"/>
    <n v="10"/>
    <n v="6"/>
    <n v="0"/>
    <n v="0"/>
    <n v="0"/>
  </r>
  <r>
    <n v="30"/>
    <x v="1"/>
    <n v="3"/>
    <s v="Female"/>
    <s v="Manufacturing Director"/>
    <n v="4"/>
    <n v="6877"/>
    <s v="Yes"/>
    <n v="2"/>
    <n v="0"/>
    <n v="0.1"/>
    <n v="0.11"/>
    <n v="-9.999999999999995E-3"/>
    <n v="1375.4"/>
    <n v="3000"/>
    <x v="1"/>
    <s v="Travel_Rarely"/>
    <n v="946"/>
    <s v="Research &amp; Development"/>
    <n v="2"/>
    <n v="3"/>
    <s v="Medical"/>
    <n v="52"/>
    <n v="2"/>
    <n v="2"/>
    <s v="Single"/>
    <n v="20234"/>
    <n v="5"/>
    <n v="24"/>
    <n v="4"/>
    <n v="2"/>
    <n v="0"/>
    <n v="12"/>
    <n v="4"/>
    <n v="0"/>
    <n v="0"/>
    <n v="0"/>
  </r>
  <r>
    <n v="45"/>
    <x v="1"/>
    <n v="2"/>
    <s v="Female"/>
    <s v="Research Scientist"/>
    <n v="3"/>
    <n v="2274"/>
    <s v="No"/>
    <n v="3"/>
    <n v="1"/>
    <n v="0.1"/>
    <n v="0.1"/>
    <n v="0"/>
    <n v="454.8"/>
    <n v="1200"/>
    <x v="1"/>
    <s v="Travel_Rarely"/>
    <n v="252"/>
    <s v="Research &amp; Development"/>
    <n v="2"/>
    <n v="3"/>
    <s v="Life Sciences"/>
    <n v="95"/>
    <n v="2"/>
    <n v="1"/>
    <s v="Single"/>
    <n v="6153"/>
    <n v="1"/>
    <n v="14"/>
    <n v="3"/>
    <n v="4"/>
    <n v="0"/>
    <n v="1"/>
    <n v="3"/>
    <n v="0"/>
    <n v="0"/>
    <n v="0"/>
  </r>
  <r>
    <n v="42"/>
    <x v="1"/>
    <n v="2"/>
    <s v="Male"/>
    <s v="Manufacturing Director"/>
    <n v="2"/>
    <n v="4434"/>
    <s v="No"/>
    <n v="2"/>
    <n v="9"/>
    <n v="0.12"/>
    <n v="0.09"/>
    <n v="0.03"/>
    <n v="886.80000000000007"/>
    <n v="500"/>
    <x v="1"/>
    <s v="Travel_Rarely"/>
    <n v="933"/>
    <s v="Research &amp; Development"/>
    <n v="29"/>
    <n v="3"/>
    <s v="Life Sciences"/>
    <n v="98"/>
    <n v="3"/>
    <n v="2"/>
    <s v="Married"/>
    <n v="11806"/>
    <n v="1"/>
    <n v="13"/>
    <n v="3"/>
    <n v="4"/>
    <n v="1"/>
    <n v="10"/>
    <n v="3"/>
    <n v="8"/>
    <n v="7"/>
    <n v="8"/>
  </r>
  <r>
    <n v="38"/>
    <x v="1"/>
    <n v="1"/>
    <s v="Male"/>
    <s v="Healthcare Representative"/>
    <n v="1"/>
    <n v="6288"/>
    <s v="No"/>
    <n v="2"/>
    <n v="4"/>
    <n v="0.08"/>
    <n v="0.09"/>
    <n v="-9.999999999999995E-3"/>
    <n v="1257.6000000000001"/>
    <n v="3000"/>
    <x v="1"/>
    <s v="Travel_Frequently"/>
    <n v="471"/>
    <s v="Research &amp; Development"/>
    <n v="12"/>
    <n v="3"/>
    <s v="Life Sciences"/>
    <n v="45"/>
    <n v="2"/>
    <n v="2"/>
    <s v="Divorced"/>
    <n v="4284"/>
    <n v="2"/>
    <n v="15"/>
    <n v="3"/>
    <n v="3"/>
    <n v="1"/>
    <n v="13"/>
    <n v="3"/>
    <n v="3"/>
    <n v="1"/>
    <n v="2"/>
  </r>
  <r>
    <n v="34"/>
    <x v="1"/>
    <n v="3"/>
    <s v="Female"/>
    <s v="Research Scientist"/>
    <n v="4"/>
    <n v="2553"/>
    <s v="No"/>
    <n v="3"/>
    <n v="5"/>
    <n v="0.08"/>
    <n v="0.09"/>
    <n v="-9.999999999999995E-3"/>
    <n v="510.6"/>
    <n v="500"/>
    <x v="1"/>
    <s v="Travel_Frequently"/>
    <n v="702"/>
    <s v="Research &amp; Development"/>
    <n v="16"/>
    <n v="4"/>
    <s v="Life Sciences"/>
    <n v="100"/>
    <n v="2"/>
    <n v="1"/>
    <s v="Single"/>
    <n v="8306"/>
    <n v="1"/>
    <n v="16"/>
    <n v="3"/>
    <n v="3"/>
    <n v="0"/>
    <n v="6"/>
    <n v="3"/>
    <n v="2"/>
    <n v="1"/>
    <n v="3"/>
  </r>
  <r>
    <n v="49"/>
    <x v="0"/>
    <n v="3"/>
    <s v="Female"/>
    <s v="Sales Executive"/>
    <n v="4"/>
    <n v="7654"/>
    <s v="No"/>
    <n v="4"/>
    <n v="9"/>
    <n v="0.1"/>
    <n v="0.1"/>
    <n v="0"/>
    <n v="1530.8000000000002"/>
    <n v="1200"/>
    <x v="1"/>
    <s v="Travel_Rarely"/>
    <n v="1184"/>
    <s v="Sales"/>
    <n v="11"/>
    <n v="3"/>
    <s v="Marketing"/>
    <n v="43"/>
    <n v="3"/>
    <n v="3"/>
    <s v="Married"/>
    <n v="5860"/>
    <n v="1"/>
    <n v="18"/>
    <n v="3"/>
    <n v="1"/>
    <n v="2"/>
    <n v="9"/>
    <n v="3"/>
    <n v="8"/>
    <n v="7"/>
    <n v="7"/>
  </r>
  <r>
    <n v="55"/>
    <x v="0"/>
    <n v="3"/>
    <s v="Male"/>
    <s v="Sales Executive"/>
    <n v="4"/>
    <n v="5160"/>
    <s v="No"/>
    <n v="2"/>
    <n v="9"/>
    <n v="0.15"/>
    <n v="0.09"/>
    <n v="0.06"/>
    <n v="1032"/>
    <n v="500"/>
    <x v="2"/>
    <s v="Travel_Rarely"/>
    <n v="436"/>
    <s v="Sales"/>
    <n v="2"/>
    <n v="1"/>
    <s v="Medical"/>
    <n v="37"/>
    <n v="3"/>
    <n v="2"/>
    <s v="Single"/>
    <n v="21519"/>
    <n v="4"/>
    <n v="16"/>
    <n v="3"/>
    <n v="3"/>
    <n v="0"/>
    <n v="12"/>
    <n v="3"/>
    <n v="7"/>
    <n v="7"/>
    <n v="3"/>
  </r>
  <r>
    <n v="43"/>
    <x v="1"/>
    <n v="2"/>
    <s v="Male"/>
    <s v="Research Director"/>
    <n v="1"/>
    <n v="17159"/>
    <s v="No"/>
    <n v="3"/>
    <n v="4"/>
    <n v="0.12"/>
    <n v="0.11"/>
    <n v="9.999999999999995E-3"/>
    <n v="3431.8"/>
    <n v="500"/>
    <x v="1"/>
    <s v="Travel_Rarely"/>
    <n v="589"/>
    <s v="Research &amp; Development"/>
    <n v="14"/>
    <n v="2"/>
    <s v="Life Sciences"/>
    <n v="94"/>
    <n v="3"/>
    <n v="4"/>
    <s v="Married"/>
    <n v="5200"/>
    <n v="6"/>
    <n v="24"/>
    <n v="4"/>
    <n v="3"/>
    <n v="1"/>
    <n v="22"/>
    <n v="3"/>
    <n v="1"/>
    <n v="1"/>
    <n v="0"/>
  </r>
  <r>
    <n v="27"/>
    <x v="1"/>
    <n v="3"/>
    <s v="Male"/>
    <s v="Research Director"/>
    <n v="4"/>
    <n v="12808"/>
    <s v="Yes"/>
    <n v="3"/>
    <n v="9"/>
    <n v="0.1"/>
    <n v="7.0000000000000007E-2"/>
    <n v="0.03"/>
    <n v="2561.6000000000004"/>
    <n v="4500"/>
    <x v="0"/>
    <s v="Travel_Rarely"/>
    <n v="269"/>
    <s v="Research &amp; Development"/>
    <n v="5"/>
    <n v="1"/>
    <s v="Technical Degree"/>
    <n v="42"/>
    <n v="2"/>
    <n v="3"/>
    <s v="Divorced"/>
    <n v="8842"/>
    <n v="1"/>
    <n v="16"/>
    <n v="3"/>
    <n v="2"/>
    <n v="1"/>
    <n v="9"/>
    <n v="3"/>
    <n v="8"/>
    <n v="0"/>
    <n v="8"/>
  </r>
  <r>
    <n v="35"/>
    <x v="1"/>
    <n v="3"/>
    <s v="Male"/>
    <s v="Manufacturing Director"/>
    <n v="3"/>
    <n v="10221"/>
    <s v="No"/>
    <n v="4"/>
    <n v="8"/>
    <n v="0.1"/>
    <n v="0.1"/>
    <n v="0"/>
    <n v="2044.2"/>
    <n v="4500"/>
    <x v="2"/>
    <s v="Travel_Rarely"/>
    <n v="950"/>
    <s v="Research &amp; Development"/>
    <n v="7"/>
    <n v="3"/>
    <s v="Other"/>
    <n v="59"/>
    <n v="3"/>
    <n v="3"/>
    <s v="Single"/>
    <n v="18869"/>
    <n v="3"/>
    <n v="21"/>
    <n v="4"/>
    <n v="2"/>
    <n v="0"/>
    <n v="17"/>
    <n v="3"/>
    <n v="5"/>
    <n v="1"/>
    <n v="6"/>
  </r>
  <r>
    <n v="28"/>
    <x v="1"/>
    <n v="2"/>
    <s v="Female"/>
    <s v="Sales Executive"/>
    <n v="2"/>
    <n v="4779"/>
    <s v="Yes"/>
    <n v="3"/>
    <n v="8"/>
    <n v="0.15"/>
    <n v="0.11"/>
    <n v="3.9999999999999994E-2"/>
    <n v="955.80000000000007"/>
    <n v="3000"/>
    <x v="2"/>
    <s v="Travel_Rarely"/>
    <n v="760"/>
    <s v="Sales"/>
    <n v="2"/>
    <n v="4"/>
    <s v="Marketing"/>
    <n v="81"/>
    <n v="3"/>
    <n v="2"/>
    <s v="Married"/>
    <n v="3698"/>
    <n v="1"/>
    <n v="20"/>
    <n v="4"/>
    <n v="1"/>
    <n v="0"/>
    <n v="8"/>
    <n v="2"/>
    <n v="7"/>
    <n v="7"/>
    <n v="5"/>
  </r>
  <r>
    <n v="34"/>
    <x v="1"/>
    <n v="3"/>
    <s v="Male"/>
    <s v="Human Resources"/>
    <n v="4"/>
    <n v="3737"/>
    <s v="No"/>
    <n v="1"/>
    <n v="3"/>
    <n v="0.1"/>
    <n v="0.1"/>
    <n v="0"/>
    <n v="747.40000000000009"/>
    <n v="3000"/>
    <x v="1"/>
    <s v="Travel_Rarely"/>
    <n v="829"/>
    <s v="Human Resources"/>
    <n v="3"/>
    <n v="2"/>
    <s v="Human Resources"/>
    <n v="88"/>
    <n v="3"/>
    <n v="1"/>
    <s v="Married"/>
    <n v="2243"/>
    <n v="0"/>
    <n v="19"/>
    <n v="3"/>
    <n v="3"/>
    <n v="1"/>
    <n v="4"/>
    <n v="1"/>
    <n v="2"/>
    <n v="0"/>
    <n v="2"/>
  </r>
  <r>
    <n v="26"/>
    <x v="0"/>
    <n v="3"/>
    <s v="Female"/>
    <s v="Research Scientist"/>
    <n v="3"/>
    <n v="2366"/>
    <s v="Yes"/>
    <n v="3"/>
    <n v="8"/>
    <n v="0.1"/>
    <n v="0.1"/>
    <n v="0"/>
    <n v="473.20000000000005"/>
    <n v="1200"/>
    <x v="1"/>
    <s v="Travel_Frequently"/>
    <n v="887"/>
    <s v="Research &amp; Development"/>
    <n v="5"/>
    <n v="2"/>
    <s v="Medical"/>
    <n v="88"/>
    <n v="2"/>
    <n v="1"/>
    <s v="Married"/>
    <n v="20898"/>
    <n v="1"/>
    <n v="14"/>
    <n v="3"/>
    <n v="1"/>
    <n v="1"/>
    <n v="8"/>
    <n v="2"/>
    <n v="7"/>
    <n v="1"/>
    <n v="7"/>
  </r>
  <r>
    <n v="27"/>
    <x v="1"/>
    <n v="4"/>
    <s v="Male"/>
    <s v="Research Scientist"/>
    <n v="4"/>
    <n v="1706"/>
    <s v="No"/>
    <n v="2"/>
    <n v="0"/>
    <n v="0.1"/>
    <n v="0.11"/>
    <n v="-9.999999999999995E-3"/>
    <n v="341.20000000000005"/>
    <n v="1200"/>
    <x v="1"/>
    <s v="Non-Travel"/>
    <n v="443"/>
    <s v="Research &amp; Development"/>
    <n v="3"/>
    <n v="3"/>
    <s v="Medical"/>
    <n v="50"/>
    <n v="3"/>
    <n v="1"/>
    <s v="Married"/>
    <n v="16571"/>
    <n v="1"/>
    <n v="11"/>
    <n v="3"/>
    <n v="3"/>
    <n v="3"/>
    <n v="0"/>
    <n v="6"/>
    <n v="0"/>
    <n v="0"/>
    <n v="0"/>
  </r>
  <r>
    <n v="51"/>
    <x v="1"/>
    <n v="1"/>
    <s v="Female"/>
    <s v="Manager"/>
    <n v="3"/>
    <n v="16307"/>
    <s v="No"/>
    <n v="2"/>
    <n v="20"/>
    <n v="0.1"/>
    <n v="0.09"/>
    <n v="1.0000000000000009E-2"/>
    <n v="3261.4"/>
    <n v="1200"/>
    <x v="1"/>
    <s v="Travel_Rarely"/>
    <n v="1318"/>
    <s v="Sales"/>
    <n v="26"/>
    <n v="4"/>
    <s v="Marketing"/>
    <n v="66"/>
    <n v="3"/>
    <n v="4"/>
    <s v="Married"/>
    <n v="5594"/>
    <n v="2"/>
    <n v="14"/>
    <n v="3"/>
    <n v="3"/>
    <n v="1"/>
    <n v="29"/>
    <n v="2"/>
    <n v="6"/>
    <n v="4"/>
    <n v="17"/>
  </r>
  <r>
    <n v="44"/>
    <x v="1"/>
    <n v="4"/>
    <s v="Male"/>
    <s v="Healthcare Representative"/>
    <n v="2"/>
    <n v="5933"/>
    <s v="No"/>
    <n v="2"/>
    <n v="5"/>
    <n v="0.12"/>
    <n v="0.1"/>
    <n v="1.999999999999999E-2"/>
    <n v="1186.6000000000001"/>
    <n v="500"/>
    <x v="0"/>
    <s v="Travel_Rarely"/>
    <n v="625"/>
    <s v="Research &amp; Development"/>
    <n v="4"/>
    <n v="3"/>
    <s v="Medical"/>
    <n v="50"/>
    <n v="3"/>
    <n v="2"/>
    <s v="Single"/>
    <n v="5197"/>
    <n v="9"/>
    <n v="12"/>
    <n v="3"/>
    <n v="4"/>
    <n v="0"/>
    <n v="10"/>
    <n v="2"/>
    <n v="2"/>
    <n v="2"/>
    <n v="3"/>
  </r>
  <r>
    <n v="25"/>
    <x v="1"/>
    <n v="1"/>
    <s v="Male"/>
    <s v="Research Scientist"/>
    <n v="1"/>
    <n v="3424"/>
    <s v="No"/>
    <n v="2"/>
    <n v="4"/>
    <n v="0.12"/>
    <n v="0.1"/>
    <n v="1.999999999999999E-2"/>
    <n v="684.80000000000007"/>
    <n v="500"/>
    <x v="1"/>
    <s v="Travel_Rarely"/>
    <n v="180"/>
    <s v="Research &amp; Development"/>
    <n v="2"/>
    <n v="1"/>
    <s v="Medical"/>
    <n v="65"/>
    <n v="4"/>
    <n v="1"/>
    <s v="Single"/>
    <n v="21632"/>
    <n v="7"/>
    <n v="13"/>
    <n v="3"/>
    <n v="3"/>
    <n v="0"/>
    <n v="6"/>
    <n v="3"/>
    <n v="3"/>
    <n v="0"/>
    <n v="1"/>
  </r>
  <r>
    <n v="33"/>
    <x v="1"/>
    <n v="1"/>
    <s v="Male"/>
    <s v="Sales Executive"/>
    <n v="1"/>
    <n v="4037"/>
    <s v="No"/>
    <n v="3"/>
    <n v="9"/>
    <n v="0.12"/>
    <n v="0.11"/>
    <n v="9.999999999999995E-3"/>
    <n v="807.40000000000009"/>
    <n v="3000"/>
    <x v="1"/>
    <s v="Travel_Rarely"/>
    <n v="586"/>
    <s v="Sales"/>
    <n v="1"/>
    <n v="3"/>
    <s v="Medical"/>
    <n v="48"/>
    <n v="4"/>
    <n v="2"/>
    <s v="Divorced"/>
    <n v="21816"/>
    <n v="1"/>
    <n v="22"/>
    <n v="4"/>
    <n v="1"/>
    <n v="1"/>
    <n v="9"/>
    <n v="5"/>
    <n v="8"/>
    <n v="0"/>
    <n v="8"/>
  </r>
  <r>
    <n v="35"/>
    <x v="1"/>
    <n v="3"/>
    <s v="Female"/>
    <s v="Research Scientist"/>
    <n v="1"/>
    <n v="2559"/>
    <s v="No"/>
    <n v="2"/>
    <n v="6"/>
    <n v="0.15"/>
    <n v="7.0000000000000007E-2"/>
    <n v="7.9999999999999988E-2"/>
    <n v="511.8"/>
    <n v="500"/>
    <x v="1"/>
    <s v="Travel_Rarely"/>
    <n v="1343"/>
    <s v="Research &amp; Development"/>
    <n v="27"/>
    <n v="1"/>
    <s v="Medical"/>
    <n v="53"/>
    <n v="2"/>
    <n v="1"/>
    <s v="Single"/>
    <n v="17852"/>
    <n v="1"/>
    <n v="11"/>
    <n v="3"/>
    <n v="4"/>
    <n v="0"/>
    <n v="6"/>
    <n v="3"/>
    <n v="5"/>
    <n v="1"/>
    <n v="1"/>
  </r>
  <r>
    <n v="36"/>
    <x v="1"/>
    <n v="2"/>
    <s v="Male"/>
    <s v="Sales Executive"/>
    <n v="4"/>
    <n v="6201"/>
    <s v="Yes"/>
    <n v="2"/>
    <n v="18"/>
    <n v="0.12"/>
    <n v="0.11"/>
    <n v="9.999999999999995E-3"/>
    <n v="1240.2"/>
    <n v="3000"/>
    <x v="1"/>
    <s v="Travel_Rarely"/>
    <n v="928"/>
    <s v="Sales"/>
    <n v="1"/>
    <n v="2"/>
    <s v="Life Sciences"/>
    <n v="56"/>
    <n v="3"/>
    <n v="2"/>
    <s v="Married"/>
    <n v="2823"/>
    <n v="1"/>
    <n v="14"/>
    <n v="3"/>
    <n v="4"/>
    <n v="1"/>
    <n v="18"/>
    <n v="1"/>
    <n v="14"/>
    <n v="4"/>
    <n v="11"/>
  </r>
  <r>
    <n v="32"/>
    <x v="1"/>
    <n v="2"/>
    <s v="Male"/>
    <s v="Sales Executive"/>
    <n v="4"/>
    <n v="4403"/>
    <s v="No"/>
    <n v="2"/>
    <n v="5"/>
    <n v="0.12"/>
    <n v="0.09"/>
    <n v="0.03"/>
    <n v="880.6"/>
    <n v="3000"/>
    <x v="1"/>
    <s v="Travel_Rarely"/>
    <n v="117"/>
    <s v="Sales"/>
    <n v="13"/>
    <n v="4"/>
    <s v="Life Sciences"/>
    <n v="73"/>
    <n v="3"/>
    <n v="2"/>
    <s v="Divorced"/>
    <n v="9250"/>
    <n v="2"/>
    <n v="11"/>
    <n v="3"/>
    <n v="3"/>
    <n v="1"/>
    <n v="8"/>
    <n v="3"/>
    <n v="2"/>
    <n v="0"/>
    <n v="3"/>
  </r>
  <r>
    <n v="30"/>
    <x v="1"/>
    <n v="2"/>
    <s v="Male"/>
    <s v="Research Scientist"/>
    <n v="4"/>
    <n v="3761"/>
    <s v="No"/>
    <n v="2"/>
    <n v="5"/>
    <n v="0.12"/>
    <n v="0.1"/>
    <n v="1.999999999999999E-2"/>
    <n v="752.2"/>
    <n v="500"/>
    <x v="1"/>
    <s v="Travel_Frequently"/>
    <n v="1012"/>
    <s v="Research &amp; Development"/>
    <n v="5"/>
    <n v="4"/>
    <s v="Life Sciences"/>
    <n v="75"/>
    <n v="2"/>
    <n v="1"/>
    <s v="Divorced"/>
    <n v="2373"/>
    <n v="9"/>
    <n v="12"/>
    <n v="3"/>
    <n v="2"/>
    <n v="1"/>
    <n v="10"/>
    <n v="3"/>
    <n v="4"/>
    <n v="0"/>
    <n v="3"/>
  </r>
  <r>
    <n v="53"/>
    <x v="1"/>
    <n v="1"/>
    <s v="Female"/>
    <s v="Sales Executive"/>
    <n v="4"/>
    <n v="10934"/>
    <s v="Yes"/>
    <n v="3"/>
    <n v="5"/>
    <n v="0.08"/>
    <n v="0.11"/>
    <n v="-0.03"/>
    <n v="2186.8000000000002"/>
    <n v="1200"/>
    <x v="1"/>
    <s v="Travel_Rarely"/>
    <n v="661"/>
    <s v="Sales"/>
    <n v="7"/>
    <n v="2"/>
    <s v="Marketing"/>
    <n v="78"/>
    <n v="2"/>
    <n v="3"/>
    <s v="Married"/>
    <n v="20715"/>
    <n v="7"/>
    <n v="18"/>
    <n v="3"/>
    <n v="4"/>
    <n v="1"/>
    <n v="35"/>
    <n v="3"/>
    <n v="2"/>
    <n v="0"/>
    <n v="4"/>
  </r>
  <r>
    <n v="45"/>
    <x v="1"/>
    <n v="4"/>
    <s v="Male"/>
    <s v="Sales Executive"/>
    <n v="1"/>
    <n v="10761"/>
    <s v="Yes"/>
    <n v="3"/>
    <n v="5"/>
    <n v="0.15"/>
    <n v="0.11"/>
    <n v="3.9999999999999994E-2"/>
    <n v="2152.2000000000003"/>
    <n v="1200"/>
    <x v="2"/>
    <s v="Travel_Rarely"/>
    <n v="930"/>
    <s v="Sales"/>
    <n v="9"/>
    <n v="3"/>
    <s v="Marketing"/>
    <n v="74"/>
    <n v="3"/>
    <n v="3"/>
    <s v="Divorced"/>
    <n v="19239"/>
    <n v="4"/>
    <n v="12"/>
    <n v="3"/>
    <n v="3"/>
    <n v="1"/>
    <n v="18"/>
    <n v="2"/>
    <n v="4"/>
    <n v="0"/>
    <n v="2"/>
  </r>
  <r>
    <n v="32"/>
    <x v="1"/>
    <n v="3"/>
    <s v="Female"/>
    <s v="Research Scientist"/>
    <n v="3"/>
    <n v="5175"/>
    <s v="No"/>
    <n v="2"/>
    <n v="5"/>
    <n v="0.1"/>
    <n v="0.1"/>
    <n v="0"/>
    <n v="1035"/>
    <n v="3000"/>
    <x v="2"/>
    <s v="Travel_Rarely"/>
    <n v="638"/>
    <s v="Research &amp; Development"/>
    <n v="8"/>
    <n v="2"/>
    <s v="Medical"/>
    <n v="91"/>
    <n v="4"/>
    <n v="2"/>
    <s v="Married"/>
    <n v="22162"/>
    <n v="5"/>
    <n v="12"/>
    <n v="3"/>
    <n v="3"/>
    <n v="1"/>
    <n v="9"/>
    <n v="3"/>
    <n v="3"/>
    <n v="1"/>
    <n v="3"/>
  </r>
  <r>
    <n v="52"/>
    <x v="1"/>
    <n v="3"/>
    <s v="Female"/>
    <s v="Manufacturing Director"/>
    <n v="4"/>
    <n v="13826"/>
    <s v="No"/>
    <n v="3"/>
    <n v="9"/>
    <n v="0.12"/>
    <n v="0.11"/>
    <n v="9.999999999999995E-3"/>
    <n v="2765.2000000000003"/>
    <n v="500"/>
    <x v="1"/>
    <s v="Travel_Frequently"/>
    <n v="890"/>
    <s v="Research &amp; Development"/>
    <n v="25"/>
    <n v="4"/>
    <s v="Medical"/>
    <n v="81"/>
    <n v="2"/>
    <n v="4"/>
    <s v="Married"/>
    <n v="19028"/>
    <n v="3"/>
    <n v="22"/>
    <n v="4"/>
    <n v="3"/>
    <n v="0"/>
    <n v="31"/>
    <n v="3"/>
    <n v="8"/>
    <n v="0"/>
    <n v="0"/>
  </r>
  <r>
    <n v="37"/>
    <x v="1"/>
    <n v="4"/>
    <s v="Male"/>
    <s v="Sales Executive"/>
    <n v="3"/>
    <n v="6334"/>
    <s v="No"/>
    <n v="3"/>
    <n v="1"/>
    <n v="0.12"/>
    <n v="0.09"/>
    <n v="0.03"/>
    <n v="1266.8000000000002"/>
    <n v="4500"/>
    <x v="2"/>
    <s v="Travel_Rarely"/>
    <n v="342"/>
    <s v="Sales"/>
    <n v="16"/>
    <n v="4"/>
    <s v="Marketing"/>
    <n v="66"/>
    <n v="2"/>
    <n v="2"/>
    <s v="Divorced"/>
    <n v="24558"/>
    <n v="4"/>
    <n v="19"/>
    <n v="3"/>
    <n v="4"/>
    <n v="2"/>
    <n v="9"/>
    <n v="2"/>
    <n v="0"/>
    <n v="0"/>
    <n v="0"/>
  </r>
  <r>
    <n v="28"/>
    <x v="1"/>
    <n v="2"/>
    <s v="Male"/>
    <s v="Human Resources"/>
    <n v="4"/>
    <n v="4936"/>
    <s v="No"/>
    <n v="3"/>
    <n v="5"/>
    <n v="0.12"/>
    <n v="0.11"/>
    <n v="9.999999999999995E-3"/>
    <n v="987.2"/>
    <n v="4500"/>
    <x v="1"/>
    <s v="Travel_Rarely"/>
    <n v="1169"/>
    <s v="Human Resources"/>
    <n v="8"/>
    <n v="2"/>
    <s v="Medical"/>
    <n v="63"/>
    <n v="2"/>
    <n v="1"/>
    <s v="Divorced"/>
    <n v="23965"/>
    <n v="1"/>
    <n v="13"/>
    <n v="3"/>
    <n v="4"/>
    <n v="1"/>
    <n v="6"/>
    <n v="6"/>
    <n v="1"/>
    <n v="0"/>
    <n v="4"/>
  </r>
  <r>
    <n v="22"/>
    <x v="1"/>
    <n v="4"/>
    <s v="Male"/>
    <s v="Manufacturing Director"/>
    <n v="4"/>
    <n v="4775"/>
    <s v="No"/>
    <n v="1"/>
    <n v="2"/>
    <n v="0.15"/>
    <n v="0.1"/>
    <n v="4.9999999999999989E-2"/>
    <n v="955"/>
    <n v="3000"/>
    <x v="1"/>
    <s v="Travel_Rarely"/>
    <n v="1230"/>
    <s v="Research &amp; Development"/>
    <n v="1"/>
    <n v="2"/>
    <s v="Life Sciences"/>
    <n v="33"/>
    <n v="2"/>
    <n v="2"/>
    <s v="Married"/>
    <n v="19146"/>
    <n v="6"/>
    <n v="22"/>
    <n v="4"/>
    <n v="1"/>
    <n v="2"/>
    <n v="4"/>
    <n v="2"/>
    <n v="2"/>
    <n v="2"/>
    <n v="2"/>
  </r>
  <r>
    <n v="44"/>
    <x v="1"/>
    <n v="1"/>
    <s v="Male"/>
    <s v="Laboratory Technician"/>
    <n v="4"/>
    <n v="2818"/>
    <s v="Yes"/>
    <n v="2"/>
    <n v="3"/>
    <n v="0.12"/>
    <n v="0.1"/>
    <n v="1.999999999999999E-2"/>
    <n v="563.6"/>
    <n v="500"/>
    <x v="1"/>
    <s v="Travel_Rarely"/>
    <n v="986"/>
    <s v="Research &amp; Development"/>
    <n v="8"/>
    <n v="4"/>
    <s v="Life Sciences"/>
    <n v="62"/>
    <n v="4"/>
    <n v="1"/>
    <s v="Married"/>
    <n v="5044"/>
    <n v="2"/>
    <n v="24"/>
    <n v="4"/>
    <n v="3"/>
    <n v="1"/>
    <n v="10"/>
    <n v="2"/>
    <n v="2"/>
    <n v="0"/>
    <n v="2"/>
  </r>
  <r>
    <n v="42"/>
    <x v="1"/>
    <n v="2"/>
    <s v="Male"/>
    <s v="Research Scientist"/>
    <n v="4"/>
    <n v="2515"/>
    <s v="Yes"/>
    <n v="3"/>
    <n v="2"/>
    <n v="0.1"/>
    <n v="0.09"/>
    <n v="1.0000000000000009E-2"/>
    <n v="503"/>
    <n v="3000"/>
    <x v="1"/>
    <s v="Travel_Frequently"/>
    <n v="1271"/>
    <s v="Research &amp; Development"/>
    <n v="2"/>
    <n v="1"/>
    <s v="Medical"/>
    <n v="35"/>
    <n v="3"/>
    <n v="1"/>
    <s v="Single"/>
    <n v="9068"/>
    <n v="5"/>
    <n v="14"/>
    <n v="3"/>
    <n v="4"/>
    <n v="0"/>
    <n v="8"/>
    <n v="2"/>
    <n v="1"/>
    <n v="2"/>
    <n v="2"/>
  </r>
  <r>
    <n v="36"/>
    <x v="1"/>
    <n v="1"/>
    <s v="Male"/>
    <s v="Human Resources"/>
    <n v="1"/>
    <n v="2342"/>
    <s v="No"/>
    <n v="3"/>
    <n v="5"/>
    <n v="0.12"/>
    <n v="0.09"/>
    <n v="0.03"/>
    <n v="468.40000000000003"/>
    <n v="4500"/>
    <x v="1"/>
    <s v="Travel_Rarely"/>
    <n v="1278"/>
    <s v="Human Resources"/>
    <n v="8"/>
    <n v="3"/>
    <s v="Life Sciences"/>
    <n v="77"/>
    <n v="2"/>
    <n v="1"/>
    <s v="Married"/>
    <n v="8635"/>
    <n v="0"/>
    <n v="21"/>
    <n v="4"/>
    <n v="3"/>
    <n v="0"/>
    <n v="6"/>
    <n v="3"/>
    <n v="4"/>
    <n v="0"/>
    <n v="3"/>
  </r>
  <r>
    <n v="25"/>
    <x v="1"/>
    <n v="3"/>
    <s v="Male"/>
    <s v="Sales Executive"/>
    <n v="1"/>
    <n v="4194"/>
    <s v="Yes"/>
    <n v="3"/>
    <n v="5"/>
    <n v="0.12"/>
    <n v="0.09"/>
    <n v="0.03"/>
    <n v="838.80000000000007"/>
    <n v="3000"/>
    <x v="1"/>
    <s v="Travel_Rarely"/>
    <n v="141"/>
    <s v="Sales"/>
    <n v="3"/>
    <n v="1"/>
    <s v="Other"/>
    <n v="98"/>
    <n v="3"/>
    <n v="2"/>
    <s v="Married"/>
    <n v="14363"/>
    <n v="1"/>
    <n v="18"/>
    <n v="3"/>
    <n v="4"/>
    <n v="0"/>
    <n v="5"/>
    <n v="3"/>
    <n v="3"/>
    <n v="0"/>
    <n v="3"/>
  </r>
  <r>
    <n v="35"/>
    <x v="1"/>
    <n v="4"/>
    <s v="Female"/>
    <s v="Manufacturing Director"/>
    <n v="3"/>
    <n v="10685"/>
    <s v="Yes"/>
    <n v="3"/>
    <n v="17"/>
    <n v="0.15"/>
    <n v="0.1"/>
    <n v="4.9999999999999989E-2"/>
    <n v="2137"/>
    <n v="500"/>
    <x v="1"/>
    <s v="Travel_Rarely"/>
    <n v="607"/>
    <s v="Research &amp; Development"/>
    <n v="9"/>
    <n v="3"/>
    <s v="Life Sciences"/>
    <n v="66"/>
    <n v="2"/>
    <n v="3"/>
    <s v="Married"/>
    <n v="23457"/>
    <n v="1"/>
    <n v="20"/>
    <n v="4"/>
    <n v="2"/>
    <n v="1"/>
    <n v="17"/>
    <n v="2"/>
    <n v="14"/>
    <n v="5"/>
    <n v="15"/>
  </r>
  <r>
    <n v="35"/>
    <x v="0"/>
    <n v="4"/>
    <s v="Female"/>
    <s v="Research Scientist"/>
    <n v="2"/>
    <n v="2022"/>
    <s v="Yes"/>
    <n v="2"/>
    <n v="10"/>
    <n v="0.12"/>
    <n v="0.1"/>
    <n v="1.999999999999999E-2"/>
    <n v="404.40000000000003"/>
    <n v="3000"/>
    <x v="2"/>
    <s v="Travel_Frequently"/>
    <n v="130"/>
    <s v="Research &amp; Development"/>
    <n v="25"/>
    <n v="4"/>
    <s v="Life Sciences"/>
    <n v="96"/>
    <n v="3"/>
    <n v="1"/>
    <s v="Divorced"/>
    <n v="16612"/>
    <n v="1"/>
    <n v="19"/>
    <n v="3"/>
    <n v="1"/>
    <n v="1"/>
    <n v="10"/>
    <n v="3"/>
    <n v="2"/>
    <n v="7"/>
    <n v="8"/>
  </r>
  <r>
    <n v="32"/>
    <x v="1"/>
    <n v="4"/>
    <s v="Male"/>
    <s v="Laboratory Technician"/>
    <n v="4"/>
    <n v="2314"/>
    <s v="No"/>
    <n v="3"/>
    <n v="3"/>
    <n v="0.12"/>
    <n v="0.11"/>
    <n v="9.999999999999995E-3"/>
    <n v="462.8"/>
    <n v="1200"/>
    <x v="1"/>
    <s v="Non-Travel"/>
    <n v="300"/>
    <s v="Research &amp; Development"/>
    <n v="1"/>
    <n v="3"/>
    <s v="Life Sciences"/>
    <n v="61"/>
    <n v="3"/>
    <n v="1"/>
    <s v="Divorced"/>
    <n v="9148"/>
    <n v="0"/>
    <n v="12"/>
    <n v="3"/>
    <n v="2"/>
    <n v="1"/>
    <n v="4"/>
    <n v="2"/>
    <n v="0"/>
    <n v="0"/>
    <n v="2"/>
  </r>
  <r>
    <n v="25"/>
    <x v="1"/>
    <n v="3"/>
    <s v="Male"/>
    <s v="Sales Executive"/>
    <n v="1"/>
    <n v="4256"/>
    <s v="No"/>
    <n v="4"/>
    <n v="5"/>
    <n v="0.1"/>
    <n v="0.09"/>
    <n v="1.0000000000000009E-2"/>
    <n v="851.2"/>
    <n v="1200"/>
    <x v="1"/>
    <s v="Travel_Rarely"/>
    <n v="583"/>
    <s v="Sales"/>
    <n v="4"/>
    <n v="1"/>
    <s v="Marketing"/>
    <n v="87"/>
    <n v="2"/>
    <n v="2"/>
    <s v="Married"/>
    <n v="18154"/>
    <n v="1"/>
    <n v="12"/>
    <n v="3"/>
    <n v="1"/>
    <n v="0"/>
    <n v="5"/>
    <n v="1"/>
    <n v="2"/>
    <n v="0"/>
    <n v="3"/>
  </r>
  <r>
    <n v="49"/>
    <x v="1"/>
    <n v="3"/>
    <s v="Female"/>
    <s v="Research Scientist"/>
    <n v="1"/>
    <n v="3580"/>
    <s v="No"/>
    <n v="3"/>
    <n v="4"/>
    <n v="0.1"/>
    <n v="0.09"/>
    <n v="1.0000000000000009E-2"/>
    <n v="716"/>
    <n v="4500"/>
    <x v="1"/>
    <s v="Travel_Rarely"/>
    <n v="1418"/>
    <s v="Research &amp; Development"/>
    <n v="1"/>
    <n v="3"/>
    <s v="Technical Degree"/>
    <n v="36"/>
    <n v="3"/>
    <n v="1"/>
    <s v="Married"/>
    <n v="10554"/>
    <n v="2"/>
    <n v="16"/>
    <n v="3"/>
    <n v="2"/>
    <n v="1"/>
    <n v="7"/>
    <n v="2"/>
    <n v="2"/>
    <n v="0"/>
    <n v="2"/>
  </r>
  <r>
    <n v="24"/>
    <x v="1"/>
    <n v="1"/>
    <s v="Male"/>
    <s v="Laboratory Technician"/>
    <n v="4"/>
    <n v="3162"/>
    <s v="No"/>
    <n v="2"/>
    <n v="5"/>
    <n v="0.1"/>
    <n v="7.0000000000000007E-2"/>
    <n v="0.03"/>
    <n v="632.40000000000009"/>
    <n v="1200"/>
    <x v="1"/>
    <s v="Non-Travel"/>
    <n v="1269"/>
    <s v="Research &amp; Development"/>
    <n v="4"/>
    <n v="1"/>
    <s v="Life Sciences"/>
    <n v="46"/>
    <n v="2"/>
    <n v="1"/>
    <s v="Married"/>
    <n v="10778"/>
    <n v="0"/>
    <n v="17"/>
    <n v="3"/>
    <n v="4"/>
    <n v="0"/>
    <n v="6"/>
    <n v="2"/>
    <n v="2"/>
    <n v="3"/>
    <n v="4"/>
  </r>
  <r>
    <n v="32"/>
    <x v="1"/>
    <n v="2"/>
    <s v="Male"/>
    <s v="Sales Executive"/>
    <n v="2"/>
    <n v="6524"/>
    <s v="No"/>
    <n v="3"/>
    <n v="10"/>
    <n v="0.12"/>
    <n v="7.0000000000000007E-2"/>
    <n v="4.9999999999999989E-2"/>
    <n v="1304.8000000000002"/>
    <n v="500"/>
    <x v="1"/>
    <s v="Travel_Frequently"/>
    <n v="379"/>
    <s v="Sales"/>
    <n v="5"/>
    <n v="2"/>
    <s v="Life Sciences"/>
    <n v="48"/>
    <n v="3"/>
    <n v="2"/>
    <s v="Married"/>
    <n v="8891"/>
    <n v="1"/>
    <n v="14"/>
    <n v="3"/>
    <n v="4"/>
    <n v="1"/>
    <n v="10"/>
    <n v="3"/>
    <n v="8"/>
    <n v="5"/>
    <n v="3"/>
  </r>
  <r>
    <n v="38"/>
    <x v="1"/>
    <n v="2"/>
    <s v="Male"/>
    <s v="Sales Representative"/>
    <n v="2"/>
    <n v="2899"/>
    <s v="No"/>
    <n v="3"/>
    <n v="2"/>
    <n v="0.12"/>
    <n v="0.09"/>
    <n v="0.03"/>
    <n v="579.80000000000007"/>
    <n v="500"/>
    <x v="1"/>
    <s v="Travel_Rarely"/>
    <n v="395"/>
    <s v="Sales"/>
    <n v="9"/>
    <n v="3"/>
    <s v="Marketing"/>
    <n v="98"/>
    <n v="2"/>
    <n v="1"/>
    <s v="Married"/>
    <n v="12102"/>
    <n v="0"/>
    <n v="19"/>
    <n v="3"/>
    <n v="4"/>
    <n v="1"/>
    <n v="3"/>
    <n v="3"/>
    <n v="2"/>
    <n v="1"/>
    <n v="2"/>
  </r>
  <r>
    <n v="42"/>
    <x v="1"/>
    <n v="3"/>
    <s v="Female"/>
    <s v="Laboratory Technician"/>
    <n v="4"/>
    <n v="5231"/>
    <s v="Yes"/>
    <n v="2"/>
    <n v="5"/>
    <n v="0.15"/>
    <n v="7.0000000000000007E-2"/>
    <n v="7.9999999999999988E-2"/>
    <n v="1046.2"/>
    <n v="500"/>
    <x v="1"/>
    <s v="Travel_Rarely"/>
    <n v="1265"/>
    <s v="Research &amp; Development"/>
    <n v="3"/>
    <n v="3"/>
    <s v="Life Sciences"/>
    <n v="95"/>
    <n v="4"/>
    <n v="2"/>
    <s v="Married"/>
    <n v="23726"/>
    <n v="2"/>
    <n v="13"/>
    <n v="3"/>
    <n v="2"/>
    <n v="1"/>
    <n v="17"/>
    <n v="1"/>
    <n v="3"/>
    <n v="1"/>
    <n v="3"/>
  </r>
  <r>
    <n v="31"/>
    <x v="1"/>
    <n v="4"/>
    <s v="Male"/>
    <s v="Research Scientist"/>
    <n v="4"/>
    <n v="2356"/>
    <s v="Yes"/>
    <n v="3"/>
    <n v="6"/>
    <n v="0.15"/>
    <n v="0.11"/>
    <n v="3.9999999999999994E-2"/>
    <n v="471.20000000000005"/>
    <n v="4500"/>
    <x v="1"/>
    <s v="Travel_Rarely"/>
    <n v="1222"/>
    <s v="Research &amp; Development"/>
    <n v="11"/>
    <n v="4"/>
    <s v="Life Sciences"/>
    <n v="48"/>
    <n v="3"/>
    <n v="1"/>
    <s v="Married"/>
    <n v="14871"/>
    <n v="3"/>
    <n v="19"/>
    <n v="3"/>
    <n v="2"/>
    <n v="1"/>
    <n v="8"/>
    <n v="2"/>
    <n v="4"/>
    <n v="0"/>
    <n v="2"/>
  </r>
  <r>
    <n v="29"/>
    <x v="0"/>
    <n v="2"/>
    <s v="Female"/>
    <s v="Sales Representative"/>
    <n v="3"/>
    <n v="2800"/>
    <s v="Yes"/>
    <n v="3"/>
    <n v="3"/>
    <n v="0.12"/>
    <n v="7.0000000000000007E-2"/>
    <n v="4.9999999999999989E-2"/>
    <n v="560"/>
    <n v="3000"/>
    <x v="1"/>
    <s v="Travel_Rarely"/>
    <n v="341"/>
    <s v="Sales"/>
    <n v="1"/>
    <n v="3"/>
    <s v="Medical"/>
    <n v="48"/>
    <n v="2"/>
    <n v="1"/>
    <s v="Divorced"/>
    <n v="23522"/>
    <n v="6"/>
    <n v="19"/>
    <n v="3"/>
    <n v="3"/>
    <n v="3"/>
    <n v="5"/>
    <n v="3"/>
    <n v="2"/>
    <n v="0"/>
    <n v="2"/>
  </r>
  <r>
    <n v="53"/>
    <x v="1"/>
    <n v="1"/>
    <s v="Male"/>
    <s v="Sales Executive"/>
    <n v="4"/>
    <n v="11836"/>
    <s v="No"/>
    <n v="3"/>
    <n v="2"/>
    <n v="0.1"/>
    <n v="7.0000000000000007E-2"/>
    <n v="0.03"/>
    <n v="2367.2000000000003"/>
    <n v="3000"/>
    <x v="1"/>
    <s v="Travel_Rarely"/>
    <n v="868"/>
    <s v="Sales"/>
    <n v="8"/>
    <n v="3"/>
    <s v="Marketing"/>
    <n v="73"/>
    <n v="3"/>
    <n v="4"/>
    <s v="Married"/>
    <n v="22789"/>
    <n v="5"/>
    <n v="14"/>
    <n v="3"/>
    <n v="3"/>
    <n v="1"/>
    <n v="28"/>
    <n v="3"/>
    <n v="0"/>
    <n v="2"/>
    <n v="2"/>
  </r>
  <r>
    <n v="35"/>
    <x v="1"/>
    <n v="4"/>
    <s v="Male"/>
    <s v="Manufacturing Director"/>
    <n v="2"/>
    <n v="10903"/>
    <s v="No"/>
    <n v="3"/>
    <n v="13"/>
    <n v="0.08"/>
    <n v="7.0000000000000007E-2"/>
    <n v="9.999999999999995E-3"/>
    <n v="2180.6"/>
    <n v="4500"/>
    <x v="2"/>
    <s v="Travel_Rarely"/>
    <n v="672"/>
    <s v="Research &amp; Development"/>
    <n v="25"/>
    <n v="3"/>
    <s v="Technical Degree"/>
    <n v="78"/>
    <n v="2"/>
    <n v="3"/>
    <s v="Married"/>
    <n v="9129"/>
    <n v="3"/>
    <n v="16"/>
    <n v="3"/>
    <n v="1"/>
    <n v="0"/>
    <n v="16"/>
    <n v="2"/>
    <n v="10"/>
    <n v="4"/>
    <n v="8"/>
  </r>
  <r>
    <n v="37"/>
    <x v="1"/>
    <n v="3"/>
    <s v="Female"/>
    <s v="Sales Representative"/>
    <n v="4"/>
    <n v="2973"/>
    <s v="No"/>
    <n v="3"/>
    <n v="5"/>
    <n v="0.15"/>
    <n v="7.0000000000000007E-2"/>
    <n v="7.9999999999999988E-2"/>
    <n v="594.6"/>
    <n v="500"/>
    <x v="2"/>
    <s v="Travel_Frequently"/>
    <n v="1231"/>
    <s v="Sales"/>
    <n v="21"/>
    <n v="2"/>
    <s v="Medical"/>
    <n v="54"/>
    <n v="3"/>
    <n v="1"/>
    <s v="Married"/>
    <n v="21222"/>
    <n v="5"/>
    <n v="15"/>
    <n v="3"/>
    <n v="2"/>
    <n v="1"/>
    <n v="10"/>
    <n v="3"/>
    <n v="4"/>
    <n v="0"/>
    <n v="0"/>
  </r>
  <r>
    <n v="53"/>
    <x v="1"/>
    <n v="4"/>
    <s v="Female"/>
    <s v="Research Director"/>
    <n v="4"/>
    <n v="14275"/>
    <s v="No"/>
    <n v="3"/>
    <n v="12"/>
    <n v="0.08"/>
    <n v="0.09"/>
    <n v="-9.999999999999995E-3"/>
    <n v="2855"/>
    <n v="1200"/>
    <x v="1"/>
    <s v="Travel_Rarely"/>
    <n v="102"/>
    <s v="Research &amp; Development"/>
    <n v="23"/>
    <n v="4"/>
    <s v="Life Sciences"/>
    <n v="72"/>
    <n v="3"/>
    <n v="4"/>
    <s v="Single"/>
    <n v="20206"/>
    <n v="6"/>
    <n v="18"/>
    <n v="3"/>
    <n v="3"/>
    <n v="0"/>
    <n v="33"/>
    <n v="0"/>
    <n v="9"/>
    <n v="3"/>
    <n v="8"/>
  </r>
  <r>
    <n v="43"/>
    <x v="1"/>
    <n v="4"/>
    <s v="Female"/>
    <s v="Healthcare Representative"/>
    <n v="4"/>
    <n v="5562"/>
    <s v="No"/>
    <n v="2"/>
    <n v="5"/>
    <n v="0.12"/>
    <n v="0.11"/>
    <n v="9.999999999999995E-3"/>
    <n v="1112.4000000000001"/>
    <n v="1200"/>
    <x v="0"/>
    <s v="Travel_Frequently"/>
    <n v="422"/>
    <s v="Research &amp; Development"/>
    <n v="1"/>
    <n v="3"/>
    <s v="Life Sciences"/>
    <n v="33"/>
    <n v="3"/>
    <n v="2"/>
    <s v="Married"/>
    <n v="21782"/>
    <n v="4"/>
    <n v="13"/>
    <n v="3"/>
    <n v="2"/>
    <n v="1"/>
    <n v="12"/>
    <n v="2"/>
    <n v="2"/>
    <n v="2"/>
    <n v="2"/>
  </r>
  <r>
    <n v="47"/>
    <x v="1"/>
    <n v="3"/>
    <s v="Female"/>
    <s v="Sales Executive"/>
    <n v="4"/>
    <n v="4537"/>
    <s v="Yes"/>
    <n v="3"/>
    <n v="7"/>
    <n v="0.15"/>
    <n v="0.09"/>
    <n v="0.06"/>
    <n v="907.40000000000009"/>
    <n v="1200"/>
    <x v="1"/>
    <s v="Travel_Rarely"/>
    <n v="249"/>
    <s v="Sales"/>
    <n v="2"/>
    <n v="2"/>
    <s v="Marketing"/>
    <n v="35"/>
    <n v="3"/>
    <n v="2"/>
    <s v="Married"/>
    <n v="17783"/>
    <n v="0"/>
    <n v="22"/>
    <n v="4"/>
    <n v="1"/>
    <n v="1"/>
    <n v="8"/>
    <n v="2"/>
    <n v="6"/>
    <n v="7"/>
    <n v="7"/>
  </r>
  <r>
    <n v="37"/>
    <x v="1"/>
    <n v="1"/>
    <s v="Male"/>
    <s v="Sales Executive"/>
    <n v="2"/>
    <n v="7642"/>
    <s v="Yes"/>
    <n v="3"/>
    <n v="10"/>
    <n v="0.12"/>
    <n v="0.1"/>
    <n v="1.999999999999999E-2"/>
    <n v="1528.4"/>
    <n v="3000"/>
    <x v="1"/>
    <s v="Non-Travel"/>
    <n v="1252"/>
    <s v="Sales"/>
    <n v="19"/>
    <n v="2"/>
    <s v="Medical"/>
    <n v="32"/>
    <n v="3"/>
    <n v="3"/>
    <s v="Single"/>
    <n v="4814"/>
    <n v="1"/>
    <n v="13"/>
    <n v="3"/>
    <n v="4"/>
    <n v="0"/>
    <n v="10"/>
    <n v="2"/>
    <n v="0"/>
    <n v="0"/>
    <n v="9"/>
  </r>
  <r>
    <n v="50"/>
    <x v="1"/>
    <n v="1"/>
    <s v="Male"/>
    <s v="Manager"/>
    <n v="1"/>
    <n v="17924"/>
    <s v="No"/>
    <n v="3"/>
    <n v="31"/>
    <n v="0.15"/>
    <n v="0.09"/>
    <n v="0.06"/>
    <n v="3584.8"/>
    <n v="3000"/>
    <x v="2"/>
    <s v="Non-Travel"/>
    <n v="881"/>
    <s v="Research &amp; Development"/>
    <n v="2"/>
    <n v="4"/>
    <s v="Life Sciences"/>
    <n v="98"/>
    <n v="3"/>
    <n v="4"/>
    <s v="Divorced"/>
    <n v="4544"/>
    <n v="1"/>
    <n v="11"/>
    <n v="3"/>
    <n v="4"/>
    <n v="1"/>
    <n v="31"/>
    <n v="3"/>
    <n v="6"/>
    <n v="14"/>
    <n v="7"/>
  </r>
  <r>
    <n v="39"/>
    <x v="1"/>
    <n v="4"/>
    <s v="Female"/>
    <s v="Human Resources"/>
    <n v="4"/>
    <n v="5204"/>
    <s v="No"/>
    <n v="3"/>
    <n v="5"/>
    <n v="0.1"/>
    <n v="0.09"/>
    <n v="1.0000000000000009E-2"/>
    <n v="1040.8"/>
    <n v="1200"/>
    <x v="0"/>
    <s v="Travel_Rarely"/>
    <n v="1383"/>
    <s v="Human Resources"/>
    <n v="2"/>
    <n v="3"/>
    <s v="Life Sciences"/>
    <n v="42"/>
    <n v="2"/>
    <n v="2"/>
    <s v="Married"/>
    <n v="7790"/>
    <n v="8"/>
    <n v="11"/>
    <n v="3"/>
    <n v="3"/>
    <n v="2"/>
    <n v="13"/>
    <n v="2"/>
    <n v="4"/>
    <n v="0"/>
    <n v="4"/>
  </r>
  <r>
    <n v="33"/>
    <x v="1"/>
    <n v="4"/>
    <s v="Male"/>
    <s v="Human Resources"/>
    <n v="2"/>
    <n v="2277"/>
    <s v="Yes"/>
    <n v="4"/>
    <n v="4"/>
    <n v="0.08"/>
    <n v="7.0000000000000007E-2"/>
    <n v="9.999999999999995E-3"/>
    <n v="455.40000000000003"/>
    <n v="1200"/>
    <x v="1"/>
    <s v="Travel_Rarely"/>
    <n v="1075"/>
    <s v="Human Resources"/>
    <n v="3"/>
    <n v="2"/>
    <s v="Human Resources"/>
    <n v="57"/>
    <n v="3"/>
    <n v="1"/>
    <s v="Divorced"/>
    <n v="22650"/>
    <n v="3"/>
    <n v="11"/>
    <n v="3"/>
    <n v="3"/>
    <n v="1"/>
    <n v="7"/>
    <n v="4"/>
    <n v="3"/>
    <n v="0"/>
    <n v="3"/>
  </r>
  <r>
    <n v="32"/>
    <x v="0"/>
    <n v="1"/>
    <s v="Male"/>
    <s v="Laboratory Technician"/>
    <n v="4"/>
    <n v="2795"/>
    <s v="Yes"/>
    <n v="1"/>
    <n v="1"/>
    <n v="0.15"/>
    <n v="0.11"/>
    <n v="3.9999999999999994E-2"/>
    <n v="559"/>
    <n v="500"/>
    <x v="1"/>
    <s v="Travel_Rarely"/>
    <n v="374"/>
    <s v="Research &amp; Development"/>
    <n v="25"/>
    <n v="4"/>
    <s v="Life Sciences"/>
    <n v="87"/>
    <n v="3"/>
    <n v="1"/>
    <s v="Single"/>
    <n v="18016"/>
    <n v="1"/>
    <n v="24"/>
    <n v="4"/>
    <n v="3"/>
    <n v="0"/>
    <n v="1"/>
    <n v="2"/>
    <n v="0"/>
    <n v="0"/>
    <n v="1"/>
  </r>
  <r>
    <n v="29"/>
    <x v="1"/>
    <n v="1"/>
    <s v="Female"/>
    <s v="Laboratory Technician"/>
    <n v="4"/>
    <n v="2532"/>
    <s v="No"/>
    <n v="3"/>
    <n v="4"/>
    <n v="0.1"/>
    <n v="0.1"/>
    <n v="0"/>
    <n v="506.40000000000003"/>
    <n v="500"/>
    <x v="1"/>
    <s v="Travel_Rarely"/>
    <n v="1086"/>
    <s v="Research &amp; Development"/>
    <n v="7"/>
    <n v="1"/>
    <s v="Medical"/>
    <n v="62"/>
    <n v="2"/>
    <n v="1"/>
    <s v="Divorced"/>
    <n v="6054"/>
    <n v="6"/>
    <n v="14"/>
    <n v="3"/>
    <n v="3"/>
    <n v="3"/>
    <n v="8"/>
    <n v="5"/>
    <n v="3"/>
    <n v="0"/>
    <n v="3"/>
  </r>
  <r>
    <n v="44"/>
    <x v="1"/>
    <n v="2"/>
    <s v="Male"/>
    <s v="Research Scientist"/>
    <n v="1"/>
    <n v="2559"/>
    <s v="Yes"/>
    <n v="3"/>
    <n v="8"/>
    <n v="0.1"/>
    <n v="7.0000000000000007E-2"/>
    <n v="0.03"/>
    <n v="511.8"/>
    <n v="1200"/>
    <x v="1"/>
    <s v="Travel_Rarely"/>
    <n v="661"/>
    <s v="Research &amp; Development"/>
    <n v="9"/>
    <n v="2"/>
    <s v="Life Sciences"/>
    <n v="61"/>
    <n v="3"/>
    <n v="1"/>
    <s v="Married"/>
    <n v="7508"/>
    <n v="1"/>
    <n v="13"/>
    <n v="3"/>
    <n v="4"/>
    <n v="0"/>
    <n v="8"/>
    <n v="0"/>
    <n v="7"/>
    <n v="7"/>
    <n v="1"/>
  </r>
  <r>
    <n v="28"/>
    <x v="1"/>
    <n v="1"/>
    <s v="Male"/>
    <s v="Sales Executive"/>
    <n v="4"/>
    <n v="4908"/>
    <s v="No"/>
    <n v="3"/>
    <n v="4"/>
    <n v="0.12"/>
    <n v="0.11"/>
    <n v="9.999999999999995E-3"/>
    <n v="981.6"/>
    <n v="1200"/>
    <x v="1"/>
    <s v="Travel_Rarely"/>
    <n v="821"/>
    <s v="Sales"/>
    <n v="5"/>
    <n v="4"/>
    <s v="Medical"/>
    <n v="98"/>
    <n v="3"/>
    <n v="2"/>
    <s v="Single"/>
    <n v="24252"/>
    <n v="1"/>
    <n v="14"/>
    <n v="3"/>
    <n v="2"/>
    <n v="0"/>
    <n v="4"/>
    <n v="3"/>
    <n v="2"/>
    <n v="0"/>
    <n v="2"/>
  </r>
  <r>
    <n v="58"/>
    <x v="0"/>
    <n v="4"/>
    <s v="Male"/>
    <s v="Laboratory Technician"/>
    <n v="4"/>
    <n v="2380"/>
    <s v="Yes"/>
    <n v="2"/>
    <n v="1"/>
    <n v="0.15"/>
    <n v="0.11"/>
    <n v="3.9999999999999994E-2"/>
    <n v="476"/>
    <n v="500"/>
    <x v="1"/>
    <s v="Travel_Frequently"/>
    <n v="781"/>
    <s v="Research &amp; Development"/>
    <n v="2"/>
    <n v="1"/>
    <s v="Life Sciences"/>
    <n v="57"/>
    <n v="2"/>
    <n v="1"/>
    <s v="Divorced"/>
    <n v="13384"/>
    <n v="9"/>
    <n v="14"/>
    <n v="3"/>
    <n v="4"/>
    <n v="1"/>
    <n v="3"/>
    <n v="3"/>
    <n v="0"/>
    <n v="0"/>
    <n v="0"/>
  </r>
  <r>
    <n v="43"/>
    <x v="1"/>
    <n v="1"/>
    <s v="Female"/>
    <s v="Manufacturing Director"/>
    <n v="2"/>
    <n v="4765"/>
    <s v="No"/>
    <n v="4"/>
    <n v="1"/>
    <n v="0.1"/>
    <n v="7.0000000000000007E-2"/>
    <n v="0.03"/>
    <n v="953"/>
    <n v="4500"/>
    <x v="1"/>
    <s v="Travel_Rarely"/>
    <n v="177"/>
    <s v="Research &amp; Development"/>
    <n v="8"/>
    <n v="3"/>
    <s v="Life Sciences"/>
    <n v="55"/>
    <n v="3"/>
    <n v="2"/>
    <s v="Divorced"/>
    <n v="23814"/>
    <n v="4"/>
    <n v="21"/>
    <n v="4"/>
    <n v="3"/>
    <n v="1"/>
    <n v="4"/>
    <n v="2"/>
    <n v="0"/>
    <n v="0"/>
    <n v="0"/>
  </r>
  <r>
    <n v="20"/>
    <x v="0"/>
    <n v="3"/>
    <s v="Female"/>
    <s v="Sales Representative"/>
    <n v="3"/>
    <n v="2044"/>
    <s v="No"/>
    <n v="2"/>
    <n v="2"/>
    <n v="0.1"/>
    <n v="0.1"/>
    <n v="0"/>
    <n v="408.8"/>
    <n v="3000"/>
    <x v="1"/>
    <s v="Travel_Rarely"/>
    <n v="500"/>
    <s v="Sales"/>
    <n v="2"/>
    <n v="3"/>
    <s v="Medical"/>
    <n v="49"/>
    <n v="2"/>
    <n v="1"/>
    <s v="Single"/>
    <n v="22052"/>
    <n v="1"/>
    <n v="13"/>
    <n v="3"/>
    <n v="4"/>
    <n v="0"/>
    <n v="2"/>
    <n v="3"/>
    <n v="2"/>
    <n v="0"/>
    <n v="2"/>
  </r>
  <r>
    <n v="21"/>
    <x v="0"/>
    <n v="4"/>
    <s v="Female"/>
    <s v="Research Scientist"/>
    <n v="4"/>
    <n v="2693"/>
    <s v="No"/>
    <n v="2"/>
    <n v="1"/>
    <n v="0.15"/>
    <n v="0.11"/>
    <n v="3.9999999999999994E-2"/>
    <n v="538.6"/>
    <n v="1200"/>
    <x v="1"/>
    <s v="Travel_Rarely"/>
    <n v="1427"/>
    <s v="Research &amp; Development"/>
    <n v="18"/>
    <n v="1"/>
    <s v="Other"/>
    <n v="65"/>
    <n v="3"/>
    <n v="1"/>
    <s v="Single"/>
    <n v="8870"/>
    <n v="1"/>
    <n v="19"/>
    <n v="3"/>
    <n v="1"/>
    <n v="0"/>
    <n v="1"/>
    <n v="3"/>
    <n v="0"/>
    <n v="0"/>
    <n v="0"/>
  </r>
  <r>
    <n v="36"/>
    <x v="1"/>
    <n v="3"/>
    <s v="Male"/>
    <s v="Healthcare Representative"/>
    <n v="4"/>
    <n v="6586"/>
    <s v="Yes"/>
    <n v="2"/>
    <n v="16"/>
    <n v="0.15"/>
    <n v="7.0000000000000007E-2"/>
    <n v="7.9999999999999988E-2"/>
    <n v="1317.2"/>
    <n v="500"/>
    <x v="1"/>
    <s v="Travel_Rarely"/>
    <n v="1425"/>
    <s v="Research &amp; Development"/>
    <n v="14"/>
    <n v="1"/>
    <s v="Life Sciences"/>
    <n v="68"/>
    <n v="3"/>
    <n v="2"/>
    <s v="Married"/>
    <n v="4821"/>
    <n v="0"/>
    <n v="17"/>
    <n v="3"/>
    <n v="1"/>
    <n v="1"/>
    <n v="17"/>
    <n v="2"/>
    <n v="8"/>
    <n v="4"/>
    <n v="11"/>
  </r>
  <r>
    <n v="47"/>
    <x v="1"/>
    <n v="4"/>
    <s v="Female"/>
    <s v="Sales Representative"/>
    <n v="4"/>
    <n v="3294"/>
    <s v="Yes"/>
    <n v="2"/>
    <n v="3"/>
    <n v="0.08"/>
    <n v="0.11"/>
    <n v="-0.03"/>
    <n v="658.80000000000007"/>
    <n v="3000"/>
    <x v="1"/>
    <s v="Travel_Rarely"/>
    <n v="1454"/>
    <s v="Sales"/>
    <n v="2"/>
    <n v="4"/>
    <s v="Life Sciences"/>
    <n v="65"/>
    <n v="2"/>
    <n v="1"/>
    <s v="Single"/>
    <n v="13137"/>
    <n v="1"/>
    <n v="18"/>
    <n v="3"/>
    <n v="1"/>
    <n v="0"/>
    <n v="3"/>
    <n v="3"/>
    <n v="2"/>
    <n v="1"/>
    <n v="2"/>
  </r>
  <r>
    <n v="22"/>
    <x v="0"/>
    <n v="2"/>
    <s v="Female"/>
    <s v="Manufacturing Director"/>
    <n v="3"/>
    <n v="4171"/>
    <s v="Yes"/>
    <n v="4"/>
    <n v="3"/>
    <n v="0.08"/>
    <n v="0.11"/>
    <n v="-0.03"/>
    <n v="834.2"/>
    <n v="500"/>
    <x v="1"/>
    <s v="Travel_Rarely"/>
    <n v="617"/>
    <s v="Research &amp; Development"/>
    <n v="3"/>
    <n v="1"/>
    <s v="Life Sciences"/>
    <n v="34"/>
    <n v="3"/>
    <n v="2"/>
    <s v="Married"/>
    <n v="10022"/>
    <n v="0"/>
    <n v="19"/>
    <n v="3"/>
    <n v="1"/>
    <n v="1"/>
    <n v="4"/>
    <n v="3"/>
    <n v="2"/>
    <n v="0"/>
    <n v="2"/>
  </r>
  <r>
    <n v="41"/>
    <x v="0"/>
    <n v="2"/>
    <s v="Female"/>
    <s v="Laboratory Technician"/>
    <n v="4"/>
    <n v="2778"/>
    <s v="Yes"/>
    <n v="2"/>
    <n v="7"/>
    <n v="0.12"/>
    <n v="0.11"/>
    <n v="9.999999999999995E-3"/>
    <n v="555.6"/>
    <n v="4500"/>
    <x v="1"/>
    <s v="Travel_Rarely"/>
    <n v="1085"/>
    <s v="Research &amp; Development"/>
    <n v="2"/>
    <n v="4"/>
    <s v="Life Sciences"/>
    <n v="57"/>
    <n v="1"/>
    <n v="1"/>
    <s v="Divorced"/>
    <n v="17725"/>
    <n v="4"/>
    <n v="13"/>
    <n v="3"/>
    <n v="3"/>
    <n v="1"/>
    <n v="10"/>
    <n v="1"/>
    <n v="7"/>
    <n v="1"/>
    <n v="0"/>
  </r>
  <r>
    <n v="28"/>
    <x v="1"/>
    <n v="3"/>
    <s v="Female"/>
    <s v="Research Scientist"/>
    <n v="3"/>
    <n v="2377"/>
    <s v="No"/>
    <n v="3"/>
    <n v="2"/>
    <n v="0.15"/>
    <n v="0.09"/>
    <n v="0.06"/>
    <n v="475.40000000000003"/>
    <n v="4500"/>
    <x v="1"/>
    <s v="Travel_Rarely"/>
    <n v="995"/>
    <s v="Research &amp; Development"/>
    <n v="9"/>
    <n v="3"/>
    <s v="Medical"/>
    <n v="77"/>
    <n v="3"/>
    <n v="1"/>
    <s v="Divorced"/>
    <n v="9834"/>
    <n v="5"/>
    <n v="18"/>
    <n v="3"/>
    <n v="2"/>
    <n v="1"/>
    <n v="6"/>
    <n v="2"/>
    <n v="2"/>
    <n v="2"/>
    <n v="2"/>
  </r>
  <r>
    <n v="39"/>
    <x v="0"/>
    <n v="4"/>
    <s v="Male"/>
    <s v="Laboratory Technician"/>
    <n v="1"/>
    <n v="2404"/>
    <s v="Yes"/>
    <n v="1"/>
    <n v="2"/>
    <n v="0.08"/>
    <n v="0.09"/>
    <n v="-9.999999999999995E-3"/>
    <n v="480.8"/>
    <n v="3000"/>
    <x v="1"/>
    <s v="Travel_Rarely"/>
    <n v="1122"/>
    <s v="Research &amp; Development"/>
    <n v="6"/>
    <n v="3"/>
    <s v="Medical"/>
    <n v="70"/>
    <n v="3"/>
    <n v="1"/>
    <s v="Married"/>
    <n v="4303"/>
    <n v="7"/>
    <n v="21"/>
    <n v="4"/>
    <n v="4"/>
    <n v="0"/>
    <n v="8"/>
    <n v="2"/>
    <n v="2"/>
    <n v="2"/>
    <n v="2"/>
  </r>
  <r>
    <n v="27"/>
    <x v="1"/>
    <n v="2"/>
    <s v="Female"/>
    <s v="Research Scientist"/>
    <n v="3"/>
    <n v="2318"/>
    <s v="No"/>
    <n v="3"/>
    <n v="1"/>
    <n v="0.15"/>
    <n v="0.11"/>
    <n v="3.9999999999999994E-2"/>
    <n v="463.6"/>
    <n v="4500"/>
    <x v="1"/>
    <s v="Travel_Rarely"/>
    <n v="618"/>
    <s v="Research &amp; Development"/>
    <n v="4"/>
    <n v="3"/>
    <s v="Life Sciences"/>
    <n v="76"/>
    <n v="3"/>
    <n v="1"/>
    <s v="Single"/>
    <n v="17808"/>
    <n v="1"/>
    <n v="19"/>
    <n v="3"/>
    <n v="3"/>
    <n v="0"/>
    <n v="1"/>
    <n v="2"/>
    <n v="1"/>
    <n v="0"/>
    <n v="0"/>
  </r>
  <r>
    <n v="34"/>
    <x v="1"/>
    <n v="2"/>
    <s v="Male"/>
    <s v="Laboratory Technician"/>
    <n v="2"/>
    <n v="2008"/>
    <s v="No"/>
    <n v="3"/>
    <n v="1"/>
    <n v="0.1"/>
    <n v="0.1"/>
    <n v="0"/>
    <n v="401.6"/>
    <n v="500"/>
    <x v="1"/>
    <s v="Travel_Rarely"/>
    <n v="546"/>
    <s v="Research &amp; Development"/>
    <n v="10"/>
    <n v="3"/>
    <s v="Life Sciences"/>
    <n v="83"/>
    <n v="3"/>
    <n v="1"/>
    <s v="Divorced"/>
    <n v="6896"/>
    <n v="1"/>
    <n v="14"/>
    <n v="3"/>
    <n v="2"/>
    <n v="2"/>
    <n v="1"/>
    <n v="3"/>
    <n v="0"/>
    <n v="1"/>
    <n v="0"/>
  </r>
  <r>
    <n v="42"/>
    <x v="1"/>
    <n v="3"/>
    <s v="Female"/>
    <s v="Sales Executive"/>
    <n v="3"/>
    <n v="6244"/>
    <s v="No"/>
    <n v="3"/>
    <n v="5"/>
    <n v="0.12"/>
    <n v="0.1"/>
    <n v="1.999999999999999E-2"/>
    <n v="1248.8000000000002"/>
    <n v="4500"/>
    <x v="1"/>
    <s v="Travel_Rarely"/>
    <n v="462"/>
    <s v="Sales"/>
    <n v="14"/>
    <n v="2"/>
    <s v="Medical"/>
    <n v="68"/>
    <n v="2"/>
    <n v="2"/>
    <s v="Single"/>
    <n v="7824"/>
    <n v="7"/>
    <n v="17"/>
    <n v="3"/>
    <n v="1"/>
    <n v="0"/>
    <n v="10"/>
    <n v="6"/>
    <n v="4"/>
    <n v="0"/>
    <n v="3"/>
  </r>
  <r>
    <n v="33"/>
    <x v="1"/>
    <n v="3"/>
    <s v="Male"/>
    <s v="Research Scientist"/>
    <n v="1"/>
    <n v="2799"/>
    <s v="Yes"/>
    <n v="3"/>
    <n v="3"/>
    <n v="0.15"/>
    <n v="0.1"/>
    <n v="4.9999999999999989E-2"/>
    <n v="559.80000000000007"/>
    <n v="500"/>
    <x v="1"/>
    <s v="Travel_Rarely"/>
    <n v="1198"/>
    <s v="Research &amp; Development"/>
    <n v="1"/>
    <n v="4"/>
    <s v="Other"/>
    <n v="100"/>
    <n v="2"/>
    <n v="1"/>
    <s v="Single"/>
    <n v="3339"/>
    <n v="3"/>
    <n v="11"/>
    <n v="3"/>
    <n v="2"/>
    <n v="0"/>
    <n v="6"/>
    <n v="1"/>
    <n v="2"/>
    <n v="0"/>
    <n v="2"/>
  </r>
  <r>
    <n v="58"/>
    <x v="1"/>
    <n v="3"/>
    <s v="Female"/>
    <s v="Healthcare Representative"/>
    <n v="2"/>
    <n v="10552"/>
    <s v="Yes"/>
    <n v="3"/>
    <n v="6"/>
    <n v="0.12"/>
    <n v="0.09"/>
    <n v="0.03"/>
    <n v="2110.4"/>
    <n v="4500"/>
    <x v="1"/>
    <s v="Travel_Rarely"/>
    <n v="1272"/>
    <s v="Research &amp; Development"/>
    <n v="5"/>
    <n v="3"/>
    <s v="Technical Degree"/>
    <n v="37"/>
    <n v="2"/>
    <n v="3"/>
    <s v="Divorced"/>
    <n v="9255"/>
    <n v="2"/>
    <n v="13"/>
    <n v="3"/>
    <n v="4"/>
    <n v="1"/>
    <n v="24"/>
    <n v="3"/>
    <n v="0"/>
    <n v="0"/>
    <n v="4"/>
  </r>
  <r>
    <n v="31"/>
    <x v="1"/>
    <n v="2"/>
    <s v="Male"/>
    <s v="Sales Representative"/>
    <n v="3"/>
    <n v="2329"/>
    <s v="No"/>
    <n v="4"/>
    <n v="7"/>
    <n v="0.1"/>
    <n v="0.09"/>
    <n v="1.0000000000000009E-2"/>
    <n v="465.8"/>
    <n v="4500"/>
    <x v="2"/>
    <s v="Travel_Rarely"/>
    <n v="154"/>
    <s v="Sales"/>
    <n v="7"/>
    <n v="4"/>
    <s v="Life Sciences"/>
    <n v="41"/>
    <n v="2"/>
    <n v="1"/>
    <s v="Married"/>
    <n v="11737"/>
    <n v="3"/>
    <n v="15"/>
    <n v="3"/>
    <n v="2"/>
    <n v="0"/>
    <n v="13"/>
    <n v="2"/>
    <n v="7"/>
    <n v="5"/>
    <n v="2"/>
  </r>
  <r>
    <n v="35"/>
    <x v="1"/>
    <n v="4"/>
    <s v="Female"/>
    <s v="Healthcare Representative"/>
    <n v="4"/>
    <n v="4014"/>
    <s v="Yes"/>
    <n v="1"/>
    <n v="10"/>
    <n v="0.15"/>
    <n v="0.11"/>
    <n v="3.9999999999999994E-2"/>
    <n v="802.80000000000007"/>
    <n v="3000"/>
    <x v="1"/>
    <s v="Travel_Rarely"/>
    <n v="1137"/>
    <s v="Research &amp; Development"/>
    <n v="21"/>
    <n v="1"/>
    <s v="Life Sciences"/>
    <n v="51"/>
    <n v="3"/>
    <n v="2"/>
    <s v="Married"/>
    <n v="19170"/>
    <n v="1"/>
    <n v="25"/>
    <n v="4"/>
    <n v="4"/>
    <n v="1"/>
    <n v="10"/>
    <n v="2"/>
    <n v="6"/>
    <n v="0"/>
    <n v="7"/>
  </r>
  <r>
    <n v="49"/>
    <x v="1"/>
    <n v="1"/>
    <s v="Female"/>
    <s v="Laboratory Technician"/>
    <n v="2"/>
    <n v="7403"/>
    <s v="No"/>
    <n v="2"/>
    <n v="26"/>
    <n v="0.15"/>
    <n v="7.0000000000000007E-2"/>
    <n v="7.9999999999999988E-2"/>
    <n v="1480.6000000000001"/>
    <n v="3000"/>
    <x v="1"/>
    <s v="Travel_Rarely"/>
    <n v="527"/>
    <s v="Research &amp; Development"/>
    <n v="8"/>
    <n v="2"/>
    <s v="Other"/>
    <n v="51"/>
    <n v="3"/>
    <n v="3"/>
    <s v="Married"/>
    <n v="22477"/>
    <n v="4"/>
    <n v="11"/>
    <n v="3"/>
    <n v="3"/>
    <n v="1"/>
    <n v="29"/>
    <n v="3"/>
    <n v="9"/>
    <n v="1"/>
    <n v="7"/>
  </r>
  <r>
    <n v="48"/>
    <x v="1"/>
    <n v="4"/>
    <s v="Male"/>
    <s v="Research Scientist"/>
    <n v="3"/>
    <n v="2259"/>
    <s v="No"/>
    <n v="2"/>
    <n v="0"/>
    <n v="0.1"/>
    <n v="7.0000000000000007E-2"/>
    <n v="0.03"/>
    <n v="451.8"/>
    <n v="3000"/>
    <x v="2"/>
    <s v="Travel_Rarely"/>
    <n v="1469"/>
    <s v="Research &amp; Development"/>
    <n v="20"/>
    <n v="4"/>
    <s v="Medical"/>
    <n v="51"/>
    <n v="3"/>
    <n v="1"/>
    <s v="Married"/>
    <n v="5543"/>
    <n v="4"/>
    <n v="17"/>
    <n v="3"/>
    <n v="1"/>
    <n v="2"/>
    <n v="13"/>
    <n v="2"/>
    <n v="0"/>
    <n v="0"/>
    <n v="0"/>
  </r>
  <r>
    <n v="31"/>
    <x v="1"/>
    <n v="4"/>
    <s v="Female"/>
    <s v="Sales Executive"/>
    <n v="3"/>
    <n v="6932"/>
    <s v="No"/>
    <n v="2"/>
    <n v="9"/>
    <n v="0.15"/>
    <n v="7.0000000000000007E-2"/>
    <n v="7.9999999999999988E-2"/>
    <n v="1386.4"/>
    <n v="3000"/>
    <x v="1"/>
    <s v="Non-Travel"/>
    <n v="1188"/>
    <s v="Sales"/>
    <n v="20"/>
    <n v="2"/>
    <s v="Marketing"/>
    <n v="45"/>
    <n v="3"/>
    <n v="2"/>
    <s v="Married"/>
    <n v="24406"/>
    <n v="1"/>
    <n v="13"/>
    <n v="3"/>
    <n v="4"/>
    <n v="1"/>
    <n v="9"/>
    <n v="2"/>
    <n v="8"/>
    <n v="0"/>
    <n v="0"/>
  </r>
  <r>
    <n v="36"/>
    <x v="1"/>
    <n v="2"/>
    <s v="Male"/>
    <s v="Research Scientist"/>
    <n v="4"/>
    <n v="4678"/>
    <s v="No"/>
    <n v="3"/>
    <n v="6"/>
    <n v="0.12"/>
    <n v="7.0000000000000007E-2"/>
    <n v="4.9999999999999989E-2"/>
    <n v="935.6"/>
    <n v="1200"/>
    <x v="1"/>
    <s v="Travel_Rarely"/>
    <n v="188"/>
    <s v="Research &amp; Development"/>
    <n v="7"/>
    <n v="4"/>
    <s v="Other"/>
    <n v="65"/>
    <n v="3"/>
    <n v="1"/>
    <s v="Single"/>
    <n v="23293"/>
    <n v="2"/>
    <n v="18"/>
    <n v="3"/>
    <n v="3"/>
    <n v="0"/>
    <n v="8"/>
    <n v="6"/>
    <n v="2"/>
    <n v="0"/>
    <n v="1"/>
  </r>
  <r>
    <n v="38"/>
    <x v="1"/>
    <n v="4"/>
    <s v="Female"/>
    <s v="Research Director"/>
    <n v="1"/>
    <n v="13582"/>
    <s v="No"/>
    <n v="3"/>
    <n v="15"/>
    <n v="0.08"/>
    <n v="0.09"/>
    <n v="-9.999999999999995E-3"/>
    <n v="2716.4"/>
    <n v="1200"/>
    <x v="1"/>
    <s v="Travel_Rarely"/>
    <n v="1333"/>
    <s v="Research &amp; Development"/>
    <n v="1"/>
    <n v="3"/>
    <s v="Technical Degree"/>
    <n v="80"/>
    <n v="3"/>
    <n v="3"/>
    <s v="Married"/>
    <n v="16292"/>
    <n v="1"/>
    <n v="13"/>
    <n v="3"/>
    <n v="2"/>
    <n v="1"/>
    <n v="15"/>
    <n v="3"/>
    <n v="12"/>
    <n v="5"/>
    <n v="11"/>
  </r>
  <r>
    <n v="32"/>
    <x v="1"/>
    <n v="3"/>
    <s v="Female"/>
    <s v="Laboratory Technician"/>
    <n v="2"/>
    <n v="2332"/>
    <s v="No"/>
    <n v="3"/>
    <n v="3"/>
    <n v="0.1"/>
    <n v="0.11"/>
    <n v="-9.999999999999995E-3"/>
    <n v="466.40000000000003"/>
    <n v="3000"/>
    <x v="2"/>
    <s v="Non-Travel"/>
    <n v="1184"/>
    <s v="Research &amp; Development"/>
    <n v="1"/>
    <n v="3"/>
    <s v="Life Sciences"/>
    <n v="70"/>
    <n v="2"/>
    <n v="1"/>
    <s v="Married"/>
    <n v="3974"/>
    <n v="6"/>
    <n v="20"/>
    <n v="4"/>
    <n v="3"/>
    <n v="0"/>
    <n v="5"/>
    <n v="3"/>
    <n v="0"/>
    <n v="0"/>
    <n v="2"/>
  </r>
  <r>
    <n v="25"/>
    <x v="0"/>
    <n v="3"/>
    <s v="Male"/>
    <s v="Sales Representative"/>
    <n v="2"/>
    <n v="2413"/>
    <s v="Yes"/>
    <n v="3"/>
    <n v="1"/>
    <n v="0.1"/>
    <n v="0.09"/>
    <n v="1.0000000000000009E-2"/>
    <n v="482.6"/>
    <n v="4500"/>
    <x v="1"/>
    <s v="Travel_Rarely"/>
    <n v="867"/>
    <s v="Sales"/>
    <n v="19"/>
    <n v="2"/>
    <s v="Marketing"/>
    <n v="36"/>
    <n v="2"/>
    <n v="1"/>
    <s v="Married"/>
    <n v="18798"/>
    <n v="1"/>
    <n v="18"/>
    <n v="3"/>
    <n v="3"/>
    <n v="3"/>
    <n v="1"/>
    <n v="2"/>
    <n v="0"/>
    <n v="0"/>
    <n v="0"/>
  </r>
  <r>
    <n v="40"/>
    <x v="1"/>
    <n v="1"/>
    <s v="Male"/>
    <s v="Sales Executive"/>
    <n v="2"/>
    <n v="9705"/>
    <s v="No"/>
    <n v="2"/>
    <n v="1"/>
    <n v="0.12"/>
    <n v="0.1"/>
    <n v="1.999999999999999E-2"/>
    <n v="1941"/>
    <n v="1200"/>
    <x v="1"/>
    <s v="Travel_Rarely"/>
    <n v="658"/>
    <s v="Sales"/>
    <n v="10"/>
    <n v="4"/>
    <s v="Marketing"/>
    <n v="67"/>
    <n v="2"/>
    <n v="3"/>
    <s v="Divorced"/>
    <n v="20652"/>
    <n v="2"/>
    <n v="12"/>
    <n v="3"/>
    <n v="2"/>
    <n v="1"/>
    <n v="11"/>
    <n v="2"/>
    <n v="0"/>
    <n v="0"/>
    <n v="0"/>
  </r>
  <r>
    <n v="26"/>
    <x v="1"/>
    <n v="3"/>
    <s v="Male"/>
    <s v="Sales Executive"/>
    <n v="1"/>
    <n v="4294"/>
    <s v="No"/>
    <n v="3"/>
    <n v="7"/>
    <n v="0.08"/>
    <n v="0.09"/>
    <n v="-9.999999999999995E-3"/>
    <n v="858.80000000000007"/>
    <n v="1200"/>
    <x v="2"/>
    <s v="Travel_Frequently"/>
    <n v="1283"/>
    <s v="Sales"/>
    <n v="1"/>
    <n v="3"/>
    <s v="Medical"/>
    <n v="52"/>
    <n v="2"/>
    <n v="2"/>
    <s v="Single"/>
    <n v="11148"/>
    <n v="1"/>
    <n v="12"/>
    <n v="3"/>
    <n v="2"/>
    <n v="0"/>
    <n v="7"/>
    <n v="2"/>
    <n v="7"/>
    <n v="0"/>
    <n v="7"/>
  </r>
  <r>
    <n v="41"/>
    <x v="1"/>
    <n v="4"/>
    <s v="Male"/>
    <s v="Laboratory Technician"/>
    <n v="1"/>
    <n v="4721"/>
    <s v="Yes"/>
    <n v="3"/>
    <n v="18"/>
    <n v="0.08"/>
    <n v="7.0000000000000007E-2"/>
    <n v="9.999999999999995E-3"/>
    <n v="944.2"/>
    <n v="4500"/>
    <x v="1"/>
    <s v="Travel_Rarely"/>
    <n v="263"/>
    <s v="Research &amp; Development"/>
    <n v="6"/>
    <n v="3"/>
    <s v="Medical"/>
    <n v="59"/>
    <n v="3"/>
    <n v="1"/>
    <s v="Single"/>
    <n v="3119"/>
    <n v="2"/>
    <n v="13"/>
    <n v="3"/>
    <n v="3"/>
    <n v="0"/>
    <n v="20"/>
    <n v="3"/>
    <n v="13"/>
    <n v="2"/>
    <n v="17"/>
  </r>
  <r>
    <n v="36"/>
    <x v="1"/>
    <n v="3"/>
    <s v="Male"/>
    <s v="Laboratory Technician"/>
    <n v="3"/>
    <n v="2519"/>
    <s v="No"/>
    <n v="3"/>
    <n v="11"/>
    <n v="0.12"/>
    <n v="0.1"/>
    <n v="1.999999999999999E-2"/>
    <n v="503.8"/>
    <n v="500"/>
    <x v="1"/>
    <s v="Travel_Rarely"/>
    <n v="938"/>
    <s v="Research &amp; Development"/>
    <n v="2"/>
    <n v="4"/>
    <s v="Medical"/>
    <n v="79"/>
    <n v="3"/>
    <n v="1"/>
    <s v="Single"/>
    <n v="12287"/>
    <n v="4"/>
    <n v="21"/>
    <n v="4"/>
    <n v="3"/>
    <n v="0"/>
    <n v="16"/>
    <n v="6"/>
    <n v="8"/>
    <n v="3"/>
    <n v="9"/>
  </r>
  <r>
    <n v="19"/>
    <x v="0"/>
    <n v="4"/>
    <s v="Male"/>
    <s v="Sales Representative"/>
    <n v="2"/>
    <n v="2121"/>
    <s v="Yes"/>
    <n v="4"/>
    <n v="1"/>
    <n v="0.1"/>
    <n v="0.11"/>
    <n v="-9.999999999999995E-3"/>
    <n v="424.20000000000005"/>
    <n v="3000"/>
    <x v="1"/>
    <s v="Travel_Rarely"/>
    <n v="419"/>
    <s v="Sales"/>
    <n v="21"/>
    <n v="3"/>
    <s v="Other"/>
    <n v="37"/>
    <n v="2"/>
    <n v="1"/>
    <s v="Single"/>
    <n v="9947"/>
    <n v="1"/>
    <n v="13"/>
    <n v="3"/>
    <n v="2"/>
    <n v="0"/>
    <n v="1"/>
    <n v="3"/>
    <n v="0"/>
    <n v="0"/>
    <n v="0"/>
  </r>
  <r>
    <n v="20"/>
    <x v="0"/>
    <n v="1"/>
    <s v="Male"/>
    <s v="Laboratory Technician"/>
    <n v="1"/>
    <n v="2973"/>
    <s v="No"/>
    <n v="3"/>
    <n v="1"/>
    <n v="0.15"/>
    <n v="0.11"/>
    <n v="3.9999999999999994E-2"/>
    <n v="594.6"/>
    <n v="500"/>
    <x v="1"/>
    <s v="Travel_Rarely"/>
    <n v="129"/>
    <s v="Research &amp; Development"/>
    <n v="4"/>
    <n v="3"/>
    <s v="Technical Degree"/>
    <n v="84"/>
    <n v="3"/>
    <n v="1"/>
    <s v="Single"/>
    <n v="13008"/>
    <n v="1"/>
    <n v="19"/>
    <n v="3"/>
    <n v="2"/>
    <n v="0"/>
    <n v="1"/>
    <n v="2"/>
    <n v="0"/>
    <n v="0"/>
    <n v="0"/>
  </r>
  <r>
    <n v="31"/>
    <x v="1"/>
    <n v="4"/>
    <s v="Female"/>
    <s v="Healthcare Representative"/>
    <n v="4"/>
    <n v="5855"/>
    <s v="Yes"/>
    <n v="1"/>
    <n v="9"/>
    <n v="0.1"/>
    <n v="7.0000000000000007E-2"/>
    <n v="0.03"/>
    <n v="1171"/>
    <n v="4500"/>
    <x v="1"/>
    <s v="Travel_Rarely"/>
    <n v="616"/>
    <s v="Research &amp; Development"/>
    <n v="12"/>
    <n v="3"/>
    <s v="Medical"/>
    <n v="41"/>
    <n v="3"/>
    <n v="2"/>
    <s v="Married"/>
    <n v="17369"/>
    <n v="0"/>
    <n v="11"/>
    <n v="3"/>
    <n v="3"/>
    <n v="2"/>
    <n v="10"/>
    <n v="2"/>
    <n v="7"/>
    <n v="8"/>
    <n v="5"/>
  </r>
  <r>
    <n v="40"/>
    <x v="1"/>
    <n v="4"/>
    <s v="Male"/>
    <s v="Research Scientist"/>
    <n v="2"/>
    <n v="3617"/>
    <s v="Yes"/>
    <n v="3"/>
    <n v="1"/>
    <n v="0.12"/>
    <n v="7.0000000000000007E-2"/>
    <n v="4.9999999999999989E-2"/>
    <n v="723.40000000000009"/>
    <n v="3000"/>
    <x v="1"/>
    <s v="Travel_Frequently"/>
    <n v="1469"/>
    <s v="Research &amp; Development"/>
    <n v="9"/>
    <n v="4"/>
    <s v="Medical"/>
    <n v="35"/>
    <n v="3"/>
    <n v="1"/>
    <s v="Divorced"/>
    <n v="25063"/>
    <n v="8"/>
    <n v="14"/>
    <n v="3"/>
    <n v="4"/>
    <n v="1"/>
    <n v="3"/>
    <n v="2"/>
    <n v="1"/>
    <n v="0"/>
    <n v="0"/>
  </r>
  <r>
    <n v="32"/>
    <x v="1"/>
    <n v="3"/>
    <s v="Female"/>
    <s v="Manufacturing Director"/>
    <n v="1"/>
    <n v="6725"/>
    <s v="No"/>
    <n v="4"/>
    <n v="8"/>
    <n v="0.1"/>
    <n v="7.0000000000000007E-2"/>
    <n v="0.03"/>
    <n v="1345"/>
    <n v="1200"/>
    <x v="1"/>
    <s v="Travel_Rarely"/>
    <n v="498"/>
    <s v="Research &amp; Development"/>
    <n v="3"/>
    <n v="4"/>
    <s v="Medical"/>
    <n v="93"/>
    <n v="3"/>
    <n v="2"/>
    <s v="Married"/>
    <n v="13554"/>
    <n v="1"/>
    <n v="12"/>
    <n v="3"/>
    <n v="3"/>
    <n v="1"/>
    <n v="8"/>
    <n v="2"/>
    <n v="7"/>
    <n v="6"/>
    <n v="3"/>
  </r>
  <r>
    <n v="36"/>
    <x v="0"/>
    <n v="3"/>
    <s v="Male"/>
    <s v="Sales Executive"/>
    <n v="4"/>
    <n v="10325"/>
    <s v="Yes"/>
    <n v="3"/>
    <n v="16"/>
    <n v="0.1"/>
    <n v="0.11"/>
    <n v="-9.999999999999995E-3"/>
    <n v="2065"/>
    <n v="1200"/>
    <x v="1"/>
    <s v="Travel_Rarely"/>
    <n v="530"/>
    <s v="Sales"/>
    <n v="3"/>
    <n v="1"/>
    <s v="Life Sciences"/>
    <n v="51"/>
    <n v="2"/>
    <n v="3"/>
    <s v="Married"/>
    <n v="5518"/>
    <n v="1"/>
    <n v="11"/>
    <n v="3"/>
    <n v="1"/>
    <n v="1"/>
    <n v="16"/>
    <n v="6"/>
    <n v="7"/>
    <n v="3"/>
    <n v="7"/>
  </r>
  <r>
    <n v="33"/>
    <x v="1"/>
    <n v="2"/>
    <s v="Female"/>
    <s v="Healthcare Representative"/>
    <n v="4"/>
    <n v="6949"/>
    <s v="No"/>
    <n v="3"/>
    <n v="5"/>
    <n v="0.12"/>
    <n v="0.09"/>
    <n v="0.03"/>
    <n v="1389.8000000000002"/>
    <n v="3000"/>
    <x v="2"/>
    <s v="Travel_Rarely"/>
    <n v="1069"/>
    <s v="Research &amp; Development"/>
    <n v="1"/>
    <n v="3"/>
    <s v="Life Sciences"/>
    <n v="42"/>
    <n v="2"/>
    <n v="2"/>
    <s v="Single"/>
    <n v="12291"/>
    <n v="0"/>
    <n v="14"/>
    <n v="3"/>
    <n v="1"/>
    <n v="0"/>
    <n v="6"/>
    <n v="3"/>
    <n v="0"/>
    <n v="1"/>
    <n v="4"/>
  </r>
  <r>
    <n v="37"/>
    <x v="0"/>
    <n v="1"/>
    <s v="Male"/>
    <s v="Sales Executive"/>
    <n v="3"/>
    <n v="10609"/>
    <s v="No"/>
    <n v="1"/>
    <n v="14"/>
    <n v="0.15"/>
    <n v="0.11"/>
    <n v="3.9999999999999994E-2"/>
    <n v="2121.8000000000002"/>
    <n v="500"/>
    <x v="1"/>
    <s v="Travel_Rarely"/>
    <n v="625"/>
    <s v="Sales"/>
    <n v="1"/>
    <n v="4"/>
    <s v="Life Sciences"/>
    <n v="46"/>
    <n v="2"/>
    <n v="3"/>
    <s v="Married"/>
    <n v="14922"/>
    <n v="5"/>
    <n v="11"/>
    <n v="3"/>
    <n v="3"/>
    <n v="0"/>
    <n v="17"/>
    <n v="2"/>
    <n v="1"/>
    <n v="11"/>
    <n v="7"/>
  </r>
  <r>
    <n v="45"/>
    <x v="1"/>
    <n v="3"/>
    <s v="Male"/>
    <s v="Laboratory Technician"/>
    <n v="2"/>
    <n v="4447"/>
    <s v="No"/>
    <n v="2"/>
    <n v="9"/>
    <n v="0.1"/>
    <n v="0.1"/>
    <n v="0"/>
    <n v="889.40000000000009"/>
    <n v="3000"/>
    <x v="2"/>
    <s v="Non-Travel"/>
    <n v="805"/>
    <s v="Research &amp; Development"/>
    <n v="4"/>
    <n v="2"/>
    <s v="Life Sciences"/>
    <n v="57"/>
    <n v="3"/>
    <n v="2"/>
    <s v="Married"/>
    <n v="23163"/>
    <n v="1"/>
    <n v="12"/>
    <n v="3"/>
    <n v="2"/>
    <n v="0"/>
    <n v="9"/>
    <n v="5"/>
    <n v="7"/>
    <n v="0"/>
    <n v="8"/>
  </r>
  <r>
    <n v="29"/>
    <x v="1"/>
    <n v="3"/>
    <s v="Female"/>
    <s v="Sales Representative"/>
    <n v="4"/>
    <n v="2157"/>
    <s v="No"/>
    <n v="3"/>
    <n v="3"/>
    <n v="0.15"/>
    <n v="0.11"/>
    <n v="3.9999999999999994E-2"/>
    <n v="431.40000000000003"/>
    <n v="500"/>
    <x v="1"/>
    <s v="Travel_Frequently"/>
    <n v="1404"/>
    <s v="Sales"/>
    <n v="20"/>
    <n v="3"/>
    <s v="Technical Degree"/>
    <n v="84"/>
    <n v="3"/>
    <n v="1"/>
    <s v="Married"/>
    <n v="18203"/>
    <n v="1"/>
    <n v="15"/>
    <n v="3"/>
    <n v="2"/>
    <n v="1"/>
    <n v="3"/>
    <n v="5"/>
    <n v="1"/>
    <n v="0"/>
    <n v="2"/>
  </r>
  <r>
    <n v="35"/>
    <x v="1"/>
    <n v="3"/>
    <s v="Female"/>
    <s v="Sales Executive"/>
    <n v="3"/>
    <n v="4601"/>
    <s v="No"/>
    <n v="3"/>
    <n v="5"/>
    <n v="0.15"/>
    <n v="0.11"/>
    <n v="3.9999999999999994E-2"/>
    <n v="920.2"/>
    <n v="1200"/>
    <x v="1"/>
    <s v="Travel_Rarely"/>
    <n v="1219"/>
    <s v="Sales"/>
    <n v="18"/>
    <n v="3"/>
    <s v="Medical"/>
    <n v="86"/>
    <n v="3"/>
    <n v="2"/>
    <s v="Married"/>
    <n v="6179"/>
    <n v="1"/>
    <n v="16"/>
    <n v="3"/>
    <n v="2"/>
    <n v="0"/>
    <n v="5"/>
    <n v="3"/>
    <n v="2"/>
    <n v="1"/>
    <n v="0"/>
  </r>
  <r>
    <n v="52"/>
    <x v="1"/>
    <n v="4"/>
    <s v="Male"/>
    <s v="Manager"/>
    <n v="4"/>
    <n v="17099"/>
    <s v="No"/>
    <n v="2"/>
    <n v="9"/>
    <n v="0.08"/>
    <n v="0.1"/>
    <n v="-2.0000000000000004E-2"/>
    <n v="3419.8"/>
    <n v="3000"/>
    <x v="1"/>
    <s v="Travel_Rarely"/>
    <n v="1053"/>
    <s v="Research &amp; Development"/>
    <n v="1"/>
    <n v="2"/>
    <s v="Life Sciences"/>
    <n v="70"/>
    <n v="3"/>
    <n v="4"/>
    <s v="Married"/>
    <n v="13829"/>
    <n v="2"/>
    <n v="15"/>
    <n v="3"/>
    <n v="2"/>
    <n v="1"/>
    <n v="26"/>
    <n v="2"/>
    <n v="8"/>
    <n v="7"/>
    <n v="8"/>
  </r>
  <r>
    <n v="58"/>
    <x v="0"/>
    <n v="4"/>
    <s v="Male"/>
    <s v="Research Scientist"/>
    <n v="3"/>
    <n v="2479"/>
    <s v="No"/>
    <n v="3"/>
    <n v="1"/>
    <n v="0.1"/>
    <n v="7.0000000000000007E-2"/>
    <n v="0.03"/>
    <n v="495.8"/>
    <n v="4500"/>
    <x v="0"/>
    <s v="Travel_Rarely"/>
    <n v="289"/>
    <s v="Research &amp; Development"/>
    <n v="2"/>
    <n v="3"/>
    <s v="Technical Degree"/>
    <n v="51"/>
    <n v="3"/>
    <n v="1"/>
    <s v="Single"/>
    <n v="26227"/>
    <n v="4"/>
    <n v="24"/>
    <n v="4"/>
    <n v="1"/>
    <n v="0"/>
    <n v="7"/>
    <n v="4"/>
    <n v="0"/>
    <n v="0"/>
    <n v="0"/>
  </r>
  <r>
    <n v="53"/>
    <x v="1"/>
    <n v="3"/>
    <s v="Male"/>
    <s v="Manager"/>
    <n v="3"/>
    <n v="14852"/>
    <s v="No"/>
    <n v="4"/>
    <n v="17"/>
    <n v="0.15"/>
    <n v="0.09"/>
    <n v="0.06"/>
    <n v="2970.4"/>
    <n v="4500"/>
    <x v="1"/>
    <s v="Travel_Rarely"/>
    <n v="1376"/>
    <s v="Sales"/>
    <n v="2"/>
    <n v="2"/>
    <s v="Medical"/>
    <n v="45"/>
    <n v="3"/>
    <n v="4"/>
    <s v="Divorced"/>
    <n v="13938"/>
    <n v="6"/>
    <n v="13"/>
    <n v="3"/>
    <n v="3"/>
    <n v="1"/>
    <n v="22"/>
    <n v="3"/>
    <n v="13"/>
    <n v="15"/>
    <n v="2"/>
  </r>
  <r>
    <n v="30"/>
    <x v="1"/>
    <n v="3"/>
    <s v="Male"/>
    <s v="Sales Executive"/>
    <n v="3"/>
    <n v="7264"/>
    <s v="No"/>
    <n v="4"/>
    <n v="8"/>
    <n v="0.1"/>
    <n v="0.1"/>
    <n v="0"/>
    <n v="1452.8000000000002"/>
    <n v="1200"/>
    <x v="0"/>
    <s v="Travel_Rarely"/>
    <n v="231"/>
    <s v="Sales"/>
    <n v="8"/>
    <n v="2"/>
    <s v="Other"/>
    <n v="62"/>
    <n v="3"/>
    <n v="3"/>
    <s v="Divorced"/>
    <n v="9977"/>
    <n v="5"/>
    <n v="11"/>
    <n v="3"/>
    <n v="1"/>
    <n v="1"/>
    <n v="10"/>
    <n v="2"/>
    <n v="4"/>
    <n v="7"/>
    <n v="7"/>
  </r>
  <r>
    <n v="38"/>
    <x v="1"/>
    <n v="3"/>
    <s v="Female"/>
    <s v="Sales Executive"/>
    <n v="4"/>
    <n v="5666"/>
    <s v="Yes"/>
    <n v="3"/>
    <n v="5"/>
    <n v="0.12"/>
    <n v="0.11"/>
    <n v="9.999999999999995E-3"/>
    <n v="1133.2"/>
    <n v="4500"/>
    <x v="2"/>
    <s v="Non-Travel"/>
    <n v="152"/>
    <s v="Sales"/>
    <n v="10"/>
    <n v="3"/>
    <s v="Technical Degree"/>
    <n v="85"/>
    <n v="3"/>
    <n v="2"/>
    <s v="Single"/>
    <n v="19899"/>
    <n v="1"/>
    <n v="13"/>
    <n v="3"/>
    <n v="2"/>
    <n v="0"/>
    <n v="6"/>
    <n v="1"/>
    <n v="3"/>
    <n v="1"/>
    <n v="3"/>
  </r>
  <r>
    <n v="35"/>
    <x v="1"/>
    <n v="4"/>
    <s v="Male"/>
    <s v="Sales Executive"/>
    <n v="4"/>
    <n v="7823"/>
    <s v="No"/>
    <n v="3"/>
    <n v="10"/>
    <n v="0.08"/>
    <n v="0.09"/>
    <n v="-9.999999999999995E-3"/>
    <n v="1564.6000000000001"/>
    <n v="4500"/>
    <x v="1"/>
    <s v="Travel_Rarely"/>
    <n v="882"/>
    <s v="Sales"/>
    <n v="3"/>
    <n v="4"/>
    <s v="Life Sciences"/>
    <n v="92"/>
    <n v="3"/>
    <n v="3"/>
    <s v="Divorced"/>
    <n v="6812"/>
    <n v="6"/>
    <n v="13"/>
    <n v="3"/>
    <n v="2"/>
    <n v="1"/>
    <n v="12"/>
    <n v="2"/>
    <n v="9"/>
    <n v="0"/>
    <n v="8"/>
  </r>
  <r>
    <n v="39"/>
    <x v="1"/>
    <n v="1"/>
    <s v="Male"/>
    <s v="Sales Executive"/>
    <n v="3"/>
    <n v="7880"/>
    <s v="No"/>
    <n v="3"/>
    <n v="8"/>
    <n v="0.08"/>
    <n v="0.11"/>
    <n v="-0.03"/>
    <n v="1576"/>
    <n v="4500"/>
    <x v="2"/>
    <s v="Travel_Rarely"/>
    <n v="903"/>
    <s v="Sales"/>
    <n v="2"/>
    <n v="5"/>
    <s v="Life Sciences"/>
    <n v="41"/>
    <n v="4"/>
    <n v="3"/>
    <s v="Single"/>
    <n v="2560"/>
    <n v="0"/>
    <n v="18"/>
    <n v="3"/>
    <n v="4"/>
    <n v="0"/>
    <n v="9"/>
    <n v="3"/>
    <n v="7"/>
    <n v="0"/>
    <n v="7"/>
  </r>
  <r>
    <n v="40"/>
    <x v="0"/>
    <n v="2"/>
    <s v="Female"/>
    <s v="Sales Executive"/>
    <n v="2"/>
    <n v="13194"/>
    <s v="Yes"/>
    <n v="2"/>
    <n v="1"/>
    <n v="0.08"/>
    <n v="0.09"/>
    <n v="-9.999999999999995E-3"/>
    <n v="2638.8"/>
    <n v="1200"/>
    <x v="2"/>
    <s v="Non-Travel"/>
    <n v="1479"/>
    <s v="Sales"/>
    <n v="24"/>
    <n v="3"/>
    <s v="Life Sciences"/>
    <n v="100"/>
    <n v="4"/>
    <n v="4"/>
    <s v="Single"/>
    <n v="17071"/>
    <n v="4"/>
    <n v="16"/>
    <n v="3"/>
    <n v="4"/>
    <n v="0"/>
    <n v="22"/>
    <n v="2"/>
    <n v="0"/>
    <n v="0"/>
    <n v="0"/>
  </r>
  <r>
    <n v="47"/>
    <x v="1"/>
    <n v="3"/>
    <s v="Male"/>
    <s v="Manufacturing Director"/>
    <n v="3"/>
    <n v="5067"/>
    <s v="Yes"/>
    <n v="4"/>
    <n v="19"/>
    <n v="0.12"/>
    <n v="0.09"/>
    <n v="0.03"/>
    <n v="1013.4000000000001"/>
    <n v="1200"/>
    <x v="2"/>
    <s v="Travel_Frequently"/>
    <n v="1379"/>
    <s v="Research &amp; Development"/>
    <n v="16"/>
    <n v="4"/>
    <s v="Medical"/>
    <n v="64"/>
    <n v="4"/>
    <n v="2"/>
    <s v="Divorced"/>
    <n v="6759"/>
    <n v="1"/>
    <n v="19"/>
    <n v="3"/>
    <n v="3"/>
    <n v="0"/>
    <n v="20"/>
    <n v="3"/>
    <n v="10"/>
    <n v="2"/>
    <n v="7"/>
  </r>
  <r>
    <n v="36"/>
    <x v="1"/>
    <n v="1"/>
    <s v="Male"/>
    <s v="Sales Executive"/>
    <n v="4"/>
    <n v="5079"/>
    <s v="No"/>
    <n v="3"/>
    <n v="7"/>
    <n v="0.12"/>
    <n v="7.0000000000000007E-2"/>
    <n v="4.9999999999999989E-2"/>
    <n v="1015.8000000000001"/>
    <n v="1200"/>
    <x v="1"/>
    <s v="Non-Travel"/>
    <n v="1229"/>
    <s v="Sales"/>
    <n v="8"/>
    <n v="4"/>
    <s v="Technical Degree"/>
    <n v="84"/>
    <n v="3"/>
    <n v="2"/>
    <s v="Divorced"/>
    <n v="25952"/>
    <n v="4"/>
    <n v="13"/>
    <n v="3"/>
    <n v="4"/>
    <n v="2"/>
    <n v="12"/>
    <n v="3"/>
    <n v="7"/>
    <n v="0"/>
    <n v="7"/>
  </r>
  <r>
    <n v="31"/>
    <x v="0"/>
    <n v="3"/>
    <s v="Male"/>
    <s v="Research Scientist"/>
    <n v="1"/>
    <n v="2321"/>
    <s v="Yes"/>
    <n v="3"/>
    <n v="3"/>
    <n v="0.08"/>
    <n v="7.0000000000000007E-2"/>
    <n v="9.999999999999995E-3"/>
    <n v="464.20000000000005"/>
    <n v="500"/>
    <x v="1"/>
    <s v="Non-Travel"/>
    <n v="335"/>
    <s v="Research &amp; Development"/>
    <n v="9"/>
    <n v="2"/>
    <s v="Medical"/>
    <n v="46"/>
    <n v="2"/>
    <n v="1"/>
    <s v="Single"/>
    <n v="10322"/>
    <n v="0"/>
    <n v="22"/>
    <n v="4"/>
    <n v="1"/>
    <n v="0"/>
    <n v="4"/>
    <n v="0"/>
    <n v="2"/>
    <n v="1"/>
    <n v="2"/>
  </r>
  <r>
    <n v="33"/>
    <x v="1"/>
    <n v="4"/>
    <s v="Male"/>
    <s v="Manager"/>
    <n v="3"/>
    <n v="17444"/>
    <s v="No"/>
    <n v="3"/>
    <n v="10"/>
    <n v="0.15"/>
    <n v="0.1"/>
    <n v="4.9999999999999989E-2"/>
    <n v="3488.8"/>
    <n v="4500"/>
    <x v="1"/>
    <s v="Non-Travel"/>
    <n v="722"/>
    <s v="Sales"/>
    <n v="17"/>
    <n v="3"/>
    <s v="Life Sciences"/>
    <n v="38"/>
    <n v="3"/>
    <n v="4"/>
    <s v="Single"/>
    <n v="20489"/>
    <n v="1"/>
    <n v="11"/>
    <n v="3"/>
    <n v="4"/>
    <n v="0"/>
    <n v="10"/>
    <n v="2"/>
    <n v="8"/>
    <n v="6"/>
    <n v="0"/>
  </r>
  <r>
    <n v="29"/>
    <x v="0"/>
    <n v="4"/>
    <s v="Female"/>
    <s v="Research Scientist"/>
    <n v="1"/>
    <n v="2404"/>
    <s v="Yes"/>
    <n v="3"/>
    <n v="0"/>
    <n v="0.08"/>
    <n v="0.09"/>
    <n v="-9.999999999999995E-3"/>
    <n v="480.8"/>
    <n v="3000"/>
    <x v="0"/>
    <s v="Travel_Rarely"/>
    <n v="906"/>
    <s v="Research &amp; Development"/>
    <n v="10"/>
    <n v="3"/>
    <s v="Life Sciences"/>
    <n v="92"/>
    <n v="2"/>
    <n v="1"/>
    <s v="Single"/>
    <n v="11479"/>
    <n v="6"/>
    <n v="20"/>
    <n v="4"/>
    <n v="3"/>
    <n v="0"/>
    <n v="3"/>
    <n v="5"/>
    <n v="0"/>
    <n v="0"/>
    <n v="0"/>
  </r>
  <r>
    <n v="33"/>
    <x v="1"/>
    <n v="2"/>
    <s v="Female"/>
    <s v="Research Scientist"/>
    <n v="4"/>
    <n v="3452"/>
    <s v="No"/>
    <n v="3"/>
    <n v="3"/>
    <n v="0.12"/>
    <n v="0.1"/>
    <n v="1.999999999999999E-2"/>
    <n v="690.40000000000009"/>
    <n v="500"/>
    <x v="1"/>
    <s v="Travel_Rarely"/>
    <n v="461"/>
    <s v="Research &amp; Development"/>
    <n v="13"/>
    <n v="1"/>
    <s v="Life Sciences"/>
    <n v="53"/>
    <n v="3"/>
    <n v="1"/>
    <s v="Single"/>
    <n v="17241"/>
    <n v="3"/>
    <n v="18"/>
    <n v="3"/>
    <n v="1"/>
    <n v="0"/>
    <n v="5"/>
    <n v="4"/>
    <n v="2"/>
    <n v="0"/>
    <n v="2"/>
  </r>
  <r>
    <n v="45"/>
    <x v="1"/>
    <n v="4"/>
    <s v="Female"/>
    <s v="Laboratory Technician"/>
    <n v="4"/>
    <n v="2270"/>
    <s v="No"/>
    <n v="3"/>
    <n v="5"/>
    <n v="0.12"/>
    <n v="0.09"/>
    <n v="0.03"/>
    <n v="454"/>
    <n v="500"/>
    <x v="1"/>
    <s v="Travel_Rarely"/>
    <n v="974"/>
    <s v="Research &amp; Development"/>
    <n v="1"/>
    <n v="4"/>
    <s v="Medical"/>
    <n v="91"/>
    <n v="3"/>
    <n v="1"/>
    <s v="Divorced"/>
    <n v="11005"/>
    <n v="3"/>
    <n v="14"/>
    <n v="3"/>
    <n v="4"/>
    <n v="2"/>
    <n v="8"/>
    <n v="2"/>
    <n v="3"/>
    <n v="0"/>
    <n v="2"/>
  </r>
  <r>
    <n v="50"/>
    <x v="1"/>
    <n v="4"/>
    <s v="Male"/>
    <s v="Research Director"/>
    <n v="4"/>
    <n v="17399"/>
    <s v="No"/>
    <n v="2"/>
    <n v="5"/>
    <n v="0.08"/>
    <n v="0.09"/>
    <n v="-9.999999999999995E-3"/>
    <n v="3479.8"/>
    <n v="4500"/>
    <x v="1"/>
    <s v="Travel_Rarely"/>
    <n v="1126"/>
    <s v="Research &amp; Development"/>
    <n v="1"/>
    <n v="2"/>
    <s v="Medical"/>
    <n v="66"/>
    <n v="3"/>
    <n v="4"/>
    <s v="Divorced"/>
    <n v="6615"/>
    <n v="9"/>
    <n v="22"/>
    <n v="4"/>
    <n v="3"/>
    <n v="1"/>
    <n v="32"/>
    <n v="1"/>
    <n v="4"/>
    <n v="1"/>
    <n v="3"/>
  </r>
  <r>
    <n v="33"/>
    <x v="1"/>
    <n v="3"/>
    <s v="Female"/>
    <s v="Healthcare Representative"/>
    <n v="2"/>
    <n v="5488"/>
    <s v="Yes"/>
    <n v="3"/>
    <n v="6"/>
    <n v="0.15"/>
    <n v="0.09"/>
    <n v="0.06"/>
    <n v="1097.6000000000001"/>
    <n v="4500"/>
    <x v="0"/>
    <s v="Travel_Frequently"/>
    <n v="827"/>
    <s v="Research &amp; Development"/>
    <n v="1"/>
    <n v="4"/>
    <s v="Other"/>
    <n v="84"/>
    <n v="4"/>
    <n v="2"/>
    <s v="Married"/>
    <n v="20161"/>
    <n v="1"/>
    <n v="13"/>
    <n v="3"/>
    <n v="1"/>
    <n v="1"/>
    <n v="6"/>
    <n v="2"/>
    <n v="5"/>
    <n v="1"/>
    <n v="2"/>
  </r>
  <r>
    <n v="41"/>
    <x v="1"/>
    <n v="1"/>
    <s v="Male"/>
    <s v="Research Director"/>
    <n v="3"/>
    <n v="19419"/>
    <s v="No"/>
    <n v="4"/>
    <n v="18"/>
    <n v="0.08"/>
    <n v="0.11"/>
    <n v="-0.03"/>
    <n v="3883.8"/>
    <n v="4500"/>
    <x v="1"/>
    <s v="Travel_Frequently"/>
    <n v="840"/>
    <s v="Research &amp; Development"/>
    <n v="9"/>
    <n v="3"/>
    <s v="Medical"/>
    <n v="64"/>
    <n v="3"/>
    <n v="5"/>
    <s v="Divorced"/>
    <n v="3735"/>
    <n v="2"/>
    <n v="17"/>
    <n v="3"/>
    <n v="2"/>
    <n v="1"/>
    <n v="21"/>
    <n v="2"/>
    <n v="16"/>
    <n v="0"/>
    <n v="11"/>
  </r>
  <r>
    <n v="27"/>
    <x v="1"/>
    <n v="3"/>
    <s v="Female"/>
    <s v="Laboratory Technician"/>
    <n v="2"/>
    <n v="2811"/>
    <s v="No"/>
    <n v="3"/>
    <n v="2"/>
    <n v="0.12"/>
    <n v="0.11"/>
    <n v="9.999999999999995E-3"/>
    <n v="562.20000000000005"/>
    <n v="3000"/>
    <x v="0"/>
    <s v="Travel_Rarely"/>
    <n v="1134"/>
    <s v="Research &amp; Development"/>
    <n v="16"/>
    <n v="4"/>
    <s v="Technical Degree"/>
    <n v="37"/>
    <n v="3"/>
    <n v="1"/>
    <s v="Married"/>
    <n v="12086"/>
    <n v="9"/>
    <n v="14"/>
    <n v="3"/>
    <n v="2"/>
    <n v="1"/>
    <n v="4"/>
    <n v="2"/>
    <n v="2"/>
    <n v="2"/>
    <n v="2"/>
  </r>
  <r>
    <n v="45"/>
    <x v="1"/>
    <n v="4"/>
    <s v="Male"/>
    <s v="Laboratory Technician"/>
    <n v="1"/>
    <n v="3633"/>
    <s v="Yes"/>
    <n v="3"/>
    <n v="9"/>
    <n v="0.15"/>
    <n v="0.1"/>
    <n v="4.9999999999999989E-2"/>
    <n v="726.6"/>
    <n v="1200"/>
    <x v="1"/>
    <s v="Non-Travel"/>
    <n v="248"/>
    <s v="Research &amp; Development"/>
    <n v="23"/>
    <n v="2"/>
    <s v="Life Sciences"/>
    <n v="42"/>
    <n v="3"/>
    <n v="2"/>
    <s v="Married"/>
    <n v="14039"/>
    <n v="1"/>
    <n v="15"/>
    <n v="3"/>
    <n v="3"/>
    <n v="1"/>
    <n v="9"/>
    <n v="2"/>
    <n v="8"/>
    <n v="0"/>
    <n v="8"/>
  </r>
  <r>
    <n v="47"/>
    <x v="1"/>
    <n v="4"/>
    <s v="Female"/>
    <s v="Sales Executive"/>
    <n v="4"/>
    <n v="4163"/>
    <s v="Yes"/>
    <n v="3"/>
    <n v="9"/>
    <n v="0.1"/>
    <n v="0.11"/>
    <n v="-9.999999999999995E-3"/>
    <n v="832.6"/>
    <n v="1200"/>
    <x v="1"/>
    <s v="Travel_Rarely"/>
    <n v="955"/>
    <s v="Sales"/>
    <n v="4"/>
    <n v="2"/>
    <s v="Life Sciences"/>
    <n v="83"/>
    <n v="3"/>
    <n v="2"/>
    <s v="Single"/>
    <n v="8571"/>
    <n v="1"/>
    <n v="17"/>
    <n v="3"/>
    <n v="3"/>
    <n v="0"/>
    <n v="9"/>
    <n v="0"/>
    <n v="0"/>
    <n v="0"/>
    <n v="7"/>
  </r>
  <r>
    <n v="30"/>
    <x v="0"/>
    <n v="1"/>
    <s v="Female"/>
    <s v="Research Scientist"/>
    <n v="3"/>
    <n v="2132"/>
    <s v="Yes"/>
    <n v="3"/>
    <n v="5"/>
    <n v="0.12"/>
    <n v="0.09"/>
    <n v="0.03"/>
    <n v="426.40000000000003"/>
    <n v="4500"/>
    <x v="1"/>
    <s v="Travel_Rarely"/>
    <n v="138"/>
    <s v="Research &amp; Development"/>
    <n v="22"/>
    <n v="3"/>
    <s v="Life Sciences"/>
    <n v="48"/>
    <n v="3"/>
    <n v="1"/>
    <s v="Married"/>
    <n v="11539"/>
    <n v="4"/>
    <n v="11"/>
    <n v="3"/>
    <n v="2"/>
    <n v="0"/>
    <n v="7"/>
    <n v="2"/>
    <n v="2"/>
    <n v="0"/>
    <n v="1"/>
  </r>
  <r>
    <n v="50"/>
    <x v="1"/>
    <n v="4"/>
    <s v="Male"/>
    <s v="Manufacturing Director"/>
    <n v="3"/>
    <n v="13973"/>
    <s v="Yes"/>
    <n v="3"/>
    <n v="12"/>
    <n v="0.12"/>
    <n v="0.09"/>
    <n v="0.03"/>
    <n v="2794.6000000000004"/>
    <n v="1200"/>
    <x v="1"/>
    <s v="Travel_Rarely"/>
    <n v="939"/>
    <s v="Research &amp; Development"/>
    <n v="24"/>
    <n v="3"/>
    <s v="Life Sciences"/>
    <n v="95"/>
    <n v="3"/>
    <n v="4"/>
    <s v="Married"/>
    <n v="4161"/>
    <n v="3"/>
    <n v="18"/>
    <n v="3"/>
    <n v="4"/>
    <n v="1"/>
    <n v="22"/>
    <n v="2"/>
    <n v="11"/>
    <n v="1"/>
    <n v="5"/>
  </r>
  <r>
    <n v="38"/>
    <x v="1"/>
    <n v="3"/>
    <s v="Male"/>
    <s v="Research Scientist"/>
    <n v="3"/>
    <n v="2684"/>
    <s v="No"/>
    <n v="2"/>
    <n v="2"/>
    <n v="0.08"/>
    <n v="0.1"/>
    <n v="-2.0000000000000004E-2"/>
    <n v="536.80000000000007"/>
    <n v="500"/>
    <x v="2"/>
    <s v="Travel_Frequently"/>
    <n v="1391"/>
    <s v="Research &amp; Development"/>
    <n v="10"/>
    <n v="1"/>
    <s v="Medical"/>
    <n v="66"/>
    <n v="3"/>
    <n v="1"/>
    <s v="Married"/>
    <n v="12127"/>
    <n v="0"/>
    <n v="17"/>
    <n v="3"/>
    <n v="2"/>
    <n v="1"/>
    <n v="3"/>
    <n v="0"/>
    <n v="1"/>
    <n v="0"/>
    <n v="2"/>
  </r>
  <r>
    <n v="46"/>
    <x v="1"/>
    <n v="4"/>
    <s v="Male"/>
    <s v="Manufacturing Director"/>
    <n v="3"/>
    <n v="10845"/>
    <s v="No"/>
    <n v="3"/>
    <n v="8"/>
    <n v="0.12"/>
    <n v="7.0000000000000007E-2"/>
    <n v="4.9999999999999989E-2"/>
    <n v="2169"/>
    <n v="3000"/>
    <x v="1"/>
    <s v="Travel_Rarely"/>
    <n v="566"/>
    <s v="Research &amp; Development"/>
    <n v="7"/>
    <n v="2"/>
    <s v="Medical"/>
    <n v="75"/>
    <n v="3"/>
    <n v="3"/>
    <s v="Divorced"/>
    <n v="24208"/>
    <n v="6"/>
    <n v="13"/>
    <n v="3"/>
    <n v="2"/>
    <n v="1"/>
    <n v="13"/>
    <n v="3"/>
    <n v="7"/>
    <n v="0"/>
    <n v="7"/>
  </r>
  <r>
    <n v="24"/>
    <x v="1"/>
    <n v="4"/>
    <s v="Female"/>
    <s v="Manufacturing Director"/>
    <n v="3"/>
    <n v="4377"/>
    <s v="No"/>
    <n v="3"/>
    <n v="4"/>
    <n v="0.08"/>
    <n v="0.1"/>
    <n v="-2.0000000000000004E-2"/>
    <n v="875.40000000000009"/>
    <n v="500"/>
    <x v="2"/>
    <s v="Travel_Rarely"/>
    <n v="1206"/>
    <s v="Research &amp; Development"/>
    <n v="17"/>
    <n v="1"/>
    <s v="Medical"/>
    <n v="41"/>
    <n v="2"/>
    <n v="2"/>
    <s v="Divorced"/>
    <n v="24117"/>
    <n v="1"/>
    <n v="15"/>
    <n v="3"/>
    <n v="2"/>
    <n v="2"/>
    <n v="5"/>
    <n v="6"/>
    <n v="2"/>
    <n v="3"/>
    <n v="2"/>
  </r>
  <r>
    <n v="35"/>
    <x v="0"/>
    <n v="3"/>
    <s v="Male"/>
    <s v="Laboratory Technician"/>
    <n v="2"/>
    <n v="3743"/>
    <s v="Yes"/>
    <n v="1"/>
    <n v="4"/>
    <n v="0.15"/>
    <n v="0.09"/>
    <n v="0.06"/>
    <n v="748.6"/>
    <n v="500"/>
    <x v="1"/>
    <s v="Travel_Rarely"/>
    <n v="622"/>
    <s v="Research &amp; Development"/>
    <n v="14"/>
    <n v="4"/>
    <s v="Other"/>
    <n v="39"/>
    <n v="2"/>
    <n v="1"/>
    <s v="Divorced"/>
    <n v="10074"/>
    <n v="1"/>
    <n v="24"/>
    <n v="4"/>
    <n v="4"/>
    <n v="1"/>
    <n v="5"/>
    <n v="2"/>
    <n v="2"/>
    <n v="0"/>
    <n v="2"/>
  </r>
  <r>
    <n v="31"/>
    <x v="1"/>
    <n v="3"/>
    <s v="Female"/>
    <s v="Manufacturing Director"/>
    <n v="1"/>
    <n v="4148"/>
    <s v="No"/>
    <n v="3"/>
    <n v="4"/>
    <n v="0.15"/>
    <n v="0.1"/>
    <n v="4.9999999999999989E-2"/>
    <n v="829.6"/>
    <n v="4500"/>
    <x v="1"/>
    <s v="Travel_Frequently"/>
    <n v="853"/>
    <s v="Research &amp; Development"/>
    <n v="1"/>
    <n v="1"/>
    <s v="Life Sciences"/>
    <n v="96"/>
    <n v="3"/>
    <n v="2"/>
    <s v="Married"/>
    <n v="11275"/>
    <n v="1"/>
    <n v="12"/>
    <n v="3"/>
    <n v="3"/>
    <n v="1"/>
    <n v="4"/>
    <n v="1"/>
    <n v="3"/>
    <n v="0"/>
    <n v="3"/>
  </r>
  <r>
    <n v="18"/>
    <x v="1"/>
    <n v="2"/>
    <s v="Male"/>
    <s v="Research Scientist"/>
    <n v="4"/>
    <n v="1051"/>
    <s v="No"/>
    <n v="3"/>
    <n v="0"/>
    <n v="0.12"/>
    <n v="0.11"/>
    <n v="9.999999999999995E-3"/>
    <n v="210.20000000000002"/>
    <n v="1200"/>
    <x v="1"/>
    <s v="Non-Travel"/>
    <n v="287"/>
    <s v="Research &amp; Development"/>
    <n v="5"/>
    <n v="2"/>
    <s v="Life Sciences"/>
    <n v="73"/>
    <n v="3"/>
    <n v="1"/>
    <s v="Single"/>
    <n v="13493"/>
    <n v="1"/>
    <n v="15"/>
    <n v="3"/>
    <n v="4"/>
    <n v="0"/>
    <n v="0"/>
    <n v="2"/>
    <n v="0"/>
    <n v="0"/>
    <n v="0"/>
  </r>
  <r>
    <n v="54"/>
    <x v="1"/>
    <n v="3"/>
    <s v="Female"/>
    <s v="Manufacturing Director"/>
    <n v="3"/>
    <n v="10739"/>
    <s v="No"/>
    <n v="3"/>
    <n v="10"/>
    <n v="0.1"/>
    <n v="0.1"/>
    <n v="0"/>
    <n v="2147.8000000000002"/>
    <n v="4500"/>
    <x v="1"/>
    <s v="Travel_Rarely"/>
    <n v="1441"/>
    <s v="Research &amp; Development"/>
    <n v="17"/>
    <n v="3"/>
    <s v="Technical Degree"/>
    <n v="56"/>
    <n v="3"/>
    <n v="3"/>
    <s v="Married"/>
    <n v="13943"/>
    <n v="8"/>
    <n v="11"/>
    <n v="3"/>
    <n v="3"/>
    <n v="1"/>
    <n v="22"/>
    <n v="2"/>
    <n v="7"/>
    <n v="0"/>
    <n v="8"/>
  </r>
  <r>
    <n v="35"/>
    <x v="1"/>
    <n v="3"/>
    <s v="Female"/>
    <s v="Healthcare Representative"/>
    <n v="3"/>
    <n v="10388"/>
    <s v="Yes"/>
    <n v="2"/>
    <n v="16"/>
    <n v="0.12"/>
    <n v="0.1"/>
    <n v="1.999999999999999E-2"/>
    <n v="2077.6"/>
    <n v="3000"/>
    <x v="2"/>
    <s v="Travel_Rarely"/>
    <n v="583"/>
    <s v="Research &amp; Development"/>
    <n v="25"/>
    <n v="4"/>
    <s v="Medical"/>
    <n v="57"/>
    <n v="3"/>
    <n v="3"/>
    <s v="Divorced"/>
    <n v="6975"/>
    <n v="1"/>
    <n v="11"/>
    <n v="3"/>
    <n v="3"/>
    <n v="1"/>
    <n v="16"/>
    <n v="3"/>
    <n v="10"/>
    <n v="10"/>
    <n v="1"/>
  </r>
  <r>
    <n v="30"/>
    <x v="1"/>
    <n v="2"/>
    <s v="Female"/>
    <s v="Research Director"/>
    <n v="1"/>
    <n v="11416"/>
    <s v="Yes"/>
    <n v="2"/>
    <n v="8"/>
    <n v="0.08"/>
    <n v="0.1"/>
    <n v="-2.0000000000000004E-2"/>
    <n v="2283.2000000000003"/>
    <n v="4500"/>
    <x v="2"/>
    <s v="Travel_Rarely"/>
    <n v="153"/>
    <s v="Research &amp; Development"/>
    <n v="8"/>
    <n v="2"/>
    <s v="Life Sciences"/>
    <n v="73"/>
    <n v="4"/>
    <n v="3"/>
    <s v="Married"/>
    <n v="17802"/>
    <n v="0"/>
    <n v="12"/>
    <n v="3"/>
    <n v="3"/>
    <n v="3"/>
    <n v="9"/>
    <n v="4"/>
    <n v="7"/>
    <n v="1"/>
    <n v="7"/>
  </r>
  <r>
    <n v="20"/>
    <x v="0"/>
    <n v="4"/>
    <s v="Female"/>
    <s v="Research Scientist"/>
    <n v="1"/>
    <n v="2600"/>
    <s v="Yes"/>
    <n v="3"/>
    <n v="1"/>
    <n v="0.08"/>
    <n v="0.1"/>
    <n v="-2.0000000000000004E-2"/>
    <n v="520"/>
    <n v="500"/>
    <x v="2"/>
    <s v="Travel_Rarely"/>
    <n v="1097"/>
    <s v="Research &amp; Development"/>
    <n v="11"/>
    <n v="3"/>
    <s v="Medical"/>
    <n v="98"/>
    <n v="2"/>
    <n v="1"/>
    <s v="Single"/>
    <n v="18275"/>
    <n v="1"/>
    <n v="15"/>
    <n v="3"/>
    <n v="1"/>
    <n v="0"/>
    <n v="1"/>
    <n v="2"/>
    <n v="0"/>
    <n v="0"/>
    <n v="0"/>
  </r>
  <r>
    <n v="30"/>
    <x v="0"/>
    <n v="2"/>
    <s v="Female"/>
    <s v="Laboratory Technician"/>
    <n v="2"/>
    <n v="2422"/>
    <s v="No"/>
    <n v="3"/>
    <n v="3"/>
    <n v="0.12"/>
    <n v="0.1"/>
    <n v="1.999999999999999E-2"/>
    <n v="484.40000000000003"/>
    <n v="4500"/>
    <x v="1"/>
    <s v="Travel_Frequently"/>
    <n v="109"/>
    <s v="Research &amp; Development"/>
    <n v="5"/>
    <n v="3"/>
    <s v="Medical"/>
    <n v="60"/>
    <n v="3"/>
    <n v="1"/>
    <s v="Single"/>
    <n v="25725"/>
    <n v="0"/>
    <n v="17"/>
    <n v="3"/>
    <n v="1"/>
    <n v="0"/>
    <n v="4"/>
    <n v="3"/>
    <n v="2"/>
    <n v="1"/>
    <n v="2"/>
  </r>
  <r>
    <n v="26"/>
    <x v="1"/>
    <n v="4"/>
    <s v="Male"/>
    <s v="Manufacturing Director"/>
    <n v="4"/>
    <n v="5472"/>
    <s v="No"/>
    <n v="3"/>
    <n v="8"/>
    <n v="0.15"/>
    <n v="0.11"/>
    <n v="3.9999999999999994E-2"/>
    <n v="1094.4000000000001"/>
    <n v="4500"/>
    <x v="1"/>
    <s v="Travel_Rarely"/>
    <n v="1066"/>
    <s v="Research &amp; Development"/>
    <n v="2"/>
    <n v="2"/>
    <s v="Medical"/>
    <n v="32"/>
    <n v="4"/>
    <n v="2"/>
    <s v="Married"/>
    <n v="3334"/>
    <n v="1"/>
    <n v="12"/>
    <n v="3"/>
    <n v="2"/>
    <n v="0"/>
    <n v="8"/>
    <n v="2"/>
    <n v="7"/>
    <n v="1"/>
    <n v="3"/>
  </r>
  <r>
    <n v="22"/>
    <x v="1"/>
    <n v="2"/>
    <s v="Male"/>
    <s v="Laboratory Technician"/>
    <n v="1"/>
    <n v="2451"/>
    <s v="No"/>
    <n v="2"/>
    <n v="4"/>
    <n v="0.08"/>
    <n v="7.0000000000000007E-2"/>
    <n v="9.999999999999995E-3"/>
    <n v="490.20000000000005"/>
    <n v="1200"/>
    <x v="1"/>
    <s v="Travel_Rarely"/>
    <n v="217"/>
    <s v="Research &amp; Development"/>
    <n v="8"/>
    <n v="1"/>
    <s v="Life Sciences"/>
    <n v="94"/>
    <n v="1"/>
    <n v="1"/>
    <s v="Married"/>
    <n v="6881"/>
    <n v="1"/>
    <n v="15"/>
    <n v="3"/>
    <n v="1"/>
    <n v="1"/>
    <n v="4"/>
    <n v="3"/>
    <n v="3"/>
    <n v="1"/>
    <n v="1"/>
  </r>
  <r>
    <n v="48"/>
    <x v="1"/>
    <n v="1"/>
    <s v="Male"/>
    <s v="Healthcare Representative"/>
    <n v="3"/>
    <n v="4240"/>
    <s v="No"/>
    <n v="3"/>
    <n v="2"/>
    <n v="0.08"/>
    <n v="0.09"/>
    <n v="-9.999999999999995E-3"/>
    <n v="848"/>
    <n v="4500"/>
    <x v="1"/>
    <s v="Travel_Rarely"/>
    <n v="277"/>
    <s v="Research &amp; Development"/>
    <n v="6"/>
    <n v="3"/>
    <s v="Life Sciences"/>
    <n v="97"/>
    <n v="2"/>
    <n v="2"/>
    <s v="Single"/>
    <n v="13119"/>
    <n v="2"/>
    <n v="13"/>
    <n v="3"/>
    <n v="4"/>
    <n v="0"/>
    <n v="19"/>
    <n v="0"/>
    <n v="2"/>
    <n v="2"/>
    <n v="2"/>
  </r>
  <r>
    <n v="48"/>
    <x v="1"/>
    <n v="3"/>
    <s v="Male"/>
    <s v="Healthcare Representative"/>
    <n v="3"/>
    <n v="10999"/>
    <s v="No"/>
    <n v="3"/>
    <n v="15"/>
    <n v="0.15"/>
    <n v="0.1"/>
    <n v="4.9999999999999989E-2"/>
    <n v="2199.8000000000002"/>
    <n v="4500"/>
    <x v="1"/>
    <s v="Travel_Rarely"/>
    <n v="1355"/>
    <s v="Research &amp; Development"/>
    <n v="4"/>
    <n v="4"/>
    <s v="Life Sciences"/>
    <n v="78"/>
    <n v="2"/>
    <n v="3"/>
    <s v="Single"/>
    <n v="22245"/>
    <n v="7"/>
    <n v="14"/>
    <n v="3"/>
    <n v="2"/>
    <n v="0"/>
    <n v="27"/>
    <n v="3"/>
    <n v="11"/>
    <n v="4"/>
    <n v="8"/>
  </r>
  <r>
    <n v="41"/>
    <x v="1"/>
    <n v="4"/>
    <s v="Female"/>
    <s v="Manufacturing Director"/>
    <n v="3"/>
    <n v="5003"/>
    <s v="No"/>
    <n v="3"/>
    <n v="2"/>
    <n v="0.08"/>
    <n v="0.1"/>
    <n v="-2.0000000000000004E-2"/>
    <n v="1000.6"/>
    <n v="500"/>
    <x v="2"/>
    <s v="Travel_Rarely"/>
    <n v="549"/>
    <s v="Research &amp; Development"/>
    <n v="7"/>
    <n v="2"/>
    <s v="Medical"/>
    <n v="42"/>
    <n v="3"/>
    <n v="2"/>
    <s v="Single"/>
    <n v="23371"/>
    <n v="6"/>
    <n v="14"/>
    <n v="3"/>
    <n v="2"/>
    <n v="0"/>
    <n v="8"/>
    <n v="6"/>
    <n v="2"/>
    <n v="2"/>
    <n v="1"/>
  </r>
  <r>
    <n v="39"/>
    <x v="1"/>
    <n v="4"/>
    <s v="Female"/>
    <s v="Manufacturing Director"/>
    <n v="4"/>
    <n v="12742"/>
    <s v="No"/>
    <n v="3"/>
    <n v="21"/>
    <n v="0.12"/>
    <n v="7.0000000000000007E-2"/>
    <n v="4.9999999999999989E-2"/>
    <n v="2548.4"/>
    <n v="500"/>
    <x v="1"/>
    <s v="Travel_Rarely"/>
    <n v="466"/>
    <s v="Research &amp; Development"/>
    <n v="1"/>
    <n v="1"/>
    <s v="Life Sciences"/>
    <n v="65"/>
    <n v="2"/>
    <n v="4"/>
    <s v="Married"/>
    <n v="7060"/>
    <n v="1"/>
    <n v="16"/>
    <n v="3"/>
    <n v="3"/>
    <n v="1"/>
    <n v="21"/>
    <n v="3"/>
    <n v="6"/>
    <n v="11"/>
    <n v="8"/>
  </r>
  <r>
    <n v="27"/>
    <x v="1"/>
    <n v="1"/>
    <s v="Female"/>
    <s v="Manufacturing Director"/>
    <n v="4"/>
    <n v="4227"/>
    <s v="No"/>
    <n v="3"/>
    <n v="3"/>
    <n v="0.1"/>
    <n v="0.1"/>
    <n v="0"/>
    <n v="845.40000000000009"/>
    <n v="1200"/>
    <x v="2"/>
    <s v="Travel_Rarely"/>
    <n v="1055"/>
    <s v="Research &amp; Development"/>
    <n v="2"/>
    <n v="4"/>
    <s v="Life Sciences"/>
    <n v="47"/>
    <n v="3"/>
    <n v="2"/>
    <s v="Married"/>
    <n v="4658"/>
    <n v="0"/>
    <n v="18"/>
    <n v="3"/>
    <n v="2"/>
    <n v="1"/>
    <n v="4"/>
    <n v="2"/>
    <n v="2"/>
    <n v="2"/>
    <n v="2"/>
  </r>
  <r>
    <n v="35"/>
    <x v="1"/>
    <n v="2"/>
    <s v="Male"/>
    <s v="Laboratory Technician"/>
    <n v="4"/>
    <n v="3917"/>
    <s v="No"/>
    <n v="2"/>
    <n v="3"/>
    <n v="0.1"/>
    <n v="0.1"/>
    <n v="0"/>
    <n v="783.40000000000009"/>
    <n v="1200"/>
    <x v="1"/>
    <s v="Travel_Rarely"/>
    <n v="802"/>
    <s v="Research &amp; Development"/>
    <n v="10"/>
    <n v="3"/>
    <s v="Other"/>
    <n v="45"/>
    <n v="3"/>
    <n v="1"/>
    <s v="Divorced"/>
    <n v="9541"/>
    <n v="1"/>
    <n v="20"/>
    <n v="4"/>
    <n v="1"/>
    <n v="1"/>
    <n v="3"/>
    <n v="4"/>
    <n v="2"/>
    <n v="1"/>
    <n v="2"/>
  </r>
  <r>
    <n v="42"/>
    <x v="1"/>
    <n v="4"/>
    <s v="Male"/>
    <s v="Manager"/>
    <n v="3"/>
    <n v="18303"/>
    <s v="No"/>
    <n v="4"/>
    <n v="1"/>
    <n v="0.08"/>
    <n v="7.0000000000000007E-2"/>
    <n v="9.999999999999995E-3"/>
    <n v="3660.6000000000004"/>
    <n v="1200"/>
    <x v="1"/>
    <s v="Travel_Rarely"/>
    <n v="265"/>
    <s v="Sales"/>
    <n v="5"/>
    <n v="2"/>
    <s v="Marketing"/>
    <n v="90"/>
    <n v="3"/>
    <n v="5"/>
    <s v="Married"/>
    <n v="7770"/>
    <n v="6"/>
    <n v="13"/>
    <n v="3"/>
    <n v="2"/>
    <n v="0"/>
    <n v="21"/>
    <n v="3"/>
    <n v="0"/>
    <n v="0"/>
    <n v="0"/>
  </r>
  <r>
    <n v="50"/>
    <x v="1"/>
    <n v="1"/>
    <s v="Male"/>
    <s v="Laboratory Technician"/>
    <n v="4"/>
    <n v="2380"/>
    <s v="No"/>
    <n v="3"/>
    <n v="1"/>
    <n v="0.12"/>
    <n v="0.1"/>
    <n v="1.999999999999999E-2"/>
    <n v="476"/>
    <n v="1200"/>
    <x v="0"/>
    <s v="Travel_Rarely"/>
    <n v="804"/>
    <s v="Research &amp; Development"/>
    <n v="9"/>
    <n v="3"/>
    <s v="Life Sciences"/>
    <n v="64"/>
    <n v="3"/>
    <n v="1"/>
    <s v="Married"/>
    <n v="20165"/>
    <n v="4"/>
    <n v="18"/>
    <n v="3"/>
    <n v="2"/>
    <n v="0"/>
    <n v="8"/>
    <n v="5"/>
    <n v="0"/>
    <n v="0"/>
    <n v="0"/>
  </r>
  <r>
    <n v="59"/>
    <x v="1"/>
    <n v="3"/>
    <s v="Female"/>
    <s v="Manufacturing Director"/>
    <n v="4"/>
    <n v="13726"/>
    <s v="Yes"/>
    <n v="3"/>
    <n v="5"/>
    <n v="0.15"/>
    <n v="7.0000000000000007E-2"/>
    <n v="7.9999999999999988E-2"/>
    <n v="2745.2000000000003"/>
    <n v="500"/>
    <x v="1"/>
    <s v="Travel_Rarely"/>
    <n v="715"/>
    <s v="Research &amp; Development"/>
    <n v="2"/>
    <n v="3"/>
    <s v="Life Sciences"/>
    <n v="69"/>
    <n v="2"/>
    <n v="4"/>
    <s v="Single"/>
    <n v="21829"/>
    <n v="3"/>
    <n v="13"/>
    <n v="3"/>
    <n v="1"/>
    <n v="0"/>
    <n v="30"/>
    <n v="4"/>
    <n v="3"/>
    <n v="4"/>
    <n v="3"/>
  </r>
  <r>
    <n v="37"/>
    <x v="0"/>
    <n v="1"/>
    <s v="Female"/>
    <s v="Healthcare Representative"/>
    <n v="2"/>
    <n v="4777"/>
    <s v="No"/>
    <n v="1"/>
    <n v="1"/>
    <n v="0.12"/>
    <n v="7.0000000000000007E-2"/>
    <n v="4.9999999999999989E-2"/>
    <n v="955.40000000000009"/>
    <n v="1200"/>
    <x v="2"/>
    <s v="Travel_Rarely"/>
    <n v="1141"/>
    <s v="Research &amp; Development"/>
    <n v="11"/>
    <n v="2"/>
    <s v="Medical"/>
    <n v="61"/>
    <n v="1"/>
    <n v="2"/>
    <s v="Married"/>
    <n v="14382"/>
    <n v="5"/>
    <n v="15"/>
    <n v="3"/>
    <n v="1"/>
    <n v="0"/>
    <n v="15"/>
    <n v="2"/>
    <n v="0"/>
    <n v="0"/>
    <n v="0"/>
  </r>
  <r>
    <n v="55"/>
    <x v="1"/>
    <n v="3"/>
    <s v="Male"/>
    <s v="Healthcare Representative"/>
    <n v="2"/>
    <n v="6385"/>
    <s v="Yes"/>
    <n v="3"/>
    <n v="8"/>
    <n v="0.08"/>
    <n v="0.09"/>
    <n v="-9.999999999999995E-3"/>
    <n v="1277"/>
    <n v="3000"/>
    <x v="1"/>
    <s v="Travel_Frequently"/>
    <n v="135"/>
    <s v="Research &amp; Development"/>
    <n v="18"/>
    <n v="4"/>
    <s v="Medical"/>
    <n v="62"/>
    <n v="3"/>
    <n v="2"/>
    <s v="Married"/>
    <n v="12992"/>
    <n v="3"/>
    <n v="14"/>
    <n v="3"/>
    <n v="4"/>
    <n v="2"/>
    <n v="17"/>
    <n v="3"/>
    <n v="7"/>
    <n v="6"/>
    <n v="7"/>
  </r>
  <r>
    <n v="41"/>
    <x v="1"/>
    <n v="2"/>
    <s v="Female"/>
    <s v="Research Director"/>
    <n v="3"/>
    <n v="19973"/>
    <s v="No"/>
    <n v="3"/>
    <n v="21"/>
    <n v="0.08"/>
    <n v="7.0000000000000007E-2"/>
    <n v="9.999999999999995E-3"/>
    <n v="3994.6000000000004"/>
    <n v="3000"/>
    <x v="1"/>
    <s v="Non-Travel"/>
    <n v="247"/>
    <s v="Research &amp; Development"/>
    <n v="7"/>
    <n v="1"/>
    <s v="Life Sciences"/>
    <n v="55"/>
    <n v="1"/>
    <n v="5"/>
    <s v="Divorced"/>
    <n v="20284"/>
    <n v="1"/>
    <n v="22"/>
    <n v="4"/>
    <n v="2"/>
    <n v="2"/>
    <n v="21"/>
    <n v="3"/>
    <n v="16"/>
    <n v="5"/>
    <n v="10"/>
  </r>
  <r>
    <n v="38"/>
    <x v="1"/>
    <n v="2"/>
    <s v="Male"/>
    <s v="Sales Executive"/>
    <n v="4"/>
    <n v="6861"/>
    <s v="Yes"/>
    <n v="3"/>
    <n v="1"/>
    <n v="0.15"/>
    <n v="0.1"/>
    <n v="4.9999999999999989E-2"/>
    <n v="1372.2"/>
    <n v="3000"/>
    <x v="0"/>
    <s v="Travel_Rarely"/>
    <n v="1035"/>
    <s v="Sales"/>
    <n v="3"/>
    <n v="4"/>
    <s v="Life Sciences"/>
    <n v="42"/>
    <n v="3"/>
    <n v="2"/>
    <s v="Single"/>
    <n v="4981"/>
    <n v="8"/>
    <n v="12"/>
    <n v="3"/>
    <n v="3"/>
    <n v="0"/>
    <n v="19"/>
    <n v="1"/>
    <n v="0"/>
    <n v="0"/>
    <n v="0"/>
  </r>
  <r>
    <n v="26"/>
    <x v="0"/>
    <n v="2"/>
    <s v="Male"/>
    <s v="Sales Executive"/>
    <n v="1"/>
    <n v="4969"/>
    <s v="No"/>
    <n v="3"/>
    <n v="2"/>
    <n v="0.1"/>
    <n v="0.1"/>
    <n v="0"/>
    <n v="993.80000000000007"/>
    <n v="3000"/>
    <x v="1"/>
    <s v="Non-Travel"/>
    <n v="265"/>
    <s v="Sales"/>
    <n v="29"/>
    <n v="2"/>
    <s v="Medical"/>
    <n v="79"/>
    <n v="1"/>
    <n v="2"/>
    <s v="Single"/>
    <n v="21813"/>
    <n v="8"/>
    <n v="18"/>
    <n v="3"/>
    <n v="4"/>
    <n v="0"/>
    <n v="7"/>
    <n v="6"/>
    <n v="2"/>
    <n v="2"/>
    <n v="2"/>
  </r>
  <r>
    <n v="52"/>
    <x v="0"/>
    <n v="1"/>
    <s v="Female"/>
    <s v="Manager"/>
    <n v="4"/>
    <n v="19845"/>
    <s v="No"/>
    <n v="3"/>
    <n v="32"/>
    <n v="0.1"/>
    <n v="0.09"/>
    <n v="1.0000000000000009E-2"/>
    <n v="3969"/>
    <n v="3000"/>
    <x v="1"/>
    <s v="Travel_Rarely"/>
    <n v="266"/>
    <s v="Sales"/>
    <n v="2"/>
    <n v="1"/>
    <s v="Marketing"/>
    <n v="57"/>
    <n v="1"/>
    <n v="5"/>
    <s v="Married"/>
    <n v="25846"/>
    <n v="1"/>
    <n v="15"/>
    <n v="3"/>
    <n v="4"/>
    <n v="1"/>
    <n v="33"/>
    <n v="3"/>
    <n v="14"/>
    <n v="6"/>
    <n v="9"/>
  </r>
  <r>
    <n v="44"/>
    <x v="1"/>
    <n v="4"/>
    <s v="Female"/>
    <s v="Sales Executive"/>
    <n v="4"/>
    <n v="13320"/>
    <s v="Yes"/>
    <n v="3"/>
    <n v="12"/>
    <n v="0.1"/>
    <n v="7.0000000000000007E-2"/>
    <n v="0.03"/>
    <n v="2664"/>
    <n v="4500"/>
    <x v="0"/>
    <s v="Travel_Rarely"/>
    <n v="1448"/>
    <s v="Sales"/>
    <n v="28"/>
    <n v="3"/>
    <s v="Medical"/>
    <n v="53"/>
    <n v="4"/>
    <n v="4"/>
    <s v="Married"/>
    <n v="11737"/>
    <n v="3"/>
    <n v="18"/>
    <n v="3"/>
    <n v="3"/>
    <n v="1"/>
    <n v="23"/>
    <n v="2"/>
    <n v="11"/>
    <n v="11"/>
    <n v="11"/>
  </r>
  <r>
    <n v="50"/>
    <x v="1"/>
    <n v="4"/>
    <s v="Female"/>
    <s v="Sales Executive"/>
    <n v="3"/>
    <n v="6347"/>
    <s v="No"/>
    <n v="3"/>
    <n v="18"/>
    <n v="0.15"/>
    <n v="0.11"/>
    <n v="3.9999999999999994E-2"/>
    <n v="1269.4000000000001"/>
    <n v="500"/>
    <x v="2"/>
    <s v="Non-Travel"/>
    <n v="145"/>
    <s v="Sales"/>
    <n v="1"/>
    <n v="3"/>
    <s v="Life Sciences"/>
    <n v="95"/>
    <n v="3"/>
    <n v="2"/>
    <s v="Married"/>
    <n v="24920"/>
    <n v="0"/>
    <n v="12"/>
    <n v="3"/>
    <n v="1"/>
    <n v="1"/>
    <n v="19"/>
    <n v="3"/>
    <n v="7"/>
    <n v="0"/>
    <n v="13"/>
  </r>
  <r>
    <n v="36"/>
    <x v="0"/>
    <n v="3"/>
    <s v="Female"/>
    <s v="Laboratory Technician"/>
    <n v="1"/>
    <n v="2743"/>
    <s v="No"/>
    <n v="3"/>
    <n v="17"/>
    <n v="0.15"/>
    <n v="0.09"/>
    <n v="0.06"/>
    <n v="548.6"/>
    <n v="4500"/>
    <x v="1"/>
    <s v="Travel_Rarely"/>
    <n v="885"/>
    <s v="Research &amp; Development"/>
    <n v="16"/>
    <n v="4"/>
    <s v="Life Sciences"/>
    <n v="43"/>
    <n v="4"/>
    <n v="1"/>
    <s v="Single"/>
    <n v="8269"/>
    <n v="1"/>
    <n v="16"/>
    <n v="3"/>
    <n v="3"/>
    <n v="0"/>
    <n v="18"/>
    <n v="1"/>
    <n v="13"/>
    <n v="15"/>
    <n v="14"/>
  </r>
  <r>
    <n v="39"/>
    <x v="1"/>
    <n v="4"/>
    <s v="Female"/>
    <s v="Manufacturing Director"/>
    <n v="1"/>
    <n v="10880"/>
    <s v="Yes"/>
    <n v="3"/>
    <n v="21"/>
    <n v="0.15"/>
    <n v="0.09"/>
    <n v="0.06"/>
    <n v="2176"/>
    <n v="500"/>
    <x v="1"/>
    <s v="Travel_Frequently"/>
    <n v="945"/>
    <s v="Research &amp; Development"/>
    <n v="22"/>
    <n v="3"/>
    <s v="Medical"/>
    <n v="82"/>
    <n v="3"/>
    <n v="3"/>
    <s v="Single"/>
    <n v="5083"/>
    <n v="1"/>
    <n v="13"/>
    <n v="3"/>
    <n v="3"/>
    <n v="0"/>
    <n v="21"/>
    <n v="2"/>
    <n v="6"/>
    <n v="2"/>
    <n v="8"/>
  </r>
  <r>
    <n v="33"/>
    <x v="1"/>
    <n v="2"/>
    <s v="Female"/>
    <s v="Sales Representative"/>
    <n v="4"/>
    <n v="2342"/>
    <s v="No"/>
    <n v="2"/>
    <n v="2"/>
    <n v="0.08"/>
    <n v="0.09"/>
    <n v="-9.999999999999995E-3"/>
    <n v="468.40000000000003"/>
    <n v="3000"/>
    <x v="2"/>
    <s v="Non-Travel"/>
    <n v="1038"/>
    <s v="Sales"/>
    <n v="8"/>
    <n v="1"/>
    <s v="Life Sciences"/>
    <n v="88"/>
    <n v="2"/>
    <n v="1"/>
    <s v="Single"/>
    <n v="21437"/>
    <n v="0"/>
    <n v="19"/>
    <n v="3"/>
    <n v="4"/>
    <n v="0"/>
    <n v="3"/>
    <n v="2"/>
    <n v="2"/>
    <n v="2"/>
    <n v="2"/>
  </r>
  <r>
    <n v="45"/>
    <x v="1"/>
    <n v="4"/>
    <s v="Female"/>
    <s v="Manager"/>
    <n v="4"/>
    <n v="17650"/>
    <s v="No"/>
    <n v="4"/>
    <n v="9"/>
    <n v="0.08"/>
    <n v="0.1"/>
    <n v="-2.0000000000000004E-2"/>
    <n v="3530"/>
    <n v="1200"/>
    <x v="1"/>
    <s v="Travel_Rarely"/>
    <n v="1234"/>
    <s v="Sales"/>
    <n v="11"/>
    <n v="2"/>
    <s v="Life Sciences"/>
    <n v="90"/>
    <n v="3"/>
    <n v="4"/>
    <s v="Married"/>
    <n v="5404"/>
    <n v="3"/>
    <n v="13"/>
    <n v="3"/>
    <n v="2"/>
    <n v="1"/>
    <n v="26"/>
    <n v="4"/>
    <n v="3"/>
    <n v="1"/>
    <n v="1"/>
  </r>
  <r>
    <n v="32"/>
    <x v="1"/>
    <n v="4"/>
    <s v="Female"/>
    <s v="Laboratory Technician"/>
    <n v="3"/>
    <n v="4025"/>
    <s v="No"/>
    <n v="3"/>
    <n v="8"/>
    <n v="0.1"/>
    <n v="0.11"/>
    <n v="-9.999999999999995E-3"/>
    <n v="805"/>
    <n v="500"/>
    <x v="0"/>
    <s v="Non-Travel"/>
    <n v="1109"/>
    <s v="Research &amp; Development"/>
    <n v="29"/>
    <n v="4"/>
    <s v="Medical"/>
    <n v="69"/>
    <n v="3"/>
    <n v="1"/>
    <s v="Single"/>
    <n v="11135"/>
    <n v="9"/>
    <n v="12"/>
    <n v="3"/>
    <n v="2"/>
    <n v="0"/>
    <n v="10"/>
    <n v="2"/>
    <n v="7"/>
    <n v="7"/>
    <n v="7"/>
  </r>
  <r>
    <n v="34"/>
    <x v="1"/>
    <n v="2"/>
    <s v="Male"/>
    <s v="Sales Executive"/>
    <n v="4"/>
    <n v="9725"/>
    <s v="No"/>
    <n v="2"/>
    <n v="15"/>
    <n v="0.15"/>
    <n v="7.0000000000000007E-2"/>
    <n v="7.9999999999999988E-2"/>
    <n v="1945"/>
    <n v="1200"/>
    <x v="1"/>
    <s v="Travel_Rarely"/>
    <n v="216"/>
    <s v="Sales"/>
    <n v="1"/>
    <n v="4"/>
    <s v="Marketing"/>
    <n v="75"/>
    <n v="4"/>
    <n v="2"/>
    <s v="Divorced"/>
    <n v="12278"/>
    <n v="0"/>
    <n v="11"/>
    <n v="3"/>
    <n v="4"/>
    <n v="1"/>
    <n v="16"/>
    <n v="2"/>
    <n v="1"/>
    <n v="0"/>
    <n v="9"/>
  </r>
  <r>
    <n v="59"/>
    <x v="1"/>
    <n v="2"/>
    <s v="Male"/>
    <s v="Manager"/>
    <n v="4"/>
    <n v="11904"/>
    <s v="Yes"/>
    <n v="1"/>
    <n v="6"/>
    <n v="0.15"/>
    <n v="0.11"/>
    <n v="3.9999999999999994E-2"/>
    <n v="2380.8000000000002"/>
    <n v="4500"/>
    <x v="2"/>
    <s v="Travel_Rarely"/>
    <n v="1089"/>
    <s v="Sales"/>
    <n v="1"/>
    <n v="2"/>
    <s v="Technical Degree"/>
    <n v="66"/>
    <n v="3"/>
    <n v="3"/>
    <s v="Married"/>
    <n v="11038"/>
    <n v="3"/>
    <n v="14"/>
    <n v="3"/>
    <n v="3"/>
    <n v="1"/>
    <n v="14"/>
    <n v="1"/>
    <n v="4"/>
    <n v="0"/>
    <n v="4"/>
  </r>
  <r>
    <n v="45"/>
    <x v="1"/>
    <n v="2"/>
    <s v="Male"/>
    <s v="Human Resources"/>
    <n v="2"/>
    <n v="2177"/>
    <s v="No"/>
    <n v="3"/>
    <n v="6"/>
    <n v="0.15"/>
    <n v="0.1"/>
    <n v="4.9999999999999989E-2"/>
    <n v="435.40000000000003"/>
    <n v="3000"/>
    <x v="2"/>
    <s v="Travel_Rarely"/>
    <n v="788"/>
    <s v="Human Resources"/>
    <n v="24"/>
    <n v="4"/>
    <s v="Medical"/>
    <n v="36"/>
    <n v="3"/>
    <n v="1"/>
    <s v="Single"/>
    <n v="8318"/>
    <n v="1"/>
    <n v="16"/>
    <n v="3"/>
    <n v="1"/>
    <n v="0"/>
    <n v="6"/>
    <n v="3"/>
    <n v="3"/>
    <n v="0"/>
    <n v="4"/>
  </r>
  <r>
    <n v="53"/>
    <x v="1"/>
    <n v="3"/>
    <s v="Female"/>
    <s v="Sales Executive"/>
    <n v="2"/>
    <n v="7525"/>
    <s v="No"/>
    <n v="3"/>
    <n v="15"/>
    <n v="0.1"/>
    <n v="0.11"/>
    <n v="-9.999999999999995E-3"/>
    <n v="1505"/>
    <n v="3000"/>
    <x v="1"/>
    <s v="Travel_Frequently"/>
    <n v="124"/>
    <s v="Sales"/>
    <n v="2"/>
    <n v="3"/>
    <s v="Marketing"/>
    <n v="38"/>
    <n v="2"/>
    <n v="3"/>
    <s v="Married"/>
    <n v="23537"/>
    <n v="2"/>
    <n v="12"/>
    <n v="3"/>
    <n v="1"/>
    <n v="1"/>
    <n v="30"/>
    <n v="2"/>
    <n v="7"/>
    <n v="6"/>
    <n v="12"/>
  </r>
  <r>
    <n v="36"/>
    <x v="0"/>
    <n v="1"/>
    <s v="Male"/>
    <s v="Laboratory Technician"/>
    <n v="3"/>
    <n v="4834"/>
    <s v="No"/>
    <n v="2"/>
    <n v="1"/>
    <n v="0.08"/>
    <n v="0.09"/>
    <n v="-9.999999999999995E-3"/>
    <n v="966.80000000000007"/>
    <n v="500"/>
    <x v="2"/>
    <s v="Travel_Rarely"/>
    <n v="660"/>
    <s v="Research &amp; Development"/>
    <n v="15"/>
    <n v="3"/>
    <s v="Other"/>
    <n v="81"/>
    <n v="3"/>
    <n v="2"/>
    <s v="Divorced"/>
    <n v="7858"/>
    <n v="7"/>
    <n v="14"/>
    <n v="3"/>
    <n v="2"/>
    <n v="1"/>
    <n v="9"/>
    <n v="3"/>
    <n v="0"/>
    <n v="0"/>
    <n v="0"/>
  </r>
  <r>
    <n v="26"/>
    <x v="0"/>
    <n v="1"/>
    <s v="Male"/>
    <s v="Research Scientist"/>
    <n v="1"/>
    <n v="2042"/>
    <s v="Yes"/>
    <n v="3"/>
    <n v="3"/>
    <n v="0.1"/>
    <n v="0.1"/>
    <n v="0"/>
    <n v="408.40000000000003"/>
    <n v="1200"/>
    <x v="1"/>
    <s v="Travel_Frequently"/>
    <n v="342"/>
    <s v="Research &amp; Development"/>
    <n v="2"/>
    <n v="3"/>
    <s v="Life Sciences"/>
    <n v="57"/>
    <n v="3"/>
    <n v="1"/>
    <s v="Married"/>
    <n v="15346"/>
    <n v="6"/>
    <n v="14"/>
    <n v="3"/>
    <n v="2"/>
    <n v="1"/>
    <n v="6"/>
    <n v="2"/>
    <n v="2"/>
    <n v="1"/>
    <n v="2"/>
  </r>
  <r>
    <n v="34"/>
    <x v="1"/>
    <n v="3"/>
    <s v="Female"/>
    <s v="Sales Representative"/>
    <n v="3"/>
    <n v="2220"/>
    <s v="Yes"/>
    <n v="3"/>
    <n v="1"/>
    <n v="0.15"/>
    <n v="0.09"/>
    <n v="0.06"/>
    <n v="444"/>
    <n v="4500"/>
    <x v="1"/>
    <s v="Travel_Rarely"/>
    <n v="1333"/>
    <s v="Sales"/>
    <n v="10"/>
    <n v="4"/>
    <s v="Life Sciences"/>
    <n v="87"/>
    <n v="3"/>
    <n v="1"/>
    <s v="Married"/>
    <n v="18410"/>
    <n v="1"/>
    <n v="19"/>
    <n v="3"/>
    <n v="4"/>
    <n v="1"/>
    <n v="1"/>
    <n v="2"/>
    <n v="1"/>
    <n v="0"/>
    <n v="0"/>
  </r>
  <r>
    <n v="28"/>
    <x v="1"/>
    <n v="4"/>
    <s v="Male"/>
    <s v="Sales Representative"/>
    <n v="2"/>
    <n v="1052"/>
    <s v="No"/>
    <n v="3"/>
    <n v="1"/>
    <n v="0.12"/>
    <n v="0.1"/>
    <n v="1.999999999999999E-2"/>
    <n v="210.4"/>
    <n v="500"/>
    <x v="1"/>
    <s v="Travel_Rarely"/>
    <n v="1144"/>
    <s v="Sales"/>
    <n v="10"/>
    <n v="1"/>
    <s v="Medical"/>
    <n v="74"/>
    <n v="3"/>
    <n v="1"/>
    <s v="Married"/>
    <n v="23384"/>
    <n v="1"/>
    <n v="22"/>
    <n v="4"/>
    <n v="2"/>
    <n v="0"/>
    <n v="1"/>
    <n v="5"/>
    <n v="0"/>
    <n v="0"/>
    <n v="0"/>
  </r>
  <r>
    <n v="38"/>
    <x v="1"/>
    <n v="3"/>
    <s v="Male"/>
    <s v="Research Scientist"/>
    <n v="3"/>
    <n v="2821"/>
    <s v="No"/>
    <n v="3"/>
    <n v="2"/>
    <n v="0.1"/>
    <n v="7.0000000000000007E-2"/>
    <n v="0.03"/>
    <n v="564.20000000000005"/>
    <n v="3000"/>
    <x v="1"/>
    <s v="Travel_Frequently"/>
    <n v="1186"/>
    <s v="Research &amp; Development"/>
    <n v="3"/>
    <n v="4"/>
    <s v="Other"/>
    <n v="44"/>
    <n v="3"/>
    <n v="1"/>
    <s v="Married"/>
    <n v="2997"/>
    <n v="3"/>
    <n v="16"/>
    <n v="3"/>
    <n v="1"/>
    <n v="1"/>
    <n v="8"/>
    <n v="2"/>
    <n v="2"/>
    <n v="2"/>
    <n v="2"/>
  </r>
  <r>
    <n v="50"/>
    <x v="1"/>
    <n v="2"/>
    <s v="Male"/>
    <s v="Research Director"/>
    <n v="3"/>
    <n v="19237"/>
    <s v="Yes"/>
    <n v="2"/>
    <n v="8"/>
    <n v="0.12"/>
    <n v="0.11"/>
    <n v="9.999999999999995E-3"/>
    <n v="3847.4"/>
    <n v="1200"/>
    <x v="1"/>
    <s v="Travel_Rarely"/>
    <n v="1464"/>
    <s v="Research &amp; Development"/>
    <n v="2"/>
    <n v="4"/>
    <s v="Medical"/>
    <n v="62"/>
    <n v="3"/>
    <n v="5"/>
    <s v="Married"/>
    <n v="12853"/>
    <n v="2"/>
    <n v="11"/>
    <n v="3"/>
    <n v="4"/>
    <n v="1"/>
    <n v="29"/>
    <n v="2"/>
    <n v="1"/>
    <n v="7"/>
    <n v="7"/>
  </r>
  <r>
    <n v="37"/>
    <x v="1"/>
    <n v="4"/>
    <s v="Female"/>
    <s v="Healthcare Representative"/>
    <n v="2"/>
    <n v="4107"/>
    <s v="No"/>
    <n v="2"/>
    <n v="4"/>
    <n v="0.15"/>
    <n v="0.09"/>
    <n v="0.06"/>
    <n v="821.40000000000009"/>
    <n v="1200"/>
    <x v="0"/>
    <s v="Travel_Rarely"/>
    <n v="124"/>
    <s v="Research &amp; Development"/>
    <n v="3"/>
    <n v="3"/>
    <s v="Other"/>
    <n v="35"/>
    <n v="3"/>
    <n v="2"/>
    <s v="Single"/>
    <n v="13848"/>
    <n v="3"/>
    <n v="15"/>
    <n v="3"/>
    <n v="1"/>
    <n v="0"/>
    <n v="8"/>
    <n v="3"/>
    <n v="3"/>
    <n v="0"/>
    <n v="1"/>
  </r>
  <r>
    <n v="40"/>
    <x v="1"/>
    <n v="3"/>
    <s v="Male"/>
    <s v="Sales Executive"/>
    <n v="1"/>
    <n v="8396"/>
    <s v="No"/>
    <n v="2"/>
    <n v="7"/>
    <n v="0.12"/>
    <n v="0.09"/>
    <n v="0.03"/>
    <n v="1679.2"/>
    <n v="1200"/>
    <x v="1"/>
    <s v="Travel_Rarely"/>
    <n v="300"/>
    <s v="Sales"/>
    <n v="26"/>
    <n v="3"/>
    <s v="Marketing"/>
    <n v="74"/>
    <n v="3"/>
    <n v="2"/>
    <s v="Married"/>
    <n v="22217"/>
    <n v="1"/>
    <n v="14"/>
    <n v="3"/>
    <n v="2"/>
    <n v="1"/>
    <n v="8"/>
    <n v="3"/>
    <n v="7"/>
    <n v="7"/>
    <n v="5"/>
  </r>
  <r>
    <n v="26"/>
    <x v="1"/>
    <n v="1"/>
    <s v="Female"/>
    <s v="Research Scientist"/>
    <n v="3"/>
    <n v="2007"/>
    <s v="No"/>
    <n v="3"/>
    <n v="5"/>
    <n v="0.12"/>
    <n v="0.1"/>
    <n v="1.999999999999999E-2"/>
    <n v="401.40000000000003"/>
    <n v="500"/>
    <x v="2"/>
    <s v="Travel_Frequently"/>
    <n v="921"/>
    <s v="Research &amp; Development"/>
    <n v="1"/>
    <n v="1"/>
    <s v="Medical"/>
    <n v="66"/>
    <n v="2"/>
    <n v="1"/>
    <s v="Divorced"/>
    <n v="25265"/>
    <n v="1"/>
    <n v="13"/>
    <n v="3"/>
    <n v="3"/>
    <n v="2"/>
    <n v="5"/>
    <n v="5"/>
    <n v="3"/>
    <n v="1"/>
    <n v="3"/>
  </r>
  <r>
    <n v="46"/>
    <x v="1"/>
    <n v="4"/>
    <s v="Male"/>
    <s v="Research Director"/>
    <n v="4"/>
    <n v="19627"/>
    <s v="No"/>
    <n v="3"/>
    <n v="2"/>
    <n v="0.12"/>
    <n v="0.11"/>
    <n v="9.999999999999995E-3"/>
    <n v="3925.4"/>
    <n v="4500"/>
    <x v="1"/>
    <s v="Travel_Rarely"/>
    <n v="430"/>
    <s v="Research &amp; Development"/>
    <n v="1"/>
    <n v="4"/>
    <s v="Medical"/>
    <n v="40"/>
    <n v="3"/>
    <n v="5"/>
    <s v="Divorced"/>
    <n v="21445"/>
    <n v="9"/>
    <n v="17"/>
    <n v="3"/>
    <n v="4"/>
    <n v="2"/>
    <n v="23"/>
    <n v="0"/>
    <n v="2"/>
    <n v="2"/>
    <n v="2"/>
  </r>
  <r>
    <n v="54"/>
    <x v="1"/>
    <n v="3"/>
    <s v="Female"/>
    <s v="Sales Executive"/>
    <n v="3"/>
    <n v="10686"/>
    <s v="No"/>
    <n v="3"/>
    <n v="9"/>
    <n v="0.08"/>
    <n v="0.11"/>
    <n v="-0.03"/>
    <n v="2137.2000000000003"/>
    <n v="4500"/>
    <x v="0"/>
    <s v="Travel_Rarely"/>
    <n v="1082"/>
    <s v="Sales"/>
    <n v="2"/>
    <n v="4"/>
    <s v="Life Sciences"/>
    <n v="41"/>
    <n v="2"/>
    <n v="3"/>
    <s v="Married"/>
    <n v="8392"/>
    <n v="6"/>
    <n v="11"/>
    <n v="3"/>
    <n v="2"/>
    <n v="1"/>
    <n v="13"/>
    <n v="4"/>
    <n v="4"/>
    <n v="7"/>
    <n v="0"/>
  </r>
  <r>
    <n v="56"/>
    <x v="1"/>
    <n v="1"/>
    <s v="Female"/>
    <s v="Research Scientist"/>
    <n v="3"/>
    <n v="2942"/>
    <s v="No"/>
    <n v="3"/>
    <n v="5"/>
    <n v="0.08"/>
    <n v="0.1"/>
    <n v="-2.0000000000000004E-2"/>
    <n v="588.4"/>
    <n v="4500"/>
    <x v="2"/>
    <s v="Travel_Frequently"/>
    <n v="1240"/>
    <s v="Research &amp; Development"/>
    <n v="9"/>
    <n v="3"/>
    <s v="Medical"/>
    <n v="63"/>
    <n v="3"/>
    <n v="1"/>
    <s v="Married"/>
    <n v="12154"/>
    <n v="2"/>
    <n v="19"/>
    <n v="3"/>
    <n v="2"/>
    <n v="1"/>
    <n v="18"/>
    <n v="4"/>
    <n v="4"/>
    <n v="0"/>
    <n v="3"/>
  </r>
  <r>
    <n v="36"/>
    <x v="1"/>
    <n v="4"/>
    <s v="Female"/>
    <s v="Manufacturing Director"/>
    <n v="4"/>
    <n v="8858"/>
    <s v="No"/>
    <n v="2"/>
    <n v="14"/>
    <n v="0.08"/>
    <n v="0.09"/>
    <n v="-9.999999999999995E-3"/>
    <n v="1771.6000000000001"/>
    <n v="1200"/>
    <x v="1"/>
    <s v="Travel_Rarely"/>
    <n v="796"/>
    <s v="Research &amp; Development"/>
    <n v="12"/>
    <n v="5"/>
    <s v="Medical"/>
    <n v="51"/>
    <n v="2"/>
    <n v="3"/>
    <s v="Single"/>
    <n v="15669"/>
    <n v="0"/>
    <n v="11"/>
    <n v="3"/>
    <n v="2"/>
    <n v="0"/>
    <n v="15"/>
    <n v="2"/>
    <n v="8"/>
    <n v="7"/>
    <n v="8"/>
  </r>
  <r>
    <n v="55"/>
    <x v="1"/>
    <n v="3"/>
    <s v="Male"/>
    <s v="Manager"/>
    <n v="1"/>
    <n v="16756"/>
    <s v="No"/>
    <n v="4"/>
    <n v="9"/>
    <n v="0.08"/>
    <n v="0.1"/>
    <n v="-2.0000000000000004E-2"/>
    <n v="3351.2000000000003"/>
    <n v="3000"/>
    <x v="2"/>
    <s v="Non-Travel"/>
    <n v="444"/>
    <s v="Research &amp; Development"/>
    <n v="2"/>
    <n v="1"/>
    <s v="Medical"/>
    <n v="40"/>
    <n v="2"/>
    <n v="4"/>
    <s v="Single"/>
    <n v="17323"/>
    <n v="7"/>
    <n v="15"/>
    <n v="3"/>
    <n v="2"/>
    <n v="0"/>
    <n v="31"/>
    <n v="3"/>
    <n v="7"/>
    <n v="6"/>
    <n v="2"/>
  </r>
  <r>
    <n v="43"/>
    <x v="1"/>
    <n v="3"/>
    <s v="Male"/>
    <s v="Sales Executive"/>
    <n v="4"/>
    <n v="10798"/>
    <s v="No"/>
    <n v="3"/>
    <n v="1"/>
    <n v="0.1"/>
    <n v="0.11"/>
    <n v="-9.999999999999995E-3"/>
    <n v="2159.6"/>
    <n v="500"/>
    <x v="0"/>
    <s v="Travel_Rarely"/>
    <n v="415"/>
    <s v="Sales"/>
    <n v="25"/>
    <n v="3"/>
    <s v="Medical"/>
    <n v="79"/>
    <n v="2"/>
    <n v="3"/>
    <s v="Divorced"/>
    <n v="5268"/>
    <n v="5"/>
    <n v="13"/>
    <n v="3"/>
    <n v="3"/>
    <n v="1"/>
    <n v="18"/>
    <n v="5"/>
    <n v="0"/>
    <n v="0"/>
    <n v="0"/>
  </r>
  <r>
    <n v="20"/>
    <x v="0"/>
    <n v="4"/>
    <s v="Female"/>
    <s v="Sales Representative"/>
    <n v="4"/>
    <n v="2323"/>
    <s v="Yes"/>
    <n v="3"/>
    <n v="2"/>
    <n v="0.08"/>
    <n v="0.1"/>
    <n v="-2.0000000000000004E-2"/>
    <n v="464.6"/>
    <n v="3000"/>
    <x v="2"/>
    <s v="Travel_Frequently"/>
    <n v="769"/>
    <s v="Sales"/>
    <n v="9"/>
    <n v="3"/>
    <s v="Marketing"/>
    <n v="54"/>
    <n v="3"/>
    <n v="1"/>
    <s v="Single"/>
    <n v="17205"/>
    <n v="1"/>
    <n v="14"/>
    <n v="3"/>
    <n v="2"/>
    <n v="0"/>
    <n v="2"/>
    <n v="3"/>
    <n v="2"/>
    <n v="0"/>
    <n v="2"/>
  </r>
  <r>
    <n v="21"/>
    <x v="0"/>
    <n v="3"/>
    <s v="Female"/>
    <s v="Laboratory Technician"/>
    <n v="1"/>
    <n v="1416"/>
    <s v="No"/>
    <n v="2"/>
    <n v="1"/>
    <n v="0.12"/>
    <n v="7.0000000000000007E-2"/>
    <n v="4.9999999999999989E-2"/>
    <n v="283.2"/>
    <n v="1200"/>
    <x v="1"/>
    <s v="Travel_Rarely"/>
    <n v="1334"/>
    <s v="Research &amp; Development"/>
    <n v="10"/>
    <n v="3"/>
    <s v="Life Sciences"/>
    <n v="36"/>
    <n v="2"/>
    <n v="1"/>
    <s v="Single"/>
    <n v="17258"/>
    <n v="1"/>
    <n v="13"/>
    <n v="3"/>
    <n v="1"/>
    <n v="0"/>
    <n v="1"/>
    <n v="6"/>
    <n v="0"/>
    <n v="1"/>
    <n v="0"/>
  </r>
  <r>
    <n v="46"/>
    <x v="1"/>
    <n v="4"/>
    <s v="Female"/>
    <s v="Research Scientist"/>
    <n v="1"/>
    <n v="4615"/>
    <s v="Yes"/>
    <n v="3"/>
    <n v="16"/>
    <n v="0.15"/>
    <n v="0.09"/>
    <n v="0.06"/>
    <n v="923"/>
    <n v="500"/>
    <x v="1"/>
    <s v="Travel_Rarely"/>
    <n v="1003"/>
    <s v="Research &amp; Development"/>
    <n v="8"/>
    <n v="4"/>
    <s v="Life Sciences"/>
    <n v="74"/>
    <n v="2"/>
    <n v="2"/>
    <s v="Divorced"/>
    <n v="21029"/>
    <n v="8"/>
    <n v="23"/>
    <n v="4"/>
    <n v="1"/>
    <n v="3"/>
    <n v="19"/>
    <n v="2"/>
    <n v="13"/>
    <n v="1"/>
    <n v="7"/>
  </r>
  <r>
    <n v="51"/>
    <x v="0"/>
    <n v="1"/>
    <s v="Male"/>
    <s v="Research Scientist"/>
    <n v="3"/>
    <n v="2461"/>
    <s v="Yes"/>
    <n v="4"/>
    <n v="10"/>
    <n v="0.08"/>
    <n v="7.0000000000000007E-2"/>
    <n v="9.999999999999995E-3"/>
    <n v="492.20000000000005"/>
    <n v="3000"/>
    <x v="1"/>
    <s v="Travel_Rarely"/>
    <n v="1323"/>
    <s v="Research &amp; Development"/>
    <n v="4"/>
    <n v="4"/>
    <s v="Life Sciences"/>
    <n v="34"/>
    <n v="3"/>
    <n v="1"/>
    <s v="Married"/>
    <n v="10332"/>
    <n v="9"/>
    <n v="12"/>
    <n v="3"/>
    <n v="3"/>
    <n v="3"/>
    <n v="18"/>
    <n v="2"/>
    <n v="0"/>
    <n v="2"/>
    <n v="7"/>
  </r>
  <r>
    <n v="28"/>
    <x v="0"/>
    <n v="2"/>
    <s v="Male"/>
    <s v="Healthcare Representative"/>
    <n v="1"/>
    <n v="8722"/>
    <s v="No"/>
    <n v="2"/>
    <n v="10"/>
    <n v="0.1"/>
    <n v="0.11"/>
    <n v="-9.999999999999995E-3"/>
    <n v="1744.4"/>
    <n v="4500"/>
    <x v="1"/>
    <s v="Non-Travel"/>
    <n v="1366"/>
    <s v="Research &amp; Development"/>
    <n v="24"/>
    <n v="2"/>
    <s v="Technical Degree"/>
    <n v="72"/>
    <n v="2"/>
    <n v="3"/>
    <s v="Single"/>
    <n v="12355"/>
    <n v="1"/>
    <n v="12"/>
    <n v="3"/>
    <n v="1"/>
    <n v="0"/>
    <n v="10"/>
    <n v="2"/>
    <n v="7"/>
    <n v="1"/>
    <n v="9"/>
  </r>
  <r>
    <n v="26"/>
    <x v="1"/>
    <n v="1"/>
    <s v="Male"/>
    <s v="Laboratory Technician"/>
    <n v="1"/>
    <n v="3955"/>
    <s v="No"/>
    <n v="3"/>
    <n v="5"/>
    <n v="0.12"/>
    <n v="7.0000000000000007E-2"/>
    <n v="4.9999999999999989E-2"/>
    <n v="791"/>
    <n v="1200"/>
    <x v="2"/>
    <s v="Travel_Rarely"/>
    <n v="192"/>
    <s v="Research &amp; Development"/>
    <n v="1"/>
    <n v="2"/>
    <s v="Medical"/>
    <n v="59"/>
    <n v="2"/>
    <n v="1"/>
    <s v="Married"/>
    <n v="11141"/>
    <n v="1"/>
    <n v="16"/>
    <n v="3"/>
    <n v="1"/>
    <n v="2"/>
    <n v="6"/>
    <n v="2"/>
    <n v="3"/>
    <n v="1"/>
    <n v="3"/>
  </r>
  <r>
    <n v="30"/>
    <x v="1"/>
    <n v="3"/>
    <s v="Male"/>
    <s v="Manufacturing Director"/>
    <n v="1"/>
    <n v="9957"/>
    <s v="No"/>
    <n v="2"/>
    <n v="6"/>
    <n v="0.15"/>
    <n v="0.11"/>
    <n v="3.9999999999999994E-2"/>
    <n v="1991.4"/>
    <n v="1200"/>
    <x v="1"/>
    <s v="Travel_Rarely"/>
    <n v="1176"/>
    <s v="Research &amp; Development"/>
    <n v="20"/>
    <n v="3"/>
    <s v="Other"/>
    <n v="85"/>
    <n v="3"/>
    <n v="2"/>
    <s v="Married"/>
    <n v="9096"/>
    <n v="0"/>
    <n v="15"/>
    <n v="3"/>
    <n v="3"/>
    <n v="1"/>
    <n v="7"/>
    <n v="1"/>
    <n v="2"/>
    <n v="0"/>
    <n v="2"/>
  </r>
  <r>
    <n v="41"/>
    <x v="1"/>
    <n v="2"/>
    <s v="Female"/>
    <s v="Research Scientist"/>
    <n v="3"/>
    <n v="3376"/>
    <s v="No"/>
    <n v="3"/>
    <n v="10"/>
    <n v="0.15"/>
    <n v="0.1"/>
    <n v="4.9999999999999989E-2"/>
    <n v="675.2"/>
    <n v="500"/>
    <x v="2"/>
    <s v="Travel_Rarely"/>
    <n v="509"/>
    <s v="Research &amp; Development"/>
    <n v="7"/>
    <n v="2"/>
    <s v="Technical Degree"/>
    <n v="43"/>
    <n v="4"/>
    <n v="1"/>
    <s v="Married"/>
    <n v="18863"/>
    <n v="1"/>
    <n v="13"/>
    <n v="3"/>
    <n v="3"/>
    <n v="0"/>
    <n v="10"/>
    <n v="3"/>
    <n v="6"/>
    <n v="0"/>
    <n v="8"/>
  </r>
  <r>
    <n v="38"/>
    <x v="1"/>
    <n v="3"/>
    <s v="Female"/>
    <s v="Healthcare Representative"/>
    <n v="3"/>
    <n v="8823"/>
    <s v="No"/>
    <n v="2"/>
    <n v="19"/>
    <n v="0.1"/>
    <n v="0.1"/>
    <n v="0"/>
    <n v="1764.6000000000001"/>
    <n v="500"/>
    <x v="1"/>
    <s v="Travel_Rarely"/>
    <n v="330"/>
    <s v="Research &amp; Development"/>
    <n v="17"/>
    <n v="1"/>
    <s v="Life Sciences"/>
    <n v="65"/>
    <n v="2"/>
    <n v="3"/>
    <s v="Married"/>
    <n v="24608"/>
    <n v="0"/>
    <n v="18"/>
    <n v="3"/>
    <n v="1"/>
    <n v="1"/>
    <n v="20"/>
    <n v="4"/>
    <n v="9"/>
    <n v="1"/>
    <n v="9"/>
  </r>
  <r>
    <n v="40"/>
    <x v="1"/>
    <n v="1"/>
    <s v="Male"/>
    <s v="Healthcare Representative"/>
    <n v="4"/>
    <n v="10322"/>
    <s v="No"/>
    <n v="3"/>
    <n v="11"/>
    <n v="0.12"/>
    <n v="0.09"/>
    <n v="0.03"/>
    <n v="2064.4"/>
    <n v="500"/>
    <x v="2"/>
    <s v="Travel_Rarely"/>
    <n v="1492"/>
    <s v="Research &amp; Development"/>
    <n v="20"/>
    <n v="4"/>
    <s v="Technical Degree"/>
    <n v="61"/>
    <n v="3"/>
    <n v="3"/>
    <s v="Married"/>
    <n v="26542"/>
    <n v="4"/>
    <n v="20"/>
    <n v="4"/>
    <n v="4"/>
    <n v="1"/>
    <n v="14"/>
    <n v="6"/>
    <n v="10"/>
    <n v="11"/>
    <n v="1"/>
  </r>
  <r>
    <n v="27"/>
    <x v="1"/>
    <n v="1"/>
    <s v="Male"/>
    <s v="Laboratory Technician"/>
    <n v="3"/>
    <n v="4621"/>
    <s v="No"/>
    <n v="3"/>
    <n v="3"/>
    <n v="0.12"/>
    <n v="0.11"/>
    <n v="9.999999999999995E-3"/>
    <n v="924.2"/>
    <n v="4500"/>
    <x v="2"/>
    <s v="Non-Travel"/>
    <n v="1277"/>
    <s v="Research &amp; Development"/>
    <n v="8"/>
    <n v="5"/>
    <s v="Life Sciences"/>
    <n v="87"/>
    <n v="1"/>
    <n v="1"/>
    <s v="Married"/>
    <n v="5869"/>
    <n v="1"/>
    <n v="19"/>
    <n v="3"/>
    <n v="4"/>
    <n v="3"/>
    <n v="3"/>
    <n v="4"/>
    <n v="2"/>
    <n v="1"/>
    <n v="2"/>
  </r>
  <r>
    <n v="55"/>
    <x v="1"/>
    <n v="4"/>
    <s v="Male"/>
    <s v="Manufacturing Director"/>
    <n v="2"/>
    <n v="10976"/>
    <s v="No"/>
    <n v="3"/>
    <n v="3"/>
    <n v="0.15"/>
    <n v="7.0000000000000007E-2"/>
    <n v="7.9999999999999988E-2"/>
    <n v="2195.2000000000003"/>
    <n v="4500"/>
    <x v="1"/>
    <s v="Travel_Frequently"/>
    <n v="1091"/>
    <s v="Research &amp; Development"/>
    <n v="2"/>
    <n v="1"/>
    <s v="Life Sciences"/>
    <n v="65"/>
    <n v="3"/>
    <n v="3"/>
    <s v="Married"/>
    <n v="15813"/>
    <n v="3"/>
    <n v="18"/>
    <n v="3"/>
    <n v="2"/>
    <n v="1"/>
    <n v="23"/>
    <n v="4"/>
    <n v="2"/>
    <n v="1"/>
    <n v="2"/>
  </r>
  <r>
    <n v="28"/>
    <x v="1"/>
    <n v="3"/>
    <s v="Female"/>
    <s v="Research Scientist"/>
    <n v="3"/>
    <n v="3660"/>
    <s v="No"/>
    <n v="4"/>
    <n v="8"/>
    <n v="0.15"/>
    <n v="7.0000000000000007E-2"/>
    <n v="7.9999999999999988E-2"/>
    <n v="732"/>
    <n v="500"/>
    <x v="2"/>
    <s v="Travel_Rarely"/>
    <n v="857"/>
    <s v="Research &amp; Development"/>
    <n v="10"/>
    <n v="3"/>
    <s v="Other"/>
    <n v="59"/>
    <n v="3"/>
    <n v="2"/>
    <s v="Single"/>
    <n v="7909"/>
    <n v="3"/>
    <n v="13"/>
    <n v="3"/>
    <n v="4"/>
    <n v="0"/>
    <n v="10"/>
    <n v="4"/>
    <n v="7"/>
    <n v="1"/>
    <n v="7"/>
  </r>
  <r>
    <n v="44"/>
    <x v="0"/>
    <n v="2"/>
    <s v="Male"/>
    <s v="Human Resources"/>
    <n v="1"/>
    <n v="10482"/>
    <s v="No"/>
    <n v="3"/>
    <n v="20"/>
    <n v="0.15"/>
    <n v="0.09"/>
    <n v="0.06"/>
    <n v="2096.4"/>
    <n v="3000"/>
    <x v="1"/>
    <s v="Travel_Rarely"/>
    <n v="1376"/>
    <s v="Human Resources"/>
    <n v="1"/>
    <n v="2"/>
    <s v="Medical"/>
    <n v="91"/>
    <n v="2"/>
    <n v="3"/>
    <s v="Married"/>
    <n v="2326"/>
    <n v="9"/>
    <n v="14"/>
    <n v="3"/>
    <n v="4"/>
    <n v="1"/>
    <n v="24"/>
    <n v="1"/>
    <n v="6"/>
    <n v="3"/>
    <n v="6"/>
  </r>
  <r>
    <n v="33"/>
    <x v="1"/>
    <n v="4"/>
    <s v="Male"/>
    <s v="Healthcare Representative"/>
    <n v="4"/>
    <n v="7119"/>
    <s v="No"/>
    <n v="3"/>
    <n v="3"/>
    <n v="0.1"/>
    <n v="7.0000000000000007E-2"/>
    <n v="0.03"/>
    <n v="1423.8000000000002"/>
    <n v="1200"/>
    <x v="2"/>
    <s v="Travel_Rarely"/>
    <n v="654"/>
    <s v="Research &amp; Development"/>
    <n v="5"/>
    <n v="3"/>
    <s v="Life Sciences"/>
    <n v="34"/>
    <n v="2"/>
    <n v="3"/>
    <s v="Divorced"/>
    <n v="21214"/>
    <n v="4"/>
    <n v="15"/>
    <n v="3"/>
    <n v="3"/>
    <n v="1"/>
    <n v="9"/>
    <n v="2"/>
    <n v="2"/>
    <n v="1"/>
    <n v="2"/>
  </r>
  <r>
    <n v="35"/>
    <x v="0"/>
    <n v="4"/>
    <s v="Male"/>
    <s v="Sales Executive"/>
    <n v="1"/>
    <n v="9582"/>
    <s v="Yes"/>
    <n v="3"/>
    <n v="8"/>
    <n v="0.08"/>
    <n v="0.11"/>
    <n v="-0.03"/>
    <n v="1916.4"/>
    <n v="3000"/>
    <x v="2"/>
    <s v="Travel_Rarely"/>
    <n v="1204"/>
    <s v="Sales"/>
    <n v="4"/>
    <n v="3"/>
    <s v="Technical Degree"/>
    <n v="86"/>
    <n v="3"/>
    <n v="3"/>
    <s v="Single"/>
    <n v="10333"/>
    <n v="0"/>
    <n v="22"/>
    <n v="4"/>
    <n v="1"/>
    <n v="0"/>
    <n v="9"/>
    <n v="2"/>
    <n v="7"/>
    <n v="4"/>
    <n v="7"/>
  </r>
  <r>
    <n v="33"/>
    <x v="0"/>
    <n v="1"/>
    <s v="Female"/>
    <s v="Research Scientist"/>
    <n v="3"/>
    <n v="4508"/>
    <s v="No"/>
    <n v="3"/>
    <n v="13"/>
    <n v="0.12"/>
    <n v="0.1"/>
    <n v="1.999999999999999E-2"/>
    <n v="901.6"/>
    <n v="4500"/>
    <x v="2"/>
    <s v="Travel_Frequently"/>
    <n v="827"/>
    <s v="Research &amp; Development"/>
    <n v="29"/>
    <n v="4"/>
    <s v="Medical"/>
    <n v="54"/>
    <n v="2"/>
    <n v="2"/>
    <s v="Single"/>
    <n v="3129"/>
    <n v="1"/>
    <n v="22"/>
    <n v="4"/>
    <n v="2"/>
    <n v="0"/>
    <n v="14"/>
    <n v="4"/>
    <n v="7"/>
    <n v="3"/>
    <n v="8"/>
  </r>
  <r>
    <n v="28"/>
    <x v="1"/>
    <n v="1"/>
    <s v="Male"/>
    <s v="Laboratory Technician"/>
    <n v="3"/>
    <n v="2207"/>
    <s v="No"/>
    <n v="2"/>
    <n v="4"/>
    <n v="0.12"/>
    <n v="0.09"/>
    <n v="0.03"/>
    <n v="441.40000000000003"/>
    <n v="500"/>
    <x v="1"/>
    <s v="Travel_Rarely"/>
    <n v="895"/>
    <s v="Research &amp; Development"/>
    <n v="15"/>
    <n v="2"/>
    <s v="Life Sciences"/>
    <n v="50"/>
    <n v="3"/>
    <n v="1"/>
    <s v="Divorced"/>
    <n v="22482"/>
    <n v="1"/>
    <n v="16"/>
    <n v="3"/>
    <n v="4"/>
    <n v="1"/>
    <n v="4"/>
    <n v="5"/>
    <n v="2"/>
    <n v="2"/>
    <n v="2"/>
  </r>
  <r>
    <n v="34"/>
    <x v="1"/>
    <n v="1"/>
    <s v="Male"/>
    <s v="Healthcare Representative"/>
    <n v="4"/>
    <n v="7756"/>
    <s v="No"/>
    <n v="2"/>
    <n v="6"/>
    <n v="0.08"/>
    <n v="0.11"/>
    <n v="-0.03"/>
    <n v="1551.2"/>
    <n v="1200"/>
    <x v="1"/>
    <s v="Travel_Frequently"/>
    <n v="618"/>
    <s v="Research &amp; Development"/>
    <n v="3"/>
    <n v="1"/>
    <s v="Life Sciences"/>
    <n v="45"/>
    <n v="3"/>
    <n v="2"/>
    <s v="Single"/>
    <n v="22266"/>
    <n v="0"/>
    <n v="17"/>
    <n v="3"/>
    <n v="3"/>
    <n v="0"/>
    <n v="7"/>
    <n v="1"/>
    <n v="2"/>
    <n v="0"/>
    <n v="4"/>
  </r>
  <r>
    <n v="37"/>
    <x v="1"/>
    <n v="4"/>
    <s v="Female"/>
    <s v="Sales Executive"/>
    <n v="4"/>
    <n v="6694"/>
    <s v="Yes"/>
    <n v="3"/>
    <n v="1"/>
    <n v="0.15"/>
    <n v="0.1"/>
    <n v="4.9999999999999989E-2"/>
    <n v="1338.8000000000002"/>
    <n v="1200"/>
    <x v="2"/>
    <s v="Travel_Rarely"/>
    <n v="309"/>
    <s v="Sales"/>
    <n v="10"/>
    <n v="4"/>
    <s v="Life Sciences"/>
    <n v="88"/>
    <n v="2"/>
    <n v="2"/>
    <s v="Divorced"/>
    <n v="24223"/>
    <n v="2"/>
    <n v="14"/>
    <n v="3"/>
    <n v="3"/>
    <n v="3"/>
    <n v="8"/>
    <n v="5"/>
    <n v="0"/>
    <n v="0"/>
    <n v="0"/>
  </r>
  <r>
    <n v="25"/>
    <x v="0"/>
    <n v="4"/>
    <s v="Male"/>
    <s v="Laboratory Technician"/>
    <n v="4"/>
    <n v="3691"/>
    <s v="Yes"/>
    <n v="4"/>
    <n v="7"/>
    <n v="0.1"/>
    <n v="7.0000000000000007E-2"/>
    <n v="0.03"/>
    <n v="738.2"/>
    <n v="4500"/>
    <x v="1"/>
    <s v="Travel_Rarely"/>
    <n v="1219"/>
    <s v="Research &amp; Development"/>
    <n v="4"/>
    <n v="1"/>
    <s v="Technical Degree"/>
    <n v="32"/>
    <n v="3"/>
    <n v="1"/>
    <s v="Married"/>
    <n v="4605"/>
    <n v="1"/>
    <n v="15"/>
    <n v="3"/>
    <n v="2"/>
    <n v="1"/>
    <n v="7"/>
    <n v="3"/>
    <n v="7"/>
    <n v="5"/>
    <n v="6"/>
  </r>
  <r>
    <n v="26"/>
    <x v="0"/>
    <n v="1"/>
    <s v="Male"/>
    <s v="Laboratory Technician"/>
    <n v="3"/>
    <n v="2377"/>
    <s v="No"/>
    <n v="2"/>
    <n v="1"/>
    <n v="0.1"/>
    <n v="0.11"/>
    <n v="-9.999999999999995E-3"/>
    <n v="475.40000000000003"/>
    <n v="1200"/>
    <x v="1"/>
    <s v="Travel_Rarely"/>
    <n v="1330"/>
    <s v="Research &amp; Development"/>
    <n v="21"/>
    <n v="3"/>
    <s v="Medical"/>
    <n v="37"/>
    <n v="3"/>
    <n v="1"/>
    <s v="Divorced"/>
    <n v="19373"/>
    <n v="1"/>
    <n v="20"/>
    <n v="4"/>
    <n v="3"/>
    <n v="1"/>
    <n v="1"/>
    <n v="0"/>
    <n v="1"/>
    <n v="0"/>
    <n v="0"/>
  </r>
  <r>
    <n v="33"/>
    <x v="0"/>
    <n v="1"/>
    <s v="Male"/>
    <s v="Research Scientist"/>
    <n v="2"/>
    <n v="2313"/>
    <s v="Yes"/>
    <n v="3"/>
    <n v="2"/>
    <n v="0.08"/>
    <n v="0.09"/>
    <n v="-9.999999999999995E-3"/>
    <n v="462.6"/>
    <n v="3000"/>
    <x v="1"/>
    <s v="Travel_Rarely"/>
    <n v="1017"/>
    <s v="Research &amp; Development"/>
    <n v="25"/>
    <n v="3"/>
    <s v="Medical"/>
    <n v="55"/>
    <n v="2"/>
    <n v="1"/>
    <s v="Single"/>
    <n v="2993"/>
    <n v="4"/>
    <n v="20"/>
    <n v="4"/>
    <n v="2"/>
    <n v="0"/>
    <n v="5"/>
    <n v="0"/>
    <n v="2"/>
    <n v="2"/>
    <n v="2"/>
  </r>
  <r>
    <n v="42"/>
    <x v="1"/>
    <n v="4"/>
    <s v="Male"/>
    <s v="Manager"/>
    <n v="1"/>
    <n v="17665"/>
    <s v="No"/>
    <n v="3"/>
    <n v="22"/>
    <n v="0.08"/>
    <n v="0.09"/>
    <n v="-9.999999999999995E-3"/>
    <n v="3533"/>
    <n v="3000"/>
    <x v="1"/>
    <s v="Travel_Rarely"/>
    <n v="469"/>
    <s v="Research &amp; Development"/>
    <n v="2"/>
    <n v="2"/>
    <s v="Medical"/>
    <n v="35"/>
    <n v="3"/>
    <n v="4"/>
    <s v="Married"/>
    <n v="14399"/>
    <n v="0"/>
    <n v="17"/>
    <n v="3"/>
    <n v="4"/>
    <n v="1"/>
    <n v="23"/>
    <n v="3"/>
    <n v="6"/>
    <n v="13"/>
    <n v="7"/>
  </r>
  <r>
    <n v="28"/>
    <x v="0"/>
    <n v="1"/>
    <s v="Male"/>
    <s v="Laboratory Technician"/>
    <n v="2"/>
    <n v="2596"/>
    <s v="No"/>
    <n v="3"/>
    <n v="1"/>
    <n v="0.12"/>
    <n v="0.11"/>
    <n v="9.999999999999995E-3"/>
    <n v="519.20000000000005"/>
    <n v="4500"/>
    <x v="0"/>
    <s v="Travel_Frequently"/>
    <n v="1009"/>
    <s v="Research &amp; Development"/>
    <n v="1"/>
    <n v="3"/>
    <s v="Medical"/>
    <n v="45"/>
    <n v="2"/>
    <n v="1"/>
    <s v="Divorced"/>
    <n v="7160"/>
    <n v="1"/>
    <n v="15"/>
    <n v="3"/>
    <n v="1"/>
    <n v="2"/>
    <n v="1"/>
    <n v="2"/>
    <n v="0"/>
    <n v="0"/>
    <n v="0"/>
  </r>
  <r>
    <n v="50"/>
    <x v="0"/>
    <n v="4"/>
    <s v="Male"/>
    <s v="Sales Executive"/>
    <n v="3"/>
    <n v="4728"/>
    <s v="Yes"/>
    <n v="3"/>
    <n v="0"/>
    <n v="0.12"/>
    <n v="7.0000000000000007E-2"/>
    <n v="4.9999999999999989E-2"/>
    <n v="945.6"/>
    <n v="4500"/>
    <x v="1"/>
    <s v="Travel_Frequently"/>
    <n v="959"/>
    <s v="Sales"/>
    <n v="1"/>
    <n v="4"/>
    <s v="Other"/>
    <n v="81"/>
    <n v="3"/>
    <n v="2"/>
    <s v="Single"/>
    <n v="17251"/>
    <n v="3"/>
    <n v="14"/>
    <n v="3"/>
    <n v="4"/>
    <n v="0"/>
    <n v="5"/>
    <n v="4"/>
    <n v="0"/>
    <n v="0"/>
    <n v="0"/>
  </r>
  <r>
    <n v="33"/>
    <x v="1"/>
    <n v="4"/>
    <s v="Female"/>
    <s v="Sales Executive"/>
    <n v="2"/>
    <n v="4302"/>
    <s v="No"/>
    <n v="3"/>
    <n v="3"/>
    <n v="0.1"/>
    <n v="0.09"/>
    <n v="1.0000000000000009E-2"/>
    <n v="860.40000000000009"/>
    <n v="500"/>
    <x v="1"/>
    <s v="Travel_Frequently"/>
    <n v="970"/>
    <s v="Sales"/>
    <n v="7"/>
    <n v="3"/>
    <s v="Life Sciences"/>
    <n v="30"/>
    <n v="3"/>
    <n v="2"/>
    <s v="Married"/>
    <n v="13401"/>
    <n v="0"/>
    <n v="17"/>
    <n v="3"/>
    <n v="3"/>
    <n v="1"/>
    <n v="4"/>
    <n v="3"/>
    <n v="2"/>
    <n v="0"/>
    <n v="2"/>
  </r>
  <r>
    <n v="34"/>
    <x v="1"/>
    <n v="3"/>
    <s v="Male"/>
    <s v="Research Scientist"/>
    <n v="4"/>
    <n v="2979"/>
    <s v="No"/>
    <n v="3"/>
    <n v="0"/>
    <n v="0.1"/>
    <n v="0.09"/>
    <n v="1.0000000000000009E-2"/>
    <n v="595.80000000000007"/>
    <n v="1200"/>
    <x v="1"/>
    <s v="Non-Travel"/>
    <n v="697"/>
    <s v="Research &amp; Development"/>
    <n v="3"/>
    <n v="4"/>
    <s v="Life Sciences"/>
    <n v="40"/>
    <n v="2"/>
    <n v="1"/>
    <s v="Married"/>
    <n v="22478"/>
    <n v="3"/>
    <n v="17"/>
    <n v="3"/>
    <n v="4"/>
    <n v="3"/>
    <n v="6"/>
    <n v="2"/>
    <n v="0"/>
    <n v="0"/>
    <n v="0"/>
  </r>
  <r>
    <n v="48"/>
    <x v="1"/>
    <n v="1"/>
    <s v="Male"/>
    <s v="Manager"/>
    <n v="4"/>
    <n v="16885"/>
    <s v="No"/>
    <n v="2"/>
    <n v="5"/>
    <n v="0.15"/>
    <n v="0.09"/>
    <n v="0.06"/>
    <n v="3377"/>
    <n v="1200"/>
    <x v="1"/>
    <s v="Non-Travel"/>
    <n v="1262"/>
    <s v="Research &amp; Development"/>
    <n v="1"/>
    <n v="4"/>
    <s v="Medical"/>
    <n v="35"/>
    <n v="4"/>
    <n v="4"/>
    <s v="Single"/>
    <n v="16154"/>
    <n v="2"/>
    <n v="22"/>
    <n v="4"/>
    <n v="3"/>
    <n v="0"/>
    <n v="27"/>
    <n v="3"/>
    <n v="4"/>
    <n v="2"/>
    <n v="1"/>
  </r>
  <r>
    <n v="45"/>
    <x v="1"/>
    <n v="2"/>
    <s v="Female"/>
    <s v="Sales Executive"/>
    <n v="3"/>
    <n v="5593"/>
    <s v="No"/>
    <n v="3"/>
    <n v="15"/>
    <n v="0.1"/>
    <n v="7.0000000000000007E-2"/>
    <n v="0.03"/>
    <n v="1118.6000000000001"/>
    <n v="500"/>
    <x v="0"/>
    <s v="Non-Travel"/>
    <n v="1050"/>
    <s v="Sales"/>
    <n v="9"/>
    <n v="4"/>
    <s v="Life Sciences"/>
    <n v="65"/>
    <n v="2"/>
    <n v="2"/>
    <s v="Married"/>
    <n v="17970"/>
    <n v="1"/>
    <n v="13"/>
    <n v="3"/>
    <n v="4"/>
    <n v="1"/>
    <n v="15"/>
    <n v="2"/>
    <n v="10"/>
    <n v="4"/>
    <n v="12"/>
  </r>
  <r>
    <n v="52"/>
    <x v="1"/>
    <n v="2"/>
    <s v="Male"/>
    <s v="Healthcare Representative"/>
    <n v="2"/>
    <n v="10445"/>
    <s v="No"/>
    <n v="3"/>
    <n v="8"/>
    <n v="0.1"/>
    <n v="0.1"/>
    <n v="0"/>
    <n v="2089"/>
    <n v="500"/>
    <x v="1"/>
    <s v="Travel_Rarely"/>
    <n v="994"/>
    <s v="Research &amp; Development"/>
    <n v="7"/>
    <n v="4"/>
    <s v="Life Sciences"/>
    <n v="87"/>
    <n v="3"/>
    <n v="3"/>
    <s v="Single"/>
    <n v="15322"/>
    <n v="7"/>
    <n v="19"/>
    <n v="3"/>
    <n v="4"/>
    <n v="0"/>
    <n v="18"/>
    <n v="4"/>
    <n v="6"/>
    <n v="4"/>
    <n v="0"/>
  </r>
  <r>
    <n v="38"/>
    <x v="1"/>
    <n v="3"/>
    <s v="Male"/>
    <s v="Sales Executive"/>
    <n v="3"/>
    <n v="8740"/>
    <s v="Yes"/>
    <n v="3"/>
    <n v="8"/>
    <n v="0.1"/>
    <n v="7.0000000000000007E-2"/>
    <n v="0.03"/>
    <n v="1748"/>
    <n v="4500"/>
    <x v="2"/>
    <s v="Travel_Rarely"/>
    <n v="770"/>
    <s v="Sales"/>
    <n v="10"/>
    <n v="4"/>
    <s v="Marketing"/>
    <n v="73"/>
    <n v="2"/>
    <n v="3"/>
    <s v="Divorced"/>
    <n v="5569"/>
    <n v="0"/>
    <n v="14"/>
    <n v="3"/>
    <n v="2"/>
    <n v="2"/>
    <n v="9"/>
    <n v="2"/>
    <n v="7"/>
    <n v="2"/>
    <n v="7"/>
  </r>
  <r>
    <n v="29"/>
    <x v="1"/>
    <n v="3"/>
    <s v="Female"/>
    <s v="Research Scientist"/>
    <n v="4"/>
    <n v="2514"/>
    <s v="No"/>
    <n v="3"/>
    <n v="7"/>
    <n v="0.12"/>
    <n v="0.09"/>
    <n v="0.03"/>
    <n v="502.8"/>
    <n v="4500"/>
    <x v="2"/>
    <s v="Travel_Rarely"/>
    <n v="1107"/>
    <s v="Research &amp; Development"/>
    <n v="28"/>
    <n v="4"/>
    <s v="Life Sciences"/>
    <n v="93"/>
    <n v="3"/>
    <n v="1"/>
    <s v="Divorced"/>
    <n v="26968"/>
    <n v="4"/>
    <n v="22"/>
    <n v="4"/>
    <n v="1"/>
    <n v="1"/>
    <n v="11"/>
    <n v="1"/>
    <n v="5"/>
    <n v="1"/>
    <n v="7"/>
  </r>
  <r>
    <n v="28"/>
    <x v="1"/>
    <n v="4"/>
    <s v="Female"/>
    <s v="Manufacturing Director"/>
    <n v="2"/>
    <n v="7655"/>
    <s v="No"/>
    <n v="2"/>
    <n v="9"/>
    <n v="0.08"/>
    <n v="7.0000000000000007E-2"/>
    <n v="9.999999999999995E-3"/>
    <n v="1531"/>
    <n v="500"/>
    <x v="1"/>
    <s v="Travel_Rarely"/>
    <n v="950"/>
    <s v="Research &amp; Development"/>
    <n v="3"/>
    <n v="3"/>
    <s v="Medical"/>
    <n v="93"/>
    <n v="3"/>
    <n v="3"/>
    <s v="Divorced"/>
    <n v="8039"/>
    <n v="0"/>
    <n v="17"/>
    <n v="3"/>
    <n v="2"/>
    <n v="3"/>
    <n v="10"/>
    <n v="3"/>
    <n v="7"/>
    <n v="1"/>
    <n v="7"/>
  </r>
  <r>
    <n v="46"/>
    <x v="1"/>
    <n v="1"/>
    <s v="Male"/>
    <s v="Manager"/>
    <n v="3"/>
    <n v="17465"/>
    <s v="No"/>
    <n v="3"/>
    <n v="12"/>
    <n v="0.08"/>
    <n v="7.0000000000000007E-2"/>
    <n v="9.999999999999995E-3"/>
    <n v="3493"/>
    <n v="1200"/>
    <x v="2"/>
    <s v="Travel_Rarely"/>
    <n v="406"/>
    <s v="Sales"/>
    <n v="3"/>
    <n v="1"/>
    <s v="Marketing"/>
    <n v="52"/>
    <n v="3"/>
    <n v="4"/>
    <s v="Married"/>
    <n v="15596"/>
    <n v="3"/>
    <n v="12"/>
    <n v="3"/>
    <n v="4"/>
    <n v="1"/>
    <n v="23"/>
    <n v="3"/>
    <n v="9"/>
    <n v="4"/>
    <n v="9"/>
  </r>
  <r>
    <n v="38"/>
    <x v="1"/>
    <n v="4"/>
    <s v="Male"/>
    <s v="Sales Executive"/>
    <n v="2"/>
    <n v="7351"/>
    <s v="No"/>
    <n v="3"/>
    <n v="1"/>
    <n v="0.12"/>
    <n v="0.09"/>
    <n v="0.03"/>
    <n v="1470.2"/>
    <n v="500"/>
    <x v="0"/>
    <s v="Travel_Rarely"/>
    <n v="130"/>
    <s v="Sales"/>
    <n v="2"/>
    <n v="2"/>
    <s v="Marketing"/>
    <n v="32"/>
    <n v="3"/>
    <n v="3"/>
    <s v="Single"/>
    <n v="20619"/>
    <n v="7"/>
    <n v="16"/>
    <n v="3"/>
    <n v="3"/>
    <n v="0"/>
    <n v="10"/>
    <n v="2"/>
    <n v="0"/>
    <n v="0"/>
    <n v="0"/>
  </r>
  <r>
    <n v="43"/>
    <x v="1"/>
    <n v="3"/>
    <s v="Female"/>
    <s v="Manufacturing Director"/>
    <n v="1"/>
    <n v="10820"/>
    <s v="No"/>
    <n v="3"/>
    <n v="8"/>
    <n v="0.12"/>
    <n v="0.11"/>
    <n v="9.999999999999995E-3"/>
    <n v="2164"/>
    <n v="1200"/>
    <x v="2"/>
    <s v="Travel_Frequently"/>
    <n v="1082"/>
    <s v="Research &amp; Development"/>
    <n v="27"/>
    <n v="3"/>
    <s v="Life Sciences"/>
    <n v="83"/>
    <n v="3"/>
    <n v="3"/>
    <s v="Married"/>
    <n v="11535"/>
    <n v="8"/>
    <n v="11"/>
    <n v="3"/>
    <n v="3"/>
    <n v="1"/>
    <n v="18"/>
    <n v="1"/>
    <n v="7"/>
    <n v="0"/>
    <n v="1"/>
  </r>
  <r>
    <n v="39"/>
    <x v="0"/>
    <n v="1"/>
    <s v="Male"/>
    <s v="Healthcare Representative"/>
    <n v="4"/>
    <n v="12169"/>
    <s v="No"/>
    <n v="3"/>
    <n v="18"/>
    <n v="0.12"/>
    <n v="7.0000000000000007E-2"/>
    <n v="4.9999999999999989E-2"/>
    <n v="2433.8000000000002"/>
    <n v="4500"/>
    <x v="2"/>
    <s v="Travel_Frequently"/>
    <n v="203"/>
    <s v="Research &amp; Development"/>
    <n v="2"/>
    <n v="3"/>
    <s v="Life Sciences"/>
    <n v="84"/>
    <n v="3"/>
    <n v="4"/>
    <s v="Divorced"/>
    <n v="13547"/>
    <n v="7"/>
    <n v="11"/>
    <n v="3"/>
    <n v="4"/>
    <n v="3"/>
    <n v="21"/>
    <n v="4"/>
    <n v="7"/>
    <n v="11"/>
    <n v="5"/>
  </r>
  <r>
    <n v="40"/>
    <x v="1"/>
    <n v="3"/>
    <s v="Male"/>
    <s v="Research Director"/>
    <n v="3"/>
    <n v="19626"/>
    <s v="No"/>
    <n v="4"/>
    <n v="20"/>
    <n v="0.12"/>
    <n v="0.1"/>
    <n v="1.999999999999999E-2"/>
    <n v="3925.2000000000003"/>
    <n v="3000"/>
    <x v="2"/>
    <s v="Travel_Rarely"/>
    <n v="1308"/>
    <s v="Research &amp; Development"/>
    <n v="14"/>
    <n v="3"/>
    <s v="Medical"/>
    <n v="44"/>
    <n v="2"/>
    <n v="5"/>
    <s v="Single"/>
    <n v="17544"/>
    <n v="1"/>
    <n v="14"/>
    <n v="3"/>
    <n v="1"/>
    <n v="0"/>
    <n v="21"/>
    <n v="2"/>
    <n v="7"/>
    <n v="4"/>
    <n v="9"/>
  </r>
  <r>
    <n v="21"/>
    <x v="1"/>
    <n v="4"/>
    <s v="Female"/>
    <s v="Research Scientist"/>
    <n v="2"/>
    <n v="2070"/>
    <s v="Yes"/>
    <n v="4"/>
    <n v="2"/>
    <n v="0.15"/>
    <n v="0.1"/>
    <n v="4.9999999999999989E-2"/>
    <n v="414"/>
    <n v="1200"/>
    <x v="0"/>
    <s v="Travel_Rarely"/>
    <n v="984"/>
    <s v="Research &amp; Development"/>
    <n v="1"/>
    <n v="1"/>
    <s v="Technical Degree"/>
    <n v="70"/>
    <n v="2"/>
    <n v="1"/>
    <s v="Single"/>
    <n v="25326"/>
    <n v="1"/>
    <n v="11"/>
    <n v="3"/>
    <n v="3"/>
    <n v="0"/>
    <n v="2"/>
    <n v="6"/>
    <n v="2"/>
    <n v="2"/>
    <n v="2"/>
  </r>
  <r>
    <n v="39"/>
    <x v="1"/>
    <n v="3"/>
    <s v="Male"/>
    <s v="Laboratory Technician"/>
    <n v="2"/>
    <n v="6782"/>
    <s v="No"/>
    <n v="2"/>
    <n v="5"/>
    <n v="0.08"/>
    <n v="0.1"/>
    <n v="-2.0000000000000004E-2"/>
    <n v="1356.4"/>
    <n v="3000"/>
    <x v="1"/>
    <s v="Non-Travel"/>
    <n v="439"/>
    <s v="Research &amp; Development"/>
    <n v="9"/>
    <n v="3"/>
    <s v="Life Sciences"/>
    <n v="70"/>
    <n v="3"/>
    <n v="2"/>
    <s v="Single"/>
    <n v="8770"/>
    <n v="9"/>
    <n v="15"/>
    <n v="3"/>
    <n v="3"/>
    <n v="0"/>
    <n v="9"/>
    <n v="2"/>
    <n v="4"/>
    <n v="0"/>
    <n v="3"/>
  </r>
  <r>
    <n v="36"/>
    <x v="1"/>
    <n v="1"/>
    <s v="Male"/>
    <s v="Manufacturing Director"/>
    <n v="4"/>
    <n v="7779"/>
    <s v="No"/>
    <n v="3"/>
    <n v="11"/>
    <n v="0.08"/>
    <n v="0.11"/>
    <n v="-0.03"/>
    <n v="1555.8000000000002"/>
    <n v="3000"/>
    <x v="1"/>
    <s v="Non-Travel"/>
    <n v="217"/>
    <s v="Research &amp; Development"/>
    <n v="18"/>
    <n v="4"/>
    <s v="Life Sciences"/>
    <n v="78"/>
    <n v="3"/>
    <n v="2"/>
    <s v="Single"/>
    <n v="23238"/>
    <n v="2"/>
    <n v="20"/>
    <n v="4"/>
    <n v="1"/>
    <n v="0"/>
    <n v="18"/>
    <n v="0"/>
    <n v="9"/>
    <n v="0"/>
    <n v="9"/>
  </r>
  <r>
    <n v="31"/>
    <x v="1"/>
    <n v="3"/>
    <s v="Male"/>
    <s v="Sales Representative"/>
    <n v="4"/>
    <n v="2791"/>
    <s v="No"/>
    <n v="3"/>
    <n v="2"/>
    <n v="0.12"/>
    <n v="0.1"/>
    <n v="1.999999999999999E-2"/>
    <n v="558.20000000000005"/>
    <n v="3000"/>
    <x v="2"/>
    <s v="Travel_Frequently"/>
    <n v="793"/>
    <s v="Sales"/>
    <n v="20"/>
    <n v="3"/>
    <s v="Life Sciences"/>
    <n v="67"/>
    <n v="4"/>
    <n v="1"/>
    <s v="Married"/>
    <n v="21981"/>
    <n v="0"/>
    <n v="12"/>
    <n v="3"/>
    <n v="1"/>
    <n v="1"/>
    <n v="3"/>
    <n v="4"/>
    <n v="2"/>
    <n v="2"/>
    <n v="2"/>
  </r>
  <r>
    <n v="28"/>
    <x v="1"/>
    <n v="1"/>
    <s v="Male"/>
    <s v="Research Scientist"/>
    <n v="2"/>
    <n v="3201"/>
    <s v="No"/>
    <n v="1"/>
    <n v="5"/>
    <n v="0.15"/>
    <n v="0.09"/>
    <n v="0.06"/>
    <n v="640.20000000000005"/>
    <n v="3000"/>
    <x v="1"/>
    <s v="Travel_Rarely"/>
    <n v="1451"/>
    <s v="Research &amp; Development"/>
    <n v="2"/>
    <n v="1"/>
    <s v="Life Sciences"/>
    <n v="67"/>
    <n v="2"/>
    <n v="1"/>
    <s v="Married"/>
    <n v="19911"/>
    <n v="0"/>
    <n v="17"/>
    <n v="3"/>
    <n v="1"/>
    <n v="0"/>
    <n v="6"/>
    <n v="2"/>
    <n v="3"/>
    <n v="0"/>
    <n v="4"/>
  </r>
  <r>
    <n v="35"/>
    <x v="1"/>
    <n v="4"/>
    <s v="Male"/>
    <s v="Sales Executive"/>
    <n v="4"/>
    <n v="4968"/>
    <s v="No"/>
    <n v="3"/>
    <n v="5"/>
    <n v="0.08"/>
    <n v="0.11"/>
    <n v="-0.03"/>
    <n v="993.6"/>
    <n v="500"/>
    <x v="1"/>
    <s v="Travel_Frequently"/>
    <n v="1182"/>
    <s v="Sales"/>
    <n v="11"/>
    <n v="2"/>
    <s v="Marketing"/>
    <n v="54"/>
    <n v="3"/>
    <n v="2"/>
    <s v="Divorced"/>
    <n v="18500"/>
    <n v="1"/>
    <n v="11"/>
    <n v="3"/>
    <n v="4"/>
    <n v="1"/>
    <n v="5"/>
    <n v="3"/>
    <n v="2"/>
    <n v="0"/>
    <n v="2"/>
  </r>
  <r>
    <n v="49"/>
    <x v="1"/>
    <n v="4"/>
    <s v="Male"/>
    <s v="Sales Executive"/>
    <n v="2"/>
    <n v="13120"/>
    <s v="No"/>
    <n v="3"/>
    <n v="9"/>
    <n v="0.08"/>
    <n v="0.09"/>
    <n v="-9.999999999999995E-3"/>
    <n v="2624"/>
    <n v="1200"/>
    <x v="1"/>
    <s v="Travel_Rarely"/>
    <n v="174"/>
    <s v="Sales"/>
    <n v="8"/>
    <n v="4"/>
    <s v="Technical Degree"/>
    <n v="56"/>
    <n v="2"/>
    <n v="4"/>
    <s v="Married"/>
    <n v="11879"/>
    <n v="6"/>
    <n v="17"/>
    <n v="3"/>
    <n v="2"/>
    <n v="1"/>
    <n v="22"/>
    <n v="3"/>
    <n v="8"/>
    <n v="2"/>
    <n v="3"/>
  </r>
  <r>
    <n v="34"/>
    <x v="1"/>
    <n v="4"/>
    <s v="Male"/>
    <s v="Manufacturing Director"/>
    <n v="3"/>
    <n v="4033"/>
    <s v="No"/>
    <n v="2"/>
    <n v="3"/>
    <n v="0.15"/>
    <n v="7.0000000000000007E-2"/>
    <n v="7.9999999999999988E-2"/>
    <n v="806.6"/>
    <n v="4500"/>
    <x v="2"/>
    <s v="Travel_Frequently"/>
    <n v="1003"/>
    <s v="Research &amp; Development"/>
    <n v="2"/>
    <n v="2"/>
    <s v="Life Sciences"/>
    <n v="95"/>
    <n v="3"/>
    <n v="2"/>
    <s v="Single"/>
    <n v="15834"/>
    <n v="2"/>
    <n v="11"/>
    <n v="3"/>
    <n v="4"/>
    <n v="0"/>
    <n v="5"/>
    <n v="3"/>
    <n v="2"/>
    <n v="0"/>
    <n v="2"/>
  </r>
  <r>
    <n v="29"/>
    <x v="1"/>
    <n v="4"/>
    <s v="Female"/>
    <s v="Research Scientist"/>
    <n v="2"/>
    <n v="3291"/>
    <s v="No"/>
    <n v="2"/>
    <n v="7"/>
    <n v="0.15"/>
    <n v="0.09"/>
    <n v="0.06"/>
    <n v="658.2"/>
    <n v="1200"/>
    <x v="1"/>
    <s v="Travel_Frequently"/>
    <n v="490"/>
    <s v="Research &amp; Development"/>
    <n v="10"/>
    <n v="3"/>
    <s v="Life Sciences"/>
    <n v="61"/>
    <n v="3"/>
    <n v="1"/>
    <s v="Divorced"/>
    <n v="17940"/>
    <n v="0"/>
    <n v="14"/>
    <n v="3"/>
    <n v="4"/>
    <n v="2"/>
    <n v="8"/>
    <n v="2"/>
    <n v="5"/>
    <n v="1"/>
    <n v="1"/>
  </r>
  <r>
    <n v="42"/>
    <x v="1"/>
    <n v="2"/>
    <s v="Male"/>
    <s v="Laboratory Technician"/>
    <n v="4"/>
    <n v="4272"/>
    <s v="No"/>
    <n v="3"/>
    <n v="1"/>
    <n v="0.1"/>
    <n v="0.11"/>
    <n v="-9.999999999999995E-3"/>
    <n v="854.40000000000009"/>
    <n v="500"/>
    <x v="1"/>
    <s v="Travel_Rarely"/>
    <n v="188"/>
    <s v="Research &amp; Development"/>
    <n v="29"/>
    <n v="3"/>
    <s v="Medical"/>
    <n v="56"/>
    <n v="1"/>
    <n v="2"/>
    <s v="Single"/>
    <n v="9558"/>
    <n v="4"/>
    <n v="19"/>
    <n v="3"/>
    <n v="1"/>
    <n v="0"/>
    <n v="16"/>
    <n v="3"/>
    <n v="0"/>
    <n v="0"/>
    <n v="0"/>
  </r>
  <r>
    <n v="29"/>
    <x v="1"/>
    <n v="2"/>
    <s v="Male"/>
    <s v="Manufacturing Director"/>
    <n v="4"/>
    <n v="5056"/>
    <s v="Yes"/>
    <n v="2"/>
    <n v="10"/>
    <n v="0.12"/>
    <n v="0.1"/>
    <n v="1.999999999999999E-2"/>
    <n v="1011.2"/>
    <n v="4500"/>
    <x v="1"/>
    <s v="Travel_Rarely"/>
    <n v="718"/>
    <s v="Research &amp; Development"/>
    <n v="8"/>
    <n v="1"/>
    <s v="Medical"/>
    <n v="79"/>
    <n v="2"/>
    <n v="2"/>
    <s v="Married"/>
    <n v="17689"/>
    <n v="1"/>
    <n v="15"/>
    <n v="3"/>
    <n v="3"/>
    <n v="1"/>
    <n v="10"/>
    <n v="2"/>
    <n v="7"/>
    <n v="1"/>
    <n v="2"/>
  </r>
  <r>
    <n v="38"/>
    <x v="1"/>
    <n v="3"/>
    <s v="Male"/>
    <s v="Human Resources"/>
    <n v="3"/>
    <n v="2844"/>
    <s v="No"/>
    <n v="4"/>
    <n v="7"/>
    <n v="0.12"/>
    <n v="0.09"/>
    <n v="0.03"/>
    <n v="568.80000000000007"/>
    <n v="1200"/>
    <x v="1"/>
    <s v="Travel_Rarely"/>
    <n v="433"/>
    <s v="Human Resources"/>
    <n v="1"/>
    <n v="3"/>
    <s v="Human Resources"/>
    <n v="37"/>
    <n v="4"/>
    <n v="1"/>
    <s v="Married"/>
    <n v="6004"/>
    <n v="1"/>
    <n v="13"/>
    <n v="3"/>
    <n v="4"/>
    <n v="1"/>
    <n v="7"/>
    <n v="2"/>
    <n v="6"/>
    <n v="5"/>
    <n v="0"/>
  </r>
  <r>
    <n v="28"/>
    <x v="1"/>
    <n v="3"/>
    <s v="Male"/>
    <s v="Research Scientist"/>
    <n v="3"/>
    <n v="2703"/>
    <s v="Yes"/>
    <n v="3"/>
    <n v="3"/>
    <n v="0.12"/>
    <n v="0.11"/>
    <n v="9.999999999999995E-3"/>
    <n v="540.6"/>
    <n v="1200"/>
    <x v="1"/>
    <s v="Travel_Frequently"/>
    <n v="773"/>
    <s v="Research &amp; Development"/>
    <n v="6"/>
    <n v="3"/>
    <s v="Life Sciences"/>
    <n v="39"/>
    <n v="2"/>
    <n v="1"/>
    <s v="Divorced"/>
    <n v="22088"/>
    <n v="1"/>
    <n v="14"/>
    <n v="3"/>
    <n v="4"/>
    <n v="1"/>
    <n v="3"/>
    <n v="2"/>
    <n v="1"/>
    <n v="0"/>
    <n v="2"/>
  </r>
  <r>
    <n v="18"/>
    <x v="0"/>
    <n v="3"/>
    <s v="Male"/>
    <s v="Laboratory Technician"/>
    <n v="3"/>
    <n v="1904"/>
    <s v="No"/>
    <n v="3"/>
    <n v="0"/>
    <n v="0.12"/>
    <n v="0.11"/>
    <n v="9.999999999999995E-3"/>
    <n v="380.8"/>
    <n v="1200"/>
    <x v="1"/>
    <s v="Non-Travel"/>
    <n v="247"/>
    <s v="Research &amp; Development"/>
    <n v="8"/>
    <n v="1"/>
    <s v="Medical"/>
    <n v="80"/>
    <n v="3"/>
    <n v="1"/>
    <s v="Single"/>
    <n v="13556"/>
    <n v="1"/>
    <n v="12"/>
    <n v="3"/>
    <n v="4"/>
    <n v="0"/>
    <n v="0"/>
    <n v="0"/>
    <n v="0"/>
    <n v="0"/>
    <n v="0"/>
  </r>
  <r>
    <n v="33"/>
    <x v="0"/>
    <n v="1"/>
    <s v="Female"/>
    <s v="Sales Executive"/>
    <n v="1"/>
    <n v="8224"/>
    <s v="Yes"/>
    <n v="3"/>
    <n v="5"/>
    <n v="0.12"/>
    <n v="0.1"/>
    <n v="1.999999999999999E-2"/>
    <n v="1644.8000000000002"/>
    <n v="4500"/>
    <x v="1"/>
    <s v="Travel_Rarely"/>
    <n v="603"/>
    <s v="Sales"/>
    <n v="9"/>
    <n v="4"/>
    <s v="Marketing"/>
    <n v="77"/>
    <n v="3"/>
    <n v="2"/>
    <s v="Single"/>
    <n v="18385"/>
    <n v="0"/>
    <n v="17"/>
    <n v="3"/>
    <n v="1"/>
    <n v="0"/>
    <n v="6"/>
    <n v="3"/>
    <n v="2"/>
    <n v="0"/>
    <n v="3"/>
  </r>
  <r>
    <n v="41"/>
    <x v="1"/>
    <n v="2"/>
    <s v="Male"/>
    <s v="Laboratory Technician"/>
    <n v="4"/>
    <n v="4766"/>
    <s v="Yes"/>
    <n v="3"/>
    <n v="1"/>
    <n v="0.1"/>
    <n v="0.11"/>
    <n v="-9.999999999999995E-3"/>
    <n v="953.2"/>
    <n v="500"/>
    <x v="2"/>
    <s v="Travel_Rarely"/>
    <n v="167"/>
    <s v="Research &amp; Development"/>
    <n v="12"/>
    <n v="4"/>
    <s v="Life Sciences"/>
    <n v="46"/>
    <n v="3"/>
    <n v="1"/>
    <s v="Married"/>
    <n v="9051"/>
    <n v="3"/>
    <n v="11"/>
    <n v="3"/>
    <n v="1"/>
    <n v="1"/>
    <n v="6"/>
    <n v="4"/>
    <n v="0"/>
    <n v="0"/>
    <n v="0"/>
  </r>
  <r>
    <n v="31"/>
    <x v="0"/>
    <n v="3"/>
    <s v="Male"/>
    <s v="Laboratory Technician"/>
    <n v="3"/>
    <n v="2610"/>
    <s v="No"/>
    <n v="2"/>
    <n v="2"/>
    <n v="0.15"/>
    <n v="7.0000000000000007E-2"/>
    <n v="7.9999999999999988E-2"/>
    <n v="522"/>
    <n v="500"/>
    <x v="1"/>
    <s v="Travel_Frequently"/>
    <n v="874"/>
    <s v="Research &amp; Development"/>
    <n v="15"/>
    <n v="3"/>
    <s v="Medical"/>
    <n v="72"/>
    <n v="3"/>
    <n v="1"/>
    <s v="Married"/>
    <n v="6233"/>
    <n v="1"/>
    <n v="12"/>
    <n v="3"/>
    <n v="3"/>
    <n v="1"/>
    <n v="2"/>
    <n v="5"/>
    <n v="2"/>
    <n v="2"/>
    <n v="2"/>
  </r>
  <r>
    <n v="37"/>
    <x v="1"/>
    <n v="3"/>
    <s v="Female"/>
    <s v="Healthcare Representative"/>
    <n v="4"/>
    <n v="5731"/>
    <s v="No"/>
    <n v="3"/>
    <n v="6"/>
    <n v="0.15"/>
    <n v="0.09"/>
    <n v="0.06"/>
    <n v="1146.2"/>
    <n v="3000"/>
    <x v="1"/>
    <s v="Travel_Rarely"/>
    <n v="367"/>
    <s v="Research &amp; Development"/>
    <n v="25"/>
    <n v="2"/>
    <s v="Medical"/>
    <n v="52"/>
    <n v="2"/>
    <n v="2"/>
    <s v="Divorced"/>
    <n v="17171"/>
    <n v="7"/>
    <n v="13"/>
    <n v="3"/>
    <n v="3"/>
    <n v="2"/>
    <n v="9"/>
    <n v="2"/>
    <n v="2"/>
    <n v="1"/>
    <n v="3"/>
  </r>
  <r>
    <n v="27"/>
    <x v="1"/>
    <n v="4"/>
    <s v="Male"/>
    <s v="Research Scientist"/>
    <n v="3"/>
    <n v="2539"/>
    <s v="No"/>
    <n v="3"/>
    <n v="4"/>
    <n v="0.15"/>
    <n v="0.09"/>
    <n v="0.06"/>
    <n v="507.8"/>
    <n v="1200"/>
    <x v="1"/>
    <s v="Travel_Rarely"/>
    <n v="199"/>
    <s v="Research &amp; Development"/>
    <n v="6"/>
    <n v="3"/>
    <s v="Life Sciences"/>
    <n v="55"/>
    <n v="2"/>
    <n v="1"/>
    <s v="Married"/>
    <n v="7950"/>
    <n v="1"/>
    <n v="13"/>
    <n v="3"/>
    <n v="3"/>
    <n v="1"/>
    <n v="4"/>
    <n v="0"/>
    <n v="2"/>
    <n v="2"/>
    <n v="2"/>
  </r>
  <r>
    <n v="34"/>
    <x v="1"/>
    <n v="2"/>
    <s v="Female"/>
    <s v="Sales Executive"/>
    <n v="3"/>
    <n v="5714"/>
    <s v="No"/>
    <n v="2"/>
    <n v="6"/>
    <n v="0.12"/>
    <n v="7.0000000000000007E-2"/>
    <n v="4.9999999999999989E-2"/>
    <n v="1142.8"/>
    <n v="500"/>
    <x v="1"/>
    <s v="Travel_Rarely"/>
    <n v="1400"/>
    <s v="Sales"/>
    <n v="9"/>
    <n v="1"/>
    <s v="Life Sciences"/>
    <n v="70"/>
    <n v="3"/>
    <n v="2"/>
    <s v="Married"/>
    <n v="5829"/>
    <n v="1"/>
    <n v="20"/>
    <n v="4"/>
    <n v="1"/>
    <n v="0"/>
    <n v="6"/>
    <n v="3"/>
    <n v="5"/>
    <n v="1"/>
    <n v="3"/>
  </r>
  <r>
    <n v="35"/>
    <x v="1"/>
    <n v="3"/>
    <s v="Male"/>
    <s v="Human Resources"/>
    <n v="3"/>
    <n v="4323"/>
    <s v="No"/>
    <n v="1"/>
    <n v="5"/>
    <n v="0.1"/>
    <n v="0.1"/>
    <n v="0"/>
    <n v="864.6"/>
    <n v="3000"/>
    <x v="1"/>
    <s v="Travel_Rarely"/>
    <n v="528"/>
    <s v="Human Resources"/>
    <n v="8"/>
    <n v="4"/>
    <s v="Technical Degree"/>
    <n v="100"/>
    <n v="3"/>
    <n v="1"/>
    <s v="Single"/>
    <n v="7108"/>
    <n v="1"/>
    <n v="17"/>
    <n v="3"/>
    <n v="2"/>
    <n v="0"/>
    <n v="6"/>
    <n v="2"/>
    <n v="4"/>
    <n v="1"/>
    <n v="4"/>
  </r>
  <r>
    <n v="29"/>
    <x v="0"/>
    <n v="4"/>
    <s v="Female"/>
    <s v="Sales Executive"/>
    <n v="1"/>
    <n v="7336"/>
    <s v="No"/>
    <n v="1"/>
    <n v="11"/>
    <n v="0.12"/>
    <n v="0.11"/>
    <n v="9.999999999999995E-3"/>
    <n v="1467.2"/>
    <n v="1200"/>
    <x v="1"/>
    <s v="Travel_Rarely"/>
    <n v="408"/>
    <s v="Sales"/>
    <n v="23"/>
    <n v="1"/>
    <s v="Life Sciences"/>
    <n v="45"/>
    <n v="2"/>
    <n v="3"/>
    <s v="Married"/>
    <n v="11162"/>
    <n v="1"/>
    <n v="13"/>
    <n v="3"/>
    <n v="1"/>
    <n v="1"/>
    <n v="11"/>
    <n v="3"/>
    <n v="8"/>
    <n v="3"/>
    <n v="10"/>
  </r>
  <r>
    <n v="40"/>
    <x v="1"/>
    <n v="2"/>
    <s v="Female"/>
    <s v="Research Director"/>
    <n v="3"/>
    <n v="13499"/>
    <s v="No"/>
    <n v="2"/>
    <n v="18"/>
    <n v="0.1"/>
    <n v="0.1"/>
    <n v="0"/>
    <n v="2699.8"/>
    <n v="3000"/>
    <x v="2"/>
    <s v="Travel_Frequently"/>
    <n v="593"/>
    <s v="Research &amp; Development"/>
    <n v="9"/>
    <n v="4"/>
    <s v="Medical"/>
    <n v="88"/>
    <n v="3"/>
    <n v="3"/>
    <s v="Single"/>
    <n v="13782"/>
    <n v="9"/>
    <n v="17"/>
    <n v="3"/>
    <n v="3"/>
    <n v="0"/>
    <n v="20"/>
    <n v="3"/>
    <n v="7"/>
    <n v="2"/>
    <n v="13"/>
  </r>
  <r>
    <n v="42"/>
    <x v="0"/>
    <n v="3"/>
    <s v="Male"/>
    <s v="Sales Executive"/>
    <n v="1"/>
    <n v="13758"/>
    <s v="Yes"/>
    <n v="2"/>
    <n v="21"/>
    <n v="0.1"/>
    <n v="7.0000000000000007E-2"/>
    <n v="0.03"/>
    <n v="2751.6000000000004"/>
    <n v="3000"/>
    <x v="2"/>
    <s v="Travel_Frequently"/>
    <n v="481"/>
    <s v="Sales"/>
    <n v="12"/>
    <n v="3"/>
    <s v="Life Sciences"/>
    <n v="44"/>
    <n v="3"/>
    <n v="4"/>
    <s v="Single"/>
    <n v="2447"/>
    <n v="0"/>
    <n v="12"/>
    <n v="3"/>
    <n v="2"/>
    <n v="0"/>
    <n v="22"/>
    <n v="2"/>
    <n v="9"/>
    <n v="13"/>
    <n v="14"/>
  </r>
  <r>
    <n v="42"/>
    <x v="1"/>
    <n v="2"/>
    <s v="Male"/>
    <s v="Sales Executive"/>
    <n v="1"/>
    <n v="5155"/>
    <s v="No"/>
    <n v="4"/>
    <n v="6"/>
    <n v="0.12"/>
    <n v="0.09"/>
    <n v="0.03"/>
    <n v="1031"/>
    <n v="4500"/>
    <x v="2"/>
    <s v="Travel_Rarely"/>
    <n v="647"/>
    <s v="Sales"/>
    <n v="4"/>
    <n v="4"/>
    <s v="Marketing"/>
    <n v="45"/>
    <n v="3"/>
    <n v="2"/>
    <s v="Single"/>
    <n v="2253"/>
    <n v="7"/>
    <n v="13"/>
    <n v="3"/>
    <n v="4"/>
    <n v="0"/>
    <n v="9"/>
    <n v="3"/>
    <n v="4"/>
    <n v="1"/>
    <n v="5"/>
  </r>
  <r>
    <n v="35"/>
    <x v="1"/>
    <n v="4"/>
    <s v="Male"/>
    <s v="Laboratory Technician"/>
    <n v="3"/>
    <n v="2258"/>
    <s v="No"/>
    <n v="3"/>
    <n v="8"/>
    <n v="0.15"/>
    <n v="0.11"/>
    <n v="3.9999999999999994E-2"/>
    <n v="451.6"/>
    <n v="1200"/>
    <x v="1"/>
    <s v="Travel_Rarely"/>
    <n v="982"/>
    <s v="Research &amp; Development"/>
    <n v="1"/>
    <n v="4"/>
    <s v="Medical"/>
    <n v="58"/>
    <n v="2"/>
    <n v="1"/>
    <s v="Married"/>
    <n v="16340"/>
    <n v="6"/>
    <n v="12"/>
    <n v="3"/>
    <n v="2"/>
    <n v="1"/>
    <n v="10"/>
    <n v="2"/>
    <n v="0"/>
    <n v="1"/>
    <n v="7"/>
  </r>
  <r>
    <n v="24"/>
    <x v="1"/>
    <n v="4"/>
    <s v="Male"/>
    <s v="Laboratory Technician"/>
    <n v="2"/>
    <n v="3597"/>
    <s v="No"/>
    <n v="3"/>
    <n v="4"/>
    <n v="0.1"/>
    <n v="7.0000000000000007E-2"/>
    <n v="0.03"/>
    <n v="719.40000000000009"/>
    <n v="3000"/>
    <x v="1"/>
    <s v="Travel_Rarely"/>
    <n v="477"/>
    <s v="Research &amp; Development"/>
    <n v="24"/>
    <n v="3"/>
    <s v="Medical"/>
    <n v="49"/>
    <n v="3"/>
    <n v="1"/>
    <s v="Single"/>
    <n v="6409"/>
    <n v="8"/>
    <n v="22"/>
    <n v="4"/>
    <n v="4"/>
    <n v="0"/>
    <n v="6"/>
    <n v="2"/>
    <n v="3"/>
    <n v="1"/>
    <n v="2"/>
  </r>
  <r>
    <n v="28"/>
    <x v="0"/>
    <n v="3"/>
    <s v="Female"/>
    <s v="Laboratory Technician"/>
    <n v="4"/>
    <n v="2515"/>
    <s v="Yes"/>
    <n v="2"/>
    <n v="1"/>
    <n v="0.1"/>
    <n v="0.1"/>
    <n v="0"/>
    <n v="503"/>
    <n v="3000"/>
    <x v="1"/>
    <s v="Travel_Rarely"/>
    <n v="1485"/>
    <s v="Research &amp; Development"/>
    <n v="12"/>
    <n v="1"/>
    <s v="Life Sciences"/>
    <n v="79"/>
    <n v="3"/>
    <n v="1"/>
    <s v="Married"/>
    <n v="22955"/>
    <n v="1"/>
    <n v="11"/>
    <n v="3"/>
    <n v="4"/>
    <n v="0"/>
    <n v="1"/>
    <n v="4"/>
    <n v="1"/>
    <n v="0"/>
    <n v="0"/>
  </r>
  <r>
    <n v="26"/>
    <x v="1"/>
    <n v="1"/>
    <s v="Male"/>
    <s v="Laboratory Technician"/>
    <n v="4"/>
    <n v="4420"/>
    <s v="No"/>
    <n v="3"/>
    <n v="8"/>
    <n v="0.08"/>
    <n v="0.11"/>
    <n v="-0.03"/>
    <n v="884"/>
    <n v="500"/>
    <x v="1"/>
    <s v="Travel_Rarely"/>
    <n v="1384"/>
    <s v="Research &amp; Development"/>
    <n v="3"/>
    <n v="4"/>
    <s v="Medical"/>
    <n v="82"/>
    <n v="4"/>
    <n v="1"/>
    <s v="Married"/>
    <n v="13421"/>
    <n v="1"/>
    <n v="22"/>
    <n v="4"/>
    <n v="2"/>
    <n v="1"/>
    <n v="8"/>
    <n v="2"/>
    <n v="7"/>
    <n v="0"/>
    <n v="7"/>
  </r>
  <r>
    <n v="30"/>
    <x v="1"/>
    <n v="3"/>
    <s v="Male"/>
    <s v="Sales Executive"/>
    <n v="3"/>
    <n v="6578"/>
    <s v="No"/>
    <n v="3"/>
    <n v="10"/>
    <n v="0.08"/>
    <n v="0.1"/>
    <n v="-2.0000000000000004E-2"/>
    <n v="1315.6000000000001"/>
    <n v="3000"/>
    <x v="1"/>
    <s v="Travel_Rarely"/>
    <n v="852"/>
    <s v="Sales"/>
    <n v="10"/>
    <n v="3"/>
    <s v="Marketing"/>
    <n v="72"/>
    <n v="2"/>
    <n v="2"/>
    <s v="Married"/>
    <n v="2706"/>
    <n v="1"/>
    <n v="18"/>
    <n v="3"/>
    <n v="1"/>
    <n v="1"/>
    <n v="10"/>
    <n v="3"/>
    <n v="3"/>
    <n v="1"/>
    <n v="4"/>
  </r>
  <r>
    <n v="40"/>
    <x v="1"/>
    <n v="3"/>
    <s v="Female"/>
    <s v="Research Scientist"/>
    <n v="4"/>
    <n v="4422"/>
    <s v="Yes"/>
    <n v="1"/>
    <n v="1"/>
    <n v="0.15"/>
    <n v="0.1"/>
    <n v="4.9999999999999989E-2"/>
    <n v="884.40000000000009"/>
    <n v="500"/>
    <x v="1"/>
    <s v="Travel_Frequently"/>
    <n v="902"/>
    <s v="Research &amp; Development"/>
    <n v="26"/>
    <n v="2"/>
    <s v="Medical"/>
    <n v="92"/>
    <n v="2"/>
    <n v="2"/>
    <s v="Married"/>
    <n v="21203"/>
    <n v="3"/>
    <n v="13"/>
    <n v="3"/>
    <n v="4"/>
    <n v="1"/>
    <n v="16"/>
    <n v="3"/>
    <n v="1"/>
    <n v="0"/>
    <n v="0"/>
  </r>
  <r>
    <n v="35"/>
    <x v="1"/>
    <n v="3"/>
    <s v="Male"/>
    <s v="Manufacturing Director"/>
    <n v="2"/>
    <n v="10274"/>
    <s v="No"/>
    <n v="4"/>
    <n v="7"/>
    <n v="0.12"/>
    <n v="0.09"/>
    <n v="0.03"/>
    <n v="2054.8000000000002"/>
    <n v="1200"/>
    <x v="1"/>
    <s v="Travel_Rarely"/>
    <n v="819"/>
    <s v="Research &amp; Development"/>
    <n v="2"/>
    <n v="3"/>
    <s v="Life Sciences"/>
    <n v="44"/>
    <n v="2"/>
    <n v="3"/>
    <s v="Divorced"/>
    <n v="19588"/>
    <n v="2"/>
    <n v="18"/>
    <n v="3"/>
    <n v="2"/>
    <n v="1"/>
    <n v="15"/>
    <n v="2"/>
    <n v="7"/>
    <n v="6"/>
    <n v="4"/>
  </r>
  <r>
    <n v="34"/>
    <x v="1"/>
    <n v="4"/>
    <s v="Male"/>
    <s v="Healthcare Representative"/>
    <n v="1"/>
    <n v="5343"/>
    <s v="No"/>
    <n v="3"/>
    <n v="13"/>
    <n v="0.08"/>
    <n v="0.1"/>
    <n v="-2.0000000000000004E-2"/>
    <n v="1068.6000000000001"/>
    <n v="1200"/>
    <x v="2"/>
    <s v="Travel_Frequently"/>
    <n v="669"/>
    <s v="Research &amp; Development"/>
    <n v="1"/>
    <n v="3"/>
    <s v="Medical"/>
    <n v="97"/>
    <n v="2"/>
    <n v="2"/>
    <s v="Single"/>
    <n v="25755"/>
    <n v="0"/>
    <n v="20"/>
    <n v="4"/>
    <n v="3"/>
    <n v="0"/>
    <n v="14"/>
    <n v="3"/>
    <n v="9"/>
    <n v="4"/>
    <n v="9"/>
  </r>
  <r>
    <n v="35"/>
    <x v="1"/>
    <n v="4"/>
    <s v="Male"/>
    <s v="Laboratory Technician"/>
    <n v="4"/>
    <n v="2376"/>
    <s v="No"/>
    <n v="4"/>
    <n v="2"/>
    <n v="0.08"/>
    <n v="0.09"/>
    <n v="-9.999999999999995E-3"/>
    <n v="475.20000000000005"/>
    <n v="4500"/>
    <x v="1"/>
    <s v="Travel_Frequently"/>
    <n v="636"/>
    <s v="Research &amp; Development"/>
    <n v="4"/>
    <n v="4"/>
    <s v="Other"/>
    <n v="47"/>
    <n v="2"/>
    <n v="1"/>
    <s v="Married"/>
    <n v="26537"/>
    <n v="1"/>
    <n v="13"/>
    <n v="3"/>
    <n v="2"/>
    <n v="1"/>
    <n v="2"/>
    <n v="2"/>
    <n v="2"/>
    <n v="2"/>
    <n v="2"/>
  </r>
  <r>
    <n v="43"/>
    <x v="0"/>
    <n v="1"/>
    <s v="Female"/>
    <s v="Sales Executive"/>
    <n v="3"/>
    <n v="5346"/>
    <s v="No"/>
    <n v="2"/>
    <n v="4"/>
    <n v="0.1"/>
    <n v="0.11"/>
    <n v="-9.999999999999995E-3"/>
    <n v="1069.2"/>
    <n v="1200"/>
    <x v="1"/>
    <s v="Travel_Rarely"/>
    <n v="1372"/>
    <s v="Sales"/>
    <n v="9"/>
    <n v="3"/>
    <s v="Marketing"/>
    <n v="85"/>
    <n v="1"/>
    <n v="2"/>
    <s v="Single"/>
    <n v="9489"/>
    <n v="8"/>
    <n v="13"/>
    <n v="3"/>
    <n v="2"/>
    <n v="0"/>
    <n v="7"/>
    <n v="2"/>
    <n v="3"/>
    <n v="1"/>
    <n v="3"/>
  </r>
  <r>
    <n v="32"/>
    <x v="1"/>
    <n v="3"/>
    <s v="Female"/>
    <s v="Sales Representative"/>
    <n v="1"/>
    <n v="2827"/>
    <s v="No"/>
    <n v="3"/>
    <n v="1"/>
    <n v="0.15"/>
    <n v="0.11"/>
    <n v="3.9999999999999994E-2"/>
    <n v="565.4"/>
    <n v="3000"/>
    <x v="1"/>
    <s v="Non-Travel"/>
    <n v="862"/>
    <s v="Sales"/>
    <n v="2"/>
    <n v="1"/>
    <s v="Life Sciences"/>
    <n v="76"/>
    <n v="3"/>
    <n v="1"/>
    <s v="Divorced"/>
    <n v="14947"/>
    <n v="1"/>
    <n v="12"/>
    <n v="3"/>
    <n v="3"/>
    <n v="3"/>
    <n v="1"/>
    <n v="3"/>
    <n v="0"/>
    <n v="0"/>
    <n v="0"/>
  </r>
  <r>
    <n v="56"/>
    <x v="1"/>
    <n v="4"/>
    <s v="Female"/>
    <s v="Manager"/>
    <n v="1"/>
    <n v="19943"/>
    <s v="No"/>
    <n v="3"/>
    <n v="5"/>
    <n v="0.15"/>
    <n v="7.0000000000000007E-2"/>
    <n v="7.9999999999999988E-2"/>
    <n v="3988.6000000000004"/>
    <n v="4500"/>
    <x v="1"/>
    <s v="Travel_Rarely"/>
    <n v="718"/>
    <s v="Research &amp; Development"/>
    <n v="4"/>
    <n v="4"/>
    <s v="Technical Degree"/>
    <n v="92"/>
    <n v="3"/>
    <n v="5"/>
    <s v="Divorced"/>
    <n v="18575"/>
    <n v="4"/>
    <n v="13"/>
    <n v="3"/>
    <n v="4"/>
    <n v="1"/>
    <n v="28"/>
    <n v="2"/>
    <n v="2"/>
    <n v="4"/>
    <n v="2"/>
  </r>
  <r>
    <n v="29"/>
    <x v="1"/>
    <n v="2"/>
    <s v="Female"/>
    <s v="Laboratory Technician"/>
    <n v="4"/>
    <n v="3131"/>
    <s v="No"/>
    <n v="3"/>
    <n v="10"/>
    <n v="0.08"/>
    <n v="7.0000000000000007E-2"/>
    <n v="9.999999999999995E-3"/>
    <n v="626.20000000000005"/>
    <n v="500"/>
    <x v="0"/>
    <s v="Travel_Rarely"/>
    <n v="1401"/>
    <s v="Research &amp; Development"/>
    <n v="6"/>
    <n v="1"/>
    <s v="Medical"/>
    <n v="54"/>
    <n v="3"/>
    <n v="1"/>
    <s v="Married"/>
    <n v="26342"/>
    <n v="1"/>
    <n v="13"/>
    <n v="3"/>
    <n v="1"/>
    <n v="1"/>
    <n v="10"/>
    <n v="5"/>
    <n v="8"/>
    <n v="0"/>
    <n v="8"/>
  </r>
  <r>
    <n v="19"/>
    <x v="1"/>
    <n v="3"/>
    <s v="Male"/>
    <s v="Research Scientist"/>
    <n v="1"/>
    <n v="2552"/>
    <s v="No"/>
    <n v="3"/>
    <n v="1"/>
    <n v="0.12"/>
    <n v="0.11"/>
    <n v="9.999999999999995E-3"/>
    <n v="510.40000000000003"/>
    <n v="3000"/>
    <x v="1"/>
    <s v="Travel_Rarely"/>
    <n v="645"/>
    <s v="Research &amp; Development"/>
    <n v="9"/>
    <n v="2"/>
    <s v="Life Sciences"/>
    <n v="54"/>
    <n v="3"/>
    <n v="1"/>
    <s v="Single"/>
    <n v="7172"/>
    <n v="1"/>
    <n v="25"/>
    <n v="4"/>
    <n v="3"/>
    <n v="0"/>
    <n v="1"/>
    <n v="4"/>
    <n v="1"/>
    <n v="0"/>
    <n v="0"/>
  </r>
  <r>
    <n v="45"/>
    <x v="1"/>
    <n v="1"/>
    <s v="Female"/>
    <s v="Research Scientist"/>
    <n v="3"/>
    <n v="4477"/>
    <s v="Yes"/>
    <n v="2"/>
    <n v="3"/>
    <n v="0.15"/>
    <n v="7.0000000000000007E-2"/>
    <n v="7.9999999999999988E-2"/>
    <n v="895.40000000000009"/>
    <n v="4500"/>
    <x v="1"/>
    <s v="Travel_Rarely"/>
    <n v="1457"/>
    <s v="Research &amp; Development"/>
    <n v="7"/>
    <n v="3"/>
    <s v="Medical"/>
    <n v="83"/>
    <n v="3"/>
    <n v="1"/>
    <s v="Married"/>
    <n v="20100"/>
    <n v="4"/>
    <n v="19"/>
    <n v="3"/>
    <n v="3"/>
    <n v="1"/>
    <n v="7"/>
    <n v="2"/>
    <n v="2"/>
    <n v="0"/>
    <n v="2"/>
  </r>
  <r>
    <n v="37"/>
    <x v="1"/>
    <n v="4"/>
    <s v="Female"/>
    <s v="Manufacturing Director"/>
    <n v="4"/>
    <n v="6474"/>
    <s v="No"/>
    <n v="2"/>
    <n v="14"/>
    <n v="0.15"/>
    <n v="0.11"/>
    <n v="3.9999999999999994E-2"/>
    <n v="1294.8000000000002"/>
    <n v="1200"/>
    <x v="1"/>
    <s v="Travel_Rarely"/>
    <n v="977"/>
    <s v="Research &amp; Development"/>
    <n v="1"/>
    <n v="3"/>
    <s v="Life Sciences"/>
    <n v="56"/>
    <n v="2"/>
    <n v="2"/>
    <s v="Married"/>
    <n v="9961"/>
    <n v="1"/>
    <n v="13"/>
    <n v="3"/>
    <n v="2"/>
    <n v="1"/>
    <n v="14"/>
    <n v="2"/>
    <n v="8"/>
    <n v="3"/>
    <n v="11"/>
  </r>
  <r>
    <n v="20"/>
    <x v="1"/>
    <n v="1"/>
    <s v="Male"/>
    <s v="Laboratory Technician"/>
    <n v="3"/>
    <n v="3033"/>
    <s v="No"/>
    <n v="2"/>
    <n v="2"/>
    <n v="0.12"/>
    <n v="0.11"/>
    <n v="9.999999999999995E-3"/>
    <n v="606.6"/>
    <n v="500"/>
    <x v="1"/>
    <s v="Travel_Rarely"/>
    <n v="805"/>
    <s v="Research &amp; Development"/>
    <n v="3"/>
    <n v="3"/>
    <s v="Life Sciences"/>
    <n v="87"/>
    <n v="2"/>
    <n v="1"/>
    <s v="Single"/>
    <n v="12828"/>
    <n v="1"/>
    <n v="12"/>
    <n v="3"/>
    <n v="1"/>
    <n v="0"/>
    <n v="2"/>
    <n v="2"/>
    <n v="2"/>
    <n v="1"/>
    <n v="2"/>
  </r>
  <r>
    <n v="44"/>
    <x v="0"/>
    <n v="3"/>
    <s v="Male"/>
    <s v="Research Scientist"/>
    <n v="3"/>
    <n v="2936"/>
    <s v="Yes"/>
    <n v="3"/>
    <n v="6"/>
    <n v="0.08"/>
    <n v="0.11"/>
    <n v="-0.03"/>
    <n v="587.20000000000005"/>
    <n v="3000"/>
    <x v="1"/>
    <s v="Travel_Rarely"/>
    <n v="1097"/>
    <s v="Research &amp; Development"/>
    <n v="10"/>
    <n v="4"/>
    <s v="Life Sciences"/>
    <n v="96"/>
    <n v="3"/>
    <n v="1"/>
    <s v="Single"/>
    <n v="10826"/>
    <n v="1"/>
    <n v="11"/>
    <n v="3"/>
    <n v="3"/>
    <n v="0"/>
    <n v="6"/>
    <n v="4"/>
    <n v="4"/>
    <n v="0"/>
    <n v="2"/>
  </r>
  <r>
    <n v="53"/>
    <x v="1"/>
    <n v="4"/>
    <s v="Female"/>
    <s v="Manager"/>
    <n v="3"/>
    <n v="18606"/>
    <s v="No"/>
    <n v="3"/>
    <n v="7"/>
    <n v="0.12"/>
    <n v="7.0000000000000007E-2"/>
    <n v="4.9999999999999989E-2"/>
    <n v="3721.2000000000003"/>
    <n v="500"/>
    <x v="1"/>
    <s v="Travel_Rarely"/>
    <n v="1223"/>
    <s v="Research &amp; Development"/>
    <n v="7"/>
    <n v="2"/>
    <s v="Medical"/>
    <n v="50"/>
    <n v="3"/>
    <n v="5"/>
    <s v="Divorced"/>
    <n v="18640"/>
    <n v="3"/>
    <n v="18"/>
    <n v="3"/>
    <n v="2"/>
    <n v="1"/>
    <n v="26"/>
    <n v="6"/>
    <n v="7"/>
    <n v="4"/>
    <n v="7"/>
  </r>
  <r>
    <n v="29"/>
    <x v="1"/>
    <n v="2"/>
    <s v="Female"/>
    <s v="Research Scientist"/>
    <n v="4"/>
    <n v="2168"/>
    <s v="Yes"/>
    <n v="2"/>
    <n v="5"/>
    <n v="0.08"/>
    <n v="0.09"/>
    <n v="-9.999999999999995E-3"/>
    <n v="433.6"/>
    <n v="3000"/>
    <x v="0"/>
    <s v="Travel_Rarely"/>
    <n v="942"/>
    <s v="Research &amp; Development"/>
    <n v="15"/>
    <n v="1"/>
    <s v="Life Sciences"/>
    <n v="69"/>
    <n v="1"/>
    <n v="1"/>
    <s v="Married"/>
    <n v="26933"/>
    <n v="0"/>
    <n v="18"/>
    <n v="3"/>
    <n v="1"/>
    <n v="1"/>
    <n v="6"/>
    <n v="2"/>
    <n v="4"/>
    <n v="1"/>
    <n v="3"/>
  </r>
  <r>
    <n v="22"/>
    <x v="0"/>
    <n v="3"/>
    <s v="Male"/>
    <s v="Research Scientist"/>
    <n v="4"/>
    <n v="2853"/>
    <s v="Yes"/>
    <n v="3"/>
    <n v="0"/>
    <n v="0.12"/>
    <n v="0.1"/>
    <n v="1.999999999999999E-2"/>
    <n v="570.6"/>
    <n v="1200"/>
    <x v="1"/>
    <s v="Travel_Frequently"/>
    <n v="1256"/>
    <s v="Research &amp; Development"/>
    <n v="3"/>
    <n v="4"/>
    <s v="Life Sciences"/>
    <n v="48"/>
    <n v="2"/>
    <n v="1"/>
    <s v="Married"/>
    <n v="4223"/>
    <n v="0"/>
    <n v="11"/>
    <n v="3"/>
    <n v="2"/>
    <n v="1"/>
    <n v="1"/>
    <n v="5"/>
    <n v="0"/>
    <n v="0"/>
    <n v="0"/>
  </r>
  <r>
    <n v="46"/>
    <x v="1"/>
    <n v="3"/>
    <s v="Female"/>
    <s v="Manager"/>
    <n v="1"/>
    <n v="17048"/>
    <s v="No"/>
    <n v="3"/>
    <n v="26"/>
    <n v="0.12"/>
    <n v="7.0000000000000007E-2"/>
    <n v="4.9999999999999989E-2"/>
    <n v="3409.6000000000004"/>
    <n v="4500"/>
    <x v="1"/>
    <s v="Travel_Rarely"/>
    <n v="1402"/>
    <s v="Sales"/>
    <n v="2"/>
    <n v="3"/>
    <s v="Marketing"/>
    <n v="69"/>
    <n v="3"/>
    <n v="4"/>
    <s v="Married"/>
    <n v="24097"/>
    <n v="8"/>
    <n v="23"/>
    <n v="4"/>
    <n v="1"/>
    <n v="0"/>
    <n v="28"/>
    <n v="2"/>
    <n v="15"/>
    <n v="15"/>
    <n v="9"/>
  </r>
  <r>
    <n v="44"/>
    <x v="1"/>
    <n v="4"/>
    <s v="Male"/>
    <s v="Research Scientist"/>
    <n v="3"/>
    <n v="2290"/>
    <s v="No"/>
    <n v="3"/>
    <n v="0"/>
    <n v="0.08"/>
    <n v="0.11"/>
    <n v="-0.03"/>
    <n v="458"/>
    <n v="500"/>
    <x v="0"/>
    <s v="Non-Travel"/>
    <n v="111"/>
    <s v="Research &amp; Development"/>
    <n v="17"/>
    <n v="3"/>
    <s v="Life Sciences"/>
    <n v="74"/>
    <n v="1"/>
    <n v="1"/>
    <s v="Single"/>
    <n v="4279"/>
    <n v="2"/>
    <n v="13"/>
    <n v="3"/>
    <n v="4"/>
    <n v="0"/>
    <n v="6"/>
    <n v="3"/>
    <n v="0"/>
    <n v="0"/>
    <n v="0"/>
  </r>
  <r>
    <n v="33"/>
    <x v="1"/>
    <n v="2"/>
    <s v="Male"/>
    <s v="Human Resources"/>
    <n v="3"/>
    <n v="3600"/>
    <s v="No"/>
    <n v="3"/>
    <n v="5"/>
    <n v="0.08"/>
    <n v="0.1"/>
    <n v="-2.0000000000000004E-2"/>
    <n v="720"/>
    <n v="500"/>
    <x v="1"/>
    <s v="Travel_Rarely"/>
    <n v="147"/>
    <s v="Human Resources"/>
    <n v="2"/>
    <n v="3"/>
    <s v="Human Resources"/>
    <n v="99"/>
    <n v="3"/>
    <n v="1"/>
    <s v="Married"/>
    <n v="8429"/>
    <n v="1"/>
    <n v="13"/>
    <n v="3"/>
    <n v="4"/>
    <n v="1"/>
    <n v="5"/>
    <n v="2"/>
    <n v="4"/>
    <n v="1"/>
    <n v="4"/>
  </r>
  <r>
    <n v="41"/>
    <x v="0"/>
    <n v="1"/>
    <s v="Male"/>
    <s v="Research Scientist"/>
    <n v="1"/>
    <n v="2107"/>
    <s v="No"/>
    <n v="1"/>
    <n v="1"/>
    <n v="0.1"/>
    <n v="7.0000000000000007E-2"/>
    <n v="0.03"/>
    <n v="421.40000000000003"/>
    <n v="4500"/>
    <x v="1"/>
    <s v="Non-Travel"/>
    <n v="906"/>
    <s v="Research &amp; Development"/>
    <n v="5"/>
    <n v="2"/>
    <s v="Life Sciences"/>
    <n v="95"/>
    <n v="2"/>
    <n v="1"/>
    <s v="Divorced"/>
    <n v="20293"/>
    <n v="6"/>
    <n v="17"/>
    <n v="3"/>
    <n v="1"/>
    <n v="1"/>
    <n v="5"/>
    <n v="2"/>
    <n v="0"/>
    <n v="0"/>
    <n v="0"/>
  </r>
  <r>
    <n v="30"/>
    <x v="1"/>
    <n v="3"/>
    <s v="Male"/>
    <s v="Sales Executive"/>
    <n v="1"/>
    <n v="4115"/>
    <s v="No"/>
    <n v="3"/>
    <n v="4"/>
    <n v="0.1"/>
    <n v="7.0000000000000007E-2"/>
    <n v="0.03"/>
    <n v="823"/>
    <n v="4500"/>
    <x v="1"/>
    <s v="Travel_Rarely"/>
    <n v="1329"/>
    <s v="Sales"/>
    <n v="29"/>
    <n v="4"/>
    <s v="Life Sciences"/>
    <n v="61"/>
    <n v="3"/>
    <n v="2"/>
    <s v="Divorced"/>
    <n v="13192"/>
    <n v="8"/>
    <n v="19"/>
    <n v="3"/>
    <n v="3"/>
    <n v="3"/>
    <n v="8"/>
    <n v="3"/>
    <n v="3"/>
    <n v="0"/>
    <n v="3"/>
  </r>
  <r>
    <n v="40"/>
    <x v="1"/>
    <n v="2"/>
    <s v="Male"/>
    <s v="Sales Executive"/>
    <n v="2"/>
    <n v="4327"/>
    <s v="No"/>
    <n v="3"/>
    <n v="0"/>
    <n v="0.15"/>
    <n v="0.11"/>
    <n v="3.9999999999999994E-2"/>
    <n v="865.40000000000009"/>
    <n v="1200"/>
    <x v="1"/>
    <s v="Travel_Frequently"/>
    <n v="1184"/>
    <s v="Sales"/>
    <n v="2"/>
    <n v="4"/>
    <s v="Medical"/>
    <n v="62"/>
    <n v="3"/>
    <n v="2"/>
    <s v="Married"/>
    <n v="25440"/>
    <n v="5"/>
    <n v="12"/>
    <n v="3"/>
    <n v="4"/>
    <n v="3"/>
    <n v="5"/>
    <n v="2"/>
    <n v="0"/>
    <n v="0"/>
    <n v="0"/>
  </r>
  <r>
    <n v="50"/>
    <x v="1"/>
    <n v="4"/>
    <s v="Female"/>
    <s v="Manager"/>
    <n v="1"/>
    <n v="17856"/>
    <s v="No"/>
    <n v="3"/>
    <n v="2"/>
    <n v="0.15"/>
    <n v="0.11"/>
    <n v="3.9999999999999994E-2"/>
    <n v="3571.2000000000003"/>
    <n v="500"/>
    <x v="1"/>
    <s v="Travel_Frequently"/>
    <n v="1421"/>
    <s v="Research &amp; Development"/>
    <n v="2"/>
    <n v="3"/>
    <s v="Medical"/>
    <n v="30"/>
    <n v="3"/>
    <n v="4"/>
    <s v="Married"/>
    <n v="9490"/>
    <n v="2"/>
    <n v="22"/>
    <n v="4"/>
    <n v="3"/>
    <n v="1"/>
    <n v="32"/>
    <n v="3"/>
    <n v="2"/>
    <n v="2"/>
    <n v="2"/>
  </r>
  <r>
    <n v="28"/>
    <x v="1"/>
    <n v="4"/>
    <s v="Male"/>
    <s v="Laboratory Technician"/>
    <n v="1"/>
    <n v="3196"/>
    <s v="No"/>
    <n v="3"/>
    <n v="6"/>
    <n v="0.1"/>
    <n v="0.09"/>
    <n v="1.0000000000000009E-2"/>
    <n v="639.20000000000005"/>
    <n v="4500"/>
    <x v="0"/>
    <s v="Travel_Rarely"/>
    <n v="1179"/>
    <s v="Research &amp; Development"/>
    <n v="19"/>
    <n v="4"/>
    <s v="Medical"/>
    <n v="78"/>
    <n v="2"/>
    <n v="1"/>
    <s v="Married"/>
    <n v="12449"/>
    <n v="1"/>
    <n v="12"/>
    <n v="3"/>
    <n v="3"/>
    <n v="3"/>
    <n v="6"/>
    <n v="2"/>
    <n v="5"/>
    <n v="3"/>
    <n v="3"/>
  </r>
  <r>
    <n v="46"/>
    <x v="1"/>
    <n v="4"/>
    <s v="Male"/>
    <s v="Research Director"/>
    <n v="2"/>
    <n v="19081"/>
    <s v="No"/>
    <n v="3"/>
    <n v="4"/>
    <n v="0.15"/>
    <n v="0.09"/>
    <n v="0.06"/>
    <n v="3816.2000000000003"/>
    <n v="500"/>
    <x v="1"/>
    <s v="Travel_Rarely"/>
    <n v="1450"/>
    <s v="Research &amp; Development"/>
    <n v="15"/>
    <n v="2"/>
    <s v="Life Sciences"/>
    <n v="52"/>
    <n v="3"/>
    <n v="5"/>
    <s v="Married"/>
    <n v="10849"/>
    <n v="5"/>
    <n v="11"/>
    <n v="3"/>
    <n v="1"/>
    <n v="1"/>
    <n v="25"/>
    <n v="2"/>
    <n v="2"/>
    <n v="0"/>
    <n v="3"/>
  </r>
  <r>
    <n v="35"/>
    <x v="1"/>
    <n v="3"/>
    <s v="Male"/>
    <s v="Sales Executive"/>
    <n v="1"/>
    <n v="8966"/>
    <s v="Yes"/>
    <n v="3"/>
    <n v="7"/>
    <n v="0.15"/>
    <n v="7.0000000000000007E-2"/>
    <n v="7.9999999999999988E-2"/>
    <n v="1793.2"/>
    <n v="4500"/>
    <x v="0"/>
    <s v="Travel_Rarely"/>
    <n v="1361"/>
    <s v="Sales"/>
    <n v="17"/>
    <n v="4"/>
    <s v="Life Sciences"/>
    <n v="94"/>
    <n v="3"/>
    <n v="2"/>
    <s v="Married"/>
    <n v="21026"/>
    <n v="3"/>
    <n v="15"/>
    <n v="3"/>
    <n v="4"/>
    <n v="3"/>
    <n v="15"/>
    <n v="2"/>
    <n v="7"/>
    <n v="1"/>
    <n v="7"/>
  </r>
  <r>
    <n v="24"/>
    <x v="0"/>
    <n v="4"/>
    <s v="Female"/>
    <s v="Laboratory Technician"/>
    <n v="2"/>
    <n v="2210"/>
    <s v="No"/>
    <n v="1"/>
    <n v="1"/>
    <n v="0.15"/>
    <n v="0.09"/>
    <n v="0.06"/>
    <n v="442"/>
    <n v="500"/>
    <x v="2"/>
    <s v="Travel_Rarely"/>
    <n v="984"/>
    <s v="Research &amp; Development"/>
    <n v="17"/>
    <n v="2"/>
    <s v="Life Sciences"/>
    <n v="97"/>
    <n v="3"/>
    <n v="1"/>
    <s v="Married"/>
    <n v="3372"/>
    <n v="1"/>
    <n v="13"/>
    <n v="3"/>
    <n v="1"/>
    <n v="1"/>
    <n v="1"/>
    <n v="3"/>
    <n v="0"/>
    <n v="0"/>
    <n v="0"/>
  </r>
  <r>
    <n v="33"/>
    <x v="1"/>
    <n v="2"/>
    <s v="Female"/>
    <s v="Sales Executive"/>
    <n v="3"/>
    <n v="4539"/>
    <s v="No"/>
    <n v="2"/>
    <n v="10"/>
    <n v="0.1"/>
    <n v="0.1"/>
    <n v="0"/>
    <n v="907.80000000000007"/>
    <n v="500"/>
    <x v="1"/>
    <s v="Travel_Frequently"/>
    <n v="1146"/>
    <s v="Sales"/>
    <n v="25"/>
    <n v="3"/>
    <s v="Medical"/>
    <n v="82"/>
    <n v="3"/>
    <n v="2"/>
    <s v="Married"/>
    <n v="4905"/>
    <n v="1"/>
    <n v="12"/>
    <n v="3"/>
    <n v="1"/>
    <n v="1"/>
    <n v="10"/>
    <n v="3"/>
    <n v="7"/>
    <n v="0"/>
    <n v="1"/>
  </r>
  <r>
    <n v="36"/>
    <x v="1"/>
    <n v="3"/>
    <s v="Male"/>
    <s v="Laboratory Technician"/>
    <n v="3"/>
    <n v="2741"/>
    <s v="No"/>
    <n v="3"/>
    <n v="7"/>
    <n v="0.12"/>
    <n v="0.1"/>
    <n v="1.999999999999999E-2"/>
    <n v="548.20000000000005"/>
    <n v="4500"/>
    <x v="1"/>
    <s v="Travel_Rarely"/>
    <n v="917"/>
    <s v="Research &amp; Development"/>
    <n v="6"/>
    <n v="4"/>
    <s v="Life Sciences"/>
    <n v="60"/>
    <n v="1"/>
    <n v="1"/>
    <s v="Divorced"/>
    <n v="6865"/>
    <n v="1"/>
    <n v="14"/>
    <n v="3"/>
    <n v="3"/>
    <n v="1"/>
    <n v="7"/>
    <n v="4"/>
    <n v="7"/>
    <n v="1"/>
    <n v="7"/>
  </r>
  <r>
    <n v="30"/>
    <x v="1"/>
    <n v="3"/>
    <s v="Male"/>
    <s v="Laboratory Technician"/>
    <n v="3"/>
    <n v="3491"/>
    <s v="No"/>
    <n v="2"/>
    <n v="10"/>
    <n v="0.1"/>
    <n v="0.09"/>
    <n v="1.0000000000000009E-2"/>
    <n v="698.2"/>
    <n v="500"/>
    <x v="1"/>
    <s v="Travel_Rarely"/>
    <n v="853"/>
    <s v="Research &amp; Development"/>
    <n v="7"/>
    <n v="4"/>
    <s v="Life Sciences"/>
    <n v="49"/>
    <n v="3"/>
    <n v="2"/>
    <s v="Divorced"/>
    <n v="11309"/>
    <n v="1"/>
    <n v="13"/>
    <n v="3"/>
    <n v="1"/>
    <n v="3"/>
    <n v="10"/>
    <n v="4"/>
    <n v="7"/>
    <n v="8"/>
    <n v="9"/>
  </r>
  <r>
    <n v="44"/>
    <x v="1"/>
    <n v="4"/>
    <s v="Male"/>
    <s v="Research Scientist"/>
    <n v="4"/>
    <n v="4541"/>
    <s v="No"/>
    <n v="3"/>
    <n v="20"/>
    <n v="0.12"/>
    <n v="7.0000000000000007E-2"/>
    <n v="4.9999999999999989E-2"/>
    <n v="908.2"/>
    <n v="500"/>
    <x v="1"/>
    <s v="Travel_Rarely"/>
    <n v="200"/>
    <s v="Research &amp; Development"/>
    <n v="29"/>
    <n v="4"/>
    <s v="Other"/>
    <n v="32"/>
    <n v="3"/>
    <n v="2"/>
    <s v="Single"/>
    <n v="7744"/>
    <n v="1"/>
    <n v="25"/>
    <n v="4"/>
    <n v="2"/>
    <n v="0"/>
    <n v="20"/>
    <n v="3"/>
    <n v="11"/>
    <n v="13"/>
    <n v="17"/>
  </r>
  <r>
    <n v="20"/>
    <x v="1"/>
    <n v="3"/>
    <s v="Male"/>
    <s v="Sales Representative"/>
    <n v="4"/>
    <n v="2678"/>
    <s v="No"/>
    <n v="3"/>
    <n v="2"/>
    <n v="0.1"/>
    <n v="0.11"/>
    <n v="-9.999999999999995E-3"/>
    <n v="535.6"/>
    <n v="4500"/>
    <x v="1"/>
    <s v="Travel_Rarely"/>
    <n v="654"/>
    <s v="Sales"/>
    <n v="21"/>
    <n v="3"/>
    <s v="Marketing"/>
    <n v="43"/>
    <n v="4"/>
    <n v="1"/>
    <s v="Single"/>
    <n v="5050"/>
    <n v="1"/>
    <n v="17"/>
    <n v="3"/>
    <n v="4"/>
    <n v="0"/>
    <n v="2"/>
    <n v="2"/>
    <n v="1"/>
    <n v="2"/>
    <n v="2"/>
  </r>
  <r>
    <n v="46"/>
    <x v="1"/>
    <n v="4"/>
    <s v="Male"/>
    <s v="Manufacturing Director"/>
    <n v="4"/>
    <n v="7379"/>
    <s v="No"/>
    <n v="2"/>
    <n v="6"/>
    <n v="0.15"/>
    <n v="0.1"/>
    <n v="4.9999999999999989E-2"/>
    <n v="1475.8000000000002"/>
    <n v="4500"/>
    <x v="1"/>
    <s v="Travel_Rarely"/>
    <n v="150"/>
    <s v="Research &amp; Development"/>
    <n v="2"/>
    <n v="4"/>
    <s v="Technical Degree"/>
    <n v="60"/>
    <n v="3"/>
    <n v="2"/>
    <s v="Divorced"/>
    <n v="17433"/>
    <n v="2"/>
    <n v="11"/>
    <n v="3"/>
    <n v="3"/>
    <n v="1"/>
    <n v="12"/>
    <n v="3"/>
    <n v="3"/>
    <n v="1"/>
    <n v="4"/>
  </r>
  <r>
    <n v="42"/>
    <x v="1"/>
    <n v="4"/>
    <s v="Male"/>
    <s v="Human Resources"/>
    <n v="1"/>
    <n v="6272"/>
    <s v="No"/>
    <n v="4"/>
    <n v="4"/>
    <n v="0.1"/>
    <n v="0.11"/>
    <n v="-9.999999999999995E-3"/>
    <n v="1254.4000000000001"/>
    <n v="3000"/>
    <x v="2"/>
    <s v="Non-Travel"/>
    <n v="179"/>
    <s v="Human Resources"/>
    <n v="2"/>
    <n v="5"/>
    <s v="Medical"/>
    <n v="79"/>
    <n v="4"/>
    <n v="2"/>
    <s v="Married"/>
    <n v="12858"/>
    <n v="7"/>
    <n v="16"/>
    <n v="3"/>
    <n v="1"/>
    <n v="1"/>
    <n v="10"/>
    <n v="3"/>
    <n v="3"/>
    <n v="0"/>
    <n v="3"/>
  </r>
  <r>
    <n v="60"/>
    <x v="1"/>
    <n v="2"/>
    <s v="Male"/>
    <s v="Sales Executive"/>
    <n v="4"/>
    <n v="5220"/>
    <s v="Yes"/>
    <n v="3"/>
    <n v="11"/>
    <n v="0.15"/>
    <n v="0.11"/>
    <n v="3.9999999999999994E-2"/>
    <n v="1044"/>
    <n v="500"/>
    <x v="1"/>
    <s v="Travel_Rarely"/>
    <n v="696"/>
    <s v="Sales"/>
    <n v="7"/>
    <n v="4"/>
    <s v="Marketing"/>
    <n v="52"/>
    <n v="4"/>
    <n v="2"/>
    <s v="Divorced"/>
    <n v="10893"/>
    <n v="0"/>
    <n v="18"/>
    <n v="3"/>
    <n v="2"/>
    <n v="1"/>
    <n v="12"/>
    <n v="3"/>
    <n v="7"/>
    <n v="1"/>
    <n v="9"/>
  </r>
  <r>
    <n v="32"/>
    <x v="1"/>
    <n v="3"/>
    <s v="Female"/>
    <s v="Laboratory Technician"/>
    <n v="2"/>
    <n v="2743"/>
    <s v="No"/>
    <n v="3"/>
    <n v="2"/>
    <n v="0.1"/>
    <n v="7.0000000000000007E-2"/>
    <n v="0.03"/>
    <n v="548.6"/>
    <n v="4500"/>
    <x v="1"/>
    <s v="Travel_Frequently"/>
    <n v="116"/>
    <s v="Research &amp; Development"/>
    <n v="13"/>
    <n v="3"/>
    <s v="Other"/>
    <n v="77"/>
    <n v="2"/>
    <n v="1"/>
    <s v="Married"/>
    <n v="7331"/>
    <n v="1"/>
    <n v="20"/>
    <n v="4"/>
    <n v="3"/>
    <n v="1"/>
    <n v="2"/>
    <n v="2"/>
    <n v="2"/>
    <n v="2"/>
    <n v="2"/>
  </r>
  <r>
    <n v="32"/>
    <x v="1"/>
    <n v="4"/>
    <s v="Female"/>
    <s v="Research Scientist"/>
    <n v="3"/>
    <n v="4998"/>
    <s v="Yes"/>
    <n v="3"/>
    <n v="8"/>
    <n v="0.1"/>
    <n v="0.11"/>
    <n v="-9.999999999999995E-3"/>
    <n v="999.6"/>
    <n v="3000"/>
    <x v="1"/>
    <s v="Travel_Frequently"/>
    <n v="1316"/>
    <s v="Research &amp; Development"/>
    <n v="2"/>
    <n v="2"/>
    <s v="Life Sciences"/>
    <n v="38"/>
    <n v="3"/>
    <n v="2"/>
    <s v="Single"/>
    <n v="2338"/>
    <n v="4"/>
    <n v="14"/>
    <n v="3"/>
    <n v="4"/>
    <n v="0"/>
    <n v="10"/>
    <n v="2"/>
    <n v="7"/>
    <n v="0"/>
    <n v="7"/>
  </r>
  <r>
    <n v="36"/>
    <x v="1"/>
    <n v="3"/>
    <s v="Female"/>
    <s v="Manufacturing Director"/>
    <n v="1"/>
    <n v="10252"/>
    <s v="Yes"/>
    <n v="3"/>
    <n v="7"/>
    <n v="0.1"/>
    <n v="0.09"/>
    <n v="1.0000000000000009E-2"/>
    <n v="2050.4"/>
    <n v="3000"/>
    <x v="1"/>
    <s v="Travel_Rarely"/>
    <n v="363"/>
    <s v="Research &amp; Development"/>
    <n v="1"/>
    <n v="3"/>
    <s v="Technical Degree"/>
    <n v="77"/>
    <n v="1"/>
    <n v="3"/>
    <s v="Divorced"/>
    <n v="4235"/>
    <n v="2"/>
    <n v="21"/>
    <n v="4"/>
    <n v="3"/>
    <n v="1"/>
    <n v="17"/>
    <n v="2"/>
    <n v="7"/>
    <n v="7"/>
    <n v="7"/>
  </r>
  <r>
    <n v="33"/>
    <x v="1"/>
    <n v="1"/>
    <s v="Male"/>
    <s v="Research Scientist"/>
    <n v="4"/>
    <n v="2781"/>
    <s v="No"/>
    <n v="3"/>
    <n v="14"/>
    <n v="0.15"/>
    <n v="0.11"/>
    <n v="3.9999999999999994E-2"/>
    <n v="556.20000000000005"/>
    <n v="1200"/>
    <x v="2"/>
    <s v="Travel_Rarely"/>
    <n v="117"/>
    <s v="Research &amp; Development"/>
    <n v="9"/>
    <n v="3"/>
    <s v="Medical"/>
    <n v="60"/>
    <n v="3"/>
    <n v="1"/>
    <s v="Married"/>
    <n v="6311"/>
    <n v="0"/>
    <n v="13"/>
    <n v="3"/>
    <n v="2"/>
    <n v="1"/>
    <n v="15"/>
    <n v="5"/>
    <n v="10"/>
    <n v="4"/>
    <n v="10"/>
  </r>
  <r>
    <n v="40"/>
    <x v="1"/>
    <n v="2"/>
    <s v="Female"/>
    <s v="Sales Executive"/>
    <n v="2"/>
    <n v="6852"/>
    <s v="No"/>
    <n v="4"/>
    <n v="5"/>
    <n v="0.1"/>
    <n v="0.1"/>
    <n v="0"/>
    <n v="1370.4"/>
    <n v="3000"/>
    <x v="1"/>
    <s v="Travel_Rarely"/>
    <n v="107"/>
    <s v="Sales"/>
    <n v="10"/>
    <n v="3"/>
    <s v="Technical Degree"/>
    <n v="84"/>
    <n v="2"/>
    <n v="2"/>
    <s v="Divorced"/>
    <n v="11591"/>
    <n v="7"/>
    <n v="12"/>
    <n v="3"/>
    <n v="2"/>
    <n v="1"/>
    <n v="7"/>
    <n v="2"/>
    <n v="1"/>
    <n v="1"/>
    <n v="3"/>
  </r>
  <r>
    <n v="25"/>
    <x v="1"/>
    <n v="3"/>
    <s v="Male"/>
    <s v="Sales Executive"/>
    <n v="4"/>
    <n v="4950"/>
    <s v="No"/>
    <n v="3"/>
    <n v="4"/>
    <n v="0.15"/>
    <n v="0.11"/>
    <n v="3.9999999999999994E-2"/>
    <n v="990"/>
    <n v="3000"/>
    <x v="1"/>
    <s v="Travel_Rarely"/>
    <n v="1356"/>
    <s v="Sales"/>
    <n v="10"/>
    <n v="4"/>
    <s v="Life Sciences"/>
    <n v="57"/>
    <n v="3"/>
    <n v="2"/>
    <s v="Single"/>
    <n v="20623"/>
    <n v="0"/>
    <n v="14"/>
    <n v="3"/>
    <n v="2"/>
    <n v="0"/>
    <n v="5"/>
    <n v="4"/>
    <n v="3"/>
    <n v="1"/>
    <n v="1"/>
  </r>
  <r>
    <n v="30"/>
    <x v="1"/>
    <n v="4"/>
    <s v="Male"/>
    <s v="Research Scientist"/>
    <n v="2"/>
    <n v="3579"/>
    <s v="Yes"/>
    <n v="3"/>
    <n v="11"/>
    <n v="0.1"/>
    <n v="7.0000000000000007E-2"/>
    <n v="0.03"/>
    <n v="715.80000000000007"/>
    <n v="3000"/>
    <x v="1"/>
    <s v="Travel_Rarely"/>
    <n v="1465"/>
    <s v="Research &amp; Development"/>
    <n v="1"/>
    <n v="3"/>
    <s v="Medical"/>
    <n v="63"/>
    <n v="3"/>
    <n v="1"/>
    <s v="Married"/>
    <n v="9369"/>
    <n v="0"/>
    <n v="21"/>
    <n v="4"/>
    <n v="1"/>
    <n v="1"/>
    <n v="12"/>
    <n v="2"/>
    <n v="9"/>
    <n v="5"/>
    <n v="7"/>
  </r>
  <r>
    <n v="42"/>
    <x v="1"/>
    <n v="1"/>
    <s v="Female"/>
    <s v="Research Director"/>
    <n v="1"/>
    <n v="13191"/>
    <s v="Yes"/>
    <n v="3"/>
    <n v="1"/>
    <n v="0.15"/>
    <n v="7.0000000000000007E-2"/>
    <n v="7.9999999999999988E-2"/>
    <n v="2638.2000000000003"/>
    <n v="1200"/>
    <x v="1"/>
    <s v="Travel_Frequently"/>
    <n v="458"/>
    <s v="Research &amp; Development"/>
    <n v="26"/>
    <n v="5"/>
    <s v="Medical"/>
    <n v="60"/>
    <n v="3"/>
    <n v="3"/>
    <s v="Married"/>
    <n v="23281"/>
    <n v="3"/>
    <n v="17"/>
    <n v="3"/>
    <n v="3"/>
    <n v="0"/>
    <n v="20"/>
    <n v="6"/>
    <n v="0"/>
    <n v="0"/>
    <n v="0"/>
  </r>
  <r>
    <n v="35"/>
    <x v="1"/>
    <n v="3"/>
    <s v="Female"/>
    <s v="Sales Executive"/>
    <n v="4"/>
    <n v="10377"/>
    <s v="Yes"/>
    <n v="2"/>
    <n v="13"/>
    <n v="0.12"/>
    <n v="0.11"/>
    <n v="9.999999999999995E-3"/>
    <n v="2075.4"/>
    <n v="3000"/>
    <x v="2"/>
    <s v="Non-Travel"/>
    <n v="1212"/>
    <s v="Sales"/>
    <n v="8"/>
    <n v="2"/>
    <s v="Marketing"/>
    <n v="78"/>
    <n v="2"/>
    <n v="3"/>
    <s v="Married"/>
    <n v="13755"/>
    <n v="4"/>
    <n v="11"/>
    <n v="3"/>
    <n v="2"/>
    <n v="1"/>
    <n v="16"/>
    <n v="6"/>
    <n v="2"/>
    <n v="4"/>
    <n v="12"/>
  </r>
  <r>
    <n v="27"/>
    <x v="1"/>
    <n v="1"/>
    <s v="Male"/>
    <s v="Research Scientist"/>
    <n v="1"/>
    <n v="2235"/>
    <s v="Yes"/>
    <n v="2"/>
    <n v="9"/>
    <n v="0.12"/>
    <n v="0.11"/>
    <n v="9.999999999999995E-3"/>
    <n v="447"/>
    <n v="3000"/>
    <x v="2"/>
    <s v="Travel_Rarely"/>
    <n v="1103"/>
    <s v="Research &amp; Development"/>
    <n v="14"/>
    <n v="3"/>
    <s v="Life Sciences"/>
    <n v="42"/>
    <n v="3"/>
    <n v="1"/>
    <s v="Married"/>
    <n v="14377"/>
    <n v="1"/>
    <n v="14"/>
    <n v="3"/>
    <n v="4"/>
    <n v="2"/>
    <n v="9"/>
    <n v="3"/>
    <n v="7"/>
    <n v="6"/>
    <n v="8"/>
  </r>
  <r>
    <n v="54"/>
    <x v="1"/>
    <n v="4"/>
    <s v="Female"/>
    <s v="Manufacturing Director"/>
    <n v="3"/>
    <n v="10502"/>
    <s v="No"/>
    <n v="1"/>
    <n v="5"/>
    <n v="0.1"/>
    <n v="7.0000000000000007E-2"/>
    <n v="0.03"/>
    <n v="2100.4"/>
    <n v="1200"/>
    <x v="1"/>
    <s v="Travel_Frequently"/>
    <n v="966"/>
    <s v="Research &amp; Development"/>
    <n v="1"/>
    <n v="4"/>
    <s v="Life Sciences"/>
    <n v="53"/>
    <n v="3"/>
    <n v="3"/>
    <s v="Divorced"/>
    <n v="9659"/>
    <n v="7"/>
    <n v="17"/>
    <n v="3"/>
    <n v="1"/>
    <n v="1"/>
    <n v="33"/>
    <n v="2"/>
    <n v="4"/>
    <n v="1"/>
    <n v="4"/>
  </r>
  <r>
    <n v="44"/>
    <x v="1"/>
    <n v="1"/>
    <s v="Female"/>
    <s v="Research Scientist"/>
    <n v="4"/>
    <n v="2011"/>
    <s v="No"/>
    <n v="3"/>
    <n v="10"/>
    <n v="0.08"/>
    <n v="7.0000000000000007E-2"/>
    <n v="9.999999999999995E-3"/>
    <n v="402.20000000000005"/>
    <n v="1200"/>
    <x v="2"/>
    <s v="Travel_Rarely"/>
    <n v="1117"/>
    <s v="Research &amp; Development"/>
    <n v="2"/>
    <n v="1"/>
    <s v="Life Sciences"/>
    <n v="72"/>
    <n v="4"/>
    <n v="1"/>
    <s v="Married"/>
    <n v="19982"/>
    <n v="1"/>
    <n v="13"/>
    <n v="3"/>
    <n v="4"/>
    <n v="1"/>
    <n v="10"/>
    <n v="5"/>
    <n v="5"/>
    <n v="7"/>
    <n v="7"/>
  </r>
  <r>
    <n v="19"/>
    <x v="0"/>
    <n v="1"/>
    <s v="Female"/>
    <s v="Research Scientist"/>
    <n v="2"/>
    <n v="1859"/>
    <s v="Yes"/>
    <n v="4"/>
    <n v="1"/>
    <n v="0.1"/>
    <n v="0.09"/>
    <n v="1.0000000000000009E-2"/>
    <n v="371.8"/>
    <n v="1200"/>
    <x v="1"/>
    <s v="Non-Travel"/>
    <n v="504"/>
    <s v="Research &amp; Development"/>
    <n v="10"/>
    <n v="3"/>
    <s v="Medical"/>
    <n v="96"/>
    <n v="2"/>
    <n v="1"/>
    <s v="Single"/>
    <n v="6148"/>
    <n v="1"/>
    <n v="25"/>
    <n v="4"/>
    <n v="2"/>
    <n v="0"/>
    <n v="1"/>
    <n v="2"/>
    <n v="1"/>
    <n v="0"/>
    <n v="0"/>
  </r>
  <r>
    <n v="29"/>
    <x v="1"/>
    <n v="1"/>
    <s v="Female"/>
    <s v="Research Scientist"/>
    <n v="4"/>
    <n v="3760"/>
    <s v="No"/>
    <n v="3"/>
    <n v="3"/>
    <n v="0.08"/>
    <n v="0.09"/>
    <n v="-9.999999999999995E-3"/>
    <n v="752"/>
    <n v="4500"/>
    <x v="1"/>
    <s v="Travel_Rarely"/>
    <n v="1010"/>
    <s v="Research &amp; Development"/>
    <n v="1"/>
    <n v="3"/>
    <s v="Life Sciences"/>
    <n v="97"/>
    <n v="3"/>
    <n v="1"/>
    <s v="Divorced"/>
    <n v="5598"/>
    <n v="1"/>
    <n v="15"/>
    <n v="3"/>
    <n v="1"/>
    <n v="3"/>
    <n v="3"/>
    <n v="5"/>
    <n v="2"/>
    <n v="1"/>
    <n v="2"/>
  </r>
  <r>
    <n v="54"/>
    <x v="1"/>
    <n v="4"/>
    <s v="Male"/>
    <s v="Research Director"/>
    <n v="4"/>
    <n v="17779"/>
    <s v="No"/>
    <n v="3"/>
    <n v="10"/>
    <n v="0.1"/>
    <n v="0.11"/>
    <n v="-9.999999999999995E-3"/>
    <n v="3555.8"/>
    <n v="4500"/>
    <x v="1"/>
    <s v="Travel_Rarely"/>
    <n v="685"/>
    <s v="Research &amp; Development"/>
    <n v="3"/>
    <n v="3"/>
    <s v="Life Sciences"/>
    <n v="85"/>
    <n v="3"/>
    <n v="4"/>
    <s v="Married"/>
    <n v="23474"/>
    <n v="3"/>
    <n v="14"/>
    <n v="3"/>
    <n v="1"/>
    <n v="0"/>
    <n v="36"/>
    <n v="2"/>
    <n v="9"/>
    <n v="0"/>
    <n v="9"/>
  </r>
  <r>
    <n v="31"/>
    <x v="1"/>
    <n v="3"/>
    <s v="Male"/>
    <s v="Healthcare Representative"/>
    <n v="1"/>
    <n v="6833"/>
    <s v="Yes"/>
    <n v="2"/>
    <n v="6"/>
    <n v="0.08"/>
    <n v="0.1"/>
    <n v="-2.0000000000000004E-2"/>
    <n v="1366.6000000000001"/>
    <n v="4500"/>
    <x v="0"/>
    <s v="Travel_Rarely"/>
    <n v="1332"/>
    <s v="Research &amp; Development"/>
    <n v="11"/>
    <n v="2"/>
    <s v="Medical"/>
    <n v="80"/>
    <n v="3"/>
    <n v="2"/>
    <s v="Married"/>
    <n v="17089"/>
    <n v="1"/>
    <n v="12"/>
    <n v="3"/>
    <n v="4"/>
    <n v="0"/>
    <n v="6"/>
    <n v="2"/>
    <n v="5"/>
    <n v="0"/>
    <n v="1"/>
  </r>
  <r>
    <n v="31"/>
    <x v="1"/>
    <n v="3"/>
    <s v="Female"/>
    <s v="Healthcare Representative"/>
    <n v="1"/>
    <n v="6812"/>
    <s v="No"/>
    <n v="3"/>
    <n v="10"/>
    <n v="0.08"/>
    <n v="0.11"/>
    <n v="-0.03"/>
    <n v="1362.4"/>
    <n v="4500"/>
    <x v="1"/>
    <s v="Travel_Rarely"/>
    <n v="1062"/>
    <s v="Research &amp; Development"/>
    <n v="24"/>
    <n v="3"/>
    <s v="Medical"/>
    <n v="96"/>
    <n v="2"/>
    <n v="2"/>
    <s v="Single"/>
    <n v="17198"/>
    <n v="1"/>
    <n v="19"/>
    <n v="3"/>
    <n v="2"/>
    <n v="0"/>
    <n v="10"/>
    <n v="2"/>
    <n v="9"/>
    <n v="1"/>
    <n v="8"/>
  </r>
  <r>
    <n v="59"/>
    <x v="1"/>
    <n v="3"/>
    <s v="Female"/>
    <s v="Sales Executive"/>
    <n v="4"/>
    <n v="5171"/>
    <s v="No"/>
    <n v="3"/>
    <n v="6"/>
    <n v="0.15"/>
    <n v="0.11"/>
    <n v="3.9999999999999994E-2"/>
    <n v="1034.2"/>
    <n v="3000"/>
    <x v="1"/>
    <s v="Travel_Rarely"/>
    <n v="326"/>
    <s v="Sales"/>
    <n v="3"/>
    <n v="3"/>
    <s v="Life Sciences"/>
    <n v="48"/>
    <n v="2"/>
    <n v="2"/>
    <s v="Single"/>
    <n v="16490"/>
    <n v="5"/>
    <n v="17"/>
    <n v="3"/>
    <n v="4"/>
    <n v="0"/>
    <n v="13"/>
    <n v="2"/>
    <n v="1"/>
    <n v="0"/>
    <n v="5"/>
  </r>
  <r>
    <n v="43"/>
    <x v="1"/>
    <n v="3"/>
    <s v="Male"/>
    <s v="Research Director"/>
    <n v="4"/>
    <n v="19740"/>
    <s v="No"/>
    <n v="3"/>
    <n v="8"/>
    <n v="0.1"/>
    <n v="7.0000000000000007E-2"/>
    <n v="0.03"/>
    <n v="3948"/>
    <n v="1200"/>
    <x v="1"/>
    <s v="Travel_Rarely"/>
    <n v="920"/>
    <s v="Research &amp; Development"/>
    <n v="3"/>
    <n v="3"/>
    <s v="Life Sciences"/>
    <n v="96"/>
    <n v="1"/>
    <n v="5"/>
    <s v="Married"/>
    <n v="18625"/>
    <n v="3"/>
    <n v="14"/>
    <n v="3"/>
    <n v="2"/>
    <n v="1"/>
    <n v="25"/>
    <n v="2"/>
    <n v="7"/>
    <n v="0"/>
    <n v="7"/>
  </r>
  <r>
    <n v="49"/>
    <x v="1"/>
    <n v="1"/>
    <s v="Male"/>
    <s v="Manager"/>
    <n v="3"/>
    <n v="18711"/>
    <s v="No"/>
    <n v="4"/>
    <n v="1"/>
    <n v="0.1"/>
    <n v="7.0000000000000007E-2"/>
    <n v="0.03"/>
    <n v="3742.2000000000003"/>
    <n v="500"/>
    <x v="0"/>
    <s v="Travel_Rarely"/>
    <n v="1098"/>
    <s v="Research &amp; Development"/>
    <n v="4"/>
    <n v="2"/>
    <s v="Medical"/>
    <n v="85"/>
    <n v="2"/>
    <n v="5"/>
    <s v="Married"/>
    <n v="12124"/>
    <n v="2"/>
    <n v="13"/>
    <n v="3"/>
    <n v="3"/>
    <n v="1"/>
    <n v="23"/>
    <n v="2"/>
    <n v="0"/>
    <n v="0"/>
    <n v="0"/>
  </r>
  <r>
    <n v="36"/>
    <x v="1"/>
    <n v="3"/>
    <s v="Male"/>
    <s v="Research Scientist"/>
    <n v="2"/>
    <n v="3692"/>
    <s v="No"/>
    <n v="2"/>
    <n v="11"/>
    <n v="0.12"/>
    <n v="0.09"/>
    <n v="0.03"/>
    <n v="738.40000000000009"/>
    <n v="3000"/>
    <x v="0"/>
    <s v="Travel_Frequently"/>
    <n v="469"/>
    <s v="Research &amp; Development"/>
    <n v="3"/>
    <n v="3"/>
    <s v="Technical Degree"/>
    <n v="46"/>
    <n v="3"/>
    <n v="1"/>
    <s v="Married"/>
    <n v="9256"/>
    <n v="1"/>
    <n v="12"/>
    <n v="3"/>
    <n v="3"/>
    <n v="0"/>
    <n v="12"/>
    <n v="2"/>
    <n v="10"/>
    <n v="0"/>
    <n v="7"/>
  </r>
  <r>
    <n v="48"/>
    <x v="1"/>
    <n v="4"/>
    <s v="Male"/>
    <s v="Laboratory Technician"/>
    <n v="2"/>
    <n v="2559"/>
    <s v="No"/>
    <n v="2"/>
    <n v="1"/>
    <n v="0.08"/>
    <n v="0.1"/>
    <n v="-2.0000000000000004E-2"/>
    <n v="511.8"/>
    <n v="3000"/>
    <x v="1"/>
    <s v="Travel_Rarely"/>
    <n v="969"/>
    <s v="Research &amp; Development"/>
    <n v="2"/>
    <n v="2"/>
    <s v="Technical Degree"/>
    <n v="76"/>
    <n v="4"/>
    <n v="1"/>
    <s v="Single"/>
    <n v="16620"/>
    <n v="5"/>
    <n v="11"/>
    <n v="3"/>
    <n v="3"/>
    <n v="0"/>
    <n v="7"/>
    <n v="4"/>
    <n v="0"/>
    <n v="0"/>
    <n v="0"/>
  </r>
  <r>
    <n v="27"/>
    <x v="1"/>
    <n v="1"/>
    <s v="Male"/>
    <s v="Research Scientist"/>
    <n v="3"/>
    <n v="2517"/>
    <s v="No"/>
    <n v="3"/>
    <n v="5"/>
    <n v="0.12"/>
    <n v="0.09"/>
    <n v="0.03"/>
    <n v="503.40000000000003"/>
    <n v="3000"/>
    <x v="1"/>
    <s v="Travel_Rarely"/>
    <n v="1167"/>
    <s v="Research &amp; Development"/>
    <n v="4"/>
    <n v="2"/>
    <s v="Life Sciences"/>
    <n v="76"/>
    <n v="3"/>
    <n v="1"/>
    <s v="Divorced"/>
    <n v="3208"/>
    <n v="1"/>
    <n v="11"/>
    <n v="3"/>
    <n v="2"/>
    <n v="3"/>
    <n v="5"/>
    <n v="2"/>
    <n v="3"/>
    <n v="0"/>
    <n v="3"/>
  </r>
  <r>
    <n v="29"/>
    <x v="1"/>
    <n v="3"/>
    <s v="Male"/>
    <s v="Healthcare Representative"/>
    <n v="4"/>
    <n v="6623"/>
    <s v="Yes"/>
    <n v="3"/>
    <n v="6"/>
    <n v="0.1"/>
    <n v="0.09"/>
    <n v="1.0000000000000009E-2"/>
    <n v="1324.6000000000001"/>
    <n v="3000"/>
    <x v="1"/>
    <s v="Travel_Rarely"/>
    <n v="1329"/>
    <s v="Research &amp; Development"/>
    <n v="7"/>
    <n v="3"/>
    <s v="Life Sciences"/>
    <n v="82"/>
    <n v="3"/>
    <n v="2"/>
    <s v="Divorced"/>
    <n v="4204"/>
    <n v="1"/>
    <n v="11"/>
    <n v="3"/>
    <n v="2"/>
    <n v="2"/>
    <n v="6"/>
    <n v="2"/>
    <n v="0"/>
    <n v="1"/>
    <n v="0"/>
  </r>
  <r>
    <n v="48"/>
    <x v="1"/>
    <n v="4"/>
    <s v="Male"/>
    <s v="Research Director"/>
    <n v="4"/>
    <n v="18265"/>
    <s v="No"/>
    <n v="4"/>
    <n v="1"/>
    <n v="0.15"/>
    <n v="0.1"/>
    <n v="4.9999999999999989E-2"/>
    <n v="3653"/>
    <n v="3000"/>
    <x v="1"/>
    <s v="Travel_Rarely"/>
    <n v="715"/>
    <s v="Research &amp; Development"/>
    <n v="1"/>
    <n v="3"/>
    <s v="Life Sciences"/>
    <n v="76"/>
    <n v="2"/>
    <n v="5"/>
    <s v="Single"/>
    <n v="8733"/>
    <n v="6"/>
    <n v="12"/>
    <n v="3"/>
    <n v="3"/>
    <n v="0"/>
    <n v="25"/>
    <n v="3"/>
    <n v="0"/>
    <n v="0"/>
    <n v="0"/>
  </r>
  <r>
    <n v="29"/>
    <x v="1"/>
    <n v="4"/>
    <s v="Female"/>
    <s v="Research Director"/>
    <n v="4"/>
    <n v="16124"/>
    <s v="No"/>
    <n v="2"/>
    <n v="7"/>
    <n v="0.08"/>
    <n v="0.09"/>
    <n v="-9.999999999999995E-3"/>
    <n v="3224.8"/>
    <n v="500"/>
    <x v="0"/>
    <s v="Travel_Rarely"/>
    <n v="694"/>
    <s v="Research &amp; Development"/>
    <n v="1"/>
    <n v="3"/>
    <s v="Life Sciences"/>
    <n v="87"/>
    <n v="2"/>
    <n v="4"/>
    <s v="Divorced"/>
    <n v="3423"/>
    <n v="3"/>
    <n v="14"/>
    <n v="3"/>
    <n v="2"/>
    <n v="2"/>
    <n v="9"/>
    <n v="2"/>
    <n v="7"/>
    <n v="1"/>
    <n v="7"/>
  </r>
  <r>
    <n v="34"/>
    <x v="1"/>
    <n v="3"/>
    <s v="Female"/>
    <s v="Research Scientist"/>
    <n v="3"/>
    <n v="2585"/>
    <s v="No"/>
    <n v="2"/>
    <n v="1"/>
    <n v="0.15"/>
    <n v="0.1"/>
    <n v="4.9999999999999989E-2"/>
    <n v="517"/>
    <n v="500"/>
    <x v="0"/>
    <s v="Travel_Rarely"/>
    <n v="1320"/>
    <s v="Research &amp; Development"/>
    <n v="20"/>
    <n v="3"/>
    <s v="Technical Degree"/>
    <n v="89"/>
    <n v="4"/>
    <n v="1"/>
    <s v="Married"/>
    <n v="21643"/>
    <n v="0"/>
    <n v="17"/>
    <n v="3"/>
    <n v="4"/>
    <n v="0"/>
    <n v="2"/>
    <n v="5"/>
    <n v="0"/>
    <n v="0"/>
    <n v="0"/>
  </r>
  <r>
    <n v="44"/>
    <x v="1"/>
    <n v="2"/>
    <s v="Male"/>
    <s v="Manager"/>
    <n v="2"/>
    <n v="18213"/>
    <s v="No"/>
    <n v="3"/>
    <n v="22"/>
    <n v="0.08"/>
    <n v="0.11"/>
    <n v="-0.03"/>
    <n v="3642.6000000000004"/>
    <n v="3000"/>
    <x v="1"/>
    <s v="Travel_Rarely"/>
    <n v="1099"/>
    <s v="Sales"/>
    <n v="5"/>
    <n v="3"/>
    <s v="Marketing"/>
    <n v="88"/>
    <n v="3"/>
    <n v="5"/>
    <s v="Married"/>
    <n v="8751"/>
    <n v="7"/>
    <n v="11"/>
    <n v="3"/>
    <n v="3"/>
    <n v="1"/>
    <n v="26"/>
    <n v="5"/>
    <n v="9"/>
    <n v="3"/>
    <n v="10"/>
  </r>
  <r>
    <n v="33"/>
    <x v="1"/>
    <n v="4"/>
    <s v="Male"/>
    <s v="Sales Executive"/>
    <n v="3"/>
    <n v="8380"/>
    <s v="Yes"/>
    <n v="3"/>
    <n v="9"/>
    <n v="0.12"/>
    <n v="0.1"/>
    <n v="1.999999999999999E-2"/>
    <n v="1676"/>
    <n v="1200"/>
    <x v="0"/>
    <s v="Travel_Rarely"/>
    <n v="536"/>
    <s v="Sales"/>
    <n v="10"/>
    <n v="5"/>
    <s v="Marketing"/>
    <n v="82"/>
    <n v="4"/>
    <n v="3"/>
    <s v="Divorced"/>
    <n v="21708"/>
    <n v="0"/>
    <n v="14"/>
    <n v="3"/>
    <n v="4"/>
    <n v="2"/>
    <n v="10"/>
    <n v="3"/>
    <n v="8"/>
    <n v="0"/>
    <n v="8"/>
  </r>
  <r>
    <n v="19"/>
    <x v="1"/>
    <n v="2"/>
    <s v="Female"/>
    <s v="Research Scientist"/>
    <n v="4"/>
    <n v="2994"/>
    <s v="Yes"/>
    <n v="3"/>
    <n v="1"/>
    <n v="0.12"/>
    <n v="0.1"/>
    <n v="1.999999999999999E-2"/>
    <n v="598.80000000000007"/>
    <n v="1200"/>
    <x v="2"/>
    <s v="Travel_Rarely"/>
    <n v="265"/>
    <s v="Research &amp; Development"/>
    <n v="25"/>
    <n v="3"/>
    <s v="Life Sciences"/>
    <n v="57"/>
    <n v="4"/>
    <n v="1"/>
    <s v="Single"/>
    <n v="21221"/>
    <n v="1"/>
    <n v="12"/>
    <n v="3"/>
    <n v="4"/>
    <n v="0"/>
    <n v="1"/>
    <n v="2"/>
    <n v="0"/>
    <n v="0"/>
    <n v="1"/>
  </r>
  <r>
    <n v="23"/>
    <x v="1"/>
    <n v="4"/>
    <s v="Male"/>
    <s v="Research Scientist"/>
    <n v="3"/>
    <n v="1223"/>
    <s v="No"/>
    <n v="3"/>
    <n v="1"/>
    <n v="0.1"/>
    <n v="0.11"/>
    <n v="-9.999999999999995E-3"/>
    <n v="244.60000000000002"/>
    <n v="1200"/>
    <x v="1"/>
    <s v="Travel_Rarely"/>
    <n v="373"/>
    <s v="Research &amp; Development"/>
    <n v="1"/>
    <n v="2"/>
    <s v="Life Sciences"/>
    <n v="47"/>
    <n v="3"/>
    <n v="1"/>
    <s v="Married"/>
    <n v="16901"/>
    <n v="1"/>
    <n v="22"/>
    <n v="4"/>
    <n v="4"/>
    <n v="1"/>
    <n v="1"/>
    <n v="2"/>
    <n v="0"/>
    <n v="0"/>
    <n v="1"/>
  </r>
  <r>
    <n v="25"/>
    <x v="0"/>
    <n v="3"/>
    <s v="Male"/>
    <s v="Sales Representative"/>
    <n v="4"/>
    <n v="1118"/>
    <s v="Yes"/>
    <n v="3"/>
    <n v="1"/>
    <n v="0.12"/>
    <n v="0.11"/>
    <n v="9.999999999999995E-3"/>
    <n v="223.60000000000002"/>
    <n v="500"/>
    <x v="1"/>
    <s v="Travel_Frequently"/>
    <n v="599"/>
    <s v="Sales"/>
    <n v="24"/>
    <n v="1"/>
    <s v="Life Sciences"/>
    <n v="73"/>
    <n v="1"/>
    <n v="1"/>
    <s v="Single"/>
    <n v="8040"/>
    <n v="1"/>
    <n v="14"/>
    <n v="3"/>
    <n v="4"/>
    <n v="0"/>
    <n v="1"/>
    <n v="4"/>
    <n v="0"/>
    <n v="1"/>
    <n v="0"/>
  </r>
  <r>
    <n v="26"/>
    <x v="1"/>
    <n v="3"/>
    <s v="Male"/>
    <s v="Research Scientist"/>
    <n v="4"/>
    <n v="2875"/>
    <s v="Yes"/>
    <n v="2"/>
    <n v="8"/>
    <n v="0.15"/>
    <n v="0.11"/>
    <n v="3.9999999999999994E-2"/>
    <n v="575"/>
    <n v="1200"/>
    <x v="1"/>
    <s v="Travel_Rarely"/>
    <n v="583"/>
    <s v="Research &amp; Development"/>
    <n v="4"/>
    <n v="2"/>
    <s v="Life Sciences"/>
    <n v="53"/>
    <n v="3"/>
    <n v="1"/>
    <s v="Single"/>
    <n v="9973"/>
    <n v="1"/>
    <n v="20"/>
    <n v="4"/>
    <n v="2"/>
    <n v="0"/>
    <n v="8"/>
    <n v="2"/>
    <n v="5"/>
    <n v="2"/>
    <n v="2"/>
  </r>
  <r>
    <n v="45"/>
    <x v="0"/>
    <n v="1"/>
    <s v="Female"/>
    <s v="Manager"/>
    <n v="2"/>
    <n v="18824"/>
    <s v="Yes"/>
    <n v="3"/>
    <n v="24"/>
    <n v="0.15"/>
    <n v="0.1"/>
    <n v="4.9999999999999989E-2"/>
    <n v="3764.8"/>
    <n v="4500"/>
    <x v="1"/>
    <s v="Travel_Rarely"/>
    <n v="1449"/>
    <s v="Sales"/>
    <n v="2"/>
    <n v="3"/>
    <s v="Marketing"/>
    <n v="94"/>
    <n v="1"/>
    <n v="5"/>
    <s v="Single"/>
    <n v="2493"/>
    <n v="2"/>
    <n v="16"/>
    <n v="3"/>
    <n v="1"/>
    <n v="0"/>
    <n v="26"/>
    <n v="2"/>
    <n v="10"/>
    <n v="1"/>
    <n v="11"/>
  </r>
  <r>
    <n v="55"/>
    <x v="1"/>
    <n v="4"/>
    <s v="Male"/>
    <s v="Healthcare Representative"/>
    <n v="2"/>
    <n v="13577"/>
    <s v="Yes"/>
    <n v="3"/>
    <n v="33"/>
    <n v="0.08"/>
    <n v="0.09"/>
    <n v="-9.999999999999995E-3"/>
    <n v="2715.4"/>
    <n v="3000"/>
    <x v="0"/>
    <s v="Non-Travel"/>
    <n v="177"/>
    <s v="Research &amp; Development"/>
    <n v="8"/>
    <n v="1"/>
    <s v="Medical"/>
    <n v="37"/>
    <n v="2"/>
    <n v="4"/>
    <s v="Divorced"/>
    <n v="25592"/>
    <n v="1"/>
    <n v="15"/>
    <n v="3"/>
    <n v="4"/>
    <n v="1"/>
    <n v="34"/>
    <n v="3"/>
    <n v="9"/>
    <n v="15"/>
    <n v="0"/>
  </r>
  <r>
    <n v="21"/>
    <x v="0"/>
    <n v="1"/>
    <s v="Female"/>
    <s v="Laboratory Technician"/>
    <n v="3"/>
    <n v="2625"/>
    <s v="No"/>
    <n v="1"/>
    <n v="2"/>
    <n v="0.1"/>
    <n v="0.1"/>
    <n v="0"/>
    <n v="525"/>
    <n v="3000"/>
    <x v="2"/>
    <s v="Travel_Frequently"/>
    <n v="251"/>
    <s v="Research &amp; Development"/>
    <n v="10"/>
    <n v="2"/>
    <s v="Life Sciences"/>
    <n v="45"/>
    <n v="2"/>
    <n v="1"/>
    <s v="Single"/>
    <n v="25308"/>
    <n v="1"/>
    <n v="20"/>
    <n v="4"/>
    <n v="3"/>
    <n v="0"/>
    <n v="2"/>
    <n v="2"/>
    <n v="2"/>
    <n v="2"/>
    <n v="2"/>
  </r>
  <r>
    <n v="46"/>
    <x v="1"/>
    <n v="4"/>
    <s v="Female"/>
    <s v="Manager"/>
    <n v="2"/>
    <n v="18789"/>
    <s v="No"/>
    <n v="3"/>
    <n v="11"/>
    <n v="0.1"/>
    <n v="0.09"/>
    <n v="1.0000000000000009E-2"/>
    <n v="3757.8"/>
    <n v="1200"/>
    <x v="1"/>
    <s v="Travel_Rarely"/>
    <n v="168"/>
    <s v="Sales"/>
    <n v="4"/>
    <n v="2"/>
    <s v="Marketing"/>
    <n v="33"/>
    <n v="2"/>
    <n v="5"/>
    <s v="Married"/>
    <n v="9946"/>
    <n v="2"/>
    <n v="14"/>
    <n v="3"/>
    <n v="3"/>
    <n v="1"/>
    <n v="26"/>
    <n v="2"/>
    <n v="4"/>
    <n v="0"/>
    <n v="8"/>
  </r>
  <r>
    <n v="34"/>
    <x v="1"/>
    <n v="3"/>
    <s v="Female"/>
    <s v="Sales Executive"/>
    <n v="1"/>
    <n v="4538"/>
    <s v="Yes"/>
    <n v="3"/>
    <n v="3"/>
    <n v="0.15"/>
    <n v="7.0000000000000007E-2"/>
    <n v="7.9999999999999988E-2"/>
    <n v="907.6"/>
    <n v="4500"/>
    <x v="0"/>
    <s v="Travel_Rarely"/>
    <n v="131"/>
    <s v="Sales"/>
    <n v="2"/>
    <n v="3"/>
    <s v="Marketing"/>
    <n v="86"/>
    <n v="3"/>
    <n v="2"/>
    <s v="Single"/>
    <n v="6039"/>
    <n v="0"/>
    <n v="12"/>
    <n v="3"/>
    <n v="4"/>
    <n v="0"/>
    <n v="4"/>
    <n v="3"/>
    <n v="2"/>
    <n v="0"/>
    <n v="2"/>
  </r>
  <r>
    <n v="51"/>
    <x v="1"/>
    <n v="4"/>
    <s v="Male"/>
    <s v="Manager"/>
    <n v="2"/>
    <n v="19847"/>
    <s v="Yes"/>
    <n v="2"/>
    <n v="29"/>
    <n v="0.08"/>
    <n v="7.0000000000000007E-2"/>
    <n v="9.999999999999995E-3"/>
    <n v="3969.4"/>
    <n v="1200"/>
    <x v="1"/>
    <s v="Travel_Frequently"/>
    <n v="237"/>
    <s v="Sales"/>
    <n v="9"/>
    <n v="3"/>
    <s v="Life Sciences"/>
    <n v="83"/>
    <n v="3"/>
    <n v="5"/>
    <s v="Divorced"/>
    <n v="19196"/>
    <n v="4"/>
    <n v="24"/>
    <n v="4"/>
    <n v="1"/>
    <n v="1"/>
    <n v="31"/>
    <n v="5"/>
    <n v="10"/>
    <n v="11"/>
    <n v="10"/>
  </r>
  <r>
    <n v="59"/>
    <x v="1"/>
    <n v="4"/>
    <s v="Male"/>
    <s v="Manufacturing Director"/>
    <n v="4"/>
    <n v="10512"/>
    <s v="No"/>
    <n v="2"/>
    <n v="9"/>
    <n v="0.1"/>
    <n v="7.0000000000000007E-2"/>
    <n v="0.03"/>
    <n v="2102.4"/>
    <n v="4500"/>
    <x v="0"/>
    <s v="Travel_Rarely"/>
    <n v="1429"/>
    <s v="Research &amp; Development"/>
    <n v="18"/>
    <n v="4"/>
    <s v="Medical"/>
    <n v="67"/>
    <n v="3"/>
    <n v="3"/>
    <s v="Single"/>
    <n v="20002"/>
    <n v="6"/>
    <n v="12"/>
    <n v="3"/>
    <n v="4"/>
    <n v="0"/>
    <n v="25"/>
    <n v="6"/>
    <n v="7"/>
    <n v="5"/>
    <n v="4"/>
  </r>
  <r>
    <n v="34"/>
    <x v="1"/>
    <n v="3"/>
    <s v="Female"/>
    <s v="Laboratory Technician"/>
    <n v="2"/>
    <n v="4444"/>
    <s v="No"/>
    <n v="4"/>
    <n v="11"/>
    <n v="0.12"/>
    <n v="0.11"/>
    <n v="9.999999999999995E-3"/>
    <n v="888.80000000000007"/>
    <n v="1200"/>
    <x v="2"/>
    <s v="Travel_Frequently"/>
    <n v="135"/>
    <s v="Research &amp; Development"/>
    <n v="19"/>
    <n v="3"/>
    <s v="Medical"/>
    <n v="46"/>
    <n v="3"/>
    <n v="2"/>
    <s v="Divorced"/>
    <n v="22534"/>
    <n v="4"/>
    <n v="13"/>
    <n v="3"/>
    <n v="3"/>
    <n v="2"/>
    <n v="15"/>
    <n v="2"/>
    <n v="8"/>
    <n v="5"/>
    <n v="10"/>
  </r>
  <r>
    <n v="28"/>
    <x v="1"/>
    <n v="4"/>
    <s v="Male"/>
    <s v="Laboratory Technician"/>
    <n v="3"/>
    <n v="2154"/>
    <s v="Yes"/>
    <n v="2"/>
    <n v="4"/>
    <n v="0.08"/>
    <n v="0.11"/>
    <n v="-0.03"/>
    <n v="430.8"/>
    <n v="1200"/>
    <x v="1"/>
    <s v="Travel_Frequently"/>
    <n v="791"/>
    <s v="Research &amp; Development"/>
    <n v="1"/>
    <n v="4"/>
    <s v="Medical"/>
    <n v="44"/>
    <n v="3"/>
    <n v="1"/>
    <s v="Single"/>
    <n v="6842"/>
    <n v="0"/>
    <n v="11"/>
    <n v="3"/>
    <n v="3"/>
    <n v="0"/>
    <n v="5"/>
    <n v="2"/>
    <n v="2"/>
    <n v="0"/>
    <n v="2"/>
  </r>
  <r>
    <n v="44"/>
    <x v="1"/>
    <n v="3"/>
    <s v="Male"/>
    <s v="Manager"/>
    <n v="1"/>
    <n v="19190"/>
    <s v="No"/>
    <n v="2"/>
    <n v="25"/>
    <n v="0.12"/>
    <n v="0.09"/>
    <n v="0.03"/>
    <n v="3838"/>
    <n v="500"/>
    <x v="1"/>
    <s v="Travel_Rarely"/>
    <n v="1199"/>
    <s v="Research &amp; Development"/>
    <n v="4"/>
    <n v="2"/>
    <s v="Life Sciences"/>
    <n v="92"/>
    <n v="4"/>
    <n v="5"/>
    <s v="Divorced"/>
    <n v="17477"/>
    <n v="1"/>
    <n v="14"/>
    <n v="3"/>
    <n v="4"/>
    <n v="2"/>
    <n v="26"/>
    <n v="4"/>
    <n v="9"/>
    <n v="14"/>
    <n v="13"/>
  </r>
  <r>
    <n v="34"/>
    <x v="1"/>
    <n v="3"/>
    <s v="Male"/>
    <s v="Human Resources"/>
    <n v="2"/>
    <n v="4490"/>
    <s v="No"/>
    <n v="4"/>
    <n v="10"/>
    <n v="0.1"/>
    <n v="0.1"/>
    <n v="0"/>
    <n v="898"/>
    <n v="1200"/>
    <x v="0"/>
    <s v="Travel_Frequently"/>
    <n v="648"/>
    <s v="Human Resources"/>
    <n v="11"/>
    <n v="3"/>
    <s v="Life Sciences"/>
    <n v="56"/>
    <n v="2"/>
    <n v="2"/>
    <s v="Married"/>
    <n v="21833"/>
    <n v="4"/>
    <n v="11"/>
    <n v="3"/>
    <n v="4"/>
    <n v="2"/>
    <n v="14"/>
    <n v="5"/>
    <n v="9"/>
    <n v="1"/>
    <n v="8"/>
  </r>
  <r>
    <n v="35"/>
    <x v="1"/>
    <n v="3"/>
    <s v="Male"/>
    <s v="Research Scientist"/>
    <n v="3"/>
    <n v="3506"/>
    <s v="Yes"/>
    <n v="3"/>
    <n v="3"/>
    <n v="0.08"/>
    <n v="7.0000000000000007E-2"/>
    <n v="9.999999999999995E-3"/>
    <n v="701.2"/>
    <n v="500"/>
    <x v="1"/>
    <s v="Travel_Rarely"/>
    <n v="735"/>
    <s v="Research &amp; Development"/>
    <n v="6"/>
    <n v="1"/>
    <s v="Life Sciences"/>
    <n v="66"/>
    <n v="3"/>
    <n v="1"/>
    <s v="Married"/>
    <n v="6020"/>
    <n v="0"/>
    <n v="14"/>
    <n v="3"/>
    <n v="4"/>
    <n v="0"/>
    <n v="4"/>
    <n v="3"/>
    <n v="2"/>
    <n v="2"/>
    <n v="2"/>
  </r>
  <r>
    <n v="42"/>
    <x v="1"/>
    <n v="2"/>
    <s v="Female"/>
    <s v="Research Scientist"/>
    <n v="2"/>
    <n v="2372"/>
    <s v="Yes"/>
    <n v="3"/>
    <n v="1"/>
    <n v="0.08"/>
    <n v="0.1"/>
    <n v="-2.0000000000000004E-2"/>
    <n v="474.40000000000003"/>
    <n v="3000"/>
    <x v="1"/>
    <s v="Travel_Rarely"/>
    <n v="603"/>
    <s v="Research &amp; Development"/>
    <n v="7"/>
    <n v="4"/>
    <s v="Medical"/>
    <n v="78"/>
    <n v="4"/>
    <n v="2"/>
    <s v="Married"/>
    <n v="5628"/>
    <n v="6"/>
    <n v="16"/>
    <n v="3"/>
    <n v="4"/>
    <n v="0"/>
    <n v="18"/>
    <n v="2"/>
    <n v="0"/>
    <n v="0"/>
    <n v="0"/>
  </r>
  <r>
    <n v="43"/>
    <x v="1"/>
    <n v="4"/>
    <s v="Female"/>
    <s v="Sales Executive"/>
    <n v="4"/>
    <n v="10231"/>
    <s v="No"/>
    <n v="4"/>
    <n v="21"/>
    <n v="0.1"/>
    <n v="0.09"/>
    <n v="1.0000000000000009E-2"/>
    <n v="2046.2"/>
    <n v="500"/>
    <x v="1"/>
    <s v="Travel_Rarely"/>
    <n v="531"/>
    <s v="Sales"/>
    <n v="4"/>
    <n v="4"/>
    <s v="Marketing"/>
    <n v="56"/>
    <n v="2"/>
    <n v="3"/>
    <s v="Single"/>
    <n v="20364"/>
    <n v="3"/>
    <n v="14"/>
    <n v="3"/>
    <n v="4"/>
    <n v="0"/>
    <n v="23"/>
    <n v="3"/>
    <n v="7"/>
    <n v="15"/>
    <n v="17"/>
  </r>
  <r>
    <n v="36"/>
    <x v="1"/>
    <n v="3"/>
    <s v="Female"/>
    <s v="Manufacturing Director"/>
    <n v="2"/>
    <n v="5410"/>
    <s v="Yes"/>
    <n v="3"/>
    <n v="16"/>
    <n v="0.12"/>
    <n v="0.09"/>
    <n v="0.03"/>
    <n v="1082"/>
    <n v="500"/>
    <x v="2"/>
    <s v="Travel_Rarely"/>
    <n v="429"/>
    <s v="Research &amp; Development"/>
    <n v="2"/>
    <n v="4"/>
    <s v="Life Sciences"/>
    <n v="53"/>
    <n v="3"/>
    <n v="2"/>
    <s v="Single"/>
    <n v="2323"/>
    <n v="9"/>
    <n v="11"/>
    <n v="3"/>
    <n v="4"/>
    <n v="0"/>
    <n v="18"/>
    <n v="2"/>
    <n v="14"/>
    <n v="5"/>
    <n v="12"/>
  </r>
  <r>
    <n v="44"/>
    <x v="0"/>
    <n v="1"/>
    <s v="Female"/>
    <s v="Healthcare Representative"/>
    <n v="4"/>
    <n v="7978"/>
    <s v="No"/>
    <n v="3"/>
    <n v="10"/>
    <n v="0.1"/>
    <n v="0.1"/>
    <n v="0"/>
    <n v="1595.6000000000001"/>
    <n v="4500"/>
    <x v="1"/>
    <s v="Travel_Rarely"/>
    <n v="621"/>
    <s v="Research &amp; Development"/>
    <n v="15"/>
    <n v="3"/>
    <s v="Medical"/>
    <n v="73"/>
    <n v="3"/>
    <n v="3"/>
    <s v="Married"/>
    <n v="14075"/>
    <n v="1"/>
    <n v="11"/>
    <n v="3"/>
    <n v="4"/>
    <n v="1"/>
    <n v="10"/>
    <n v="2"/>
    <n v="7"/>
    <n v="0"/>
    <n v="5"/>
  </r>
  <r>
    <n v="28"/>
    <x v="1"/>
    <n v="4"/>
    <s v="Male"/>
    <s v="Laboratory Technician"/>
    <n v="4"/>
    <n v="3867"/>
    <s v="Yes"/>
    <n v="3"/>
    <n v="2"/>
    <n v="0.08"/>
    <n v="0.1"/>
    <n v="-2.0000000000000004E-2"/>
    <n v="773.40000000000009"/>
    <n v="3000"/>
    <x v="2"/>
    <s v="Travel_Frequently"/>
    <n v="193"/>
    <s v="Research &amp; Development"/>
    <n v="2"/>
    <n v="3"/>
    <s v="Life Sciences"/>
    <n v="52"/>
    <n v="2"/>
    <n v="1"/>
    <s v="Married"/>
    <n v="14222"/>
    <n v="1"/>
    <n v="12"/>
    <n v="3"/>
    <n v="2"/>
    <n v="1"/>
    <n v="2"/>
    <n v="2"/>
    <n v="2"/>
    <n v="2"/>
    <n v="2"/>
  </r>
  <r>
    <n v="51"/>
    <x v="1"/>
    <n v="2"/>
    <s v="Female"/>
    <s v="Laboratory Technician"/>
    <n v="3"/>
    <n v="2838"/>
    <s v="No"/>
    <n v="2"/>
    <n v="7"/>
    <n v="0.12"/>
    <n v="0.09"/>
    <n v="0.03"/>
    <n v="567.6"/>
    <n v="500"/>
    <x v="1"/>
    <s v="Travel_Frequently"/>
    <n v="968"/>
    <s v="Research &amp; Development"/>
    <n v="6"/>
    <n v="2"/>
    <s v="Medical"/>
    <n v="40"/>
    <n v="2"/>
    <n v="1"/>
    <s v="Single"/>
    <n v="4257"/>
    <n v="0"/>
    <n v="14"/>
    <n v="3"/>
    <n v="2"/>
    <n v="0"/>
    <n v="8"/>
    <n v="6"/>
    <n v="0"/>
    <n v="7"/>
    <n v="7"/>
  </r>
  <r>
    <n v="30"/>
    <x v="1"/>
    <n v="3"/>
    <s v="Female"/>
    <s v="Manufacturing Director"/>
    <n v="3"/>
    <n v="4695"/>
    <s v="Yes"/>
    <n v="3"/>
    <n v="8"/>
    <n v="0.08"/>
    <n v="0.11"/>
    <n v="-0.03"/>
    <n v="939"/>
    <n v="500"/>
    <x v="1"/>
    <s v="Non-Travel"/>
    <n v="879"/>
    <s v="Research &amp; Development"/>
    <n v="9"/>
    <n v="2"/>
    <s v="Medical"/>
    <n v="72"/>
    <n v="3"/>
    <n v="2"/>
    <s v="Single"/>
    <n v="12858"/>
    <n v="7"/>
    <n v="18"/>
    <n v="3"/>
    <n v="3"/>
    <n v="0"/>
    <n v="10"/>
    <n v="3"/>
    <n v="4"/>
    <n v="1"/>
    <n v="7"/>
  </r>
  <r>
    <n v="29"/>
    <x v="0"/>
    <n v="2"/>
    <s v="Female"/>
    <s v="Laboratory Technician"/>
    <n v="3"/>
    <n v="3339"/>
    <s v="Yes"/>
    <n v="3"/>
    <n v="7"/>
    <n v="0.15"/>
    <n v="0.11"/>
    <n v="3.9999999999999994E-2"/>
    <n v="667.80000000000007"/>
    <n v="4500"/>
    <x v="1"/>
    <s v="Travel_Rarely"/>
    <n v="806"/>
    <s v="Research &amp; Development"/>
    <n v="7"/>
    <n v="3"/>
    <s v="Technical Degree"/>
    <n v="39"/>
    <n v="3"/>
    <n v="1"/>
    <s v="Divorced"/>
    <n v="17285"/>
    <n v="3"/>
    <n v="13"/>
    <n v="3"/>
    <n v="1"/>
    <n v="2"/>
    <n v="10"/>
    <n v="2"/>
    <n v="7"/>
    <n v="7"/>
    <n v="7"/>
  </r>
  <r>
    <n v="28"/>
    <x v="1"/>
    <n v="4"/>
    <s v="Male"/>
    <s v="Research Scientist"/>
    <n v="1"/>
    <n v="2080"/>
    <s v="No"/>
    <n v="2"/>
    <n v="3"/>
    <n v="0.15"/>
    <n v="7.0000000000000007E-2"/>
    <n v="7.9999999999999988E-2"/>
    <n v="416"/>
    <n v="4500"/>
    <x v="1"/>
    <s v="Travel_Rarely"/>
    <n v="640"/>
    <s v="Research &amp; Development"/>
    <n v="1"/>
    <n v="3"/>
    <s v="Technical Degree"/>
    <n v="84"/>
    <n v="3"/>
    <n v="1"/>
    <s v="Single"/>
    <n v="4732"/>
    <n v="2"/>
    <n v="11"/>
    <n v="3"/>
    <n v="2"/>
    <n v="0"/>
    <n v="5"/>
    <n v="2"/>
    <n v="2"/>
    <n v="1"/>
    <n v="2"/>
  </r>
  <r>
    <n v="25"/>
    <x v="1"/>
    <n v="4"/>
    <s v="Female"/>
    <s v="Research Scientist"/>
    <n v="2"/>
    <n v="2096"/>
    <s v="No"/>
    <n v="2"/>
    <n v="2"/>
    <n v="0.1"/>
    <n v="0.09"/>
    <n v="1.0000000000000009E-2"/>
    <n v="419.20000000000005"/>
    <n v="1200"/>
    <x v="1"/>
    <s v="Travel_Rarely"/>
    <n v="266"/>
    <s v="Research &amp; Development"/>
    <n v="1"/>
    <n v="3"/>
    <s v="Medical"/>
    <n v="40"/>
    <n v="3"/>
    <n v="1"/>
    <s v="Single"/>
    <n v="18830"/>
    <n v="1"/>
    <n v="18"/>
    <n v="3"/>
    <n v="4"/>
    <n v="0"/>
    <n v="2"/>
    <n v="3"/>
    <n v="2"/>
    <n v="2"/>
    <n v="1"/>
  </r>
  <r>
    <n v="32"/>
    <x v="1"/>
    <n v="3"/>
    <s v="Male"/>
    <s v="Sales Executive"/>
    <n v="4"/>
    <n v="6209"/>
    <s v="No"/>
    <n v="4"/>
    <n v="10"/>
    <n v="0.12"/>
    <n v="0.1"/>
    <n v="1.999999999999999E-2"/>
    <n v="1241.8000000000002"/>
    <n v="1200"/>
    <x v="1"/>
    <s v="Travel_Rarely"/>
    <n v="604"/>
    <s v="Sales"/>
    <n v="8"/>
    <n v="3"/>
    <s v="Medical"/>
    <n v="56"/>
    <n v="4"/>
    <n v="2"/>
    <s v="Married"/>
    <n v="11693"/>
    <n v="1"/>
    <n v="15"/>
    <n v="3"/>
    <n v="3"/>
    <n v="2"/>
    <n v="10"/>
    <n v="4"/>
    <n v="7"/>
    <n v="0"/>
    <n v="8"/>
  </r>
  <r>
    <n v="45"/>
    <x v="1"/>
    <n v="2"/>
    <s v="Female"/>
    <s v="Manager"/>
    <n v="2"/>
    <n v="18061"/>
    <s v="No"/>
    <n v="3"/>
    <n v="0"/>
    <n v="0.15"/>
    <n v="7.0000000000000007E-2"/>
    <n v="7.9999999999999988E-2"/>
    <n v="3612.2000000000003"/>
    <n v="500"/>
    <x v="1"/>
    <s v="Travel_Frequently"/>
    <n v="364"/>
    <s v="Research &amp; Development"/>
    <n v="25"/>
    <n v="3"/>
    <s v="Medical"/>
    <n v="83"/>
    <n v="3"/>
    <n v="5"/>
    <s v="Single"/>
    <n v="13035"/>
    <n v="3"/>
    <n v="22"/>
    <n v="4"/>
    <n v="3"/>
    <n v="0"/>
    <n v="22"/>
    <n v="4"/>
    <n v="0"/>
    <n v="0"/>
    <n v="0"/>
  </r>
  <r>
    <n v="39"/>
    <x v="1"/>
    <n v="3"/>
    <s v="Female"/>
    <s v="Manager"/>
    <n v="2"/>
    <n v="17123"/>
    <s v="Yes"/>
    <n v="3"/>
    <n v="19"/>
    <n v="0.08"/>
    <n v="7.0000000000000007E-2"/>
    <n v="9.999999999999995E-3"/>
    <n v="3424.6000000000004"/>
    <n v="1200"/>
    <x v="0"/>
    <s v="Travel_Rarely"/>
    <n v="412"/>
    <s v="Research &amp; Development"/>
    <n v="13"/>
    <n v="4"/>
    <s v="Medical"/>
    <n v="94"/>
    <n v="2"/>
    <n v="4"/>
    <s v="Divorced"/>
    <n v="17334"/>
    <n v="6"/>
    <n v="13"/>
    <n v="3"/>
    <n v="4"/>
    <n v="2"/>
    <n v="21"/>
    <n v="4"/>
    <n v="9"/>
    <n v="15"/>
    <n v="2"/>
  </r>
  <r>
    <n v="58"/>
    <x v="1"/>
    <n v="1"/>
    <s v="Male"/>
    <s v="Research Scientist"/>
    <n v="3"/>
    <n v="2372"/>
    <s v="No"/>
    <n v="3"/>
    <n v="2"/>
    <n v="0.1"/>
    <n v="0.1"/>
    <n v="0"/>
    <n v="474.40000000000003"/>
    <n v="500"/>
    <x v="0"/>
    <s v="Travel_Rarely"/>
    <n v="848"/>
    <s v="Research &amp; Development"/>
    <n v="23"/>
    <n v="4"/>
    <s v="Life Sciences"/>
    <n v="88"/>
    <n v="3"/>
    <n v="1"/>
    <s v="Divorced"/>
    <n v="26076"/>
    <n v="1"/>
    <n v="12"/>
    <n v="3"/>
    <n v="4"/>
    <n v="2"/>
    <n v="2"/>
    <n v="3"/>
    <n v="2"/>
    <n v="2"/>
    <n v="2"/>
  </r>
  <r>
    <n v="32"/>
    <x v="0"/>
    <n v="4"/>
    <s v="Male"/>
    <s v="Laboratory Technician"/>
    <n v="3"/>
    <n v="4883"/>
    <s v="No"/>
    <n v="3"/>
    <n v="10"/>
    <n v="0.1"/>
    <n v="0.11"/>
    <n v="-9.999999999999995E-3"/>
    <n v="976.6"/>
    <n v="500"/>
    <x v="1"/>
    <s v="Travel_Rarely"/>
    <n v="1089"/>
    <s v="Research &amp; Development"/>
    <n v="7"/>
    <n v="2"/>
    <s v="Life Sciences"/>
    <n v="79"/>
    <n v="3"/>
    <n v="2"/>
    <s v="Married"/>
    <n v="22845"/>
    <n v="1"/>
    <n v="18"/>
    <n v="3"/>
    <n v="1"/>
    <n v="1"/>
    <n v="10"/>
    <n v="3"/>
    <n v="4"/>
    <n v="1"/>
    <n v="1"/>
  </r>
  <r>
    <n v="39"/>
    <x v="0"/>
    <n v="3"/>
    <s v="Male"/>
    <s v="Research Scientist"/>
    <n v="1"/>
    <n v="3904"/>
    <s v="No"/>
    <n v="3"/>
    <n v="5"/>
    <n v="0.08"/>
    <n v="0.1"/>
    <n v="-2.0000000000000004E-2"/>
    <n v="780.80000000000007"/>
    <n v="3000"/>
    <x v="1"/>
    <s v="Travel_Rarely"/>
    <n v="360"/>
    <s v="Research &amp; Development"/>
    <n v="23"/>
    <n v="3"/>
    <s v="Medical"/>
    <n v="93"/>
    <n v="3"/>
    <n v="1"/>
    <s v="Single"/>
    <n v="22154"/>
    <n v="0"/>
    <n v="13"/>
    <n v="3"/>
    <n v="1"/>
    <n v="0"/>
    <n v="6"/>
    <n v="2"/>
    <n v="2"/>
    <n v="0"/>
    <n v="3"/>
  </r>
  <r>
    <n v="30"/>
    <x v="1"/>
    <n v="1"/>
    <s v="Female"/>
    <s v="Laboratory Technician"/>
    <n v="4"/>
    <n v="4627"/>
    <s v="No"/>
    <n v="3"/>
    <n v="9"/>
    <n v="0.15"/>
    <n v="7.0000000000000007E-2"/>
    <n v="7.9999999999999988E-2"/>
    <n v="925.40000000000009"/>
    <n v="1200"/>
    <x v="1"/>
    <s v="Travel_Rarely"/>
    <n v="1138"/>
    <s v="Research &amp; Development"/>
    <n v="6"/>
    <n v="3"/>
    <s v="Technical Degree"/>
    <n v="48"/>
    <n v="2"/>
    <n v="2"/>
    <s v="Married"/>
    <n v="23631"/>
    <n v="0"/>
    <n v="12"/>
    <n v="3"/>
    <n v="1"/>
    <n v="1"/>
    <n v="10"/>
    <n v="6"/>
    <n v="2"/>
    <n v="6"/>
    <n v="7"/>
  </r>
  <r>
    <n v="36"/>
    <x v="1"/>
    <n v="4"/>
    <s v="Female"/>
    <s v="Healthcare Representative"/>
    <n v="3"/>
    <n v="7094"/>
    <s v="No"/>
    <n v="3"/>
    <n v="7"/>
    <n v="0.12"/>
    <n v="0.11"/>
    <n v="9.999999999999995E-3"/>
    <n v="1418.8000000000002"/>
    <n v="3000"/>
    <x v="1"/>
    <s v="Travel_Rarely"/>
    <n v="325"/>
    <s v="Research &amp; Development"/>
    <n v="10"/>
    <n v="4"/>
    <s v="Technical Degree"/>
    <n v="63"/>
    <n v="3"/>
    <n v="3"/>
    <s v="Married"/>
    <n v="5747"/>
    <n v="3"/>
    <n v="12"/>
    <n v="3"/>
    <n v="1"/>
    <n v="0"/>
    <n v="10"/>
    <n v="0"/>
    <n v="7"/>
    <n v="1"/>
    <n v="7"/>
  </r>
  <r>
    <n v="46"/>
    <x v="1"/>
    <n v="4"/>
    <s v="Female"/>
    <s v="Human Resources"/>
    <n v="1"/>
    <n v="3423"/>
    <s v="No"/>
    <n v="4"/>
    <n v="7"/>
    <n v="0.08"/>
    <n v="7.0000000000000007E-2"/>
    <n v="9.999999999999995E-3"/>
    <n v="684.6"/>
    <n v="1200"/>
    <x v="2"/>
    <s v="Travel_Rarely"/>
    <n v="991"/>
    <s v="Human Resources"/>
    <n v="1"/>
    <n v="2"/>
    <s v="Life Sciences"/>
    <n v="44"/>
    <n v="3"/>
    <n v="1"/>
    <s v="Single"/>
    <n v="22957"/>
    <n v="6"/>
    <n v="12"/>
    <n v="3"/>
    <n v="3"/>
    <n v="0"/>
    <n v="10"/>
    <n v="3"/>
    <n v="6"/>
    <n v="5"/>
    <n v="7"/>
  </r>
  <r>
    <n v="28"/>
    <x v="1"/>
    <n v="3"/>
    <s v="Female"/>
    <s v="Laboratory Technician"/>
    <n v="4"/>
    <n v="6674"/>
    <s v="No"/>
    <n v="3"/>
    <n v="9"/>
    <n v="0.08"/>
    <n v="0.11"/>
    <n v="-0.03"/>
    <n v="1334.8000000000002"/>
    <n v="500"/>
    <x v="1"/>
    <s v="Non-Travel"/>
    <n v="1476"/>
    <s v="Research &amp; Development"/>
    <n v="1"/>
    <n v="3"/>
    <s v="Life Sciences"/>
    <n v="55"/>
    <n v="1"/>
    <n v="2"/>
    <s v="Married"/>
    <n v="16392"/>
    <n v="0"/>
    <n v="11"/>
    <n v="3"/>
    <n v="1"/>
    <n v="3"/>
    <n v="10"/>
    <n v="6"/>
    <n v="8"/>
    <n v="7"/>
    <n v="5"/>
  </r>
  <r>
    <n v="50"/>
    <x v="1"/>
    <n v="4"/>
    <s v="Female"/>
    <s v="Research Director"/>
    <n v="1"/>
    <n v="16880"/>
    <s v="Yes"/>
    <n v="3"/>
    <n v="3"/>
    <n v="0.08"/>
    <n v="0.1"/>
    <n v="-2.0000000000000004E-2"/>
    <n v="3376"/>
    <n v="500"/>
    <x v="1"/>
    <s v="Travel_Rarely"/>
    <n v="1322"/>
    <s v="Research &amp; Development"/>
    <n v="28"/>
    <n v="3"/>
    <s v="Life Sciences"/>
    <n v="43"/>
    <n v="3"/>
    <n v="4"/>
    <s v="Married"/>
    <n v="22422"/>
    <n v="4"/>
    <n v="11"/>
    <n v="3"/>
    <n v="2"/>
    <n v="0"/>
    <n v="25"/>
    <n v="2"/>
    <n v="2"/>
    <n v="1"/>
    <n v="2"/>
  </r>
  <r>
    <n v="40"/>
    <x v="0"/>
    <n v="4"/>
    <s v="Male"/>
    <s v="Sales Executive"/>
    <n v="2"/>
    <n v="9094"/>
    <s v="Yes"/>
    <n v="3"/>
    <n v="5"/>
    <n v="0.08"/>
    <n v="7.0000000000000007E-2"/>
    <n v="9.999999999999995E-3"/>
    <n v="1818.8000000000002"/>
    <n v="500"/>
    <x v="0"/>
    <s v="Travel_Rarely"/>
    <n v="299"/>
    <s v="Sales"/>
    <n v="25"/>
    <n v="4"/>
    <s v="Marketing"/>
    <n v="57"/>
    <n v="2"/>
    <n v="3"/>
    <s v="Single"/>
    <n v="17235"/>
    <n v="2"/>
    <n v="12"/>
    <n v="3"/>
    <n v="3"/>
    <n v="0"/>
    <n v="9"/>
    <n v="2"/>
    <n v="4"/>
    <n v="1"/>
    <n v="0"/>
  </r>
  <r>
    <n v="52"/>
    <x v="0"/>
    <n v="2"/>
    <s v="Male"/>
    <s v="Sales Executive"/>
    <n v="2"/>
    <n v="8446"/>
    <s v="Yes"/>
    <n v="2"/>
    <n v="8"/>
    <n v="0.08"/>
    <n v="0.11"/>
    <n v="-0.03"/>
    <n v="1689.2"/>
    <n v="3000"/>
    <x v="2"/>
    <s v="Travel_Rarely"/>
    <n v="1030"/>
    <s v="Sales"/>
    <n v="5"/>
    <n v="3"/>
    <s v="Life Sciences"/>
    <n v="64"/>
    <n v="3"/>
    <n v="3"/>
    <s v="Single"/>
    <n v="21534"/>
    <n v="9"/>
    <n v="19"/>
    <n v="3"/>
    <n v="3"/>
    <n v="0"/>
    <n v="10"/>
    <n v="2"/>
    <n v="7"/>
    <n v="7"/>
    <n v="7"/>
  </r>
  <r>
    <n v="30"/>
    <x v="1"/>
    <n v="2"/>
    <s v="Female"/>
    <s v="Manager"/>
    <n v="1"/>
    <n v="11916"/>
    <s v="Yes"/>
    <n v="3"/>
    <n v="9"/>
    <n v="0.12"/>
    <n v="0.11"/>
    <n v="9.999999999999995E-3"/>
    <n v="2383.2000000000003"/>
    <n v="3000"/>
    <x v="2"/>
    <s v="Travel_Rarely"/>
    <n v="634"/>
    <s v="Research &amp; Development"/>
    <n v="17"/>
    <n v="4"/>
    <s v="Medical"/>
    <n v="95"/>
    <n v="3"/>
    <n v="3"/>
    <s v="Married"/>
    <n v="25927"/>
    <n v="1"/>
    <n v="23"/>
    <n v="4"/>
    <n v="4"/>
    <n v="2"/>
    <n v="9"/>
    <n v="2"/>
    <n v="1"/>
    <n v="0"/>
    <n v="8"/>
  </r>
  <r>
    <n v="39"/>
    <x v="1"/>
    <n v="1"/>
    <s v="Male"/>
    <s v="Manufacturing Director"/>
    <n v="3"/>
    <n v="4534"/>
    <s v="No"/>
    <n v="3"/>
    <n v="8"/>
    <n v="0.1"/>
    <n v="0.11"/>
    <n v="-9.999999999999995E-3"/>
    <n v="906.80000000000007"/>
    <n v="4500"/>
    <x v="2"/>
    <s v="Travel_Rarely"/>
    <n v="524"/>
    <s v="Research &amp; Development"/>
    <n v="18"/>
    <n v="2"/>
    <s v="Life Sciences"/>
    <n v="32"/>
    <n v="3"/>
    <n v="2"/>
    <s v="Single"/>
    <n v="13352"/>
    <n v="0"/>
    <n v="11"/>
    <n v="3"/>
    <n v="1"/>
    <n v="0"/>
    <n v="9"/>
    <n v="6"/>
    <n v="7"/>
    <n v="1"/>
    <n v="7"/>
  </r>
  <r>
    <n v="31"/>
    <x v="1"/>
    <n v="4"/>
    <s v="Female"/>
    <s v="Sales Executive"/>
    <n v="3"/>
    <n v="9852"/>
    <s v="Yes"/>
    <n v="2"/>
    <n v="10"/>
    <n v="0.1"/>
    <n v="7.0000000000000007E-2"/>
    <n v="0.03"/>
    <n v="1970.4"/>
    <n v="3000"/>
    <x v="1"/>
    <s v="Non-Travel"/>
    <n v="587"/>
    <s v="Sales"/>
    <n v="2"/>
    <n v="4"/>
    <s v="Life Sciences"/>
    <n v="57"/>
    <n v="3"/>
    <n v="3"/>
    <s v="Divorced"/>
    <n v="8935"/>
    <n v="1"/>
    <n v="19"/>
    <n v="3"/>
    <n v="1"/>
    <n v="1"/>
    <n v="10"/>
    <n v="5"/>
    <n v="8"/>
    <n v="9"/>
    <n v="6"/>
  </r>
  <r>
    <n v="41"/>
    <x v="1"/>
    <n v="3"/>
    <s v="Male"/>
    <s v="Sales Executive"/>
    <n v="2"/>
    <n v="6151"/>
    <s v="No"/>
    <n v="3"/>
    <n v="19"/>
    <n v="0.12"/>
    <n v="7.0000000000000007E-2"/>
    <n v="4.9999999999999989E-2"/>
    <n v="1230.2"/>
    <n v="4500"/>
    <x v="2"/>
    <s v="Non-Travel"/>
    <n v="256"/>
    <s v="Sales"/>
    <n v="10"/>
    <n v="2"/>
    <s v="Medical"/>
    <n v="40"/>
    <n v="1"/>
    <n v="2"/>
    <s v="Single"/>
    <n v="22074"/>
    <n v="1"/>
    <n v="13"/>
    <n v="3"/>
    <n v="1"/>
    <n v="0"/>
    <n v="19"/>
    <n v="4"/>
    <n v="2"/>
    <n v="11"/>
    <n v="9"/>
  </r>
  <r>
    <n v="31"/>
    <x v="0"/>
    <n v="4"/>
    <s v="Female"/>
    <s v="Sales Representative"/>
    <n v="2"/>
    <n v="2302"/>
    <s v="Yes"/>
    <n v="4"/>
    <n v="3"/>
    <n v="0.08"/>
    <n v="7.0000000000000007E-2"/>
    <n v="9.999999999999995E-3"/>
    <n v="460.40000000000003"/>
    <n v="3000"/>
    <x v="1"/>
    <s v="Travel_Frequently"/>
    <n v="1060"/>
    <s v="Sales"/>
    <n v="1"/>
    <n v="3"/>
    <s v="Life Sciences"/>
    <n v="54"/>
    <n v="3"/>
    <n v="1"/>
    <s v="Single"/>
    <n v="8319"/>
    <n v="1"/>
    <n v="11"/>
    <n v="3"/>
    <n v="1"/>
    <n v="0"/>
    <n v="3"/>
    <n v="2"/>
    <n v="2"/>
    <n v="2"/>
    <n v="2"/>
  </r>
  <r>
    <n v="44"/>
    <x v="0"/>
    <n v="1"/>
    <s v="Male"/>
    <s v="Laboratory Technician"/>
    <n v="1"/>
    <n v="2362"/>
    <s v="No"/>
    <n v="4"/>
    <n v="3"/>
    <n v="0.15"/>
    <n v="0.09"/>
    <n v="0.06"/>
    <n v="472.40000000000003"/>
    <n v="3000"/>
    <x v="1"/>
    <s v="Travel_Rarely"/>
    <n v="935"/>
    <s v="Research &amp; Development"/>
    <n v="3"/>
    <n v="3"/>
    <s v="Life Sciences"/>
    <n v="89"/>
    <n v="3"/>
    <n v="1"/>
    <s v="Married"/>
    <n v="14669"/>
    <n v="4"/>
    <n v="12"/>
    <n v="3"/>
    <n v="3"/>
    <n v="0"/>
    <n v="10"/>
    <n v="4"/>
    <n v="2"/>
    <n v="1"/>
    <n v="2"/>
  </r>
  <r>
    <n v="42"/>
    <x v="1"/>
    <n v="3"/>
    <s v="Male"/>
    <s v="Manager"/>
    <n v="3"/>
    <n v="17861"/>
    <s v="Yes"/>
    <n v="2"/>
    <n v="20"/>
    <n v="0.12"/>
    <n v="7.0000000000000007E-2"/>
    <n v="4.9999999999999989E-2"/>
    <n v="3572.2000000000003"/>
    <n v="500"/>
    <x v="1"/>
    <s v="Non-Travel"/>
    <n v="495"/>
    <s v="Research &amp; Development"/>
    <n v="2"/>
    <n v="1"/>
    <s v="Life Sciences"/>
    <n v="37"/>
    <n v="3"/>
    <n v="4"/>
    <s v="Married"/>
    <n v="26582"/>
    <n v="0"/>
    <n v="13"/>
    <n v="3"/>
    <n v="4"/>
    <n v="0"/>
    <n v="21"/>
    <n v="3"/>
    <n v="8"/>
    <n v="2"/>
    <n v="10"/>
  </r>
  <r>
    <n v="55"/>
    <x v="1"/>
    <n v="4"/>
    <s v="Female"/>
    <s v="Manager"/>
    <n v="3"/>
    <n v="19187"/>
    <s v="No"/>
    <n v="3"/>
    <n v="19"/>
    <n v="0.15"/>
    <n v="0.1"/>
    <n v="4.9999999999999989E-2"/>
    <n v="3837.4"/>
    <n v="4500"/>
    <x v="0"/>
    <s v="Travel_Rarely"/>
    <n v="282"/>
    <s v="Research &amp; Development"/>
    <n v="2"/>
    <n v="2"/>
    <s v="Medical"/>
    <n v="58"/>
    <n v="1"/>
    <n v="5"/>
    <s v="Married"/>
    <n v="6992"/>
    <n v="4"/>
    <n v="14"/>
    <n v="3"/>
    <n v="4"/>
    <n v="1"/>
    <n v="23"/>
    <n v="5"/>
    <n v="9"/>
    <n v="9"/>
    <n v="11"/>
  </r>
  <r>
    <n v="56"/>
    <x v="1"/>
    <n v="4"/>
    <s v="Male"/>
    <s v="Manager"/>
    <n v="2"/>
    <n v="19717"/>
    <s v="No"/>
    <n v="3"/>
    <n v="7"/>
    <n v="0.12"/>
    <n v="0.1"/>
    <n v="1.999999999999999E-2"/>
    <n v="3943.4"/>
    <n v="1200"/>
    <x v="0"/>
    <s v="Travel_Rarely"/>
    <n v="206"/>
    <s v="Human Resources"/>
    <n v="8"/>
    <n v="4"/>
    <s v="Life Sciences"/>
    <n v="99"/>
    <n v="3"/>
    <n v="5"/>
    <s v="Single"/>
    <n v="4022"/>
    <n v="6"/>
    <n v="14"/>
    <n v="3"/>
    <n v="1"/>
    <n v="0"/>
    <n v="36"/>
    <n v="4"/>
    <n v="3"/>
    <n v="7"/>
    <n v="7"/>
  </r>
  <r>
    <n v="40"/>
    <x v="1"/>
    <n v="3"/>
    <s v="Male"/>
    <s v="Research Scientist"/>
    <n v="3"/>
    <n v="3544"/>
    <s v="No"/>
    <n v="3"/>
    <n v="4"/>
    <n v="0.08"/>
    <n v="0.09"/>
    <n v="-9.999999999999995E-3"/>
    <n v="708.80000000000007"/>
    <n v="3000"/>
    <x v="0"/>
    <s v="Non-Travel"/>
    <n v="458"/>
    <s v="Research &amp; Development"/>
    <n v="16"/>
    <n v="2"/>
    <s v="Life Sciences"/>
    <n v="74"/>
    <n v="3"/>
    <n v="1"/>
    <s v="Divorced"/>
    <n v="8532"/>
    <n v="9"/>
    <n v="16"/>
    <n v="3"/>
    <n v="2"/>
    <n v="1"/>
    <n v="6"/>
    <n v="0"/>
    <n v="2"/>
    <n v="0"/>
    <n v="0"/>
  </r>
  <r>
    <n v="34"/>
    <x v="1"/>
    <n v="4"/>
    <s v="Male"/>
    <s v="Healthcare Representative"/>
    <n v="4"/>
    <n v="8500"/>
    <s v="No"/>
    <n v="2"/>
    <n v="9"/>
    <n v="0.08"/>
    <n v="0.09"/>
    <n v="-9.999999999999995E-3"/>
    <n v="1700"/>
    <n v="3000"/>
    <x v="1"/>
    <s v="Travel_Rarely"/>
    <n v="943"/>
    <s v="Research &amp; Development"/>
    <n v="9"/>
    <n v="3"/>
    <s v="Life Sciences"/>
    <n v="86"/>
    <n v="3"/>
    <n v="3"/>
    <s v="Divorced"/>
    <n v="5494"/>
    <n v="0"/>
    <n v="11"/>
    <n v="3"/>
    <n v="4"/>
    <n v="1"/>
    <n v="10"/>
    <n v="0"/>
    <n v="7"/>
    <n v="1"/>
    <n v="6"/>
  </r>
  <r>
    <n v="40"/>
    <x v="1"/>
    <n v="3"/>
    <s v="Male"/>
    <s v="Research Scientist"/>
    <n v="4"/>
    <n v="4661"/>
    <s v="No"/>
    <n v="3"/>
    <n v="9"/>
    <n v="0.15"/>
    <n v="0.1"/>
    <n v="4.9999999999999989E-2"/>
    <n v="932.2"/>
    <n v="3000"/>
    <x v="2"/>
    <s v="Travel_Rarely"/>
    <n v="523"/>
    <s v="Research &amp; Development"/>
    <n v="2"/>
    <n v="3"/>
    <s v="Life Sciences"/>
    <n v="98"/>
    <n v="3"/>
    <n v="2"/>
    <s v="Single"/>
    <n v="22455"/>
    <n v="1"/>
    <n v="13"/>
    <n v="3"/>
    <n v="3"/>
    <n v="0"/>
    <n v="9"/>
    <n v="4"/>
    <n v="8"/>
    <n v="8"/>
    <n v="8"/>
  </r>
  <r>
    <n v="41"/>
    <x v="1"/>
    <n v="3"/>
    <s v="Female"/>
    <s v="Sales Executive"/>
    <n v="1"/>
    <n v="4103"/>
    <s v="No"/>
    <n v="3"/>
    <n v="9"/>
    <n v="0.12"/>
    <n v="0.1"/>
    <n v="1.999999999999999E-2"/>
    <n v="820.6"/>
    <n v="1200"/>
    <x v="1"/>
    <s v="Travel_Frequently"/>
    <n v="1018"/>
    <s v="Sales"/>
    <n v="1"/>
    <n v="3"/>
    <s v="Marketing"/>
    <n v="66"/>
    <n v="3"/>
    <n v="2"/>
    <s v="Divorced"/>
    <n v="4297"/>
    <n v="0"/>
    <n v="17"/>
    <n v="3"/>
    <n v="4"/>
    <n v="1"/>
    <n v="10"/>
    <n v="2"/>
    <n v="3"/>
    <n v="1"/>
    <n v="7"/>
  </r>
  <r>
    <n v="35"/>
    <x v="1"/>
    <n v="3"/>
    <s v="Male"/>
    <s v="Research Scientist"/>
    <n v="3"/>
    <n v="4249"/>
    <s v="Yes"/>
    <n v="3"/>
    <n v="9"/>
    <n v="0.08"/>
    <n v="0.11"/>
    <n v="-0.03"/>
    <n v="849.80000000000007"/>
    <n v="1200"/>
    <x v="1"/>
    <s v="Travel_Frequently"/>
    <n v="482"/>
    <s v="Research &amp; Development"/>
    <n v="4"/>
    <n v="4"/>
    <s v="Life Sciences"/>
    <n v="87"/>
    <n v="3"/>
    <n v="2"/>
    <s v="Single"/>
    <n v="2690"/>
    <n v="1"/>
    <n v="11"/>
    <n v="3"/>
    <n v="2"/>
    <n v="0"/>
    <n v="9"/>
    <n v="3"/>
    <n v="6"/>
    <n v="1"/>
    <n v="1"/>
  </r>
  <r>
    <n v="51"/>
    <x v="1"/>
    <n v="3"/>
    <s v="Male"/>
    <s v="Manager"/>
    <n v="2"/>
    <n v="14026"/>
    <s v="Yes"/>
    <n v="3"/>
    <n v="33"/>
    <n v="0.12"/>
    <n v="0.1"/>
    <n v="1.999999999999999E-2"/>
    <n v="2805.2000000000003"/>
    <n v="4500"/>
    <x v="1"/>
    <s v="Travel_Rarely"/>
    <n v="770"/>
    <s v="Human Resources"/>
    <n v="5"/>
    <n v="3"/>
    <s v="Life Sciences"/>
    <n v="84"/>
    <n v="3"/>
    <n v="4"/>
    <s v="Divorced"/>
    <n v="17588"/>
    <n v="1"/>
    <n v="11"/>
    <n v="3"/>
    <n v="2"/>
    <n v="1"/>
    <n v="33"/>
    <n v="2"/>
    <n v="9"/>
    <n v="0"/>
    <n v="10"/>
  </r>
  <r>
    <n v="38"/>
    <x v="1"/>
    <n v="2"/>
    <s v="Female"/>
    <s v="Sales Executive"/>
    <n v="1"/>
    <n v="6893"/>
    <s v="No"/>
    <n v="3"/>
    <n v="7"/>
    <n v="0.08"/>
    <n v="0.11"/>
    <n v="-0.03"/>
    <n v="1378.6000000000001"/>
    <n v="500"/>
    <x v="0"/>
    <s v="Travel_Rarely"/>
    <n v="1009"/>
    <s v="Sales"/>
    <n v="2"/>
    <n v="2"/>
    <s v="Life Sciences"/>
    <n v="31"/>
    <n v="3"/>
    <n v="2"/>
    <s v="Divorced"/>
    <n v="19461"/>
    <n v="3"/>
    <n v="15"/>
    <n v="3"/>
    <n v="4"/>
    <n v="1"/>
    <n v="11"/>
    <n v="3"/>
    <n v="7"/>
    <n v="1"/>
    <n v="7"/>
  </r>
  <r>
    <n v="34"/>
    <x v="1"/>
    <n v="3"/>
    <s v="Female"/>
    <s v="Sales Executive"/>
    <n v="1"/>
    <n v="6125"/>
    <s v="No"/>
    <n v="4"/>
    <n v="10"/>
    <n v="0.1"/>
    <n v="0.11"/>
    <n v="-9.999999999999995E-3"/>
    <n v="1225"/>
    <n v="3000"/>
    <x v="1"/>
    <s v="Travel_Rarely"/>
    <n v="507"/>
    <s v="Sales"/>
    <n v="15"/>
    <n v="2"/>
    <s v="Medical"/>
    <n v="66"/>
    <n v="3"/>
    <n v="2"/>
    <s v="Single"/>
    <n v="23553"/>
    <n v="1"/>
    <n v="12"/>
    <n v="3"/>
    <n v="4"/>
    <n v="0"/>
    <n v="10"/>
    <n v="6"/>
    <n v="8"/>
    <n v="9"/>
    <n v="6"/>
  </r>
  <r>
    <n v="25"/>
    <x v="1"/>
    <n v="4"/>
    <s v="Male"/>
    <s v="Laboratory Technician"/>
    <n v="4"/>
    <n v="3669"/>
    <s v="No"/>
    <n v="2"/>
    <n v="3"/>
    <n v="0.12"/>
    <n v="0.1"/>
    <n v="1.999999999999999E-2"/>
    <n v="733.80000000000007"/>
    <n v="4500"/>
    <x v="1"/>
    <s v="Travel_Rarely"/>
    <n v="882"/>
    <s v="Research &amp; Development"/>
    <n v="19"/>
    <n v="1"/>
    <s v="Medical"/>
    <n v="67"/>
    <n v="3"/>
    <n v="1"/>
    <s v="Married"/>
    <n v="9075"/>
    <n v="3"/>
    <n v="11"/>
    <n v="3"/>
    <n v="3"/>
    <n v="3"/>
    <n v="7"/>
    <n v="6"/>
    <n v="2"/>
    <n v="1"/>
    <n v="2"/>
  </r>
  <r>
    <n v="58"/>
    <x v="0"/>
    <n v="3"/>
    <s v="Female"/>
    <s v="Manufacturing Director"/>
    <n v="1"/>
    <n v="10008"/>
    <s v="Yes"/>
    <n v="2"/>
    <n v="10"/>
    <n v="0.08"/>
    <n v="0.09"/>
    <n v="-9.999999999999995E-3"/>
    <n v="2001.6000000000001"/>
    <n v="1200"/>
    <x v="1"/>
    <s v="Travel_Rarely"/>
    <n v="601"/>
    <s v="Research &amp; Development"/>
    <n v="7"/>
    <n v="4"/>
    <s v="Medical"/>
    <n v="53"/>
    <n v="2"/>
    <n v="3"/>
    <s v="Married"/>
    <n v="12023"/>
    <n v="7"/>
    <n v="14"/>
    <n v="3"/>
    <n v="4"/>
    <n v="0"/>
    <n v="31"/>
    <n v="0"/>
    <n v="9"/>
    <n v="5"/>
    <n v="9"/>
  </r>
  <r>
    <n v="40"/>
    <x v="1"/>
    <n v="2"/>
    <s v="Male"/>
    <s v="Laboratory Technician"/>
    <n v="2"/>
    <n v="2387"/>
    <s v="No"/>
    <n v="3"/>
    <n v="4"/>
    <n v="0.12"/>
    <n v="7.0000000000000007E-2"/>
    <n v="4.9999999999999989E-2"/>
    <n v="477.40000000000003"/>
    <n v="500"/>
    <x v="2"/>
    <s v="Travel_Rarely"/>
    <n v="329"/>
    <s v="Research &amp; Development"/>
    <n v="1"/>
    <n v="4"/>
    <s v="Life Sciences"/>
    <n v="88"/>
    <n v="3"/>
    <n v="1"/>
    <s v="Married"/>
    <n v="6762"/>
    <n v="3"/>
    <n v="22"/>
    <n v="4"/>
    <n v="3"/>
    <n v="1"/>
    <n v="7"/>
    <n v="3"/>
    <n v="2"/>
    <n v="0"/>
    <n v="3"/>
  </r>
  <r>
    <n v="36"/>
    <x v="1"/>
    <n v="1"/>
    <s v="Female"/>
    <s v="Sales Executive"/>
    <n v="1"/>
    <n v="4639"/>
    <s v="No"/>
    <n v="2"/>
    <n v="15"/>
    <n v="0.15"/>
    <n v="0.09"/>
    <n v="0.06"/>
    <n v="927.80000000000007"/>
    <n v="4500"/>
    <x v="1"/>
    <s v="Travel_Frequently"/>
    <n v="607"/>
    <s v="Sales"/>
    <n v="7"/>
    <n v="3"/>
    <s v="Marketing"/>
    <n v="83"/>
    <n v="4"/>
    <n v="2"/>
    <s v="Married"/>
    <n v="2261"/>
    <n v="2"/>
    <n v="16"/>
    <n v="3"/>
    <n v="4"/>
    <n v="1"/>
    <n v="17"/>
    <n v="2"/>
    <n v="7"/>
    <n v="6"/>
    <n v="13"/>
  </r>
  <r>
    <n v="48"/>
    <x v="1"/>
    <n v="4"/>
    <s v="Male"/>
    <s v="Manufacturing Director"/>
    <n v="4"/>
    <n v="7898"/>
    <s v="No"/>
    <n v="3"/>
    <n v="10"/>
    <n v="0.15"/>
    <n v="0.1"/>
    <n v="4.9999999999999989E-2"/>
    <n v="1579.6000000000001"/>
    <n v="1200"/>
    <x v="1"/>
    <s v="Travel_Rarely"/>
    <n v="855"/>
    <s v="Research &amp; Development"/>
    <n v="4"/>
    <n v="3"/>
    <s v="Life Sciences"/>
    <n v="54"/>
    <n v="3"/>
    <n v="3"/>
    <s v="Single"/>
    <n v="18706"/>
    <n v="1"/>
    <n v="11"/>
    <n v="3"/>
    <n v="3"/>
    <n v="0"/>
    <n v="11"/>
    <n v="2"/>
    <n v="9"/>
    <n v="0"/>
    <n v="8"/>
  </r>
  <r>
    <n v="27"/>
    <x v="1"/>
    <n v="3"/>
    <s v="Female"/>
    <s v="Sales Representative"/>
    <n v="4"/>
    <n v="2534"/>
    <s v="No"/>
    <n v="3"/>
    <n v="1"/>
    <n v="0.12"/>
    <n v="0.11"/>
    <n v="9.999999999999995E-3"/>
    <n v="506.8"/>
    <n v="3000"/>
    <x v="2"/>
    <s v="Travel_Rarely"/>
    <n v="1291"/>
    <s v="Sales"/>
    <n v="11"/>
    <n v="3"/>
    <s v="Medical"/>
    <n v="98"/>
    <n v="4"/>
    <n v="1"/>
    <s v="Married"/>
    <n v="6527"/>
    <n v="8"/>
    <n v="14"/>
    <n v="3"/>
    <n v="2"/>
    <n v="1"/>
    <n v="5"/>
    <n v="4"/>
    <n v="0"/>
    <n v="0"/>
    <n v="0"/>
  </r>
  <r>
    <n v="51"/>
    <x v="1"/>
    <n v="4"/>
    <s v="Female"/>
    <s v="Manufacturing Director"/>
    <n v="2"/>
    <n v="13142"/>
    <s v="No"/>
    <n v="2"/>
    <n v="5"/>
    <n v="0.1"/>
    <n v="0.09"/>
    <n v="1.0000000000000009E-2"/>
    <n v="2628.4"/>
    <n v="1200"/>
    <x v="1"/>
    <s v="Travel_Rarely"/>
    <n v="1405"/>
    <s v="Research &amp; Development"/>
    <n v="11"/>
    <n v="2"/>
    <s v="Technical Degree"/>
    <n v="82"/>
    <n v="2"/>
    <n v="4"/>
    <s v="Single"/>
    <n v="24439"/>
    <n v="3"/>
    <n v="16"/>
    <n v="3"/>
    <n v="2"/>
    <n v="0"/>
    <n v="29"/>
    <n v="1"/>
    <n v="2"/>
    <n v="0"/>
    <n v="3"/>
  </r>
  <r>
    <n v="18"/>
    <x v="1"/>
    <n v="4"/>
    <s v="Female"/>
    <s v="Laboratory Technician"/>
    <n v="4"/>
    <n v="1611"/>
    <s v="No"/>
    <n v="4"/>
    <n v="0"/>
    <n v="0.1"/>
    <n v="0.11"/>
    <n v="-9.999999999999995E-3"/>
    <n v="322.20000000000005"/>
    <n v="3000"/>
    <x v="2"/>
    <s v="Non-Travel"/>
    <n v="1124"/>
    <s v="Research &amp; Development"/>
    <n v="1"/>
    <n v="3"/>
    <s v="Life Sciences"/>
    <n v="97"/>
    <n v="3"/>
    <n v="1"/>
    <s v="Single"/>
    <n v="19305"/>
    <n v="1"/>
    <n v="15"/>
    <n v="3"/>
    <n v="3"/>
    <n v="0"/>
    <n v="0"/>
    <n v="5"/>
    <n v="0"/>
    <n v="0"/>
    <n v="0"/>
  </r>
  <r>
    <n v="35"/>
    <x v="1"/>
    <n v="4"/>
    <s v="Female"/>
    <s v="Laboratory Technician"/>
    <n v="4"/>
    <n v="5363"/>
    <s v="No"/>
    <n v="3"/>
    <n v="9"/>
    <n v="0.08"/>
    <n v="0.11"/>
    <n v="-0.03"/>
    <n v="1072.6000000000001"/>
    <n v="3000"/>
    <x v="1"/>
    <s v="Travel_Rarely"/>
    <n v="817"/>
    <s v="Research &amp; Development"/>
    <n v="1"/>
    <n v="3"/>
    <s v="Medical"/>
    <n v="60"/>
    <n v="2"/>
    <n v="2"/>
    <s v="Married"/>
    <n v="10846"/>
    <n v="0"/>
    <n v="12"/>
    <n v="3"/>
    <n v="2"/>
    <n v="1"/>
    <n v="10"/>
    <n v="0"/>
    <n v="7"/>
    <n v="0"/>
    <n v="0"/>
  </r>
  <r>
    <n v="27"/>
    <x v="1"/>
    <n v="4"/>
    <s v="Male"/>
    <s v="Sales Executive"/>
    <n v="4"/>
    <n v="5071"/>
    <s v="No"/>
    <n v="3"/>
    <n v="6"/>
    <n v="0.08"/>
    <n v="0.1"/>
    <n v="-2.0000000000000004E-2"/>
    <n v="1014.2"/>
    <n v="500"/>
    <x v="1"/>
    <s v="Travel_Frequently"/>
    <n v="793"/>
    <s v="Sales"/>
    <n v="2"/>
    <n v="1"/>
    <s v="Life Sciences"/>
    <n v="43"/>
    <n v="1"/>
    <n v="2"/>
    <s v="Single"/>
    <n v="20392"/>
    <n v="3"/>
    <n v="20"/>
    <n v="4"/>
    <n v="2"/>
    <n v="0"/>
    <n v="8"/>
    <n v="3"/>
    <n v="2"/>
    <n v="0"/>
    <n v="0"/>
  </r>
  <r>
    <n v="55"/>
    <x v="0"/>
    <n v="1"/>
    <s v="Male"/>
    <s v="Sales Executive"/>
    <n v="3"/>
    <n v="13695"/>
    <s v="Yes"/>
    <n v="2"/>
    <n v="19"/>
    <n v="0.1"/>
    <n v="0.11"/>
    <n v="-9.999999999999995E-3"/>
    <n v="2739"/>
    <n v="1200"/>
    <x v="1"/>
    <s v="Travel_Rarely"/>
    <n v="267"/>
    <s v="Sales"/>
    <n v="13"/>
    <n v="4"/>
    <s v="Marketing"/>
    <n v="85"/>
    <n v="4"/>
    <n v="4"/>
    <s v="Single"/>
    <n v="9277"/>
    <n v="6"/>
    <n v="17"/>
    <n v="3"/>
    <n v="3"/>
    <n v="0"/>
    <n v="24"/>
    <n v="2"/>
    <n v="7"/>
    <n v="3"/>
    <n v="8"/>
  </r>
  <r>
    <n v="56"/>
    <x v="1"/>
    <n v="4"/>
    <s v="Male"/>
    <s v="Manufacturing Director"/>
    <n v="2"/>
    <n v="13402"/>
    <s v="Yes"/>
    <n v="3"/>
    <n v="19"/>
    <n v="0.1"/>
    <n v="0.09"/>
    <n v="1.0000000000000009E-2"/>
    <n v="2680.4"/>
    <n v="1200"/>
    <x v="2"/>
    <s v="Travel_Rarely"/>
    <n v="1369"/>
    <s v="Research &amp; Development"/>
    <n v="23"/>
    <n v="3"/>
    <s v="Life Sciences"/>
    <n v="68"/>
    <n v="3"/>
    <n v="4"/>
    <s v="Married"/>
    <n v="18235"/>
    <n v="4"/>
    <n v="12"/>
    <n v="3"/>
    <n v="1"/>
    <n v="1"/>
    <n v="33"/>
    <n v="0"/>
    <n v="16"/>
    <n v="15"/>
    <n v="9"/>
  </r>
  <r>
    <n v="34"/>
    <x v="1"/>
    <n v="1"/>
    <s v="Female"/>
    <s v="Research Scientist"/>
    <n v="3"/>
    <n v="2029"/>
    <s v="No"/>
    <n v="3"/>
    <n v="5"/>
    <n v="0.12"/>
    <n v="0.1"/>
    <n v="1.999999999999999E-2"/>
    <n v="405.8"/>
    <n v="4500"/>
    <x v="2"/>
    <s v="Non-Travel"/>
    <n v="999"/>
    <s v="Research &amp; Development"/>
    <n v="26"/>
    <n v="1"/>
    <s v="Technical Degree"/>
    <n v="92"/>
    <n v="2"/>
    <n v="1"/>
    <s v="Divorced"/>
    <n v="15891"/>
    <n v="1"/>
    <n v="20"/>
    <n v="4"/>
    <n v="3"/>
    <n v="3"/>
    <n v="5"/>
    <n v="2"/>
    <n v="4"/>
    <n v="0"/>
    <n v="0"/>
  </r>
  <r>
    <n v="40"/>
    <x v="1"/>
    <n v="2"/>
    <s v="Female"/>
    <s v="Healthcare Representative"/>
    <n v="3"/>
    <n v="6377"/>
    <s v="No"/>
    <n v="3"/>
    <n v="12"/>
    <n v="0.12"/>
    <n v="0.11"/>
    <n v="9.999999999999995E-3"/>
    <n v="1275.4000000000001"/>
    <n v="1200"/>
    <x v="1"/>
    <s v="Travel_Rarely"/>
    <n v="1202"/>
    <s v="Research &amp; Development"/>
    <n v="2"/>
    <n v="1"/>
    <s v="Medical"/>
    <n v="89"/>
    <n v="4"/>
    <n v="2"/>
    <s v="Divorced"/>
    <n v="13888"/>
    <n v="5"/>
    <n v="20"/>
    <n v="4"/>
    <n v="2"/>
    <n v="3"/>
    <n v="15"/>
    <n v="0"/>
    <n v="11"/>
    <n v="11"/>
    <n v="8"/>
  </r>
  <r>
    <n v="34"/>
    <x v="1"/>
    <n v="2"/>
    <s v="Male"/>
    <s v="Laboratory Technician"/>
    <n v="3"/>
    <n v="5429"/>
    <s v="No"/>
    <n v="3"/>
    <n v="8"/>
    <n v="0.15"/>
    <n v="0.1"/>
    <n v="4.9999999999999989E-2"/>
    <n v="1085.8"/>
    <n v="4500"/>
    <x v="1"/>
    <s v="Travel_Rarely"/>
    <n v="285"/>
    <s v="Research &amp; Development"/>
    <n v="29"/>
    <n v="3"/>
    <s v="Medical"/>
    <n v="86"/>
    <n v="3"/>
    <n v="2"/>
    <s v="Married"/>
    <n v="17491"/>
    <n v="4"/>
    <n v="13"/>
    <n v="3"/>
    <n v="1"/>
    <n v="2"/>
    <n v="10"/>
    <n v="1"/>
    <n v="7"/>
    <n v="7"/>
    <n v="7"/>
  </r>
  <r>
    <n v="31"/>
    <x v="0"/>
    <n v="3"/>
    <s v="Female"/>
    <s v="Sales Representative"/>
    <n v="4"/>
    <n v="2785"/>
    <s v="No"/>
    <n v="4"/>
    <n v="1"/>
    <n v="0.08"/>
    <n v="0.11"/>
    <n v="-0.03"/>
    <n v="557"/>
    <n v="3000"/>
    <x v="1"/>
    <s v="Travel_Frequently"/>
    <n v="703"/>
    <s v="Sales"/>
    <n v="2"/>
    <n v="3"/>
    <s v="Life Sciences"/>
    <n v="90"/>
    <n v="2"/>
    <n v="1"/>
    <s v="Single"/>
    <n v="11882"/>
    <n v="7"/>
    <n v="14"/>
    <n v="3"/>
    <n v="3"/>
    <n v="0"/>
    <n v="3"/>
    <n v="3"/>
    <n v="0"/>
    <n v="0"/>
    <n v="0"/>
  </r>
  <r>
    <n v="35"/>
    <x v="0"/>
    <n v="4"/>
    <s v="Female"/>
    <s v="Sales Executive"/>
    <n v="3"/>
    <n v="4614"/>
    <s v="Yes"/>
    <n v="2"/>
    <n v="4"/>
    <n v="0.1"/>
    <n v="7.0000000000000007E-2"/>
    <n v="0.03"/>
    <n v="922.80000000000007"/>
    <n v="500"/>
    <x v="1"/>
    <s v="Travel_Frequently"/>
    <n v="662"/>
    <s v="Sales"/>
    <n v="18"/>
    <n v="4"/>
    <s v="Marketing"/>
    <n v="67"/>
    <n v="3"/>
    <n v="2"/>
    <s v="Married"/>
    <n v="23288"/>
    <n v="0"/>
    <n v="18"/>
    <n v="3"/>
    <n v="3"/>
    <n v="1"/>
    <n v="5"/>
    <n v="0"/>
    <n v="2"/>
    <n v="3"/>
    <n v="2"/>
  </r>
  <r>
    <n v="38"/>
    <x v="1"/>
    <n v="4"/>
    <s v="Male"/>
    <s v="Research Scientist"/>
    <n v="3"/>
    <n v="2610"/>
    <s v="No"/>
    <n v="3"/>
    <n v="4"/>
    <n v="0.08"/>
    <n v="0.1"/>
    <n v="-2.0000000000000004E-2"/>
    <n v="522"/>
    <n v="500"/>
    <x v="1"/>
    <s v="Travel_Frequently"/>
    <n v="693"/>
    <s v="Research &amp; Development"/>
    <n v="7"/>
    <n v="3"/>
    <s v="Life Sciences"/>
    <n v="57"/>
    <n v="4"/>
    <n v="1"/>
    <s v="Divorced"/>
    <n v="15748"/>
    <n v="1"/>
    <n v="11"/>
    <n v="3"/>
    <n v="4"/>
    <n v="3"/>
    <n v="4"/>
    <n v="2"/>
    <n v="2"/>
    <n v="0"/>
    <n v="3"/>
  </r>
  <r>
    <n v="34"/>
    <x v="1"/>
    <n v="3"/>
    <s v="Female"/>
    <s v="Healthcare Representative"/>
    <n v="4"/>
    <n v="6687"/>
    <s v="No"/>
    <n v="4"/>
    <n v="14"/>
    <n v="0.15"/>
    <n v="0.11"/>
    <n v="3.9999999999999994E-2"/>
    <n v="1337.4"/>
    <n v="4500"/>
    <x v="1"/>
    <s v="Travel_Rarely"/>
    <n v="404"/>
    <s v="Research &amp; Development"/>
    <n v="2"/>
    <n v="4"/>
    <s v="Technical Degree"/>
    <n v="98"/>
    <n v="3"/>
    <n v="2"/>
    <s v="Single"/>
    <n v="6163"/>
    <n v="1"/>
    <n v="11"/>
    <n v="3"/>
    <n v="4"/>
    <n v="0"/>
    <n v="14"/>
    <n v="2"/>
    <n v="11"/>
    <n v="4"/>
    <n v="11"/>
  </r>
  <r>
    <n v="28"/>
    <x v="1"/>
    <n v="3"/>
    <s v="Male"/>
    <s v="Sales Executive"/>
    <n v="1"/>
    <n v="4724"/>
    <s v="No"/>
    <n v="3"/>
    <n v="5"/>
    <n v="0.12"/>
    <n v="0.09"/>
    <n v="0.03"/>
    <n v="944.80000000000007"/>
    <n v="1200"/>
    <x v="1"/>
    <s v="Travel_Rarely"/>
    <n v="736"/>
    <s v="Sales"/>
    <n v="26"/>
    <n v="3"/>
    <s v="Life Sciences"/>
    <n v="48"/>
    <n v="2"/>
    <n v="2"/>
    <s v="Married"/>
    <n v="24232"/>
    <n v="1"/>
    <n v="11"/>
    <n v="3"/>
    <n v="3"/>
    <n v="1"/>
    <n v="5"/>
    <n v="0"/>
    <n v="3"/>
    <n v="0"/>
    <n v="4"/>
  </r>
  <r>
    <n v="31"/>
    <x v="0"/>
    <n v="4"/>
    <s v="Male"/>
    <s v="Manufacturing Director"/>
    <n v="3"/>
    <n v="6179"/>
    <s v="Yes"/>
    <n v="2"/>
    <n v="10"/>
    <n v="0.12"/>
    <n v="0.09"/>
    <n v="0.03"/>
    <n v="1235.8000000000002"/>
    <n v="500"/>
    <x v="1"/>
    <s v="Travel_Rarely"/>
    <n v="330"/>
    <s v="Research &amp; Development"/>
    <n v="22"/>
    <n v="4"/>
    <s v="Medical"/>
    <n v="98"/>
    <n v="3"/>
    <n v="2"/>
    <s v="Married"/>
    <n v="21057"/>
    <n v="1"/>
    <n v="15"/>
    <n v="3"/>
    <n v="4"/>
    <n v="2"/>
    <n v="10"/>
    <n v="3"/>
    <n v="2"/>
    <n v="6"/>
    <n v="7"/>
  </r>
  <r>
    <n v="39"/>
    <x v="1"/>
    <n v="1"/>
    <s v="Male"/>
    <s v="Sales Executive"/>
    <n v="4"/>
    <n v="6120"/>
    <s v="Yes"/>
    <n v="4"/>
    <n v="5"/>
    <n v="0.1"/>
    <n v="7.0000000000000007E-2"/>
    <n v="0.03"/>
    <n v="1224"/>
    <n v="3000"/>
    <x v="1"/>
    <s v="Travel_Rarely"/>
    <n v="1498"/>
    <s v="Sales"/>
    <n v="21"/>
    <n v="4"/>
    <s v="Life Sciences"/>
    <n v="44"/>
    <n v="2"/>
    <n v="2"/>
    <s v="Married"/>
    <n v="3567"/>
    <n v="3"/>
    <n v="12"/>
    <n v="3"/>
    <n v="4"/>
    <n v="2"/>
    <n v="8"/>
    <n v="2"/>
    <n v="4"/>
    <n v="1"/>
    <n v="4"/>
  </r>
  <r>
    <n v="51"/>
    <x v="1"/>
    <n v="2"/>
    <s v="Male"/>
    <s v="Sales Executive"/>
    <n v="2"/>
    <n v="10596"/>
    <s v="No"/>
    <n v="3"/>
    <n v="4"/>
    <n v="0.12"/>
    <n v="0.11"/>
    <n v="9.999999999999995E-3"/>
    <n v="2119.2000000000003"/>
    <n v="3000"/>
    <x v="1"/>
    <s v="Travel_Frequently"/>
    <n v="541"/>
    <s v="Sales"/>
    <n v="2"/>
    <n v="3"/>
    <s v="Marketing"/>
    <n v="52"/>
    <n v="3"/>
    <n v="3"/>
    <s v="Married"/>
    <n v="15395"/>
    <n v="2"/>
    <n v="11"/>
    <n v="3"/>
    <n v="2"/>
    <n v="0"/>
    <n v="14"/>
    <n v="5"/>
    <n v="2"/>
    <n v="3"/>
    <n v="2"/>
  </r>
  <r>
    <n v="41"/>
    <x v="1"/>
    <n v="4"/>
    <s v="Female"/>
    <s v="Research Scientist"/>
    <n v="4"/>
    <n v="5467"/>
    <s v="Yes"/>
    <n v="2"/>
    <n v="6"/>
    <n v="0.15"/>
    <n v="0.1"/>
    <n v="4.9999999999999989E-2"/>
    <n v="1093.4000000000001"/>
    <n v="3000"/>
    <x v="2"/>
    <s v="Travel_Frequently"/>
    <n v="1200"/>
    <s v="Research &amp; Development"/>
    <n v="22"/>
    <n v="3"/>
    <s v="Life Sciences"/>
    <n v="75"/>
    <n v="3"/>
    <n v="2"/>
    <s v="Divorced"/>
    <n v="13953"/>
    <n v="3"/>
    <n v="14"/>
    <n v="3"/>
    <n v="1"/>
    <n v="2"/>
    <n v="12"/>
    <n v="4"/>
    <n v="2"/>
    <n v="3"/>
    <n v="3"/>
  </r>
  <r>
    <n v="37"/>
    <x v="1"/>
    <n v="3"/>
    <s v="Male"/>
    <s v="Research Scientist"/>
    <n v="3"/>
    <n v="2996"/>
    <s v="Yes"/>
    <n v="3"/>
    <n v="6"/>
    <n v="0.12"/>
    <n v="7.0000000000000007E-2"/>
    <n v="4.9999999999999989E-2"/>
    <n v="599.20000000000005"/>
    <n v="3000"/>
    <x v="1"/>
    <s v="Travel_Rarely"/>
    <n v="1439"/>
    <s v="Research &amp; Development"/>
    <n v="4"/>
    <n v="1"/>
    <s v="Life Sciences"/>
    <n v="54"/>
    <n v="3"/>
    <n v="1"/>
    <s v="Married"/>
    <n v="5182"/>
    <n v="7"/>
    <n v="15"/>
    <n v="3"/>
    <n v="4"/>
    <n v="0"/>
    <n v="8"/>
    <n v="2"/>
    <n v="4"/>
    <n v="1"/>
    <n v="3"/>
  </r>
  <r>
    <n v="33"/>
    <x v="1"/>
    <n v="2"/>
    <s v="Male"/>
    <s v="Sales Executive"/>
    <n v="4"/>
    <n v="9998"/>
    <s v="No"/>
    <n v="4"/>
    <n v="5"/>
    <n v="0.08"/>
    <n v="0.1"/>
    <n v="-2.0000000000000004E-2"/>
    <n v="1999.6000000000001"/>
    <n v="500"/>
    <x v="1"/>
    <s v="Travel_Frequently"/>
    <n v="1111"/>
    <s v="Sales"/>
    <n v="5"/>
    <n v="1"/>
    <s v="Life Sciences"/>
    <n v="61"/>
    <n v="3"/>
    <n v="2"/>
    <s v="Married"/>
    <n v="19293"/>
    <n v="6"/>
    <n v="13"/>
    <n v="3"/>
    <n v="1"/>
    <n v="0"/>
    <n v="8"/>
    <n v="2"/>
    <n v="4"/>
    <n v="1"/>
    <n v="2"/>
  </r>
  <r>
    <n v="32"/>
    <x v="1"/>
    <n v="3"/>
    <s v="Male"/>
    <s v="Sales Executive"/>
    <n v="2"/>
    <n v="4078"/>
    <s v="Yes"/>
    <n v="2"/>
    <n v="3"/>
    <n v="0.12"/>
    <n v="0.1"/>
    <n v="1.999999999999999E-2"/>
    <n v="815.6"/>
    <n v="1200"/>
    <x v="2"/>
    <s v="Travel_Rarely"/>
    <n v="499"/>
    <s v="Sales"/>
    <n v="2"/>
    <n v="1"/>
    <s v="Marketing"/>
    <n v="36"/>
    <n v="3"/>
    <n v="2"/>
    <s v="Married"/>
    <n v="20497"/>
    <n v="0"/>
    <n v="13"/>
    <n v="3"/>
    <n v="1"/>
    <n v="3"/>
    <n v="4"/>
    <n v="3"/>
    <n v="2"/>
    <n v="1"/>
    <n v="2"/>
  </r>
  <r>
    <n v="39"/>
    <x v="1"/>
    <n v="3"/>
    <s v="Male"/>
    <s v="Healthcare Representative"/>
    <n v="3"/>
    <n v="10920"/>
    <s v="No"/>
    <n v="3"/>
    <n v="6"/>
    <n v="0.12"/>
    <n v="7.0000000000000007E-2"/>
    <n v="4.9999999999999989E-2"/>
    <n v="2184"/>
    <n v="4500"/>
    <x v="1"/>
    <s v="Non-Travel"/>
    <n v="1485"/>
    <s v="Research &amp; Development"/>
    <n v="25"/>
    <n v="2"/>
    <s v="Life Sciences"/>
    <n v="71"/>
    <n v="3"/>
    <n v="3"/>
    <s v="Married"/>
    <n v="3449"/>
    <n v="3"/>
    <n v="21"/>
    <n v="4"/>
    <n v="2"/>
    <n v="1"/>
    <n v="13"/>
    <n v="2"/>
    <n v="4"/>
    <n v="0"/>
    <n v="5"/>
  </r>
  <r>
    <n v="25"/>
    <x v="1"/>
    <n v="1"/>
    <s v="Male"/>
    <s v="Sales Executive"/>
    <n v="3"/>
    <n v="6232"/>
    <s v="No"/>
    <n v="2"/>
    <n v="3"/>
    <n v="0.08"/>
    <n v="0.09"/>
    <n v="-9.999999999999995E-3"/>
    <n v="1246.4000000000001"/>
    <n v="3000"/>
    <x v="2"/>
    <s v="Travel_Rarely"/>
    <n v="1372"/>
    <s v="Sales"/>
    <n v="18"/>
    <n v="1"/>
    <s v="Life Sciences"/>
    <n v="93"/>
    <n v="4"/>
    <n v="2"/>
    <s v="Married"/>
    <n v="12477"/>
    <n v="2"/>
    <n v="11"/>
    <n v="3"/>
    <n v="2"/>
    <n v="0"/>
    <n v="6"/>
    <n v="3"/>
    <n v="2"/>
    <n v="1"/>
    <n v="2"/>
  </r>
  <r>
    <n v="52"/>
    <x v="1"/>
    <n v="4"/>
    <s v="Female"/>
    <s v="Manufacturing Director"/>
    <n v="3"/>
    <n v="13247"/>
    <s v="Yes"/>
    <n v="2"/>
    <n v="5"/>
    <n v="0.15"/>
    <n v="0.09"/>
    <n v="0.06"/>
    <n v="2649.4"/>
    <n v="1200"/>
    <x v="1"/>
    <s v="Travel_Frequently"/>
    <n v="322"/>
    <s v="Research &amp; Development"/>
    <n v="28"/>
    <n v="2"/>
    <s v="Medical"/>
    <n v="59"/>
    <n v="4"/>
    <n v="4"/>
    <s v="Married"/>
    <n v="9731"/>
    <n v="2"/>
    <n v="11"/>
    <n v="3"/>
    <n v="2"/>
    <n v="1"/>
    <n v="24"/>
    <n v="3"/>
    <n v="3"/>
    <n v="0"/>
    <n v="2"/>
  </r>
  <r>
    <n v="43"/>
    <x v="1"/>
    <n v="1"/>
    <s v="Female"/>
    <s v="Research Scientist"/>
    <n v="3"/>
    <n v="4081"/>
    <s v="Yes"/>
    <n v="1"/>
    <n v="20"/>
    <n v="0.15"/>
    <n v="7.0000000000000007E-2"/>
    <n v="7.9999999999999988E-2"/>
    <n v="816.2"/>
    <n v="500"/>
    <x v="2"/>
    <s v="Travel_Rarely"/>
    <n v="930"/>
    <s v="Research &amp; Development"/>
    <n v="6"/>
    <n v="3"/>
    <s v="Medical"/>
    <n v="73"/>
    <n v="2"/>
    <n v="2"/>
    <s v="Single"/>
    <n v="20003"/>
    <n v="1"/>
    <n v="14"/>
    <n v="3"/>
    <n v="1"/>
    <n v="0"/>
    <n v="20"/>
    <n v="3"/>
    <n v="7"/>
    <n v="1"/>
    <n v="8"/>
  </r>
  <r>
    <n v="27"/>
    <x v="1"/>
    <n v="4"/>
    <s v="Female"/>
    <s v="Sales Executive"/>
    <n v="4"/>
    <n v="5769"/>
    <s v="Yes"/>
    <n v="3"/>
    <n v="6"/>
    <n v="0.15"/>
    <n v="0.09"/>
    <n v="0.06"/>
    <n v="1153.8"/>
    <n v="4500"/>
    <x v="1"/>
    <s v="Travel_Rarely"/>
    <n v="205"/>
    <s v="Sales"/>
    <n v="10"/>
    <n v="3"/>
    <s v="Marketing"/>
    <n v="98"/>
    <n v="2"/>
    <n v="2"/>
    <s v="Married"/>
    <n v="7100"/>
    <n v="1"/>
    <n v="11"/>
    <n v="3"/>
    <n v="4"/>
    <n v="0"/>
    <n v="6"/>
    <n v="3"/>
    <n v="2"/>
    <n v="4"/>
    <n v="4"/>
  </r>
  <r>
    <n v="27"/>
    <x v="0"/>
    <n v="4"/>
    <s v="Female"/>
    <s v="Research Scientist"/>
    <n v="3"/>
    <n v="2394"/>
    <s v="Yes"/>
    <n v="3"/>
    <n v="8"/>
    <n v="0.1"/>
    <n v="0.11"/>
    <n v="-9.999999999999995E-3"/>
    <n v="478.8"/>
    <n v="1200"/>
    <x v="1"/>
    <s v="Travel_Rarely"/>
    <n v="135"/>
    <s v="Research &amp; Development"/>
    <n v="17"/>
    <n v="4"/>
    <s v="Life Sciences"/>
    <n v="51"/>
    <n v="3"/>
    <n v="1"/>
    <s v="Single"/>
    <n v="25681"/>
    <n v="1"/>
    <n v="13"/>
    <n v="3"/>
    <n v="4"/>
    <n v="0"/>
    <n v="8"/>
    <n v="2"/>
    <n v="2"/>
    <n v="7"/>
    <n v="7"/>
  </r>
  <r>
    <n v="26"/>
    <x v="1"/>
    <n v="1"/>
    <s v="Male"/>
    <s v="Research Scientist"/>
    <n v="4"/>
    <n v="3904"/>
    <s v="No"/>
    <n v="3"/>
    <n v="4"/>
    <n v="0.15"/>
    <n v="0.09"/>
    <n v="0.06"/>
    <n v="780.80000000000007"/>
    <n v="3000"/>
    <x v="1"/>
    <s v="Travel_Rarely"/>
    <n v="683"/>
    <s v="Research &amp; Development"/>
    <n v="2"/>
    <n v="1"/>
    <s v="Medical"/>
    <n v="36"/>
    <n v="2"/>
    <n v="1"/>
    <s v="Single"/>
    <n v="4050"/>
    <n v="0"/>
    <n v="12"/>
    <n v="3"/>
    <n v="4"/>
    <n v="0"/>
    <n v="5"/>
    <n v="2"/>
    <n v="3"/>
    <n v="1"/>
    <n v="1"/>
  </r>
  <r>
    <n v="42"/>
    <x v="1"/>
    <n v="3"/>
    <s v="Female"/>
    <s v="Manager"/>
    <n v="1"/>
    <n v="16799"/>
    <s v="No"/>
    <n v="3"/>
    <n v="20"/>
    <n v="0.1"/>
    <n v="0.11"/>
    <n v="-9.999999999999995E-3"/>
    <n v="3359.8"/>
    <n v="500"/>
    <x v="1"/>
    <s v="Travel_Rarely"/>
    <n v="1147"/>
    <s v="Human Resources"/>
    <n v="10"/>
    <n v="3"/>
    <s v="Human Resources"/>
    <n v="31"/>
    <n v="3"/>
    <n v="4"/>
    <s v="Married"/>
    <n v="16616"/>
    <n v="0"/>
    <n v="14"/>
    <n v="3"/>
    <n v="3"/>
    <n v="1"/>
    <n v="21"/>
    <n v="5"/>
    <n v="7"/>
    <n v="0"/>
    <n v="9"/>
  </r>
  <r>
    <n v="52"/>
    <x v="1"/>
    <n v="3"/>
    <s v="Female"/>
    <s v="Laboratory Technician"/>
    <n v="1"/>
    <n v="2950"/>
    <s v="No"/>
    <n v="1"/>
    <n v="5"/>
    <n v="0.12"/>
    <n v="7.0000000000000007E-2"/>
    <n v="4.9999999999999989E-2"/>
    <n v="590"/>
    <n v="1200"/>
    <x v="0"/>
    <s v="Travel_Rarely"/>
    <n v="258"/>
    <s v="Research &amp; Development"/>
    <n v="8"/>
    <n v="4"/>
    <s v="Other"/>
    <n v="54"/>
    <n v="3"/>
    <n v="1"/>
    <s v="Married"/>
    <n v="17363"/>
    <n v="9"/>
    <n v="13"/>
    <n v="3"/>
    <n v="3"/>
    <n v="0"/>
    <n v="12"/>
    <n v="2"/>
    <n v="4"/>
    <n v="0"/>
    <n v="4"/>
  </r>
  <r>
    <n v="37"/>
    <x v="1"/>
    <n v="1"/>
    <s v="Female"/>
    <s v="Laboratory Technician"/>
    <n v="3"/>
    <n v="3629"/>
    <s v="No"/>
    <n v="3"/>
    <n v="3"/>
    <n v="0.08"/>
    <n v="0.11"/>
    <n v="-0.03"/>
    <n v="725.80000000000007"/>
    <n v="500"/>
    <x v="1"/>
    <s v="Travel_Rarely"/>
    <n v="1462"/>
    <s v="Research &amp; Development"/>
    <n v="11"/>
    <n v="3"/>
    <s v="Medical"/>
    <n v="94"/>
    <n v="3"/>
    <n v="1"/>
    <s v="Single"/>
    <n v="19106"/>
    <n v="4"/>
    <n v="18"/>
    <n v="3"/>
    <n v="1"/>
    <n v="0"/>
    <n v="8"/>
    <n v="6"/>
    <n v="2"/>
    <n v="0"/>
    <n v="2"/>
  </r>
  <r>
    <n v="35"/>
    <x v="1"/>
    <n v="3"/>
    <s v="Male"/>
    <s v="Manufacturing Director"/>
    <n v="4"/>
    <n v="9362"/>
    <s v="No"/>
    <n v="3"/>
    <n v="2"/>
    <n v="0.08"/>
    <n v="0.09"/>
    <n v="-9.999999999999995E-3"/>
    <n v="1872.4"/>
    <n v="1200"/>
    <x v="1"/>
    <s v="Travel_Frequently"/>
    <n v="200"/>
    <s v="Research &amp; Development"/>
    <n v="18"/>
    <n v="2"/>
    <s v="Life Sciences"/>
    <n v="60"/>
    <n v="3"/>
    <n v="3"/>
    <s v="Single"/>
    <n v="19944"/>
    <n v="2"/>
    <n v="11"/>
    <n v="3"/>
    <n v="3"/>
    <n v="0"/>
    <n v="10"/>
    <n v="2"/>
    <n v="2"/>
    <n v="2"/>
    <n v="2"/>
  </r>
  <r>
    <n v="25"/>
    <x v="1"/>
    <n v="1"/>
    <s v="Male"/>
    <s v="Laboratory Technician"/>
    <n v="4"/>
    <n v="3229"/>
    <s v="No"/>
    <n v="2"/>
    <n v="3"/>
    <n v="0.08"/>
    <n v="7.0000000000000007E-2"/>
    <n v="9.999999999999995E-3"/>
    <n v="645.80000000000007"/>
    <n v="500"/>
    <x v="2"/>
    <s v="Travel_Rarely"/>
    <n v="949"/>
    <s v="Research &amp; Development"/>
    <n v="1"/>
    <n v="3"/>
    <s v="Technical Degree"/>
    <n v="81"/>
    <n v="3"/>
    <n v="1"/>
    <s v="Married"/>
    <n v="4910"/>
    <n v="4"/>
    <n v="11"/>
    <n v="3"/>
    <n v="2"/>
    <n v="1"/>
    <n v="7"/>
    <n v="2"/>
    <n v="2"/>
    <n v="0"/>
    <n v="2"/>
  </r>
  <r>
    <n v="26"/>
    <x v="1"/>
    <n v="3"/>
    <s v="Male"/>
    <s v="Laboratory Technician"/>
    <n v="1"/>
    <n v="3578"/>
    <s v="No"/>
    <n v="3"/>
    <n v="7"/>
    <n v="0.15"/>
    <n v="0.1"/>
    <n v="4.9999999999999989E-2"/>
    <n v="715.6"/>
    <n v="3000"/>
    <x v="1"/>
    <s v="Travel_Rarely"/>
    <n v="652"/>
    <s v="Research &amp; Development"/>
    <n v="7"/>
    <n v="3"/>
    <s v="Other"/>
    <n v="100"/>
    <n v="4"/>
    <n v="1"/>
    <s v="Single"/>
    <n v="23577"/>
    <n v="0"/>
    <n v="12"/>
    <n v="3"/>
    <n v="4"/>
    <n v="0"/>
    <n v="8"/>
    <n v="2"/>
    <n v="7"/>
    <n v="0"/>
    <n v="7"/>
  </r>
  <r>
    <n v="29"/>
    <x v="1"/>
    <n v="2"/>
    <s v="Male"/>
    <s v="Human Resources"/>
    <n v="1"/>
    <n v="7988"/>
    <s v="No"/>
    <n v="2"/>
    <n v="10"/>
    <n v="0.12"/>
    <n v="0.09"/>
    <n v="0.03"/>
    <n v="1597.6000000000001"/>
    <n v="3000"/>
    <x v="1"/>
    <s v="Travel_Rarely"/>
    <n v="332"/>
    <s v="Human Resources"/>
    <n v="17"/>
    <n v="3"/>
    <s v="Other"/>
    <n v="51"/>
    <n v="2"/>
    <n v="3"/>
    <s v="Single"/>
    <n v="9769"/>
    <n v="1"/>
    <n v="13"/>
    <n v="3"/>
    <n v="1"/>
    <n v="0"/>
    <n v="10"/>
    <n v="3"/>
    <n v="9"/>
    <n v="0"/>
    <n v="9"/>
  </r>
  <r>
    <n v="49"/>
    <x v="0"/>
    <n v="1"/>
    <s v="Male"/>
    <s v="Laboratory Technician"/>
    <n v="1"/>
    <n v="4284"/>
    <s v="No"/>
    <n v="3"/>
    <n v="4"/>
    <n v="0.15"/>
    <n v="7.0000000000000007E-2"/>
    <n v="7.9999999999999988E-2"/>
    <n v="856.80000000000007"/>
    <n v="3000"/>
    <x v="2"/>
    <s v="Travel_Frequently"/>
    <n v="1475"/>
    <s v="Research &amp; Development"/>
    <n v="28"/>
    <n v="2"/>
    <s v="Life Sciences"/>
    <n v="97"/>
    <n v="2"/>
    <n v="2"/>
    <s v="Single"/>
    <n v="22710"/>
    <n v="3"/>
    <n v="20"/>
    <n v="4"/>
    <n v="1"/>
    <n v="0"/>
    <n v="20"/>
    <n v="2"/>
    <n v="3"/>
    <n v="1"/>
    <n v="3"/>
  </r>
  <r>
    <n v="29"/>
    <x v="0"/>
    <n v="3"/>
    <s v="Female"/>
    <s v="Healthcare Representative"/>
    <n v="4"/>
    <n v="7553"/>
    <s v="Yes"/>
    <n v="3"/>
    <n v="8"/>
    <n v="0.12"/>
    <n v="0.1"/>
    <n v="1.999999999999999E-2"/>
    <n v="1510.6000000000001"/>
    <n v="500"/>
    <x v="1"/>
    <s v="Travel_Frequently"/>
    <n v="337"/>
    <s v="Research &amp; Development"/>
    <n v="14"/>
    <n v="1"/>
    <s v="Other"/>
    <n v="84"/>
    <n v="3"/>
    <n v="3"/>
    <s v="Single"/>
    <n v="22930"/>
    <n v="0"/>
    <n v="12"/>
    <n v="3"/>
    <n v="1"/>
    <n v="0"/>
    <n v="9"/>
    <n v="1"/>
    <n v="7"/>
    <n v="7"/>
    <n v="7"/>
  </r>
  <r>
    <n v="54"/>
    <x v="1"/>
    <n v="4"/>
    <s v="Female"/>
    <s v="Research Director"/>
    <n v="4"/>
    <n v="17328"/>
    <s v="No"/>
    <n v="2"/>
    <n v="20"/>
    <n v="0.12"/>
    <n v="0.1"/>
    <n v="1.999999999999999E-2"/>
    <n v="3465.6000000000004"/>
    <n v="3000"/>
    <x v="2"/>
    <s v="Travel_Rarely"/>
    <n v="971"/>
    <s v="Research &amp; Development"/>
    <n v="1"/>
    <n v="3"/>
    <s v="Medical"/>
    <n v="54"/>
    <n v="3"/>
    <n v="4"/>
    <s v="Single"/>
    <n v="5652"/>
    <n v="6"/>
    <n v="19"/>
    <n v="3"/>
    <n v="4"/>
    <n v="0"/>
    <n v="29"/>
    <n v="3"/>
    <n v="7"/>
    <n v="12"/>
    <n v="7"/>
  </r>
  <r>
    <n v="58"/>
    <x v="1"/>
    <n v="4"/>
    <s v="Female"/>
    <s v="Research Director"/>
    <n v="1"/>
    <n v="19701"/>
    <s v="Yes"/>
    <n v="3"/>
    <n v="9"/>
    <n v="0.1"/>
    <n v="0.1"/>
    <n v="0"/>
    <n v="3940.2000000000003"/>
    <n v="500"/>
    <x v="0"/>
    <s v="Travel_Rarely"/>
    <n v="1055"/>
    <s v="Research &amp; Development"/>
    <n v="1"/>
    <n v="3"/>
    <s v="Medical"/>
    <n v="76"/>
    <n v="3"/>
    <n v="5"/>
    <s v="Married"/>
    <n v="22456"/>
    <n v="3"/>
    <n v="21"/>
    <n v="4"/>
    <n v="3"/>
    <n v="1"/>
    <n v="32"/>
    <n v="3"/>
    <n v="8"/>
    <n v="1"/>
    <n v="5"/>
  </r>
  <r>
    <n v="55"/>
    <x v="1"/>
    <n v="2"/>
    <s v="Male"/>
    <s v="Research Director"/>
    <n v="4"/>
    <n v="14732"/>
    <s v="No"/>
    <n v="4"/>
    <n v="7"/>
    <n v="0.08"/>
    <n v="0.09"/>
    <n v="-9.999999999999995E-3"/>
    <n v="2946.4"/>
    <n v="4500"/>
    <x v="0"/>
    <s v="Travel_Rarely"/>
    <n v="1136"/>
    <s v="Research &amp; Development"/>
    <n v="1"/>
    <n v="4"/>
    <s v="Medical"/>
    <n v="81"/>
    <n v="4"/>
    <n v="4"/>
    <s v="Divorced"/>
    <n v="12414"/>
    <n v="2"/>
    <n v="13"/>
    <n v="3"/>
    <n v="4"/>
    <n v="2"/>
    <n v="31"/>
    <n v="4"/>
    <n v="7"/>
    <n v="0"/>
    <n v="0"/>
  </r>
  <r>
    <n v="36"/>
    <x v="1"/>
    <n v="1"/>
    <s v="Female"/>
    <s v="Sales Executive"/>
    <n v="2"/>
    <n v="9278"/>
    <s v="Yes"/>
    <n v="3"/>
    <n v="5"/>
    <n v="0.12"/>
    <n v="0.09"/>
    <n v="0.03"/>
    <n v="1855.6000000000001"/>
    <n v="4500"/>
    <x v="0"/>
    <s v="Travel_Rarely"/>
    <n v="1174"/>
    <s v="Sales"/>
    <n v="3"/>
    <n v="4"/>
    <s v="Marketing"/>
    <n v="99"/>
    <n v="3"/>
    <n v="2"/>
    <s v="Single"/>
    <n v="20763"/>
    <n v="3"/>
    <n v="16"/>
    <n v="3"/>
    <n v="4"/>
    <n v="0"/>
    <n v="15"/>
    <n v="3"/>
    <n v="4"/>
    <n v="0"/>
    <n v="1"/>
  </r>
  <r>
    <n v="31"/>
    <x v="0"/>
    <n v="2"/>
    <s v="Female"/>
    <s v="Sales Representative"/>
    <n v="3"/>
    <n v="1359"/>
    <s v="No"/>
    <n v="3"/>
    <n v="1"/>
    <n v="0.15"/>
    <n v="0.11"/>
    <n v="3.9999999999999994E-2"/>
    <n v="271.8"/>
    <n v="1200"/>
    <x v="2"/>
    <s v="Travel_Frequently"/>
    <n v="667"/>
    <s v="Sales"/>
    <n v="1"/>
    <n v="4"/>
    <s v="Life Sciences"/>
    <n v="50"/>
    <n v="1"/>
    <n v="1"/>
    <s v="Single"/>
    <n v="16154"/>
    <n v="1"/>
    <n v="12"/>
    <n v="3"/>
    <n v="2"/>
    <n v="0"/>
    <n v="1"/>
    <n v="3"/>
    <n v="0"/>
    <n v="0"/>
    <n v="0"/>
  </r>
  <r>
    <n v="30"/>
    <x v="1"/>
    <n v="4"/>
    <s v="Female"/>
    <s v="Sales Executive"/>
    <n v="1"/>
    <n v="4779"/>
    <s v="No"/>
    <n v="3"/>
    <n v="3"/>
    <n v="0.15"/>
    <n v="0.09"/>
    <n v="0.06"/>
    <n v="955.80000000000007"/>
    <n v="1200"/>
    <x v="1"/>
    <s v="Travel_Rarely"/>
    <n v="855"/>
    <s v="Sales"/>
    <n v="7"/>
    <n v="4"/>
    <s v="Marketing"/>
    <n v="73"/>
    <n v="3"/>
    <n v="2"/>
    <s v="Divorced"/>
    <n v="12761"/>
    <n v="7"/>
    <n v="14"/>
    <n v="3"/>
    <n v="2"/>
    <n v="2"/>
    <n v="8"/>
    <n v="3"/>
    <n v="2"/>
    <n v="0"/>
    <n v="2"/>
  </r>
  <r>
    <n v="31"/>
    <x v="1"/>
    <n v="1"/>
    <s v="Female"/>
    <s v="Research Director"/>
    <n v="2"/>
    <n v="16422"/>
    <s v="No"/>
    <n v="4"/>
    <n v="3"/>
    <n v="0.1"/>
    <n v="7.0000000000000007E-2"/>
    <n v="0.03"/>
    <n v="3284.4"/>
    <n v="4500"/>
    <x v="1"/>
    <s v="Travel_Rarely"/>
    <n v="182"/>
    <s v="Research &amp; Development"/>
    <n v="8"/>
    <n v="5"/>
    <s v="Life Sciences"/>
    <n v="93"/>
    <n v="3"/>
    <n v="4"/>
    <s v="Single"/>
    <n v="8847"/>
    <n v="3"/>
    <n v="11"/>
    <n v="3"/>
    <n v="3"/>
    <n v="0"/>
    <n v="9"/>
    <n v="3"/>
    <n v="2"/>
    <n v="1"/>
    <n v="0"/>
  </r>
  <r>
    <n v="34"/>
    <x v="1"/>
    <n v="4"/>
    <s v="Male"/>
    <s v="Research Scientist"/>
    <n v="1"/>
    <n v="2996"/>
    <s v="No"/>
    <n v="3"/>
    <n v="4"/>
    <n v="0.08"/>
    <n v="0.09"/>
    <n v="-9.999999999999995E-3"/>
    <n v="599.20000000000005"/>
    <n v="1200"/>
    <x v="0"/>
    <s v="Travel_Frequently"/>
    <n v="560"/>
    <s v="Research &amp; Development"/>
    <n v="1"/>
    <n v="4"/>
    <s v="Other"/>
    <n v="91"/>
    <n v="3"/>
    <n v="1"/>
    <s v="Divorced"/>
    <n v="20284"/>
    <n v="5"/>
    <n v="14"/>
    <n v="3"/>
    <n v="3"/>
    <n v="2"/>
    <n v="10"/>
    <n v="2"/>
    <n v="3"/>
    <n v="1"/>
    <n v="3"/>
  </r>
  <r>
    <n v="31"/>
    <x v="0"/>
    <n v="1"/>
    <s v="Female"/>
    <s v="Research Scientist"/>
    <n v="2"/>
    <n v="1261"/>
    <s v="No"/>
    <n v="4"/>
    <n v="1"/>
    <n v="0.08"/>
    <n v="0.1"/>
    <n v="-2.0000000000000004E-2"/>
    <n v="252.20000000000002"/>
    <n v="1200"/>
    <x v="1"/>
    <s v="Travel_Rarely"/>
    <n v="202"/>
    <s v="Research &amp; Development"/>
    <n v="8"/>
    <n v="3"/>
    <s v="Life Sciences"/>
    <n v="34"/>
    <n v="2"/>
    <n v="1"/>
    <s v="Single"/>
    <n v="22262"/>
    <n v="1"/>
    <n v="12"/>
    <n v="3"/>
    <n v="3"/>
    <n v="0"/>
    <n v="1"/>
    <n v="3"/>
    <n v="0"/>
    <n v="0"/>
    <n v="0"/>
  </r>
  <r>
    <n v="27"/>
    <x v="1"/>
    <n v="2"/>
    <s v="Male"/>
    <s v="Laboratory Technician"/>
    <n v="1"/>
    <n v="2099"/>
    <s v="No"/>
    <n v="4"/>
    <n v="5"/>
    <n v="0.12"/>
    <n v="7.0000000000000007E-2"/>
    <n v="4.9999999999999989E-2"/>
    <n v="419.8"/>
    <n v="4500"/>
    <x v="1"/>
    <s v="Travel_Rarely"/>
    <n v="1377"/>
    <s v="Research &amp; Development"/>
    <n v="11"/>
    <n v="1"/>
    <s v="Life Sciences"/>
    <n v="91"/>
    <n v="3"/>
    <n v="1"/>
    <s v="Married"/>
    <n v="7679"/>
    <n v="0"/>
    <n v="14"/>
    <n v="3"/>
    <n v="2"/>
    <n v="0"/>
    <n v="6"/>
    <n v="3"/>
    <n v="0"/>
    <n v="1"/>
    <n v="4"/>
  </r>
  <r>
    <n v="36"/>
    <x v="1"/>
    <n v="1"/>
    <s v="Male"/>
    <s v="Laboratory Technician"/>
    <n v="4"/>
    <n v="5810"/>
    <s v="No"/>
    <n v="2"/>
    <n v="10"/>
    <n v="0.12"/>
    <n v="7.0000000000000007E-2"/>
    <n v="4.9999999999999989E-2"/>
    <n v="1162"/>
    <n v="3000"/>
    <x v="1"/>
    <s v="Travel_Rarely"/>
    <n v="172"/>
    <s v="Research &amp; Development"/>
    <n v="4"/>
    <n v="4"/>
    <s v="Life Sciences"/>
    <n v="37"/>
    <n v="2"/>
    <n v="2"/>
    <s v="Single"/>
    <n v="22604"/>
    <n v="1"/>
    <n v="16"/>
    <n v="3"/>
    <n v="3"/>
    <n v="0"/>
    <n v="10"/>
    <n v="2"/>
    <n v="4"/>
    <n v="1"/>
    <n v="8"/>
  </r>
  <r>
    <n v="36"/>
    <x v="1"/>
    <n v="3"/>
    <s v="Female"/>
    <s v="Sales Executive"/>
    <n v="1"/>
    <n v="5647"/>
    <s v="No"/>
    <n v="2"/>
    <n v="3"/>
    <n v="0.1"/>
    <n v="7.0000000000000007E-2"/>
    <n v="0.03"/>
    <n v="1129.4000000000001"/>
    <n v="4500"/>
    <x v="1"/>
    <s v="Travel_Rarely"/>
    <n v="329"/>
    <s v="Sales"/>
    <n v="16"/>
    <n v="4"/>
    <s v="Marketing"/>
    <n v="98"/>
    <n v="2"/>
    <n v="2"/>
    <s v="Married"/>
    <n v="13494"/>
    <n v="4"/>
    <n v="13"/>
    <n v="3"/>
    <n v="1"/>
    <n v="2"/>
    <n v="11"/>
    <n v="3"/>
    <n v="2"/>
    <n v="0"/>
    <n v="2"/>
  </r>
  <r>
    <n v="47"/>
    <x v="1"/>
    <n v="1"/>
    <s v="Male"/>
    <s v="Research Scientist"/>
    <n v="4"/>
    <n v="3420"/>
    <s v="No"/>
    <n v="2"/>
    <n v="6"/>
    <n v="0.08"/>
    <n v="7.0000000000000007E-2"/>
    <n v="9.999999999999995E-3"/>
    <n v="684"/>
    <n v="3000"/>
    <x v="1"/>
    <s v="Travel_Rarely"/>
    <n v="465"/>
    <s v="Research &amp; Development"/>
    <n v="1"/>
    <n v="3"/>
    <s v="Technical Degree"/>
    <n v="74"/>
    <n v="3"/>
    <n v="1"/>
    <s v="Married"/>
    <n v="10205"/>
    <n v="7"/>
    <n v="12"/>
    <n v="3"/>
    <n v="3"/>
    <n v="1"/>
    <n v="17"/>
    <n v="2"/>
    <n v="5"/>
    <n v="1"/>
    <n v="2"/>
  </r>
  <r>
    <n v="25"/>
    <x v="0"/>
    <n v="1"/>
    <s v="Male"/>
    <s v="Sales Representative"/>
    <n v="1"/>
    <n v="4400"/>
    <s v="No"/>
    <n v="3"/>
    <n v="3"/>
    <n v="0.08"/>
    <n v="0.1"/>
    <n v="-2.0000000000000004E-2"/>
    <n v="880"/>
    <n v="500"/>
    <x v="1"/>
    <s v="Travel_Rarely"/>
    <n v="383"/>
    <s v="Sales"/>
    <n v="9"/>
    <n v="2"/>
    <s v="Life Sciences"/>
    <n v="68"/>
    <n v="2"/>
    <n v="1"/>
    <s v="Married"/>
    <n v="15182"/>
    <n v="3"/>
    <n v="12"/>
    <n v="3"/>
    <n v="1"/>
    <n v="0"/>
    <n v="6"/>
    <n v="2"/>
    <n v="2"/>
    <n v="2"/>
    <n v="2"/>
  </r>
  <r>
    <n v="37"/>
    <x v="1"/>
    <n v="3"/>
    <s v="Male"/>
    <s v="Laboratory Technician"/>
    <n v="3"/>
    <n v="3500"/>
    <s v="No"/>
    <n v="1"/>
    <n v="6"/>
    <n v="0.1"/>
    <n v="0.09"/>
    <n v="1.0000000000000009E-2"/>
    <n v="700"/>
    <n v="1200"/>
    <x v="1"/>
    <s v="Non-Travel"/>
    <n v="1413"/>
    <s v="Research &amp; Development"/>
    <n v="5"/>
    <n v="2"/>
    <s v="Technical Degree"/>
    <n v="84"/>
    <n v="4"/>
    <n v="1"/>
    <s v="Single"/>
    <n v="25470"/>
    <n v="0"/>
    <n v="14"/>
    <n v="3"/>
    <n v="1"/>
    <n v="0"/>
    <n v="7"/>
    <n v="2"/>
    <n v="5"/>
    <n v="1"/>
    <n v="3"/>
  </r>
  <r>
    <n v="56"/>
    <x v="1"/>
    <n v="1"/>
    <s v="Female"/>
    <s v="Research Scientist"/>
    <n v="1"/>
    <n v="2066"/>
    <s v="No"/>
    <n v="4"/>
    <n v="3"/>
    <n v="0.08"/>
    <n v="0.09"/>
    <n v="-9.999999999999995E-3"/>
    <n v="413.20000000000005"/>
    <n v="3000"/>
    <x v="1"/>
    <s v="Travel_Rarely"/>
    <n v="1255"/>
    <s v="Research &amp; Development"/>
    <n v="1"/>
    <n v="2"/>
    <s v="Life Sciences"/>
    <n v="90"/>
    <n v="3"/>
    <n v="1"/>
    <s v="Married"/>
    <n v="10494"/>
    <n v="2"/>
    <n v="22"/>
    <n v="4"/>
    <n v="4"/>
    <n v="1"/>
    <n v="5"/>
    <n v="3"/>
    <n v="2"/>
    <n v="1"/>
    <n v="0"/>
  </r>
  <r>
    <n v="47"/>
    <x v="1"/>
    <n v="1"/>
    <s v="Female"/>
    <s v="Research Director"/>
    <n v="3"/>
    <n v="17169"/>
    <s v="No"/>
    <n v="4"/>
    <n v="20"/>
    <n v="0.15"/>
    <n v="7.0000000000000007E-2"/>
    <n v="7.9999999999999988E-2"/>
    <n v="3433.8"/>
    <n v="4500"/>
    <x v="1"/>
    <s v="Travel_Rarely"/>
    <n v="359"/>
    <s v="Research &amp; Development"/>
    <n v="2"/>
    <n v="4"/>
    <s v="Medical"/>
    <n v="82"/>
    <n v="3"/>
    <n v="4"/>
    <s v="Married"/>
    <n v="26703"/>
    <n v="3"/>
    <n v="19"/>
    <n v="3"/>
    <n v="2"/>
    <n v="2"/>
    <n v="26"/>
    <n v="2"/>
    <n v="17"/>
    <n v="5"/>
    <n v="6"/>
  </r>
  <r>
    <n v="24"/>
    <x v="1"/>
    <n v="4"/>
    <s v="Female"/>
    <s v="Sales Executive"/>
    <n v="3"/>
    <n v="4162"/>
    <s v="Yes"/>
    <n v="3"/>
    <n v="5"/>
    <n v="0.15"/>
    <n v="7.0000000000000007E-2"/>
    <n v="7.9999999999999988E-2"/>
    <n v="832.40000000000009"/>
    <n v="500"/>
    <x v="0"/>
    <s v="Travel_Rarely"/>
    <n v="1476"/>
    <s v="Sales"/>
    <n v="4"/>
    <n v="1"/>
    <s v="Medical"/>
    <n v="42"/>
    <n v="3"/>
    <n v="2"/>
    <s v="Married"/>
    <n v="15211"/>
    <n v="1"/>
    <n v="12"/>
    <n v="3"/>
    <n v="3"/>
    <n v="2"/>
    <n v="5"/>
    <n v="3"/>
    <n v="4"/>
    <n v="0"/>
    <n v="3"/>
  </r>
  <r>
    <n v="32"/>
    <x v="1"/>
    <n v="4"/>
    <s v="Male"/>
    <s v="Sales Executive"/>
    <n v="4"/>
    <n v="9204"/>
    <s v="No"/>
    <n v="2"/>
    <n v="4"/>
    <n v="0.1"/>
    <n v="0.1"/>
    <n v="0"/>
    <n v="1840.8000000000002"/>
    <n v="500"/>
    <x v="1"/>
    <s v="Travel_Rarely"/>
    <n v="601"/>
    <s v="Sales"/>
    <n v="7"/>
    <n v="5"/>
    <s v="Marketing"/>
    <n v="97"/>
    <n v="3"/>
    <n v="2"/>
    <s v="Married"/>
    <n v="23343"/>
    <n v="4"/>
    <n v="12"/>
    <n v="3"/>
    <n v="3"/>
    <n v="1"/>
    <n v="7"/>
    <n v="3"/>
    <n v="3"/>
    <n v="0"/>
    <n v="3"/>
  </r>
  <r>
    <n v="34"/>
    <x v="1"/>
    <n v="4"/>
    <s v="Female"/>
    <s v="Laboratory Technician"/>
    <n v="2"/>
    <n v="3294"/>
    <s v="No"/>
    <n v="2"/>
    <n v="5"/>
    <n v="0.12"/>
    <n v="0.1"/>
    <n v="1.999999999999999E-2"/>
    <n v="658.80000000000007"/>
    <n v="3000"/>
    <x v="2"/>
    <s v="Travel_Rarely"/>
    <n v="401"/>
    <s v="Research &amp; Development"/>
    <n v="1"/>
    <n v="3"/>
    <s v="Life Sciences"/>
    <n v="86"/>
    <n v="2"/>
    <n v="1"/>
    <s v="Married"/>
    <n v="3708"/>
    <n v="5"/>
    <n v="17"/>
    <n v="3"/>
    <n v="1"/>
    <n v="1"/>
    <n v="7"/>
    <n v="2"/>
    <n v="4"/>
    <n v="0"/>
    <n v="2"/>
  </r>
  <r>
    <n v="41"/>
    <x v="1"/>
    <n v="2"/>
    <s v="Male"/>
    <s v="Research Scientist"/>
    <n v="3"/>
    <n v="2127"/>
    <s v="Yes"/>
    <n v="2"/>
    <n v="4"/>
    <n v="0.08"/>
    <n v="0.1"/>
    <n v="-2.0000000000000004E-2"/>
    <n v="425.40000000000003"/>
    <n v="3000"/>
    <x v="1"/>
    <s v="Travel_Rarely"/>
    <n v="1283"/>
    <s v="Research &amp; Development"/>
    <n v="5"/>
    <n v="5"/>
    <s v="Medical"/>
    <n v="90"/>
    <n v="4"/>
    <n v="1"/>
    <s v="Married"/>
    <n v="5561"/>
    <n v="2"/>
    <n v="12"/>
    <n v="3"/>
    <n v="1"/>
    <n v="0"/>
    <n v="7"/>
    <n v="5"/>
    <n v="2"/>
    <n v="0"/>
    <n v="3"/>
  </r>
  <r>
    <n v="40"/>
    <x v="1"/>
    <n v="3"/>
    <s v="Male"/>
    <s v="Laboratory Technician"/>
    <n v="3"/>
    <n v="3975"/>
    <s v="No"/>
    <n v="4"/>
    <n v="8"/>
    <n v="0.12"/>
    <n v="7.0000000000000007E-2"/>
    <n v="4.9999999999999989E-2"/>
    <n v="795"/>
    <n v="3000"/>
    <x v="1"/>
    <s v="Non-Travel"/>
    <n v="663"/>
    <s v="Research &amp; Development"/>
    <n v="9"/>
    <n v="4"/>
    <s v="Other"/>
    <n v="81"/>
    <n v="3"/>
    <n v="2"/>
    <s v="Divorced"/>
    <n v="23099"/>
    <n v="3"/>
    <n v="11"/>
    <n v="3"/>
    <n v="3"/>
    <n v="2"/>
    <n v="11"/>
    <n v="2"/>
    <n v="7"/>
    <n v="0"/>
    <n v="7"/>
  </r>
  <r>
    <n v="31"/>
    <x v="1"/>
    <n v="1"/>
    <s v="Male"/>
    <s v="Sales Executive"/>
    <n v="4"/>
    <n v="10793"/>
    <s v="No"/>
    <n v="3"/>
    <n v="13"/>
    <n v="0.08"/>
    <n v="7.0000000000000007E-2"/>
    <n v="9.999999999999995E-3"/>
    <n v="2158.6"/>
    <n v="3000"/>
    <x v="1"/>
    <s v="Travel_Rarely"/>
    <n v="326"/>
    <s v="Sales"/>
    <n v="8"/>
    <n v="2"/>
    <s v="Life Sciences"/>
    <n v="31"/>
    <n v="3"/>
    <n v="3"/>
    <s v="Divorced"/>
    <n v="8386"/>
    <n v="1"/>
    <n v="18"/>
    <n v="3"/>
    <n v="1"/>
    <n v="1"/>
    <n v="13"/>
    <n v="5"/>
    <n v="7"/>
    <n v="9"/>
    <n v="9"/>
  </r>
  <r>
    <n v="46"/>
    <x v="0"/>
    <n v="1"/>
    <s v="Male"/>
    <s v="Sales Executive"/>
    <n v="4"/>
    <n v="10096"/>
    <s v="No"/>
    <n v="4"/>
    <n v="7"/>
    <n v="0.12"/>
    <n v="0.1"/>
    <n v="1.999999999999999E-2"/>
    <n v="2019.2"/>
    <n v="500"/>
    <x v="2"/>
    <s v="Travel_Rarely"/>
    <n v="377"/>
    <s v="Sales"/>
    <n v="9"/>
    <n v="3"/>
    <s v="Marketing"/>
    <n v="52"/>
    <n v="3"/>
    <n v="3"/>
    <s v="Divorced"/>
    <n v="15986"/>
    <n v="4"/>
    <n v="11"/>
    <n v="3"/>
    <n v="1"/>
    <n v="1"/>
    <n v="28"/>
    <n v="1"/>
    <n v="7"/>
    <n v="4"/>
    <n v="3"/>
  </r>
  <r>
    <n v="39"/>
    <x v="0"/>
    <n v="1"/>
    <s v="Female"/>
    <s v="Laboratory Technician"/>
    <n v="1"/>
    <n v="3646"/>
    <s v="Yes"/>
    <n v="4"/>
    <n v="1"/>
    <n v="0.08"/>
    <n v="0.11"/>
    <n v="-0.03"/>
    <n v="729.2"/>
    <n v="4500"/>
    <x v="2"/>
    <s v="Non-Travel"/>
    <n v="592"/>
    <s v="Research &amp; Development"/>
    <n v="2"/>
    <n v="3"/>
    <s v="Life Sciences"/>
    <n v="54"/>
    <n v="2"/>
    <n v="1"/>
    <s v="Single"/>
    <n v="17181"/>
    <n v="2"/>
    <n v="23"/>
    <n v="4"/>
    <n v="2"/>
    <n v="0"/>
    <n v="11"/>
    <n v="2"/>
    <n v="0"/>
    <n v="0"/>
    <n v="0"/>
  </r>
  <r>
    <n v="31"/>
    <x v="0"/>
    <n v="3"/>
    <s v="Female"/>
    <s v="Manufacturing Director"/>
    <n v="2"/>
    <n v="7446"/>
    <s v="No"/>
    <n v="3"/>
    <n v="10"/>
    <n v="0.12"/>
    <n v="0.09"/>
    <n v="0.03"/>
    <n v="1489.2"/>
    <n v="1200"/>
    <x v="1"/>
    <s v="Travel_Frequently"/>
    <n v="1445"/>
    <s v="Research &amp; Development"/>
    <n v="1"/>
    <n v="5"/>
    <s v="Life Sciences"/>
    <n v="100"/>
    <n v="4"/>
    <n v="3"/>
    <s v="Single"/>
    <n v="8931"/>
    <n v="1"/>
    <n v="11"/>
    <n v="3"/>
    <n v="1"/>
    <n v="0"/>
    <n v="10"/>
    <n v="2"/>
    <n v="8"/>
    <n v="4"/>
    <n v="7"/>
  </r>
  <r>
    <n v="45"/>
    <x v="1"/>
    <n v="2"/>
    <s v="Male"/>
    <s v="Healthcare Representative"/>
    <n v="1"/>
    <n v="10851"/>
    <s v="Yes"/>
    <n v="3"/>
    <n v="7"/>
    <n v="0.08"/>
    <n v="0.09"/>
    <n v="-9.999999999999995E-3"/>
    <n v="2170.2000000000003"/>
    <n v="1200"/>
    <x v="2"/>
    <s v="Travel_Rarely"/>
    <n v="1038"/>
    <s v="Research &amp; Development"/>
    <n v="20"/>
    <n v="3"/>
    <s v="Medical"/>
    <n v="95"/>
    <n v="1"/>
    <n v="3"/>
    <s v="Divorced"/>
    <n v="19863"/>
    <n v="2"/>
    <n v="18"/>
    <n v="3"/>
    <n v="2"/>
    <n v="1"/>
    <n v="24"/>
    <n v="2"/>
    <n v="7"/>
    <n v="0"/>
    <n v="7"/>
  </r>
  <r>
    <n v="31"/>
    <x v="1"/>
    <n v="4"/>
    <s v="Female"/>
    <s v="Human Resources"/>
    <n v="2"/>
    <n v="2109"/>
    <s v="No"/>
    <n v="3"/>
    <n v="3"/>
    <n v="0.15"/>
    <n v="7.0000000000000007E-2"/>
    <n v="7.9999999999999988E-2"/>
    <n v="421.8"/>
    <n v="500"/>
    <x v="2"/>
    <s v="Travel_Rarely"/>
    <n v="1398"/>
    <s v="Human Resources"/>
    <n v="8"/>
    <n v="2"/>
    <s v="Medical"/>
    <n v="96"/>
    <n v="4"/>
    <n v="1"/>
    <s v="Single"/>
    <n v="24609"/>
    <n v="9"/>
    <n v="18"/>
    <n v="3"/>
    <n v="4"/>
    <n v="0"/>
    <n v="8"/>
    <n v="3"/>
    <n v="2"/>
    <n v="0"/>
    <n v="2"/>
  </r>
  <r>
    <n v="31"/>
    <x v="0"/>
    <n v="2"/>
    <s v="Male"/>
    <s v="Laboratory Technician"/>
    <n v="4"/>
    <n v="3722"/>
    <s v="Yes"/>
    <n v="1"/>
    <n v="2"/>
    <n v="0.1"/>
    <n v="0.1"/>
    <n v="0"/>
    <n v="744.40000000000009"/>
    <n v="500"/>
    <x v="1"/>
    <s v="Travel_Frequently"/>
    <n v="523"/>
    <s v="Research &amp; Development"/>
    <n v="2"/>
    <n v="3"/>
    <s v="Life Sciences"/>
    <n v="94"/>
    <n v="3"/>
    <n v="1"/>
    <s v="Married"/>
    <n v="21081"/>
    <n v="6"/>
    <n v="13"/>
    <n v="3"/>
    <n v="3"/>
    <n v="1"/>
    <n v="7"/>
    <n v="2"/>
    <n v="2"/>
    <n v="2"/>
    <n v="2"/>
  </r>
  <r>
    <n v="45"/>
    <x v="1"/>
    <n v="2"/>
    <s v="Male"/>
    <s v="Manufacturing Director"/>
    <n v="4"/>
    <n v="9380"/>
    <s v="Yes"/>
    <n v="4"/>
    <n v="3"/>
    <n v="0.12"/>
    <n v="7.0000000000000007E-2"/>
    <n v="4.9999999999999989E-2"/>
    <n v="1876"/>
    <n v="3000"/>
    <x v="1"/>
    <s v="Travel_Rarely"/>
    <n v="1448"/>
    <s v="Research &amp; Development"/>
    <n v="29"/>
    <n v="3"/>
    <s v="Technical Degree"/>
    <n v="55"/>
    <n v="3"/>
    <n v="3"/>
    <s v="Married"/>
    <n v="14720"/>
    <n v="4"/>
    <n v="18"/>
    <n v="3"/>
    <n v="4"/>
    <n v="2"/>
    <n v="10"/>
    <n v="4"/>
    <n v="1"/>
    <n v="1"/>
    <n v="2"/>
  </r>
  <r>
    <n v="48"/>
    <x v="1"/>
    <n v="3"/>
    <s v="Male"/>
    <s v="Sales Executive"/>
    <n v="1"/>
    <n v="5486"/>
    <s v="No"/>
    <n v="3"/>
    <n v="2"/>
    <n v="0.12"/>
    <n v="0.11"/>
    <n v="9.999999999999995E-3"/>
    <n v="1097.2"/>
    <n v="4500"/>
    <x v="2"/>
    <s v="Travel_Rarely"/>
    <n v="1221"/>
    <s v="Sales"/>
    <n v="7"/>
    <n v="3"/>
    <s v="Marketing"/>
    <n v="96"/>
    <n v="3"/>
    <n v="2"/>
    <s v="Divorced"/>
    <n v="24795"/>
    <n v="4"/>
    <n v="11"/>
    <n v="3"/>
    <n v="1"/>
    <n v="3"/>
    <n v="15"/>
    <n v="3"/>
    <n v="2"/>
    <n v="2"/>
    <n v="2"/>
  </r>
  <r>
    <n v="34"/>
    <x v="0"/>
    <n v="1"/>
    <s v="Female"/>
    <s v="Human Resources"/>
    <n v="3"/>
    <n v="2742"/>
    <s v="No"/>
    <n v="3"/>
    <n v="2"/>
    <n v="0.12"/>
    <n v="0.11"/>
    <n v="9.999999999999995E-3"/>
    <n v="548.4"/>
    <n v="1200"/>
    <x v="1"/>
    <s v="Travel_Rarely"/>
    <n v="1107"/>
    <s v="Human Resources"/>
    <n v="9"/>
    <n v="4"/>
    <s v="Technical Degree"/>
    <n v="52"/>
    <n v="3"/>
    <n v="1"/>
    <s v="Married"/>
    <n v="3072"/>
    <n v="1"/>
    <n v="15"/>
    <n v="3"/>
    <n v="4"/>
    <n v="0"/>
    <n v="2"/>
    <n v="0"/>
    <n v="2"/>
    <n v="2"/>
    <n v="2"/>
  </r>
  <r>
    <n v="40"/>
    <x v="1"/>
    <n v="4"/>
    <s v="Male"/>
    <s v="Research Director"/>
    <n v="2"/>
    <n v="13757"/>
    <s v="No"/>
    <n v="3"/>
    <n v="9"/>
    <n v="0.08"/>
    <n v="0.11"/>
    <n v="-0.03"/>
    <n v="2751.4"/>
    <n v="500"/>
    <x v="1"/>
    <s v="Non-Travel"/>
    <n v="218"/>
    <s v="Research &amp; Development"/>
    <n v="8"/>
    <n v="1"/>
    <s v="Medical"/>
    <n v="55"/>
    <n v="2"/>
    <n v="3"/>
    <s v="Divorced"/>
    <n v="25178"/>
    <n v="2"/>
    <n v="11"/>
    <n v="3"/>
    <n v="3"/>
    <n v="1"/>
    <n v="16"/>
    <n v="5"/>
    <n v="8"/>
    <n v="4"/>
    <n v="8"/>
  </r>
  <r>
    <n v="28"/>
    <x v="1"/>
    <n v="4"/>
    <s v="Male"/>
    <s v="Sales Executive"/>
    <n v="1"/>
    <n v="8463"/>
    <s v="No"/>
    <n v="3"/>
    <n v="5"/>
    <n v="0.1"/>
    <n v="0.11"/>
    <n v="-9.999999999999995E-3"/>
    <n v="1692.6000000000001"/>
    <n v="500"/>
    <x v="2"/>
    <s v="Travel_Rarely"/>
    <n v="866"/>
    <s v="Sales"/>
    <n v="5"/>
    <n v="3"/>
    <s v="Medical"/>
    <n v="84"/>
    <n v="3"/>
    <n v="2"/>
    <s v="Single"/>
    <n v="23490"/>
    <n v="0"/>
    <n v="18"/>
    <n v="3"/>
    <n v="4"/>
    <n v="0"/>
    <n v="6"/>
    <n v="4"/>
    <n v="4"/>
    <n v="1"/>
    <n v="3"/>
  </r>
  <r>
    <n v="44"/>
    <x v="1"/>
    <n v="3"/>
    <s v="Male"/>
    <s v="Laboratory Technician"/>
    <n v="3"/>
    <n v="3162"/>
    <s v="No"/>
    <n v="3"/>
    <n v="5"/>
    <n v="0.12"/>
    <n v="7.0000000000000007E-2"/>
    <n v="4.9999999999999989E-2"/>
    <n v="632.40000000000009"/>
    <n v="3000"/>
    <x v="2"/>
    <s v="Non-Travel"/>
    <n v="981"/>
    <s v="Research &amp; Development"/>
    <n v="5"/>
    <n v="3"/>
    <s v="Life Sciences"/>
    <n v="90"/>
    <n v="2"/>
    <n v="1"/>
    <s v="Single"/>
    <n v="7973"/>
    <n v="3"/>
    <n v="14"/>
    <n v="3"/>
    <n v="4"/>
    <n v="0"/>
    <n v="7"/>
    <n v="5"/>
    <n v="2"/>
    <n v="0"/>
    <n v="3"/>
  </r>
  <r>
    <n v="53"/>
    <x v="1"/>
    <n v="4"/>
    <s v="Male"/>
    <s v="Research Director"/>
    <n v="2"/>
    <n v="16598"/>
    <s v="No"/>
    <n v="2"/>
    <n v="9"/>
    <n v="0.15"/>
    <n v="7.0000000000000007E-2"/>
    <n v="7.9999999999999988E-2"/>
    <n v="3319.6000000000004"/>
    <n v="1200"/>
    <x v="1"/>
    <s v="Travel_Rarely"/>
    <n v="447"/>
    <s v="Research &amp; Development"/>
    <n v="2"/>
    <n v="3"/>
    <s v="Medical"/>
    <n v="39"/>
    <n v="4"/>
    <n v="4"/>
    <s v="Single"/>
    <n v="19764"/>
    <n v="4"/>
    <n v="12"/>
    <n v="3"/>
    <n v="2"/>
    <n v="0"/>
    <n v="35"/>
    <n v="2"/>
    <n v="8"/>
    <n v="8"/>
    <n v="8"/>
  </r>
  <r>
    <n v="49"/>
    <x v="1"/>
    <n v="1"/>
    <s v="Male"/>
    <s v="Healthcare Representative"/>
    <n v="3"/>
    <n v="6651"/>
    <s v="No"/>
    <n v="2"/>
    <n v="3"/>
    <n v="0.12"/>
    <n v="0.1"/>
    <n v="1.999999999999999E-2"/>
    <n v="1330.2"/>
    <n v="3000"/>
    <x v="0"/>
    <s v="Travel_Rarely"/>
    <n v="1495"/>
    <s v="Research &amp; Development"/>
    <n v="5"/>
    <n v="4"/>
    <s v="Technical Degree"/>
    <n v="96"/>
    <n v="3"/>
    <n v="2"/>
    <s v="Married"/>
    <n v="21534"/>
    <n v="2"/>
    <n v="14"/>
    <n v="3"/>
    <n v="2"/>
    <n v="1"/>
    <n v="20"/>
    <n v="0"/>
    <n v="2"/>
    <n v="1"/>
    <n v="2"/>
  </r>
  <r>
    <n v="40"/>
    <x v="1"/>
    <n v="3"/>
    <s v="Male"/>
    <s v="Research Scientist"/>
    <n v="3"/>
    <n v="2345"/>
    <s v="No"/>
    <n v="4"/>
    <n v="3"/>
    <n v="0.12"/>
    <n v="0.11"/>
    <n v="9.999999999999995E-3"/>
    <n v="469"/>
    <n v="3000"/>
    <x v="1"/>
    <s v="Travel_Rarely"/>
    <n v="896"/>
    <s v="Research &amp; Development"/>
    <n v="2"/>
    <n v="3"/>
    <s v="Medical"/>
    <n v="68"/>
    <n v="3"/>
    <n v="1"/>
    <s v="Divorced"/>
    <n v="8045"/>
    <n v="2"/>
    <n v="14"/>
    <n v="3"/>
    <n v="3"/>
    <n v="1"/>
    <n v="8"/>
    <n v="3"/>
    <n v="1"/>
    <n v="1"/>
    <n v="2"/>
  </r>
  <r>
    <n v="44"/>
    <x v="1"/>
    <n v="4"/>
    <s v="Male"/>
    <s v="Research Scientist"/>
    <n v="2"/>
    <n v="3420"/>
    <s v="No"/>
    <n v="2"/>
    <n v="5"/>
    <n v="0.12"/>
    <n v="0.11"/>
    <n v="9.999999999999995E-3"/>
    <n v="684"/>
    <n v="500"/>
    <x v="1"/>
    <s v="Travel_Rarely"/>
    <n v="1467"/>
    <s v="Research &amp; Development"/>
    <n v="20"/>
    <n v="3"/>
    <s v="Life Sciences"/>
    <n v="49"/>
    <n v="3"/>
    <n v="1"/>
    <s v="Single"/>
    <n v="21158"/>
    <n v="1"/>
    <n v="13"/>
    <n v="3"/>
    <n v="3"/>
    <n v="0"/>
    <n v="6"/>
    <n v="3"/>
    <n v="2"/>
    <n v="1"/>
    <n v="3"/>
  </r>
  <r>
    <n v="33"/>
    <x v="1"/>
    <n v="4"/>
    <s v="Male"/>
    <s v="Sales Executive"/>
    <n v="1"/>
    <n v="4373"/>
    <s v="No"/>
    <n v="3"/>
    <n v="4"/>
    <n v="0.15"/>
    <n v="7.0000000000000007E-2"/>
    <n v="7.9999999999999988E-2"/>
    <n v="874.6"/>
    <n v="1200"/>
    <x v="1"/>
    <s v="Travel_Frequently"/>
    <n v="430"/>
    <s v="Sales"/>
    <n v="7"/>
    <n v="3"/>
    <s v="Medical"/>
    <n v="54"/>
    <n v="3"/>
    <n v="2"/>
    <s v="Married"/>
    <n v="17456"/>
    <n v="0"/>
    <n v="14"/>
    <n v="3"/>
    <n v="1"/>
    <n v="2"/>
    <n v="5"/>
    <n v="2"/>
    <n v="3"/>
    <n v="0"/>
    <n v="3"/>
  </r>
  <r>
    <n v="34"/>
    <x v="1"/>
    <n v="4"/>
    <s v="Male"/>
    <s v="Sales Executive"/>
    <n v="1"/>
    <n v="4759"/>
    <s v="No"/>
    <n v="3"/>
    <n v="13"/>
    <n v="0.1"/>
    <n v="0.1"/>
    <n v="0"/>
    <n v="951.80000000000007"/>
    <n v="4500"/>
    <x v="1"/>
    <s v="Travel_Rarely"/>
    <n v="1326"/>
    <s v="Sales"/>
    <n v="3"/>
    <n v="3"/>
    <s v="Other"/>
    <n v="81"/>
    <n v="1"/>
    <n v="2"/>
    <s v="Single"/>
    <n v="15891"/>
    <n v="3"/>
    <n v="18"/>
    <n v="3"/>
    <n v="4"/>
    <n v="0"/>
    <n v="15"/>
    <n v="2"/>
    <n v="9"/>
    <n v="3"/>
    <n v="12"/>
  </r>
  <r>
    <n v="30"/>
    <x v="1"/>
    <n v="4"/>
    <s v="Male"/>
    <s v="Sales Executive"/>
    <n v="3"/>
    <n v="5301"/>
    <s v="No"/>
    <n v="2"/>
    <n v="2"/>
    <n v="0.15"/>
    <n v="0.09"/>
    <n v="0.06"/>
    <n v="1060.2"/>
    <n v="4500"/>
    <x v="1"/>
    <s v="Travel_Rarely"/>
    <n v="1358"/>
    <s v="Sales"/>
    <n v="16"/>
    <n v="1"/>
    <s v="Life Sciences"/>
    <n v="96"/>
    <n v="3"/>
    <n v="2"/>
    <s v="Married"/>
    <n v="2939"/>
    <n v="8"/>
    <n v="15"/>
    <n v="3"/>
    <n v="3"/>
    <n v="2"/>
    <n v="4"/>
    <n v="2"/>
    <n v="1"/>
    <n v="2"/>
    <n v="2"/>
  </r>
  <r>
    <n v="42"/>
    <x v="1"/>
    <n v="1"/>
    <s v="Female"/>
    <s v="Laboratory Technician"/>
    <n v="4"/>
    <n v="3673"/>
    <s v="No"/>
    <n v="3"/>
    <n v="12"/>
    <n v="0.15"/>
    <n v="7.0000000000000007E-2"/>
    <n v="7.9999999999999988E-2"/>
    <n v="734.6"/>
    <n v="3000"/>
    <x v="1"/>
    <s v="Travel_Frequently"/>
    <n v="748"/>
    <s v="Research &amp; Development"/>
    <n v="9"/>
    <n v="2"/>
    <s v="Medical"/>
    <n v="74"/>
    <n v="3"/>
    <n v="1"/>
    <s v="Single"/>
    <n v="16458"/>
    <n v="1"/>
    <n v="13"/>
    <n v="3"/>
    <n v="3"/>
    <n v="0"/>
    <n v="12"/>
    <n v="3"/>
    <n v="9"/>
    <n v="5"/>
    <n v="8"/>
  </r>
  <r>
    <n v="44"/>
    <x v="1"/>
    <n v="1"/>
    <s v="Female"/>
    <s v="Sales Executive"/>
    <n v="3"/>
    <n v="4768"/>
    <s v="No"/>
    <n v="2"/>
    <n v="1"/>
    <n v="0.15"/>
    <n v="0.09"/>
    <n v="0.06"/>
    <n v="953.6"/>
    <n v="4500"/>
    <x v="1"/>
    <s v="Travel_Frequently"/>
    <n v="383"/>
    <s v="Sales"/>
    <n v="1"/>
    <n v="5"/>
    <s v="Marketing"/>
    <n v="79"/>
    <n v="3"/>
    <n v="2"/>
    <s v="Married"/>
    <n v="9282"/>
    <n v="7"/>
    <n v="12"/>
    <n v="3"/>
    <n v="3"/>
    <n v="1"/>
    <n v="11"/>
    <n v="4"/>
    <n v="0"/>
    <n v="0"/>
    <n v="0"/>
  </r>
  <r>
    <n v="30"/>
    <x v="1"/>
    <n v="3"/>
    <s v="Male"/>
    <s v="Research Scientist"/>
    <n v="3"/>
    <n v="1274"/>
    <s v="No"/>
    <n v="2"/>
    <n v="1"/>
    <n v="0.15"/>
    <n v="0.11"/>
    <n v="3.9999999999999994E-2"/>
    <n v="254.8"/>
    <n v="1200"/>
    <x v="1"/>
    <s v="Non-Travel"/>
    <n v="990"/>
    <s v="Research &amp; Development"/>
    <n v="7"/>
    <n v="3"/>
    <s v="Technical Degree"/>
    <n v="64"/>
    <n v="3"/>
    <n v="1"/>
    <s v="Divorced"/>
    <n v="7152"/>
    <n v="1"/>
    <n v="13"/>
    <n v="3"/>
    <n v="2"/>
    <n v="2"/>
    <n v="1"/>
    <n v="2"/>
    <n v="0"/>
    <n v="0"/>
    <n v="0"/>
  </r>
  <r>
    <n v="57"/>
    <x v="1"/>
    <n v="2"/>
    <s v="Male"/>
    <s v="Research Scientist"/>
    <n v="3"/>
    <n v="4900"/>
    <s v="No"/>
    <n v="2"/>
    <n v="12"/>
    <n v="0.08"/>
    <n v="0.11"/>
    <n v="-0.03"/>
    <n v="980"/>
    <n v="1200"/>
    <x v="1"/>
    <s v="Travel_Rarely"/>
    <n v="405"/>
    <s v="Research &amp; Development"/>
    <n v="1"/>
    <n v="2"/>
    <s v="Life Sciences"/>
    <n v="93"/>
    <n v="4"/>
    <n v="2"/>
    <s v="Married"/>
    <n v="2721"/>
    <n v="0"/>
    <n v="24"/>
    <n v="4"/>
    <n v="1"/>
    <n v="1"/>
    <n v="13"/>
    <n v="2"/>
    <n v="9"/>
    <n v="2"/>
    <n v="8"/>
  </r>
  <r>
    <n v="49"/>
    <x v="1"/>
    <n v="3"/>
    <s v="Male"/>
    <s v="Healthcare Representative"/>
    <n v="2"/>
    <n v="10466"/>
    <s v="No"/>
    <n v="3"/>
    <n v="8"/>
    <n v="0.15"/>
    <n v="0.11"/>
    <n v="3.9999999999999994E-2"/>
    <n v="2093.2000000000003"/>
    <n v="1200"/>
    <x v="1"/>
    <s v="Travel_Rarely"/>
    <n v="1490"/>
    <s v="Research &amp; Development"/>
    <n v="7"/>
    <n v="4"/>
    <s v="Life Sciences"/>
    <n v="35"/>
    <n v="3"/>
    <n v="3"/>
    <s v="Divorced"/>
    <n v="20948"/>
    <n v="3"/>
    <n v="14"/>
    <n v="3"/>
    <n v="2"/>
    <n v="2"/>
    <n v="29"/>
    <n v="3"/>
    <n v="7"/>
    <n v="0"/>
    <n v="7"/>
  </r>
  <r>
    <n v="34"/>
    <x v="1"/>
    <n v="2"/>
    <s v="Male"/>
    <s v="Research Director"/>
    <n v="1"/>
    <n v="17007"/>
    <s v="No"/>
    <n v="2"/>
    <n v="14"/>
    <n v="0.12"/>
    <n v="0.1"/>
    <n v="1.999999999999999E-2"/>
    <n v="3401.4"/>
    <n v="500"/>
    <x v="2"/>
    <s v="Travel_Frequently"/>
    <n v="829"/>
    <s v="Research &amp; Development"/>
    <n v="15"/>
    <n v="3"/>
    <s v="Medical"/>
    <n v="71"/>
    <n v="3"/>
    <n v="4"/>
    <s v="Divorced"/>
    <n v="11929"/>
    <n v="7"/>
    <n v="14"/>
    <n v="3"/>
    <n v="4"/>
    <n v="2"/>
    <n v="16"/>
    <n v="3"/>
    <n v="8"/>
    <n v="6"/>
    <n v="9"/>
  </r>
  <r>
    <n v="28"/>
    <x v="0"/>
    <n v="1"/>
    <s v="Male"/>
    <s v="Sales Representative"/>
    <n v="3"/>
    <n v="2909"/>
    <s v="No"/>
    <n v="4"/>
    <n v="3"/>
    <n v="0.15"/>
    <n v="7.0000000000000007E-2"/>
    <n v="7.9999999999999988E-2"/>
    <n v="581.80000000000007"/>
    <n v="4500"/>
    <x v="0"/>
    <s v="Travel_Frequently"/>
    <n v="1496"/>
    <s v="Sales"/>
    <n v="1"/>
    <n v="3"/>
    <s v="Technical Degree"/>
    <n v="92"/>
    <n v="3"/>
    <n v="1"/>
    <s v="Married"/>
    <n v="15747"/>
    <n v="3"/>
    <n v="15"/>
    <n v="3"/>
    <n v="4"/>
    <n v="1"/>
    <n v="5"/>
    <n v="3"/>
    <n v="2"/>
    <n v="1"/>
    <n v="2"/>
  </r>
  <r>
    <n v="29"/>
    <x v="0"/>
    <n v="1"/>
    <s v="Female"/>
    <s v="Sales Executive"/>
    <n v="2"/>
    <n v="5765"/>
    <s v="No"/>
    <n v="1"/>
    <n v="5"/>
    <n v="0.15"/>
    <n v="0.11"/>
    <n v="3.9999999999999994E-2"/>
    <n v="1153"/>
    <n v="3000"/>
    <x v="1"/>
    <s v="Travel_Frequently"/>
    <n v="115"/>
    <s v="Sales"/>
    <n v="13"/>
    <n v="3"/>
    <s v="Technical Degree"/>
    <n v="51"/>
    <n v="3"/>
    <n v="2"/>
    <s v="Single"/>
    <n v="17485"/>
    <n v="5"/>
    <n v="11"/>
    <n v="3"/>
    <n v="1"/>
    <n v="0"/>
    <n v="7"/>
    <n v="4"/>
    <n v="3"/>
    <n v="0"/>
    <n v="0"/>
  </r>
  <r>
    <n v="34"/>
    <x v="0"/>
    <n v="1"/>
    <s v="Female"/>
    <s v="Sales Executive"/>
    <n v="2"/>
    <n v="4599"/>
    <s v="Yes"/>
    <n v="4"/>
    <n v="15"/>
    <n v="0.1"/>
    <n v="0.1"/>
    <n v="0"/>
    <n v="919.80000000000007"/>
    <n v="1200"/>
    <x v="1"/>
    <s v="Travel_Rarely"/>
    <n v="790"/>
    <s v="Sales"/>
    <n v="24"/>
    <n v="4"/>
    <s v="Medical"/>
    <n v="40"/>
    <n v="2"/>
    <n v="2"/>
    <s v="Single"/>
    <n v="7815"/>
    <n v="0"/>
    <n v="23"/>
    <n v="4"/>
    <n v="3"/>
    <n v="0"/>
    <n v="16"/>
    <n v="2"/>
    <n v="9"/>
    <n v="10"/>
    <n v="10"/>
  </r>
  <r>
    <n v="35"/>
    <x v="1"/>
    <n v="4"/>
    <s v="Male"/>
    <s v="Sales Representative"/>
    <n v="3"/>
    <n v="2404"/>
    <s v="No"/>
    <n v="3"/>
    <n v="1"/>
    <n v="0.1"/>
    <n v="7.0000000000000007E-2"/>
    <n v="0.03"/>
    <n v="480.8"/>
    <n v="1200"/>
    <x v="1"/>
    <s v="Travel_Rarely"/>
    <n v="660"/>
    <s v="Sales"/>
    <n v="7"/>
    <n v="1"/>
    <s v="Life Sciences"/>
    <n v="76"/>
    <n v="3"/>
    <n v="1"/>
    <s v="Married"/>
    <n v="16192"/>
    <n v="1"/>
    <n v="13"/>
    <n v="3"/>
    <n v="1"/>
    <n v="1"/>
    <n v="1"/>
    <n v="3"/>
    <n v="0"/>
    <n v="0"/>
    <n v="0"/>
  </r>
  <r>
    <n v="24"/>
    <x v="0"/>
    <n v="2"/>
    <s v="Male"/>
    <s v="Laboratory Technician"/>
    <n v="1"/>
    <n v="3172"/>
    <s v="Yes"/>
    <n v="2"/>
    <n v="0"/>
    <n v="0.12"/>
    <n v="7.0000000000000007E-2"/>
    <n v="4.9999999999999989E-2"/>
    <n v="634.40000000000009"/>
    <n v="500"/>
    <x v="1"/>
    <s v="Travel_Frequently"/>
    <n v="381"/>
    <s v="Research &amp; Development"/>
    <n v="9"/>
    <n v="3"/>
    <s v="Medical"/>
    <n v="89"/>
    <n v="3"/>
    <n v="1"/>
    <s v="Single"/>
    <n v="16998"/>
    <n v="2"/>
    <n v="11"/>
    <n v="3"/>
    <n v="3"/>
    <n v="0"/>
    <n v="4"/>
    <n v="2"/>
    <n v="0"/>
    <n v="0"/>
    <n v="0"/>
  </r>
  <r>
    <n v="24"/>
    <x v="1"/>
    <n v="4"/>
    <s v="Female"/>
    <s v="Sales Representative"/>
    <n v="2"/>
    <n v="2033"/>
    <s v="No"/>
    <n v="3"/>
    <n v="1"/>
    <n v="0.08"/>
    <n v="0.11"/>
    <n v="-0.03"/>
    <n v="406.6"/>
    <n v="4500"/>
    <x v="1"/>
    <s v="Non-Travel"/>
    <n v="830"/>
    <s v="Sales"/>
    <n v="13"/>
    <n v="2"/>
    <s v="Life Sciences"/>
    <n v="78"/>
    <n v="3"/>
    <n v="1"/>
    <s v="Married"/>
    <n v="7103"/>
    <n v="1"/>
    <n v="13"/>
    <n v="3"/>
    <n v="3"/>
    <n v="1"/>
    <n v="1"/>
    <n v="2"/>
    <n v="0"/>
    <n v="0"/>
    <n v="0"/>
  </r>
  <r>
    <n v="44"/>
    <x v="1"/>
    <n v="2"/>
    <s v="Male"/>
    <s v="Manufacturing Director"/>
    <n v="3"/>
    <n v="10209"/>
    <s v="Yes"/>
    <n v="2"/>
    <n v="2"/>
    <n v="0.08"/>
    <n v="0.11"/>
    <n v="-0.03"/>
    <n v="2041.8000000000002"/>
    <n v="500"/>
    <x v="1"/>
    <s v="Travel_Frequently"/>
    <n v="1193"/>
    <s v="Research &amp; Development"/>
    <n v="2"/>
    <n v="1"/>
    <s v="Medical"/>
    <n v="86"/>
    <n v="3"/>
    <n v="3"/>
    <s v="Single"/>
    <n v="19719"/>
    <n v="5"/>
    <n v="18"/>
    <n v="3"/>
    <n v="2"/>
    <n v="0"/>
    <n v="16"/>
    <n v="2"/>
    <n v="2"/>
    <n v="2"/>
    <n v="2"/>
  </r>
  <r>
    <n v="29"/>
    <x v="1"/>
    <n v="3"/>
    <s v="Male"/>
    <s v="Sales Executive"/>
    <n v="3"/>
    <n v="8620"/>
    <s v="No"/>
    <n v="3"/>
    <n v="10"/>
    <n v="0.12"/>
    <n v="0.11"/>
    <n v="9.999999999999995E-3"/>
    <n v="1724"/>
    <n v="1200"/>
    <x v="2"/>
    <s v="Travel_Rarely"/>
    <n v="1246"/>
    <s v="Sales"/>
    <n v="19"/>
    <n v="3"/>
    <s v="Life Sciences"/>
    <n v="77"/>
    <n v="2"/>
    <n v="2"/>
    <s v="Divorced"/>
    <n v="23757"/>
    <n v="1"/>
    <n v="14"/>
    <n v="3"/>
    <n v="3"/>
    <n v="2"/>
    <n v="10"/>
    <n v="3"/>
    <n v="7"/>
    <n v="0"/>
    <n v="4"/>
  </r>
  <r>
    <n v="30"/>
    <x v="1"/>
    <n v="3"/>
    <s v="Male"/>
    <s v="Human Resources"/>
    <n v="3"/>
    <n v="2064"/>
    <s v="No"/>
    <n v="4"/>
    <n v="5"/>
    <n v="0.1"/>
    <n v="0.1"/>
    <n v="0"/>
    <n v="412.8"/>
    <n v="3000"/>
    <x v="2"/>
    <s v="Travel_Rarely"/>
    <n v="330"/>
    <s v="Human Resources"/>
    <n v="1"/>
    <n v="3"/>
    <s v="Life Sciences"/>
    <n v="46"/>
    <n v="3"/>
    <n v="1"/>
    <s v="Divorced"/>
    <n v="15428"/>
    <n v="0"/>
    <n v="21"/>
    <n v="4"/>
    <n v="1"/>
    <n v="1"/>
    <n v="6"/>
    <n v="3"/>
    <n v="3"/>
    <n v="1"/>
    <n v="3"/>
  </r>
  <r>
    <n v="55"/>
    <x v="1"/>
    <n v="4"/>
    <s v="Male"/>
    <s v="Healthcare Representative"/>
    <n v="3"/>
    <n v="4035"/>
    <s v="Yes"/>
    <n v="3"/>
    <n v="3"/>
    <n v="0.08"/>
    <n v="7.0000000000000007E-2"/>
    <n v="9.999999999999995E-3"/>
    <n v="807"/>
    <n v="500"/>
    <x v="1"/>
    <s v="Travel_Rarely"/>
    <n v="1229"/>
    <s v="Research &amp; Development"/>
    <n v="4"/>
    <n v="4"/>
    <s v="Life Sciences"/>
    <n v="30"/>
    <n v="3"/>
    <n v="2"/>
    <s v="Married"/>
    <n v="16143"/>
    <n v="0"/>
    <n v="16"/>
    <n v="3"/>
    <n v="2"/>
    <n v="0"/>
    <n v="4"/>
    <n v="2"/>
    <n v="2"/>
    <n v="1"/>
    <n v="2"/>
  </r>
  <r>
    <n v="33"/>
    <x v="1"/>
    <n v="1"/>
    <s v="Female"/>
    <s v="Laboratory Technician"/>
    <n v="2"/>
    <n v="3838"/>
    <s v="No"/>
    <n v="3"/>
    <n v="5"/>
    <n v="0.12"/>
    <n v="0.1"/>
    <n v="1.999999999999999E-2"/>
    <n v="767.6"/>
    <n v="1200"/>
    <x v="1"/>
    <s v="Travel_Rarely"/>
    <n v="1099"/>
    <s v="Research &amp; Development"/>
    <n v="4"/>
    <n v="4"/>
    <s v="Medical"/>
    <n v="82"/>
    <n v="2"/>
    <n v="1"/>
    <s v="Married"/>
    <n v="8192"/>
    <n v="8"/>
    <n v="11"/>
    <n v="3"/>
    <n v="4"/>
    <n v="0"/>
    <n v="8"/>
    <n v="5"/>
    <n v="4"/>
    <n v="0"/>
    <n v="2"/>
  </r>
  <r>
    <n v="47"/>
    <x v="1"/>
    <n v="3"/>
    <s v="Female"/>
    <s v="Sales Executive"/>
    <n v="3"/>
    <n v="4591"/>
    <s v="Yes"/>
    <n v="2"/>
    <n v="5"/>
    <n v="0.15"/>
    <n v="0.11"/>
    <n v="3.9999999999999994E-2"/>
    <n v="918.2"/>
    <n v="500"/>
    <x v="1"/>
    <s v="Travel_Rarely"/>
    <n v="571"/>
    <s v="Sales"/>
    <n v="14"/>
    <n v="3"/>
    <s v="Medical"/>
    <n v="78"/>
    <n v="3"/>
    <n v="2"/>
    <s v="Married"/>
    <n v="24200"/>
    <n v="3"/>
    <n v="17"/>
    <n v="3"/>
    <n v="3"/>
    <n v="1"/>
    <n v="11"/>
    <n v="4"/>
    <n v="4"/>
    <n v="1"/>
    <n v="2"/>
  </r>
  <r>
    <n v="28"/>
    <x v="0"/>
    <n v="3"/>
    <s v="Male"/>
    <s v="Laboratory Technician"/>
    <n v="1"/>
    <n v="2561"/>
    <s v="No"/>
    <n v="2"/>
    <n v="0"/>
    <n v="0.1"/>
    <n v="0.09"/>
    <n v="1.0000000000000009E-2"/>
    <n v="512.20000000000005"/>
    <n v="1200"/>
    <x v="1"/>
    <s v="Travel_Frequently"/>
    <n v="289"/>
    <s v="Research &amp; Development"/>
    <n v="2"/>
    <n v="2"/>
    <s v="Medical"/>
    <n v="38"/>
    <n v="2"/>
    <n v="1"/>
    <s v="Single"/>
    <n v="5355"/>
    <n v="7"/>
    <n v="11"/>
    <n v="3"/>
    <n v="3"/>
    <n v="0"/>
    <n v="8"/>
    <n v="2"/>
    <n v="0"/>
    <n v="0"/>
    <n v="0"/>
  </r>
  <r>
    <n v="28"/>
    <x v="1"/>
    <n v="1"/>
    <s v="Male"/>
    <s v="Research Scientist"/>
    <n v="3"/>
    <n v="1563"/>
    <s v="No"/>
    <n v="1"/>
    <n v="1"/>
    <n v="0.15"/>
    <n v="0.1"/>
    <n v="4.9999999999999989E-2"/>
    <n v="312.60000000000002"/>
    <n v="1200"/>
    <x v="1"/>
    <s v="Travel_Rarely"/>
    <n v="1423"/>
    <s v="Research &amp; Development"/>
    <n v="1"/>
    <n v="3"/>
    <s v="Life Sciences"/>
    <n v="72"/>
    <n v="2"/>
    <n v="1"/>
    <s v="Divorced"/>
    <n v="12530"/>
    <n v="1"/>
    <n v="14"/>
    <n v="3"/>
    <n v="4"/>
    <n v="1"/>
    <n v="1"/>
    <n v="2"/>
    <n v="0"/>
    <n v="0"/>
    <n v="0"/>
  </r>
  <r>
    <n v="28"/>
    <x v="1"/>
    <n v="3"/>
    <s v="Male"/>
    <s v="Sales Executive"/>
    <n v="1"/>
    <n v="4898"/>
    <s v="No"/>
    <n v="3"/>
    <n v="4"/>
    <n v="0.1"/>
    <n v="7.0000000000000007E-2"/>
    <n v="0.03"/>
    <n v="979.6"/>
    <n v="4500"/>
    <x v="1"/>
    <s v="Travel_Frequently"/>
    <n v="467"/>
    <s v="Sales"/>
    <n v="7"/>
    <n v="3"/>
    <s v="Life Sciences"/>
    <n v="55"/>
    <n v="3"/>
    <n v="2"/>
    <s v="Single"/>
    <n v="11827"/>
    <n v="0"/>
    <n v="14"/>
    <n v="3"/>
    <n v="4"/>
    <n v="0"/>
    <n v="5"/>
    <n v="5"/>
    <n v="2"/>
    <n v="1"/>
    <n v="3"/>
  </r>
  <r>
    <n v="49"/>
    <x v="1"/>
    <n v="3"/>
    <s v="Female"/>
    <s v="Laboratory Technician"/>
    <n v="1"/>
    <n v="4789"/>
    <s v="No"/>
    <n v="3"/>
    <n v="3"/>
    <n v="0.15"/>
    <n v="7.0000000000000007E-2"/>
    <n v="7.9999999999999988E-2"/>
    <n v="957.80000000000007"/>
    <n v="500"/>
    <x v="1"/>
    <s v="Travel_Rarely"/>
    <n v="271"/>
    <s v="Research &amp; Development"/>
    <n v="3"/>
    <n v="2"/>
    <s v="Medical"/>
    <n v="43"/>
    <n v="2"/>
    <n v="2"/>
    <s v="Married"/>
    <n v="23070"/>
    <n v="4"/>
    <n v="25"/>
    <n v="4"/>
    <n v="1"/>
    <n v="1"/>
    <n v="10"/>
    <n v="3"/>
    <n v="2"/>
    <n v="1"/>
    <n v="2"/>
  </r>
  <r>
    <n v="29"/>
    <x v="1"/>
    <n v="4"/>
    <s v="Female"/>
    <s v="Laboratory Technician"/>
    <n v="2"/>
    <n v="3180"/>
    <s v="No"/>
    <n v="3"/>
    <n v="3"/>
    <n v="0.15"/>
    <n v="0.09"/>
    <n v="0.06"/>
    <n v="636"/>
    <n v="3000"/>
    <x v="1"/>
    <s v="Travel_Frequently"/>
    <n v="410"/>
    <s v="Research &amp; Development"/>
    <n v="2"/>
    <n v="1"/>
    <s v="Life Sciences"/>
    <n v="97"/>
    <n v="3"/>
    <n v="1"/>
    <s v="Married"/>
    <n v="4668"/>
    <n v="0"/>
    <n v="13"/>
    <n v="3"/>
    <n v="3"/>
    <n v="3"/>
    <n v="4"/>
    <n v="3"/>
    <n v="2"/>
    <n v="0"/>
    <n v="2"/>
  </r>
  <r>
    <n v="28"/>
    <x v="1"/>
    <n v="3"/>
    <s v="Male"/>
    <s v="Manufacturing Director"/>
    <n v="2"/>
    <n v="6549"/>
    <s v="No"/>
    <n v="2"/>
    <n v="8"/>
    <n v="0.15"/>
    <n v="0.09"/>
    <n v="0.06"/>
    <n v="1309.8000000000002"/>
    <n v="1200"/>
    <x v="1"/>
    <s v="Travel_Rarely"/>
    <n v="1083"/>
    <s v="Research &amp; Development"/>
    <n v="29"/>
    <n v="1"/>
    <s v="Life Sciences"/>
    <n v="96"/>
    <n v="1"/>
    <n v="2"/>
    <s v="Married"/>
    <n v="3173"/>
    <n v="1"/>
    <n v="14"/>
    <n v="3"/>
    <n v="2"/>
    <n v="2"/>
    <n v="8"/>
    <n v="2"/>
    <n v="6"/>
    <n v="1"/>
    <n v="7"/>
  </r>
  <r>
    <n v="33"/>
    <x v="1"/>
    <n v="4"/>
    <s v="Male"/>
    <s v="Healthcare Representative"/>
    <n v="3"/>
    <n v="6388"/>
    <s v="Yes"/>
    <n v="3"/>
    <n v="0"/>
    <n v="0.12"/>
    <n v="0.1"/>
    <n v="1.999999999999999E-2"/>
    <n v="1277.6000000000001"/>
    <n v="1200"/>
    <x v="1"/>
    <s v="Travel_Rarely"/>
    <n v="516"/>
    <s v="Research &amp; Development"/>
    <n v="8"/>
    <n v="5"/>
    <s v="Life Sciences"/>
    <n v="69"/>
    <n v="3"/>
    <n v="2"/>
    <s v="Single"/>
    <n v="22049"/>
    <n v="2"/>
    <n v="17"/>
    <n v="3"/>
    <n v="1"/>
    <n v="0"/>
    <n v="14"/>
    <n v="6"/>
    <n v="0"/>
    <n v="0"/>
    <n v="0"/>
  </r>
  <r>
    <n v="32"/>
    <x v="1"/>
    <n v="3"/>
    <s v="Male"/>
    <s v="Manager"/>
    <n v="4"/>
    <n v="11244"/>
    <s v="No"/>
    <n v="4"/>
    <n v="5"/>
    <n v="0.1"/>
    <n v="0.1"/>
    <n v="0"/>
    <n v="2248.8000000000002"/>
    <n v="4500"/>
    <x v="1"/>
    <s v="Travel_Rarely"/>
    <n v="495"/>
    <s v="Research &amp; Development"/>
    <n v="10"/>
    <n v="3"/>
    <s v="Medical"/>
    <n v="64"/>
    <n v="3"/>
    <n v="3"/>
    <s v="Single"/>
    <n v="21072"/>
    <n v="2"/>
    <n v="25"/>
    <n v="4"/>
    <n v="2"/>
    <n v="0"/>
    <n v="10"/>
    <n v="5"/>
    <n v="2"/>
    <n v="0"/>
    <n v="0"/>
  </r>
  <r>
    <n v="54"/>
    <x v="1"/>
    <n v="2"/>
    <s v="Female"/>
    <s v="Manager"/>
    <n v="4"/>
    <n v="16032"/>
    <s v="No"/>
    <n v="3"/>
    <n v="14"/>
    <n v="0.15"/>
    <n v="7.0000000000000007E-2"/>
    <n v="7.9999999999999988E-2"/>
    <n v="3206.4"/>
    <n v="4500"/>
    <x v="2"/>
    <s v="Travel_Frequently"/>
    <n v="1050"/>
    <s v="Research &amp; Development"/>
    <n v="11"/>
    <n v="4"/>
    <s v="Medical"/>
    <n v="87"/>
    <n v="3"/>
    <n v="4"/>
    <s v="Divorced"/>
    <n v="24456"/>
    <n v="3"/>
    <n v="20"/>
    <n v="4"/>
    <n v="1"/>
    <n v="1"/>
    <n v="26"/>
    <n v="2"/>
    <n v="9"/>
    <n v="1"/>
    <n v="12"/>
  </r>
  <r>
    <n v="29"/>
    <x v="0"/>
    <n v="1"/>
    <s v="Male"/>
    <s v="Research Scientist"/>
    <n v="1"/>
    <n v="2362"/>
    <s v="No"/>
    <n v="1"/>
    <n v="9"/>
    <n v="0.08"/>
    <n v="0.1"/>
    <n v="-2.0000000000000004E-2"/>
    <n v="472.40000000000003"/>
    <n v="4500"/>
    <x v="0"/>
    <s v="Travel_Rarely"/>
    <n v="224"/>
    <s v="Research &amp; Development"/>
    <n v="1"/>
    <n v="4"/>
    <s v="Technical Degree"/>
    <n v="100"/>
    <n v="2"/>
    <n v="1"/>
    <s v="Single"/>
    <n v="7568"/>
    <n v="6"/>
    <n v="13"/>
    <n v="3"/>
    <n v="3"/>
    <n v="0"/>
    <n v="11"/>
    <n v="2"/>
    <n v="7"/>
    <n v="0"/>
    <n v="7"/>
  </r>
  <r>
    <n v="44"/>
    <x v="1"/>
    <n v="4"/>
    <s v="Male"/>
    <s v="Research Director"/>
    <n v="1"/>
    <n v="16328"/>
    <s v="No"/>
    <n v="4"/>
    <n v="20"/>
    <n v="0.15"/>
    <n v="7.0000000000000007E-2"/>
    <n v="7.9999999999999988E-2"/>
    <n v="3265.6000000000004"/>
    <n v="3000"/>
    <x v="1"/>
    <s v="Travel_Rarely"/>
    <n v="136"/>
    <s v="Research &amp; Development"/>
    <n v="28"/>
    <n v="3"/>
    <s v="Life Sciences"/>
    <n v="32"/>
    <n v="3"/>
    <n v="4"/>
    <s v="Married"/>
    <n v="22074"/>
    <n v="3"/>
    <n v="13"/>
    <n v="3"/>
    <n v="3"/>
    <n v="1"/>
    <n v="24"/>
    <n v="1"/>
    <n v="6"/>
    <n v="14"/>
    <n v="17"/>
  </r>
  <r>
    <n v="39"/>
    <x v="1"/>
    <n v="2"/>
    <s v="Female"/>
    <s v="Manufacturing Director"/>
    <n v="2"/>
    <n v="8376"/>
    <s v="No"/>
    <n v="3"/>
    <n v="2"/>
    <n v="0.08"/>
    <n v="0.09"/>
    <n v="-9.999999999999995E-3"/>
    <n v="1675.2"/>
    <n v="500"/>
    <x v="0"/>
    <s v="Travel_Rarely"/>
    <n v="1089"/>
    <s v="Research &amp; Development"/>
    <n v="6"/>
    <n v="3"/>
    <s v="Life Sciences"/>
    <n v="32"/>
    <n v="3"/>
    <n v="3"/>
    <s v="Single"/>
    <n v="9150"/>
    <n v="4"/>
    <n v="18"/>
    <n v="3"/>
    <n v="4"/>
    <n v="0"/>
    <n v="9"/>
    <n v="3"/>
    <n v="0"/>
    <n v="2"/>
    <n v="2"/>
  </r>
  <r>
    <n v="46"/>
    <x v="1"/>
    <n v="3"/>
    <s v="Female"/>
    <s v="Manager"/>
    <n v="2"/>
    <n v="16606"/>
    <s v="No"/>
    <n v="4"/>
    <n v="13"/>
    <n v="0.1"/>
    <n v="0.11"/>
    <n v="-9.999999999999995E-3"/>
    <n v="3321.2000000000003"/>
    <n v="4500"/>
    <x v="2"/>
    <s v="Travel_Rarely"/>
    <n v="228"/>
    <s v="Sales"/>
    <n v="3"/>
    <n v="3"/>
    <s v="Life Sciences"/>
    <n v="51"/>
    <n v="3"/>
    <n v="4"/>
    <s v="Married"/>
    <n v="11380"/>
    <n v="8"/>
    <n v="12"/>
    <n v="3"/>
    <n v="4"/>
    <n v="1"/>
    <n v="23"/>
    <n v="2"/>
    <n v="12"/>
    <n v="5"/>
    <n v="1"/>
  </r>
  <r>
    <n v="35"/>
    <x v="1"/>
    <n v="4"/>
    <s v="Female"/>
    <s v="Healthcare Representative"/>
    <n v="2"/>
    <n v="8606"/>
    <s v="No"/>
    <n v="1"/>
    <n v="11"/>
    <n v="0.15"/>
    <n v="0.11"/>
    <n v="3.9999999999999994E-2"/>
    <n v="1721.2"/>
    <n v="500"/>
    <x v="0"/>
    <s v="Travel_Rarely"/>
    <n v="1029"/>
    <s v="Research &amp; Development"/>
    <n v="16"/>
    <n v="3"/>
    <s v="Life Sciences"/>
    <n v="91"/>
    <n v="2"/>
    <n v="3"/>
    <s v="Single"/>
    <n v="21195"/>
    <n v="1"/>
    <n v="19"/>
    <n v="3"/>
    <n v="4"/>
    <n v="0"/>
    <n v="11"/>
    <n v="3"/>
    <n v="8"/>
    <n v="3"/>
    <n v="3"/>
  </r>
  <r>
    <n v="23"/>
    <x v="1"/>
    <n v="1"/>
    <s v="Male"/>
    <s v="Laboratory Technician"/>
    <n v="3"/>
    <n v="2272"/>
    <s v="No"/>
    <n v="3"/>
    <n v="4"/>
    <n v="0.15"/>
    <n v="0.09"/>
    <n v="0.06"/>
    <n v="454.40000000000003"/>
    <n v="3000"/>
    <x v="2"/>
    <s v="Travel_Rarely"/>
    <n v="507"/>
    <s v="Research &amp; Development"/>
    <n v="20"/>
    <n v="1"/>
    <s v="Life Sciences"/>
    <n v="97"/>
    <n v="3"/>
    <n v="2"/>
    <s v="Single"/>
    <n v="24812"/>
    <n v="0"/>
    <n v="14"/>
    <n v="3"/>
    <n v="2"/>
    <n v="0"/>
    <n v="5"/>
    <n v="2"/>
    <n v="3"/>
    <n v="1"/>
    <n v="2"/>
  </r>
  <r>
    <n v="40"/>
    <x v="0"/>
    <n v="4"/>
    <s v="Male"/>
    <s v="Laboratory Technician"/>
    <n v="1"/>
    <n v="2018"/>
    <s v="No"/>
    <n v="1"/>
    <n v="5"/>
    <n v="0.08"/>
    <n v="0.1"/>
    <n v="-2.0000000000000004E-2"/>
    <n v="403.6"/>
    <n v="3000"/>
    <x v="1"/>
    <s v="Travel_Rarely"/>
    <n v="676"/>
    <s v="Research &amp; Development"/>
    <n v="9"/>
    <n v="4"/>
    <s v="Life Sciences"/>
    <n v="86"/>
    <n v="3"/>
    <n v="1"/>
    <s v="Single"/>
    <n v="21831"/>
    <n v="3"/>
    <n v="14"/>
    <n v="3"/>
    <n v="2"/>
    <n v="0"/>
    <n v="15"/>
    <n v="3"/>
    <n v="4"/>
    <n v="1"/>
    <n v="0"/>
  </r>
  <r>
    <n v="34"/>
    <x v="1"/>
    <n v="4"/>
    <s v="Male"/>
    <s v="Sales Executive"/>
    <n v="3"/>
    <n v="7083"/>
    <s v="Yes"/>
    <n v="3"/>
    <n v="10"/>
    <n v="0.12"/>
    <n v="0.09"/>
    <n v="0.03"/>
    <n v="1416.6000000000001"/>
    <n v="3000"/>
    <x v="1"/>
    <s v="Travel_Rarely"/>
    <n v="971"/>
    <s v="Sales"/>
    <n v="1"/>
    <n v="3"/>
    <s v="Technical Degree"/>
    <n v="64"/>
    <n v="2"/>
    <n v="3"/>
    <s v="Married"/>
    <n v="12288"/>
    <n v="1"/>
    <n v="14"/>
    <n v="3"/>
    <n v="4"/>
    <n v="0"/>
    <n v="10"/>
    <n v="3"/>
    <n v="9"/>
    <n v="8"/>
    <n v="6"/>
  </r>
  <r>
    <n v="31"/>
    <x v="0"/>
    <n v="4"/>
    <s v="Female"/>
    <s v="Research Scientist"/>
    <n v="3"/>
    <n v="4084"/>
    <s v="No"/>
    <n v="1"/>
    <n v="7"/>
    <n v="0.15"/>
    <n v="0.11"/>
    <n v="3.9999999999999994E-2"/>
    <n v="816.80000000000007"/>
    <n v="3000"/>
    <x v="2"/>
    <s v="Travel_Frequently"/>
    <n v="561"/>
    <s v="Research &amp; Development"/>
    <n v="3"/>
    <n v="3"/>
    <s v="Life Sciences"/>
    <n v="33"/>
    <n v="3"/>
    <n v="1"/>
    <s v="Single"/>
    <n v="4156"/>
    <n v="1"/>
    <n v="12"/>
    <n v="3"/>
    <n v="1"/>
    <n v="0"/>
    <n v="7"/>
    <n v="2"/>
    <n v="2"/>
    <n v="7"/>
    <n v="7"/>
  </r>
  <r>
    <n v="50"/>
    <x v="1"/>
    <n v="3"/>
    <s v="Male"/>
    <s v="Research Director"/>
    <n v="4"/>
    <n v="14411"/>
    <s v="Yes"/>
    <n v="3"/>
    <n v="32"/>
    <n v="0.15"/>
    <n v="7.0000000000000007E-2"/>
    <n v="7.9999999999999988E-2"/>
    <n v="2882.2000000000003"/>
    <n v="4500"/>
    <x v="1"/>
    <s v="Travel_Frequently"/>
    <n v="333"/>
    <s v="Research &amp; Development"/>
    <n v="22"/>
    <n v="5"/>
    <s v="Medical"/>
    <n v="88"/>
    <n v="1"/>
    <n v="4"/>
    <s v="Single"/>
    <n v="24450"/>
    <n v="1"/>
    <n v="13"/>
    <n v="3"/>
    <n v="4"/>
    <n v="0"/>
    <n v="32"/>
    <n v="2"/>
    <n v="6"/>
    <n v="13"/>
    <n v="9"/>
  </r>
  <r>
    <n v="34"/>
    <x v="1"/>
    <n v="2"/>
    <s v="Male"/>
    <s v="Sales Representative"/>
    <n v="3"/>
    <n v="2308"/>
    <s v="Yes"/>
    <n v="3"/>
    <n v="11"/>
    <n v="0.12"/>
    <n v="0.11"/>
    <n v="9.999999999999995E-3"/>
    <n v="461.6"/>
    <n v="3000"/>
    <x v="0"/>
    <s v="Travel_Rarely"/>
    <n v="1440"/>
    <s v="Sales"/>
    <n v="7"/>
    <n v="2"/>
    <s v="Technical Degree"/>
    <n v="55"/>
    <n v="3"/>
    <n v="1"/>
    <s v="Married"/>
    <n v="4944"/>
    <n v="0"/>
    <n v="25"/>
    <n v="4"/>
    <n v="2"/>
    <n v="1"/>
    <n v="12"/>
    <n v="4"/>
    <n v="10"/>
    <n v="5"/>
    <n v="7"/>
  </r>
  <r>
    <n v="42"/>
    <x v="1"/>
    <n v="3"/>
    <s v="Male"/>
    <s v="Laboratory Technician"/>
    <n v="2"/>
    <n v="4841"/>
    <s v="No"/>
    <n v="3"/>
    <n v="1"/>
    <n v="0.1"/>
    <n v="0.09"/>
    <n v="1.0000000000000009E-2"/>
    <n v="968.2"/>
    <n v="3000"/>
    <x v="1"/>
    <s v="Travel_Rarely"/>
    <n v="1210"/>
    <s v="Research &amp; Development"/>
    <n v="2"/>
    <n v="3"/>
    <s v="Medical"/>
    <n v="68"/>
    <n v="2"/>
    <n v="1"/>
    <s v="Married"/>
    <n v="24052"/>
    <n v="4"/>
    <n v="14"/>
    <n v="3"/>
    <n v="2"/>
    <n v="1"/>
    <n v="4"/>
    <n v="3"/>
    <n v="0"/>
    <n v="0"/>
    <n v="0"/>
  </r>
  <r>
    <n v="37"/>
    <x v="1"/>
    <n v="1"/>
    <s v="Male"/>
    <s v="Research Scientist"/>
    <n v="4"/>
    <n v="4285"/>
    <s v="No"/>
    <n v="3"/>
    <n v="10"/>
    <n v="0.08"/>
    <n v="0.11"/>
    <n v="-0.03"/>
    <n v="857"/>
    <n v="500"/>
    <x v="1"/>
    <s v="Travel_Rarely"/>
    <n v="674"/>
    <s v="Research &amp; Development"/>
    <n v="13"/>
    <n v="3"/>
    <s v="Medical"/>
    <n v="47"/>
    <n v="3"/>
    <n v="2"/>
    <s v="Married"/>
    <n v="3031"/>
    <n v="1"/>
    <n v="17"/>
    <n v="3"/>
    <n v="1"/>
    <n v="0"/>
    <n v="10"/>
    <n v="2"/>
    <n v="8"/>
    <n v="3"/>
    <n v="7"/>
  </r>
  <r>
    <n v="29"/>
    <x v="1"/>
    <n v="3"/>
    <s v="Female"/>
    <s v="Healthcare Representative"/>
    <n v="1"/>
    <n v="9715"/>
    <s v="No"/>
    <n v="3"/>
    <n v="7"/>
    <n v="0.08"/>
    <n v="0.09"/>
    <n v="-9.999999999999995E-3"/>
    <n v="1943"/>
    <n v="500"/>
    <x v="1"/>
    <s v="Travel_Rarely"/>
    <n v="441"/>
    <s v="Research &amp; Development"/>
    <n v="8"/>
    <n v="1"/>
    <s v="Other"/>
    <n v="39"/>
    <n v="1"/>
    <n v="2"/>
    <s v="Married"/>
    <n v="7288"/>
    <n v="3"/>
    <n v="13"/>
    <n v="3"/>
    <n v="3"/>
    <n v="1"/>
    <n v="9"/>
    <n v="3"/>
    <n v="7"/>
    <n v="0"/>
    <n v="7"/>
  </r>
  <r>
    <n v="33"/>
    <x v="1"/>
    <n v="4"/>
    <s v="Male"/>
    <s v="Manufacturing Director"/>
    <n v="2"/>
    <n v="4320"/>
    <s v="No"/>
    <n v="3"/>
    <n v="5"/>
    <n v="0.08"/>
    <n v="0.09"/>
    <n v="-9.999999999999995E-3"/>
    <n v="864"/>
    <n v="3000"/>
    <x v="2"/>
    <s v="Travel_Rarely"/>
    <n v="575"/>
    <s v="Research &amp; Development"/>
    <n v="25"/>
    <n v="3"/>
    <s v="Life Sciences"/>
    <n v="44"/>
    <n v="2"/>
    <n v="2"/>
    <s v="Single"/>
    <n v="24152"/>
    <n v="1"/>
    <n v="13"/>
    <n v="3"/>
    <n v="4"/>
    <n v="0"/>
    <n v="5"/>
    <n v="2"/>
    <n v="3"/>
    <n v="0"/>
    <n v="2"/>
  </r>
  <r>
    <n v="45"/>
    <x v="1"/>
    <n v="4"/>
    <s v="Male"/>
    <s v="Research Scientist"/>
    <n v="4"/>
    <n v="2132"/>
    <s v="No"/>
    <n v="3"/>
    <n v="5"/>
    <n v="0.12"/>
    <n v="0.11"/>
    <n v="9.999999999999995E-3"/>
    <n v="426.40000000000003"/>
    <n v="500"/>
    <x v="1"/>
    <s v="Travel_Rarely"/>
    <n v="950"/>
    <s v="Research &amp; Development"/>
    <n v="28"/>
    <n v="3"/>
    <s v="Technical Degree"/>
    <n v="97"/>
    <n v="3"/>
    <n v="1"/>
    <s v="Married"/>
    <n v="4585"/>
    <n v="4"/>
    <n v="20"/>
    <n v="4"/>
    <n v="4"/>
    <n v="1"/>
    <n v="8"/>
    <n v="3"/>
    <n v="4"/>
    <n v="0"/>
    <n v="3"/>
  </r>
  <r>
    <n v="42"/>
    <x v="1"/>
    <n v="4"/>
    <s v="Male"/>
    <s v="Healthcare Representative"/>
    <n v="4"/>
    <n v="10124"/>
    <s v="Yes"/>
    <n v="1"/>
    <n v="20"/>
    <n v="0.12"/>
    <n v="0.09"/>
    <n v="0.03"/>
    <n v="2024.8000000000002"/>
    <n v="500"/>
    <x v="1"/>
    <s v="Travel_Frequently"/>
    <n v="288"/>
    <s v="Research &amp; Development"/>
    <n v="2"/>
    <n v="3"/>
    <s v="Life Sciences"/>
    <n v="40"/>
    <n v="3"/>
    <n v="3"/>
    <s v="Married"/>
    <n v="18611"/>
    <n v="2"/>
    <n v="14"/>
    <n v="3"/>
    <n v="3"/>
    <n v="1"/>
    <n v="24"/>
    <n v="3"/>
    <n v="8"/>
    <n v="13"/>
    <n v="9"/>
  </r>
  <r>
    <n v="40"/>
    <x v="1"/>
    <n v="1"/>
    <s v="Male"/>
    <s v="Sales Executive"/>
    <n v="1"/>
    <n v="5473"/>
    <s v="No"/>
    <n v="4"/>
    <n v="8"/>
    <n v="0.08"/>
    <n v="0.11"/>
    <n v="-0.03"/>
    <n v="1094.6000000000001"/>
    <n v="500"/>
    <x v="2"/>
    <s v="Travel_Rarely"/>
    <n v="1342"/>
    <s v="Sales"/>
    <n v="9"/>
    <n v="2"/>
    <s v="Medical"/>
    <n v="47"/>
    <n v="3"/>
    <n v="2"/>
    <s v="Married"/>
    <n v="19345"/>
    <n v="0"/>
    <n v="12"/>
    <n v="3"/>
    <n v="4"/>
    <n v="0"/>
    <n v="9"/>
    <n v="5"/>
    <n v="4"/>
    <n v="7"/>
    <n v="1"/>
  </r>
  <r>
    <n v="33"/>
    <x v="1"/>
    <n v="2"/>
    <s v="Male"/>
    <s v="Laboratory Technician"/>
    <n v="3"/>
    <n v="5207"/>
    <s v="Yes"/>
    <n v="3"/>
    <n v="15"/>
    <n v="0.1"/>
    <n v="7.0000000000000007E-2"/>
    <n v="0.03"/>
    <n v="1041.4000000000001"/>
    <n v="500"/>
    <x v="1"/>
    <s v="Travel_Rarely"/>
    <n v="589"/>
    <s v="Research &amp; Development"/>
    <n v="28"/>
    <n v="4"/>
    <s v="Life Sciences"/>
    <n v="79"/>
    <n v="3"/>
    <n v="2"/>
    <s v="Married"/>
    <n v="22949"/>
    <n v="1"/>
    <n v="12"/>
    <n v="3"/>
    <n v="2"/>
    <n v="1"/>
    <n v="15"/>
    <n v="3"/>
    <n v="14"/>
    <n v="5"/>
    <n v="7"/>
  </r>
  <r>
    <n v="40"/>
    <x v="1"/>
    <n v="3"/>
    <s v="Male"/>
    <s v="Manager"/>
    <n v="4"/>
    <n v="16437"/>
    <s v="Yes"/>
    <n v="3"/>
    <n v="21"/>
    <n v="0.08"/>
    <n v="0.1"/>
    <n v="-2.0000000000000004E-2"/>
    <n v="3287.4"/>
    <n v="3000"/>
    <x v="1"/>
    <s v="Travel_Rarely"/>
    <n v="898"/>
    <s v="Human Resources"/>
    <n v="6"/>
    <n v="2"/>
    <s v="Medical"/>
    <n v="38"/>
    <n v="3"/>
    <n v="4"/>
    <s v="Single"/>
    <n v="17381"/>
    <n v="1"/>
    <n v="21"/>
    <n v="4"/>
    <n v="4"/>
    <n v="0"/>
    <n v="21"/>
    <n v="2"/>
    <n v="7"/>
    <n v="7"/>
    <n v="7"/>
  </r>
  <r>
    <n v="24"/>
    <x v="1"/>
    <n v="3"/>
    <s v="Male"/>
    <s v="Laboratory Technician"/>
    <n v="1"/>
    <n v="2296"/>
    <s v="No"/>
    <n v="3"/>
    <n v="1"/>
    <n v="0.12"/>
    <n v="0.09"/>
    <n v="0.03"/>
    <n v="459.20000000000005"/>
    <n v="500"/>
    <x v="0"/>
    <s v="Travel_Rarely"/>
    <n v="350"/>
    <s v="Research &amp; Development"/>
    <n v="21"/>
    <n v="2"/>
    <s v="Technical Degree"/>
    <n v="57"/>
    <n v="2"/>
    <n v="1"/>
    <s v="Divorced"/>
    <n v="10036"/>
    <n v="0"/>
    <n v="14"/>
    <n v="3"/>
    <n v="2"/>
    <n v="3"/>
    <n v="2"/>
    <n v="3"/>
    <n v="1"/>
    <n v="0"/>
    <n v="0"/>
  </r>
  <r>
    <n v="40"/>
    <x v="1"/>
    <n v="4"/>
    <s v="Male"/>
    <s v="Healthcare Representative"/>
    <n v="4"/>
    <n v="4069"/>
    <s v="Yes"/>
    <n v="3"/>
    <n v="2"/>
    <n v="0.12"/>
    <n v="0.09"/>
    <n v="0.03"/>
    <n v="813.80000000000007"/>
    <n v="1200"/>
    <x v="1"/>
    <s v="Non-Travel"/>
    <n v="1142"/>
    <s v="Research &amp; Development"/>
    <n v="8"/>
    <n v="2"/>
    <s v="Life Sciences"/>
    <n v="72"/>
    <n v="3"/>
    <n v="2"/>
    <s v="Divorced"/>
    <n v="8841"/>
    <n v="3"/>
    <n v="18"/>
    <n v="3"/>
    <n v="3"/>
    <n v="0"/>
    <n v="8"/>
    <n v="2"/>
    <n v="2"/>
    <n v="2"/>
    <n v="2"/>
  </r>
  <r>
    <n v="45"/>
    <x v="1"/>
    <n v="1"/>
    <s v="Male"/>
    <s v="Healthcare Representative"/>
    <n v="2"/>
    <n v="7441"/>
    <s v="No"/>
    <n v="3"/>
    <n v="10"/>
    <n v="0.12"/>
    <n v="0.11"/>
    <n v="9.999999999999995E-3"/>
    <n v="1488.2"/>
    <n v="4500"/>
    <x v="1"/>
    <s v="Travel_Rarely"/>
    <n v="538"/>
    <s v="Research &amp; Development"/>
    <n v="1"/>
    <n v="4"/>
    <s v="Technical Degree"/>
    <n v="66"/>
    <n v="3"/>
    <n v="3"/>
    <s v="Divorced"/>
    <n v="20933"/>
    <n v="1"/>
    <n v="12"/>
    <n v="3"/>
    <n v="1"/>
    <n v="3"/>
    <n v="10"/>
    <n v="4"/>
    <n v="8"/>
    <n v="7"/>
    <n v="7"/>
  </r>
  <r>
    <n v="35"/>
    <x v="1"/>
    <n v="2"/>
    <s v="Female"/>
    <s v="Sales Representative"/>
    <n v="3"/>
    <n v="2430"/>
    <s v="No"/>
    <n v="3"/>
    <n v="5"/>
    <n v="0.1"/>
    <n v="7.0000000000000007E-2"/>
    <n v="0.03"/>
    <n v="486"/>
    <n v="500"/>
    <x v="2"/>
    <s v="Travel_Rarely"/>
    <n v="1402"/>
    <s v="Sales"/>
    <n v="28"/>
    <n v="4"/>
    <s v="Life Sciences"/>
    <n v="98"/>
    <n v="2"/>
    <n v="1"/>
    <s v="Married"/>
    <n v="26204"/>
    <n v="0"/>
    <n v="23"/>
    <n v="4"/>
    <n v="1"/>
    <n v="2"/>
    <n v="6"/>
    <n v="5"/>
    <n v="3"/>
    <n v="4"/>
    <n v="2"/>
  </r>
  <r>
    <n v="32"/>
    <x v="1"/>
    <n v="4"/>
    <s v="Female"/>
    <s v="Research Scientist"/>
    <n v="2"/>
    <n v="5878"/>
    <s v="No"/>
    <n v="3"/>
    <n v="7"/>
    <n v="0.08"/>
    <n v="0.11"/>
    <n v="-0.03"/>
    <n v="1175.6000000000001"/>
    <n v="1200"/>
    <x v="1"/>
    <s v="Travel_Rarely"/>
    <n v="824"/>
    <s v="Research &amp; Development"/>
    <n v="5"/>
    <n v="2"/>
    <s v="Life Sciences"/>
    <n v="67"/>
    <n v="2"/>
    <n v="2"/>
    <s v="Married"/>
    <n v="15624"/>
    <n v="3"/>
    <n v="12"/>
    <n v="3"/>
    <n v="1"/>
    <n v="1"/>
    <n v="12"/>
    <n v="2"/>
    <n v="1"/>
    <n v="2"/>
    <n v="5"/>
  </r>
  <r>
    <n v="36"/>
    <x v="1"/>
    <n v="3"/>
    <s v="Male"/>
    <s v="Sales Representative"/>
    <n v="4"/>
    <n v="2644"/>
    <s v="Yes"/>
    <n v="2"/>
    <n v="3"/>
    <n v="0.15"/>
    <n v="0.1"/>
    <n v="4.9999999999999989E-2"/>
    <n v="528.80000000000007"/>
    <n v="500"/>
    <x v="1"/>
    <s v="Travel_Rarely"/>
    <n v="1157"/>
    <s v="Sales"/>
    <n v="2"/>
    <n v="4"/>
    <s v="Life Sciences"/>
    <n v="70"/>
    <n v="3"/>
    <n v="1"/>
    <s v="Single"/>
    <n v="17001"/>
    <n v="3"/>
    <n v="21"/>
    <n v="4"/>
    <n v="4"/>
    <n v="0"/>
    <n v="7"/>
    <n v="3"/>
    <n v="2"/>
    <n v="1"/>
    <n v="2"/>
  </r>
  <r>
    <n v="48"/>
    <x v="1"/>
    <n v="3"/>
    <s v="Female"/>
    <s v="Sales Executive"/>
    <n v="3"/>
    <n v="6439"/>
    <s v="No"/>
    <n v="3"/>
    <n v="8"/>
    <n v="0.1"/>
    <n v="0.09"/>
    <n v="1.0000000000000009E-2"/>
    <n v="1287.8000000000002"/>
    <n v="4500"/>
    <x v="1"/>
    <s v="Travel_Rarely"/>
    <n v="492"/>
    <s v="Sales"/>
    <n v="16"/>
    <n v="4"/>
    <s v="Life Sciences"/>
    <n v="96"/>
    <n v="3"/>
    <n v="2"/>
    <s v="Divorced"/>
    <n v="13693"/>
    <n v="8"/>
    <n v="14"/>
    <n v="3"/>
    <n v="3"/>
    <n v="1"/>
    <n v="18"/>
    <n v="2"/>
    <n v="7"/>
    <n v="7"/>
    <n v="7"/>
  </r>
  <r>
    <n v="29"/>
    <x v="1"/>
    <n v="3"/>
    <s v="Male"/>
    <s v="Research Scientist"/>
    <n v="3"/>
    <n v="2451"/>
    <s v="No"/>
    <n v="2"/>
    <n v="1"/>
    <n v="0.15"/>
    <n v="0.1"/>
    <n v="4.9999999999999989E-2"/>
    <n v="490.20000000000005"/>
    <n v="1200"/>
    <x v="1"/>
    <s v="Travel_Rarely"/>
    <n v="598"/>
    <s v="Research &amp; Development"/>
    <n v="9"/>
    <n v="3"/>
    <s v="Life Sciences"/>
    <n v="91"/>
    <n v="4"/>
    <n v="1"/>
    <s v="Married"/>
    <n v="22376"/>
    <n v="6"/>
    <n v="18"/>
    <n v="3"/>
    <n v="1"/>
    <n v="2"/>
    <n v="5"/>
    <n v="2"/>
    <n v="0"/>
    <n v="0"/>
    <n v="0"/>
  </r>
  <r>
    <n v="33"/>
    <x v="1"/>
    <n v="1"/>
    <s v="Male"/>
    <s v="Sales Executive"/>
    <n v="1"/>
    <n v="6392"/>
    <s v="No"/>
    <n v="1"/>
    <n v="2"/>
    <n v="0.15"/>
    <n v="7.0000000000000007E-2"/>
    <n v="7.9999999999999988E-2"/>
    <n v="1278.4000000000001"/>
    <n v="4500"/>
    <x v="1"/>
    <s v="Travel_Rarely"/>
    <n v="1242"/>
    <s v="Sales"/>
    <n v="8"/>
    <n v="4"/>
    <s v="Life Sciences"/>
    <n v="46"/>
    <n v="3"/>
    <n v="2"/>
    <s v="Married"/>
    <n v="10589"/>
    <n v="2"/>
    <n v="13"/>
    <n v="3"/>
    <n v="4"/>
    <n v="1"/>
    <n v="8"/>
    <n v="6"/>
    <n v="2"/>
    <n v="2"/>
    <n v="2"/>
  </r>
  <r>
    <n v="30"/>
    <x v="0"/>
    <n v="2"/>
    <s v="Male"/>
    <s v="Sales Executive"/>
    <n v="1"/>
    <n v="9714"/>
    <s v="No"/>
    <n v="3"/>
    <n v="10"/>
    <n v="0.12"/>
    <n v="0.09"/>
    <n v="0.03"/>
    <n v="1942.8000000000002"/>
    <n v="500"/>
    <x v="1"/>
    <s v="Travel_Rarely"/>
    <n v="740"/>
    <s v="Sales"/>
    <n v="1"/>
    <n v="3"/>
    <s v="Life Sciences"/>
    <n v="64"/>
    <n v="2"/>
    <n v="2"/>
    <s v="Married"/>
    <n v="5323"/>
    <n v="1"/>
    <n v="11"/>
    <n v="3"/>
    <n v="4"/>
    <n v="1"/>
    <n v="10"/>
    <n v="4"/>
    <n v="8"/>
    <n v="6"/>
    <n v="7"/>
  </r>
  <r>
    <n v="38"/>
    <x v="1"/>
    <n v="3"/>
    <s v="Male"/>
    <s v="Human Resources"/>
    <n v="3"/>
    <n v="6077"/>
    <s v="No"/>
    <n v="3"/>
    <n v="6"/>
    <n v="0.1"/>
    <n v="0.11"/>
    <n v="-9.999999999999995E-3"/>
    <n v="1215.4000000000001"/>
    <n v="4500"/>
    <x v="2"/>
    <s v="Travel_Frequently"/>
    <n v="888"/>
    <s v="Human Resources"/>
    <n v="10"/>
    <n v="4"/>
    <s v="Human Resources"/>
    <n v="71"/>
    <n v="3"/>
    <n v="2"/>
    <s v="Married"/>
    <n v="14814"/>
    <n v="3"/>
    <n v="11"/>
    <n v="3"/>
    <n v="3"/>
    <n v="0"/>
    <n v="10"/>
    <n v="2"/>
    <n v="3"/>
    <n v="1"/>
    <n v="2"/>
  </r>
  <r>
    <n v="35"/>
    <x v="1"/>
    <n v="4"/>
    <s v="Male"/>
    <s v="Laboratory Technician"/>
    <n v="1"/>
    <n v="2450"/>
    <s v="No"/>
    <n v="3"/>
    <n v="3"/>
    <n v="0.08"/>
    <n v="0.11"/>
    <n v="-0.03"/>
    <n v="490"/>
    <n v="1200"/>
    <x v="1"/>
    <s v="Travel_Rarely"/>
    <n v="992"/>
    <s v="Research &amp; Development"/>
    <n v="1"/>
    <n v="3"/>
    <s v="Medical"/>
    <n v="68"/>
    <n v="2"/>
    <n v="1"/>
    <s v="Single"/>
    <n v="21731"/>
    <n v="1"/>
    <n v="19"/>
    <n v="3"/>
    <n v="2"/>
    <n v="0"/>
    <n v="3"/>
    <n v="3"/>
    <n v="0"/>
    <n v="1"/>
    <n v="2"/>
  </r>
  <r>
    <n v="30"/>
    <x v="1"/>
    <n v="3"/>
    <s v="Male"/>
    <s v="Sales Executive"/>
    <n v="2"/>
    <n v="9250"/>
    <s v="No"/>
    <n v="3"/>
    <n v="4"/>
    <n v="0.15"/>
    <n v="0.09"/>
    <n v="0.06"/>
    <n v="1850"/>
    <n v="500"/>
    <x v="1"/>
    <s v="Travel_Rarely"/>
    <n v="1288"/>
    <s v="Sales"/>
    <n v="29"/>
    <n v="4"/>
    <s v="Technical Degree"/>
    <n v="33"/>
    <n v="3"/>
    <n v="3"/>
    <s v="Married"/>
    <n v="17799"/>
    <n v="3"/>
    <n v="12"/>
    <n v="3"/>
    <n v="2"/>
    <n v="1"/>
    <n v="9"/>
    <n v="3"/>
    <n v="2"/>
    <n v="1"/>
    <n v="3"/>
  </r>
  <r>
    <n v="35"/>
    <x v="0"/>
    <n v="1"/>
    <s v="Female"/>
    <s v="Laboratory Technician"/>
    <n v="1"/>
    <n v="2074"/>
    <s v="Yes"/>
    <n v="3"/>
    <n v="1"/>
    <n v="0.12"/>
    <n v="7.0000000000000007E-2"/>
    <n v="4.9999999999999989E-2"/>
    <n v="414.8"/>
    <n v="1200"/>
    <x v="2"/>
    <s v="Travel_Rarely"/>
    <n v="104"/>
    <s v="Research &amp; Development"/>
    <n v="2"/>
    <n v="3"/>
    <s v="Life Sciences"/>
    <n v="69"/>
    <n v="3"/>
    <n v="1"/>
    <s v="Divorced"/>
    <n v="26619"/>
    <n v="1"/>
    <n v="12"/>
    <n v="3"/>
    <n v="4"/>
    <n v="1"/>
    <n v="1"/>
    <n v="2"/>
    <n v="0"/>
    <n v="0"/>
    <n v="0"/>
  </r>
  <r>
    <n v="53"/>
    <x v="0"/>
    <n v="3"/>
    <s v="Female"/>
    <s v="Manufacturing Director"/>
    <n v="4"/>
    <n v="10169"/>
    <s v="No"/>
    <n v="3"/>
    <n v="33"/>
    <n v="0.15"/>
    <n v="7.0000000000000007E-2"/>
    <n v="7.9999999999999988E-2"/>
    <n v="2033.8000000000002"/>
    <n v="3000"/>
    <x v="1"/>
    <s v="Travel_Rarely"/>
    <n v="607"/>
    <s v="Research &amp; Development"/>
    <n v="2"/>
    <n v="5"/>
    <s v="Technical Degree"/>
    <n v="78"/>
    <n v="2"/>
    <n v="3"/>
    <s v="Married"/>
    <n v="14618"/>
    <n v="0"/>
    <n v="16"/>
    <n v="3"/>
    <n v="2"/>
    <n v="1"/>
    <n v="34"/>
    <n v="4"/>
    <n v="7"/>
    <n v="1"/>
    <n v="9"/>
  </r>
  <r>
    <n v="38"/>
    <x v="0"/>
    <n v="3"/>
    <s v="Male"/>
    <s v="Manufacturing Director"/>
    <n v="2"/>
    <n v="4855"/>
    <s v="No"/>
    <n v="3"/>
    <n v="5"/>
    <n v="0.15"/>
    <n v="0.1"/>
    <n v="4.9999999999999989E-2"/>
    <n v="971"/>
    <n v="1200"/>
    <x v="2"/>
    <s v="Travel_Rarely"/>
    <n v="903"/>
    <s v="Research &amp; Development"/>
    <n v="2"/>
    <n v="3"/>
    <s v="Medical"/>
    <n v="81"/>
    <n v="3"/>
    <n v="2"/>
    <s v="Married"/>
    <n v="7653"/>
    <n v="4"/>
    <n v="11"/>
    <n v="3"/>
    <n v="1"/>
    <n v="2"/>
    <n v="7"/>
    <n v="2"/>
    <n v="2"/>
    <n v="1"/>
    <n v="4"/>
  </r>
  <r>
    <n v="32"/>
    <x v="1"/>
    <n v="4"/>
    <s v="Male"/>
    <s v="Research Scientist"/>
    <n v="1"/>
    <n v="4087"/>
    <s v="No"/>
    <n v="2"/>
    <n v="6"/>
    <n v="0.08"/>
    <n v="7.0000000000000007E-2"/>
    <n v="9.999999999999995E-3"/>
    <n v="817.40000000000009"/>
    <n v="3000"/>
    <x v="1"/>
    <s v="Non-Travel"/>
    <n v="1200"/>
    <s v="Research &amp; Development"/>
    <n v="1"/>
    <n v="4"/>
    <s v="Technical Degree"/>
    <n v="62"/>
    <n v="3"/>
    <n v="2"/>
    <s v="Married"/>
    <n v="25174"/>
    <n v="4"/>
    <n v="14"/>
    <n v="3"/>
    <n v="2"/>
    <n v="1"/>
    <n v="9"/>
    <n v="3"/>
    <n v="5"/>
    <n v="1"/>
    <n v="2"/>
  </r>
  <r>
    <n v="48"/>
    <x v="1"/>
    <n v="3"/>
    <s v="Female"/>
    <s v="Research Scientist"/>
    <n v="1"/>
    <n v="2367"/>
    <s v="No"/>
    <n v="2"/>
    <n v="8"/>
    <n v="0.08"/>
    <n v="7.0000000000000007E-2"/>
    <n v="9.999999999999995E-3"/>
    <n v="473.40000000000003"/>
    <n v="500"/>
    <x v="1"/>
    <s v="Travel_Rarely"/>
    <n v="1108"/>
    <s v="Research &amp; Development"/>
    <n v="15"/>
    <n v="4"/>
    <s v="Other"/>
    <n v="65"/>
    <n v="3"/>
    <n v="1"/>
    <s v="Married"/>
    <n v="16530"/>
    <n v="8"/>
    <n v="12"/>
    <n v="3"/>
    <n v="4"/>
    <n v="1"/>
    <n v="10"/>
    <n v="3"/>
    <n v="2"/>
    <n v="7"/>
    <n v="6"/>
  </r>
  <r>
    <n v="34"/>
    <x v="1"/>
    <n v="1"/>
    <s v="Male"/>
    <s v="Research Scientist"/>
    <n v="4"/>
    <n v="2972"/>
    <s v="No"/>
    <n v="1"/>
    <n v="1"/>
    <n v="0.12"/>
    <n v="0.1"/>
    <n v="1.999999999999999E-2"/>
    <n v="594.4"/>
    <n v="500"/>
    <x v="1"/>
    <s v="Travel_Rarely"/>
    <n v="479"/>
    <s v="Research &amp; Development"/>
    <n v="7"/>
    <n v="4"/>
    <s v="Medical"/>
    <n v="35"/>
    <n v="3"/>
    <n v="1"/>
    <s v="Single"/>
    <n v="22061"/>
    <n v="1"/>
    <n v="13"/>
    <n v="3"/>
    <n v="3"/>
    <n v="0"/>
    <n v="1"/>
    <n v="4"/>
    <n v="0"/>
    <n v="0"/>
    <n v="0"/>
  </r>
  <r>
    <n v="55"/>
    <x v="1"/>
    <n v="3"/>
    <s v="Male"/>
    <s v="Manager"/>
    <n v="4"/>
    <n v="19586"/>
    <s v="No"/>
    <n v="3"/>
    <n v="36"/>
    <n v="0.15"/>
    <n v="7.0000000000000007E-2"/>
    <n v="7.9999999999999988E-2"/>
    <n v="3917.2000000000003"/>
    <n v="1200"/>
    <x v="1"/>
    <s v="Travel_Rarely"/>
    <n v="685"/>
    <s v="Sales"/>
    <n v="26"/>
    <n v="5"/>
    <s v="Marketing"/>
    <n v="60"/>
    <n v="2"/>
    <n v="5"/>
    <s v="Married"/>
    <n v="23037"/>
    <n v="1"/>
    <n v="21"/>
    <n v="4"/>
    <n v="3"/>
    <n v="1"/>
    <n v="36"/>
    <n v="3"/>
    <n v="6"/>
    <n v="2"/>
    <n v="13"/>
  </r>
  <r>
    <n v="34"/>
    <x v="1"/>
    <n v="2"/>
    <s v="Male"/>
    <s v="Research Scientist"/>
    <n v="4"/>
    <n v="5484"/>
    <s v="No"/>
    <n v="2"/>
    <n v="2"/>
    <n v="0.12"/>
    <n v="7.0000000000000007E-2"/>
    <n v="4.9999999999999989E-2"/>
    <n v="1096.8"/>
    <n v="4500"/>
    <x v="0"/>
    <s v="Travel_Rarely"/>
    <n v="1351"/>
    <s v="Research &amp; Development"/>
    <n v="1"/>
    <n v="4"/>
    <s v="Life Sciences"/>
    <n v="45"/>
    <n v="3"/>
    <n v="2"/>
    <s v="Married"/>
    <n v="13008"/>
    <n v="9"/>
    <n v="17"/>
    <n v="3"/>
    <n v="2"/>
    <n v="1"/>
    <n v="9"/>
    <n v="3"/>
    <n v="2"/>
    <n v="2"/>
    <n v="1"/>
  </r>
  <r>
    <n v="26"/>
    <x v="1"/>
    <n v="1"/>
    <s v="Female"/>
    <s v="Research Scientist"/>
    <n v="4"/>
    <n v="2061"/>
    <s v="No"/>
    <n v="3"/>
    <n v="1"/>
    <n v="0.08"/>
    <n v="0.11"/>
    <n v="-0.03"/>
    <n v="412.20000000000005"/>
    <n v="3000"/>
    <x v="1"/>
    <s v="Travel_Rarely"/>
    <n v="474"/>
    <s v="Research &amp; Development"/>
    <n v="3"/>
    <n v="3"/>
    <s v="Life Sciences"/>
    <n v="89"/>
    <n v="3"/>
    <n v="1"/>
    <s v="Married"/>
    <n v="11133"/>
    <n v="1"/>
    <n v="21"/>
    <n v="4"/>
    <n v="1"/>
    <n v="0"/>
    <n v="1"/>
    <n v="5"/>
    <n v="0"/>
    <n v="0"/>
    <n v="0"/>
  </r>
  <r>
    <n v="38"/>
    <x v="1"/>
    <n v="3"/>
    <s v="Male"/>
    <s v="Sales Executive"/>
    <n v="2"/>
    <n v="9924"/>
    <s v="No"/>
    <n v="3"/>
    <n v="9"/>
    <n v="0.08"/>
    <n v="0.1"/>
    <n v="-2.0000000000000004E-2"/>
    <n v="1984.8000000000002"/>
    <n v="4500"/>
    <x v="1"/>
    <s v="Travel_Rarely"/>
    <n v="1245"/>
    <s v="Sales"/>
    <n v="14"/>
    <n v="3"/>
    <s v="Life Sciences"/>
    <n v="80"/>
    <n v="3"/>
    <n v="2"/>
    <s v="Married"/>
    <n v="12355"/>
    <n v="0"/>
    <n v="11"/>
    <n v="3"/>
    <n v="4"/>
    <n v="1"/>
    <n v="10"/>
    <n v="3"/>
    <n v="8"/>
    <n v="7"/>
    <n v="7"/>
  </r>
  <r>
    <n v="38"/>
    <x v="1"/>
    <n v="2"/>
    <s v="Female"/>
    <s v="Sales Executive"/>
    <n v="2"/>
    <n v="4198"/>
    <s v="No"/>
    <n v="4"/>
    <n v="3"/>
    <n v="0.12"/>
    <n v="0.11"/>
    <n v="9.999999999999995E-3"/>
    <n v="839.6"/>
    <n v="4500"/>
    <x v="2"/>
    <s v="Travel_Rarely"/>
    <n v="437"/>
    <s v="Sales"/>
    <n v="16"/>
    <n v="3"/>
    <s v="Life Sciences"/>
    <n v="90"/>
    <n v="3"/>
    <n v="2"/>
    <s v="Single"/>
    <n v="16379"/>
    <n v="2"/>
    <n v="12"/>
    <n v="3"/>
    <n v="2"/>
    <n v="0"/>
    <n v="8"/>
    <n v="5"/>
    <n v="2"/>
    <n v="1"/>
    <n v="2"/>
  </r>
  <r>
    <n v="36"/>
    <x v="1"/>
    <n v="2"/>
    <s v="Female"/>
    <s v="Sales Executive"/>
    <n v="3"/>
    <n v="6815"/>
    <s v="No"/>
    <n v="3"/>
    <n v="1"/>
    <n v="0.08"/>
    <n v="0.09"/>
    <n v="-9.999999999999995E-3"/>
    <n v="1363"/>
    <n v="4500"/>
    <x v="1"/>
    <s v="Travel_Rarely"/>
    <n v="884"/>
    <s v="Sales"/>
    <n v="1"/>
    <n v="4"/>
    <s v="Life Sciences"/>
    <n v="73"/>
    <n v="3"/>
    <n v="2"/>
    <s v="Single"/>
    <n v="21447"/>
    <n v="6"/>
    <n v="13"/>
    <n v="3"/>
    <n v="1"/>
    <n v="0"/>
    <n v="15"/>
    <n v="5"/>
    <n v="0"/>
    <n v="0"/>
    <n v="0"/>
  </r>
  <r>
    <n v="29"/>
    <x v="1"/>
    <n v="2"/>
    <s v="Male"/>
    <s v="Laboratory Technician"/>
    <n v="1"/>
    <n v="4723"/>
    <s v="Yes"/>
    <n v="3"/>
    <n v="10"/>
    <n v="0.15"/>
    <n v="0.09"/>
    <n v="0.06"/>
    <n v="944.6"/>
    <n v="1200"/>
    <x v="1"/>
    <s v="Travel_Rarely"/>
    <n v="1370"/>
    <s v="Research &amp; Development"/>
    <n v="3"/>
    <n v="1"/>
    <s v="Medical"/>
    <n v="87"/>
    <n v="3"/>
    <n v="1"/>
    <s v="Single"/>
    <n v="16213"/>
    <n v="1"/>
    <n v="18"/>
    <n v="3"/>
    <n v="4"/>
    <n v="0"/>
    <n v="10"/>
    <n v="3"/>
    <n v="9"/>
    <n v="1"/>
    <n v="5"/>
  </r>
  <r>
    <n v="35"/>
    <x v="1"/>
    <n v="1"/>
    <s v="Female"/>
    <s v="Healthcare Representative"/>
    <n v="3"/>
    <n v="6142"/>
    <s v="Yes"/>
    <n v="3"/>
    <n v="5"/>
    <n v="0.08"/>
    <n v="0.11"/>
    <n v="-0.03"/>
    <n v="1228.4000000000001"/>
    <n v="1200"/>
    <x v="1"/>
    <s v="Travel_Rarely"/>
    <n v="670"/>
    <s v="Research &amp; Development"/>
    <n v="10"/>
    <n v="4"/>
    <s v="Medical"/>
    <n v="51"/>
    <n v="3"/>
    <n v="2"/>
    <s v="Single"/>
    <n v="4223"/>
    <n v="3"/>
    <n v="16"/>
    <n v="3"/>
    <n v="3"/>
    <n v="0"/>
    <n v="10"/>
    <n v="4"/>
    <n v="2"/>
    <n v="0"/>
    <n v="4"/>
  </r>
  <r>
    <n v="39"/>
    <x v="1"/>
    <n v="4"/>
    <s v="Male"/>
    <s v="Sales Executive"/>
    <n v="3"/>
    <n v="8237"/>
    <s v="No"/>
    <n v="3"/>
    <n v="7"/>
    <n v="0.15"/>
    <n v="0.11"/>
    <n v="3.9999999999999994E-2"/>
    <n v="1647.4"/>
    <n v="3000"/>
    <x v="1"/>
    <s v="Travel_Rarely"/>
    <n v="1462"/>
    <s v="Sales"/>
    <n v="6"/>
    <n v="3"/>
    <s v="Medical"/>
    <n v="38"/>
    <n v="4"/>
    <n v="3"/>
    <s v="Married"/>
    <n v="4658"/>
    <n v="2"/>
    <n v="11"/>
    <n v="3"/>
    <n v="1"/>
    <n v="1"/>
    <n v="11"/>
    <n v="3"/>
    <n v="6"/>
    <n v="7"/>
    <n v="6"/>
  </r>
  <r>
    <n v="29"/>
    <x v="1"/>
    <n v="1"/>
    <s v="Male"/>
    <s v="Healthcare Representative"/>
    <n v="4"/>
    <n v="8853"/>
    <s v="No"/>
    <n v="4"/>
    <n v="6"/>
    <n v="0.12"/>
    <n v="7.0000000000000007E-2"/>
    <n v="4.9999999999999989E-2"/>
    <n v="1770.6000000000001"/>
    <n v="4500"/>
    <x v="2"/>
    <s v="Travel_Frequently"/>
    <n v="995"/>
    <s v="Research &amp; Development"/>
    <n v="2"/>
    <n v="1"/>
    <s v="Life Sciences"/>
    <n v="87"/>
    <n v="3"/>
    <n v="2"/>
    <s v="Divorced"/>
    <n v="24483"/>
    <n v="1"/>
    <n v="19"/>
    <n v="3"/>
    <n v="4"/>
    <n v="1"/>
    <n v="6"/>
    <n v="0"/>
    <n v="4"/>
    <n v="1"/>
    <n v="3"/>
  </r>
  <r>
    <n v="50"/>
    <x v="1"/>
    <n v="3"/>
    <s v="Male"/>
    <s v="Manager"/>
    <n v="3"/>
    <n v="19331"/>
    <s v="Yes"/>
    <n v="3"/>
    <n v="1"/>
    <n v="0.12"/>
    <n v="0.1"/>
    <n v="1.999999999999999E-2"/>
    <n v="3866.2000000000003"/>
    <n v="1200"/>
    <x v="2"/>
    <s v="Travel_Rarely"/>
    <n v="264"/>
    <s v="Sales"/>
    <n v="9"/>
    <n v="3"/>
    <s v="Marketing"/>
    <n v="59"/>
    <n v="3"/>
    <n v="5"/>
    <s v="Married"/>
    <n v="19519"/>
    <n v="4"/>
    <n v="16"/>
    <n v="3"/>
    <n v="3"/>
    <n v="1"/>
    <n v="27"/>
    <n v="2"/>
    <n v="0"/>
    <n v="0"/>
    <n v="0"/>
  </r>
  <r>
    <n v="23"/>
    <x v="1"/>
    <n v="4"/>
    <s v="Male"/>
    <s v="Research Scientist"/>
    <n v="3"/>
    <n v="2073"/>
    <s v="No"/>
    <n v="3"/>
    <n v="2"/>
    <n v="0.08"/>
    <n v="0.11"/>
    <n v="-0.03"/>
    <n v="414.6"/>
    <n v="1200"/>
    <x v="0"/>
    <s v="Travel_Rarely"/>
    <n v="977"/>
    <s v="Research &amp; Development"/>
    <n v="10"/>
    <n v="3"/>
    <s v="Technical Degree"/>
    <n v="45"/>
    <n v="4"/>
    <n v="1"/>
    <s v="Married"/>
    <n v="12826"/>
    <n v="2"/>
    <n v="16"/>
    <n v="3"/>
    <n v="4"/>
    <n v="1"/>
    <n v="4"/>
    <n v="2"/>
    <n v="2"/>
    <n v="2"/>
    <n v="2"/>
  </r>
  <r>
    <n v="36"/>
    <x v="1"/>
    <n v="1"/>
    <s v="Male"/>
    <s v="Laboratory Technician"/>
    <n v="1"/>
    <n v="5562"/>
    <s v="Yes"/>
    <n v="3"/>
    <n v="3"/>
    <n v="0.12"/>
    <n v="0.09"/>
    <n v="0.03"/>
    <n v="1112.4000000000001"/>
    <n v="500"/>
    <x v="1"/>
    <s v="Travel_Frequently"/>
    <n v="1302"/>
    <s v="Research &amp; Development"/>
    <n v="6"/>
    <n v="4"/>
    <s v="Life Sciences"/>
    <n v="80"/>
    <n v="4"/>
    <n v="2"/>
    <s v="Married"/>
    <n v="19711"/>
    <n v="3"/>
    <n v="13"/>
    <n v="3"/>
    <n v="4"/>
    <n v="1"/>
    <n v="9"/>
    <n v="3"/>
    <n v="2"/>
    <n v="0"/>
    <n v="2"/>
  </r>
  <r>
    <n v="42"/>
    <x v="1"/>
    <n v="4"/>
    <s v="Male"/>
    <s v="Manager"/>
    <n v="4"/>
    <n v="19613"/>
    <s v="No"/>
    <n v="3"/>
    <n v="1"/>
    <n v="0.15"/>
    <n v="0.1"/>
    <n v="4.9999999999999989E-2"/>
    <n v="3922.6000000000004"/>
    <n v="3000"/>
    <x v="1"/>
    <s v="Travel_Rarely"/>
    <n v="1059"/>
    <s v="Research &amp; Development"/>
    <n v="9"/>
    <n v="2"/>
    <s v="Other"/>
    <n v="93"/>
    <n v="2"/>
    <n v="5"/>
    <s v="Single"/>
    <n v="26362"/>
    <n v="8"/>
    <n v="22"/>
    <n v="4"/>
    <n v="4"/>
    <n v="0"/>
    <n v="24"/>
    <n v="2"/>
    <n v="0"/>
    <n v="0"/>
    <n v="1"/>
  </r>
  <r>
    <n v="35"/>
    <x v="1"/>
    <n v="2"/>
    <s v="Male"/>
    <s v="Laboratory Technician"/>
    <n v="3"/>
    <n v="3407"/>
    <s v="No"/>
    <n v="2"/>
    <n v="10"/>
    <n v="0.12"/>
    <n v="7.0000000000000007E-2"/>
    <n v="4.9999999999999989E-2"/>
    <n v="681.40000000000009"/>
    <n v="3000"/>
    <x v="0"/>
    <s v="Travel_Rarely"/>
    <n v="750"/>
    <s v="Research &amp; Development"/>
    <n v="28"/>
    <n v="3"/>
    <s v="Life Sciences"/>
    <n v="46"/>
    <n v="4"/>
    <n v="2"/>
    <s v="Married"/>
    <n v="25348"/>
    <n v="1"/>
    <n v="17"/>
    <n v="3"/>
    <n v="4"/>
    <n v="2"/>
    <n v="10"/>
    <n v="3"/>
    <n v="9"/>
    <n v="6"/>
    <n v="8"/>
  </r>
  <r>
    <n v="34"/>
    <x v="1"/>
    <n v="4"/>
    <s v="Male"/>
    <s v="Healthcare Representative"/>
    <n v="3"/>
    <n v="5063"/>
    <s v="No"/>
    <n v="2"/>
    <n v="8"/>
    <n v="0.08"/>
    <n v="0.1"/>
    <n v="-2.0000000000000004E-2"/>
    <n v="1012.6"/>
    <n v="1200"/>
    <x v="1"/>
    <s v="Travel_Frequently"/>
    <n v="653"/>
    <s v="Research &amp; Development"/>
    <n v="10"/>
    <n v="4"/>
    <s v="Technical Degree"/>
    <n v="92"/>
    <n v="2"/>
    <n v="2"/>
    <s v="Married"/>
    <n v="15332"/>
    <n v="1"/>
    <n v="14"/>
    <n v="3"/>
    <n v="2"/>
    <n v="1"/>
    <n v="8"/>
    <n v="3"/>
    <n v="2"/>
    <n v="7"/>
    <n v="7"/>
  </r>
  <r>
    <n v="40"/>
    <x v="1"/>
    <n v="4"/>
    <s v="Female"/>
    <s v="Sales Executive"/>
    <n v="1"/>
    <n v="4639"/>
    <s v="No"/>
    <n v="3"/>
    <n v="5"/>
    <n v="0.15"/>
    <n v="0.09"/>
    <n v="0.06"/>
    <n v="927.80000000000007"/>
    <n v="1200"/>
    <x v="1"/>
    <s v="Travel_Rarely"/>
    <n v="118"/>
    <s v="Sales"/>
    <n v="14"/>
    <n v="2"/>
    <s v="Life Sciences"/>
    <n v="84"/>
    <n v="3"/>
    <n v="2"/>
    <s v="Married"/>
    <n v="11262"/>
    <n v="1"/>
    <n v="15"/>
    <n v="3"/>
    <n v="3"/>
    <n v="1"/>
    <n v="5"/>
    <n v="2"/>
    <n v="4"/>
    <n v="1"/>
    <n v="2"/>
  </r>
  <r>
    <n v="43"/>
    <x v="1"/>
    <n v="4"/>
    <s v="Male"/>
    <s v="Laboratory Technician"/>
    <n v="2"/>
    <n v="4876"/>
    <s v="No"/>
    <n v="3"/>
    <n v="6"/>
    <n v="0.08"/>
    <n v="0.11"/>
    <n v="-0.03"/>
    <n v="975.2"/>
    <n v="500"/>
    <x v="1"/>
    <s v="Travel_Rarely"/>
    <n v="990"/>
    <s v="Research &amp; Development"/>
    <n v="27"/>
    <n v="3"/>
    <s v="Technical Degree"/>
    <n v="87"/>
    <n v="4"/>
    <n v="1"/>
    <s v="Divorced"/>
    <n v="5855"/>
    <n v="5"/>
    <n v="12"/>
    <n v="3"/>
    <n v="3"/>
    <n v="1"/>
    <n v="8"/>
    <n v="0"/>
    <n v="4"/>
    <n v="0"/>
    <n v="2"/>
  </r>
  <r>
    <n v="35"/>
    <x v="1"/>
    <n v="3"/>
    <s v="Male"/>
    <s v="Laboratory Technician"/>
    <n v="4"/>
    <n v="2690"/>
    <s v="No"/>
    <n v="2"/>
    <n v="1"/>
    <n v="0.1"/>
    <n v="7.0000000000000007E-2"/>
    <n v="0.03"/>
    <n v="538"/>
    <n v="1200"/>
    <x v="1"/>
    <s v="Travel_Rarely"/>
    <n v="1349"/>
    <s v="Research &amp; Development"/>
    <n v="7"/>
    <n v="2"/>
    <s v="Life Sciences"/>
    <n v="63"/>
    <n v="2"/>
    <n v="1"/>
    <s v="Married"/>
    <n v="7713"/>
    <n v="1"/>
    <n v="18"/>
    <n v="3"/>
    <n v="4"/>
    <n v="1"/>
    <n v="1"/>
    <n v="5"/>
    <n v="0"/>
    <n v="0"/>
    <n v="1"/>
  </r>
  <r>
    <n v="46"/>
    <x v="1"/>
    <n v="4"/>
    <s v="Male"/>
    <s v="Manager"/>
    <n v="1"/>
    <n v="17567"/>
    <s v="No"/>
    <n v="1"/>
    <n v="26"/>
    <n v="0.1"/>
    <n v="0.11"/>
    <n v="-9.999999999999995E-3"/>
    <n v="3513.4"/>
    <n v="3000"/>
    <x v="1"/>
    <s v="Travel_Rarely"/>
    <n v="563"/>
    <s v="Sales"/>
    <n v="1"/>
    <n v="4"/>
    <s v="Life Sciences"/>
    <n v="56"/>
    <n v="4"/>
    <n v="4"/>
    <s v="Single"/>
    <n v="3156"/>
    <n v="1"/>
    <n v="15"/>
    <n v="3"/>
    <n v="2"/>
    <n v="0"/>
    <n v="27"/>
    <n v="5"/>
    <n v="0"/>
    <n v="0"/>
    <n v="12"/>
  </r>
  <r>
    <n v="28"/>
    <x v="0"/>
    <n v="3"/>
    <s v="Male"/>
    <s v="Laboratory Technician"/>
    <n v="2"/>
    <n v="2408"/>
    <s v="Yes"/>
    <n v="3"/>
    <n v="1"/>
    <n v="0.12"/>
    <n v="0.09"/>
    <n v="0.03"/>
    <n v="481.6"/>
    <n v="1200"/>
    <x v="0"/>
    <s v="Travel_Rarely"/>
    <n v="329"/>
    <s v="Research &amp; Development"/>
    <n v="24"/>
    <n v="3"/>
    <s v="Medical"/>
    <n v="51"/>
    <n v="3"/>
    <n v="1"/>
    <s v="Married"/>
    <n v="7324"/>
    <n v="1"/>
    <n v="17"/>
    <n v="3"/>
    <n v="3"/>
    <n v="3"/>
    <n v="1"/>
    <n v="3"/>
    <n v="1"/>
    <n v="0"/>
    <n v="0"/>
  </r>
  <r>
    <n v="22"/>
    <x v="1"/>
    <n v="2"/>
    <s v="Female"/>
    <s v="Research Scientist"/>
    <n v="3"/>
    <n v="2814"/>
    <s v="Yes"/>
    <n v="2"/>
    <n v="4"/>
    <n v="0.08"/>
    <n v="0.11"/>
    <n v="-0.03"/>
    <n v="562.80000000000007"/>
    <n v="1200"/>
    <x v="1"/>
    <s v="Non-Travel"/>
    <n v="457"/>
    <s v="Research &amp; Development"/>
    <n v="26"/>
    <n v="2"/>
    <s v="Other"/>
    <n v="85"/>
    <n v="2"/>
    <n v="1"/>
    <s v="Married"/>
    <n v="10293"/>
    <n v="1"/>
    <n v="14"/>
    <n v="3"/>
    <n v="2"/>
    <n v="0"/>
    <n v="4"/>
    <n v="2"/>
    <n v="2"/>
    <n v="1"/>
    <n v="3"/>
  </r>
  <r>
    <n v="50"/>
    <x v="1"/>
    <n v="2"/>
    <s v="Male"/>
    <s v="Healthcare Representative"/>
    <n v="3"/>
    <n v="11245"/>
    <s v="Yes"/>
    <n v="3"/>
    <n v="30"/>
    <n v="0.15"/>
    <n v="0.1"/>
    <n v="4.9999999999999989E-2"/>
    <n v="2249"/>
    <n v="500"/>
    <x v="1"/>
    <s v="Travel_Frequently"/>
    <n v="1234"/>
    <s v="Research &amp; Development"/>
    <n v="20"/>
    <n v="5"/>
    <s v="Medical"/>
    <n v="41"/>
    <n v="3"/>
    <n v="4"/>
    <s v="Married"/>
    <n v="20689"/>
    <n v="2"/>
    <n v="15"/>
    <n v="3"/>
    <n v="3"/>
    <n v="1"/>
    <n v="32"/>
    <n v="3"/>
    <n v="8"/>
    <n v="12"/>
    <n v="13"/>
  </r>
  <r>
    <n v="32"/>
    <x v="1"/>
    <n v="2"/>
    <s v="Female"/>
    <s v="Research Scientist"/>
    <n v="4"/>
    <n v="3312"/>
    <s v="No"/>
    <n v="3"/>
    <n v="3"/>
    <n v="0.1"/>
    <n v="0.11"/>
    <n v="-9.999999999999995E-3"/>
    <n v="662.40000000000009"/>
    <n v="500"/>
    <x v="2"/>
    <s v="Travel_Rarely"/>
    <n v="634"/>
    <s v="Research &amp; Development"/>
    <n v="5"/>
    <n v="4"/>
    <s v="Other"/>
    <n v="35"/>
    <n v="4"/>
    <n v="1"/>
    <s v="Married"/>
    <n v="18783"/>
    <n v="3"/>
    <n v="17"/>
    <n v="3"/>
    <n v="4"/>
    <n v="2"/>
    <n v="6"/>
    <n v="3"/>
    <n v="2"/>
    <n v="0"/>
    <n v="2"/>
  </r>
  <r>
    <n v="44"/>
    <x v="1"/>
    <n v="2"/>
    <s v="Female"/>
    <s v="Research Director"/>
    <n v="4"/>
    <n v="19049"/>
    <s v="Yes"/>
    <n v="2"/>
    <n v="22"/>
    <n v="0.12"/>
    <n v="7.0000000000000007E-2"/>
    <n v="4.9999999999999989E-2"/>
    <n v="3809.8"/>
    <n v="1200"/>
    <x v="1"/>
    <s v="Travel_Rarely"/>
    <n v="1313"/>
    <s v="Research &amp; Development"/>
    <n v="7"/>
    <n v="3"/>
    <s v="Medical"/>
    <n v="31"/>
    <n v="3"/>
    <n v="5"/>
    <s v="Divorced"/>
    <n v="3549"/>
    <n v="0"/>
    <n v="14"/>
    <n v="3"/>
    <n v="4"/>
    <n v="1"/>
    <n v="23"/>
    <n v="4"/>
    <n v="7"/>
    <n v="1"/>
    <n v="10"/>
  </r>
  <r>
    <n v="30"/>
    <x v="1"/>
    <n v="2"/>
    <s v="Male"/>
    <s v="Research Scientist"/>
    <n v="2"/>
    <n v="2141"/>
    <s v="No"/>
    <n v="2"/>
    <n v="6"/>
    <n v="0.12"/>
    <n v="0.1"/>
    <n v="1.999999999999999E-2"/>
    <n v="428.20000000000005"/>
    <n v="500"/>
    <x v="0"/>
    <s v="Travel_Rarely"/>
    <n v="241"/>
    <s v="Research &amp; Development"/>
    <n v="7"/>
    <n v="3"/>
    <s v="Medical"/>
    <n v="48"/>
    <n v="2"/>
    <n v="1"/>
    <s v="Married"/>
    <n v="5348"/>
    <n v="1"/>
    <n v="12"/>
    <n v="3"/>
    <n v="2"/>
    <n v="1"/>
    <n v="6"/>
    <n v="3"/>
    <n v="4"/>
    <n v="1"/>
    <n v="1"/>
  </r>
  <r>
    <n v="45"/>
    <x v="1"/>
    <n v="3"/>
    <s v="Female"/>
    <s v="Laboratory Technician"/>
    <n v="1"/>
    <n v="5769"/>
    <s v="Yes"/>
    <n v="3"/>
    <n v="10"/>
    <n v="0.08"/>
    <n v="0.1"/>
    <n v="-2.0000000000000004E-2"/>
    <n v="1153.8"/>
    <n v="500"/>
    <x v="1"/>
    <s v="Travel_Rarely"/>
    <n v="1015"/>
    <s v="Research &amp; Development"/>
    <n v="5"/>
    <n v="5"/>
    <s v="Medical"/>
    <n v="50"/>
    <n v="1"/>
    <n v="2"/>
    <s v="Single"/>
    <n v="23447"/>
    <n v="1"/>
    <n v="14"/>
    <n v="3"/>
    <n v="1"/>
    <n v="0"/>
    <n v="10"/>
    <n v="3"/>
    <n v="7"/>
    <n v="1"/>
    <n v="4"/>
  </r>
  <r>
    <n v="45"/>
    <x v="1"/>
    <n v="1"/>
    <s v="Male"/>
    <s v="Sales Executive"/>
    <n v="1"/>
    <n v="4385"/>
    <s v="No"/>
    <n v="3"/>
    <n v="10"/>
    <n v="0.15"/>
    <n v="7.0000000000000007E-2"/>
    <n v="7.9999999999999988E-2"/>
    <n v="877"/>
    <n v="3000"/>
    <x v="1"/>
    <s v="Non-Travel"/>
    <n v="336"/>
    <s v="Sales"/>
    <n v="26"/>
    <n v="3"/>
    <s v="Marketing"/>
    <n v="52"/>
    <n v="2"/>
    <n v="2"/>
    <s v="Married"/>
    <n v="24162"/>
    <n v="1"/>
    <n v="15"/>
    <n v="3"/>
    <n v="1"/>
    <n v="1"/>
    <n v="10"/>
    <n v="2"/>
    <n v="7"/>
    <n v="4"/>
    <n v="5"/>
  </r>
  <r>
    <n v="31"/>
    <x v="1"/>
    <n v="4"/>
    <s v="Male"/>
    <s v="Sales Executive"/>
    <n v="1"/>
    <n v="5332"/>
    <s v="No"/>
    <n v="3"/>
    <n v="5"/>
    <n v="0.1"/>
    <n v="0.1"/>
    <n v="0"/>
    <n v="1066.4000000000001"/>
    <n v="3000"/>
    <x v="1"/>
    <s v="Travel_Frequently"/>
    <n v="715"/>
    <s v="Sales"/>
    <n v="2"/>
    <n v="4"/>
    <s v="Other"/>
    <n v="54"/>
    <n v="3"/>
    <n v="2"/>
    <s v="Single"/>
    <n v="21602"/>
    <n v="7"/>
    <n v="13"/>
    <n v="3"/>
    <n v="4"/>
    <n v="0"/>
    <n v="10"/>
    <n v="3"/>
    <n v="2"/>
    <n v="0"/>
    <n v="3"/>
  </r>
  <r>
    <n v="36"/>
    <x v="1"/>
    <n v="3"/>
    <s v="Female"/>
    <s v="Manufacturing Director"/>
    <n v="3"/>
    <n v="4663"/>
    <s v="Yes"/>
    <n v="3"/>
    <n v="3"/>
    <n v="0.08"/>
    <n v="7.0000000000000007E-2"/>
    <n v="9.999999999999995E-3"/>
    <n v="932.6"/>
    <n v="4500"/>
    <x v="1"/>
    <s v="Travel_Rarely"/>
    <n v="559"/>
    <s v="Research &amp; Development"/>
    <n v="12"/>
    <n v="4"/>
    <s v="Life Sciences"/>
    <n v="76"/>
    <n v="3"/>
    <n v="2"/>
    <s v="Married"/>
    <n v="12421"/>
    <n v="9"/>
    <n v="12"/>
    <n v="3"/>
    <n v="2"/>
    <n v="2"/>
    <n v="7"/>
    <n v="2"/>
    <n v="2"/>
    <n v="1"/>
    <n v="1"/>
  </r>
  <r>
    <n v="34"/>
    <x v="1"/>
    <n v="3"/>
    <s v="Male"/>
    <s v="Manufacturing Director"/>
    <n v="4"/>
    <n v="4724"/>
    <s v="No"/>
    <n v="3"/>
    <n v="9"/>
    <n v="0.1"/>
    <n v="0.1"/>
    <n v="0"/>
    <n v="944.80000000000007"/>
    <n v="500"/>
    <x v="1"/>
    <s v="Travel_Frequently"/>
    <n v="426"/>
    <s v="Research &amp; Development"/>
    <n v="10"/>
    <n v="4"/>
    <s v="Life Sciences"/>
    <n v="42"/>
    <n v="4"/>
    <n v="2"/>
    <s v="Divorced"/>
    <n v="17000"/>
    <n v="1"/>
    <n v="13"/>
    <n v="3"/>
    <n v="1"/>
    <n v="1"/>
    <n v="9"/>
    <n v="3"/>
    <n v="7"/>
    <n v="7"/>
    <n v="2"/>
  </r>
  <r>
    <n v="49"/>
    <x v="1"/>
    <n v="3"/>
    <s v="Female"/>
    <s v="Laboratory Technician"/>
    <n v="1"/>
    <n v="3211"/>
    <s v="No"/>
    <n v="2"/>
    <n v="9"/>
    <n v="0.08"/>
    <n v="0.09"/>
    <n v="-9.999999999999995E-3"/>
    <n v="642.20000000000005"/>
    <n v="1200"/>
    <x v="1"/>
    <s v="Travel_Rarely"/>
    <n v="722"/>
    <s v="Research &amp; Development"/>
    <n v="25"/>
    <n v="4"/>
    <s v="Life Sciences"/>
    <n v="84"/>
    <n v="3"/>
    <n v="1"/>
    <s v="Married"/>
    <n v="22102"/>
    <n v="1"/>
    <n v="14"/>
    <n v="3"/>
    <n v="4"/>
    <n v="1"/>
    <n v="10"/>
    <n v="3"/>
    <n v="6"/>
    <n v="1"/>
    <n v="4"/>
  </r>
  <r>
    <n v="39"/>
    <x v="1"/>
    <n v="2"/>
    <s v="Male"/>
    <s v="Manufacturing Director"/>
    <n v="1"/>
    <n v="5377"/>
    <s v="No"/>
    <n v="3"/>
    <n v="7"/>
    <n v="0.08"/>
    <n v="0.1"/>
    <n v="-2.0000000000000004E-2"/>
    <n v="1075.4000000000001"/>
    <n v="1200"/>
    <x v="1"/>
    <s v="Travel_Rarely"/>
    <n v="1387"/>
    <s v="Research &amp; Development"/>
    <n v="10"/>
    <n v="5"/>
    <s v="Medical"/>
    <n v="76"/>
    <n v="3"/>
    <n v="2"/>
    <s v="Married"/>
    <n v="3835"/>
    <n v="2"/>
    <n v="13"/>
    <n v="3"/>
    <n v="4"/>
    <n v="3"/>
    <n v="10"/>
    <n v="3"/>
    <n v="7"/>
    <n v="7"/>
    <n v="7"/>
  </r>
  <r>
    <n v="27"/>
    <x v="1"/>
    <n v="4"/>
    <s v="Male"/>
    <s v="Laboratory Technician"/>
    <n v="1"/>
    <n v="4066"/>
    <s v="No"/>
    <n v="3"/>
    <n v="7"/>
    <n v="0.15"/>
    <n v="7.0000000000000007E-2"/>
    <n v="7.9999999999999988E-2"/>
    <n v="813.2"/>
    <n v="1200"/>
    <x v="1"/>
    <s v="Travel_Rarely"/>
    <n v="1302"/>
    <s v="Research &amp; Development"/>
    <n v="19"/>
    <n v="3"/>
    <s v="Other"/>
    <n v="67"/>
    <n v="2"/>
    <n v="1"/>
    <s v="Divorced"/>
    <n v="16290"/>
    <n v="1"/>
    <n v="11"/>
    <n v="3"/>
    <n v="1"/>
    <n v="2"/>
    <n v="7"/>
    <n v="3"/>
    <n v="7"/>
    <n v="0"/>
    <n v="7"/>
  </r>
  <r>
    <n v="35"/>
    <x v="1"/>
    <n v="2"/>
    <s v="Male"/>
    <s v="Research Scientist"/>
    <n v="1"/>
    <n v="5208"/>
    <s v="No"/>
    <n v="3"/>
    <n v="16"/>
    <n v="0.08"/>
    <n v="0.1"/>
    <n v="-2.0000000000000004E-2"/>
    <n v="1041.6000000000001"/>
    <n v="3000"/>
    <x v="1"/>
    <s v="Travel_Rarely"/>
    <n v="819"/>
    <s v="Research &amp; Development"/>
    <n v="18"/>
    <n v="5"/>
    <s v="Life Sciences"/>
    <n v="48"/>
    <n v="4"/>
    <n v="2"/>
    <s v="Married"/>
    <n v="26312"/>
    <n v="1"/>
    <n v="11"/>
    <n v="3"/>
    <n v="4"/>
    <n v="0"/>
    <n v="16"/>
    <n v="2"/>
    <n v="15"/>
    <n v="1"/>
    <n v="10"/>
  </r>
  <r>
    <n v="28"/>
    <x v="1"/>
    <n v="2"/>
    <s v="Female"/>
    <s v="Manufacturing Director"/>
    <n v="1"/>
    <n v="4877"/>
    <s v="No"/>
    <n v="2"/>
    <n v="5"/>
    <n v="0.15"/>
    <n v="0.11"/>
    <n v="3.9999999999999994E-2"/>
    <n v="975.40000000000009"/>
    <n v="1200"/>
    <x v="1"/>
    <s v="Travel_Rarely"/>
    <n v="580"/>
    <s v="Research &amp; Development"/>
    <n v="27"/>
    <n v="3"/>
    <s v="Medical"/>
    <n v="39"/>
    <n v="1"/>
    <n v="2"/>
    <s v="Divorced"/>
    <n v="20460"/>
    <n v="0"/>
    <n v="21"/>
    <n v="4"/>
    <n v="2"/>
    <n v="1"/>
    <n v="6"/>
    <n v="5"/>
    <n v="3"/>
    <n v="0"/>
    <n v="0"/>
  </r>
  <r>
    <n v="21"/>
    <x v="1"/>
    <n v="3"/>
    <s v="Male"/>
    <s v="Research Scientist"/>
    <n v="4"/>
    <n v="3117"/>
    <s v="No"/>
    <n v="3"/>
    <n v="2"/>
    <n v="0.1"/>
    <n v="7.0000000000000007E-2"/>
    <n v="0.03"/>
    <n v="623.40000000000009"/>
    <n v="4500"/>
    <x v="1"/>
    <s v="Travel_Rarely"/>
    <n v="546"/>
    <s v="Research &amp; Development"/>
    <n v="5"/>
    <n v="1"/>
    <s v="Medical"/>
    <n v="97"/>
    <n v="3"/>
    <n v="1"/>
    <s v="Single"/>
    <n v="26009"/>
    <n v="1"/>
    <n v="18"/>
    <n v="3"/>
    <n v="3"/>
    <n v="0"/>
    <n v="3"/>
    <n v="2"/>
    <n v="2"/>
    <n v="2"/>
    <n v="2"/>
  </r>
  <r>
    <n v="18"/>
    <x v="0"/>
    <n v="2"/>
    <s v="Female"/>
    <s v="Sales Representative"/>
    <n v="4"/>
    <n v="1569"/>
    <s v="Yes"/>
    <n v="4"/>
    <n v="0"/>
    <n v="0.08"/>
    <n v="7.0000000000000007E-2"/>
    <n v="9.999999999999995E-3"/>
    <n v="313.8"/>
    <n v="500"/>
    <x v="1"/>
    <s v="Travel_Frequently"/>
    <n v="544"/>
    <s v="Sales"/>
    <n v="3"/>
    <n v="2"/>
    <s v="Medical"/>
    <n v="70"/>
    <n v="3"/>
    <n v="1"/>
    <s v="Single"/>
    <n v="18420"/>
    <n v="1"/>
    <n v="12"/>
    <n v="3"/>
    <n v="3"/>
    <n v="0"/>
    <n v="0"/>
    <n v="2"/>
    <n v="0"/>
    <n v="0"/>
    <n v="0"/>
  </r>
  <r>
    <n v="47"/>
    <x v="1"/>
    <n v="4"/>
    <s v="Female"/>
    <s v="Manager"/>
    <n v="3"/>
    <n v="19658"/>
    <s v="No"/>
    <n v="3"/>
    <n v="5"/>
    <n v="0.08"/>
    <n v="7.0000000000000007E-2"/>
    <n v="9.999999999999995E-3"/>
    <n v="3931.6000000000004"/>
    <n v="3000"/>
    <x v="1"/>
    <s v="Travel_Rarely"/>
    <n v="1176"/>
    <s v="Human Resources"/>
    <n v="26"/>
    <n v="4"/>
    <s v="Life Sciences"/>
    <n v="98"/>
    <n v="3"/>
    <n v="5"/>
    <s v="Married"/>
    <n v="5220"/>
    <n v="3"/>
    <n v="11"/>
    <n v="3"/>
    <n v="3"/>
    <n v="1"/>
    <n v="27"/>
    <n v="2"/>
    <n v="2"/>
    <n v="1"/>
    <n v="0"/>
  </r>
  <r>
    <n v="39"/>
    <x v="1"/>
    <n v="3"/>
    <s v="Male"/>
    <s v="Laboratory Technician"/>
    <n v="3"/>
    <n v="3069"/>
    <s v="No"/>
    <n v="3"/>
    <n v="10"/>
    <n v="0.08"/>
    <n v="0.11"/>
    <n v="-0.03"/>
    <n v="613.80000000000007"/>
    <n v="3000"/>
    <x v="0"/>
    <s v="Travel_Rarely"/>
    <n v="170"/>
    <s v="Research &amp; Development"/>
    <n v="3"/>
    <n v="2"/>
    <s v="Medical"/>
    <n v="76"/>
    <n v="2"/>
    <n v="2"/>
    <s v="Divorced"/>
    <n v="10302"/>
    <n v="0"/>
    <n v="15"/>
    <n v="3"/>
    <n v="4"/>
    <n v="1"/>
    <n v="11"/>
    <n v="3"/>
    <n v="8"/>
    <n v="0"/>
    <n v="7"/>
  </r>
  <r>
    <n v="40"/>
    <x v="1"/>
    <n v="1"/>
    <s v="Female"/>
    <s v="Manufacturing Director"/>
    <n v="3"/>
    <n v="10435"/>
    <s v="No"/>
    <n v="3"/>
    <n v="18"/>
    <n v="0.1"/>
    <n v="0.09"/>
    <n v="1.0000000000000009E-2"/>
    <n v="2087"/>
    <n v="4500"/>
    <x v="1"/>
    <s v="Travel_Rarely"/>
    <n v="884"/>
    <s v="Research &amp; Development"/>
    <n v="15"/>
    <n v="3"/>
    <s v="Life Sciences"/>
    <n v="80"/>
    <n v="2"/>
    <n v="3"/>
    <s v="Married"/>
    <n v="25800"/>
    <n v="1"/>
    <n v="13"/>
    <n v="3"/>
    <n v="4"/>
    <n v="2"/>
    <n v="18"/>
    <n v="2"/>
    <n v="15"/>
    <n v="14"/>
    <n v="12"/>
  </r>
  <r>
    <n v="35"/>
    <x v="1"/>
    <n v="3"/>
    <s v="Female"/>
    <s v="Healthcare Representative"/>
    <n v="3"/>
    <n v="4148"/>
    <s v="No"/>
    <n v="3"/>
    <n v="14"/>
    <n v="0.15"/>
    <n v="0.11"/>
    <n v="3.9999999999999994E-2"/>
    <n v="829.6"/>
    <n v="3000"/>
    <x v="2"/>
    <s v="Non-Travel"/>
    <n v="208"/>
    <s v="Research &amp; Development"/>
    <n v="8"/>
    <n v="4"/>
    <s v="Life Sciences"/>
    <n v="52"/>
    <n v="3"/>
    <n v="2"/>
    <s v="Married"/>
    <n v="12250"/>
    <n v="1"/>
    <n v="12"/>
    <n v="3"/>
    <n v="4"/>
    <n v="1"/>
    <n v="15"/>
    <n v="5"/>
    <n v="11"/>
    <n v="2"/>
    <n v="9"/>
  </r>
  <r>
    <n v="37"/>
    <x v="1"/>
    <n v="3"/>
    <s v="Male"/>
    <s v="Manufacturing Director"/>
    <n v="3"/>
    <n v="5768"/>
    <s v="No"/>
    <n v="2"/>
    <n v="4"/>
    <n v="0.08"/>
    <n v="7.0000000000000007E-2"/>
    <n v="9.999999999999995E-3"/>
    <n v="1153.6000000000001"/>
    <n v="4500"/>
    <x v="1"/>
    <s v="Travel_Rarely"/>
    <n v="671"/>
    <s v="Research &amp; Development"/>
    <n v="19"/>
    <n v="3"/>
    <s v="Life Sciences"/>
    <n v="85"/>
    <n v="3"/>
    <n v="2"/>
    <s v="Married"/>
    <n v="26493"/>
    <n v="3"/>
    <n v="17"/>
    <n v="3"/>
    <n v="1"/>
    <n v="3"/>
    <n v="9"/>
    <n v="2"/>
    <n v="3"/>
    <n v="0"/>
    <n v="2"/>
  </r>
  <r>
    <n v="39"/>
    <x v="1"/>
    <n v="1"/>
    <s v="Female"/>
    <s v="Manufacturing Director"/>
    <n v="3"/>
    <n v="5042"/>
    <s v="No"/>
    <n v="1"/>
    <n v="9"/>
    <n v="0.15"/>
    <n v="0.11"/>
    <n v="3.9999999999999994E-2"/>
    <n v="1008.4000000000001"/>
    <n v="500"/>
    <x v="1"/>
    <s v="Travel_Frequently"/>
    <n v="711"/>
    <s v="Research &amp; Development"/>
    <n v="4"/>
    <n v="3"/>
    <s v="Medical"/>
    <n v="81"/>
    <n v="3"/>
    <n v="2"/>
    <s v="Single"/>
    <n v="3140"/>
    <n v="0"/>
    <n v="13"/>
    <n v="3"/>
    <n v="4"/>
    <n v="0"/>
    <n v="10"/>
    <n v="2"/>
    <n v="2"/>
    <n v="3"/>
    <n v="8"/>
  </r>
  <r>
    <n v="45"/>
    <x v="1"/>
    <n v="4"/>
    <s v="Female"/>
    <s v="Manufacturing Director"/>
    <n v="4"/>
    <n v="5770"/>
    <s v="No"/>
    <n v="3"/>
    <n v="10"/>
    <n v="0.1"/>
    <n v="0.09"/>
    <n v="1.0000000000000009E-2"/>
    <n v="1154"/>
    <n v="500"/>
    <x v="1"/>
    <s v="Travel_Rarely"/>
    <n v="1329"/>
    <s v="Research &amp; Development"/>
    <n v="2"/>
    <n v="2"/>
    <s v="Other"/>
    <n v="59"/>
    <n v="2"/>
    <n v="2"/>
    <s v="Divorced"/>
    <n v="5388"/>
    <n v="1"/>
    <n v="19"/>
    <n v="3"/>
    <n v="1"/>
    <n v="2"/>
    <n v="10"/>
    <n v="3"/>
    <n v="7"/>
    <n v="3"/>
    <n v="9"/>
  </r>
  <r>
    <n v="38"/>
    <x v="1"/>
    <n v="4"/>
    <s v="Female"/>
    <s v="Manufacturing Director"/>
    <n v="3"/>
    <n v="7756"/>
    <s v="Yes"/>
    <n v="4"/>
    <n v="5"/>
    <n v="0.1"/>
    <n v="0.09"/>
    <n v="1.0000000000000009E-2"/>
    <n v="1551.2"/>
    <n v="4500"/>
    <x v="1"/>
    <s v="Travel_Rarely"/>
    <n v="397"/>
    <s v="Research &amp; Development"/>
    <n v="2"/>
    <n v="2"/>
    <s v="Medical"/>
    <n v="54"/>
    <n v="2"/>
    <n v="3"/>
    <s v="Married"/>
    <n v="14199"/>
    <n v="3"/>
    <n v="19"/>
    <n v="3"/>
    <n v="4"/>
    <n v="1"/>
    <n v="10"/>
    <n v="6"/>
    <n v="4"/>
    <n v="0"/>
    <n v="2"/>
  </r>
  <r>
    <n v="35"/>
    <x v="0"/>
    <n v="4"/>
    <s v="Male"/>
    <s v="Sales Executive"/>
    <n v="1"/>
    <n v="10306"/>
    <s v="No"/>
    <n v="3"/>
    <n v="13"/>
    <n v="0.08"/>
    <n v="0.11"/>
    <n v="-0.03"/>
    <n v="2061.2000000000003"/>
    <n v="3000"/>
    <x v="2"/>
    <s v="Travel_Rarely"/>
    <n v="737"/>
    <s v="Sales"/>
    <n v="10"/>
    <n v="3"/>
    <s v="Medical"/>
    <n v="55"/>
    <n v="2"/>
    <n v="3"/>
    <s v="Married"/>
    <n v="21530"/>
    <n v="9"/>
    <n v="17"/>
    <n v="3"/>
    <n v="3"/>
    <n v="0"/>
    <n v="15"/>
    <n v="3"/>
    <n v="12"/>
    <n v="6"/>
    <n v="0"/>
  </r>
  <r>
    <n v="37"/>
    <x v="1"/>
    <n v="2"/>
    <s v="Female"/>
    <s v="Research Scientist"/>
    <n v="2"/>
    <n v="3936"/>
    <s v="No"/>
    <n v="1"/>
    <n v="8"/>
    <n v="0.12"/>
    <n v="0.09"/>
    <n v="0.03"/>
    <n v="787.2"/>
    <n v="3000"/>
    <x v="2"/>
    <s v="Travel_Rarely"/>
    <n v="1470"/>
    <s v="Research &amp; Development"/>
    <n v="10"/>
    <n v="3"/>
    <s v="Medical"/>
    <n v="71"/>
    <n v="3"/>
    <n v="1"/>
    <s v="Married"/>
    <n v="9953"/>
    <n v="1"/>
    <n v="11"/>
    <n v="3"/>
    <n v="1"/>
    <n v="1"/>
    <n v="8"/>
    <n v="2"/>
    <n v="4"/>
    <n v="7"/>
    <n v="7"/>
  </r>
  <r>
    <n v="40"/>
    <x v="1"/>
    <n v="3"/>
    <s v="Female"/>
    <s v="Manufacturing Director"/>
    <n v="4"/>
    <n v="7945"/>
    <s v="Yes"/>
    <n v="2"/>
    <n v="4"/>
    <n v="0.1"/>
    <n v="0.09"/>
    <n v="1.0000000000000009E-2"/>
    <n v="1589"/>
    <n v="4500"/>
    <x v="1"/>
    <s v="Travel_Rarely"/>
    <n v="448"/>
    <s v="Research &amp; Development"/>
    <n v="16"/>
    <n v="3"/>
    <s v="Life Sciences"/>
    <n v="84"/>
    <n v="3"/>
    <n v="3"/>
    <s v="Single"/>
    <n v="19948"/>
    <n v="6"/>
    <n v="15"/>
    <n v="3"/>
    <n v="4"/>
    <n v="0"/>
    <n v="18"/>
    <n v="2"/>
    <n v="2"/>
    <n v="3"/>
    <n v="3"/>
  </r>
  <r>
    <n v="44"/>
    <x v="1"/>
    <n v="1"/>
    <s v="Male"/>
    <s v="Human Resources"/>
    <n v="4"/>
    <n v="5743"/>
    <s v="Yes"/>
    <n v="3"/>
    <n v="10"/>
    <n v="0.08"/>
    <n v="0.11"/>
    <n v="-0.03"/>
    <n v="1148.6000000000001"/>
    <n v="4500"/>
    <x v="2"/>
    <s v="Travel_Frequently"/>
    <n v="602"/>
    <s v="Human Resources"/>
    <n v="1"/>
    <n v="5"/>
    <s v="Human Resources"/>
    <n v="37"/>
    <n v="3"/>
    <n v="2"/>
    <s v="Married"/>
    <n v="10503"/>
    <n v="4"/>
    <n v="11"/>
    <n v="3"/>
    <n v="3"/>
    <n v="0"/>
    <n v="14"/>
    <n v="3"/>
    <n v="7"/>
    <n v="0"/>
    <n v="2"/>
  </r>
  <r>
    <n v="48"/>
    <x v="1"/>
    <n v="3"/>
    <s v="Male"/>
    <s v="Manager"/>
    <n v="4"/>
    <n v="15202"/>
    <s v="No"/>
    <n v="3"/>
    <n v="2"/>
    <n v="0.08"/>
    <n v="0.1"/>
    <n v="-2.0000000000000004E-2"/>
    <n v="3040.4"/>
    <n v="1200"/>
    <x v="1"/>
    <s v="Travel_Frequently"/>
    <n v="365"/>
    <s v="Research &amp; Development"/>
    <n v="4"/>
    <n v="5"/>
    <s v="Medical"/>
    <n v="89"/>
    <n v="2"/>
    <n v="4"/>
    <s v="Married"/>
    <n v="5602"/>
    <n v="2"/>
    <n v="25"/>
    <n v="4"/>
    <n v="2"/>
    <n v="1"/>
    <n v="23"/>
    <n v="3"/>
    <n v="2"/>
    <n v="2"/>
    <n v="2"/>
  </r>
  <r>
    <n v="35"/>
    <x v="0"/>
    <n v="1"/>
    <s v="Male"/>
    <s v="Sales Executive"/>
    <n v="4"/>
    <n v="5440"/>
    <s v="Yes"/>
    <n v="2"/>
    <n v="2"/>
    <n v="0.1"/>
    <n v="7.0000000000000007E-2"/>
    <n v="0.03"/>
    <n v="1088"/>
    <n v="1200"/>
    <x v="0"/>
    <s v="Travel_Rarely"/>
    <n v="763"/>
    <s v="Sales"/>
    <n v="15"/>
    <n v="2"/>
    <s v="Medical"/>
    <n v="59"/>
    <n v="1"/>
    <n v="2"/>
    <s v="Divorced"/>
    <n v="22098"/>
    <n v="6"/>
    <n v="14"/>
    <n v="3"/>
    <n v="4"/>
    <n v="2"/>
    <n v="7"/>
    <n v="2"/>
    <n v="2"/>
    <n v="2"/>
    <n v="2"/>
  </r>
  <r>
    <n v="24"/>
    <x v="1"/>
    <n v="1"/>
    <s v="Female"/>
    <s v="Research Scientist"/>
    <n v="4"/>
    <n v="3760"/>
    <s v="Yes"/>
    <n v="3"/>
    <n v="6"/>
    <n v="0.1"/>
    <n v="0.11"/>
    <n v="-9.999999999999995E-3"/>
    <n v="752"/>
    <n v="4500"/>
    <x v="1"/>
    <s v="Travel_Frequently"/>
    <n v="567"/>
    <s v="Research &amp; Development"/>
    <n v="2"/>
    <n v="1"/>
    <s v="Technical Degree"/>
    <n v="32"/>
    <n v="3"/>
    <n v="1"/>
    <s v="Single"/>
    <n v="17218"/>
    <n v="1"/>
    <n v="13"/>
    <n v="3"/>
    <n v="3"/>
    <n v="0"/>
    <n v="6"/>
    <n v="2"/>
    <n v="3"/>
    <n v="1"/>
    <n v="3"/>
  </r>
  <r>
    <n v="27"/>
    <x v="1"/>
    <n v="2"/>
    <s v="Female"/>
    <s v="Research Scientist"/>
    <n v="3"/>
    <n v="3517"/>
    <s v="No"/>
    <n v="3"/>
    <n v="3"/>
    <n v="0.15"/>
    <n v="0.1"/>
    <n v="4.9999999999999989E-2"/>
    <n v="703.40000000000009"/>
    <n v="3000"/>
    <x v="1"/>
    <s v="Travel_Rarely"/>
    <n v="486"/>
    <s v="Research &amp; Development"/>
    <n v="8"/>
    <n v="3"/>
    <s v="Medical"/>
    <n v="86"/>
    <n v="4"/>
    <n v="1"/>
    <s v="Married"/>
    <n v="22490"/>
    <n v="7"/>
    <n v="17"/>
    <n v="3"/>
    <n v="1"/>
    <n v="0"/>
    <n v="5"/>
    <n v="0"/>
    <n v="2"/>
    <n v="0"/>
    <n v="2"/>
  </r>
  <r>
    <n v="27"/>
    <x v="1"/>
    <n v="4"/>
    <s v="Male"/>
    <s v="Research Scientist"/>
    <n v="4"/>
    <n v="2580"/>
    <s v="No"/>
    <n v="2"/>
    <n v="4"/>
    <n v="0.12"/>
    <n v="0.1"/>
    <n v="1.999999999999999E-2"/>
    <n v="516"/>
    <n v="500"/>
    <x v="1"/>
    <s v="Travel_Frequently"/>
    <n v="591"/>
    <s v="Research &amp; Development"/>
    <n v="2"/>
    <n v="3"/>
    <s v="Medical"/>
    <n v="87"/>
    <n v="3"/>
    <n v="1"/>
    <s v="Single"/>
    <n v="6297"/>
    <n v="2"/>
    <n v="13"/>
    <n v="3"/>
    <n v="3"/>
    <n v="0"/>
    <n v="6"/>
    <n v="0"/>
    <n v="2"/>
    <n v="1"/>
    <n v="2"/>
  </r>
  <r>
    <n v="40"/>
    <x v="0"/>
    <n v="1"/>
    <s v="Male"/>
    <s v="Laboratory Technician"/>
    <n v="1"/>
    <n v="2166"/>
    <s v="Yes"/>
    <n v="1"/>
    <n v="4"/>
    <n v="0.15"/>
    <n v="7.0000000000000007E-2"/>
    <n v="7.9999999999999988E-2"/>
    <n v="433.20000000000005"/>
    <n v="1200"/>
    <x v="1"/>
    <s v="Travel_Rarely"/>
    <n v="1329"/>
    <s v="Research &amp; Development"/>
    <n v="7"/>
    <n v="3"/>
    <s v="Life Sciences"/>
    <n v="73"/>
    <n v="3"/>
    <n v="1"/>
    <s v="Single"/>
    <n v="3339"/>
    <n v="3"/>
    <n v="14"/>
    <n v="3"/>
    <n v="2"/>
    <n v="0"/>
    <n v="10"/>
    <n v="3"/>
    <n v="2"/>
    <n v="0"/>
    <n v="3"/>
  </r>
  <r>
    <n v="29"/>
    <x v="1"/>
    <n v="3"/>
    <s v="Male"/>
    <s v="Sales Executive"/>
    <n v="3"/>
    <n v="5869"/>
    <s v="No"/>
    <n v="3"/>
    <n v="5"/>
    <n v="0.08"/>
    <n v="0.1"/>
    <n v="-2.0000000000000004E-2"/>
    <n v="1173.8"/>
    <n v="3000"/>
    <x v="1"/>
    <s v="Travel_Rarely"/>
    <n v="469"/>
    <s v="Sales"/>
    <n v="10"/>
    <n v="3"/>
    <s v="Medical"/>
    <n v="42"/>
    <n v="2"/>
    <n v="2"/>
    <s v="Single"/>
    <n v="23413"/>
    <n v="9"/>
    <n v="11"/>
    <n v="3"/>
    <n v="3"/>
    <n v="0"/>
    <n v="8"/>
    <n v="2"/>
    <n v="2"/>
    <n v="1"/>
    <n v="4"/>
  </r>
  <r>
    <n v="36"/>
    <x v="1"/>
    <n v="2"/>
    <s v="Female"/>
    <s v="Healthcare Representative"/>
    <n v="1"/>
    <n v="8008"/>
    <s v="No"/>
    <n v="3"/>
    <n v="3"/>
    <n v="0.08"/>
    <n v="0.09"/>
    <n v="-9.999999999999995E-3"/>
    <n v="1601.6000000000001"/>
    <n v="3000"/>
    <x v="1"/>
    <s v="Travel_Rarely"/>
    <n v="711"/>
    <s v="Research &amp; Development"/>
    <n v="5"/>
    <n v="4"/>
    <s v="Life Sciences"/>
    <n v="42"/>
    <n v="3"/>
    <n v="3"/>
    <s v="Married"/>
    <n v="22792"/>
    <n v="4"/>
    <n v="12"/>
    <n v="3"/>
    <n v="3"/>
    <n v="2"/>
    <n v="9"/>
    <n v="6"/>
    <n v="2"/>
    <n v="0"/>
    <n v="2"/>
  </r>
  <r>
    <n v="25"/>
    <x v="1"/>
    <n v="4"/>
    <s v="Male"/>
    <s v="Manufacturing Director"/>
    <n v="3"/>
    <n v="5206"/>
    <s v="No"/>
    <n v="3"/>
    <n v="7"/>
    <n v="0.1"/>
    <n v="0.1"/>
    <n v="0"/>
    <n v="1041.2"/>
    <n v="1200"/>
    <x v="2"/>
    <s v="Travel_Frequently"/>
    <n v="772"/>
    <s v="Research &amp; Development"/>
    <n v="2"/>
    <n v="1"/>
    <s v="Life Sciences"/>
    <n v="77"/>
    <n v="4"/>
    <n v="2"/>
    <s v="Divorced"/>
    <n v="4973"/>
    <n v="1"/>
    <n v="17"/>
    <n v="3"/>
    <n v="3"/>
    <n v="2"/>
    <n v="7"/>
    <n v="6"/>
    <n v="7"/>
    <n v="0"/>
    <n v="7"/>
  </r>
  <r>
    <n v="39"/>
    <x v="1"/>
    <n v="4"/>
    <s v="Male"/>
    <s v="Manufacturing Director"/>
    <n v="2"/>
    <n v="5295"/>
    <s v="No"/>
    <n v="3"/>
    <n v="5"/>
    <n v="0.12"/>
    <n v="7.0000000000000007E-2"/>
    <n v="4.9999999999999989E-2"/>
    <n v="1059"/>
    <n v="1200"/>
    <x v="1"/>
    <s v="Travel_Rarely"/>
    <n v="492"/>
    <s v="Research &amp; Development"/>
    <n v="12"/>
    <n v="3"/>
    <s v="Medical"/>
    <n v="66"/>
    <n v="3"/>
    <n v="2"/>
    <s v="Married"/>
    <n v="7693"/>
    <n v="4"/>
    <n v="21"/>
    <n v="4"/>
    <n v="3"/>
    <n v="0"/>
    <n v="7"/>
    <n v="3"/>
    <n v="4"/>
    <n v="1"/>
    <n v="0"/>
  </r>
  <r>
    <n v="49"/>
    <x v="1"/>
    <n v="1"/>
    <s v="Female"/>
    <s v="Research Director"/>
    <n v="2"/>
    <n v="16413"/>
    <s v="No"/>
    <n v="3"/>
    <n v="4"/>
    <n v="0.15"/>
    <n v="0.1"/>
    <n v="4.9999999999999989E-2"/>
    <n v="3282.6000000000004"/>
    <n v="1200"/>
    <x v="1"/>
    <s v="Travel_Rarely"/>
    <n v="301"/>
    <s v="Research &amp; Development"/>
    <n v="22"/>
    <n v="4"/>
    <s v="Other"/>
    <n v="72"/>
    <n v="3"/>
    <n v="4"/>
    <s v="Married"/>
    <n v="3498"/>
    <n v="3"/>
    <n v="16"/>
    <n v="3"/>
    <n v="2"/>
    <n v="2"/>
    <n v="27"/>
    <n v="2"/>
    <n v="2"/>
    <n v="1"/>
    <n v="2"/>
  </r>
  <r>
    <n v="50"/>
    <x v="1"/>
    <n v="4"/>
    <s v="Female"/>
    <s v="Research Director"/>
    <n v="1"/>
    <n v="13269"/>
    <s v="No"/>
    <n v="3"/>
    <n v="14"/>
    <n v="0.12"/>
    <n v="0.11"/>
    <n v="9.999999999999995E-3"/>
    <n v="2653.8"/>
    <n v="4500"/>
    <x v="0"/>
    <s v="Travel_Rarely"/>
    <n v="813"/>
    <s v="Research &amp; Development"/>
    <n v="17"/>
    <n v="5"/>
    <s v="Life Sciences"/>
    <n v="50"/>
    <n v="2"/>
    <n v="3"/>
    <s v="Divorced"/>
    <n v="21981"/>
    <n v="5"/>
    <n v="15"/>
    <n v="3"/>
    <n v="3"/>
    <n v="3"/>
    <n v="19"/>
    <n v="3"/>
    <n v="11"/>
    <n v="1"/>
    <n v="11"/>
  </r>
  <r>
    <n v="20"/>
    <x v="1"/>
    <n v="3"/>
    <s v="Female"/>
    <s v="Sales Representative"/>
    <n v="3"/>
    <n v="2783"/>
    <s v="No"/>
    <n v="3"/>
    <n v="2"/>
    <n v="0.08"/>
    <n v="7.0000000000000007E-2"/>
    <n v="9.999999999999995E-3"/>
    <n v="556.6"/>
    <n v="1200"/>
    <x v="2"/>
    <s v="Travel_Rarely"/>
    <n v="1141"/>
    <s v="Sales"/>
    <n v="2"/>
    <n v="3"/>
    <s v="Medical"/>
    <n v="31"/>
    <n v="3"/>
    <n v="1"/>
    <s v="Single"/>
    <n v="13251"/>
    <n v="1"/>
    <n v="19"/>
    <n v="3"/>
    <n v="1"/>
    <n v="0"/>
    <n v="2"/>
    <n v="3"/>
    <n v="2"/>
    <n v="2"/>
    <n v="2"/>
  </r>
  <r>
    <n v="34"/>
    <x v="1"/>
    <n v="4"/>
    <s v="Female"/>
    <s v="Research Scientist"/>
    <n v="2"/>
    <n v="5433"/>
    <s v="No"/>
    <n v="3"/>
    <n v="11"/>
    <n v="0.08"/>
    <n v="0.11"/>
    <n v="-0.03"/>
    <n v="1086.6000000000001"/>
    <n v="3000"/>
    <x v="1"/>
    <s v="Travel_Rarely"/>
    <n v="1130"/>
    <s v="Research &amp; Development"/>
    <n v="3"/>
    <n v="3"/>
    <s v="Life Sciences"/>
    <n v="66"/>
    <n v="3"/>
    <n v="2"/>
    <s v="Divorced"/>
    <n v="19332"/>
    <n v="1"/>
    <n v="12"/>
    <n v="3"/>
    <n v="3"/>
    <n v="1"/>
    <n v="11"/>
    <n v="2"/>
    <n v="8"/>
    <n v="7"/>
    <n v="9"/>
  </r>
  <r>
    <n v="36"/>
    <x v="1"/>
    <n v="1"/>
    <s v="Male"/>
    <s v="Laboratory Technician"/>
    <n v="2"/>
    <n v="2013"/>
    <s v="No"/>
    <n v="3"/>
    <n v="4"/>
    <n v="0.08"/>
    <n v="7.0000000000000007E-2"/>
    <n v="9.999999999999995E-3"/>
    <n v="402.6"/>
    <n v="4500"/>
    <x v="1"/>
    <s v="Travel_Rarely"/>
    <n v="311"/>
    <s v="Research &amp; Development"/>
    <n v="7"/>
    <n v="3"/>
    <s v="Life Sciences"/>
    <n v="77"/>
    <n v="3"/>
    <n v="1"/>
    <s v="Single"/>
    <n v="10950"/>
    <n v="2"/>
    <n v="11"/>
    <n v="3"/>
    <n v="3"/>
    <n v="0"/>
    <n v="15"/>
    <n v="4"/>
    <n v="3"/>
    <n v="1"/>
    <n v="3"/>
  </r>
  <r>
    <n v="49"/>
    <x v="1"/>
    <n v="3"/>
    <s v="Female"/>
    <s v="Healthcare Representative"/>
    <n v="3"/>
    <n v="13966"/>
    <s v="Yes"/>
    <n v="3"/>
    <n v="15"/>
    <n v="0.08"/>
    <n v="0.09"/>
    <n v="-9.999999999999995E-3"/>
    <n v="2793.2000000000003"/>
    <n v="500"/>
    <x v="1"/>
    <s v="Travel_Rarely"/>
    <n v="465"/>
    <s v="Research &amp; Development"/>
    <n v="6"/>
    <n v="1"/>
    <s v="Life Sciences"/>
    <n v="41"/>
    <n v="2"/>
    <n v="4"/>
    <s v="Married"/>
    <n v="11652"/>
    <n v="2"/>
    <n v="19"/>
    <n v="3"/>
    <n v="2"/>
    <n v="1"/>
    <n v="30"/>
    <n v="3"/>
    <n v="11"/>
    <n v="2"/>
    <n v="12"/>
  </r>
  <r>
    <n v="36"/>
    <x v="1"/>
    <n v="4"/>
    <s v="Female"/>
    <s v="Manufacturing Director"/>
    <n v="3"/>
    <n v="4374"/>
    <s v="No"/>
    <n v="3"/>
    <n v="3"/>
    <n v="0.1"/>
    <n v="0.09"/>
    <n v="1.0000000000000009E-2"/>
    <n v="874.80000000000007"/>
    <n v="3000"/>
    <x v="2"/>
    <s v="Non-Travel"/>
    <n v="894"/>
    <s v="Research &amp; Development"/>
    <n v="1"/>
    <n v="4"/>
    <s v="Medical"/>
    <n v="33"/>
    <n v="2"/>
    <n v="2"/>
    <s v="Married"/>
    <n v="15411"/>
    <n v="0"/>
    <n v="15"/>
    <n v="3"/>
    <n v="3"/>
    <n v="0"/>
    <n v="4"/>
    <n v="6"/>
    <n v="2"/>
    <n v="1"/>
    <n v="2"/>
  </r>
  <r>
    <n v="36"/>
    <x v="1"/>
    <n v="4"/>
    <s v="Male"/>
    <s v="Healthcare Representative"/>
    <n v="1"/>
    <n v="6842"/>
    <s v="No"/>
    <n v="3"/>
    <n v="5"/>
    <n v="0.08"/>
    <n v="0.11"/>
    <n v="-0.03"/>
    <n v="1368.4"/>
    <n v="1200"/>
    <x v="1"/>
    <s v="Travel_Rarely"/>
    <n v="1040"/>
    <s v="Research &amp; Development"/>
    <n v="3"/>
    <n v="2"/>
    <s v="Life Sciences"/>
    <n v="79"/>
    <n v="4"/>
    <n v="2"/>
    <s v="Divorced"/>
    <n v="26308"/>
    <n v="6"/>
    <n v="20"/>
    <n v="4"/>
    <n v="1"/>
    <n v="1"/>
    <n v="13"/>
    <n v="3"/>
    <n v="4"/>
    <n v="0"/>
    <n v="4"/>
  </r>
  <r>
    <n v="54"/>
    <x v="1"/>
    <n v="2"/>
    <s v="Female"/>
    <s v="Manager"/>
    <n v="3"/>
    <n v="17426"/>
    <s v="No"/>
    <n v="3"/>
    <n v="10"/>
    <n v="0.08"/>
    <n v="0.09"/>
    <n v="-9.999999999999995E-3"/>
    <n v="3485.2000000000003"/>
    <n v="3000"/>
    <x v="1"/>
    <s v="Travel_Rarely"/>
    <n v="584"/>
    <s v="Research &amp; Development"/>
    <n v="22"/>
    <n v="5"/>
    <s v="Medical"/>
    <n v="91"/>
    <n v="3"/>
    <n v="4"/>
    <s v="Married"/>
    <n v="18685"/>
    <n v="3"/>
    <n v="25"/>
    <n v="4"/>
    <n v="3"/>
    <n v="1"/>
    <n v="36"/>
    <n v="6"/>
    <n v="8"/>
    <n v="4"/>
    <n v="7"/>
  </r>
  <r>
    <n v="43"/>
    <x v="1"/>
    <n v="3"/>
    <s v="Male"/>
    <s v="Research Director"/>
    <n v="3"/>
    <n v="17603"/>
    <s v="No"/>
    <n v="3"/>
    <n v="14"/>
    <n v="0.12"/>
    <n v="0.1"/>
    <n v="1.999999999999999E-2"/>
    <n v="3520.6000000000004"/>
    <n v="500"/>
    <x v="0"/>
    <s v="Travel_Rarely"/>
    <n v="1291"/>
    <s v="Research &amp; Development"/>
    <n v="15"/>
    <n v="2"/>
    <s v="Life Sciences"/>
    <n v="65"/>
    <n v="2"/>
    <n v="4"/>
    <s v="Married"/>
    <n v="3525"/>
    <n v="1"/>
    <n v="24"/>
    <n v="4"/>
    <n v="1"/>
    <n v="1"/>
    <n v="14"/>
    <n v="3"/>
    <n v="10"/>
    <n v="6"/>
    <n v="11"/>
  </r>
  <r>
    <n v="35"/>
    <x v="0"/>
    <n v="4"/>
    <s v="Male"/>
    <s v="Sales Executive"/>
    <n v="4"/>
    <n v="4581"/>
    <s v="Yes"/>
    <n v="4"/>
    <n v="11"/>
    <n v="0.1"/>
    <n v="0.11"/>
    <n v="-9.999999999999995E-3"/>
    <n v="916.2"/>
    <n v="4500"/>
    <x v="0"/>
    <s v="Travel_Frequently"/>
    <n v="880"/>
    <s v="Sales"/>
    <n v="12"/>
    <n v="4"/>
    <s v="Other"/>
    <n v="36"/>
    <n v="3"/>
    <n v="2"/>
    <s v="Single"/>
    <n v="10414"/>
    <n v="3"/>
    <n v="24"/>
    <n v="4"/>
    <n v="1"/>
    <n v="0"/>
    <n v="13"/>
    <n v="2"/>
    <n v="9"/>
    <n v="6"/>
    <n v="7"/>
  </r>
  <r>
    <n v="38"/>
    <x v="1"/>
    <n v="4"/>
    <s v="Male"/>
    <s v="Research Scientist"/>
    <n v="4"/>
    <n v="4735"/>
    <s v="No"/>
    <n v="4"/>
    <n v="13"/>
    <n v="0.1"/>
    <n v="0.09"/>
    <n v="1.0000000000000009E-2"/>
    <n v="947"/>
    <n v="4500"/>
    <x v="1"/>
    <s v="Travel_Frequently"/>
    <n v="1189"/>
    <s v="Research &amp; Development"/>
    <n v="1"/>
    <n v="3"/>
    <s v="Life Sciences"/>
    <n v="90"/>
    <n v="3"/>
    <n v="2"/>
    <s v="Married"/>
    <n v="9867"/>
    <n v="7"/>
    <n v="15"/>
    <n v="3"/>
    <n v="4"/>
    <n v="2"/>
    <n v="19"/>
    <n v="4"/>
    <n v="11"/>
    <n v="2"/>
    <n v="9"/>
  </r>
  <r>
    <n v="29"/>
    <x v="1"/>
    <n v="1"/>
    <s v="Male"/>
    <s v="Sales Executive"/>
    <n v="2"/>
    <n v="4187"/>
    <s v="Yes"/>
    <n v="2"/>
    <n v="10"/>
    <n v="0.15"/>
    <n v="0.09"/>
    <n v="0.06"/>
    <n v="837.40000000000009"/>
    <n v="3000"/>
    <x v="1"/>
    <s v="Travel_Rarely"/>
    <n v="991"/>
    <s v="Sales"/>
    <n v="5"/>
    <n v="3"/>
    <s v="Medical"/>
    <n v="43"/>
    <n v="2"/>
    <n v="2"/>
    <s v="Divorced"/>
    <n v="3356"/>
    <n v="1"/>
    <n v="13"/>
    <n v="3"/>
    <n v="2"/>
    <n v="1"/>
    <n v="10"/>
    <n v="3"/>
    <n v="0"/>
    <n v="0"/>
    <n v="9"/>
  </r>
  <r>
    <n v="33"/>
    <x v="1"/>
    <n v="4"/>
    <s v="Male"/>
    <s v="Sales Executive"/>
    <n v="4"/>
    <n v="5505"/>
    <s v="No"/>
    <n v="3"/>
    <n v="6"/>
    <n v="0.1"/>
    <n v="0.1"/>
    <n v="0"/>
    <n v="1101"/>
    <n v="4500"/>
    <x v="1"/>
    <s v="Travel_Rarely"/>
    <n v="392"/>
    <s v="Sales"/>
    <n v="2"/>
    <n v="4"/>
    <s v="Medical"/>
    <n v="93"/>
    <n v="3"/>
    <n v="2"/>
    <s v="Divorced"/>
    <n v="3921"/>
    <n v="1"/>
    <n v="14"/>
    <n v="3"/>
    <n v="3"/>
    <n v="2"/>
    <n v="6"/>
    <n v="5"/>
    <n v="2"/>
    <n v="0"/>
    <n v="4"/>
  </r>
  <r>
    <n v="32"/>
    <x v="1"/>
    <n v="4"/>
    <s v="Male"/>
    <s v="Research Scientist"/>
    <n v="2"/>
    <n v="5470"/>
    <s v="No"/>
    <n v="2"/>
    <n v="9"/>
    <n v="0.1"/>
    <n v="0.11"/>
    <n v="-9.999999999999995E-3"/>
    <n v="1094"/>
    <n v="4500"/>
    <x v="1"/>
    <s v="Travel_Rarely"/>
    <n v="977"/>
    <s v="Research &amp; Development"/>
    <n v="2"/>
    <n v="3"/>
    <s v="Medical"/>
    <n v="45"/>
    <n v="3"/>
    <n v="2"/>
    <s v="Divorced"/>
    <n v="25518"/>
    <n v="0"/>
    <n v="13"/>
    <n v="3"/>
    <n v="3"/>
    <n v="2"/>
    <n v="10"/>
    <n v="4"/>
    <n v="5"/>
    <n v="1"/>
    <n v="6"/>
  </r>
  <r>
    <n v="31"/>
    <x v="1"/>
    <n v="1"/>
    <s v="Female"/>
    <s v="Sales Executive"/>
    <n v="4"/>
    <n v="5476"/>
    <s v="No"/>
    <n v="3"/>
    <n v="10"/>
    <n v="0.15"/>
    <n v="0.09"/>
    <n v="0.06"/>
    <n v="1095.2"/>
    <n v="500"/>
    <x v="1"/>
    <s v="Travel_Rarely"/>
    <n v="1112"/>
    <s v="Sales"/>
    <n v="5"/>
    <n v="4"/>
    <s v="Life Sciences"/>
    <n v="67"/>
    <n v="3"/>
    <n v="2"/>
    <s v="Married"/>
    <n v="22589"/>
    <n v="1"/>
    <n v="11"/>
    <n v="3"/>
    <n v="1"/>
    <n v="2"/>
    <n v="10"/>
    <n v="2"/>
    <n v="0"/>
    <n v="0"/>
    <n v="2"/>
  </r>
  <r>
    <n v="49"/>
    <x v="1"/>
    <n v="4"/>
    <s v="Female"/>
    <s v="Laboratory Technician"/>
    <n v="1"/>
    <n v="2587"/>
    <s v="Yes"/>
    <n v="2"/>
    <n v="2"/>
    <n v="0.1"/>
    <n v="0.1"/>
    <n v="0"/>
    <n v="517.4"/>
    <n v="3000"/>
    <x v="1"/>
    <s v="Travel_Rarely"/>
    <n v="464"/>
    <s v="Research &amp; Development"/>
    <n v="16"/>
    <n v="3"/>
    <s v="Medical"/>
    <n v="74"/>
    <n v="3"/>
    <n v="1"/>
    <s v="Divorced"/>
    <n v="24941"/>
    <n v="4"/>
    <n v="16"/>
    <n v="3"/>
    <n v="2"/>
    <n v="1"/>
    <n v="17"/>
    <n v="2"/>
    <n v="2"/>
    <n v="2"/>
    <n v="2"/>
  </r>
  <r>
    <n v="38"/>
    <x v="1"/>
    <n v="4"/>
    <s v="Female"/>
    <s v="Laboratory Technician"/>
    <n v="2"/>
    <n v="2440"/>
    <s v="No"/>
    <n v="3"/>
    <n v="4"/>
    <n v="0.12"/>
    <n v="0.11"/>
    <n v="9.999999999999995E-3"/>
    <n v="488"/>
    <n v="4500"/>
    <x v="1"/>
    <s v="Travel_Frequently"/>
    <n v="148"/>
    <s v="Research &amp; Development"/>
    <n v="2"/>
    <n v="3"/>
    <s v="Medical"/>
    <n v="42"/>
    <n v="2"/>
    <n v="1"/>
    <s v="Single"/>
    <n v="23826"/>
    <n v="1"/>
    <n v="22"/>
    <n v="4"/>
    <n v="2"/>
    <n v="0"/>
    <n v="4"/>
    <n v="3"/>
    <n v="3"/>
    <n v="3"/>
    <n v="3"/>
  </r>
  <r>
    <n v="47"/>
    <x v="1"/>
    <n v="2"/>
    <s v="Female"/>
    <s v="Manager"/>
    <n v="2"/>
    <n v="15972"/>
    <s v="No"/>
    <n v="3"/>
    <n v="3"/>
    <n v="0.12"/>
    <n v="7.0000000000000007E-2"/>
    <n v="4.9999999999999989E-2"/>
    <n v="3194.4"/>
    <n v="4500"/>
    <x v="1"/>
    <s v="Travel_Rarely"/>
    <n v="1225"/>
    <s v="Sales"/>
    <n v="2"/>
    <n v="4"/>
    <s v="Life Sciences"/>
    <n v="47"/>
    <n v="4"/>
    <n v="4"/>
    <s v="Divorced"/>
    <n v="21086"/>
    <n v="6"/>
    <n v="14"/>
    <n v="3"/>
    <n v="3"/>
    <n v="3"/>
    <n v="29"/>
    <n v="2"/>
    <n v="2"/>
    <n v="1"/>
    <n v="2"/>
  </r>
  <r>
    <n v="49"/>
    <x v="1"/>
    <n v="3"/>
    <s v="Male"/>
    <s v="Manager"/>
    <n v="3"/>
    <n v="15379"/>
    <s v="No"/>
    <n v="3"/>
    <n v="8"/>
    <n v="0.15"/>
    <n v="0.1"/>
    <n v="4.9999999999999989E-2"/>
    <n v="3075.8"/>
    <n v="3000"/>
    <x v="0"/>
    <s v="Travel_Rarely"/>
    <n v="809"/>
    <s v="Research &amp; Development"/>
    <n v="1"/>
    <n v="3"/>
    <s v="Life Sciences"/>
    <n v="36"/>
    <n v="3"/>
    <n v="4"/>
    <s v="Single"/>
    <n v="22384"/>
    <n v="4"/>
    <n v="14"/>
    <n v="3"/>
    <n v="1"/>
    <n v="0"/>
    <n v="23"/>
    <n v="2"/>
    <n v="7"/>
    <n v="0"/>
    <n v="0"/>
  </r>
  <r>
    <n v="41"/>
    <x v="1"/>
    <n v="4"/>
    <s v="Male"/>
    <s v="Sales Executive"/>
    <n v="3"/>
    <n v="7082"/>
    <s v="Yes"/>
    <n v="3"/>
    <n v="2"/>
    <n v="0.15"/>
    <n v="7.0000000000000007E-2"/>
    <n v="7.9999999999999988E-2"/>
    <n v="1416.4"/>
    <n v="3000"/>
    <x v="0"/>
    <s v="Travel_Rarely"/>
    <n v="1206"/>
    <s v="Sales"/>
    <n v="23"/>
    <n v="2"/>
    <s v="Life Sciences"/>
    <n v="80"/>
    <n v="3"/>
    <n v="3"/>
    <s v="Single"/>
    <n v="11591"/>
    <n v="3"/>
    <n v="16"/>
    <n v="3"/>
    <n v="4"/>
    <n v="0"/>
    <n v="21"/>
    <n v="2"/>
    <n v="0"/>
    <n v="0"/>
    <n v="2"/>
  </r>
  <r>
    <n v="20"/>
    <x v="1"/>
    <n v="4"/>
    <s v="Male"/>
    <s v="Sales Representative"/>
    <n v="1"/>
    <n v="2728"/>
    <s v="No"/>
    <n v="3"/>
    <n v="2"/>
    <n v="0.1"/>
    <n v="0.09"/>
    <n v="1.0000000000000009E-2"/>
    <n v="545.6"/>
    <n v="500"/>
    <x v="2"/>
    <s v="Travel_Rarely"/>
    <n v="727"/>
    <s v="Sales"/>
    <n v="9"/>
    <n v="1"/>
    <s v="Life Sciences"/>
    <n v="54"/>
    <n v="3"/>
    <n v="1"/>
    <s v="Single"/>
    <n v="21082"/>
    <n v="1"/>
    <n v="11"/>
    <n v="3"/>
    <n v="1"/>
    <n v="0"/>
    <n v="2"/>
    <n v="3"/>
    <n v="2"/>
    <n v="0"/>
    <n v="2"/>
  </r>
  <r>
    <n v="33"/>
    <x v="1"/>
    <n v="3"/>
    <s v="Female"/>
    <s v="Sales Executive"/>
    <n v="4"/>
    <n v="5368"/>
    <s v="Yes"/>
    <n v="3"/>
    <n v="6"/>
    <n v="0.15"/>
    <n v="0.11"/>
    <n v="3.9999999999999994E-2"/>
    <n v="1073.6000000000001"/>
    <n v="1200"/>
    <x v="1"/>
    <s v="Non-Travel"/>
    <n v="530"/>
    <s v="Sales"/>
    <n v="16"/>
    <n v="3"/>
    <s v="Life Sciences"/>
    <n v="36"/>
    <n v="3"/>
    <n v="2"/>
    <s v="Divorced"/>
    <n v="16130"/>
    <n v="1"/>
    <n v="25"/>
    <n v="4"/>
    <n v="3"/>
    <n v="1"/>
    <n v="7"/>
    <n v="2"/>
    <n v="5"/>
    <n v="1"/>
    <n v="2"/>
  </r>
  <r>
    <n v="36"/>
    <x v="1"/>
    <n v="1"/>
    <s v="Male"/>
    <s v="Healthcare Representative"/>
    <n v="3"/>
    <n v="5347"/>
    <s v="No"/>
    <n v="2"/>
    <n v="3"/>
    <n v="0.1"/>
    <n v="7.0000000000000007E-2"/>
    <n v="0.03"/>
    <n v="1069.4000000000001"/>
    <n v="4500"/>
    <x v="1"/>
    <s v="Travel_Rarely"/>
    <n v="1351"/>
    <s v="Research &amp; Development"/>
    <n v="26"/>
    <n v="4"/>
    <s v="Life Sciences"/>
    <n v="80"/>
    <n v="3"/>
    <n v="2"/>
    <s v="Married"/>
    <n v="7419"/>
    <n v="6"/>
    <n v="14"/>
    <n v="3"/>
    <n v="2"/>
    <n v="2"/>
    <n v="10"/>
    <n v="2"/>
    <n v="2"/>
    <n v="0"/>
    <n v="2"/>
  </r>
  <r>
    <n v="44"/>
    <x v="1"/>
    <n v="3"/>
    <s v="Female"/>
    <s v="Human Resources"/>
    <n v="4"/>
    <n v="3195"/>
    <s v="Yes"/>
    <n v="3"/>
    <n v="2"/>
    <n v="0.12"/>
    <n v="0.09"/>
    <n v="0.03"/>
    <n v="639"/>
    <n v="500"/>
    <x v="1"/>
    <s v="Travel_Rarely"/>
    <n v="528"/>
    <s v="Human Resources"/>
    <n v="1"/>
    <n v="3"/>
    <s v="Life Sciences"/>
    <n v="44"/>
    <n v="3"/>
    <n v="1"/>
    <s v="Divorced"/>
    <n v="4167"/>
    <n v="4"/>
    <n v="18"/>
    <n v="3"/>
    <n v="1"/>
    <n v="3"/>
    <n v="8"/>
    <n v="2"/>
    <n v="2"/>
    <n v="2"/>
    <n v="2"/>
  </r>
  <r>
    <n v="23"/>
    <x v="0"/>
    <n v="4"/>
    <s v="Male"/>
    <s v="Laboratory Technician"/>
    <n v="3"/>
    <n v="3989"/>
    <s v="Yes"/>
    <n v="3"/>
    <n v="5"/>
    <n v="0.12"/>
    <n v="0.1"/>
    <n v="1.999999999999999E-2"/>
    <n v="797.80000000000007"/>
    <n v="500"/>
    <x v="1"/>
    <s v="Travel_Rarely"/>
    <n v="1320"/>
    <s v="Research &amp; Development"/>
    <n v="8"/>
    <n v="1"/>
    <s v="Medical"/>
    <n v="93"/>
    <n v="2"/>
    <n v="1"/>
    <s v="Single"/>
    <n v="20586"/>
    <n v="1"/>
    <n v="11"/>
    <n v="3"/>
    <n v="1"/>
    <n v="0"/>
    <n v="5"/>
    <n v="2"/>
    <n v="4"/>
    <n v="1"/>
    <n v="2"/>
  </r>
  <r>
    <n v="38"/>
    <x v="1"/>
    <n v="4"/>
    <s v="Female"/>
    <s v="Laboratory Technician"/>
    <n v="3"/>
    <n v="3306"/>
    <s v="No"/>
    <n v="2"/>
    <n v="0"/>
    <n v="0.12"/>
    <n v="7.0000000000000007E-2"/>
    <n v="4.9999999999999989E-2"/>
    <n v="661.2"/>
    <n v="500"/>
    <x v="1"/>
    <s v="Travel_Rarely"/>
    <n v="1495"/>
    <s v="Research &amp; Development"/>
    <n v="4"/>
    <n v="2"/>
    <s v="Medical"/>
    <n v="87"/>
    <n v="3"/>
    <n v="1"/>
    <s v="Married"/>
    <n v="26176"/>
    <n v="7"/>
    <n v="19"/>
    <n v="3"/>
    <n v="4"/>
    <n v="1"/>
    <n v="7"/>
    <n v="5"/>
    <n v="0"/>
    <n v="0"/>
    <n v="0"/>
  </r>
  <r>
    <n v="53"/>
    <x v="1"/>
    <n v="2"/>
    <s v="Male"/>
    <s v="Healthcare Representative"/>
    <n v="4"/>
    <n v="7005"/>
    <s v="No"/>
    <n v="3"/>
    <n v="4"/>
    <n v="0.1"/>
    <n v="7.0000000000000007E-2"/>
    <n v="0.03"/>
    <n v="1401"/>
    <n v="500"/>
    <x v="1"/>
    <s v="Travel_Rarely"/>
    <n v="1395"/>
    <s v="Research &amp; Development"/>
    <n v="24"/>
    <n v="4"/>
    <s v="Medical"/>
    <n v="48"/>
    <n v="4"/>
    <n v="3"/>
    <s v="Married"/>
    <n v="3458"/>
    <n v="3"/>
    <n v="15"/>
    <n v="3"/>
    <n v="3"/>
    <n v="0"/>
    <n v="11"/>
    <n v="2"/>
    <n v="3"/>
    <n v="1"/>
    <n v="2"/>
  </r>
  <r>
    <n v="48"/>
    <x v="0"/>
    <n v="4"/>
    <s v="Female"/>
    <s v="Sales Representative"/>
    <n v="3"/>
    <n v="2655"/>
    <s v="Yes"/>
    <n v="3"/>
    <n v="9"/>
    <n v="0.08"/>
    <n v="7.0000000000000007E-2"/>
    <n v="9.999999999999995E-3"/>
    <n v="531"/>
    <n v="3000"/>
    <x v="2"/>
    <s v="Travel_Frequently"/>
    <n v="708"/>
    <s v="Sales"/>
    <n v="7"/>
    <n v="2"/>
    <s v="Medical"/>
    <n v="95"/>
    <n v="3"/>
    <n v="1"/>
    <s v="Married"/>
    <n v="11740"/>
    <n v="2"/>
    <n v="11"/>
    <n v="3"/>
    <n v="3"/>
    <n v="2"/>
    <n v="19"/>
    <n v="3"/>
    <n v="7"/>
    <n v="7"/>
    <n v="7"/>
  </r>
  <r>
    <n v="32"/>
    <x v="0"/>
    <n v="4"/>
    <s v="Male"/>
    <s v="Laboratory Technician"/>
    <n v="2"/>
    <n v="1393"/>
    <s v="No"/>
    <n v="3"/>
    <n v="1"/>
    <n v="0.08"/>
    <n v="7.0000000000000007E-2"/>
    <n v="9.999999999999995E-3"/>
    <n v="278.60000000000002"/>
    <n v="1200"/>
    <x v="1"/>
    <s v="Travel_Rarely"/>
    <n v="1259"/>
    <s v="Research &amp; Development"/>
    <n v="2"/>
    <n v="4"/>
    <s v="Life Sciences"/>
    <n v="95"/>
    <n v="3"/>
    <n v="1"/>
    <s v="Single"/>
    <n v="24852"/>
    <n v="1"/>
    <n v="12"/>
    <n v="3"/>
    <n v="1"/>
    <n v="0"/>
    <n v="1"/>
    <n v="2"/>
    <n v="0"/>
    <n v="0"/>
    <n v="0"/>
  </r>
  <r>
    <n v="26"/>
    <x v="1"/>
    <n v="4"/>
    <s v="Male"/>
    <s v="Laboratory Technician"/>
    <n v="4"/>
    <n v="2570"/>
    <s v="No"/>
    <n v="3"/>
    <n v="7"/>
    <n v="0.08"/>
    <n v="0.11"/>
    <n v="-0.03"/>
    <n v="514"/>
    <n v="4500"/>
    <x v="1"/>
    <s v="Non-Travel"/>
    <n v="786"/>
    <s v="Research &amp; Development"/>
    <n v="7"/>
    <n v="3"/>
    <s v="Medical"/>
    <n v="76"/>
    <n v="3"/>
    <n v="1"/>
    <s v="Single"/>
    <n v="11925"/>
    <n v="1"/>
    <n v="20"/>
    <n v="4"/>
    <n v="3"/>
    <n v="0"/>
    <n v="7"/>
    <n v="5"/>
    <n v="7"/>
    <n v="5"/>
    <n v="7"/>
  </r>
  <r>
    <n v="55"/>
    <x v="1"/>
    <n v="1"/>
    <s v="Male"/>
    <s v="Research Scientist"/>
    <n v="2"/>
    <n v="3537"/>
    <s v="No"/>
    <n v="3"/>
    <n v="4"/>
    <n v="0.1"/>
    <n v="0.11"/>
    <n v="-9.999999999999995E-3"/>
    <n v="707.40000000000009"/>
    <n v="1200"/>
    <x v="1"/>
    <s v="Travel_Rarely"/>
    <n v="1441"/>
    <s v="Research &amp; Development"/>
    <n v="22"/>
    <n v="3"/>
    <s v="Technical Degree"/>
    <n v="94"/>
    <n v="2"/>
    <n v="1"/>
    <s v="Divorced"/>
    <n v="23737"/>
    <n v="5"/>
    <n v="12"/>
    <n v="3"/>
    <n v="4"/>
    <n v="1"/>
    <n v="8"/>
    <n v="1"/>
    <n v="2"/>
    <n v="1"/>
    <n v="2"/>
  </r>
  <r>
    <n v="34"/>
    <x v="1"/>
    <n v="2"/>
    <s v="Male"/>
    <s v="Laboratory Technician"/>
    <n v="4"/>
    <n v="3986"/>
    <s v="No"/>
    <n v="4"/>
    <n v="15"/>
    <n v="0.12"/>
    <n v="0.09"/>
    <n v="0.03"/>
    <n v="797.2"/>
    <n v="500"/>
    <x v="1"/>
    <s v="Travel_Rarely"/>
    <n v="1157"/>
    <s v="Research &amp; Development"/>
    <n v="5"/>
    <n v="2"/>
    <s v="Medical"/>
    <n v="57"/>
    <n v="2"/>
    <n v="2"/>
    <s v="Married"/>
    <n v="11912"/>
    <n v="1"/>
    <n v="14"/>
    <n v="3"/>
    <n v="3"/>
    <n v="1"/>
    <n v="15"/>
    <n v="3"/>
    <n v="10"/>
    <n v="4"/>
    <n v="13"/>
  </r>
  <r>
    <n v="60"/>
    <x v="1"/>
    <n v="3"/>
    <s v="Male"/>
    <s v="Healthcare Representative"/>
    <n v="4"/>
    <n v="10883"/>
    <s v="No"/>
    <n v="4"/>
    <n v="1"/>
    <n v="0.12"/>
    <n v="0.11"/>
    <n v="9.999999999999995E-3"/>
    <n v="2176.6"/>
    <n v="1200"/>
    <x v="1"/>
    <s v="Travel_Rarely"/>
    <n v="370"/>
    <s v="Research &amp; Development"/>
    <n v="1"/>
    <n v="4"/>
    <s v="Medical"/>
    <n v="92"/>
    <n v="1"/>
    <n v="3"/>
    <s v="Divorced"/>
    <n v="20467"/>
    <n v="3"/>
    <n v="20"/>
    <n v="4"/>
    <n v="3"/>
    <n v="1"/>
    <n v="19"/>
    <n v="2"/>
    <n v="0"/>
    <n v="0"/>
    <n v="0"/>
  </r>
  <r>
    <n v="33"/>
    <x v="1"/>
    <n v="2"/>
    <s v="Male"/>
    <s v="Laboratory Technician"/>
    <n v="2"/>
    <n v="2028"/>
    <s v="No"/>
    <n v="3"/>
    <n v="14"/>
    <n v="0.08"/>
    <n v="0.1"/>
    <n v="-2.0000000000000004E-2"/>
    <n v="405.6"/>
    <n v="4500"/>
    <x v="2"/>
    <s v="Travel_Rarely"/>
    <n v="267"/>
    <s v="Research &amp; Development"/>
    <n v="21"/>
    <n v="3"/>
    <s v="Medical"/>
    <n v="79"/>
    <n v="4"/>
    <n v="1"/>
    <s v="Married"/>
    <n v="13637"/>
    <n v="1"/>
    <n v="18"/>
    <n v="3"/>
    <n v="4"/>
    <n v="3"/>
    <n v="14"/>
    <n v="6"/>
    <n v="11"/>
    <n v="2"/>
    <n v="13"/>
  </r>
  <r>
    <n v="37"/>
    <x v="1"/>
    <n v="3"/>
    <s v="Male"/>
    <s v="Sales Executive"/>
    <n v="4"/>
    <n v="9525"/>
    <s v="No"/>
    <n v="2"/>
    <n v="6"/>
    <n v="0.1"/>
    <n v="0.09"/>
    <n v="1.0000000000000009E-2"/>
    <n v="1905"/>
    <n v="1200"/>
    <x v="1"/>
    <s v="Travel_Frequently"/>
    <n v="1278"/>
    <s v="Sales"/>
    <n v="1"/>
    <n v="4"/>
    <s v="Medical"/>
    <n v="31"/>
    <n v="1"/>
    <n v="2"/>
    <s v="Divorced"/>
    <n v="7677"/>
    <n v="1"/>
    <n v="14"/>
    <n v="3"/>
    <n v="3"/>
    <n v="2"/>
    <n v="6"/>
    <n v="2"/>
    <n v="3"/>
    <n v="1"/>
    <n v="3"/>
  </r>
  <r>
    <n v="34"/>
    <x v="1"/>
    <n v="2"/>
    <s v="Female"/>
    <s v="Research Scientist"/>
    <n v="4"/>
    <n v="2929"/>
    <s v="No"/>
    <n v="3"/>
    <n v="10"/>
    <n v="0.12"/>
    <n v="0.11"/>
    <n v="9.999999999999995E-3"/>
    <n v="585.80000000000007"/>
    <n v="500"/>
    <x v="2"/>
    <s v="Travel_Rarely"/>
    <n v="678"/>
    <s v="Research &amp; Development"/>
    <n v="19"/>
    <n v="3"/>
    <s v="Life Sciences"/>
    <n v="35"/>
    <n v="2"/>
    <n v="1"/>
    <s v="Married"/>
    <n v="20338"/>
    <n v="1"/>
    <n v="12"/>
    <n v="3"/>
    <n v="2"/>
    <n v="0"/>
    <n v="10"/>
    <n v="3"/>
    <n v="9"/>
    <n v="8"/>
    <n v="7"/>
  </r>
  <r>
    <n v="23"/>
    <x v="0"/>
    <n v="3"/>
    <s v="Male"/>
    <s v="Sales Representative"/>
    <n v="4"/>
    <n v="2275"/>
    <s v="Yes"/>
    <n v="3"/>
    <n v="3"/>
    <n v="0.15"/>
    <n v="0.1"/>
    <n v="4.9999999999999989E-2"/>
    <n v="455"/>
    <n v="3000"/>
    <x v="1"/>
    <s v="Travel_Rarely"/>
    <n v="427"/>
    <s v="Sales"/>
    <n v="7"/>
    <n v="3"/>
    <s v="Life Sciences"/>
    <n v="99"/>
    <n v="3"/>
    <n v="1"/>
    <s v="Divorced"/>
    <n v="25103"/>
    <n v="1"/>
    <n v="21"/>
    <n v="4"/>
    <n v="2"/>
    <n v="1"/>
    <n v="3"/>
    <n v="2"/>
    <n v="2"/>
    <n v="0"/>
    <n v="2"/>
  </r>
  <r>
    <n v="44"/>
    <x v="1"/>
    <n v="3"/>
    <s v="Female"/>
    <s v="Healthcare Representative"/>
    <n v="4"/>
    <n v="7879"/>
    <s v="Yes"/>
    <n v="3"/>
    <n v="8"/>
    <n v="0.15"/>
    <n v="0.1"/>
    <n v="4.9999999999999989E-2"/>
    <n v="1575.8000000000002"/>
    <n v="1200"/>
    <x v="1"/>
    <s v="Travel_Rarely"/>
    <n v="921"/>
    <s v="Research &amp; Development"/>
    <n v="2"/>
    <n v="3"/>
    <s v="Life Sciences"/>
    <n v="96"/>
    <n v="4"/>
    <n v="3"/>
    <s v="Married"/>
    <n v="14810"/>
    <n v="1"/>
    <n v="19"/>
    <n v="3"/>
    <n v="2"/>
    <n v="1"/>
    <n v="9"/>
    <n v="2"/>
    <n v="7"/>
    <n v="6"/>
    <n v="7"/>
  </r>
  <r>
    <n v="35"/>
    <x v="1"/>
    <n v="1"/>
    <s v="Male"/>
    <s v="Research Scientist"/>
    <n v="4"/>
    <n v="4930"/>
    <s v="Yes"/>
    <n v="4"/>
    <n v="5"/>
    <n v="0.12"/>
    <n v="0.09"/>
    <n v="0.03"/>
    <n v="986"/>
    <n v="500"/>
    <x v="2"/>
    <s v="Travel_Frequently"/>
    <n v="146"/>
    <s v="Research &amp; Development"/>
    <n v="2"/>
    <n v="4"/>
    <s v="Medical"/>
    <n v="79"/>
    <n v="2"/>
    <n v="1"/>
    <s v="Single"/>
    <n v="13970"/>
    <n v="0"/>
    <n v="14"/>
    <n v="3"/>
    <n v="3"/>
    <n v="0"/>
    <n v="6"/>
    <n v="2"/>
    <n v="4"/>
    <n v="1"/>
    <n v="4"/>
  </r>
  <r>
    <n v="43"/>
    <x v="1"/>
    <n v="4"/>
    <s v="Male"/>
    <s v="Sales Executive"/>
    <n v="4"/>
    <n v="7847"/>
    <s v="Yes"/>
    <n v="3"/>
    <n v="10"/>
    <n v="0.15"/>
    <n v="0.09"/>
    <n v="0.06"/>
    <n v="1569.4"/>
    <n v="3000"/>
    <x v="1"/>
    <s v="Travel_Rarely"/>
    <n v="1179"/>
    <s v="Sales"/>
    <n v="2"/>
    <n v="3"/>
    <s v="Medical"/>
    <n v="73"/>
    <n v="3"/>
    <n v="2"/>
    <s v="Married"/>
    <n v="6069"/>
    <n v="1"/>
    <n v="17"/>
    <n v="3"/>
    <n v="1"/>
    <n v="1"/>
    <n v="10"/>
    <n v="3"/>
    <n v="9"/>
    <n v="8"/>
    <n v="8"/>
  </r>
  <r>
    <n v="24"/>
    <x v="1"/>
    <n v="3"/>
    <s v="Male"/>
    <s v="Research Scientist"/>
    <n v="3"/>
    <n v="4401"/>
    <s v="No"/>
    <n v="3"/>
    <n v="5"/>
    <n v="0.08"/>
    <n v="7.0000000000000007E-2"/>
    <n v="9.999999999999995E-3"/>
    <n v="880.2"/>
    <n v="3000"/>
    <x v="2"/>
    <s v="Travel_Rarely"/>
    <n v="581"/>
    <s v="Research &amp; Development"/>
    <n v="9"/>
    <n v="3"/>
    <s v="Medical"/>
    <n v="62"/>
    <n v="4"/>
    <n v="1"/>
    <s v="Married"/>
    <n v="17616"/>
    <n v="1"/>
    <n v="16"/>
    <n v="3"/>
    <n v="4"/>
    <n v="1"/>
    <n v="5"/>
    <n v="1"/>
    <n v="3"/>
    <n v="0"/>
    <n v="4"/>
  </r>
  <r>
    <n v="41"/>
    <x v="1"/>
    <n v="4"/>
    <s v="Male"/>
    <s v="Sales Executive"/>
    <n v="3"/>
    <n v="9241"/>
    <s v="No"/>
    <n v="3"/>
    <n v="10"/>
    <n v="0.12"/>
    <n v="0.09"/>
    <n v="0.03"/>
    <n v="1848.2"/>
    <n v="1200"/>
    <x v="1"/>
    <s v="Travel_Rarely"/>
    <n v="918"/>
    <s v="Sales"/>
    <n v="6"/>
    <n v="3"/>
    <s v="Marketing"/>
    <n v="35"/>
    <n v="3"/>
    <n v="3"/>
    <s v="Single"/>
    <n v="15869"/>
    <n v="1"/>
    <n v="12"/>
    <n v="3"/>
    <n v="2"/>
    <n v="0"/>
    <n v="10"/>
    <n v="3"/>
    <n v="8"/>
    <n v="8"/>
    <n v="7"/>
  </r>
  <r>
    <n v="29"/>
    <x v="1"/>
    <n v="4"/>
    <s v="Female"/>
    <s v="Laboratory Technician"/>
    <n v="3"/>
    <n v="2974"/>
    <s v="No"/>
    <n v="3"/>
    <n v="5"/>
    <n v="0.15"/>
    <n v="0.1"/>
    <n v="4.9999999999999989E-2"/>
    <n v="594.80000000000007"/>
    <n v="4500"/>
    <x v="2"/>
    <s v="Travel_Rarely"/>
    <n v="1082"/>
    <s v="Research &amp; Development"/>
    <n v="9"/>
    <n v="4"/>
    <s v="Medical"/>
    <n v="43"/>
    <n v="3"/>
    <n v="1"/>
    <s v="Married"/>
    <n v="25412"/>
    <n v="9"/>
    <n v="17"/>
    <n v="3"/>
    <n v="3"/>
    <n v="1"/>
    <n v="9"/>
    <n v="2"/>
    <n v="3"/>
    <n v="1"/>
    <n v="2"/>
  </r>
  <r>
    <n v="36"/>
    <x v="1"/>
    <n v="3"/>
    <s v="Female"/>
    <s v="Sales Representative"/>
    <n v="4"/>
    <n v="4502"/>
    <s v="No"/>
    <n v="2"/>
    <n v="13"/>
    <n v="0.15"/>
    <n v="0.09"/>
    <n v="0.06"/>
    <n v="900.40000000000009"/>
    <n v="4500"/>
    <x v="1"/>
    <s v="Travel_Rarely"/>
    <n v="530"/>
    <s v="Sales"/>
    <n v="2"/>
    <n v="4"/>
    <s v="Life Sciences"/>
    <n v="51"/>
    <n v="3"/>
    <n v="2"/>
    <s v="Single"/>
    <n v="7439"/>
    <n v="3"/>
    <n v="15"/>
    <n v="3"/>
    <n v="3"/>
    <n v="0"/>
    <n v="17"/>
    <n v="2"/>
    <n v="7"/>
    <n v="6"/>
    <n v="7"/>
  </r>
  <r>
    <n v="45"/>
    <x v="1"/>
    <n v="3"/>
    <s v="Male"/>
    <s v="Healthcare Representative"/>
    <n v="3"/>
    <n v="10748"/>
    <s v="No"/>
    <n v="2"/>
    <n v="23"/>
    <n v="0.15"/>
    <n v="0.09"/>
    <n v="0.06"/>
    <n v="2149.6"/>
    <n v="1200"/>
    <x v="1"/>
    <s v="Non-Travel"/>
    <n v="1238"/>
    <s v="Research &amp; Development"/>
    <n v="1"/>
    <n v="1"/>
    <s v="Life Sciences"/>
    <n v="74"/>
    <n v="2"/>
    <n v="3"/>
    <s v="Married"/>
    <n v="3395"/>
    <n v="3"/>
    <n v="23"/>
    <n v="4"/>
    <n v="4"/>
    <n v="1"/>
    <n v="25"/>
    <n v="3"/>
    <n v="15"/>
    <n v="14"/>
    <n v="4"/>
  </r>
  <r>
    <n v="24"/>
    <x v="0"/>
    <n v="4"/>
    <s v="Male"/>
    <s v="Human Resources"/>
    <n v="3"/>
    <n v="1555"/>
    <s v="No"/>
    <n v="3"/>
    <n v="1"/>
    <n v="0.1"/>
    <n v="0.11"/>
    <n v="-9.999999999999995E-3"/>
    <n v="311"/>
    <n v="500"/>
    <x v="2"/>
    <s v="Travel_Rarely"/>
    <n v="240"/>
    <s v="Human Resources"/>
    <n v="22"/>
    <n v="1"/>
    <s v="Human Resources"/>
    <n v="58"/>
    <n v="1"/>
    <n v="1"/>
    <s v="Married"/>
    <n v="11585"/>
    <n v="1"/>
    <n v="11"/>
    <n v="3"/>
    <n v="3"/>
    <n v="1"/>
    <n v="1"/>
    <n v="2"/>
    <n v="0"/>
    <n v="0"/>
    <n v="0"/>
  </r>
  <r>
    <n v="47"/>
    <x v="0"/>
    <n v="3"/>
    <s v="Male"/>
    <s v="Sales Executive"/>
    <n v="3"/>
    <n v="12936"/>
    <s v="No"/>
    <n v="1"/>
    <n v="23"/>
    <n v="0.08"/>
    <n v="0.09"/>
    <n v="-9.999999999999995E-3"/>
    <n v="2587.2000000000003"/>
    <n v="3000"/>
    <x v="1"/>
    <s v="Travel_Frequently"/>
    <n v="1093"/>
    <s v="Sales"/>
    <n v="9"/>
    <n v="3"/>
    <s v="Life Sciences"/>
    <n v="82"/>
    <n v="1"/>
    <n v="4"/>
    <s v="Married"/>
    <n v="24164"/>
    <n v="7"/>
    <n v="11"/>
    <n v="3"/>
    <n v="3"/>
    <n v="0"/>
    <n v="25"/>
    <n v="3"/>
    <n v="5"/>
    <n v="14"/>
    <n v="10"/>
  </r>
  <r>
    <n v="26"/>
    <x v="1"/>
    <n v="4"/>
    <s v="Male"/>
    <s v="Laboratory Technician"/>
    <n v="3"/>
    <n v="2305"/>
    <s v="No"/>
    <n v="4"/>
    <n v="3"/>
    <n v="0.1"/>
    <n v="0.09"/>
    <n v="1.0000000000000009E-2"/>
    <n v="461"/>
    <n v="1200"/>
    <x v="2"/>
    <s v="Travel_Rarely"/>
    <n v="390"/>
    <s v="Research &amp; Development"/>
    <n v="17"/>
    <n v="4"/>
    <s v="Medical"/>
    <n v="62"/>
    <n v="1"/>
    <n v="1"/>
    <s v="Married"/>
    <n v="6217"/>
    <n v="1"/>
    <n v="15"/>
    <n v="3"/>
    <n v="3"/>
    <n v="3"/>
    <n v="3"/>
    <n v="3"/>
    <n v="2"/>
    <n v="0"/>
    <n v="2"/>
  </r>
  <r>
    <n v="45"/>
    <x v="1"/>
    <n v="4"/>
    <s v="Female"/>
    <s v="Research Director"/>
    <n v="2"/>
    <n v="16704"/>
    <s v="No"/>
    <n v="3"/>
    <n v="21"/>
    <n v="0.08"/>
    <n v="0.09"/>
    <n v="-9.999999999999995E-3"/>
    <n v="3340.8"/>
    <n v="4500"/>
    <x v="1"/>
    <s v="Travel_Rarely"/>
    <n v="1005"/>
    <s v="Research &amp; Development"/>
    <n v="28"/>
    <n v="2"/>
    <s v="Technical Degree"/>
    <n v="48"/>
    <n v="2"/>
    <n v="4"/>
    <s v="Single"/>
    <n v="17119"/>
    <n v="1"/>
    <n v="11"/>
    <n v="3"/>
    <n v="3"/>
    <n v="0"/>
    <n v="21"/>
    <n v="2"/>
    <n v="6"/>
    <n v="8"/>
    <n v="6"/>
  </r>
  <r>
    <n v="32"/>
    <x v="1"/>
    <n v="1"/>
    <s v="Male"/>
    <s v="Research Scientist"/>
    <n v="3"/>
    <n v="3433"/>
    <s v="No"/>
    <n v="2"/>
    <n v="5"/>
    <n v="0.12"/>
    <n v="7.0000000000000007E-2"/>
    <n v="4.9999999999999989E-2"/>
    <n v="686.6"/>
    <n v="500"/>
    <x v="0"/>
    <s v="Travel_Frequently"/>
    <n v="585"/>
    <s v="Research &amp; Development"/>
    <n v="10"/>
    <n v="3"/>
    <s v="Life Sciences"/>
    <n v="56"/>
    <n v="3"/>
    <n v="1"/>
    <s v="Married"/>
    <n v="17360"/>
    <n v="6"/>
    <n v="13"/>
    <n v="3"/>
    <n v="1"/>
    <n v="1"/>
    <n v="10"/>
    <n v="3"/>
    <n v="2"/>
    <n v="1"/>
    <n v="3"/>
  </r>
  <r>
    <n v="31"/>
    <x v="1"/>
    <n v="2"/>
    <s v="Male"/>
    <s v="Laboratory Technician"/>
    <n v="3"/>
    <n v="3477"/>
    <s v="No"/>
    <n v="4"/>
    <n v="5"/>
    <n v="0.1"/>
    <n v="0.11"/>
    <n v="-9.999999999999995E-3"/>
    <n v="695.40000000000009"/>
    <n v="3000"/>
    <x v="1"/>
    <s v="Travel_Rarely"/>
    <n v="741"/>
    <s v="Research &amp; Development"/>
    <n v="2"/>
    <n v="4"/>
    <s v="Life Sciences"/>
    <n v="69"/>
    <n v="3"/>
    <n v="1"/>
    <s v="Married"/>
    <n v="18103"/>
    <n v="1"/>
    <n v="14"/>
    <n v="3"/>
    <n v="4"/>
    <n v="1"/>
    <n v="6"/>
    <n v="2"/>
    <n v="2"/>
    <n v="0"/>
    <n v="3"/>
  </r>
  <r>
    <n v="41"/>
    <x v="1"/>
    <n v="3"/>
    <s v="Male"/>
    <s v="Human Resources"/>
    <n v="2"/>
    <n v="6430"/>
    <s v="No"/>
    <n v="3"/>
    <n v="3"/>
    <n v="0.15"/>
    <n v="0.09"/>
    <n v="0.06"/>
    <n v="1286"/>
    <n v="500"/>
    <x v="1"/>
    <s v="Non-Travel"/>
    <n v="552"/>
    <s v="Human Resources"/>
    <n v="4"/>
    <n v="3"/>
    <s v="Human Resources"/>
    <n v="60"/>
    <n v="1"/>
    <n v="2"/>
    <s v="Married"/>
    <n v="20794"/>
    <n v="6"/>
    <n v="19"/>
    <n v="3"/>
    <n v="2"/>
    <n v="1"/>
    <n v="10"/>
    <n v="4"/>
    <n v="2"/>
    <n v="1"/>
    <n v="2"/>
  </r>
  <r>
    <n v="40"/>
    <x v="1"/>
    <n v="2"/>
    <s v="Female"/>
    <s v="Manufacturing Director"/>
    <n v="1"/>
    <n v="6516"/>
    <s v="Yes"/>
    <n v="3"/>
    <n v="1"/>
    <n v="0.15"/>
    <n v="7.0000000000000007E-2"/>
    <n v="7.9999999999999988E-2"/>
    <n v="1303.2"/>
    <n v="500"/>
    <x v="1"/>
    <s v="Travel_Rarely"/>
    <n v="369"/>
    <s v="Research &amp; Development"/>
    <n v="8"/>
    <n v="2"/>
    <s v="Life Sciences"/>
    <n v="92"/>
    <n v="3"/>
    <n v="2"/>
    <s v="Married"/>
    <n v="5041"/>
    <n v="2"/>
    <n v="16"/>
    <n v="3"/>
    <n v="2"/>
    <n v="1"/>
    <n v="18"/>
    <n v="3"/>
    <n v="0"/>
    <n v="0"/>
    <n v="0"/>
  </r>
  <r>
    <n v="24"/>
    <x v="1"/>
    <n v="2"/>
    <s v="Male"/>
    <s v="Laboratory Technician"/>
    <n v="1"/>
    <n v="3907"/>
    <s v="No"/>
    <n v="4"/>
    <n v="6"/>
    <n v="0.08"/>
    <n v="0.11"/>
    <n v="-0.03"/>
    <n v="781.40000000000009"/>
    <n v="4500"/>
    <x v="1"/>
    <s v="Travel_Rarely"/>
    <n v="506"/>
    <s v="Research &amp; Development"/>
    <n v="29"/>
    <n v="1"/>
    <s v="Medical"/>
    <n v="91"/>
    <n v="3"/>
    <n v="1"/>
    <s v="Divorced"/>
    <n v="3622"/>
    <n v="1"/>
    <n v="13"/>
    <n v="3"/>
    <n v="2"/>
    <n v="3"/>
    <n v="6"/>
    <n v="2"/>
    <n v="2"/>
    <n v="1"/>
    <n v="2"/>
  </r>
  <r>
    <n v="46"/>
    <x v="1"/>
    <n v="3"/>
    <s v="Male"/>
    <s v="Healthcare Representative"/>
    <n v="2"/>
    <n v="5562"/>
    <s v="No"/>
    <n v="3"/>
    <n v="10"/>
    <n v="0.08"/>
    <n v="0.11"/>
    <n v="-0.03"/>
    <n v="1112.4000000000001"/>
    <n v="4500"/>
    <x v="1"/>
    <s v="Travel_Rarely"/>
    <n v="717"/>
    <s v="Research &amp; Development"/>
    <n v="13"/>
    <n v="4"/>
    <s v="Life Sciences"/>
    <n v="34"/>
    <n v="3"/>
    <n v="2"/>
    <s v="Single"/>
    <n v="9697"/>
    <n v="6"/>
    <n v="14"/>
    <n v="3"/>
    <n v="4"/>
    <n v="0"/>
    <n v="19"/>
    <n v="3"/>
    <n v="7"/>
    <n v="0"/>
    <n v="9"/>
  </r>
  <r>
    <n v="35"/>
    <x v="1"/>
    <n v="4"/>
    <s v="Male"/>
    <s v="Manufacturing Director"/>
    <n v="3"/>
    <n v="6883"/>
    <s v="No"/>
    <n v="3"/>
    <n v="7"/>
    <n v="0.12"/>
    <n v="0.1"/>
    <n v="1.999999999999999E-2"/>
    <n v="1376.6000000000001"/>
    <n v="500"/>
    <x v="1"/>
    <s v="Travel_Rarely"/>
    <n v="1370"/>
    <s v="Research &amp; Development"/>
    <n v="27"/>
    <n v="4"/>
    <s v="Life Sciences"/>
    <n v="49"/>
    <n v="3"/>
    <n v="2"/>
    <s v="Married"/>
    <n v="5151"/>
    <n v="2"/>
    <n v="16"/>
    <n v="3"/>
    <n v="2"/>
    <n v="1"/>
    <n v="17"/>
    <n v="3"/>
    <n v="7"/>
    <n v="0"/>
    <n v="7"/>
  </r>
  <r>
    <n v="30"/>
    <x v="1"/>
    <n v="2"/>
    <s v="Male"/>
    <s v="Research Scientist"/>
    <n v="4"/>
    <n v="2862"/>
    <s v="No"/>
    <n v="2"/>
    <n v="10"/>
    <n v="0.08"/>
    <n v="7.0000000000000007E-2"/>
    <n v="9.999999999999995E-3"/>
    <n v="572.4"/>
    <n v="3000"/>
    <x v="1"/>
    <s v="Travel_Rarely"/>
    <n v="793"/>
    <s v="Research &amp; Development"/>
    <n v="16"/>
    <n v="1"/>
    <s v="Life Sciences"/>
    <n v="33"/>
    <n v="3"/>
    <n v="1"/>
    <s v="Married"/>
    <n v="3811"/>
    <n v="1"/>
    <n v="12"/>
    <n v="3"/>
    <n v="2"/>
    <n v="1"/>
    <n v="10"/>
    <n v="2"/>
    <n v="0"/>
    <n v="0"/>
    <n v="8"/>
  </r>
  <r>
    <n v="47"/>
    <x v="1"/>
    <n v="3"/>
    <s v="Male"/>
    <s v="Sales Executive"/>
    <n v="2"/>
    <n v="4978"/>
    <s v="No"/>
    <n v="1"/>
    <n v="1"/>
    <n v="0.1"/>
    <n v="0.1"/>
    <n v="0"/>
    <n v="995.6"/>
    <n v="3000"/>
    <x v="1"/>
    <s v="Non-Travel"/>
    <n v="543"/>
    <s v="Sales"/>
    <n v="2"/>
    <n v="4"/>
    <s v="Marketing"/>
    <n v="87"/>
    <n v="3"/>
    <n v="2"/>
    <s v="Married"/>
    <n v="3536"/>
    <n v="7"/>
    <n v="11"/>
    <n v="3"/>
    <n v="4"/>
    <n v="1"/>
    <n v="4"/>
    <n v="3"/>
    <n v="0"/>
    <n v="0"/>
    <n v="0"/>
  </r>
  <r>
    <n v="46"/>
    <x v="1"/>
    <n v="3"/>
    <s v="Male"/>
    <s v="Sales Executive"/>
    <n v="4"/>
    <n v="10368"/>
    <s v="Yes"/>
    <n v="2"/>
    <n v="10"/>
    <n v="0.1"/>
    <n v="0.09"/>
    <n v="1.0000000000000009E-2"/>
    <n v="2073.6"/>
    <n v="3000"/>
    <x v="1"/>
    <s v="Travel_Rarely"/>
    <n v="1277"/>
    <s v="Sales"/>
    <n v="2"/>
    <n v="3"/>
    <s v="Life Sciences"/>
    <n v="74"/>
    <n v="3"/>
    <n v="3"/>
    <s v="Divorced"/>
    <n v="5596"/>
    <n v="4"/>
    <n v="12"/>
    <n v="3"/>
    <n v="2"/>
    <n v="1"/>
    <n v="13"/>
    <n v="5"/>
    <n v="6"/>
    <n v="0"/>
    <n v="3"/>
  </r>
  <r>
    <n v="36"/>
    <x v="0"/>
    <n v="2"/>
    <s v="Male"/>
    <s v="Sales Executive"/>
    <n v="1"/>
    <n v="6134"/>
    <s v="Yes"/>
    <n v="3"/>
    <n v="2"/>
    <n v="0.12"/>
    <n v="0.1"/>
    <n v="1.999999999999999E-2"/>
    <n v="1226.8"/>
    <n v="1200"/>
    <x v="2"/>
    <s v="Travel_Rarely"/>
    <n v="1456"/>
    <s v="Sales"/>
    <n v="13"/>
    <n v="5"/>
    <s v="Marketing"/>
    <n v="96"/>
    <n v="2"/>
    <n v="2"/>
    <s v="Divorced"/>
    <n v="8658"/>
    <n v="5"/>
    <n v="13"/>
    <n v="3"/>
    <n v="2"/>
    <n v="3"/>
    <n v="16"/>
    <n v="3"/>
    <n v="2"/>
    <n v="2"/>
    <n v="2"/>
  </r>
  <r>
    <n v="32"/>
    <x v="0"/>
    <n v="1"/>
    <s v="Male"/>
    <s v="Sales Executive"/>
    <n v="2"/>
    <n v="6735"/>
    <s v="No"/>
    <n v="3"/>
    <n v="0"/>
    <n v="0.1"/>
    <n v="7.0000000000000007E-2"/>
    <n v="0.03"/>
    <n v="1347"/>
    <n v="4500"/>
    <x v="1"/>
    <s v="Travel_Rarely"/>
    <n v="964"/>
    <s v="Sales"/>
    <n v="1"/>
    <n v="2"/>
    <s v="Life Sciences"/>
    <n v="34"/>
    <n v="1"/>
    <n v="2"/>
    <s v="Single"/>
    <n v="12147"/>
    <n v="6"/>
    <n v="15"/>
    <n v="3"/>
    <n v="2"/>
    <n v="0"/>
    <n v="10"/>
    <n v="2"/>
    <n v="0"/>
    <n v="0"/>
    <n v="0"/>
  </r>
  <r>
    <n v="23"/>
    <x v="1"/>
    <n v="3"/>
    <s v="Female"/>
    <s v="Laboratory Technician"/>
    <n v="2"/>
    <n v="3295"/>
    <s v="No"/>
    <n v="1"/>
    <n v="3"/>
    <n v="0.12"/>
    <n v="0.09"/>
    <n v="0.03"/>
    <n v="659"/>
    <n v="3000"/>
    <x v="1"/>
    <s v="Travel_Rarely"/>
    <n v="160"/>
    <s v="Research &amp; Development"/>
    <n v="4"/>
    <n v="1"/>
    <s v="Medical"/>
    <n v="51"/>
    <n v="3"/>
    <n v="1"/>
    <s v="Single"/>
    <n v="12862"/>
    <n v="1"/>
    <n v="13"/>
    <n v="3"/>
    <n v="3"/>
    <n v="0"/>
    <n v="3"/>
    <n v="3"/>
    <n v="2"/>
    <n v="1"/>
    <n v="2"/>
  </r>
  <r>
    <n v="31"/>
    <x v="1"/>
    <n v="4"/>
    <s v="Female"/>
    <s v="Manufacturing Director"/>
    <n v="4"/>
    <n v="5238"/>
    <s v="No"/>
    <n v="2"/>
    <n v="5"/>
    <n v="0.1"/>
    <n v="0.11"/>
    <n v="-9.999999999999995E-3"/>
    <n v="1047.6000000000001"/>
    <n v="1200"/>
    <x v="1"/>
    <s v="Travel_Frequently"/>
    <n v="163"/>
    <s v="Research &amp; Development"/>
    <n v="24"/>
    <n v="1"/>
    <s v="Technical Degree"/>
    <n v="30"/>
    <n v="3"/>
    <n v="2"/>
    <s v="Single"/>
    <n v="6670"/>
    <n v="2"/>
    <n v="20"/>
    <n v="4"/>
    <n v="4"/>
    <n v="0"/>
    <n v="9"/>
    <n v="3"/>
    <n v="4"/>
    <n v="1"/>
    <n v="4"/>
  </r>
  <r>
    <n v="39"/>
    <x v="1"/>
    <n v="4"/>
    <s v="Male"/>
    <s v="Laboratory Technician"/>
    <n v="4"/>
    <n v="6472"/>
    <s v="Yes"/>
    <n v="3"/>
    <n v="9"/>
    <n v="0.08"/>
    <n v="0.11"/>
    <n v="-0.03"/>
    <n v="1294.4000000000001"/>
    <n v="3000"/>
    <x v="1"/>
    <s v="Non-Travel"/>
    <n v="792"/>
    <s v="Research &amp; Development"/>
    <n v="1"/>
    <n v="3"/>
    <s v="Life Sciences"/>
    <n v="77"/>
    <n v="3"/>
    <n v="2"/>
    <s v="Married"/>
    <n v="8989"/>
    <n v="1"/>
    <n v="15"/>
    <n v="3"/>
    <n v="4"/>
    <n v="1"/>
    <n v="9"/>
    <n v="2"/>
    <n v="8"/>
    <n v="5"/>
    <n v="8"/>
  </r>
  <r>
    <n v="32"/>
    <x v="1"/>
    <n v="4"/>
    <s v="Male"/>
    <s v="Sales Executive"/>
    <n v="3"/>
    <n v="9610"/>
    <s v="No"/>
    <n v="1"/>
    <n v="4"/>
    <n v="0.12"/>
    <n v="0.11"/>
    <n v="9.999999999999995E-3"/>
    <n v="1922"/>
    <n v="500"/>
    <x v="1"/>
    <s v="Travel_Rarely"/>
    <n v="371"/>
    <s v="Sales"/>
    <n v="19"/>
    <n v="3"/>
    <s v="Life Sciences"/>
    <n v="80"/>
    <n v="1"/>
    <n v="3"/>
    <s v="Married"/>
    <n v="3840"/>
    <n v="3"/>
    <n v="13"/>
    <n v="3"/>
    <n v="3"/>
    <n v="1"/>
    <n v="10"/>
    <n v="2"/>
    <n v="3"/>
    <n v="0"/>
    <n v="2"/>
  </r>
  <r>
    <n v="40"/>
    <x v="1"/>
    <n v="2"/>
    <s v="Male"/>
    <s v="Manager"/>
    <n v="2"/>
    <n v="19833"/>
    <s v="No"/>
    <n v="2"/>
    <n v="21"/>
    <n v="0.08"/>
    <n v="0.1"/>
    <n v="-2.0000000000000004E-2"/>
    <n v="3966.6000000000004"/>
    <n v="500"/>
    <x v="2"/>
    <s v="Travel_Rarely"/>
    <n v="611"/>
    <s v="Sales"/>
    <n v="7"/>
    <n v="4"/>
    <s v="Medical"/>
    <n v="88"/>
    <n v="3"/>
    <n v="5"/>
    <s v="Single"/>
    <n v="4349"/>
    <n v="1"/>
    <n v="14"/>
    <n v="3"/>
    <n v="2"/>
    <n v="0"/>
    <n v="21"/>
    <n v="3"/>
    <n v="8"/>
    <n v="12"/>
    <n v="8"/>
  </r>
  <r>
    <n v="45"/>
    <x v="1"/>
    <n v="3"/>
    <s v="Female"/>
    <s v="Human Resources"/>
    <n v="3"/>
    <n v="9756"/>
    <s v="No"/>
    <n v="4"/>
    <n v="5"/>
    <n v="0.08"/>
    <n v="0.09"/>
    <n v="-9.999999999999995E-3"/>
    <n v="1951.2"/>
    <n v="500"/>
    <x v="0"/>
    <s v="Travel_Rarely"/>
    <n v="176"/>
    <s v="Human Resources"/>
    <n v="4"/>
    <n v="3"/>
    <s v="Life Sciences"/>
    <n v="56"/>
    <n v="1"/>
    <n v="3"/>
    <s v="Married"/>
    <n v="6595"/>
    <n v="4"/>
    <n v="21"/>
    <n v="4"/>
    <n v="3"/>
    <n v="2"/>
    <n v="9"/>
    <n v="2"/>
    <n v="0"/>
    <n v="0"/>
    <n v="3"/>
  </r>
  <r>
    <n v="30"/>
    <x v="1"/>
    <n v="4"/>
    <s v="Female"/>
    <s v="Research Scientist"/>
    <n v="1"/>
    <n v="4968"/>
    <s v="No"/>
    <n v="3"/>
    <n v="9"/>
    <n v="0.08"/>
    <n v="0.11"/>
    <n v="-0.03"/>
    <n v="993.6"/>
    <n v="3000"/>
    <x v="2"/>
    <s v="Travel_Frequently"/>
    <n v="1312"/>
    <s v="Research &amp; Development"/>
    <n v="2"/>
    <n v="4"/>
    <s v="Technical Degree"/>
    <n v="78"/>
    <n v="2"/>
    <n v="1"/>
    <s v="Single"/>
    <n v="26427"/>
    <n v="0"/>
    <n v="16"/>
    <n v="3"/>
    <n v="4"/>
    <n v="0"/>
    <n v="10"/>
    <n v="2"/>
    <n v="7"/>
    <n v="0"/>
    <n v="7"/>
  </r>
  <r>
    <n v="24"/>
    <x v="1"/>
    <n v="1"/>
    <s v="Male"/>
    <s v="Human Resources"/>
    <n v="4"/>
    <n v="2145"/>
    <s v="No"/>
    <n v="3"/>
    <n v="2"/>
    <n v="0.15"/>
    <n v="0.1"/>
    <n v="4.9999999999999989E-2"/>
    <n v="429"/>
    <n v="3000"/>
    <x v="1"/>
    <s v="Travel_Frequently"/>
    <n v="897"/>
    <s v="Human Resources"/>
    <n v="10"/>
    <n v="3"/>
    <s v="Medical"/>
    <n v="59"/>
    <n v="3"/>
    <n v="1"/>
    <s v="Married"/>
    <n v="2097"/>
    <n v="0"/>
    <n v="14"/>
    <n v="3"/>
    <n v="4"/>
    <n v="1"/>
    <n v="3"/>
    <n v="2"/>
    <n v="2"/>
    <n v="2"/>
    <n v="1"/>
  </r>
  <r>
    <n v="30"/>
    <x v="0"/>
    <n v="3"/>
    <s v="Female"/>
    <s v="Human Resources"/>
    <n v="4"/>
    <n v="2180"/>
    <s v="No"/>
    <n v="2"/>
    <n v="4"/>
    <n v="0.15"/>
    <n v="0.09"/>
    <n v="0.06"/>
    <n v="436"/>
    <n v="4500"/>
    <x v="1"/>
    <s v="Travel_Frequently"/>
    <n v="600"/>
    <s v="Human Resources"/>
    <n v="8"/>
    <n v="3"/>
    <s v="Human Resources"/>
    <n v="66"/>
    <n v="2"/>
    <n v="1"/>
    <s v="Divorced"/>
    <n v="9732"/>
    <n v="6"/>
    <n v="11"/>
    <n v="3"/>
    <n v="3"/>
    <n v="1"/>
    <n v="6"/>
    <n v="0"/>
    <n v="2"/>
    <n v="1"/>
    <n v="2"/>
  </r>
  <r>
    <n v="31"/>
    <x v="1"/>
    <n v="1"/>
    <s v="Male"/>
    <s v="Sales Executive"/>
    <n v="3"/>
    <n v="8346"/>
    <s v="No"/>
    <n v="3"/>
    <n v="5"/>
    <n v="0.12"/>
    <n v="0.1"/>
    <n v="1.999999999999999E-2"/>
    <n v="1669.2"/>
    <n v="500"/>
    <x v="1"/>
    <s v="Travel_Rarely"/>
    <n v="1003"/>
    <s v="Sales"/>
    <n v="5"/>
    <n v="3"/>
    <s v="Technical Degree"/>
    <n v="51"/>
    <n v="3"/>
    <n v="2"/>
    <s v="Married"/>
    <n v="20943"/>
    <n v="1"/>
    <n v="19"/>
    <n v="3"/>
    <n v="3"/>
    <n v="1"/>
    <n v="6"/>
    <n v="3"/>
    <n v="2"/>
    <n v="0"/>
    <n v="2"/>
  </r>
  <r>
    <n v="27"/>
    <x v="1"/>
    <n v="3"/>
    <s v="Female"/>
    <s v="Research Scientist"/>
    <n v="4"/>
    <n v="3445"/>
    <s v="No"/>
    <n v="2"/>
    <n v="6"/>
    <n v="0.15"/>
    <n v="0.09"/>
    <n v="0.06"/>
    <n v="689"/>
    <n v="1200"/>
    <x v="2"/>
    <s v="Travel_Rarely"/>
    <n v="1054"/>
    <s v="Research &amp; Development"/>
    <n v="8"/>
    <n v="3"/>
    <s v="Medical"/>
    <n v="67"/>
    <n v="3"/>
    <n v="1"/>
    <s v="Single"/>
    <n v="6152"/>
    <n v="1"/>
    <n v="11"/>
    <n v="3"/>
    <n v="3"/>
    <n v="0"/>
    <n v="6"/>
    <n v="5"/>
    <n v="2"/>
    <n v="1"/>
    <n v="4"/>
  </r>
  <r>
    <n v="29"/>
    <x v="0"/>
    <n v="2"/>
    <s v="Female"/>
    <s v="Sales Representative"/>
    <n v="2"/>
    <n v="2760"/>
    <s v="No"/>
    <n v="3"/>
    <n v="2"/>
    <n v="0.08"/>
    <n v="0.11"/>
    <n v="-0.03"/>
    <n v="552"/>
    <n v="500"/>
    <x v="1"/>
    <s v="Travel_Rarely"/>
    <n v="428"/>
    <s v="Sales"/>
    <n v="9"/>
    <n v="3"/>
    <s v="Marketing"/>
    <n v="52"/>
    <n v="1"/>
    <n v="1"/>
    <s v="Single"/>
    <n v="14630"/>
    <n v="1"/>
    <n v="13"/>
    <n v="3"/>
    <n v="3"/>
    <n v="0"/>
    <n v="2"/>
    <n v="3"/>
    <n v="2"/>
    <n v="2"/>
    <n v="2"/>
  </r>
  <r>
    <n v="29"/>
    <x v="1"/>
    <n v="4"/>
    <s v="Male"/>
    <s v="Healthcare Representative"/>
    <n v="3"/>
    <n v="6294"/>
    <s v="Yes"/>
    <n v="4"/>
    <n v="3"/>
    <n v="0.15"/>
    <n v="0.11"/>
    <n v="3.9999999999999994E-2"/>
    <n v="1258.8000000000002"/>
    <n v="4500"/>
    <x v="1"/>
    <s v="Travel_Frequently"/>
    <n v="461"/>
    <s v="Research &amp; Development"/>
    <n v="1"/>
    <n v="3"/>
    <s v="Life Sciences"/>
    <n v="70"/>
    <n v="4"/>
    <n v="2"/>
    <s v="Single"/>
    <n v="23060"/>
    <n v="8"/>
    <n v="12"/>
    <n v="3"/>
    <n v="4"/>
    <n v="0"/>
    <n v="10"/>
    <n v="5"/>
    <n v="2"/>
    <n v="0"/>
    <n v="2"/>
  </r>
  <r>
    <n v="30"/>
    <x v="1"/>
    <n v="3"/>
    <s v="Male"/>
    <s v="Sales Executive"/>
    <n v="1"/>
    <n v="7140"/>
    <s v="No"/>
    <n v="3"/>
    <n v="7"/>
    <n v="0.15"/>
    <n v="0.11"/>
    <n v="3.9999999999999994E-2"/>
    <n v="1428"/>
    <n v="3000"/>
    <x v="1"/>
    <s v="Travel_Rarely"/>
    <n v="979"/>
    <s v="Sales"/>
    <n v="15"/>
    <n v="2"/>
    <s v="Marketing"/>
    <n v="94"/>
    <n v="2"/>
    <n v="3"/>
    <s v="Divorced"/>
    <n v="3088"/>
    <n v="2"/>
    <n v="11"/>
    <n v="3"/>
    <n v="1"/>
    <n v="1"/>
    <n v="12"/>
    <n v="2"/>
    <n v="7"/>
    <n v="1"/>
    <n v="7"/>
  </r>
  <r>
    <n v="34"/>
    <x v="1"/>
    <n v="4"/>
    <s v="Male"/>
    <s v="Research Scientist"/>
    <n v="4"/>
    <n v="2932"/>
    <s v="Yes"/>
    <n v="3"/>
    <n v="5"/>
    <n v="0.12"/>
    <n v="0.1"/>
    <n v="1.999999999999999E-2"/>
    <n v="586.4"/>
    <n v="1200"/>
    <x v="2"/>
    <s v="Travel_Rarely"/>
    <n v="181"/>
    <s v="Research &amp; Development"/>
    <n v="2"/>
    <n v="4"/>
    <s v="Medical"/>
    <n v="97"/>
    <n v="4"/>
    <n v="1"/>
    <s v="Married"/>
    <n v="5586"/>
    <n v="0"/>
    <n v="14"/>
    <n v="3"/>
    <n v="1"/>
    <n v="3"/>
    <n v="6"/>
    <n v="3"/>
    <n v="0"/>
    <n v="1"/>
    <n v="2"/>
  </r>
  <r>
    <n v="33"/>
    <x v="1"/>
    <n v="4"/>
    <s v="Female"/>
    <s v="Sales Executive"/>
    <n v="2"/>
    <n v="5147"/>
    <s v="No"/>
    <n v="2"/>
    <n v="11"/>
    <n v="0.12"/>
    <n v="0.11"/>
    <n v="9.999999999999995E-3"/>
    <n v="1029.4000000000001"/>
    <n v="4500"/>
    <x v="1"/>
    <s v="Non-Travel"/>
    <n v="1283"/>
    <s v="Sales"/>
    <n v="2"/>
    <n v="3"/>
    <s v="Marketing"/>
    <n v="62"/>
    <n v="3"/>
    <n v="2"/>
    <s v="Single"/>
    <n v="10697"/>
    <n v="8"/>
    <n v="15"/>
    <n v="3"/>
    <n v="4"/>
    <n v="0"/>
    <n v="13"/>
    <n v="2"/>
    <n v="7"/>
    <n v="1"/>
    <n v="7"/>
  </r>
  <r>
    <n v="49"/>
    <x v="1"/>
    <n v="4"/>
    <s v="Female"/>
    <s v="Sales Executive"/>
    <n v="4"/>
    <n v="4507"/>
    <s v="No"/>
    <n v="4"/>
    <n v="5"/>
    <n v="0.08"/>
    <n v="0.09"/>
    <n v="-9.999999999999995E-3"/>
    <n v="901.40000000000009"/>
    <n v="500"/>
    <x v="1"/>
    <s v="Travel_Rarely"/>
    <n v="1313"/>
    <s v="Sales"/>
    <n v="11"/>
    <n v="4"/>
    <s v="Marketing"/>
    <n v="80"/>
    <n v="3"/>
    <n v="2"/>
    <s v="Single"/>
    <n v="8191"/>
    <n v="3"/>
    <n v="12"/>
    <n v="3"/>
    <n v="3"/>
    <n v="0"/>
    <n v="8"/>
    <n v="1"/>
    <n v="1"/>
    <n v="0"/>
    <n v="4"/>
  </r>
  <r>
    <n v="33"/>
    <x v="0"/>
    <n v="1"/>
    <s v="Female"/>
    <s v="Sales Executive"/>
    <n v="1"/>
    <n v="8564"/>
    <s v="Yes"/>
    <n v="2"/>
    <n v="0"/>
    <n v="0.15"/>
    <n v="7.0000000000000007E-2"/>
    <n v="7.9999999999999988E-2"/>
    <n v="1712.8000000000002"/>
    <n v="1200"/>
    <x v="1"/>
    <s v="Travel_Rarely"/>
    <n v="211"/>
    <s v="Sales"/>
    <n v="16"/>
    <n v="3"/>
    <s v="Life Sciences"/>
    <n v="74"/>
    <n v="3"/>
    <n v="3"/>
    <s v="Single"/>
    <n v="10092"/>
    <n v="2"/>
    <n v="20"/>
    <n v="4"/>
    <n v="3"/>
    <n v="0"/>
    <n v="11"/>
    <n v="2"/>
    <n v="0"/>
    <n v="0"/>
    <n v="0"/>
  </r>
  <r>
    <n v="38"/>
    <x v="1"/>
    <n v="3"/>
    <s v="Female"/>
    <s v="Laboratory Technician"/>
    <n v="2"/>
    <n v="2468"/>
    <s v="No"/>
    <n v="2"/>
    <n v="6"/>
    <n v="0.15"/>
    <n v="0.11"/>
    <n v="3.9999999999999994E-2"/>
    <n v="493.6"/>
    <n v="1200"/>
    <x v="2"/>
    <s v="Travel_Frequently"/>
    <n v="594"/>
    <s v="Research &amp; Development"/>
    <n v="2"/>
    <n v="2"/>
    <s v="Medical"/>
    <n v="75"/>
    <n v="2"/>
    <n v="1"/>
    <s v="Married"/>
    <n v="15963"/>
    <n v="4"/>
    <n v="14"/>
    <n v="3"/>
    <n v="2"/>
    <n v="1"/>
    <n v="9"/>
    <n v="4"/>
    <n v="1"/>
    <n v="0"/>
    <n v="5"/>
  </r>
  <r>
    <n v="31"/>
    <x v="0"/>
    <n v="1"/>
    <s v="Male"/>
    <s v="Sales Executive"/>
    <n v="3"/>
    <n v="8161"/>
    <s v="No"/>
    <n v="3"/>
    <n v="1"/>
    <n v="0.08"/>
    <n v="0.09"/>
    <n v="-9.999999999999995E-3"/>
    <n v="1632.2"/>
    <n v="1200"/>
    <x v="1"/>
    <s v="Travel_Rarely"/>
    <n v="1079"/>
    <s v="Sales"/>
    <n v="16"/>
    <n v="4"/>
    <s v="Marketing"/>
    <n v="70"/>
    <n v="3"/>
    <n v="3"/>
    <s v="Married"/>
    <n v="19002"/>
    <n v="2"/>
    <n v="13"/>
    <n v="3"/>
    <n v="1"/>
    <n v="3"/>
    <n v="10"/>
    <n v="2"/>
    <n v="0"/>
    <n v="0"/>
    <n v="0"/>
  </r>
  <r>
    <n v="29"/>
    <x v="1"/>
    <n v="4"/>
    <s v="Female"/>
    <s v="Research Scientist"/>
    <n v="1"/>
    <n v="2109"/>
    <s v="No"/>
    <n v="3"/>
    <n v="1"/>
    <n v="0.1"/>
    <n v="0.09"/>
    <n v="1.0000000000000009E-2"/>
    <n v="421.8"/>
    <n v="500"/>
    <x v="2"/>
    <s v="Travel_Rarely"/>
    <n v="590"/>
    <s v="Research &amp; Development"/>
    <n v="4"/>
    <n v="3"/>
    <s v="Technical Degree"/>
    <n v="91"/>
    <n v="2"/>
    <n v="1"/>
    <s v="Divorced"/>
    <n v="10007"/>
    <n v="1"/>
    <n v="13"/>
    <n v="3"/>
    <n v="3"/>
    <n v="1"/>
    <n v="1"/>
    <n v="2"/>
    <n v="0"/>
    <n v="0"/>
    <n v="0"/>
  </r>
  <r>
    <n v="30"/>
    <x v="1"/>
    <n v="3"/>
    <s v="Male"/>
    <s v="Healthcare Representative"/>
    <n v="3"/>
    <n v="5294"/>
    <s v="No"/>
    <n v="3"/>
    <n v="7"/>
    <n v="0.1"/>
    <n v="0.11"/>
    <n v="-9.999999999999995E-3"/>
    <n v="1058.8"/>
    <n v="3000"/>
    <x v="1"/>
    <s v="Travel_Rarely"/>
    <n v="305"/>
    <s v="Research &amp; Development"/>
    <n v="16"/>
    <n v="3"/>
    <s v="Life Sciences"/>
    <n v="58"/>
    <n v="4"/>
    <n v="2"/>
    <s v="Married"/>
    <n v="9128"/>
    <n v="3"/>
    <n v="16"/>
    <n v="3"/>
    <n v="3"/>
    <n v="1"/>
    <n v="10"/>
    <n v="3"/>
    <n v="0"/>
    <n v="1"/>
    <n v="7"/>
  </r>
  <r>
    <n v="32"/>
    <x v="1"/>
    <n v="2"/>
    <s v="Male"/>
    <s v="Research Scientist"/>
    <n v="2"/>
    <n v="2718"/>
    <s v="No"/>
    <n v="3"/>
    <n v="7"/>
    <n v="0.15"/>
    <n v="0.09"/>
    <n v="0.06"/>
    <n v="543.6"/>
    <n v="3000"/>
    <x v="1"/>
    <s v="Non-Travel"/>
    <n v="953"/>
    <s v="Research &amp; Development"/>
    <n v="5"/>
    <n v="4"/>
    <s v="Technical Degree"/>
    <n v="65"/>
    <n v="3"/>
    <n v="1"/>
    <s v="Single"/>
    <n v="17674"/>
    <n v="2"/>
    <n v="14"/>
    <n v="3"/>
    <n v="2"/>
    <n v="0"/>
    <n v="12"/>
    <n v="3"/>
    <n v="7"/>
    <n v="0"/>
    <n v="7"/>
  </r>
  <r>
    <n v="38"/>
    <x v="1"/>
    <n v="2"/>
    <s v="Male"/>
    <s v="Healthcare Representative"/>
    <n v="4"/>
    <n v="5811"/>
    <s v="Yes"/>
    <n v="3"/>
    <n v="1"/>
    <n v="0.15"/>
    <n v="0.09"/>
    <n v="0.06"/>
    <n v="1162.2"/>
    <n v="3000"/>
    <x v="1"/>
    <s v="Travel_Rarely"/>
    <n v="833"/>
    <s v="Research &amp; Development"/>
    <n v="18"/>
    <n v="3"/>
    <s v="Medical"/>
    <n v="60"/>
    <n v="1"/>
    <n v="2"/>
    <s v="Married"/>
    <n v="24539"/>
    <n v="3"/>
    <n v="16"/>
    <n v="3"/>
    <n v="3"/>
    <n v="1"/>
    <n v="15"/>
    <n v="2"/>
    <n v="0"/>
    <n v="1"/>
    <n v="0"/>
  </r>
  <r>
    <n v="43"/>
    <x v="0"/>
    <n v="3"/>
    <s v="Male"/>
    <s v="Research Scientist"/>
    <n v="3"/>
    <n v="2437"/>
    <s v="Yes"/>
    <n v="3"/>
    <n v="1"/>
    <n v="0.08"/>
    <n v="0.09"/>
    <n v="-9.999999999999995E-3"/>
    <n v="487.40000000000003"/>
    <n v="3000"/>
    <x v="1"/>
    <s v="Travel_Frequently"/>
    <n v="807"/>
    <s v="Research &amp; Development"/>
    <n v="17"/>
    <n v="3"/>
    <s v="Technical Degree"/>
    <n v="38"/>
    <n v="2"/>
    <n v="1"/>
    <s v="Married"/>
    <n v="15587"/>
    <n v="9"/>
    <n v="16"/>
    <n v="3"/>
    <n v="4"/>
    <n v="1"/>
    <n v="6"/>
    <n v="4"/>
    <n v="0"/>
    <n v="0"/>
    <n v="0"/>
  </r>
  <r>
    <n v="42"/>
    <x v="1"/>
    <n v="2"/>
    <s v="Male"/>
    <s v="Laboratory Technician"/>
    <n v="2"/>
    <n v="2766"/>
    <s v="No"/>
    <n v="2"/>
    <n v="5"/>
    <n v="0.08"/>
    <n v="0.09"/>
    <n v="-9.999999999999995E-3"/>
    <n v="553.20000000000005"/>
    <n v="3000"/>
    <x v="1"/>
    <s v="Travel_Rarely"/>
    <n v="855"/>
    <s v="Research &amp; Development"/>
    <n v="12"/>
    <n v="3"/>
    <s v="Medical"/>
    <n v="57"/>
    <n v="3"/>
    <n v="1"/>
    <s v="Divorced"/>
    <n v="8952"/>
    <n v="8"/>
    <n v="22"/>
    <n v="4"/>
    <n v="2"/>
    <n v="3"/>
    <n v="7"/>
    <n v="6"/>
    <n v="3"/>
    <n v="0"/>
    <n v="4"/>
  </r>
  <r>
    <n v="55"/>
    <x v="1"/>
    <n v="3"/>
    <s v="Male"/>
    <s v="Research Director"/>
    <n v="1"/>
    <n v="19038"/>
    <s v="No"/>
    <n v="3"/>
    <n v="1"/>
    <n v="0.1"/>
    <n v="0.09"/>
    <n v="1.0000000000000009E-2"/>
    <n v="3807.6000000000004"/>
    <n v="1200"/>
    <x v="1"/>
    <s v="Travel_Rarely"/>
    <n v="478"/>
    <s v="Research &amp; Development"/>
    <n v="2"/>
    <n v="3"/>
    <s v="Medical"/>
    <n v="60"/>
    <n v="2"/>
    <n v="5"/>
    <s v="Married"/>
    <n v="19805"/>
    <n v="8"/>
    <n v="12"/>
    <n v="3"/>
    <n v="2"/>
    <n v="3"/>
    <n v="34"/>
    <n v="2"/>
    <n v="0"/>
    <n v="0"/>
    <n v="0"/>
  </r>
  <r>
    <n v="33"/>
    <x v="1"/>
    <n v="4"/>
    <s v="Male"/>
    <s v="Research Scientist"/>
    <n v="2"/>
    <n v="3055"/>
    <s v="No"/>
    <n v="2"/>
    <n v="9"/>
    <n v="0.12"/>
    <n v="0.1"/>
    <n v="1.999999999999999E-2"/>
    <n v="611"/>
    <n v="3000"/>
    <x v="0"/>
    <s v="Non-Travel"/>
    <n v="775"/>
    <s v="Research &amp; Development"/>
    <n v="4"/>
    <n v="3"/>
    <s v="Technical Degree"/>
    <n v="90"/>
    <n v="3"/>
    <n v="2"/>
    <s v="Divorced"/>
    <n v="6194"/>
    <n v="5"/>
    <n v="15"/>
    <n v="3"/>
    <n v="4"/>
    <n v="2"/>
    <n v="11"/>
    <n v="2"/>
    <n v="8"/>
    <n v="1"/>
    <n v="7"/>
  </r>
  <r>
    <n v="41"/>
    <x v="1"/>
    <n v="3"/>
    <s v="Male"/>
    <s v="Laboratory Technician"/>
    <n v="1"/>
    <n v="2289"/>
    <s v="No"/>
    <n v="3"/>
    <n v="5"/>
    <n v="0.12"/>
    <n v="0.09"/>
    <n v="0.03"/>
    <n v="457.8"/>
    <n v="500"/>
    <x v="1"/>
    <s v="Travel_Rarely"/>
    <n v="548"/>
    <s v="Research &amp; Development"/>
    <n v="9"/>
    <n v="4"/>
    <s v="Life Sciences"/>
    <n v="94"/>
    <n v="3"/>
    <n v="1"/>
    <s v="Divorced"/>
    <n v="20520"/>
    <n v="1"/>
    <n v="20"/>
    <n v="4"/>
    <n v="2"/>
    <n v="2"/>
    <n v="5"/>
    <n v="2"/>
    <n v="3"/>
    <n v="0"/>
    <n v="4"/>
  </r>
  <r>
    <n v="34"/>
    <x v="1"/>
    <n v="4"/>
    <s v="Male"/>
    <s v="Sales Executive"/>
    <n v="3"/>
    <n v="4001"/>
    <s v="Yes"/>
    <n v="3"/>
    <n v="15"/>
    <n v="0.15"/>
    <n v="0.11"/>
    <n v="3.9999999999999994E-2"/>
    <n v="800.2"/>
    <n v="3000"/>
    <x v="1"/>
    <s v="Non-Travel"/>
    <n v="1375"/>
    <s v="Sales"/>
    <n v="10"/>
    <n v="3"/>
    <s v="Life Sciences"/>
    <n v="87"/>
    <n v="3"/>
    <n v="2"/>
    <s v="Divorced"/>
    <n v="12313"/>
    <n v="1"/>
    <n v="14"/>
    <n v="3"/>
    <n v="3"/>
    <n v="1"/>
    <n v="15"/>
    <n v="3"/>
    <n v="14"/>
    <n v="0"/>
    <n v="7"/>
  </r>
  <r>
    <n v="53"/>
    <x v="1"/>
    <n v="1"/>
    <s v="Female"/>
    <s v="Manufacturing Director"/>
    <n v="3"/>
    <n v="12965"/>
    <s v="Yes"/>
    <n v="2"/>
    <n v="3"/>
    <n v="0.15"/>
    <n v="0.1"/>
    <n v="4.9999999999999989E-2"/>
    <n v="2593"/>
    <n v="3000"/>
    <x v="1"/>
    <s v="Non-Travel"/>
    <n v="661"/>
    <s v="Research &amp; Development"/>
    <n v="1"/>
    <n v="4"/>
    <s v="Medical"/>
    <n v="60"/>
    <n v="2"/>
    <n v="4"/>
    <s v="Married"/>
    <n v="22308"/>
    <n v="4"/>
    <n v="20"/>
    <n v="4"/>
    <n v="4"/>
    <n v="3"/>
    <n v="27"/>
    <n v="2"/>
    <n v="2"/>
    <n v="0"/>
    <n v="2"/>
  </r>
  <r>
    <n v="43"/>
    <x v="1"/>
    <n v="2"/>
    <s v="Male"/>
    <s v="Human Resources"/>
    <n v="4"/>
    <n v="3539"/>
    <s v="No"/>
    <n v="3"/>
    <n v="9"/>
    <n v="0.12"/>
    <n v="0.11"/>
    <n v="9.999999999999995E-3"/>
    <n v="707.80000000000007"/>
    <n v="3000"/>
    <x v="2"/>
    <s v="Travel_Rarely"/>
    <n v="244"/>
    <s v="Human Resources"/>
    <n v="2"/>
    <n v="3"/>
    <s v="Life Sciences"/>
    <n v="97"/>
    <n v="3"/>
    <n v="1"/>
    <s v="Single"/>
    <n v="5033"/>
    <n v="0"/>
    <n v="13"/>
    <n v="3"/>
    <n v="2"/>
    <n v="0"/>
    <n v="10"/>
    <n v="5"/>
    <n v="7"/>
    <n v="1"/>
    <n v="8"/>
  </r>
  <r>
    <n v="34"/>
    <x v="1"/>
    <n v="4"/>
    <s v="Female"/>
    <s v="Sales Executive"/>
    <n v="4"/>
    <n v="6029"/>
    <s v="No"/>
    <n v="3"/>
    <n v="2"/>
    <n v="0.15"/>
    <n v="0.11"/>
    <n v="3.9999999999999994E-2"/>
    <n v="1205.8"/>
    <n v="3000"/>
    <x v="1"/>
    <s v="Travel_Rarely"/>
    <n v="511"/>
    <s v="Sales"/>
    <n v="3"/>
    <n v="2"/>
    <s v="Life Sciences"/>
    <n v="32"/>
    <n v="1"/>
    <n v="2"/>
    <s v="Single"/>
    <n v="25353"/>
    <n v="5"/>
    <n v="12"/>
    <n v="3"/>
    <n v="1"/>
    <n v="0"/>
    <n v="6"/>
    <n v="3"/>
    <n v="2"/>
    <n v="2"/>
    <n v="2"/>
  </r>
  <r>
    <n v="21"/>
    <x v="0"/>
    <n v="2"/>
    <s v="Male"/>
    <s v="Sales Representative"/>
    <n v="2"/>
    <n v="2679"/>
    <s v="No"/>
    <n v="3"/>
    <n v="1"/>
    <n v="0.1"/>
    <n v="0.09"/>
    <n v="1.0000000000000009E-2"/>
    <n v="535.80000000000007"/>
    <n v="500"/>
    <x v="1"/>
    <s v="Travel_Rarely"/>
    <n v="337"/>
    <s v="Sales"/>
    <n v="7"/>
    <n v="1"/>
    <s v="Marketing"/>
    <n v="31"/>
    <n v="3"/>
    <n v="1"/>
    <s v="Single"/>
    <n v="4567"/>
    <n v="1"/>
    <n v="13"/>
    <n v="3"/>
    <n v="2"/>
    <n v="0"/>
    <n v="1"/>
    <n v="3"/>
    <n v="0"/>
    <n v="1"/>
    <n v="0"/>
  </r>
  <r>
    <n v="38"/>
    <x v="1"/>
    <n v="4"/>
    <s v="Female"/>
    <s v="Laboratory Technician"/>
    <n v="3"/>
    <n v="3702"/>
    <s v="No"/>
    <n v="3"/>
    <n v="5"/>
    <n v="0.12"/>
    <n v="0.11"/>
    <n v="9.999999999999995E-3"/>
    <n v="740.40000000000009"/>
    <n v="4500"/>
    <x v="1"/>
    <s v="Travel_Rarely"/>
    <n v="1153"/>
    <s v="Research &amp; Development"/>
    <n v="6"/>
    <n v="2"/>
    <s v="Other"/>
    <n v="40"/>
    <n v="2"/>
    <n v="1"/>
    <s v="Married"/>
    <n v="16376"/>
    <n v="1"/>
    <n v="11"/>
    <n v="3"/>
    <n v="2"/>
    <n v="1"/>
    <n v="5"/>
    <n v="3"/>
    <n v="4"/>
    <n v="0"/>
    <n v="4"/>
  </r>
  <r>
    <n v="22"/>
    <x v="0"/>
    <n v="3"/>
    <s v="Female"/>
    <s v="Laboratory Technician"/>
    <n v="1"/>
    <n v="2398"/>
    <s v="Yes"/>
    <n v="3"/>
    <n v="1"/>
    <n v="0.08"/>
    <n v="0.11"/>
    <n v="-0.03"/>
    <n v="479.6"/>
    <n v="3000"/>
    <x v="1"/>
    <s v="Travel_Rarely"/>
    <n v="1294"/>
    <s v="Research &amp; Development"/>
    <n v="8"/>
    <n v="1"/>
    <s v="Medical"/>
    <n v="79"/>
    <n v="3"/>
    <n v="1"/>
    <s v="Married"/>
    <n v="15999"/>
    <n v="1"/>
    <n v="17"/>
    <n v="3"/>
    <n v="3"/>
    <n v="0"/>
    <n v="1"/>
    <n v="6"/>
    <n v="0"/>
    <n v="0"/>
    <n v="0"/>
  </r>
  <r>
    <n v="31"/>
    <x v="1"/>
    <n v="1"/>
    <s v="Female"/>
    <s v="Sales Executive"/>
    <n v="4"/>
    <n v="5468"/>
    <s v="No"/>
    <n v="3"/>
    <n v="12"/>
    <n v="0.12"/>
    <n v="0.09"/>
    <n v="0.03"/>
    <n v="1093.6000000000001"/>
    <n v="3000"/>
    <x v="1"/>
    <s v="Travel_Rarely"/>
    <n v="196"/>
    <s v="Sales"/>
    <n v="29"/>
    <n v="4"/>
    <s v="Marketing"/>
    <n v="91"/>
    <n v="2"/>
    <n v="2"/>
    <s v="Married"/>
    <n v="13402"/>
    <n v="1"/>
    <n v="14"/>
    <n v="3"/>
    <n v="1"/>
    <n v="2"/>
    <n v="13"/>
    <n v="3"/>
    <n v="7"/>
    <n v="5"/>
    <n v="7"/>
  </r>
  <r>
    <n v="51"/>
    <x v="1"/>
    <n v="1"/>
    <s v="Female"/>
    <s v="Manager"/>
    <n v="3"/>
    <n v="13116"/>
    <s v="No"/>
    <n v="3"/>
    <n v="2"/>
    <n v="0.12"/>
    <n v="7.0000000000000007E-2"/>
    <n v="4.9999999999999989E-2"/>
    <n v="2623.2000000000003"/>
    <n v="1200"/>
    <x v="1"/>
    <s v="Travel_Rarely"/>
    <n v="942"/>
    <s v="Research &amp; Development"/>
    <n v="3"/>
    <n v="3"/>
    <s v="Technical Degree"/>
    <n v="53"/>
    <n v="3"/>
    <n v="3"/>
    <s v="Married"/>
    <n v="22984"/>
    <n v="2"/>
    <n v="11"/>
    <n v="3"/>
    <n v="4"/>
    <n v="0"/>
    <n v="15"/>
    <n v="2"/>
    <n v="2"/>
    <n v="2"/>
    <n v="2"/>
  </r>
  <r>
    <n v="37"/>
    <x v="1"/>
    <n v="2"/>
    <s v="Male"/>
    <s v="Sales Executive"/>
    <n v="2"/>
    <n v="4189"/>
    <s v="No"/>
    <n v="3"/>
    <n v="5"/>
    <n v="0.15"/>
    <n v="0.1"/>
    <n v="4.9999999999999989E-2"/>
    <n v="837.80000000000007"/>
    <n v="1200"/>
    <x v="2"/>
    <s v="Travel_Rarely"/>
    <n v="589"/>
    <s v="Sales"/>
    <n v="9"/>
    <n v="2"/>
    <s v="Marketing"/>
    <n v="46"/>
    <n v="2"/>
    <n v="2"/>
    <s v="Married"/>
    <n v="8800"/>
    <n v="1"/>
    <n v="14"/>
    <n v="3"/>
    <n v="1"/>
    <n v="2"/>
    <n v="5"/>
    <n v="2"/>
    <n v="2"/>
    <n v="0"/>
    <n v="3"/>
  </r>
  <r>
    <n v="46"/>
    <x v="1"/>
    <n v="3"/>
    <s v="Male"/>
    <s v="Research Director"/>
    <n v="4"/>
    <n v="19328"/>
    <s v="Yes"/>
    <n v="3"/>
    <n v="2"/>
    <n v="0.1"/>
    <n v="0.09"/>
    <n v="1.0000000000000009E-2"/>
    <n v="3865.6000000000004"/>
    <n v="3000"/>
    <x v="1"/>
    <s v="Travel_Rarely"/>
    <n v="734"/>
    <s v="Research &amp; Development"/>
    <n v="2"/>
    <n v="4"/>
    <s v="Medical"/>
    <n v="46"/>
    <n v="3"/>
    <n v="5"/>
    <s v="Divorced"/>
    <n v="14218"/>
    <n v="7"/>
    <n v="17"/>
    <n v="3"/>
    <n v="3"/>
    <n v="1"/>
    <n v="24"/>
    <n v="3"/>
    <n v="1"/>
    <n v="2"/>
    <n v="2"/>
  </r>
  <r>
    <n v="36"/>
    <x v="1"/>
    <n v="4"/>
    <s v="Male"/>
    <s v="Healthcare Representative"/>
    <n v="1"/>
    <n v="8321"/>
    <s v="Yes"/>
    <n v="3"/>
    <n v="12"/>
    <n v="0.1"/>
    <n v="0.09"/>
    <n v="1.0000000000000009E-2"/>
    <n v="1664.2"/>
    <n v="3000"/>
    <x v="0"/>
    <s v="Travel_Rarely"/>
    <n v="1383"/>
    <s v="Research &amp; Development"/>
    <n v="10"/>
    <n v="3"/>
    <s v="Life Sciences"/>
    <n v="90"/>
    <n v="3"/>
    <n v="3"/>
    <s v="Married"/>
    <n v="25949"/>
    <n v="7"/>
    <n v="13"/>
    <n v="3"/>
    <n v="4"/>
    <n v="1"/>
    <n v="15"/>
    <n v="1"/>
    <n v="8"/>
    <n v="5"/>
    <n v="7"/>
  </r>
  <r>
    <n v="44"/>
    <x v="0"/>
    <n v="3"/>
    <s v="Male"/>
    <s v="Research Scientist"/>
    <n v="2"/>
    <n v="2342"/>
    <s v="Yes"/>
    <n v="2"/>
    <n v="5"/>
    <n v="0.12"/>
    <n v="0.11"/>
    <n v="9.999999999999995E-3"/>
    <n v="468.40000000000003"/>
    <n v="500"/>
    <x v="2"/>
    <s v="Travel_Frequently"/>
    <n v="429"/>
    <s v="Research &amp; Development"/>
    <n v="1"/>
    <n v="2"/>
    <s v="Medical"/>
    <n v="99"/>
    <n v="3"/>
    <n v="1"/>
    <s v="Divorced"/>
    <n v="11092"/>
    <n v="1"/>
    <n v="12"/>
    <n v="3"/>
    <n v="3"/>
    <n v="3"/>
    <n v="6"/>
    <n v="2"/>
    <n v="3"/>
    <n v="2"/>
    <n v="3"/>
  </r>
  <r>
    <n v="37"/>
    <x v="1"/>
    <n v="3"/>
    <s v="Male"/>
    <s v="Human Resources"/>
    <n v="2"/>
    <n v="4071"/>
    <s v="No"/>
    <n v="2"/>
    <n v="10"/>
    <n v="0.12"/>
    <n v="0.11"/>
    <n v="9.999999999999995E-3"/>
    <n v="814.2"/>
    <n v="4500"/>
    <x v="1"/>
    <s v="Travel_Rarely"/>
    <n v="1239"/>
    <s v="Human Resources"/>
    <n v="8"/>
    <n v="2"/>
    <s v="Other"/>
    <n v="89"/>
    <n v="3"/>
    <n v="2"/>
    <s v="Divorced"/>
    <n v="12832"/>
    <n v="2"/>
    <n v="13"/>
    <n v="3"/>
    <n v="3"/>
    <n v="0"/>
    <n v="19"/>
    <n v="4"/>
    <n v="0"/>
    <n v="4"/>
    <n v="7"/>
  </r>
  <r>
    <n v="35"/>
    <x v="0"/>
    <n v="3"/>
    <s v="Male"/>
    <s v="Sales Executive"/>
    <n v="4"/>
    <n v="5813"/>
    <s v="Yes"/>
    <n v="3"/>
    <n v="10"/>
    <n v="0.08"/>
    <n v="0.09"/>
    <n v="-9.999999999999995E-3"/>
    <n v="1162.6000000000001"/>
    <n v="500"/>
    <x v="1"/>
    <s v="Travel_Rarely"/>
    <n v="303"/>
    <s v="Sales"/>
    <n v="27"/>
    <n v="3"/>
    <s v="Life Sciences"/>
    <n v="84"/>
    <n v="3"/>
    <n v="2"/>
    <s v="Single"/>
    <n v="13492"/>
    <n v="1"/>
    <n v="18"/>
    <n v="3"/>
    <n v="4"/>
    <n v="0"/>
    <n v="10"/>
    <n v="2"/>
    <n v="7"/>
    <n v="7"/>
    <n v="7"/>
  </r>
  <r>
    <n v="33"/>
    <x v="1"/>
    <n v="4"/>
    <s v="Male"/>
    <s v="Research Scientist"/>
    <n v="1"/>
    <n v="3143"/>
    <s v="No"/>
    <n v="3"/>
    <n v="10"/>
    <n v="0.15"/>
    <n v="0.09"/>
    <n v="0.06"/>
    <n v="628.6"/>
    <n v="500"/>
    <x v="1"/>
    <s v="Travel_Rarely"/>
    <n v="867"/>
    <s v="Research &amp; Development"/>
    <n v="8"/>
    <n v="4"/>
    <s v="Life Sciences"/>
    <n v="90"/>
    <n v="4"/>
    <n v="1"/>
    <s v="Married"/>
    <n v="6076"/>
    <n v="6"/>
    <n v="19"/>
    <n v="3"/>
    <n v="2"/>
    <n v="1"/>
    <n v="14"/>
    <n v="1"/>
    <n v="8"/>
    <n v="7"/>
    <n v="6"/>
  </r>
  <r>
    <n v="28"/>
    <x v="1"/>
    <n v="3"/>
    <s v="Male"/>
    <s v="Research Scientist"/>
    <n v="4"/>
    <n v="2044"/>
    <s v="No"/>
    <n v="4"/>
    <n v="5"/>
    <n v="0.15"/>
    <n v="7.0000000000000007E-2"/>
    <n v="7.9999999999999988E-2"/>
    <n v="408.8"/>
    <n v="4500"/>
    <x v="1"/>
    <s v="Travel_Rarely"/>
    <n v="1181"/>
    <s v="Research &amp; Development"/>
    <n v="1"/>
    <n v="3"/>
    <s v="Life Sciences"/>
    <n v="82"/>
    <n v="3"/>
    <n v="1"/>
    <s v="Married"/>
    <n v="5531"/>
    <n v="1"/>
    <n v="11"/>
    <n v="3"/>
    <n v="3"/>
    <n v="1"/>
    <n v="5"/>
    <n v="6"/>
    <n v="3"/>
    <n v="0"/>
    <n v="3"/>
  </r>
  <r>
    <n v="39"/>
    <x v="1"/>
    <n v="3"/>
    <s v="Male"/>
    <s v="Research Director"/>
    <n v="3"/>
    <n v="13464"/>
    <s v="No"/>
    <n v="3"/>
    <n v="4"/>
    <n v="0.08"/>
    <n v="0.11"/>
    <n v="-0.03"/>
    <n v="2692.8"/>
    <n v="1200"/>
    <x v="1"/>
    <s v="Travel_Rarely"/>
    <n v="1253"/>
    <s v="Research &amp; Development"/>
    <n v="10"/>
    <n v="1"/>
    <s v="Medical"/>
    <n v="65"/>
    <n v="3"/>
    <n v="3"/>
    <s v="Single"/>
    <n v="7914"/>
    <n v="7"/>
    <n v="21"/>
    <n v="4"/>
    <n v="3"/>
    <n v="0"/>
    <n v="9"/>
    <n v="3"/>
    <n v="3"/>
    <n v="2"/>
    <n v="2"/>
  </r>
  <r>
    <n v="46"/>
    <x v="1"/>
    <n v="2"/>
    <s v="Male"/>
    <s v="Sales Executive"/>
    <n v="2"/>
    <n v="7991"/>
    <s v="No"/>
    <n v="3"/>
    <n v="2"/>
    <n v="0.12"/>
    <n v="0.1"/>
    <n v="1.999999999999999E-2"/>
    <n v="1598.2"/>
    <n v="4500"/>
    <x v="2"/>
    <s v="Non-Travel"/>
    <n v="849"/>
    <s v="Sales"/>
    <n v="26"/>
    <n v="2"/>
    <s v="Life Sciences"/>
    <n v="98"/>
    <n v="2"/>
    <n v="2"/>
    <s v="Single"/>
    <n v="25166"/>
    <n v="8"/>
    <n v="15"/>
    <n v="3"/>
    <n v="3"/>
    <n v="0"/>
    <n v="6"/>
    <n v="3"/>
    <n v="2"/>
    <n v="2"/>
    <n v="2"/>
  </r>
  <r>
    <n v="40"/>
    <x v="1"/>
    <n v="3"/>
    <s v="Female"/>
    <s v="Laboratory Technician"/>
    <n v="1"/>
    <n v="3377"/>
    <s v="No"/>
    <n v="2"/>
    <n v="4"/>
    <n v="0.15"/>
    <n v="7.0000000000000007E-2"/>
    <n v="7.9999999999999988E-2"/>
    <n v="675.40000000000009"/>
    <n v="500"/>
    <x v="2"/>
    <s v="Travel_Rarely"/>
    <n v="616"/>
    <s v="Research &amp; Development"/>
    <n v="2"/>
    <n v="2"/>
    <s v="Life Sciences"/>
    <n v="99"/>
    <n v="3"/>
    <n v="1"/>
    <s v="Married"/>
    <n v="25605"/>
    <n v="4"/>
    <n v="17"/>
    <n v="3"/>
    <n v="4"/>
    <n v="1"/>
    <n v="7"/>
    <n v="5"/>
    <n v="3"/>
    <n v="0"/>
    <n v="2"/>
  </r>
  <r>
    <n v="42"/>
    <x v="1"/>
    <n v="2"/>
    <s v="Male"/>
    <s v="Healthcare Representative"/>
    <n v="1"/>
    <n v="5538"/>
    <s v="No"/>
    <n v="2"/>
    <n v="0"/>
    <n v="0.12"/>
    <n v="0.09"/>
    <n v="0.03"/>
    <n v="1107.6000000000001"/>
    <n v="4500"/>
    <x v="1"/>
    <s v="Travel_Rarely"/>
    <n v="1128"/>
    <s v="Research &amp; Development"/>
    <n v="13"/>
    <n v="3"/>
    <s v="Medical"/>
    <n v="95"/>
    <n v="4"/>
    <n v="2"/>
    <s v="Married"/>
    <n v="5696"/>
    <n v="5"/>
    <n v="18"/>
    <n v="3"/>
    <n v="3"/>
    <n v="2"/>
    <n v="10"/>
    <n v="2"/>
    <n v="0"/>
    <n v="0"/>
    <n v="0"/>
  </r>
  <r>
    <n v="35"/>
    <x v="1"/>
    <n v="2"/>
    <s v="Male"/>
    <s v="Manufacturing Director"/>
    <n v="4"/>
    <n v="5762"/>
    <s v="No"/>
    <n v="3"/>
    <n v="7"/>
    <n v="0.15"/>
    <n v="0.11"/>
    <n v="3.9999999999999994E-2"/>
    <n v="1152.4000000000001"/>
    <n v="500"/>
    <x v="1"/>
    <s v="Non-Travel"/>
    <n v="1180"/>
    <s v="Research &amp; Development"/>
    <n v="2"/>
    <n v="2"/>
    <s v="Medical"/>
    <n v="90"/>
    <n v="3"/>
    <n v="2"/>
    <s v="Divorced"/>
    <n v="24442"/>
    <n v="2"/>
    <n v="14"/>
    <n v="3"/>
    <n v="3"/>
    <n v="1"/>
    <n v="15"/>
    <n v="6"/>
    <n v="7"/>
    <n v="1"/>
    <n v="7"/>
  </r>
  <r>
    <n v="38"/>
    <x v="1"/>
    <n v="1"/>
    <s v="Male"/>
    <s v="Human Resources"/>
    <n v="2"/>
    <n v="2592"/>
    <s v="No"/>
    <n v="3"/>
    <n v="11"/>
    <n v="0.08"/>
    <n v="7.0000000000000007E-2"/>
    <n v="9.999999999999995E-3"/>
    <n v="518.4"/>
    <n v="500"/>
    <x v="1"/>
    <s v="Non-Travel"/>
    <n v="1336"/>
    <s v="Human Resources"/>
    <n v="2"/>
    <n v="3"/>
    <s v="Human Resources"/>
    <n v="100"/>
    <n v="3"/>
    <n v="1"/>
    <s v="Divorced"/>
    <n v="7129"/>
    <n v="5"/>
    <n v="13"/>
    <n v="3"/>
    <n v="4"/>
    <n v="3"/>
    <n v="13"/>
    <n v="3"/>
    <n v="10"/>
    <n v="3"/>
    <n v="8"/>
  </r>
  <r>
    <n v="34"/>
    <x v="0"/>
    <n v="4"/>
    <s v="Male"/>
    <s v="Laboratory Technician"/>
    <n v="1"/>
    <n v="5346"/>
    <s v="No"/>
    <n v="2"/>
    <n v="7"/>
    <n v="0.12"/>
    <n v="7.0000000000000007E-2"/>
    <n v="4.9999999999999989E-2"/>
    <n v="1069.2"/>
    <n v="500"/>
    <x v="1"/>
    <s v="Travel_Frequently"/>
    <n v="234"/>
    <s v="Research &amp; Development"/>
    <n v="9"/>
    <n v="4"/>
    <s v="Life Sciences"/>
    <n v="93"/>
    <n v="3"/>
    <n v="2"/>
    <s v="Married"/>
    <n v="6208"/>
    <n v="4"/>
    <n v="17"/>
    <n v="3"/>
    <n v="3"/>
    <n v="1"/>
    <n v="11"/>
    <n v="3"/>
    <n v="1"/>
    <n v="0"/>
    <n v="7"/>
  </r>
  <r>
    <n v="37"/>
    <x v="0"/>
    <n v="4"/>
    <s v="Male"/>
    <s v="Manufacturing Director"/>
    <n v="1"/>
    <n v="4213"/>
    <s v="No"/>
    <n v="1"/>
    <n v="10"/>
    <n v="0.15"/>
    <n v="0.1"/>
    <n v="4.9999999999999989E-2"/>
    <n v="842.6"/>
    <n v="4500"/>
    <x v="1"/>
    <s v="Travel_Rarely"/>
    <n v="370"/>
    <s v="Research &amp; Development"/>
    <n v="10"/>
    <n v="4"/>
    <s v="Medical"/>
    <n v="58"/>
    <n v="3"/>
    <n v="2"/>
    <s v="Single"/>
    <n v="4992"/>
    <n v="1"/>
    <n v="15"/>
    <n v="3"/>
    <n v="2"/>
    <n v="0"/>
    <n v="10"/>
    <n v="4"/>
    <n v="3"/>
    <n v="0"/>
    <n v="8"/>
  </r>
  <r>
    <n v="39"/>
    <x v="1"/>
    <n v="3"/>
    <s v="Male"/>
    <s v="Sales Executive"/>
    <n v="4"/>
    <n v="4127"/>
    <s v="No"/>
    <n v="3"/>
    <n v="2"/>
    <n v="0.12"/>
    <n v="0.11"/>
    <n v="9.999999999999995E-3"/>
    <n v="825.40000000000009"/>
    <n v="4500"/>
    <x v="1"/>
    <s v="Travel_Frequently"/>
    <n v="766"/>
    <s v="Sales"/>
    <n v="20"/>
    <n v="3"/>
    <s v="Life Sciences"/>
    <n v="83"/>
    <n v="3"/>
    <n v="2"/>
    <s v="Divorced"/>
    <n v="19188"/>
    <n v="2"/>
    <n v="18"/>
    <n v="3"/>
    <n v="4"/>
    <n v="1"/>
    <n v="7"/>
    <n v="6"/>
    <n v="1"/>
    <n v="2"/>
    <n v="2"/>
  </r>
  <r>
    <n v="43"/>
    <x v="1"/>
    <n v="1"/>
    <s v="Male"/>
    <s v="Research Scientist"/>
    <n v="3"/>
    <n v="2438"/>
    <s v="No"/>
    <n v="2"/>
    <n v="3"/>
    <n v="0.12"/>
    <n v="0.1"/>
    <n v="1.999999999999999E-2"/>
    <n v="487.6"/>
    <n v="3000"/>
    <x v="1"/>
    <s v="Non-Travel"/>
    <n v="343"/>
    <s v="Research &amp; Development"/>
    <n v="9"/>
    <n v="3"/>
    <s v="Life Sciences"/>
    <n v="52"/>
    <n v="3"/>
    <n v="1"/>
    <s v="Single"/>
    <n v="24978"/>
    <n v="4"/>
    <n v="13"/>
    <n v="3"/>
    <n v="3"/>
    <n v="0"/>
    <n v="7"/>
    <n v="2"/>
    <n v="2"/>
    <n v="1"/>
    <n v="2"/>
  </r>
  <r>
    <n v="41"/>
    <x v="1"/>
    <n v="2"/>
    <s v="Male"/>
    <s v="Healthcare Representative"/>
    <n v="2"/>
    <n v="6870"/>
    <s v="No"/>
    <n v="1"/>
    <n v="3"/>
    <n v="0.12"/>
    <n v="7.0000000000000007E-2"/>
    <n v="4.9999999999999989E-2"/>
    <n v="1374"/>
    <n v="500"/>
    <x v="1"/>
    <s v="Travel_Rarely"/>
    <n v="447"/>
    <s v="Research &amp; Development"/>
    <n v="5"/>
    <n v="3"/>
    <s v="Life Sciences"/>
    <n v="85"/>
    <n v="4"/>
    <n v="2"/>
    <s v="Single"/>
    <n v="15530"/>
    <n v="3"/>
    <n v="12"/>
    <n v="3"/>
    <n v="1"/>
    <n v="0"/>
    <n v="11"/>
    <n v="3"/>
    <n v="2"/>
    <n v="1"/>
    <n v="2"/>
  </r>
  <r>
    <n v="41"/>
    <x v="1"/>
    <n v="3"/>
    <s v="Female"/>
    <s v="Sales Executive"/>
    <n v="3"/>
    <n v="10447"/>
    <s v="Yes"/>
    <n v="4"/>
    <n v="22"/>
    <n v="0.15"/>
    <n v="0.11"/>
    <n v="3.9999999999999994E-2"/>
    <n v="2089.4"/>
    <n v="1200"/>
    <x v="1"/>
    <s v="Travel_Rarely"/>
    <n v="796"/>
    <s v="Sales"/>
    <n v="4"/>
    <n v="1"/>
    <s v="Marketing"/>
    <n v="81"/>
    <n v="3"/>
    <n v="3"/>
    <s v="Divorced"/>
    <n v="26458"/>
    <n v="0"/>
    <n v="13"/>
    <n v="3"/>
    <n v="4"/>
    <n v="1"/>
    <n v="23"/>
    <n v="3"/>
    <n v="14"/>
    <n v="13"/>
    <n v="5"/>
  </r>
  <r>
    <n v="30"/>
    <x v="1"/>
    <n v="1"/>
    <s v="Female"/>
    <s v="Manufacturing Director"/>
    <n v="3"/>
    <n v="9667"/>
    <s v="No"/>
    <n v="3"/>
    <n v="7"/>
    <n v="0.1"/>
    <n v="7.0000000000000007E-2"/>
    <n v="0.03"/>
    <n v="1933.4"/>
    <n v="3000"/>
    <x v="2"/>
    <s v="Travel_Rarely"/>
    <n v="1092"/>
    <s v="Research &amp; Development"/>
    <n v="10"/>
    <n v="3"/>
    <s v="Medical"/>
    <n v="64"/>
    <n v="3"/>
    <n v="3"/>
    <s v="Single"/>
    <n v="2739"/>
    <n v="9"/>
    <n v="14"/>
    <n v="3"/>
    <n v="2"/>
    <n v="0"/>
    <n v="9"/>
    <n v="3"/>
    <n v="7"/>
    <n v="0"/>
    <n v="2"/>
  </r>
  <r>
    <n v="26"/>
    <x v="0"/>
    <n v="4"/>
    <s v="Female"/>
    <s v="Human Resources"/>
    <n v="2"/>
    <n v="2148"/>
    <s v="Yes"/>
    <n v="3"/>
    <n v="5"/>
    <n v="0.08"/>
    <n v="0.11"/>
    <n v="-0.03"/>
    <n v="429.6"/>
    <n v="3000"/>
    <x v="2"/>
    <s v="Travel_Rarely"/>
    <n v="920"/>
    <s v="Human Resources"/>
    <n v="20"/>
    <n v="2"/>
    <s v="Medical"/>
    <n v="69"/>
    <n v="3"/>
    <n v="1"/>
    <s v="Married"/>
    <n v="6889"/>
    <n v="0"/>
    <n v="11"/>
    <n v="3"/>
    <n v="3"/>
    <n v="0"/>
    <n v="6"/>
    <n v="3"/>
    <n v="1"/>
    <n v="1"/>
    <n v="4"/>
  </r>
  <r>
    <n v="46"/>
    <x v="0"/>
    <n v="4"/>
    <s v="Female"/>
    <s v="Healthcare Representative"/>
    <n v="2"/>
    <n v="8926"/>
    <s v="No"/>
    <n v="4"/>
    <n v="9"/>
    <n v="0.15"/>
    <n v="0.09"/>
    <n v="0.06"/>
    <n v="1785.2"/>
    <n v="1200"/>
    <x v="1"/>
    <s v="Travel_Rarely"/>
    <n v="261"/>
    <s v="Research &amp; Development"/>
    <n v="21"/>
    <n v="2"/>
    <s v="Medical"/>
    <n v="66"/>
    <n v="3"/>
    <n v="2"/>
    <s v="Married"/>
    <n v="10842"/>
    <n v="4"/>
    <n v="22"/>
    <n v="4"/>
    <n v="4"/>
    <n v="1"/>
    <n v="13"/>
    <n v="2"/>
    <n v="7"/>
    <n v="3"/>
    <n v="7"/>
  </r>
  <r>
    <n v="40"/>
    <x v="1"/>
    <n v="3"/>
    <s v="Female"/>
    <s v="Healthcare Representative"/>
    <n v="4"/>
    <n v="6513"/>
    <s v="No"/>
    <n v="3"/>
    <n v="5"/>
    <n v="0.15"/>
    <n v="0.09"/>
    <n v="0.06"/>
    <n v="1302.6000000000001"/>
    <n v="500"/>
    <x v="2"/>
    <s v="Travel_Rarely"/>
    <n v="1194"/>
    <s v="Research &amp; Development"/>
    <n v="1"/>
    <n v="3"/>
    <s v="Life Sciences"/>
    <n v="52"/>
    <n v="3"/>
    <n v="2"/>
    <s v="Divorced"/>
    <n v="9060"/>
    <n v="4"/>
    <n v="17"/>
    <n v="3"/>
    <n v="4"/>
    <n v="1"/>
    <n v="12"/>
    <n v="3"/>
    <n v="3"/>
    <n v="0"/>
    <n v="3"/>
  </r>
  <r>
    <n v="34"/>
    <x v="1"/>
    <n v="2"/>
    <s v="Male"/>
    <s v="Sales Executive"/>
    <n v="3"/>
    <n v="6799"/>
    <s v="No"/>
    <n v="3"/>
    <n v="10"/>
    <n v="0.15"/>
    <n v="0.1"/>
    <n v="4.9999999999999989E-2"/>
    <n v="1359.8000000000002"/>
    <n v="3000"/>
    <x v="1"/>
    <s v="Travel_Rarely"/>
    <n v="810"/>
    <s v="Sales"/>
    <n v="8"/>
    <n v="2"/>
    <s v="Technical Degree"/>
    <n v="92"/>
    <n v="4"/>
    <n v="2"/>
    <s v="Married"/>
    <n v="22128"/>
    <n v="1"/>
    <n v="21"/>
    <n v="4"/>
    <n v="3"/>
    <n v="2"/>
    <n v="10"/>
    <n v="5"/>
    <n v="8"/>
    <n v="4"/>
    <n v="8"/>
  </r>
  <r>
    <n v="58"/>
    <x v="1"/>
    <n v="2"/>
    <s v="Male"/>
    <s v="Manager"/>
    <n v="2"/>
    <n v="16291"/>
    <s v="No"/>
    <n v="2"/>
    <n v="16"/>
    <n v="0.15"/>
    <n v="0.09"/>
    <n v="0.06"/>
    <n v="3258.2000000000003"/>
    <n v="1200"/>
    <x v="1"/>
    <s v="Non-Travel"/>
    <n v="350"/>
    <s v="Sales"/>
    <n v="2"/>
    <n v="3"/>
    <s v="Medical"/>
    <n v="52"/>
    <n v="3"/>
    <n v="4"/>
    <s v="Divorced"/>
    <n v="22577"/>
    <n v="4"/>
    <n v="22"/>
    <n v="4"/>
    <n v="4"/>
    <n v="1"/>
    <n v="37"/>
    <n v="0"/>
    <n v="9"/>
    <n v="14"/>
    <n v="14"/>
  </r>
  <r>
    <n v="35"/>
    <x v="1"/>
    <n v="2"/>
    <s v="Male"/>
    <s v="Laboratory Technician"/>
    <n v="3"/>
    <n v="2705"/>
    <s v="No"/>
    <n v="4"/>
    <n v="5"/>
    <n v="0.15"/>
    <n v="0.09"/>
    <n v="0.06"/>
    <n v="541"/>
    <n v="1200"/>
    <x v="0"/>
    <s v="Travel_Rarely"/>
    <n v="185"/>
    <s v="Research &amp; Development"/>
    <n v="23"/>
    <n v="4"/>
    <s v="Medical"/>
    <n v="91"/>
    <n v="1"/>
    <n v="1"/>
    <s v="Married"/>
    <n v="9696"/>
    <n v="0"/>
    <n v="16"/>
    <n v="3"/>
    <n v="2"/>
    <n v="1"/>
    <n v="6"/>
    <n v="2"/>
    <n v="4"/>
    <n v="0"/>
    <n v="3"/>
  </r>
  <r>
    <n v="47"/>
    <x v="1"/>
    <n v="3"/>
    <s v="Female"/>
    <s v="Manufacturing Director"/>
    <n v="2"/>
    <n v="10333"/>
    <s v="Yes"/>
    <n v="3"/>
    <n v="22"/>
    <n v="0.15"/>
    <n v="0.09"/>
    <n v="0.06"/>
    <n v="2066.6"/>
    <n v="1200"/>
    <x v="1"/>
    <s v="Travel_Rarely"/>
    <n v="1001"/>
    <s v="Research &amp; Development"/>
    <n v="4"/>
    <n v="3"/>
    <s v="Life Sciences"/>
    <n v="92"/>
    <n v="2"/>
    <n v="3"/>
    <s v="Divorced"/>
    <n v="19271"/>
    <n v="8"/>
    <n v="12"/>
    <n v="3"/>
    <n v="3"/>
    <n v="1"/>
    <n v="28"/>
    <n v="4"/>
    <n v="11"/>
    <n v="14"/>
    <n v="10"/>
  </r>
  <r>
    <n v="40"/>
    <x v="1"/>
    <n v="2"/>
    <s v="Female"/>
    <s v="Healthcare Representative"/>
    <n v="1"/>
    <n v="4448"/>
    <s v="No"/>
    <n v="3"/>
    <n v="7"/>
    <n v="0.15"/>
    <n v="0.1"/>
    <n v="4.9999999999999989E-2"/>
    <n v="889.6"/>
    <n v="500"/>
    <x v="2"/>
    <s v="Travel_Rarely"/>
    <n v="750"/>
    <s v="Research &amp; Development"/>
    <n v="12"/>
    <n v="3"/>
    <s v="Life Sciences"/>
    <n v="47"/>
    <n v="3"/>
    <n v="2"/>
    <s v="Divorced"/>
    <n v="10748"/>
    <n v="2"/>
    <n v="12"/>
    <n v="3"/>
    <n v="2"/>
    <n v="1"/>
    <n v="15"/>
    <n v="3"/>
    <n v="4"/>
    <n v="7"/>
    <n v="7"/>
  </r>
  <r>
    <n v="54"/>
    <x v="1"/>
    <n v="4"/>
    <s v="Female"/>
    <s v="Research Scientist"/>
    <n v="4"/>
    <n v="6854"/>
    <s v="No"/>
    <n v="2"/>
    <n v="7"/>
    <n v="0.15"/>
    <n v="0.09"/>
    <n v="0.06"/>
    <n v="1370.8000000000002"/>
    <n v="3000"/>
    <x v="1"/>
    <s v="Travel_Rarely"/>
    <n v="431"/>
    <s v="Research &amp; Development"/>
    <n v="7"/>
    <n v="4"/>
    <s v="Medical"/>
    <n v="68"/>
    <n v="3"/>
    <n v="2"/>
    <s v="Married"/>
    <n v="15696"/>
    <n v="4"/>
    <n v="15"/>
    <n v="3"/>
    <n v="2"/>
    <n v="1"/>
    <n v="14"/>
    <n v="2"/>
    <n v="1"/>
    <n v="1"/>
    <n v="7"/>
  </r>
  <r>
    <n v="31"/>
    <x v="1"/>
    <n v="1"/>
    <s v="Female"/>
    <s v="Sales Executive"/>
    <n v="1"/>
    <n v="9637"/>
    <s v="No"/>
    <n v="3"/>
    <n v="3"/>
    <n v="0.15"/>
    <n v="0.1"/>
    <n v="4.9999999999999989E-2"/>
    <n v="1927.4"/>
    <n v="500"/>
    <x v="1"/>
    <s v="Travel_Frequently"/>
    <n v="1125"/>
    <s v="Sales"/>
    <n v="7"/>
    <n v="4"/>
    <s v="Marketing"/>
    <n v="68"/>
    <n v="3"/>
    <n v="3"/>
    <s v="Married"/>
    <n v="8277"/>
    <n v="2"/>
    <n v="14"/>
    <n v="3"/>
    <n v="4"/>
    <n v="2"/>
    <n v="9"/>
    <n v="3"/>
    <n v="2"/>
    <n v="2"/>
    <n v="2"/>
  </r>
  <r>
    <n v="28"/>
    <x v="1"/>
    <n v="3"/>
    <s v="Female"/>
    <s v="Research Scientist"/>
    <n v="1"/>
    <n v="3591"/>
    <s v="No"/>
    <n v="3"/>
    <n v="3"/>
    <n v="0.1"/>
    <n v="0.1"/>
    <n v="0"/>
    <n v="718.2"/>
    <n v="3000"/>
    <x v="2"/>
    <s v="Travel_Rarely"/>
    <n v="1217"/>
    <s v="Research &amp; Development"/>
    <n v="1"/>
    <n v="3"/>
    <s v="Medical"/>
    <n v="67"/>
    <n v="3"/>
    <n v="1"/>
    <s v="Married"/>
    <n v="12719"/>
    <n v="1"/>
    <n v="25"/>
    <n v="4"/>
    <n v="3"/>
    <n v="1"/>
    <n v="3"/>
    <n v="3"/>
    <n v="2"/>
    <n v="1"/>
    <n v="2"/>
  </r>
  <r>
    <n v="38"/>
    <x v="1"/>
    <n v="2"/>
    <s v="Female"/>
    <s v="Sales Representative"/>
    <n v="4"/>
    <n v="5405"/>
    <s v="Yes"/>
    <n v="2"/>
    <n v="4"/>
    <n v="0.15"/>
    <n v="0.1"/>
    <n v="4.9999999999999989E-2"/>
    <n v="1081"/>
    <n v="3000"/>
    <x v="1"/>
    <s v="Travel_Rarely"/>
    <n v="723"/>
    <s v="Sales"/>
    <n v="2"/>
    <n v="4"/>
    <s v="Marketing"/>
    <n v="77"/>
    <n v="1"/>
    <n v="2"/>
    <s v="Married"/>
    <n v="4244"/>
    <n v="2"/>
    <n v="20"/>
    <n v="4"/>
    <n v="1"/>
    <n v="2"/>
    <n v="20"/>
    <n v="4"/>
    <n v="2"/>
    <n v="0"/>
    <n v="3"/>
  </r>
  <r>
    <n v="26"/>
    <x v="1"/>
    <n v="3"/>
    <s v="Male"/>
    <s v="Sales Executive"/>
    <n v="4"/>
    <n v="4684"/>
    <s v="No"/>
    <n v="3"/>
    <n v="5"/>
    <n v="0.08"/>
    <n v="7.0000000000000007E-2"/>
    <n v="9.999999999999995E-3"/>
    <n v="936.80000000000007"/>
    <n v="500"/>
    <x v="1"/>
    <s v="Travel_Rarely"/>
    <n v="572"/>
    <s v="Sales"/>
    <n v="10"/>
    <n v="3"/>
    <s v="Medical"/>
    <n v="46"/>
    <n v="3"/>
    <n v="2"/>
    <s v="Single"/>
    <n v="9125"/>
    <n v="1"/>
    <n v="13"/>
    <n v="3"/>
    <n v="1"/>
    <n v="0"/>
    <n v="5"/>
    <n v="4"/>
    <n v="3"/>
    <n v="1"/>
    <n v="2"/>
  </r>
  <r>
    <n v="58"/>
    <x v="1"/>
    <n v="1"/>
    <s v="Male"/>
    <s v="Research Director"/>
    <n v="3"/>
    <n v="15787"/>
    <s v="Yes"/>
    <n v="3"/>
    <n v="2"/>
    <n v="0.08"/>
    <n v="0.11"/>
    <n v="-0.03"/>
    <n v="3157.4"/>
    <n v="500"/>
    <x v="1"/>
    <s v="Travel_Frequently"/>
    <n v="1216"/>
    <s v="Research &amp; Development"/>
    <n v="15"/>
    <n v="4"/>
    <s v="Life Sciences"/>
    <n v="87"/>
    <n v="3"/>
    <n v="4"/>
    <s v="Married"/>
    <n v="21624"/>
    <n v="2"/>
    <n v="14"/>
    <n v="3"/>
    <n v="2"/>
    <n v="0"/>
    <n v="23"/>
    <n v="3"/>
    <n v="2"/>
    <n v="2"/>
    <n v="2"/>
  </r>
  <r>
    <n v="18"/>
    <x v="1"/>
    <n v="2"/>
    <s v="Female"/>
    <s v="Research Scientist"/>
    <n v="3"/>
    <n v="1514"/>
    <s v="No"/>
    <n v="1"/>
    <n v="0"/>
    <n v="0.12"/>
    <n v="0.09"/>
    <n v="0.03"/>
    <n v="302.8"/>
    <n v="1200"/>
    <x v="0"/>
    <s v="Non-Travel"/>
    <n v="1431"/>
    <s v="Research &amp; Development"/>
    <n v="14"/>
    <n v="3"/>
    <s v="Medical"/>
    <n v="33"/>
    <n v="3"/>
    <n v="1"/>
    <s v="Single"/>
    <n v="8018"/>
    <n v="1"/>
    <n v="16"/>
    <n v="3"/>
    <n v="3"/>
    <n v="0"/>
    <n v="0"/>
    <n v="4"/>
    <n v="0"/>
    <n v="0"/>
    <n v="0"/>
  </r>
  <r>
    <n v="31"/>
    <x v="0"/>
    <n v="4"/>
    <s v="Male"/>
    <s v="Human Resources"/>
    <n v="1"/>
    <n v="2956"/>
    <s v="No"/>
    <n v="3"/>
    <n v="1"/>
    <n v="0.08"/>
    <n v="0.1"/>
    <n v="-2.0000000000000004E-2"/>
    <n v="591.20000000000005"/>
    <n v="1200"/>
    <x v="1"/>
    <s v="Travel_Rarely"/>
    <n v="359"/>
    <s v="Human Resources"/>
    <n v="18"/>
    <n v="5"/>
    <s v="Human Resources"/>
    <n v="89"/>
    <n v="4"/>
    <n v="1"/>
    <s v="Married"/>
    <n v="21495"/>
    <n v="0"/>
    <n v="17"/>
    <n v="3"/>
    <n v="3"/>
    <n v="0"/>
    <n v="2"/>
    <n v="4"/>
    <n v="0"/>
    <n v="0"/>
    <n v="0"/>
  </r>
  <r>
    <n v="29"/>
    <x v="0"/>
    <n v="1"/>
    <s v="Male"/>
    <s v="Human Resources"/>
    <n v="1"/>
    <n v="2335"/>
    <s v="Yes"/>
    <n v="3"/>
    <n v="2"/>
    <n v="0.12"/>
    <n v="0.09"/>
    <n v="0.03"/>
    <n v="467"/>
    <n v="1200"/>
    <x v="1"/>
    <s v="Travel_Rarely"/>
    <n v="350"/>
    <s v="Human Resources"/>
    <n v="13"/>
    <n v="3"/>
    <s v="Human Resources"/>
    <n v="56"/>
    <n v="2"/>
    <n v="1"/>
    <s v="Divorced"/>
    <n v="3157"/>
    <n v="4"/>
    <n v="15"/>
    <n v="3"/>
    <n v="4"/>
    <n v="3"/>
    <n v="4"/>
    <n v="3"/>
    <n v="2"/>
    <n v="2"/>
    <n v="0"/>
  </r>
  <r>
    <n v="45"/>
    <x v="1"/>
    <n v="3"/>
    <s v="Female"/>
    <s v="Sales Executive"/>
    <n v="3"/>
    <n v="5154"/>
    <s v="No"/>
    <n v="4"/>
    <n v="8"/>
    <n v="0.1"/>
    <n v="7.0000000000000007E-2"/>
    <n v="0.03"/>
    <n v="1030.8"/>
    <n v="3000"/>
    <x v="1"/>
    <s v="Non-Travel"/>
    <n v="589"/>
    <s v="Sales"/>
    <n v="2"/>
    <n v="4"/>
    <s v="Life Sciences"/>
    <n v="67"/>
    <n v="3"/>
    <n v="2"/>
    <s v="Married"/>
    <n v="19665"/>
    <n v="4"/>
    <n v="22"/>
    <n v="4"/>
    <n v="2"/>
    <n v="2"/>
    <n v="10"/>
    <n v="3"/>
    <n v="7"/>
    <n v="5"/>
    <n v="7"/>
  </r>
  <r>
    <n v="36"/>
    <x v="1"/>
    <n v="4"/>
    <s v="Female"/>
    <s v="Research Scientist"/>
    <n v="2"/>
    <n v="6962"/>
    <s v="Yes"/>
    <n v="3"/>
    <n v="1"/>
    <n v="0.15"/>
    <n v="0.09"/>
    <n v="0.06"/>
    <n v="1392.4"/>
    <n v="1200"/>
    <x v="1"/>
    <s v="Travel_Rarely"/>
    <n v="430"/>
    <s v="Research &amp; Development"/>
    <n v="2"/>
    <n v="4"/>
    <s v="Other"/>
    <n v="73"/>
    <n v="3"/>
    <n v="2"/>
    <s v="Married"/>
    <n v="19573"/>
    <n v="4"/>
    <n v="22"/>
    <n v="4"/>
    <n v="4"/>
    <n v="1"/>
    <n v="15"/>
    <n v="2"/>
    <n v="0"/>
    <n v="0"/>
    <n v="0"/>
  </r>
  <r>
    <n v="43"/>
    <x v="1"/>
    <n v="1"/>
    <s v="Male"/>
    <s v="Sales Executive"/>
    <n v="4"/>
    <n v="5675"/>
    <s v="No"/>
    <n v="3"/>
    <n v="7"/>
    <n v="0.08"/>
    <n v="0.11"/>
    <n v="-0.03"/>
    <n v="1135"/>
    <n v="3000"/>
    <x v="1"/>
    <s v="Travel_Frequently"/>
    <n v="1422"/>
    <s v="Sales"/>
    <n v="2"/>
    <n v="4"/>
    <s v="Life Sciences"/>
    <n v="92"/>
    <n v="3"/>
    <n v="2"/>
    <s v="Married"/>
    <n v="19246"/>
    <n v="1"/>
    <n v="20"/>
    <n v="4"/>
    <n v="3"/>
    <n v="1"/>
    <n v="7"/>
    <n v="5"/>
    <n v="7"/>
    <n v="7"/>
    <n v="7"/>
  </r>
  <r>
    <n v="27"/>
    <x v="1"/>
    <n v="4"/>
    <s v="Female"/>
    <s v="Laboratory Technician"/>
    <n v="4"/>
    <n v="2379"/>
    <s v="Yes"/>
    <n v="2"/>
    <n v="5"/>
    <n v="0.08"/>
    <n v="0.11"/>
    <n v="-0.03"/>
    <n v="475.8"/>
    <n v="3000"/>
    <x v="1"/>
    <s v="Travel_Frequently"/>
    <n v="1297"/>
    <s v="Research &amp; Development"/>
    <n v="5"/>
    <n v="2"/>
    <s v="Life Sciences"/>
    <n v="53"/>
    <n v="3"/>
    <n v="1"/>
    <s v="Single"/>
    <n v="19826"/>
    <n v="0"/>
    <n v="14"/>
    <n v="3"/>
    <n v="3"/>
    <n v="0"/>
    <n v="6"/>
    <n v="3"/>
    <n v="4"/>
    <n v="0"/>
    <n v="2"/>
  </r>
  <r>
    <n v="29"/>
    <x v="1"/>
    <n v="4"/>
    <s v="Male"/>
    <s v="Laboratory Technician"/>
    <n v="4"/>
    <n v="3812"/>
    <s v="No"/>
    <n v="4"/>
    <n v="11"/>
    <n v="0.08"/>
    <n v="0.09"/>
    <n v="-9.999999999999995E-3"/>
    <n v="762.40000000000009"/>
    <n v="3000"/>
    <x v="1"/>
    <s v="Travel_Frequently"/>
    <n v="574"/>
    <s v="Research &amp; Development"/>
    <n v="20"/>
    <n v="1"/>
    <s v="Medical"/>
    <n v="40"/>
    <n v="3"/>
    <n v="1"/>
    <s v="Married"/>
    <n v="7003"/>
    <n v="1"/>
    <n v="13"/>
    <n v="3"/>
    <n v="2"/>
    <n v="0"/>
    <n v="11"/>
    <n v="3"/>
    <n v="8"/>
    <n v="3"/>
    <n v="10"/>
  </r>
  <r>
    <n v="32"/>
    <x v="1"/>
    <n v="4"/>
    <s v="Male"/>
    <s v="Sales Executive"/>
    <n v="4"/>
    <n v="4648"/>
    <s v="No"/>
    <n v="4"/>
    <n v="0"/>
    <n v="0.08"/>
    <n v="7.0000000000000007E-2"/>
    <n v="9.999999999999995E-3"/>
    <n v="929.6"/>
    <n v="3000"/>
    <x v="1"/>
    <s v="Travel_Frequently"/>
    <n v="1318"/>
    <s v="Sales"/>
    <n v="10"/>
    <n v="4"/>
    <s v="Marketing"/>
    <n v="79"/>
    <n v="3"/>
    <n v="2"/>
    <s v="Single"/>
    <n v="26075"/>
    <n v="8"/>
    <n v="13"/>
    <n v="3"/>
    <n v="3"/>
    <n v="0"/>
    <n v="4"/>
    <n v="2"/>
    <n v="0"/>
    <n v="0"/>
    <n v="0"/>
  </r>
  <r>
    <n v="42"/>
    <x v="1"/>
    <n v="3"/>
    <s v="Male"/>
    <s v="Research Scientist"/>
    <n v="3"/>
    <n v="2936"/>
    <s v="No"/>
    <n v="2"/>
    <n v="6"/>
    <n v="0.1"/>
    <n v="7.0000000000000007E-2"/>
    <n v="0.03"/>
    <n v="587.20000000000005"/>
    <n v="4500"/>
    <x v="1"/>
    <s v="Non-Travel"/>
    <n v="355"/>
    <s v="Research &amp; Development"/>
    <n v="10"/>
    <n v="4"/>
    <s v="Technical Degree"/>
    <n v="38"/>
    <n v="3"/>
    <n v="1"/>
    <s v="Married"/>
    <n v="6161"/>
    <n v="3"/>
    <n v="22"/>
    <n v="4"/>
    <n v="2"/>
    <n v="2"/>
    <n v="10"/>
    <n v="1"/>
    <n v="3"/>
    <n v="3"/>
    <n v="3"/>
  </r>
  <r>
    <n v="47"/>
    <x v="1"/>
    <n v="2"/>
    <s v="Female"/>
    <s v="Laboratory Technician"/>
    <n v="3"/>
    <n v="2105"/>
    <s v="No"/>
    <n v="3"/>
    <n v="2"/>
    <n v="0.15"/>
    <n v="0.11"/>
    <n v="3.9999999999999994E-2"/>
    <n v="421"/>
    <n v="4500"/>
    <x v="1"/>
    <s v="Travel_Rarely"/>
    <n v="207"/>
    <s v="Research &amp; Development"/>
    <n v="9"/>
    <n v="4"/>
    <s v="Life Sciences"/>
    <n v="64"/>
    <n v="3"/>
    <n v="1"/>
    <s v="Single"/>
    <n v="5411"/>
    <n v="4"/>
    <n v="12"/>
    <n v="3"/>
    <n v="3"/>
    <n v="0"/>
    <n v="7"/>
    <n v="2"/>
    <n v="2"/>
    <n v="2"/>
    <n v="0"/>
  </r>
  <r>
    <n v="46"/>
    <x v="1"/>
    <n v="4"/>
    <s v="Male"/>
    <s v="Manufacturing Director"/>
    <n v="4"/>
    <n v="8578"/>
    <s v="No"/>
    <n v="2"/>
    <n v="9"/>
    <n v="0.12"/>
    <n v="7.0000000000000007E-2"/>
    <n v="4.9999999999999989E-2"/>
    <n v="1715.6000000000001"/>
    <n v="1200"/>
    <x v="1"/>
    <s v="Travel_Rarely"/>
    <n v="706"/>
    <s v="Research &amp; Development"/>
    <n v="2"/>
    <n v="2"/>
    <s v="Life Sciences"/>
    <n v="82"/>
    <n v="3"/>
    <n v="3"/>
    <s v="Divorced"/>
    <n v="19989"/>
    <n v="3"/>
    <n v="14"/>
    <n v="3"/>
    <n v="3"/>
    <n v="1"/>
    <n v="12"/>
    <n v="4"/>
    <n v="8"/>
    <n v="4"/>
    <n v="7"/>
  </r>
  <r>
    <n v="28"/>
    <x v="1"/>
    <n v="3"/>
    <s v="Male"/>
    <s v="Human Resources"/>
    <n v="4"/>
    <n v="2706"/>
    <s v="No"/>
    <n v="3"/>
    <n v="3"/>
    <n v="0.1"/>
    <n v="0.09"/>
    <n v="1.0000000000000009E-2"/>
    <n v="541.20000000000005"/>
    <n v="4500"/>
    <x v="2"/>
    <s v="Non-Travel"/>
    <n v="280"/>
    <s v="Human Resources"/>
    <n v="1"/>
    <n v="2"/>
    <s v="Life Sciences"/>
    <n v="43"/>
    <n v="3"/>
    <n v="1"/>
    <s v="Divorced"/>
    <n v="10494"/>
    <n v="1"/>
    <n v="15"/>
    <n v="3"/>
    <n v="2"/>
    <n v="1"/>
    <n v="3"/>
    <n v="2"/>
    <n v="2"/>
    <n v="2"/>
    <n v="2"/>
  </r>
  <r>
    <n v="29"/>
    <x v="1"/>
    <n v="4"/>
    <s v="Male"/>
    <s v="Healthcare Representative"/>
    <n v="3"/>
    <n v="6384"/>
    <s v="No"/>
    <n v="3"/>
    <n v="7"/>
    <n v="0.15"/>
    <n v="7.0000000000000007E-2"/>
    <n v="7.9999999999999988E-2"/>
    <n v="1276.8000000000002"/>
    <n v="1200"/>
    <x v="1"/>
    <s v="Travel_Rarely"/>
    <n v="726"/>
    <s v="Research &amp; Development"/>
    <n v="29"/>
    <n v="1"/>
    <s v="Life Sciences"/>
    <n v="93"/>
    <n v="1"/>
    <n v="2"/>
    <s v="Divorced"/>
    <n v="21143"/>
    <n v="8"/>
    <n v="17"/>
    <n v="3"/>
    <n v="4"/>
    <n v="2"/>
    <n v="11"/>
    <n v="3"/>
    <n v="0"/>
    <n v="1"/>
    <n v="6"/>
  </r>
  <r>
    <n v="42"/>
    <x v="1"/>
    <n v="4"/>
    <s v="Male"/>
    <s v="Laboratory Technician"/>
    <n v="3"/>
    <n v="3968"/>
    <s v="No"/>
    <n v="3"/>
    <n v="0"/>
    <n v="0.12"/>
    <n v="0.11"/>
    <n v="9.999999999999995E-3"/>
    <n v="793.6"/>
    <n v="500"/>
    <x v="1"/>
    <s v="Travel_Rarely"/>
    <n v="1142"/>
    <s v="Research &amp; Development"/>
    <n v="8"/>
    <n v="3"/>
    <s v="Life Sciences"/>
    <n v="81"/>
    <n v="3"/>
    <n v="1"/>
    <s v="Single"/>
    <n v="13624"/>
    <n v="4"/>
    <n v="13"/>
    <n v="3"/>
    <n v="4"/>
    <n v="0"/>
    <n v="8"/>
    <n v="3"/>
    <n v="0"/>
    <n v="0"/>
    <n v="0"/>
  </r>
  <r>
    <n v="32"/>
    <x v="0"/>
    <n v="3"/>
    <s v="Male"/>
    <s v="Sales Executive"/>
    <n v="2"/>
    <n v="9907"/>
    <s v="Yes"/>
    <n v="2"/>
    <n v="2"/>
    <n v="0.12"/>
    <n v="0.1"/>
    <n v="1.999999999999999E-2"/>
    <n v="1981.4"/>
    <n v="500"/>
    <x v="1"/>
    <s v="Travel_Rarely"/>
    <n v="414"/>
    <s v="Sales"/>
    <n v="2"/>
    <n v="4"/>
    <s v="Marketing"/>
    <n v="82"/>
    <n v="2"/>
    <n v="2"/>
    <s v="Single"/>
    <n v="26186"/>
    <n v="7"/>
    <n v="12"/>
    <n v="3"/>
    <n v="3"/>
    <n v="0"/>
    <n v="7"/>
    <n v="3"/>
    <n v="2"/>
    <n v="2"/>
    <n v="2"/>
  </r>
  <r>
    <n v="46"/>
    <x v="1"/>
    <n v="1"/>
    <s v="Female"/>
    <s v="Sales Executive"/>
    <n v="1"/>
    <n v="13225"/>
    <s v="No"/>
    <n v="3"/>
    <n v="19"/>
    <n v="0.15"/>
    <n v="0.11"/>
    <n v="3.9999999999999994E-2"/>
    <n v="2645"/>
    <n v="3000"/>
    <x v="2"/>
    <s v="Travel_Rarely"/>
    <n v="1319"/>
    <s v="Sales"/>
    <n v="3"/>
    <n v="3"/>
    <s v="Technical Degree"/>
    <n v="45"/>
    <n v="4"/>
    <n v="4"/>
    <s v="Divorced"/>
    <n v="7739"/>
    <n v="2"/>
    <n v="12"/>
    <n v="3"/>
    <n v="4"/>
    <n v="1"/>
    <n v="25"/>
    <n v="5"/>
    <n v="17"/>
    <n v="2"/>
    <n v="8"/>
  </r>
  <r>
    <n v="27"/>
    <x v="1"/>
    <n v="2"/>
    <s v="Female"/>
    <s v="Sales Representative"/>
    <n v="3"/>
    <n v="3540"/>
    <s v="No"/>
    <n v="3"/>
    <n v="9"/>
    <n v="0.12"/>
    <n v="0.11"/>
    <n v="9.999999999999995E-3"/>
    <n v="708"/>
    <n v="3000"/>
    <x v="2"/>
    <s v="Travel_Rarely"/>
    <n v="728"/>
    <s v="Sales"/>
    <n v="23"/>
    <n v="1"/>
    <s v="Medical"/>
    <n v="36"/>
    <n v="2"/>
    <n v="2"/>
    <s v="Married"/>
    <n v="7018"/>
    <n v="1"/>
    <n v="21"/>
    <n v="4"/>
    <n v="4"/>
    <n v="1"/>
    <n v="9"/>
    <n v="5"/>
    <n v="8"/>
    <n v="5"/>
    <n v="8"/>
  </r>
  <r>
    <n v="29"/>
    <x v="1"/>
    <n v="4"/>
    <s v="Male"/>
    <s v="Human Resources"/>
    <n v="2"/>
    <n v="2804"/>
    <s v="No"/>
    <n v="3"/>
    <n v="1"/>
    <n v="0.1"/>
    <n v="0.11"/>
    <n v="-9.999999999999995E-3"/>
    <n v="560.80000000000007"/>
    <n v="3000"/>
    <x v="1"/>
    <s v="Travel_Rarely"/>
    <n v="352"/>
    <s v="Human Resources"/>
    <n v="6"/>
    <n v="1"/>
    <s v="Medical"/>
    <n v="87"/>
    <n v="2"/>
    <n v="1"/>
    <s v="Married"/>
    <n v="15434"/>
    <n v="1"/>
    <n v="11"/>
    <n v="3"/>
    <n v="4"/>
    <n v="0"/>
    <n v="1"/>
    <n v="3"/>
    <n v="0"/>
    <n v="0"/>
    <n v="0"/>
  </r>
  <r>
    <n v="43"/>
    <x v="1"/>
    <n v="1"/>
    <s v="Female"/>
    <s v="Manager"/>
    <n v="3"/>
    <n v="19392"/>
    <s v="No"/>
    <n v="3"/>
    <n v="16"/>
    <n v="0.08"/>
    <n v="0.09"/>
    <n v="-9.999999999999995E-3"/>
    <n v="3878.4"/>
    <n v="3000"/>
    <x v="1"/>
    <s v="Travel_Rarely"/>
    <n v="823"/>
    <s v="Research &amp; Development"/>
    <n v="6"/>
    <n v="3"/>
    <s v="Medical"/>
    <n v="81"/>
    <n v="2"/>
    <n v="5"/>
    <s v="Married"/>
    <n v="22539"/>
    <n v="7"/>
    <n v="13"/>
    <n v="3"/>
    <n v="4"/>
    <n v="0"/>
    <n v="21"/>
    <n v="2"/>
    <n v="12"/>
    <n v="6"/>
    <n v="14"/>
  </r>
  <r>
    <n v="48"/>
    <x v="1"/>
    <n v="4"/>
    <s v="Male"/>
    <s v="Research Director"/>
    <n v="2"/>
    <n v="19665"/>
    <s v="No"/>
    <n v="3"/>
    <n v="22"/>
    <n v="0.15"/>
    <n v="0.1"/>
    <n v="4.9999999999999989E-2"/>
    <n v="3933"/>
    <n v="1200"/>
    <x v="0"/>
    <s v="Travel_Rarely"/>
    <n v="1224"/>
    <s v="Research &amp; Development"/>
    <n v="10"/>
    <n v="3"/>
    <s v="Life Sciences"/>
    <n v="91"/>
    <n v="2"/>
    <n v="5"/>
    <s v="Married"/>
    <n v="13583"/>
    <n v="4"/>
    <n v="12"/>
    <n v="3"/>
    <n v="4"/>
    <n v="0"/>
    <n v="29"/>
    <n v="3"/>
    <n v="10"/>
    <n v="12"/>
    <n v="9"/>
  </r>
  <r>
    <n v="29"/>
    <x v="0"/>
    <n v="4"/>
    <s v="Male"/>
    <s v="Research Scientist"/>
    <n v="4"/>
    <n v="2439"/>
    <s v="Yes"/>
    <n v="2"/>
    <n v="1"/>
    <n v="0.08"/>
    <n v="0.11"/>
    <n v="-0.03"/>
    <n v="487.8"/>
    <n v="500"/>
    <x v="0"/>
    <s v="Travel_Frequently"/>
    <n v="459"/>
    <s v="Research &amp; Development"/>
    <n v="24"/>
    <n v="2"/>
    <s v="Life Sciences"/>
    <n v="73"/>
    <n v="2"/>
    <n v="1"/>
    <s v="Single"/>
    <n v="14753"/>
    <n v="1"/>
    <n v="24"/>
    <n v="4"/>
    <n v="2"/>
    <n v="0"/>
    <n v="1"/>
    <n v="3"/>
    <n v="0"/>
    <n v="1"/>
    <n v="0"/>
  </r>
  <r>
    <n v="46"/>
    <x v="0"/>
    <n v="3"/>
    <s v="Female"/>
    <s v="Sales Executive"/>
    <n v="2"/>
    <n v="7314"/>
    <s v="No"/>
    <n v="3"/>
    <n v="8"/>
    <n v="0.15"/>
    <n v="0.11"/>
    <n v="3.9999999999999994E-2"/>
    <n v="1462.8000000000002"/>
    <n v="500"/>
    <x v="1"/>
    <s v="Travel_Rarely"/>
    <n v="1254"/>
    <s v="Sales"/>
    <n v="10"/>
    <n v="3"/>
    <s v="Life Sciences"/>
    <n v="64"/>
    <n v="3"/>
    <n v="3"/>
    <s v="Married"/>
    <n v="14011"/>
    <n v="5"/>
    <n v="21"/>
    <n v="4"/>
    <n v="3"/>
    <n v="3"/>
    <n v="14"/>
    <n v="2"/>
    <n v="7"/>
    <n v="0"/>
    <n v="7"/>
  </r>
  <r>
    <n v="27"/>
    <x v="1"/>
    <n v="4"/>
    <s v="Female"/>
    <s v="Research Scientist"/>
    <n v="1"/>
    <n v="4774"/>
    <s v="No"/>
    <n v="2"/>
    <n v="7"/>
    <n v="0.12"/>
    <n v="0.11"/>
    <n v="9.999999999999995E-3"/>
    <n v="954.80000000000007"/>
    <n v="4500"/>
    <x v="2"/>
    <s v="Travel_Frequently"/>
    <n v="1131"/>
    <s v="Research &amp; Development"/>
    <n v="15"/>
    <n v="3"/>
    <s v="Life Sciences"/>
    <n v="77"/>
    <n v="2"/>
    <n v="1"/>
    <s v="Married"/>
    <n v="23844"/>
    <n v="0"/>
    <n v="19"/>
    <n v="3"/>
    <n v="4"/>
    <n v="1"/>
    <n v="8"/>
    <n v="2"/>
    <n v="6"/>
    <n v="7"/>
    <n v="3"/>
  </r>
  <r>
    <n v="39"/>
    <x v="1"/>
    <n v="4"/>
    <s v="Male"/>
    <s v="Research Scientist"/>
    <n v="4"/>
    <n v="3902"/>
    <s v="No"/>
    <n v="3"/>
    <n v="2"/>
    <n v="0.12"/>
    <n v="7.0000000000000007E-2"/>
    <n v="4.9999999999999989E-2"/>
    <n v="780.40000000000009"/>
    <n v="4500"/>
    <x v="1"/>
    <s v="Travel_Rarely"/>
    <n v="835"/>
    <s v="Research &amp; Development"/>
    <n v="19"/>
    <n v="4"/>
    <s v="Other"/>
    <n v="41"/>
    <n v="3"/>
    <n v="2"/>
    <s v="Divorced"/>
    <n v="5141"/>
    <n v="8"/>
    <n v="14"/>
    <n v="3"/>
    <n v="2"/>
    <n v="3"/>
    <n v="7"/>
    <n v="2"/>
    <n v="2"/>
    <n v="2"/>
    <n v="2"/>
  </r>
  <r>
    <n v="55"/>
    <x v="1"/>
    <n v="2"/>
    <s v="Male"/>
    <s v="Research Scientist"/>
    <n v="4"/>
    <n v="2662"/>
    <s v="No"/>
    <n v="4"/>
    <n v="5"/>
    <n v="0.12"/>
    <n v="0.09"/>
    <n v="0.03"/>
    <n v="532.4"/>
    <n v="3000"/>
    <x v="1"/>
    <s v="Travel_Rarely"/>
    <n v="836"/>
    <s v="Research &amp; Development"/>
    <n v="2"/>
    <n v="4"/>
    <s v="Technical Degree"/>
    <n v="98"/>
    <n v="2"/>
    <n v="1"/>
    <s v="Married"/>
    <n v="7975"/>
    <n v="8"/>
    <n v="20"/>
    <n v="4"/>
    <n v="2"/>
    <n v="1"/>
    <n v="19"/>
    <n v="2"/>
    <n v="2"/>
    <n v="0"/>
    <n v="4"/>
  </r>
  <r>
    <n v="28"/>
    <x v="1"/>
    <n v="2"/>
    <s v="Female"/>
    <s v="Sales Representative"/>
    <n v="2"/>
    <n v="2856"/>
    <s v="No"/>
    <n v="3"/>
    <n v="1"/>
    <n v="0.08"/>
    <n v="0.09"/>
    <n v="-9.999999999999995E-3"/>
    <n v="571.20000000000005"/>
    <n v="4500"/>
    <x v="1"/>
    <s v="Travel_Rarely"/>
    <n v="1172"/>
    <s v="Sales"/>
    <n v="3"/>
    <n v="3"/>
    <s v="Medical"/>
    <n v="78"/>
    <n v="3"/>
    <n v="1"/>
    <s v="Married"/>
    <n v="3692"/>
    <n v="1"/>
    <n v="19"/>
    <n v="3"/>
    <n v="4"/>
    <n v="1"/>
    <n v="1"/>
    <n v="3"/>
    <n v="0"/>
    <n v="0"/>
    <n v="0"/>
  </r>
  <r>
    <n v="30"/>
    <x v="0"/>
    <n v="2"/>
    <s v="Male"/>
    <s v="Sales Representative"/>
    <n v="4"/>
    <n v="1081"/>
    <s v="No"/>
    <n v="2"/>
    <n v="1"/>
    <n v="0.1"/>
    <n v="0.11"/>
    <n v="-9.999999999999995E-3"/>
    <n v="216.20000000000002"/>
    <n v="1200"/>
    <x v="1"/>
    <s v="Travel_Rarely"/>
    <n v="945"/>
    <s v="Sales"/>
    <n v="9"/>
    <n v="3"/>
    <s v="Medical"/>
    <n v="89"/>
    <n v="3"/>
    <n v="1"/>
    <s v="Single"/>
    <n v="16019"/>
    <n v="1"/>
    <n v="13"/>
    <n v="3"/>
    <n v="3"/>
    <n v="0"/>
    <n v="1"/>
    <n v="3"/>
    <n v="0"/>
    <n v="0"/>
    <n v="0"/>
  </r>
  <r>
    <n v="22"/>
    <x v="0"/>
    <n v="4"/>
    <s v="Male"/>
    <s v="Research Scientist"/>
    <n v="2"/>
    <n v="2472"/>
    <s v="Yes"/>
    <n v="3"/>
    <n v="1"/>
    <n v="0.08"/>
    <n v="0.11"/>
    <n v="-0.03"/>
    <n v="494.40000000000003"/>
    <n v="4500"/>
    <x v="1"/>
    <s v="Travel_Rarely"/>
    <n v="391"/>
    <s v="Research &amp; Development"/>
    <n v="7"/>
    <n v="1"/>
    <s v="Life Sciences"/>
    <n v="75"/>
    <n v="3"/>
    <n v="1"/>
    <s v="Single"/>
    <n v="26092"/>
    <n v="1"/>
    <n v="23"/>
    <n v="4"/>
    <n v="1"/>
    <n v="0"/>
    <n v="1"/>
    <n v="2"/>
    <n v="0"/>
    <n v="0"/>
    <n v="0"/>
  </r>
  <r>
    <n v="36"/>
    <x v="1"/>
    <n v="2"/>
    <s v="Female"/>
    <s v="Sales Executive"/>
    <n v="3"/>
    <n v="5673"/>
    <s v="Yes"/>
    <n v="3"/>
    <n v="10"/>
    <n v="0.12"/>
    <n v="0.1"/>
    <n v="1.999999999999999E-2"/>
    <n v="1134.6000000000001"/>
    <n v="4500"/>
    <x v="1"/>
    <s v="Travel_Rarely"/>
    <n v="1266"/>
    <s v="Sales"/>
    <n v="10"/>
    <n v="4"/>
    <s v="Technical Degree"/>
    <n v="63"/>
    <n v="2"/>
    <n v="2"/>
    <s v="Married"/>
    <n v="6060"/>
    <n v="1"/>
    <n v="13"/>
    <n v="3"/>
    <n v="1"/>
    <n v="1"/>
    <n v="10"/>
    <n v="4"/>
    <n v="9"/>
    <n v="1"/>
    <n v="7"/>
  </r>
  <r>
    <n v="31"/>
    <x v="1"/>
    <n v="2"/>
    <s v="Male"/>
    <s v="Laboratory Technician"/>
    <n v="3"/>
    <n v="4197"/>
    <s v="No"/>
    <n v="3"/>
    <n v="10"/>
    <n v="0.15"/>
    <n v="0.11"/>
    <n v="3.9999999999999994E-2"/>
    <n v="839.40000000000009"/>
    <n v="1200"/>
    <x v="1"/>
    <s v="Travel_Rarely"/>
    <n v="311"/>
    <s v="Research &amp; Development"/>
    <n v="20"/>
    <n v="3"/>
    <s v="Life Sciences"/>
    <n v="89"/>
    <n v="3"/>
    <n v="2"/>
    <s v="Divorced"/>
    <n v="18624"/>
    <n v="1"/>
    <n v="11"/>
    <n v="3"/>
    <n v="1"/>
    <n v="1"/>
    <n v="10"/>
    <n v="2"/>
    <n v="8"/>
    <n v="0"/>
    <n v="2"/>
  </r>
  <r>
    <n v="34"/>
    <x v="1"/>
    <n v="3"/>
    <s v="Male"/>
    <s v="Sales Executive"/>
    <n v="4"/>
    <n v="9713"/>
    <s v="Yes"/>
    <n v="3"/>
    <n v="5"/>
    <n v="0.12"/>
    <n v="0.11"/>
    <n v="9.999999999999995E-3"/>
    <n v="1942.6000000000001"/>
    <n v="3000"/>
    <x v="1"/>
    <s v="Travel_Rarely"/>
    <n v="1480"/>
    <s v="Sales"/>
    <n v="4"/>
    <n v="3"/>
    <s v="Life Sciences"/>
    <n v="64"/>
    <n v="3"/>
    <n v="3"/>
    <s v="Married"/>
    <n v="24444"/>
    <n v="2"/>
    <n v="13"/>
    <n v="3"/>
    <n v="4"/>
    <n v="3"/>
    <n v="9"/>
    <n v="3"/>
    <n v="3"/>
    <n v="1"/>
    <n v="0"/>
  </r>
  <r>
    <n v="29"/>
    <x v="1"/>
    <n v="4"/>
    <s v="Male"/>
    <s v="Laboratory Technician"/>
    <n v="1"/>
    <n v="2062"/>
    <s v="No"/>
    <n v="3"/>
    <n v="3"/>
    <n v="0.1"/>
    <n v="0.1"/>
    <n v="0"/>
    <n v="412.40000000000003"/>
    <n v="1200"/>
    <x v="2"/>
    <s v="Travel_Rarely"/>
    <n v="592"/>
    <s v="Research &amp; Development"/>
    <n v="7"/>
    <n v="3"/>
    <s v="Life Sciences"/>
    <n v="59"/>
    <n v="3"/>
    <n v="1"/>
    <s v="Single"/>
    <n v="19384"/>
    <n v="3"/>
    <n v="14"/>
    <n v="3"/>
    <n v="2"/>
    <n v="0"/>
    <n v="11"/>
    <n v="2"/>
    <n v="2"/>
    <n v="1"/>
    <n v="2"/>
  </r>
  <r>
    <n v="37"/>
    <x v="1"/>
    <n v="4"/>
    <s v="Male"/>
    <s v="Research Scientist"/>
    <n v="1"/>
    <n v="4284"/>
    <s v="Yes"/>
    <n v="3"/>
    <n v="5"/>
    <n v="0.15"/>
    <n v="0.1"/>
    <n v="4.9999999999999989E-2"/>
    <n v="856.80000000000007"/>
    <n v="500"/>
    <x v="1"/>
    <s v="Travel_Rarely"/>
    <n v="783"/>
    <s v="Research &amp; Development"/>
    <n v="7"/>
    <n v="4"/>
    <s v="Medical"/>
    <n v="78"/>
    <n v="3"/>
    <n v="2"/>
    <s v="Married"/>
    <n v="13588"/>
    <n v="5"/>
    <n v="22"/>
    <n v="4"/>
    <n v="3"/>
    <n v="1"/>
    <n v="16"/>
    <n v="2"/>
    <n v="3"/>
    <n v="0"/>
    <n v="4"/>
  </r>
  <r>
    <n v="35"/>
    <x v="1"/>
    <n v="4"/>
    <s v="Female"/>
    <s v="Manufacturing Director"/>
    <n v="2"/>
    <n v="4788"/>
    <s v="Yes"/>
    <n v="3"/>
    <n v="3"/>
    <n v="0.12"/>
    <n v="0.11"/>
    <n v="9.999999999999995E-3"/>
    <n v="957.6"/>
    <n v="1200"/>
    <x v="1"/>
    <s v="Travel_Rarely"/>
    <n v="219"/>
    <s v="Research &amp; Development"/>
    <n v="16"/>
    <n v="2"/>
    <s v="Other"/>
    <n v="44"/>
    <n v="2"/>
    <n v="2"/>
    <s v="Married"/>
    <n v="25388"/>
    <n v="0"/>
    <n v="11"/>
    <n v="3"/>
    <n v="4"/>
    <n v="0"/>
    <n v="4"/>
    <n v="2"/>
    <n v="2"/>
    <n v="0"/>
    <n v="2"/>
  </r>
  <r>
    <n v="45"/>
    <x v="1"/>
    <n v="2"/>
    <s v="Female"/>
    <s v="Manufacturing Director"/>
    <n v="4"/>
    <n v="5906"/>
    <s v="No"/>
    <n v="2"/>
    <n v="9"/>
    <n v="0.15"/>
    <n v="0.09"/>
    <n v="0.06"/>
    <n v="1181.2"/>
    <n v="500"/>
    <x v="1"/>
    <s v="Travel_Rarely"/>
    <n v="556"/>
    <s v="Research &amp; Development"/>
    <n v="25"/>
    <n v="2"/>
    <s v="Life Sciences"/>
    <n v="93"/>
    <n v="2"/>
    <n v="2"/>
    <s v="Married"/>
    <n v="23888"/>
    <n v="0"/>
    <n v="13"/>
    <n v="3"/>
    <n v="4"/>
    <n v="2"/>
    <n v="10"/>
    <n v="2"/>
    <n v="8"/>
    <n v="3"/>
    <n v="8"/>
  </r>
  <r>
    <n v="36"/>
    <x v="1"/>
    <n v="2"/>
    <s v="Male"/>
    <s v="Human Resources"/>
    <n v="4"/>
    <n v="3886"/>
    <s v="No"/>
    <n v="2"/>
    <n v="10"/>
    <n v="0.15"/>
    <n v="0.1"/>
    <n v="4.9999999999999989E-2"/>
    <n v="777.2"/>
    <n v="4500"/>
    <x v="1"/>
    <s v="Travel_Frequently"/>
    <n v="1213"/>
    <s v="Human Resources"/>
    <n v="2"/>
    <n v="1"/>
    <s v="Human Resources"/>
    <n v="94"/>
    <n v="2"/>
    <n v="2"/>
    <s v="Single"/>
    <n v="4223"/>
    <n v="1"/>
    <n v="21"/>
    <n v="4"/>
    <n v="4"/>
    <n v="0"/>
    <n v="10"/>
    <n v="2"/>
    <n v="1"/>
    <n v="0"/>
    <n v="8"/>
  </r>
  <r>
    <n v="40"/>
    <x v="1"/>
    <n v="1"/>
    <s v="Male"/>
    <s v="Manager"/>
    <n v="1"/>
    <n v="16823"/>
    <s v="No"/>
    <n v="3"/>
    <n v="19"/>
    <n v="0.08"/>
    <n v="7.0000000000000007E-2"/>
    <n v="9.999999999999995E-3"/>
    <n v="3364.6000000000004"/>
    <n v="500"/>
    <x v="1"/>
    <s v="Travel_Rarely"/>
    <n v="1137"/>
    <s v="Research &amp; Development"/>
    <n v="1"/>
    <n v="4"/>
    <s v="Life Sciences"/>
    <n v="98"/>
    <n v="3"/>
    <n v="4"/>
    <s v="Divorced"/>
    <n v="18991"/>
    <n v="2"/>
    <n v="11"/>
    <n v="3"/>
    <n v="1"/>
    <n v="1"/>
    <n v="22"/>
    <n v="3"/>
    <n v="7"/>
    <n v="11"/>
    <n v="16"/>
  </r>
  <r>
    <n v="26"/>
    <x v="1"/>
    <n v="2"/>
    <s v="Female"/>
    <s v="Research Scientist"/>
    <n v="3"/>
    <n v="2933"/>
    <s v="Yes"/>
    <n v="2"/>
    <n v="1"/>
    <n v="0.1"/>
    <n v="7.0000000000000007E-2"/>
    <n v="0.03"/>
    <n v="586.6"/>
    <n v="4500"/>
    <x v="0"/>
    <s v="Travel_Rarely"/>
    <n v="482"/>
    <s v="Research &amp; Development"/>
    <n v="1"/>
    <n v="2"/>
    <s v="Life Sciences"/>
    <n v="90"/>
    <n v="2"/>
    <n v="1"/>
    <s v="Married"/>
    <n v="14908"/>
    <n v="1"/>
    <n v="13"/>
    <n v="3"/>
    <n v="3"/>
    <n v="1"/>
    <n v="1"/>
    <n v="3"/>
    <n v="0"/>
    <n v="1"/>
    <n v="0"/>
  </r>
  <r>
    <n v="27"/>
    <x v="1"/>
    <n v="1"/>
    <s v="Female"/>
    <s v="Sales Executive"/>
    <n v="3"/>
    <n v="6500"/>
    <s v="No"/>
    <n v="2"/>
    <n v="8"/>
    <n v="0.12"/>
    <n v="0.1"/>
    <n v="1.999999999999999E-2"/>
    <n v="1300"/>
    <n v="3000"/>
    <x v="1"/>
    <s v="Travel_Rarely"/>
    <n v="511"/>
    <s v="Sales"/>
    <n v="2"/>
    <n v="2"/>
    <s v="Medical"/>
    <n v="89"/>
    <n v="4"/>
    <n v="2"/>
    <s v="Single"/>
    <n v="26997"/>
    <n v="0"/>
    <n v="14"/>
    <n v="3"/>
    <n v="2"/>
    <n v="0"/>
    <n v="9"/>
    <n v="5"/>
    <n v="7"/>
    <n v="0"/>
    <n v="7"/>
  </r>
  <r>
    <n v="48"/>
    <x v="1"/>
    <n v="4"/>
    <s v="Female"/>
    <s v="Manager"/>
    <n v="4"/>
    <n v="17174"/>
    <s v="No"/>
    <n v="3"/>
    <n v="22"/>
    <n v="0.12"/>
    <n v="0.1"/>
    <n v="1.999999999999999E-2"/>
    <n v="3434.8"/>
    <n v="500"/>
    <x v="1"/>
    <s v="Travel_Frequently"/>
    <n v="117"/>
    <s v="Research &amp; Development"/>
    <n v="22"/>
    <n v="3"/>
    <s v="Medical"/>
    <n v="58"/>
    <n v="3"/>
    <n v="4"/>
    <s v="Divorced"/>
    <n v="2437"/>
    <n v="3"/>
    <n v="11"/>
    <n v="3"/>
    <n v="2"/>
    <n v="1"/>
    <n v="24"/>
    <n v="3"/>
    <n v="17"/>
    <n v="4"/>
    <n v="7"/>
  </r>
  <r>
    <n v="44"/>
    <x v="1"/>
    <n v="2"/>
    <s v="Male"/>
    <s v="Healthcare Representative"/>
    <n v="1"/>
    <n v="5033"/>
    <s v="No"/>
    <n v="3"/>
    <n v="2"/>
    <n v="0.12"/>
    <n v="7.0000000000000007E-2"/>
    <n v="4.9999999999999989E-2"/>
    <n v="1006.6"/>
    <n v="4500"/>
    <x v="0"/>
    <s v="Travel_Rarely"/>
    <n v="170"/>
    <s v="Research &amp; Development"/>
    <n v="1"/>
    <n v="4"/>
    <s v="Life Sciences"/>
    <n v="78"/>
    <n v="4"/>
    <n v="2"/>
    <s v="Married"/>
    <n v="9364"/>
    <n v="2"/>
    <n v="15"/>
    <n v="3"/>
    <n v="4"/>
    <n v="1"/>
    <n v="10"/>
    <n v="5"/>
    <n v="0"/>
    <n v="2"/>
    <n v="2"/>
  </r>
  <r>
    <n v="34"/>
    <x v="0"/>
    <n v="4"/>
    <s v="Male"/>
    <s v="Research Scientist"/>
    <n v="1"/>
    <n v="2307"/>
    <s v="Yes"/>
    <n v="3"/>
    <n v="5"/>
    <n v="0.1"/>
    <n v="7.0000000000000007E-2"/>
    <n v="0.03"/>
    <n v="461.40000000000003"/>
    <n v="4500"/>
    <x v="1"/>
    <s v="Non-Travel"/>
    <n v="967"/>
    <s v="Research &amp; Development"/>
    <n v="16"/>
    <n v="4"/>
    <s v="Technical Degree"/>
    <n v="85"/>
    <n v="1"/>
    <n v="1"/>
    <s v="Married"/>
    <n v="14460"/>
    <n v="1"/>
    <n v="23"/>
    <n v="4"/>
    <n v="2"/>
    <n v="1"/>
    <n v="5"/>
    <n v="2"/>
    <n v="2"/>
    <n v="3"/>
    <n v="0"/>
  </r>
  <r>
    <n v="56"/>
    <x v="0"/>
    <n v="1"/>
    <s v="Male"/>
    <s v="Laboratory Technician"/>
    <n v="4"/>
    <n v="2587"/>
    <s v="No"/>
    <n v="3"/>
    <n v="4"/>
    <n v="0.15"/>
    <n v="7.0000000000000007E-2"/>
    <n v="7.9999999999999988E-2"/>
    <n v="517.4"/>
    <n v="500"/>
    <x v="1"/>
    <s v="Travel_Rarely"/>
    <n v="1162"/>
    <s v="Research &amp; Development"/>
    <n v="24"/>
    <n v="2"/>
    <s v="Life Sciences"/>
    <n v="97"/>
    <n v="3"/>
    <n v="1"/>
    <s v="Single"/>
    <n v="10261"/>
    <n v="1"/>
    <n v="16"/>
    <n v="3"/>
    <n v="4"/>
    <n v="0"/>
    <n v="5"/>
    <n v="3"/>
    <n v="2"/>
    <n v="1"/>
    <n v="0"/>
  </r>
  <r>
    <n v="36"/>
    <x v="1"/>
    <n v="3"/>
    <s v="Male"/>
    <s v="Sales Executive"/>
    <n v="2"/>
    <n v="5507"/>
    <s v="No"/>
    <n v="1"/>
    <n v="4"/>
    <n v="0.15"/>
    <n v="7.0000000000000007E-2"/>
    <n v="7.9999999999999988E-2"/>
    <n v="1101.4000000000001"/>
    <n v="500"/>
    <x v="1"/>
    <s v="Travel_Rarely"/>
    <n v="335"/>
    <s v="Sales"/>
    <n v="17"/>
    <n v="2"/>
    <s v="Marketing"/>
    <n v="33"/>
    <n v="2"/>
    <n v="2"/>
    <s v="Married"/>
    <n v="16822"/>
    <n v="2"/>
    <n v="16"/>
    <n v="3"/>
    <n v="3"/>
    <n v="2"/>
    <n v="12"/>
    <n v="1"/>
    <n v="2"/>
    <n v="1"/>
    <n v="3"/>
  </r>
  <r>
    <n v="41"/>
    <x v="1"/>
    <n v="3"/>
    <s v="Female"/>
    <s v="Sales Executive"/>
    <n v="2"/>
    <n v="4393"/>
    <s v="No"/>
    <n v="3"/>
    <n v="5"/>
    <n v="0.1"/>
    <n v="0.09"/>
    <n v="1.0000000000000009E-2"/>
    <n v="878.6"/>
    <n v="3000"/>
    <x v="1"/>
    <s v="Travel_Rarely"/>
    <n v="337"/>
    <s v="Sales"/>
    <n v="8"/>
    <n v="3"/>
    <s v="Marketing"/>
    <n v="54"/>
    <n v="3"/>
    <n v="2"/>
    <s v="Married"/>
    <n v="26841"/>
    <n v="5"/>
    <n v="21"/>
    <n v="4"/>
    <n v="3"/>
    <n v="1"/>
    <n v="14"/>
    <n v="3"/>
    <n v="4"/>
    <n v="1"/>
    <n v="4"/>
  </r>
  <r>
    <n v="42"/>
    <x v="1"/>
    <n v="3"/>
    <s v="Male"/>
    <s v="Research Director"/>
    <n v="1"/>
    <n v="13348"/>
    <s v="No"/>
    <n v="4"/>
    <n v="13"/>
    <n v="0.1"/>
    <n v="0.09"/>
    <n v="1.0000000000000009E-2"/>
    <n v="2669.6000000000004"/>
    <n v="4500"/>
    <x v="1"/>
    <s v="Travel_Rarely"/>
    <n v="1396"/>
    <s v="Research &amp; Development"/>
    <n v="6"/>
    <n v="3"/>
    <s v="Medical"/>
    <n v="83"/>
    <n v="3"/>
    <n v="3"/>
    <s v="Married"/>
    <n v="14842"/>
    <n v="9"/>
    <n v="13"/>
    <n v="3"/>
    <n v="2"/>
    <n v="1"/>
    <n v="18"/>
    <n v="3"/>
    <n v="7"/>
    <n v="5"/>
    <n v="7"/>
  </r>
  <r>
    <n v="31"/>
    <x v="1"/>
    <n v="3"/>
    <s v="Female"/>
    <s v="Sales Executive"/>
    <n v="4"/>
    <n v="6583"/>
    <s v="Yes"/>
    <n v="3"/>
    <n v="5"/>
    <n v="0.08"/>
    <n v="0.09"/>
    <n v="-9.999999999999995E-3"/>
    <n v="1316.6000000000001"/>
    <n v="1200"/>
    <x v="2"/>
    <s v="Travel_Rarely"/>
    <n v="1079"/>
    <s v="Sales"/>
    <n v="10"/>
    <n v="2"/>
    <s v="Medical"/>
    <n v="86"/>
    <n v="3"/>
    <n v="2"/>
    <s v="Divorced"/>
    <n v="20115"/>
    <n v="2"/>
    <n v="11"/>
    <n v="3"/>
    <n v="4"/>
    <n v="1"/>
    <n v="8"/>
    <n v="2"/>
    <n v="2"/>
    <n v="1"/>
    <n v="4"/>
  </r>
  <r>
    <n v="34"/>
    <x v="1"/>
    <n v="4"/>
    <s v="Female"/>
    <s v="Sales Executive"/>
    <n v="4"/>
    <n v="8103"/>
    <s v="Yes"/>
    <n v="2"/>
    <n v="4"/>
    <n v="0.12"/>
    <n v="0.1"/>
    <n v="1.999999999999999E-2"/>
    <n v="1620.6000000000001"/>
    <n v="500"/>
    <x v="1"/>
    <s v="Travel_Rarely"/>
    <n v="735"/>
    <s v="Sales"/>
    <n v="3"/>
    <n v="1"/>
    <s v="Medical"/>
    <n v="75"/>
    <n v="2"/>
    <n v="2"/>
    <s v="Married"/>
    <n v="16495"/>
    <n v="3"/>
    <n v="12"/>
    <n v="3"/>
    <n v="3"/>
    <n v="0"/>
    <n v="9"/>
    <n v="3"/>
    <n v="2"/>
    <n v="0"/>
    <n v="1"/>
  </r>
  <r>
    <n v="31"/>
    <x v="1"/>
    <n v="1"/>
    <s v="Female"/>
    <s v="Laboratory Technician"/>
    <n v="3"/>
    <n v="3978"/>
    <s v="No"/>
    <n v="2"/>
    <n v="2"/>
    <n v="0.1"/>
    <n v="0.09"/>
    <n v="1.0000000000000009E-2"/>
    <n v="795.6"/>
    <n v="4500"/>
    <x v="2"/>
    <s v="Travel_Rarely"/>
    <n v="471"/>
    <s v="Research &amp; Development"/>
    <n v="4"/>
    <n v="3"/>
    <s v="Medical"/>
    <n v="62"/>
    <n v="4"/>
    <n v="1"/>
    <s v="Divorced"/>
    <n v="16031"/>
    <n v="8"/>
    <n v="12"/>
    <n v="3"/>
    <n v="2"/>
    <n v="1"/>
    <n v="4"/>
    <n v="0"/>
    <n v="2"/>
    <n v="2"/>
    <n v="2"/>
  </r>
  <r>
    <n v="26"/>
    <x v="1"/>
    <n v="3"/>
    <s v="Male"/>
    <s v="Laboratory Technician"/>
    <n v="4"/>
    <n v="2544"/>
    <s v="No"/>
    <n v="3"/>
    <n v="7"/>
    <n v="0.12"/>
    <n v="0.09"/>
    <n v="0.03"/>
    <n v="508.8"/>
    <n v="500"/>
    <x v="1"/>
    <s v="Travel_Frequently"/>
    <n v="1096"/>
    <s v="Research &amp; Development"/>
    <n v="6"/>
    <n v="3"/>
    <s v="Other"/>
    <n v="61"/>
    <n v="4"/>
    <n v="1"/>
    <s v="Married"/>
    <n v="7102"/>
    <n v="0"/>
    <n v="18"/>
    <n v="3"/>
    <n v="1"/>
    <n v="1"/>
    <n v="8"/>
    <n v="3"/>
    <n v="7"/>
    <n v="7"/>
    <n v="7"/>
  </r>
  <r>
    <n v="45"/>
    <x v="1"/>
    <n v="2"/>
    <s v="Male"/>
    <s v="Healthcare Representative"/>
    <n v="3"/>
    <n v="5399"/>
    <s v="No"/>
    <n v="3"/>
    <n v="4"/>
    <n v="0.08"/>
    <n v="0.11"/>
    <n v="-0.03"/>
    <n v="1079.8"/>
    <n v="3000"/>
    <x v="1"/>
    <s v="Travel_Frequently"/>
    <n v="1297"/>
    <s v="Research &amp; Development"/>
    <n v="1"/>
    <n v="4"/>
    <s v="Medical"/>
    <n v="44"/>
    <n v="3"/>
    <n v="2"/>
    <s v="Single"/>
    <n v="14511"/>
    <n v="4"/>
    <n v="12"/>
    <n v="3"/>
    <n v="3"/>
    <n v="0"/>
    <n v="12"/>
    <n v="3"/>
    <n v="2"/>
    <n v="0"/>
    <n v="3"/>
  </r>
  <r>
    <n v="33"/>
    <x v="1"/>
    <n v="2"/>
    <s v="Male"/>
    <s v="Sales Executive"/>
    <n v="3"/>
    <n v="5487"/>
    <s v="No"/>
    <n v="2"/>
    <n v="10"/>
    <n v="0.1"/>
    <n v="7.0000000000000007E-2"/>
    <n v="0.03"/>
    <n v="1097.4000000000001"/>
    <n v="500"/>
    <x v="1"/>
    <s v="Travel_Rarely"/>
    <n v="217"/>
    <s v="Sales"/>
    <n v="10"/>
    <n v="4"/>
    <s v="Marketing"/>
    <n v="43"/>
    <n v="3"/>
    <n v="2"/>
    <s v="Single"/>
    <n v="10410"/>
    <n v="1"/>
    <n v="14"/>
    <n v="3"/>
    <n v="2"/>
    <n v="0"/>
    <n v="10"/>
    <n v="2"/>
    <n v="4"/>
    <n v="0"/>
    <n v="9"/>
  </r>
  <r>
    <n v="28"/>
    <x v="1"/>
    <n v="3"/>
    <s v="Male"/>
    <s v="Sales Executive"/>
    <n v="4"/>
    <n v="6834"/>
    <s v="Yes"/>
    <n v="3"/>
    <n v="7"/>
    <n v="0.12"/>
    <n v="7.0000000000000007E-2"/>
    <n v="4.9999999999999989E-2"/>
    <n v="1366.8000000000002"/>
    <n v="500"/>
    <x v="1"/>
    <s v="Travel_Frequently"/>
    <n v="783"/>
    <s v="Sales"/>
    <n v="1"/>
    <n v="2"/>
    <s v="Life Sciences"/>
    <n v="42"/>
    <n v="2"/>
    <n v="2"/>
    <s v="Married"/>
    <n v="19255"/>
    <n v="1"/>
    <n v="12"/>
    <n v="3"/>
    <n v="3"/>
    <n v="1"/>
    <n v="7"/>
    <n v="2"/>
    <n v="7"/>
    <n v="0"/>
    <n v="7"/>
  </r>
  <r>
    <n v="29"/>
    <x v="0"/>
    <n v="3"/>
    <s v="Male"/>
    <s v="Sales Representative"/>
    <n v="1"/>
    <n v="1091"/>
    <s v="No"/>
    <n v="3"/>
    <n v="1"/>
    <n v="0.08"/>
    <n v="0.11"/>
    <n v="-0.03"/>
    <n v="218.20000000000002"/>
    <n v="4500"/>
    <x v="1"/>
    <s v="Travel_Frequently"/>
    <n v="746"/>
    <s v="Sales"/>
    <n v="24"/>
    <n v="3"/>
    <s v="Technical Degree"/>
    <n v="45"/>
    <n v="4"/>
    <n v="1"/>
    <s v="Single"/>
    <n v="10642"/>
    <n v="1"/>
    <n v="17"/>
    <n v="3"/>
    <n v="4"/>
    <n v="0"/>
    <n v="1"/>
    <n v="3"/>
    <n v="0"/>
    <n v="0"/>
    <n v="0"/>
  </r>
  <r>
    <n v="39"/>
    <x v="1"/>
    <n v="1"/>
    <s v="Female"/>
    <s v="Sales Executive"/>
    <n v="3"/>
    <n v="5736"/>
    <s v="No"/>
    <n v="3"/>
    <n v="3"/>
    <n v="0.08"/>
    <n v="7.0000000000000007E-2"/>
    <n v="9.999999999999995E-3"/>
    <n v="1147.2"/>
    <n v="500"/>
    <x v="1"/>
    <s v="Non-Travel"/>
    <n v="1251"/>
    <s v="Sales"/>
    <n v="21"/>
    <n v="4"/>
    <s v="Life Sciences"/>
    <n v="32"/>
    <n v="1"/>
    <n v="2"/>
    <s v="Married"/>
    <n v="3987"/>
    <n v="6"/>
    <n v="19"/>
    <n v="3"/>
    <n v="3"/>
    <n v="1"/>
    <n v="10"/>
    <n v="1"/>
    <n v="2"/>
    <n v="1"/>
    <n v="2"/>
  </r>
  <r>
    <n v="27"/>
    <x v="1"/>
    <n v="2"/>
    <s v="Male"/>
    <s v="Research Scientist"/>
    <n v="2"/>
    <n v="2226"/>
    <s v="No"/>
    <n v="2"/>
    <n v="5"/>
    <n v="0.12"/>
    <n v="0.11"/>
    <n v="9.999999999999995E-3"/>
    <n v="445.20000000000005"/>
    <n v="3000"/>
    <x v="1"/>
    <s v="Travel_Rarely"/>
    <n v="1354"/>
    <s v="Research &amp; Development"/>
    <n v="2"/>
    <n v="4"/>
    <s v="Technical Degree"/>
    <n v="41"/>
    <n v="3"/>
    <n v="1"/>
    <s v="Married"/>
    <n v="6073"/>
    <n v="1"/>
    <n v="11"/>
    <n v="3"/>
    <n v="3"/>
    <n v="1"/>
    <n v="6"/>
    <n v="3"/>
    <n v="3"/>
    <n v="1"/>
    <n v="2"/>
  </r>
  <r>
    <n v="34"/>
    <x v="1"/>
    <n v="3"/>
    <s v="Male"/>
    <s v="Research Scientist"/>
    <n v="4"/>
    <n v="5747"/>
    <s v="Yes"/>
    <n v="3"/>
    <n v="15"/>
    <n v="0.1"/>
    <n v="0.11"/>
    <n v="-9.999999999999995E-3"/>
    <n v="1149.4000000000001"/>
    <n v="1200"/>
    <x v="1"/>
    <s v="Travel_Frequently"/>
    <n v="735"/>
    <s v="Research &amp; Development"/>
    <n v="22"/>
    <n v="4"/>
    <s v="Other"/>
    <n v="86"/>
    <n v="2"/>
    <n v="2"/>
    <s v="Married"/>
    <n v="26496"/>
    <n v="1"/>
    <n v="15"/>
    <n v="3"/>
    <n v="2"/>
    <n v="0"/>
    <n v="16"/>
    <n v="3"/>
    <n v="10"/>
    <n v="6"/>
    <n v="11"/>
  </r>
  <r>
    <n v="28"/>
    <x v="0"/>
    <n v="4"/>
    <s v="Female"/>
    <s v="Sales Executive"/>
    <n v="3"/>
    <n v="9854"/>
    <s v="Yes"/>
    <n v="3"/>
    <n v="2"/>
    <n v="0.1"/>
    <n v="0.11"/>
    <n v="-9.999999999999995E-3"/>
    <n v="1970.8000000000002"/>
    <n v="4500"/>
    <x v="1"/>
    <s v="Travel_Rarely"/>
    <n v="1475"/>
    <s v="Sales"/>
    <n v="13"/>
    <n v="2"/>
    <s v="Marketing"/>
    <n v="84"/>
    <n v="3"/>
    <n v="2"/>
    <s v="Single"/>
    <n v="23352"/>
    <n v="3"/>
    <n v="11"/>
    <n v="3"/>
    <n v="4"/>
    <n v="0"/>
    <n v="6"/>
    <n v="0"/>
    <n v="0"/>
    <n v="2"/>
    <n v="2"/>
  </r>
  <r>
    <n v="47"/>
    <x v="1"/>
    <n v="3"/>
    <s v="Male"/>
    <s v="Research Scientist"/>
    <n v="2"/>
    <n v="5467"/>
    <s v="No"/>
    <n v="4"/>
    <n v="8"/>
    <n v="0.1"/>
    <n v="7.0000000000000007E-2"/>
    <n v="0.03"/>
    <n v="1093.4000000000001"/>
    <n v="4500"/>
    <x v="2"/>
    <s v="Non-Travel"/>
    <n v="1169"/>
    <s v="Research &amp; Development"/>
    <n v="14"/>
    <n v="4"/>
    <s v="Technical Degree"/>
    <n v="64"/>
    <n v="3"/>
    <n v="2"/>
    <s v="Married"/>
    <n v="2125"/>
    <n v="8"/>
    <n v="18"/>
    <n v="3"/>
    <n v="3"/>
    <n v="1"/>
    <n v="16"/>
    <n v="4"/>
    <n v="7"/>
    <n v="1"/>
    <n v="7"/>
  </r>
  <r>
    <n v="56"/>
    <x v="1"/>
    <n v="4"/>
    <s v="Female"/>
    <s v="Sales Executive"/>
    <n v="1"/>
    <n v="5380"/>
    <s v="No"/>
    <n v="3"/>
    <n v="0"/>
    <n v="0.12"/>
    <n v="7.0000000000000007E-2"/>
    <n v="4.9999999999999989E-2"/>
    <n v="1076"/>
    <n v="500"/>
    <x v="1"/>
    <s v="Travel_Rarely"/>
    <n v="1443"/>
    <s v="Sales"/>
    <n v="11"/>
    <n v="5"/>
    <s v="Marketing"/>
    <n v="89"/>
    <n v="2"/>
    <n v="2"/>
    <s v="Married"/>
    <n v="20328"/>
    <n v="4"/>
    <n v="16"/>
    <n v="3"/>
    <n v="3"/>
    <n v="1"/>
    <n v="6"/>
    <n v="3"/>
    <n v="0"/>
    <n v="0"/>
    <n v="0"/>
  </r>
  <r>
    <n v="39"/>
    <x v="1"/>
    <n v="1"/>
    <s v="Male"/>
    <s v="Manufacturing Director"/>
    <n v="1"/>
    <n v="5151"/>
    <s v="No"/>
    <n v="3"/>
    <n v="10"/>
    <n v="0.15"/>
    <n v="7.0000000000000007E-2"/>
    <n v="7.9999999999999988E-2"/>
    <n v="1030.2"/>
    <n v="1200"/>
    <x v="1"/>
    <s v="Travel_Rarely"/>
    <n v="867"/>
    <s v="Research &amp; Development"/>
    <n v="9"/>
    <n v="2"/>
    <s v="Medical"/>
    <n v="87"/>
    <n v="3"/>
    <n v="2"/>
    <s v="Married"/>
    <n v="12315"/>
    <n v="1"/>
    <n v="25"/>
    <n v="4"/>
    <n v="4"/>
    <n v="1"/>
    <n v="10"/>
    <n v="3"/>
    <n v="0"/>
    <n v="7"/>
    <n v="9"/>
  </r>
  <r>
    <n v="38"/>
    <x v="1"/>
    <n v="4"/>
    <s v="Female"/>
    <s v="Research Scientist"/>
    <n v="2"/>
    <n v="2133"/>
    <s v="Yes"/>
    <n v="3"/>
    <n v="20"/>
    <n v="0.1"/>
    <n v="0.1"/>
    <n v="0"/>
    <n v="426.6"/>
    <n v="3000"/>
    <x v="1"/>
    <s v="Travel_Frequently"/>
    <n v="1394"/>
    <s v="Research &amp; Development"/>
    <n v="8"/>
    <n v="3"/>
    <s v="Medical"/>
    <n v="58"/>
    <n v="2"/>
    <n v="2"/>
    <s v="Divorced"/>
    <n v="18115"/>
    <n v="1"/>
    <n v="16"/>
    <n v="3"/>
    <n v="3"/>
    <n v="1"/>
    <n v="20"/>
    <n v="3"/>
    <n v="11"/>
    <n v="0"/>
    <n v="7"/>
  </r>
  <r>
    <n v="58"/>
    <x v="1"/>
    <n v="4"/>
    <s v="Female"/>
    <s v="Manager"/>
    <n v="4"/>
    <n v="17875"/>
    <s v="Yes"/>
    <n v="2"/>
    <n v="1"/>
    <n v="0.1"/>
    <n v="0.11"/>
    <n v="-9.999999999999995E-3"/>
    <n v="3575"/>
    <n v="3000"/>
    <x v="1"/>
    <s v="Travel_Rarely"/>
    <n v="605"/>
    <s v="Sales"/>
    <n v="21"/>
    <n v="3"/>
    <s v="Life Sciences"/>
    <n v="72"/>
    <n v="3"/>
    <n v="4"/>
    <s v="Married"/>
    <n v="11761"/>
    <n v="4"/>
    <n v="13"/>
    <n v="3"/>
    <n v="3"/>
    <n v="1"/>
    <n v="29"/>
    <n v="2"/>
    <n v="0"/>
    <n v="0"/>
    <n v="0"/>
  </r>
  <r>
    <n v="32"/>
    <x v="0"/>
    <n v="1"/>
    <s v="Female"/>
    <s v="Research Scientist"/>
    <n v="3"/>
    <n v="2432"/>
    <s v="Yes"/>
    <n v="3"/>
    <n v="4"/>
    <n v="0.1"/>
    <n v="0.09"/>
    <n v="1.0000000000000009E-2"/>
    <n v="486.40000000000003"/>
    <n v="1200"/>
    <x v="0"/>
    <s v="Travel_Frequently"/>
    <n v="238"/>
    <s v="Research &amp; Development"/>
    <n v="5"/>
    <n v="2"/>
    <s v="Life Sciences"/>
    <n v="47"/>
    <n v="4"/>
    <n v="1"/>
    <s v="Single"/>
    <n v="15318"/>
    <n v="3"/>
    <n v="14"/>
    <n v="3"/>
    <n v="1"/>
    <n v="0"/>
    <n v="8"/>
    <n v="2"/>
    <n v="1"/>
    <n v="0"/>
    <n v="3"/>
  </r>
  <r>
    <n v="38"/>
    <x v="1"/>
    <n v="2"/>
    <s v="Male"/>
    <s v="Research Scientist"/>
    <n v="4"/>
    <n v="4771"/>
    <s v="No"/>
    <n v="4"/>
    <n v="5"/>
    <n v="0.1"/>
    <n v="0.09"/>
    <n v="1.0000000000000009E-2"/>
    <n v="954.2"/>
    <n v="3000"/>
    <x v="1"/>
    <s v="Travel_Rarely"/>
    <n v="1206"/>
    <s v="Research &amp; Development"/>
    <n v="9"/>
    <n v="2"/>
    <s v="Life Sciences"/>
    <n v="71"/>
    <n v="3"/>
    <n v="1"/>
    <s v="Divorced"/>
    <n v="14293"/>
    <n v="2"/>
    <n v="19"/>
    <n v="3"/>
    <n v="4"/>
    <n v="2"/>
    <n v="10"/>
    <n v="0"/>
    <n v="2"/>
    <n v="0"/>
    <n v="3"/>
  </r>
  <r>
    <n v="49"/>
    <x v="1"/>
    <n v="2"/>
    <s v="Male"/>
    <s v="Research Director"/>
    <n v="4"/>
    <n v="19161"/>
    <s v="No"/>
    <n v="3"/>
    <n v="5"/>
    <n v="0.1"/>
    <n v="0.11"/>
    <n v="-9.999999999999995E-3"/>
    <n v="3832.2000000000003"/>
    <n v="3000"/>
    <x v="1"/>
    <s v="Travel_Frequently"/>
    <n v="1064"/>
    <s v="Research &amp; Development"/>
    <n v="2"/>
    <n v="1"/>
    <s v="Life Sciences"/>
    <n v="42"/>
    <n v="3"/>
    <n v="5"/>
    <s v="Married"/>
    <n v="13738"/>
    <n v="3"/>
    <n v="15"/>
    <n v="3"/>
    <n v="4"/>
    <n v="0"/>
    <n v="28"/>
    <n v="3"/>
    <n v="4"/>
    <n v="4"/>
    <n v="3"/>
  </r>
  <r>
    <n v="42"/>
    <x v="1"/>
    <n v="2"/>
    <s v="Male"/>
    <s v="Sales Executive"/>
    <n v="4"/>
    <n v="5087"/>
    <s v="Yes"/>
    <n v="3"/>
    <n v="0"/>
    <n v="0.12"/>
    <n v="0.11"/>
    <n v="9.999999999999995E-3"/>
    <n v="1017.4000000000001"/>
    <n v="1200"/>
    <x v="0"/>
    <s v="Travel_Rarely"/>
    <n v="419"/>
    <s v="Sales"/>
    <n v="12"/>
    <n v="4"/>
    <s v="Marketing"/>
    <n v="77"/>
    <n v="3"/>
    <n v="2"/>
    <s v="Divorced"/>
    <n v="2900"/>
    <n v="3"/>
    <n v="12"/>
    <n v="3"/>
    <n v="3"/>
    <n v="2"/>
    <n v="14"/>
    <n v="4"/>
    <n v="0"/>
    <n v="0"/>
    <n v="0"/>
  </r>
  <r>
    <n v="27"/>
    <x v="0"/>
    <n v="1"/>
    <s v="Female"/>
    <s v="Human Resources"/>
    <n v="2"/>
    <n v="2863"/>
    <s v="No"/>
    <n v="3"/>
    <n v="1"/>
    <n v="0.15"/>
    <n v="0.1"/>
    <n v="4.9999999999999989E-2"/>
    <n v="572.6"/>
    <n v="500"/>
    <x v="1"/>
    <s v="Travel_Frequently"/>
    <n v="1337"/>
    <s v="Human Resources"/>
    <n v="22"/>
    <n v="3"/>
    <s v="Human Resources"/>
    <n v="58"/>
    <n v="2"/>
    <n v="1"/>
    <s v="Married"/>
    <n v="19555"/>
    <n v="1"/>
    <n v="12"/>
    <n v="3"/>
    <n v="1"/>
    <n v="0"/>
    <n v="1"/>
    <n v="2"/>
    <n v="0"/>
    <n v="0"/>
    <n v="0"/>
  </r>
  <r>
    <n v="35"/>
    <x v="1"/>
    <n v="2"/>
    <s v="Male"/>
    <s v="Sales Executive"/>
    <n v="1"/>
    <n v="5561"/>
    <s v="No"/>
    <n v="1"/>
    <n v="5"/>
    <n v="0.08"/>
    <n v="0.09"/>
    <n v="-9.999999999999995E-3"/>
    <n v="1112.2"/>
    <n v="4500"/>
    <x v="1"/>
    <s v="Travel_Rarely"/>
    <n v="682"/>
    <s v="Sales"/>
    <n v="18"/>
    <n v="4"/>
    <s v="Medical"/>
    <n v="71"/>
    <n v="3"/>
    <n v="2"/>
    <s v="Married"/>
    <n v="15975"/>
    <n v="0"/>
    <n v="16"/>
    <n v="3"/>
    <n v="4"/>
    <n v="1"/>
    <n v="6"/>
    <n v="2"/>
    <n v="3"/>
    <n v="0"/>
    <n v="4"/>
  </r>
  <r>
    <n v="28"/>
    <x v="1"/>
    <n v="3"/>
    <s v="Male"/>
    <s v="Research Scientist"/>
    <n v="3"/>
    <n v="2144"/>
    <s v="No"/>
    <n v="2"/>
    <n v="5"/>
    <n v="0.12"/>
    <n v="7.0000000000000007E-2"/>
    <n v="4.9999999999999989E-2"/>
    <n v="428.8"/>
    <n v="500"/>
    <x v="1"/>
    <s v="Non-Travel"/>
    <n v="1103"/>
    <s v="Research &amp; Development"/>
    <n v="16"/>
    <n v="3"/>
    <s v="Medical"/>
    <n v="49"/>
    <n v="3"/>
    <n v="1"/>
    <s v="Single"/>
    <n v="2122"/>
    <n v="1"/>
    <n v="14"/>
    <n v="3"/>
    <n v="3"/>
    <n v="0"/>
    <n v="5"/>
    <n v="3"/>
    <n v="3"/>
    <n v="1"/>
    <n v="4"/>
  </r>
  <r>
    <n v="31"/>
    <x v="1"/>
    <n v="3"/>
    <s v="Male"/>
    <s v="Research Scientist"/>
    <n v="1"/>
    <n v="3065"/>
    <s v="Yes"/>
    <n v="4"/>
    <n v="4"/>
    <n v="0.12"/>
    <n v="0.11"/>
    <n v="9.999999999999995E-3"/>
    <n v="613"/>
    <n v="4500"/>
    <x v="1"/>
    <s v="Non-Travel"/>
    <n v="976"/>
    <s v="Research &amp; Development"/>
    <n v="3"/>
    <n v="2"/>
    <s v="Medical"/>
    <n v="48"/>
    <n v="3"/>
    <n v="1"/>
    <s v="Divorced"/>
    <n v="3995"/>
    <n v="1"/>
    <n v="13"/>
    <n v="3"/>
    <n v="4"/>
    <n v="1"/>
    <n v="4"/>
    <n v="3"/>
    <n v="2"/>
    <n v="2"/>
    <n v="3"/>
  </r>
  <r>
    <n v="36"/>
    <x v="1"/>
    <n v="1"/>
    <s v="Male"/>
    <s v="Laboratory Technician"/>
    <n v="2"/>
    <n v="2810"/>
    <s v="No"/>
    <n v="3"/>
    <n v="5"/>
    <n v="0.12"/>
    <n v="0.11"/>
    <n v="9.999999999999995E-3"/>
    <n v="562"/>
    <n v="4500"/>
    <x v="1"/>
    <s v="Non-Travel"/>
    <n v="1351"/>
    <s v="Research &amp; Development"/>
    <n v="9"/>
    <n v="4"/>
    <s v="Life Sciences"/>
    <n v="66"/>
    <n v="4"/>
    <n v="1"/>
    <s v="Married"/>
    <n v="9238"/>
    <n v="1"/>
    <n v="22"/>
    <n v="4"/>
    <n v="2"/>
    <n v="0"/>
    <n v="5"/>
    <n v="3"/>
    <n v="4"/>
    <n v="0"/>
    <n v="2"/>
  </r>
  <r>
    <n v="34"/>
    <x v="1"/>
    <n v="1"/>
    <s v="Male"/>
    <s v="Sales Executive"/>
    <n v="4"/>
    <n v="9888"/>
    <s v="No"/>
    <n v="2"/>
    <n v="14"/>
    <n v="0.1"/>
    <n v="0.1"/>
    <n v="0"/>
    <n v="1977.6000000000001"/>
    <n v="500"/>
    <x v="1"/>
    <s v="Travel_Rarely"/>
    <n v="937"/>
    <s v="Sales"/>
    <n v="1"/>
    <n v="3"/>
    <s v="Marketing"/>
    <n v="32"/>
    <n v="3"/>
    <n v="3"/>
    <s v="Single"/>
    <n v="6770"/>
    <n v="1"/>
    <n v="21"/>
    <n v="4"/>
    <n v="1"/>
    <n v="0"/>
    <n v="14"/>
    <n v="3"/>
    <n v="8"/>
    <n v="2"/>
    <n v="1"/>
  </r>
  <r>
    <n v="34"/>
    <x v="1"/>
    <n v="4"/>
    <s v="Male"/>
    <s v="Sales Executive"/>
    <n v="3"/>
    <n v="8628"/>
    <s v="No"/>
    <n v="2"/>
    <n v="8"/>
    <n v="0.08"/>
    <n v="0.11"/>
    <n v="-0.03"/>
    <n v="1725.6000000000001"/>
    <n v="1200"/>
    <x v="2"/>
    <s v="Travel_Rarely"/>
    <n v="1239"/>
    <s v="Sales"/>
    <n v="13"/>
    <n v="4"/>
    <s v="Medical"/>
    <n v="39"/>
    <n v="3"/>
    <n v="3"/>
    <s v="Divorced"/>
    <n v="22914"/>
    <n v="1"/>
    <n v="18"/>
    <n v="3"/>
    <n v="3"/>
    <n v="1"/>
    <n v="9"/>
    <n v="2"/>
    <n v="7"/>
    <n v="1"/>
    <n v="1"/>
  </r>
  <r>
    <n v="26"/>
    <x v="1"/>
    <n v="3"/>
    <s v="Male"/>
    <s v="Laboratory Technician"/>
    <n v="1"/>
    <n v="2867"/>
    <s v="No"/>
    <n v="2"/>
    <n v="7"/>
    <n v="0.1"/>
    <n v="0.1"/>
    <n v="0"/>
    <n v="573.4"/>
    <n v="1200"/>
    <x v="2"/>
    <s v="Travel_Rarely"/>
    <n v="157"/>
    <s v="Research &amp; Development"/>
    <n v="1"/>
    <n v="3"/>
    <s v="Medical"/>
    <n v="95"/>
    <n v="3"/>
    <n v="1"/>
    <s v="Single"/>
    <n v="20006"/>
    <n v="0"/>
    <n v="13"/>
    <n v="3"/>
    <n v="4"/>
    <n v="0"/>
    <n v="8"/>
    <n v="6"/>
    <n v="7"/>
    <n v="7"/>
    <n v="6"/>
  </r>
  <r>
    <n v="29"/>
    <x v="1"/>
    <n v="1"/>
    <s v="Male"/>
    <s v="Healthcare Representative"/>
    <n v="1"/>
    <n v="5373"/>
    <s v="No"/>
    <n v="2"/>
    <n v="5"/>
    <n v="0.08"/>
    <n v="0.1"/>
    <n v="-2.0000000000000004E-2"/>
    <n v="1074.6000000000001"/>
    <n v="1200"/>
    <x v="1"/>
    <s v="Travel_Rarely"/>
    <n v="136"/>
    <s v="Research &amp; Development"/>
    <n v="1"/>
    <n v="3"/>
    <s v="Life Sciences"/>
    <n v="89"/>
    <n v="3"/>
    <n v="2"/>
    <s v="Married"/>
    <n v="6225"/>
    <n v="0"/>
    <n v="12"/>
    <n v="3"/>
    <n v="1"/>
    <n v="1"/>
    <n v="6"/>
    <n v="5"/>
    <n v="3"/>
    <n v="0"/>
    <n v="2"/>
  </r>
  <r>
    <n v="32"/>
    <x v="1"/>
    <n v="3"/>
    <s v="Female"/>
    <s v="Healthcare Representative"/>
    <n v="4"/>
    <n v="6667"/>
    <s v="No"/>
    <n v="3"/>
    <n v="5"/>
    <n v="0.15"/>
    <n v="7.0000000000000007E-2"/>
    <n v="7.9999999999999988E-2"/>
    <n v="1333.4"/>
    <n v="500"/>
    <x v="1"/>
    <s v="Non-Travel"/>
    <n v="1146"/>
    <s v="Research &amp; Development"/>
    <n v="15"/>
    <n v="4"/>
    <s v="Medical"/>
    <n v="34"/>
    <n v="3"/>
    <n v="2"/>
    <s v="Divorced"/>
    <n v="16542"/>
    <n v="5"/>
    <n v="18"/>
    <n v="3"/>
    <n v="2"/>
    <n v="1"/>
    <n v="9"/>
    <n v="6"/>
    <n v="1"/>
    <n v="1"/>
    <n v="2"/>
  </r>
  <r>
    <n v="31"/>
    <x v="1"/>
    <n v="4"/>
    <s v="Male"/>
    <s v="Research Scientist"/>
    <n v="1"/>
    <n v="5003"/>
    <s v="No"/>
    <n v="3"/>
    <n v="10"/>
    <n v="0.08"/>
    <n v="7.0000000000000007E-2"/>
    <n v="9.999999999999995E-3"/>
    <n v="1000.6"/>
    <n v="500"/>
    <x v="1"/>
    <s v="Travel_Frequently"/>
    <n v="1125"/>
    <s v="Research &amp; Development"/>
    <n v="1"/>
    <n v="3"/>
    <s v="Life Sciences"/>
    <n v="48"/>
    <n v="1"/>
    <n v="2"/>
    <s v="Married"/>
    <n v="5771"/>
    <n v="1"/>
    <n v="21"/>
    <n v="4"/>
    <n v="2"/>
    <n v="0"/>
    <n v="10"/>
    <n v="6"/>
    <n v="8"/>
    <n v="8"/>
    <n v="7"/>
  </r>
  <r>
    <n v="28"/>
    <x v="0"/>
    <n v="3"/>
    <s v="Male"/>
    <s v="Laboratory Technician"/>
    <n v="4"/>
    <n v="2367"/>
    <s v="No"/>
    <n v="2"/>
    <n v="4"/>
    <n v="0.1"/>
    <n v="7.0000000000000007E-2"/>
    <n v="0.03"/>
    <n v="473.40000000000003"/>
    <n v="500"/>
    <x v="1"/>
    <s v="Travel_Rarely"/>
    <n v="1404"/>
    <s v="Research &amp; Development"/>
    <n v="17"/>
    <n v="3"/>
    <s v="Technical Degree"/>
    <n v="32"/>
    <n v="2"/>
    <n v="1"/>
    <s v="Divorced"/>
    <n v="18779"/>
    <n v="5"/>
    <n v="12"/>
    <n v="3"/>
    <n v="1"/>
    <n v="1"/>
    <n v="6"/>
    <n v="2"/>
    <n v="1"/>
    <n v="0"/>
    <n v="3"/>
  </r>
  <r>
    <n v="38"/>
    <x v="1"/>
    <n v="1"/>
    <s v="Male"/>
    <s v="Sales Representative"/>
    <n v="1"/>
    <n v="2858"/>
    <s v="No"/>
    <n v="2"/>
    <n v="1"/>
    <n v="0.1"/>
    <n v="7.0000000000000007E-2"/>
    <n v="0.03"/>
    <n v="571.6"/>
    <n v="4500"/>
    <x v="1"/>
    <s v="Travel_Rarely"/>
    <n v="1404"/>
    <s v="Sales"/>
    <n v="1"/>
    <n v="3"/>
    <s v="Life Sciences"/>
    <n v="59"/>
    <n v="2"/>
    <n v="1"/>
    <s v="Single"/>
    <n v="11473"/>
    <n v="4"/>
    <n v="14"/>
    <n v="3"/>
    <n v="1"/>
    <n v="0"/>
    <n v="20"/>
    <n v="3"/>
    <n v="0"/>
    <n v="0"/>
    <n v="0"/>
  </r>
  <r>
    <n v="35"/>
    <x v="1"/>
    <n v="3"/>
    <s v="Female"/>
    <s v="Sales Executive"/>
    <n v="4"/>
    <n v="5204"/>
    <s v="Yes"/>
    <n v="3"/>
    <n v="10"/>
    <n v="0.08"/>
    <n v="0.1"/>
    <n v="-2.0000000000000004E-2"/>
    <n v="1040.8"/>
    <n v="1200"/>
    <x v="1"/>
    <s v="Travel_Rarely"/>
    <n v="1224"/>
    <s v="Sales"/>
    <n v="7"/>
    <n v="4"/>
    <s v="Life Sciences"/>
    <n v="55"/>
    <n v="3"/>
    <n v="2"/>
    <s v="Married"/>
    <n v="13586"/>
    <n v="1"/>
    <n v="11"/>
    <n v="3"/>
    <n v="4"/>
    <n v="0"/>
    <n v="10"/>
    <n v="2"/>
    <n v="8"/>
    <n v="0"/>
    <n v="9"/>
  </r>
  <r>
    <n v="27"/>
    <x v="1"/>
    <n v="4"/>
    <s v="Male"/>
    <s v="Sales Executive"/>
    <n v="4"/>
    <n v="4105"/>
    <s v="No"/>
    <n v="3"/>
    <n v="7"/>
    <n v="0.15"/>
    <n v="0.1"/>
    <n v="4.9999999999999989E-2"/>
    <n v="821"/>
    <n v="1200"/>
    <x v="1"/>
    <s v="Travel_Rarely"/>
    <n v="954"/>
    <s v="Sales"/>
    <n v="9"/>
    <n v="3"/>
    <s v="Marketing"/>
    <n v="44"/>
    <n v="3"/>
    <n v="2"/>
    <s v="Single"/>
    <n v="5099"/>
    <n v="1"/>
    <n v="14"/>
    <n v="3"/>
    <n v="1"/>
    <n v="0"/>
    <n v="7"/>
    <n v="5"/>
    <n v="7"/>
    <n v="0"/>
    <n v="7"/>
  </r>
  <r>
    <n v="32"/>
    <x v="1"/>
    <n v="4"/>
    <s v="Male"/>
    <s v="Manufacturing Director"/>
    <n v="4"/>
    <n v="9679"/>
    <s v="No"/>
    <n v="3"/>
    <n v="1"/>
    <n v="0.08"/>
    <n v="0.09"/>
    <n v="-9.999999999999995E-3"/>
    <n v="1935.8000000000002"/>
    <n v="1200"/>
    <x v="1"/>
    <s v="Travel_Rarely"/>
    <n v="1373"/>
    <s v="Research &amp; Development"/>
    <n v="5"/>
    <n v="4"/>
    <s v="Life Sciences"/>
    <n v="56"/>
    <n v="2"/>
    <n v="2"/>
    <s v="Single"/>
    <n v="10138"/>
    <n v="8"/>
    <n v="24"/>
    <n v="4"/>
    <n v="2"/>
    <n v="0"/>
    <n v="8"/>
    <n v="1"/>
    <n v="0"/>
    <n v="0"/>
    <n v="0"/>
  </r>
  <r>
    <n v="31"/>
    <x v="0"/>
    <n v="1"/>
    <s v="Male"/>
    <s v="Sales Executive"/>
    <n v="4"/>
    <n v="5617"/>
    <s v="Yes"/>
    <n v="3"/>
    <n v="10"/>
    <n v="0.12"/>
    <n v="0.09"/>
    <n v="0.03"/>
    <n v="1123.4000000000001"/>
    <n v="3000"/>
    <x v="2"/>
    <s v="Travel_Frequently"/>
    <n v="754"/>
    <s v="Sales"/>
    <n v="26"/>
    <n v="4"/>
    <s v="Marketing"/>
    <n v="63"/>
    <n v="3"/>
    <n v="2"/>
    <s v="Married"/>
    <n v="21075"/>
    <n v="1"/>
    <n v="11"/>
    <n v="3"/>
    <n v="3"/>
    <n v="0"/>
    <n v="10"/>
    <n v="4"/>
    <n v="7"/>
    <n v="0"/>
    <n v="8"/>
  </r>
  <r>
    <n v="53"/>
    <x v="0"/>
    <n v="1"/>
    <s v="Male"/>
    <s v="Sales Executive"/>
    <n v="1"/>
    <n v="10448"/>
    <s v="Yes"/>
    <n v="2"/>
    <n v="2"/>
    <n v="0.08"/>
    <n v="7.0000000000000007E-2"/>
    <n v="9.999999999999995E-3"/>
    <n v="2089.6"/>
    <n v="4500"/>
    <x v="1"/>
    <s v="Travel_Rarely"/>
    <n v="1168"/>
    <s v="Sales"/>
    <n v="24"/>
    <n v="4"/>
    <s v="Life Sciences"/>
    <n v="66"/>
    <n v="3"/>
    <n v="3"/>
    <s v="Single"/>
    <n v="5843"/>
    <n v="6"/>
    <n v="13"/>
    <n v="3"/>
    <n v="2"/>
    <n v="0"/>
    <n v="15"/>
    <n v="2"/>
    <n v="2"/>
    <n v="2"/>
    <n v="2"/>
  </r>
  <r>
    <n v="54"/>
    <x v="1"/>
    <n v="1"/>
    <s v="Female"/>
    <s v="Research Scientist"/>
    <n v="3"/>
    <n v="2897"/>
    <s v="No"/>
    <n v="2"/>
    <n v="4"/>
    <n v="0.08"/>
    <n v="0.1"/>
    <n v="-2.0000000000000004E-2"/>
    <n v="579.4"/>
    <n v="3000"/>
    <x v="2"/>
    <s v="Travel_Rarely"/>
    <n v="155"/>
    <s v="Research &amp; Development"/>
    <n v="9"/>
    <n v="2"/>
    <s v="Life Sciences"/>
    <n v="67"/>
    <n v="3"/>
    <n v="2"/>
    <s v="Married"/>
    <n v="22474"/>
    <n v="3"/>
    <n v="11"/>
    <n v="3"/>
    <n v="3"/>
    <n v="2"/>
    <n v="9"/>
    <n v="6"/>
    <n v="3"/>
    <n v="2"/>
    <n v="3"/>
  </r>
  <r>
    <n v="33"/>
    <x v="1"/>
    <n v="4"/>
    <s v="Male"/>
    <s v="Healthcare Representative"/>
    <n v="3"/>
    <n v="5968"/>
    <s v="No"/>
    <n v="3"/>
    <n v="9"/>
    <n v="0.15"/>
    <n v="7.0000000000000007E-2"/>
    <n v="7.9999999999999988E-2"/>
    <n v="1193.6000000000001"/>
    <n v="500"/>
    <x v="1"/>
    <s v="Travel_Frequently"/>
    <n v="1303"/>
    <s v="Research &amp; Development"/>
    <n v="7"/>
    <n v="2"/>
    <s v="Life Sciences"/>
    <n v="36"/>
    <n v="3"/>
    <n v="2"/>
    <s v="Divorced"/>
    <n v="18079"/>
    <n v="1"/>
    <n v="20"/>
    <n v="4"/>
    <n v="3"/>
    <n v="3"/>
    <n v="9"/>
    <n v="2"/>
    <n v="7"/>
    <n v="2"/>
    <n v="8"/>
  </r>
  <r>
    <n v="43"/>
    <x v="1"/>
    <n v="1"/>
    <s v="Male"/>
    <s v="Healthcare Representative"/>
    <n v="3"/>
    <n v="7510"/>
    <s v="No"/>
    <n v="3"/>
    <n v="10"/>
    <n v="0.15"/>
    <n v="0.09"/>
    <n v="0.06"/>
    <n v="1502"/>
    <n v="1200"/>
    <x v="1"/>
    <s v="Travel_Rarely"/>
    <n v="574"/>
    <s v="Research &amp; Development"/>
    <n v="11"/>
    <n v="3"/>
    <s v="Life Sciences"/>
    <n v="30"/>
    <n v="3"/>
    <n v="3"/>
    <s v="Married"/>
    <n v="16873"/>
    <n v="1"/>
    <n v="17"/>
    <n v="3"/>
    <n v="2"/>
    <n v="1"/>
    <n v="10"/>
    <n v="1"/>
    <n v="9"/>
    <n v="0"/>
    <n v="9"/>
  </r>
  <r>
    <n v="38"/>
    <x v="1"/>
    <n v="4"/>
    <s v="Male"/>
    <s v="Human Resources"/>
    <n v="2"/>
    <n v="2991"/>
    <s v="Yes"/>
    <n v="3"/>
    <n v="6"/>
    <n v="0.12"/>
    <n v="0.09"/>
    <n v="0.03"/>
    <n v="598.20000000000005"/>
    <n v="4500"/>
    <x v="2"/>
    <s v="Travel_Frequently"/>
    <n v="1444"/>
    <s v="Human Resources"/>
    <n v="1"/>
    <n v="4"/>
    <s v="Other"/>
    <n v="88"/>
    <n v="3"/>
    <n v="1"/>
    <s v="Married"/>
    <n v="5224"/>
    <n v="0"/>
    <n v="11"/>
    <n v="3"/>
    <n v="2"/>
    <n v="1"/>
    <n v="7"/>
    <n v="2"/>
    <n v="2"/>
    <n v="1"/>
    <n v="2"/>
  </r>
  <r>
    <n v="55"/>
    <x v="1"/>
    <n v="3"/>
    <s v="Male"/>
    <s v="Manager"/>
    <n v="2"/>
    <n v="19636"/>
    <s v="Yes"/>
    <n v="3"/>
    <n v="10"/>
    <n v="0.08"/>
    <n v="0.11"/>
    <n v="-0.03"/>
    <n v="3927.2000000000003"/>
    <n v="3000"/>
    <x v="1"/>
    <s v="Travel_Rarely"/>
    <n v="189"/>
    <s v="Human Resources"/>
    <n v="26"/>
    <n v="4"/>
    <s v="Human Resources"/>
    <n v="71"/>
    <n v="4"/>
    <n v="5"/>
    <s v="Married"/>
    <n v="25811"/>
    <n v="4"/>
    <n v="18"/>
    <n v="3"/>
    <n v="1"/>
    <n v="1"/>
    <n v="35"/>
    <n v="0"/>
    <n v="9"/>
    <n v="1"/>
    <n v="4"/>
  </r>
  <r>
    <n v="31"/>
    <x v="1"/>
    <n v="4"/>
    <s v="Female"/>
    <s v="Laboratory Technician"/>
    <n v="4"/>
    <n v="1129"/>
    <s v="Yes"/>
    <n v="3"/>
    <n v="1"/>
    <n v="0.12"/>
    <n v="0.1"/>
    <n v="1.999999999999999E-2"/>
    <n v="225.8"/>
    <n v="1200"/>
    <x v="0"/>
    <s v="Travel_Rarely"/>
    <n v="1276"/>
    <s v="Research &amp; Development"/>
    <n v="2"/>
    <n v="1"/>
    <s v="Medical"/>
    <n v="59"/>
    <n v="1"/>
    <n v="1"/>
    <s v="Divorced"/>
    <n v="17536"/>
    <n v="1"/>
    <n v="11"/>
    <n v="3"/>
    <n v="3"/>
    <n v="3"/>
    <n v="1"/>
    <n v="4"/>
    <n v="0"/>
    <n v="0"/>
    <n v="0"/>
  </r>
  <r>
    <n v="39"/>
    <x v="1"/>
    <n v="2"/>
    <s v="Male"/>
    <s v="Sales Executive"/>
    <n v="1"/>
    <n v="13341"/>
    <s v="No"/>
    <n v="3"/>
    <n v="20"/>
    <n v="0.08"/>
    <n v="0.1"/>
    <n v="-2.0000000000000004E-2"/>
    <n v="2668.2000000000003"/>
    <n v="500"/>
    <x v="1"/>
    <s v="Travel_Rarely"/>
    <n v="119"/>
    <s v="Sales"/>
    <n v="15"/>
    <n v="4"/>
    <s v="Marketing"/>
    <n v="77"/>
    <n v="3"/>
    <n v="4"/>
    <s v="Single"/>
    <n v="25098"/>
    <n v="0"/>
    <n v="12"/>
    <n v="3"/>
    <n v="1"/>
    <n v="0"/>
    <n v="21"/>
    <n v="3"/>
    <n v="8"/>
    <n v="11"/>
    <n v="10"/>
  </r>
  <r>
    <n v="42"/>
    <x v="1"/>
    <n v="4"/>
    <s v="Male"/>
    <s v="Research Scientist"/>
    <n v="3"/>
    <n v="4332"/>
    <s v="No"/>
    <n v="3"/>
    <n v="20"/>
    <n v="0.15"/>
    <n v="0.09"/>
    <n v="0.06"/>
    <n v="866.40000000000009"/>
    <n v="1200"/>
    <x v="2"/>
    <s v="Non-Travel"/>
    <n v="335"/>
    <s v="Research &amp; Development"/>
    <n v="23"/>
    <n v="2"/>
    <s v="Life Sciences"/>
    <n v="37"/>
    <n v="2"/>
    <n v="2"/>
    <s v="Single"/>
    <n v="14811"/>
    <n v="1"/>
    <n v="12"/>
    <n v="3"/>
    <n v="4"/>
    <n v="0"/>
    <n v="20"/>
    <n v="2"/>
    <n v="9"/>
    <n v="3"/>
    <n v="7"/>
  </r>
  <r>
    <n v="31"/>
    <x v="1"/>
    <n v="3"/>
    <s v="Female"/>
    <s v="Research Director"/>
    <n v="3"/>
    <n v="11031"/>
    <s v="No"/>
    <n v="4"/>
    <n v="11"/>
    <n v="0.12"/>
    <n v="0.11"/>
    <n v="9.999999999999995E-3"/>
    <n v="2206.2000000000003"/>
    <n v="4500"/>
    <x v="1"/>
    <s v="Non-Travel"/>
    <n v="697"/>
    <s v="Research &amp; Development"/>
    <n v="10"/>
    <n v="3"/>
    <s v="Medical"/>
    <n v="40"/>
    <n v="3"/>
    <n v="3"/>
    <s v="Married"/>
    <n v="26862"/>
    <n v="4"/>
    <n v="20"/>
    <n v="4"/>
    <n v="3"/>
    <n v="1"/>
    <n v="13"/>
    <n v="2"/>
    <n v="7"/>
    <n v="4"/>
    <n v="8"/>
  </r>
  <r>
    <n v="54"/>
    <x v="1"/>
    <n v="3"/>
    <s v="Female"/>
    <s v="Manufacturing Director"/>
    <n v="1"/>
    <n v="4440"/>
    <s v="Yes"/>
    <n v="3"/>
    <n v="5"/>
    <n v="0.12"/>
    <n v="7.0000000000000007E-2"/>
    <n v="4.9999999999999989E-2"/>
    <n v="888"/>
    <n v="3000"/>
    <x v="2"/>
    <s v="Travel_Rarely"/>
    <n v="157"/>
    <s v="Research &amp; Development"/>
    <n v="10"/>
    <n v="3"/>
    <s v="Medical"/>
    <n v="77"/>
    <n v="3"/>
    <n v="2"/>
    <s v="Single"/>
    <n v="25198"/>
    <n v="6"/>
    <n v="19"/>
    <n v="3"/>
    <n v="4"/>
    <n v="0"/>
    <n v="9"/>
    <n v="3"/>
    <n v="2"/>
    <n v="1"/>
    <n v="4"/>
  </r>
  <r>
    <n v="24"/>
    <x v="1"/>
    <n v="2"/>
    <s v="Male"/>
    <s v="Healthcare Representative"/>
    <n v="3"/>
    <n v="4617"/>
    <s v="No"/>
    <n v="2"/>
    <n v="4"/>
    <n v="0.12"/>
    <n v="7.0000000000000007E-2"/>
    <n v="4.9999999999999989E-2"/>
    <n v="923.40000000000009"/>
    <n v="3000"/>
    <x v="1"/>
    <s v="Travel_Rarely"/>
    <n v="771"/>
    <s v="Research &amp; Development"/>
    <n v="1"/>
    <n v="2"/>
    <s v="Life Sciences"/>
    <n v="45"/>
    <n v="2"/>
    <n v="2"/>
    <s v="Single"/>
    <n v="14120"/>
    <n v="1"/>
    <n v="12"/>
    <n v="3"/>
    <n v="2"/>
    <n v="0"/>
    <n v="4"/>
    <n v="2"/>
    <n v="3"/>
    <n v="1"/>
    <n v="2"/>
  </r>
  <r>
    <n v="23"/>
    <x v="1"/>
    <n v="4"/>
    <s v="Male"/>
    <s v="Laboratory Technician"/>
    <n v="4"/>
    <n v="2647"/>
    <s v="No"/>
    <n v="4"/>
    <n v="5"/>
    <n v="0.1"/>
    <n v="7.0000000000000007E-2"/>
    <n v="0.03"/>
    <n v="529.4"/>
    <n v="1200"/>
    <x v="1"/>
    <s v="Travel_Rarely"/>
    <n v="571"/>
    <s v="Research &amp; Development"/>
    <n v="12"/>
    <n v="2"/>
    <s v="Other"/>
    <n v="78"/>
    <n v="3"/>
    <n v="1"/>
    <s v="Single"/>
    <n v="13672"/>
    <n v="1"/>
    <n v="13"/>
    <n v="3"/>
    <n v="3"/>
    <n v="0"/>
    <n v="5"/>
    <n v="6"/>
    <n v="2"/>
    <n v="1"/>
    <n v="4"/>
  </r>
  <r>
    <n v="40"/>
    <x v="1"/>
    <n v="4"/>
    <s v="Female"/>
    <s v="Laboratory Technician"/>
    <n v="3"/>
    <n v="6323"/>
    <s v="No"/>
    <n v="4"/>
    <n v="10"/>
    <n v="0.08"/>
    <n v="0.1"/>
    <n v="-2.0000000000000004E-2"/>
    <n v="1264.6000000000001"/>
    <n v="500"/>
    <x v="1"/>
    <s v="Travel_Frequently"/>
    <n v="692"/>
    <s v="Research &amp; Development"/>
    <n v="11"/>
    <n v="3"/>
    <s v="Technical Degree"/>
    <n v="73"/>
    <n v="3"/>
    <n v="2"/>
    <s v="Married"/>
    <n v="26849"/>
    <n v="1"/>
    <n v="11"/>
    <n v="3"/>
    <n v="1"/>
    <n v="1"/>
    <n v="10"/>
    <n v="2"/>
    <n v="9"/>
    <n v="9"/>
    <n v="4"/>
  </r>
  <r>
    <n v="40"/>
    <x v="1"/>
    <n v="2"/>
    <s v="Female"/>
    <s v="Sales Executive"/>
    <n v="2"/>
    <n v="5677"/>
    <s v="No"/>
    <n v="3"/>
    <n v="11"/>
    <n v="0.1"/>
    <n v="0.1"/>
    <n v="0"/>
    <n v="1135.4000000000001"/>
    <n v="3000"/>
    <x v="1"/>
    <s v="Travel_Rarely"/>
    <n v="444"/>
    <s v="Sales"/>
    <n v="2"/>
    <n v="2"/>
    <s v="Marketing"/>
    <n v="92"/>
    <n v="3"/>
    <n v="2"/>
    <s v="Married"/>
    <n v="4258"/>
    <n v="3"/>
    <n v="14"/>
    <n v="3"/>
    <n v="3"/>
    <n v="1"/>
    <n v="15"/>
    <n v="4"/>
    <n v="8"/>
    <n v="5"/>
    <n v="10"/>
  </r>
  <r>
    <n v="25"/>
    <x v="1"/>
    <n v="3"/>
    <s v="Female"/>
    <s v="Human Resources"/>
    <n v="2"/>
    <n v="2187"/>
    <s v="No"/>
    <n v="3"/>
    <n v="2"/>
    <n v="0.12"/>
    <n v="7.0000000000000007E-2"/>
    <n v="4.9999999999999989E-2"/>
    <n v="437.40000000000003"/>
    <n v="500"/>
    <x v="1"/>
    <s v="Travel_Rarely"/>
    <n v="309"/>
    <s v="Human Resources"/>
    <n v="2"/>
    <n v="3"/>
    <s v="Human Resources"/>
    <n v="82"/>
    <n v="3"/>
    <n v="1"/>
    <s v="Married"/>
    <n v="19655"/>
    <n v="4"/>
    <n v="14"/>
    <n v="3"/>
    <n v="3"/>
    <n v="0"/>
    <n v="6"/>
    <n v="3"/>
    <n v="0"/>
    <n v="1"/>
    <n v="2"/>
  </r>
  <r>
    <n v="30"/>
    <x v="1"/>
    <n v="4"/>
    <s v="Male"/>
    <s v="Laboratory Technician"/>
    <n v="2"/>
    <n v="3748"/>
    <s v="No"/>
    <n v="2"/>
    <n v="12"/>
    <n v="0.1"/>
    <n v="0.09"/>
    <n v="1.0000000000000009E-2"/>
    <n v="749.6"/>
    <n v="3000"/>
    <x v="1"/>
    <s v="Travel_Rarely"/>
    <n v="911"/>
    <s v="Research &amp; Development"/>
    <n v="1"/>
    <n v="2"/>
    <s v="Medical"/>
    <n v="76"/>
    <n v="3"/>
    <n v="1"/>
    <s v="Married"/>
    <n v="4077"/>
    <n v="1"/>
    <n v="13"/>
    <n v="3"/>
    <n v="3"/>
    <n v="0"/>
    <n v="12"/>
    <n v="6"/>
    <n v="8"/>
    <n v="1"/>
    <n v="7"/>
  </r>
  <r>
    <n v="25"/>
    <x v="1"/>
    <n v="4"/>
    <s v="Male"/>
    <s v="Laboratory Technician"/>
    <n v="3"/>
    <n v="3977"/>
    <s v="Yes"/>
    <n v="2"/>
    <n v="2"/>
    <n v="0.08"/>
    <n v="0.1"/>
    <n v="-2.0000000000000004E-2"/>
    <n v="795.40000000000009"/>
    <n v="3000"/>
    <x v="1"/>
    <s v="Travel_Rarely"/>
    <n v="977"/>
    <s v="Research &amp; Development"/>
    <n v="2"/>
    <n v="1"/>
    <s v="Other"/>
    <n v="57"/>
    <n v="3"/>
    <n v="1"/>
    <s v="Divorced"/>
    <n v="7298"/>
    <n v="6"/>
    <n v="19"/>
    <n v="3"/>
    <n v="3"/>
    <n v="1"/>
    <n v="7"/>
    <n v="2"/>
    <n v="2"/>
    <n v="0"/>
    <n v="2"/>
  </r>
  <r>
    <n v="47"/>
    <x v="1"/>
    <n v="1"/>
    <s v="Male"/>
    <s v="Healthcare Representative"/>
    <n v="3"/>
    <n v="8633"/>
    <s v="No"/>
    <n v="3"/>
    <n v="17"/>
    <n v="0.08"/>
    <n v="7.0000000000000007E-2"/>
    <n v="9.999999999999995E-3"/>
    <n v="1726.6000000000001"/>
    <n v="1200"/>
    <x v="1"/>
    <s v="Travel_Rarely"/>
    <n v="1180"/>
    <s v="Research &amp; Development"/>
    <n v="25"/>
    <n v="3"/>
    <s v="Medical"/>
    <n v="84"/>
    <n v="3"/>
    <n v="3"/>
    <s v="Single"/>
    <n v="13084"/>
    <n v="2"/>
    <n v="23"/>
    <n v="4"/>
    <n v="2"/>
    <n v="0"/>
    <n v="25"/>
    <n v="3"/>
    <n v="14"/>
    <n v="12"/>
    <n v="11"/>
  </r>
  <r>
    <n v="33"/>
    <x v="1"/>
    <n v="2"/>
    <s v="Male"/>
    <s v="Laboratory Technician"/>
    <n v="3"/>
    <n v="2008"/>
    <s v="No"/>
    <n v="2"/>
    <n v="1"/>
    <n v="0.12"/>
    <n v="0.1"/>
    <n v="1.999999999999999E-2"/>
    <n v="401.6"/>
    <n v="500"/>
    <x v="2"/>
    <s v="Non-Travel"/>
    <n v="1313"/>
    <s v="Research &amp; Development"/>
    <n v="1"/>
    <n v="2"/>
    <s v="Medical"/>
    <n v="59"/>
    <n v="2"/>
    <n v="1"/>
    <s v="Divorced"/>
    <n v="20439"/>
    <n v="1"/>
    <n v="12"/>
    <n v="3"/>
    <n v="3"/>
    <n v="3"/>
    <n v="1"/>
    <n v="2"/>
    <n v="1"/>
    <n v="0"/>
    <n v="0"/>
  </r>
  <r>
    <n v="38"/>
    <x v="1"/>
    <n v="4"/>
    <s v="Male"/>
    <s v="Sales Executive"/>
    <n v="2"/>
    <n v="4440"/>
    <s v="No"/>
    <n v="3"/>
    <n v="15"/>
    <n v="0.15"/>
    <n v="0.09"/>
    <n v="0.06"/>
    <n v="888"/>
    <n v="500"/>
    <x v="1"/>
    <s v="Travel_Rarely"/>
    <n v="1321"/>
    <s v="Sales"/>
    <n v="1"/>
    <n v="4"/>
    <s v="Life Sciences"/>
    <n v="86"/>
    <n v="3"/>
    <n v="2"/>
    <s v="Married"/>
    <n v="7636"/>
    <n v="0"/>
    <n v="15"/>
    <n v="3"/>
    <n v="1"/>
    <n v="2"/>
    <n v="16"/>
    <n v="3"/>
    <n v="13"/>
    <n v="5"/>
    <n v="8"/>
  </r>
  <r>
    <n v="31"/>
    <x v="1"/>
    <n v="1"/>
    <s v="Male"/>
    <s v="Sales Representative"/>
    <n v="3"/>
    <n v="3067"/>
    <s v="No"/>
    <n v="3"/>
    <n v="2"/>
    <n v="0.15"/>
    <n v="7.0000000000000007E-2"/>
    <n v="7.9999999999999988E-2"/>
    <n v="613.4"/>
    <n v="3000"/>
    <x v="1"/>
    <s v="Travel_Rarely"/>
    <n v="1154"/>
    <s v="Sales"/>
    <n v="2"/>
    <n v="2"/>
    <s v="Life Sciences"/>
    <n v="54"/>
    <n v="3"/>
    <n v="1"/>
    <s v="Married"/>
    <n v="6393"/>
    <n v="0"/>
    <n v="19"/>
    <n v="3"/>
    <n v="3"/>
    <n v="1"/>
    <n v="3"/>
    <n v="1"/>
    <n v="2"/>
    <n v="1"/>
    <n v="2"/>
  </r>
  <r>
    <n v="38"/>
    <x v="1"/>
    <n v="1"/>
    <s v="Male"/>
    <s v="Manufacturing Director"/>
    <n v="3"/>
    <n v="5321"/>
    <s v="No"/>
    <n v="3"/>
    <n v="8"/>
    <n v="0.1"/>
    <n v="7.0000000000000007E-2"/>
    <n v="0.03"/>
    <n v="1064.2"/>
    <n v="3000"/>
    <x v="1"/>
    <s v="Travel_Frequently"/>
    <n v="508"/>
    <s v="Research &amp; Development"/>
    <n v="6"/>
    <n v="4"/>
    <s v="Life Sciences"/>
    <n v="72"/>
    <n v="2"/>
    <n v="2"/>
    <s v="Married"/>
    <n v="14284"/>
    <n v="2"/>
    <n v="11"/>
    <n v="3"/>
    <n v="4"/>
    <n v="1"/>
    <n v="10"/>
    <n v="1"/>
    <n v="3"/>
    <n v="7"/>
    <n v="7"/>
  </r>
  <r>
    <n v="42"/>
    <x v="1"/>
    <n v="4"/>
    <s v="Male"/>
    <s v="Research Scientist"/>
    <n v="1"/>
    <n v="5410"/>
    <s v="Yes"/>
    <n v="2"/>
    <n v="4"/>
    <n v="0.12"/>
    <n v="7.0000000000000007E-2"/>
    <n v="4.9999999999999989E-2"/>
    <n v="1082"/>
    <n v="3000"/>
    <x v="1"/>
    <s v="Travel_Rarely"/>
    <n v="557"/>
    <s v="Research &amp; Development"/>
    <n v="18"/>
    <n v="4"/>
    <s v="Life Sciences"/>
    <n v="35"/>
    <n v="3"/>
    <n v="2"/>
    <s v="Divorced"/>
    <n v="11189"/>
    <n v="6"/>
    <n v="17"/>
    <n v="3"/>
    <n v="3"/>
    <n v="1"/>
    <n v="9"/>
    <n v="3"/>
    <n v="3"/>
    <n v="1"/>
    <n v="2"/>
  </r>
  <r>
    <n v="41"/>
    <x v="1"/>
    <n v="4"/>
    <s v="Male"/>
    <s v="Research Scientist"/>
    <n v="4"/>
    <n v="2782"/>
    <s v="No"/>
    <n v="3"/>
    <n v="5"/>
    <n v="0.12"/>
    <n v="0.1"/>
    <n v="1.999999999999999E-2"/>
    <n v="556.4"/>
    <n v="1200"/>
    <x v="1"/>
    <s v="Travel_Rarely"/>
    <n v="642"/>
    <s v="Research &amp; Development"/>
    <n v="1"/>
    <n v="3"/>
    <s v="Life Sciences"/>
    <n v="76"/>
    <n v="3"/>
    <n v="1"/>
    <s v="Married"/>
    <n v="21412"/>
    <n v="3"/>
    <n v="22"/>
    <n v="4"/>
    <n v="1"/>
    <n v="1"/>
    <n v="12"/>
    <n v="3"/>
    <n v="3"/>
    <n v="1"/>
    <n v="0"/>
  </r>
  <r>
    <n v="47"/>
    <x v="1"/>
    <n v="3"/>
    <s v="Female"/>
    <s v="Research Director"/>
    <n v="2"/>
    <n v="11957"/>
    <s v="No"/>
    <n v="1"/>
    <n v="13"/>
    <n v="0.12"/>
    <n v="7.0000000000000007E-2"/>
    <n v="4.9999999999999989E-2"/>
    <n v="2391.4"/>
    <n v="4500"/>
    <x v="1"/>
    <s v="Non-Travel"/>
    <n v="1162"/>
    <s v="Research &amp; Development"/>
    <n v="1"/>
    <n v="1"/>
    <s v="Medical"/>
    <n v="98"/>
    <n v="3"/>
    <n v="3"/>
    <s v="Married"/>
    <n v="17231"/>
    <n v="0"/>
    <n v="18"/>
    <n v="3"/>
    <n v="1"/>
    <n v="2"/>
    <n v="14"/>
    <n v="3"/>
    <n v="8"/>
    <n v="5"/>
    <n v="12"/>
  </r>
  <r>
    <n v="35"/>
    <x v="1"/>
    <n v="4"/>
    <s v="Male"/>
    <s v="Laboratory Technician"/>
    <n v="3"/>
    <n v="2660"/>
    <s v="Yes"/>
    <n v="3"/>
    <n v="2"/>
    <n v="0.12"/>
    <n v="0.11"/>
    <n v="9.999999999999995E-3"/>
    <n v="532"/>
    <n v="500"/>
    <x v="2"/>
    <s v="Travel_Rarely"/>
    <n v="1490"/>
    <s v="Research &amp; Development"/>
    <n v="11"/>
    <n v="4"/>
    <s v="Medical"/>
    <n v="43"/>
    <n v="3"/>
    <n v="1"/>
    <s v="Married"/>
    <n v="20232"/>
    <n v="7"/>
    <n v="11"/>
    <n v="3"/>
    <n v="3"/>
    <n v="1"/>
    <n v="5"/>
    <n v="3"/>
    <n v="2"/>
    <n v="2"/>
    <n v="2"/>
  </r>
  <r>
    <n v="22"/>
    <x v="1"/>
    <n v="4"/>
    <s v="Male"/>
    <s v="Research Scientist"/>
    <n v="3"/>
    <n v="3375"/>
    <s v="No"/>
    <n v="4"/>
    <n v="3"/>
    <n v="0.12"/>
    <n v="0.1"/>
    <n v="1.999999999999999E-2"/>
    <n v="675"/>
    <n v="3000"/>
    <x v="1"/>
    <s v="Travel_Rarely"/>
    <n v="581"/>
    <s v="Research &amp; Development"/>
    <n v="1"/>
    <n v="2"/>
    <s v="Life Sciences"/>
    <n v="63"/>
    <n v="3"/>
    <n v="1"/>
    <s v="Single"/>
    <n v="17624"/>
    <n v="0"/>
    <n v="12"/>
    <n v="3"/>
    <n v="4"/>
    <n v="0"/>
    <n v="4"/>
    <n v="2"/>
    <n v="2"/>
    <n v="1"/>
    <n v="2"/>
  </r>
  <r>
    <n v="35"/>
    <x v="1"/>
    <n v="2"/>
    <s v="Male"/>
    <s v="Research Scientist"/>
    <n v="3"/>
    <n v="5098"/>
    <s v="No"/>
    <n v="3"/>
    <n v="10"/>
    <n v="0.12"/>
    <n v="0.1"/>
    <n v="1.999999999999999E-2"/>
    <n v="1019.6"/>
    <n v="4500"/>
    <x v="1"/>
    <s v="Travel_Rarely"/>
    <n v="1395"/>
    <s v="Research &amp; Development"/>
    <n v="9"/>
    <n v="4"/>
    <s v="Medical"/>
    <n v="48"/>
    <n v="3"/>
    <n v="2"/>
    <s v="Single"/>
    <n v="18698"/>
    <n v="1"/>
    <n v="19"/>
    <n v="3"/>
    <n v="2"/>
    <n v="0"/>
    <n v="10"/>
    <n v="5"/>
    <n v="7"/>
    <n v="0"/>
    <n v="8"/>
  </r>
  <r>
    <n v="33"/>
    <x v="1"/>
    <n v="2"/>
    <s v="Female"/>
    <s v="Healthcare Representative"/>
    <n v="4"/>
    <n v="4878"/>
    <s v="Yes"/>
    <n v="3"/>
    <n v="9"/>
    <n v="0.08"/>
    <n v="0.1"/>
    <n v="-2.0000000000000004E-2"/>
    <n v="975.6"/>
    <n v="500"/>
    <x v="1"/>
    <s v="Travel_Rarely"/>
    <n v="501"/>
    <s v="Research &amp; Development"/>
    <n v="15"/>
    <n v="2"/>
    <s v="Medical"/>
    <n v="95"/>
    <n v="3"/>
    <n v="2"/>
    <s v="Married"/>
    <n v="21653"/>
    <n v="0"/>
    <n v="13"/>
    <n v="3"/>
    <n v="1"/>
    <n v="1"/>
    <n v="10"/>
    <n v="6"/>
    <n v="7"/>
    <n v="8"/>
    <n v="1"/>
  </r>
  <r>
    <n v="32"/>
    <x v="1"/>
    <n v="3"/>
    <s v="Female"/>
    <s v="Laboratory Technician"/>
    <n v="2"/>
    <n v="2837"/>
    <s v="No"/>
    <n v="3"/>
    <n v="6"/>
    <n v="0.08"/>
    <n v="0.11"/>
    <n v="-0.03"/>
    <n v="567.4"/>
    <n v="500"/>
    <x v="1"/>
    <s v="Travel_Rarely"/>
    <n v="267"/>
    <s v="Research &amp; Development"/>
    <n v="29"/>
    <n v="4"/>
    <s v="Life Sciences"/>
    <n v="49"/>
    <n v="2"/>
    <n v="1"/>
    <s v="Single"/>
    <n v="15919"/>
    <n v="1"/>
    <n v="13"/>
    <n v="3"/>
    <n v="3"/>
    <n v="0"/>
    <n v="6"/>
    <n v="3"/>
    <n v="2"/>
    <n v="4"/>
    <n v="1"/>
  </r>
  <r>
    <n v="40"/>
    <x v="1"/>
    <n v="1"/>
    <s v="Male"/>
    <s v="Laboratory Technician"/>
    <n v="4"/>
    <n v="2406"/>
    <s v="No"/>
    <n v="2"/>
    <n v="1"/>
    <n v="0.12"/>
    <n v="0.1"/>
    <n v="1.999999999999999E-2"/>
    <n v="481.20000000000005"/>
    <n v="1200"/>
    <x v="1"/>
    <s v="Travel_Rarely"/>
    <n v="543"/>
    <s v="Research &amp; Development"/>
    <n v="1"/>
    <n v="4"/>
    <s v="Life Sciences"/>
    <n v="83"/>
    <n v="3"/>
    <n v="1"/>
    <s v="Married"/>
    <n v="4060"/>
    <n v="8"/>
    <n v="19"/>
    <n v="3"/>
    <n v="3"/>
    <n v="2"/>
    <n v="8"/>
    <n v="3"/>
    <n v="0"/>
    <n v="0"/>
    <n v="0"/>
  </r>
  <r>
    <n v="32"/>
    <x v="1"/>
    <n v="2"/>
    <s v="Male"/>
    <s v="Sales Representative"/>
    <n v="2"/>
    <n v="2269"/>
    <s v="No"/>
    <n v="3"/>
    <n v="2"/>
    <n v="0.12"/>
    <n v="7.0000000000000007E-2"/>
    <n v="4.9999999999999989E-2"/>
    <n v="453.8"/>
    <n v="500"/>
    <x v="1"/>
    <s v="Travel_Rarely"/>
    <n v="234"/>
    <s v="Sales"/>
    <n v="1"/>
    <n v="4"/>
    <s v="Medical"/>
    <n v="68"/>
    <n v="2"/>
    <n v="1"/>
    <s v="Married"/>
    <n v="18024"/>
    <n v="0"/>
    <n v="14"/>
    <n v="3"/>
    <n v="2"/>
    <n v="1"/>
    <n v="3"/>
    <n v="2"/>
    <n v="2"/>
    <n v="2"/>
    <n v="2"/>
  </r>
  <r>
    <n v="39"/>
    <x v="1"/>
    <n v="1"/>
    <s v="Male"/>
    <s v="Research Scientist"/>
    <n v="4"/>
    <n v="4108"/>
    <s v="No"/>
    <n v="3"/>
    <n v="7"/>
    <n v="0.08"/>
    <n v="0.09"/>
    <n v="-9.999999999999995E-3"/>
    <n v="821.6"/>
    <n v="4500"/>
    <x v="1"/>
    <s v="Travel_Rarely"/>
    <n v="116"/>
    <s v="Research &amp; Development"/>
    <n v="24"/>
    <n v="1"/>
    <s v="Life Sciences"/>
    <n v="52"/>
    <n v="3"/>
    <n v="2"/>
    <s v="Single"/>
    <n v="5340"/>
    <n v="7"/>
    <n v="13"/>
    <n v="3"/>
    <n v="1"/>
    <n v="0"/>
    <n v="18"/>
    <n v="2"/>
    <n v="7"/>
    <n v="1"/>
    <n v="7"/>
  </r>
  <r>
    <n v="38"/>
    <x v="1"/>
    <n v="2"/>
    <s v="Female"/>
    <s v="Research Director"/>
    <n v="3"/>
    <n v="13206"/>
    <s v="No"/>
    <n v="3"/>
    <n v="18"/>
    <n v="0.08"/>
    <n v="7.0000000000000007E-2"/>
    <n v="9.999999999999995E-3"/>
    <n v="2641.2000000000003"/>
    <n v="1200"/>
    <x v="1"/>
    <s v="Travel_Rarely"/>
    <n v="201"/>
    <s v="Research &amp; Development"/>
    <n v="10"/>
    <n v="3"/>
    <s v="Medical"/>
    <n v="99"/>
    <n v="1"/>
    <n v="3"/>
    <s v="Married"/>
    <n v="3376"/>
    <n v="3"/>
    <n v="12"/>
    <n v="3"/>
    <n v="1"/>
    <n v="1"/>
    <n v="20"/>
    <n v="3"/>
    <n v="16"/>
    <n v="1"/>
    <n v="11"/>
  </r>
  <r>
    <n v="32"/>
    <x v="1"/>
    <n v="3"/>
    <s v="Female"/>
    <s v="Sales Executive"/>
    <n v="4"/>
    <n v="10422"/>
    <s v="No"/>
    <n v="3"/>
    <n v="14"/>
    <n v="0.15"/>
    <n v="7.0000000000000007E-2"/>
    <n v="7.9999999999999988E-2"/>
    <n v="2084.4"/>
    <n v="3000"/>
    <x v="2"/>
    <s v="Travel_Rarely"/>
    <n v="801"/>
    <s v="Sales"/>
    <n v="1"/>
    <n v="4"/>
    <s v="Marketing"/>
    <n v="48"/>
    <n v="3"/>
    <n v="3"/>
    <s v="Married"/>
    <n v="24032"/>
    <n v="1"/>
    <n v="19"/>
    <n v="3"/>
    <n v="3"/>
    <n v="2"/>
    <n v="14"/>
    <n v="3"/>
    <n v="10"/>
    <n v="5"/>
    <n v="7"/>
  </r>
  <r>
    <n v="37"/>
    <x v="1"/>
    <n v="3"/>
    <s v="Female"/>
    <s v="Research Director"/>
    <n v="4"/>
    <n v="13744"/>
    <s v="Yes"/>
    <n v="3"/>
    <n v="16"/>
    <n v="0.15"/>
    <n v="0.1"/>
    <n v="4.9999999999999989E-2"/>
    <n v="2748.8"/>
    <n v="500"/>
    <x v="2"/>
    <s v="Travel_Rarely"/>
    <n v="161"/>
    <s v="Research &amp; Development"/>
    <n v="10"/>
    <n v="3"/>
    <s v="Life Sciences"/>
    <n v="42"/>
    <n v="4"/>
    <n v="3"/>
    <s v="Married"/>
    <n v="15471"/>
    <n v="1"/>
    <n v="25"/>
    <n v="4"/>
    <n v="1"/>
    <n v="1"/>
    <n v="16"/>
    <n v="2"/>
    <n v="11"/>
    <n v="6"/>
    <n v="8"/>
  </r>
  <r>
    <n v="25"/>
    <x v="1"/>
    <n v="1"/>
    <s v="Female"/>
    <s v="Sales Executive"/>
    <n v="3"/>
    <n v="4907"/>
    <s v="Yes"/>
    <n v="2"/>
    <n v="5"/>
    <n v="0.15"/>
    <n v="0.1"/>
    <n v="4.9999999999999989E-2"/>
    <n v="981.40000000000009"/>
    <n v="500"/>
    <x v="2"/>
    <s v="Travel_Rarely"/>
    <n v="1382"/>
    <s v="Sales"/>
    <n v="8"/>
    <n v="2"/>
    <s v="Other"/>
    <n v="85"/>
    <n v="3"/>
    <n v="2"/>
    <s v="Divorced"/>
    <n v="13684"/>
    <n v="0"/>
    <n v="22"/>
    <n v="4"/>
    <n v="2"/>
    <n v="1"/>
    <n v="6"/>
    <n v="3"/>
    <n v="3"/>
    <n v="0"/>
    <n v="4"/>
  </r>
  <r>
    <n v="52"/>
    <x v="1"/>
    <n v="1"/>
    <s v="Male"/>
    <s v="Sales Representative"/>
    <n v="4"/>
    <n v="3482"/>
    <s v="No"/>
    <n v="2"/>
    <n v="9"/>
    <n v="0.1"/>
    <n v="7.0000000000000007E-2"/>
    <n v="0.03"/>
    <n v="696.40000000000009"/>
    <n v="4500"/>
    <x v="1"/>
    <s v="Non-Travel"/>
    <n v="585"/>
    <s v="Sales"/>
    <n v="29"/>
    <n v="4"/>
    <s v="Life Sciences"/>
    <n v="40"/>
    <n v="3"/>
    <n v="1"/>
    <s v="Divorced"/>
    <n v="19788"/>
    <n v="2"/>
    <n v="15"/>
    <n v="3"/>
    <n v="2"/>
    <n v="2"/>
    <n v="16"/>
    <n v="3"/>
    <n v="8"/>
    <n v="0"/>
    <n v="0"/>
  </r>
  <r>
    <n v="44"/>
    <x v="1"/>
    <n v="2"/>
    <s v="Male"/>
    <s v="Research Scientist"/>
    <n v="4"/>
    <n v="2436"/>
    <s v="Yes"/>
    <n v="3"/>
    <n v="4"/>
    <n v="0.15"/>
    <n v="0.1"/>
    <n v="4.9999999999999989E-2"/>
    <n v="487.20000000000005"/>
    <n v="4500"/>
    <x v="1"/>
    <s v="Travel_Rarely"/>
    <n v="1037"/>
    <s v="Research &amp; Development"/>
    <n v="1"/>
    <n v="3"/>
    <s v="Medical"/>
    <n v="42"/>
    <n v="3"/>
    <n v="1"/>
    <s v="Single"/>
    <n v="13422"/>
    <n v="6"/>
    <n v="12"/>
    <n v="3"/>
    <n v="3"/>
    <n v="0"/>
    <n v="6"/>
    <n v="2"/>
    <n v="3"/>
    <n v="1"/>
    <n v="2"/>
  </r>
  <r>
    <n v="21"/>
    <x v="1"/>
    <n v="3"/>
    <s v="Male"/>
    <s v="Sales Representative"/>
    <n v="1"/>
    <n v="2380"/>
    <s v="Yes"/>
    <n v="3"/>
    <n v="2"/>
    <n v="0.12"/>
    <n v="0.09"/>
    <n v="0.03"/>
    <n v="476"/>
    <n v="4500"/>
    <x v="1"/>
    <s v="Travel_Rarely"/>
    <n v="501"/>
    <s v="Sales"/>
    <n v="5"/>
    <n v="1"/>
    <s v="Medical"/>
    <n v="58"/>
    <n v="3"/>
    <n v="1"/>
    <s v="Single"/>
    <n v="25479"/>
    <n v="1"/>
    <n v="11"/>
    <n v="3"/>
    <n v="4"/>
    <n v="0"/>
    <n v="2"/>
    <n v="6"/>
    <n v="2"/>
    <n v="1"/>
    <n v="2"/>
  </r>
  <r>
    <n v="39"/>
    <x v="1"/>
    <n v="4"/>
    <s v="Male"/>
    <s v="Manager"/>
    <n v="4"/>
    <n v="19431"/>
    <s v="No"/>
    <n v="2"/>
    <n v="6"/>
    <n v="0.1"/>
    <n v="0.1"/>
    <n v="0"/>
    <n v="3886.2000000000003"/>
    <n v="3000"/>
    <x v="1"/>
    <s v="Non-Travel"/>
    <n v="105"/>
    <s v="Research &amp; Development"/>
    <n v="9"/>
    <n v="3"/>
    <s v="Life Sciences"/>
    <n v="87"/>
    <n v="3"/>
    <n v="5"/>
    <s v="Single"/>
    <n v="15302"/>
    <n v="2"/>
    <n v="13"/>
    <n v="3"/>
    <n v="3"/>
    <n v="0"/>
    <n v="21"/>
    <n v="3"/>
    <n v="0"/>
    <n v="1"/>
    <n v="3"/>
  </r>
  <r>
    <n v="23"/>
    <x v="0"/>
    <n v="4"/>
    <s v="Male"/>
    <s v="Sales Representative"/>
    <n v="1"/>
    <n v="1790"/>
    <s v="No"/>
    <n v="2"/>
    <n v="1"/>
    <n v="0.1"/>
    <n v="0.09"/>
    <n v="1.0000000000000009E-2"/>
    <n v="358"/>
    <n v="500"/>
    <x v="0"/>
    <s v="Travel_Frequently"/>
    <n v="638"/>
    <s v="Sales"/>
    <n v="9"/>
    <n v="3"/>
    <s v="Marketing"/>
    <n v="33"/>
    <n v="3"/>
    <n v="1"/>
    <s v="Married"/>
    <n v="26956"/>
    <n v="1"/>
    <n v="19"/>
    <n v="3"/>
    <n v="1"/>
    <n v="1"/>
    <n v="1"/>
    <n v="3"/>
    <n v="0"/>
    <n v="1"/>
    <n v="0"/>
  </r>
  <r>
    <n v="36"/>
    <x v="1"/>
    <n v="1"/>
    <s v="Female"/>
    <s v="Sales Executive"/>
    <n v="4"/>
    <n v="7644"/>
    <s v="No"/>
    <n v="3"/>
    <n v="9"/>
    <n v="0.12"/>
    <n v="0.09"/>
    <n v="0.03"/>
    <n v="1528.8000000000002"/>
    <n v="500"/>
    <x v="1"/>
    <s v="Travel_Rarely"/>
    <n v="557"/>
    <s v="Sales"/>
    <n v="3"/>
    <n v="3"/>
    <s v="Medical"/>
    <n v="94"/>
    <n v="2"/>
    <n v="3"/>
    <s v="Married"/>
    <n v="12695"/>
    <n v="0"/>
    <n v="19"/>
    <n v="3"/>
    <n v="3"/>
    <n v="2"/>
    <n v="10"/>
    <n v="2"/>
    <n v="7"/>
    <n v="3"/>
    <n v="4"/>
  </r>
  <r>
    <n v="36"/>
    <x v="1"/>
    <n v="4"/>
    <s v="Female"/>
    <s v="Manufacturing Director"/>
    <n v="2"/>
    <n v="5131"/>
    <s v="No"/>
    <n v="3"/>
    <n v="4"/>
    <n v="0.08"/>
    <n v="7.0000000000000007E-2"/>
    <n v="9.999999999999995E-3"/>
    <n v="1026.2"/>
    <n v="1200"/>
    <x v="2"/>
    <s v="Travel_Frequently"/>
    <n v="688"/>
    <s v="Research &amp; Development"/>
    <n v="4"/>
    <n v="2"/>
    <s v="Life Sciences"/>
    <n v="97"/>
    <n v="3"/>
    <n v="2"/>
    <s v="Divorced"/>
    <n v="9192"/>
    <n v="7"/>
    <n v="13"/>
    <n v="3"/>
    <n v="2"/>
    <n v="3"/>
    <n v="18"/>
    <n v="3"/>
    <n v="2"/>
    <n v="0"/>
    <n v="2"/>
  </r>
  <r>
    <n v="56"/>
    <x v="1"/>
    <n v="3"/>
    <s v="Male"/>
    <s v="Healthcare Representative"/>
    <n v="3"/>
    <n v="6306"/>
    <s v="No"/>
    <n v="2"/>
    <n v="13"/>
    <n v="0.12"/>
    <n v="7.0000000000000007E-2"/>
    <n v="4.9999999999999989E-2"/>
    <n v="1261.2"/>
    <n v="500"/>
    <x v="1"/>
    <s v="Non-Travel"/>
    <n v="667"/>
    <s v="Research &amp; Development"/>
    <n v="1"/>
    <n v="4"/>
    <s v="Life Sciences"/>
    <n v="57"/>
    <n v="3"/>
    <n v="2"/>
    <s v="Divorced"/>
    <n v="26236"/>
    <n v="1"/>
    <n v="21"/>
    <n v="4"/>
    <n v="1"/>
    <n v="1"/>
    <n v="13"/>
    <n v="2"/>
    <n v="12"/>
    <n v="1"/>
    <n v="9"/>
  </r>
  <r>
    <n v="29"/>
    <x v="0"/>
    <n v="1"/>
    <s v="Male"/>
    <s v="Research Scientist"/>
    <n v="4"/>
    <n v="4787"/>
    <s v="Yes"/>
    <n v="4"/>
    <n v="2"/>
    <n v="0.1"/>
    <n v="0.1"/>
    <n v="0"/>
    <n v="957.40000000000009"/>
    <n v="3000"/>
    <x v="1"/>
    <s v="Travel_Rarely"/>
    <n v="1092"/>
    <s v="Research &amp; Development"/>
    <n v="1"/>
    <n v="4"/>
    <s v="Medical"/>
    <n v="36"/>
    <n v="3"/>
    <n v="1"/>
    <s v="Married"/>
    <n v="26124"/>
    <n v="9"/>
    <n v="14"/>
    <n v="3"/>
    <n v="2"/>
    <n v="3"/>
    <n v="4"/>
    <n v="3"/>
    <n v="2"/>
    <n v="2"/>
    <n v="2"/>
  </r>
  <r>
    <n v="42"/>
    <x v="1"/>
    <n v="1"/>
    <s v="Male"/>
    <s v="Manager"/>
    <n v="3"/>
    <n v="18880"/>
    <s v="No"/>
    <n v="2"/>
    <n v="22"/>
    <n v="0.08"/>
    <n v="0.09"/>
    <n v="-9.999999999999995E-3"/>
    <n v="3776"/>
    <n v="500"/>
    <x v="1"/>
    <s v="Travel_Rarely"/>
    <n v="300"/>
    <s v="Research &amp; Development"/>
    <n v="2"/>
    <n v="3"/>
    <s v="Life Sciences"/>
    <n v="56"/>
    <n v="3"/>
    <n v="5"/>
    <s v="Married"/>
    <n v="17312"/>
    <n v="5"/>
    <n v="11"/>
    <n v="3"/>
    <n v="1"/>
    <n v="0"/>
    <n v="24"/>
    <n v="2"/>
    <n v="6"/>
    <n v="4"/>
    <n v="14"/>
  </r>
  <r>
    <n v="56"/>
    <x v="0"/>
    <n v="4"/>
    <s v="Male"/>
    <s v="Laboratory Technician"/>
    <n v="3"/>
    <n v="2339"/>
    <s v="No"/>
    <n v="1"/>
    <n v="10"/>
    <n v="0.08"/>
    <n v="0.1"/>
    <n v="-2.0000000000000004E-2"/>
    <n v="467.8"/>
    <n v="500"/>
    <x v="0"/>
    <s v="Travel_Rarely"/>
    <n v="310"/>
    <s v="Research &amp; Development"/>
    <n v="7"/>
    <n v="2"/>
    <s v="Technical Degree"/>
    <n v="72"/>
    <n v="3"/>
    <n v="1"/>
    <s v="Married"/>
    <n v="3666"/>
    <n v="8"/>
    <n v="11"/>
    <n v="3"/>
    <n v="4"/>
    <n v="1"/>
    <n v="14"/>
    <n v="4"/>
    <n v="9"/>
    <n v="9"/>
    <n v="8"/>
  </r>
  <r>
    <n v="41"/>
    <x v="1"/>
    <n v="1"/>
    <s v="Female"/>
    <s v="Manufacturing Director"/>
    <n v="2"/>
    <n v="13570"/>
    <s v="No"/>
    <n v="3"/>
    <n v="20"/>
    <n v="0.1"/>
    <n v="7.0000000000000007E-2"/>
    <n v="0.03"/>
    <n v="2714"/>
    <n v="500"/>
    <x v="1"/>
    <s v="Travel_Rarely"/>
    <n v="582"/>
    <s v="Research &amp; Development"/>
    <n v="28"/>
    <n v="4"/>
    <s v="Life Sciences"/>
    <n v="60"/>
    <n v="2"/>
    <n v="4"/>
    <s v="Married"/>
    <n v="5640"/>
    <n v="0"/>
    <n v="23"/>
    <n v="4"/>
    <n v="3"/>
    <n v="1"/>
    <n v="21"/>
    <n v="3"/>
    <n v="7"/>
    <n v="0"/>
    <n v="10"/>
  </r>
  <r>
    <n v="34"/>
    <x v="1"/>
    <n v="4"/>
    <s v="Female"/>
    <s v="Sales Executive"/>
    <n v="3"/>
    <n v="6712"/>
    <s v="No"/>
    <n v="3"/>
    <n v="8"/>
    <n v="0.1"/>
    <n v="0.11"/>
    <n v="-9.999999999999995E-3"/>
    <n v="1342.4"/>
    <n v="500"/>
    <x v="2"/>
    <s v="Travel_Rarely"/>
    <n v="704"/>
    <s v="Sales"/>
    <n v="28"/>
    <n v="3"/>
    <s v="Marketing"/>
    <n v="95"/>
    <n v="2"/>
    <n v="2"/>
    <s v="Married"/>
    <n v="8978"/>
    <n v="1"/>
    <n v="21"/>
    <n v="4"/>
    <n v="4"/>
    <n v="2"/>
    <n v="8"/>
    <n v="2"/>
    <n v="7"/>
    <n v="1"/>
    <n v="7"/>
  </r>
  <r>
    <n v="36"/>
    <x v="1"/>
    <n v="4"/>
    <s v="Male"/>
    <s v="Sales Executive"/>
    <n v="4"/>
    <n v="5406"/>
    <s v="No"/>
    <n v="2"/>
    <n v="15"/>
    <n v="0.12"/>
    <n v="7.0000000000000007E-2"/>
    <n v="4.9999999999999989E-2"/>
    <n v="1081.2"/>
    <n v="500"/>
    <x v="1"/>
    <s v="Non-Travel"/>
    <n v="301"/>
    <s v="Sales"/>
    <n v="15"/>
    <n v="4"/>
    <s v="Marketing"/>
    <n v="88"/>
    <n v="1"/>
    <n v="2"/>
    <s v="Divorced"/>
    <n v="10436"/>
    <n v="1"/>
    <n v="24"/>
    <n v="4"/>
    <n v="1"/>
    <n v="1"/>
    <n v="15"/>
    <n v="4"/>
    <n v="12"/>
    <n v="11"/>
    <n v="11"/>
  </r>
  <r>
    <n v="41"/>
    <x v="1"/>
    <n v="3"/>
    <s v="Male"/>
    <s v="Sales Executive"/>
    <n v="2"/>
    <n v="8938"/>
    <s v="No"/>
    <n v="3"/>
    <n v="5"/>
    <n v="0.1"/>
    <n v="0.1"/>
    <n v="0"/>
    <n v="1787.6000000000001"/>
    <n v="1200"/>
    <x v="1"/>
    <s v="Travel_Rarely"/>
    <n v="930"/>
    <s v="Sales"/>
    <n v="3"/>
    <n v="3"/>
    <s v="Life Sciences"/>
    <n v="57"/>
    <n v="2"/>
    <n v="2"/>
    <s v="Divorced"/>
    <n v="12227"/>
    <n v="2"/>
    <n v="11"/>
    <n v="3"/>
    <n v="3"/>
    <n v="1"/>
    <n v="14"/>
    <n v="5"/>
    <n v="4"/>
    <n v="0"/>
    <n v="4"/>
  </r>
  <r>
    <n v="32"/>
    <x v="1"/>
    <n v="4"/>
    <s v="Male"/>
    <s v="Research Scientist"/>
    <n v="1"/>
    <n v="2439"/>
    <s v="No"/>
    <n v="3"/>
    <n v="4"/>
    <n v="0.08"/>
    <n v="0.1"/>
    <n v="-2.0000000000000004E-2"/>
    <n v="487.8"/>
    <n v="500"/>
    <x v="2"/>
    <s v="Travel_Rarely"/>
    <n v="529"/>
    <s v="Research &amp; Development"/>
    <n v="2"/>
    <n v="3"/>
    <s v="Technical Degree"/>
    <n v="78"/>
    <n v="3"/>
    <n v="1"/>
    <s v="Single"/>
    <n v="11288"/>
    <n v="1"/>
    <n v="14"/>
    <n v="3"/>
    <n v="4"/>
    <n v="0"/>
    <n v="4"/>
    <n v="4"/>
    <n v="2"/>
    <n v="1"/>
    <n v="2"/>
  </r>
  <r>
    <n v="35"/>
    <x v="1"/>
    <n v="3"/>
    <s v="Female"/>
    <s v="Human Resources"/>
    <n v="4"/>
    <n v="8837"/>
    <s v="Yes"/>
    <n v="3"/>
    <n v="9"/>
    <n v="0.15"/>
    <n v="0.09"/>
    <n v="0.06"/>
    <n v="1767.4"/>
    <n v="1200"/>
    <x v="1"/>
    <s v="Travel_Rarely"/>
    <n v="1146"/>
    <s v="Human Resources"/>
    <n v="26"/>
    <n v="4"/>
    <s v="Life Sciences"/>
    <n v="31"/>
    <n v="3"/>
    <n v="3"/>
    <s v="Single"/>
    <n v="16642"/>
    <n v="1"/>
    <n v="16"/>
    <n v="3"/>
    <n v="3"/>
    <n v="0"/>
    <n v="9"/>
    <n v="2"/>
    <n v="0"/>
    <n v="1"/>
    <n v="7"/>
  </r>
  <r>
    <n v="38"/>
    <x v="1"/>
    <n v="1"/>
    <s v="Female"/>
    <s v="Sales Executive"/>
    <n v="4"/>
    <n v="5343"/>
    <s v="No"/>
    <n v="3"/>
    <n v="10"/>
    <n v="0.15"/>
    <n v="0.1"/>
    <n v="4.9999999999999989E-2"/>
    <n v="1068.6000000000001"/>
    <n v="3000"/>
    <x v="2"/>
    <s v="Travel_Rarely"/>
    <n v="345"/>
    <s v="Sales"/>
    <n v="10"/>
    <n v="2"/>
    <s v="Life Sciences"/>
    <n v="100"/>
    <n v="3"/>
    <n v="2"/>
    <s v="Married"/>
    <n v="5982"/>
    <n v="1"/>
    <n v="11"/>
    <n v="3"/>
    <n v="3"/>
    <n v="1"/>
    <n v="10"/>
    <n v="1"/>
    <n v="7"/>
    <n v="1"/>
    <n v="9"/>
  </r>
  <r>
    <n v="50"/>
    <x v="0"/>
    <n v="2"/>
    <s v="Male"/>
    <s v="Sales Executive"/>
    <n v="3"/>
    <n v="6728"/>
    <s v="No"/>
    <n v="3"/>
    <n v="6"/>
    <n v="0.1"/>
    <n v="7.0000000000000007E-2"/>
    <n v="0.03"/>
    <n v="1345.6000000000001"/>
    <n v="4500"/>
    <x v="1"/>
    <s v="Travel_Frequently"/>
    <n v="878"/>
    <s v="Sales"/>
    <n v="1"/>
    <n v="4"/>
    <s v="Life Sciences"/>
    <n v="94"/>
    <n v="3"/>
    <n v="2"/>
    <s v="Divorced"/>
    <n v="14255"/>
    <n v="7"/>
    <n v="12"/>
    <n v="3"/>
    <n v="4"/>
    <n v="2"/>
    <n v="12"/>
    <n v="3"/>
    <n v="3"/>
    <n v="0"/>
    <n v="1"/>
  </r>
  <r>
    <n v="36"/>
    <x v="1"/>
    <n v="2"/>
    <s v="Female"/>
    <s v="Sales Executive"/>
    <n v="4"/>
    <n v="6652"/>
    <s v="No"/>
    <n v="2"/>
    <n v="6"/>
    <n v="0.15"/>
    <n v="0.11"/>
    <n v="3.9999999999999994E-2"/>
    <n v="1330.4"/>
    <n v="3000"/>
    <x v="1"/>
    <s v="Travel_Rarely"/>
    <n v="1120"/>
    <s v="Sales"/>
    <n v="11"/>
    <n v="4"/>
    <s v="Marketing"/>
    <n v="100"/>
    <n v="2"/>
    <n v="2"/>
    <s v="Married"/>
    <n v="14369"/>
    <n v="4"/>
    <n v="13"/>
    <n v="3"/>
    <n v="1"/>
    <n v="1"/>
    <n v="8"/>
    <n v="2"/>
    <n v="3"/>
    <n v="0"/>
    <n v="0"/>
  </r>
  <r>
    <n v="45"/>
    <x v="1"/>
    <n v="4"/>
    <s v="Female"/>
    <s v="Sales Executive"/>
    <n v="3"/>
    <n v="4850"/>
    <s v="No"/>
    <n v="3"/>
    <n v="5"/>
    <n v="0.08"/>
    <n v="0.1"/>
    <n v="-2.0000000000000004E-2"/>
    <n v="970"/>
    <n v="500"/>
    <x v="1"/>
    <s v="Travel_Rarely"/>
    <n v="374"/>
    <s v="Sales"/>
    <n v="20"/>
    <n v="3"/>
    <s v="Life Sciences"/>
    <n v="50"/>
    <n v="3"/>
    <n v="2"/>
    <s v="Single"/>
    <n v="23333"/>
    <n v="8"/>
    <n v="15"/>
    <n v="3"/>
    <n v="3"/>
    <n v="0"/>
    <n v="8"/>
    <n v="3"/>
    <n v="3"/>
    <n v="0"/>
    <n v="1"/>
  </r>
  <r>
    <n v="40"/>
    <x v="1"/>
    <n v="3"/>
    <s v="Male"/>
    <s v="Research Scientist"/>
    <n v="3"/>
    <n v="2809"/>
    <s v="No"/>
    <n v="3"/>
    <n v="2"/>
    <n v="0.08"/>
    <n v="0.11"/>
    <n v="-0.03"/>
    <n v="561.80000000000007"/>
    <n v="1200"/>
    <x v="1"/>
    <s v="Travel_Rarely"/>
    <n v="1322"/>
    <s v="Research &amp; Development"/>
    <n v="2"/>
    <n v="4"/>
    <s v="Life Sciences"/>
    <n v="52"/>
    <n v="2"/>
    <n v="1"/>
    <s v="Single"/>
    <n v="2725"/>
    <n v="2"/>
    <n v="14"/>
    <n v="3"/>
    <n v="4"/>
    <n v="0"/>
    <n v="8"/>
    <n v="2"/>
    <n v="2"/>
    <n v="2"/>
    <n v="2"/>
  </r>
  <r>
    <n v="35"/>
    <x v="1"/>
    <n v="3"/>
    <s v="Male"/>
    <s v="Healthcare Representative"/>
    <n v="3"/>
    <n v="5689"/>
    <s v="Yes"/>
    <n v="4"/>
    <n v="10"/>
    <n v="0.15"/>
    <n v="0.09"/>
    <n v="0.06"/>
    <n v="1137.8"/>
    <n v="4500"/>
    <x v="1"/>
    <s v="Travel_Frequently"/>
    <n v="1199"/>
    <s v="Research &amp; Development"/>
    <n v="18"/>
    <n v="4"/>
    <s v="Life Sciences"/>
    <n v="80"/>
    <n v="3"/>
    <n v="2"/>
    <s v="Married"/>
    <n v="24594"/>
    <n v="1"/>
    <n v="14"/>
    <n v="3"/>
    <n v="4"/>
    <n v="2"/>
    <n v="10"/>
    <n v="2"/>
    <n v="2"/>
    <n v="0"/>
    <n v="2"/>
  </r>
  <r>
    <n v="40"/>
    <x v="1"/>
    <n v="3"/>
    <s v="Female"/>
    <s v="Research Scientist"/>
    <n v="3"/>
    <n v="2001"/>
    <s v="No"/>
    <n v="3"/>
    <n v="5"/>
    <n v="0.15"/>
    <n v="0.11"/>
    <n v="3.9999999999999994E-2"/>
    <n v="400.20000000000005"/>
    <n v="1200"/>
    <x v="1"/>
    <s v="Travel_Rarely"/>
    <n v="1194"/>
    <s v="Research &amp; Development"/>
    <n v="2"/>
    <n v="4"/>
    <s v="Medical"/>
    <n v="98"/>
    <n v="3"/>
    <n v="1"/>
    <s v="Married"/>
    <n v="12549"/>
    <n v="2"/>
    <n v="14"/>
    <n v="3"/>
    <n v="2"/>
    <n v="3"/>
    <n v="20"/>
    <n v="2"/>
    <n v="3"/>
    <n v="0"/>
    <n v="2"/>
  </r>
  <r>
    <n v="35"/>
    <x v="1"/>
    <n v="3"/>
    <s v="Female"/>
    <s v="Research Scientist"/>
    <n v="4"/>
    <n v="2977"/>
    <s v="No"/>
    <n v="3"/>
    <n v="4"/>
    <n v="0.08"/>
    <n v="0.09"/>
    <n v="-9.999999999999995E-3"/>
    <n v="595.4"/>
    <n v="500"/>
    <x v="1"/>
    <s v="Travel_Rarely"/>
    <n v="287"/>
    <s v="Research &amp; Development"/>
    <n v="1"/>
    <n v="4"/>
    <s v="Life Sciences"/>
    <n v="62"/>
    <n v="1"/>
    <n v="1"/>
    <s v="Married"/>
    <n v="8952"/>
    <n v="1"/>
    <n v="12"/>
    <n v="3"/>
    <n v="4"/>
    <n v="1"/>
    <n v="4"/>
    <n v="5"/>
    <n v="3"/>
    <n v="1"/>
    <n v="1"/>
  </r>
  <r>
    <n v="29"/>
    <x v="1"/>
    <n v="4"/>
    <s v="Male"/>
    <s v="Laboratory Technician"/>
    <n v="2"/>
    <n v="4025"/>
    <s v="Yes"/>
    <n v="3"/>
    <n v="4"/>
    <n v="0.12"/>
    <n v="0.11"/>
    <n v="9.999999999999995E-3"/>
    <n v="805"/>
    <n v="500"/>
    <x v="1"/>
    <s v="Travel_Rarely"/>
    <n v="1378"/>
    <s v="Research &amp; Development"/>
    <n v="13"/>
    <n v="2"/>
    <s v="Other"/>
    <n v="46"/>
    <n v="2"/>
    <n v="2"/>
    <s v="Married"/>
    <n v="23679"/>
    <n v="4"/>
    <n v="13"/>
    <n v="3"/>
    <n v="1"/>
    <n v="1"/>
    <n v="10"/>
    <n v="2"/>
    <n v="3"/>
    <n v="0"/>
    <n v="3"/>
  </r>
  <r>
    <n v="29"/>
    <x v="1"/>
    <n v="4"/>
    <s v="Female"/>
    <s v="Research Scientist"/>
    <n v="1"/>
    <n v="3785"/>
    <s v="No"/>
    <n v="1"/>
    <n v="5"/>
    <n v="0.08"/>
    <n v="0.1"/>
    <n v="-2.0000000000000004E-2"/>
    <n v="757"/>
    <n v="4500"/>
    <x v="1"/>
    <s v="Travel_Rarely"/>
    <n v="468"/>
    <s v="Research &amp; Development"/>
    <n v="28"/>
    <n v="4"/>
    <s v="Medical"/>
    <n v="73"/>
    <n v="2"/>
    <n v="1"/>
    <s v="Single"/>
    <n v="8489"/>
    <n v="1"/>
    <n v="14"/>
    <n v="3"/>
    <n v="2"/>
    <n v="0"/>
    <n v="5"/>
    <n v="3"/>
    <n v="4"/>
    <n v="0"/>
    <n v="4"/>
  </r>
  <r>
    <n v="50"/>
    <x v="0"/>
    <n v="4"/>
    <s v="Male"/>
    <s v="Sales Executive"/>
    <n v="1"/>
    <n v="10854"/>
    <s v="Yes"/>
    <n v="3"/>
    <n v="3"/>
    <n v="0.08"/>
    <n v="0.11"/>
    <n v="-0.03"/>
    <n v="2170.8000000000002"/>
    <n v="500"/>
    <x v="1"/>
    <s v="Travel_Rarely"/>
    <n v="410"/>
    <s v="Sales"/>
    <n v="28"/>
    <n v="3"/>
    <s v="Marketing"/>
    <n v="39"/>
    <n v="2"/>
    <n v="3"/>
    <s v="Divorced"/>
    <n v="16586"/>
    <n v="4"/>
    <n v="13"/>
    <n v="3"/>
    <n v="2"/>
    <n v="1"/>
    <n v="20"/>
    <n v="3"/>
    <n v="2"/>
    <n v="2"/>
    <n v="0"/>
  </r>
  <r>
    <n v="39"/>
    <x v="1"/>
    <n v="2"/>
    <s v="Female"/>
    <s v="Sales Executive"/>
    <n v="4"/>
    <n v="12031"/>
    <s v="No"/>
    <n v="2"/>
    <n v="20"/>
    <n v="0.12"/>
    <n v="7.0000000000000007E-2"/>
    <n v="4.9999999999999989E-2"/>
    <n v="2406.2000000000003"/>
    <n v="500"/>
    <x v="2"/>
    <s v="Travel_Rarely"/>
    <n v="722"/>
    <s v="Sales"/>
    <n v="24"/>
    <n v="1"/>
    <s v="Marketing"/>
    <n v="60"/>
    <n v="2"/>
    <n v="4"/>
    <s v="Married"/>
    <n v="8828"/>
    <n v="0"/>
    <n v="11"/>
    <n v="3"/>
    <n v="1"/>
    <n v="1"/>
    <n v="21"/>
    <n v="2"/>
    <n v="9"/>
    <n v="9"/>
    <n v="6"/>
  </r>
  <r>
    <n v="31"/>
    <x v="1"/>
    <n v="2"/>
    <s v="Male"/>
    <s v="Manufacturing Director"/>
    <n v="1"/>
    <n v="9936"/>
    <s v="No"/>
    <n v="3"/>
    <n v="9"/>
    <n v="0.15"/>
    <n v="7.0000000000000007E-2"/>
    <n v="7.9999999999999988E-2"/>
    <n v="1987.2"/>
    <n v="500"/>
    <x v="2"/>
    <s v="Non-Travel"/>
    <n v="325"/>
    <s v="Research &amp; Development"/>
    <n v="5"/>
    <n v="3"/>
    <s v="Medical"/>
    <n v="74"/>
    <n v="3"/>
    <n v="2"/>
    <s v="Single"/>
    <n v="3787"/>
    <n v="0"/>
    <n v="19"/>
    <n v="3"/>
    <n v="2"/>
    <n v="0"/>
    <n v="10"/>
    <n v="2"/>
    <n v="4"/>
    <n v="1"/>
    <n v="7"/>
  </r>
  <r>
    <n v="26"/>
    <x v="1"/>
    <n v="4"/>
    <s v="Female"/>
    <s v="Sales Representative"/>
    <n v="3"/>
    <n v="2966"/>
    <s v="No"/>
    <n v="3"/>
    <n v="4"/>
    <n v="0.1"/>
    <n v="0.11"/>
    <n v="-9.999999999999995E-3"/>
    <n v="593.20000000000005"/>
    <n v="3000"/>
    <x v="2"/>
    <s v="Travel_Rarely"/>
    <n v="1167"/>
    <s v="Sales"/>
    <n v="5"/>
    <n v="3"/>
    <s v="Other"/>
    <n v="30"/>
    <n v="2"/>
    <n v="1"/>
    <s v="Single"/>
    <n v="21378"/>
    <n v="0"/>
    <n v="18"/>
    <n v="3"/>
    <n v="4"/>
    <n v="0"/>
    <n v="5"/>
    <n v="2"/>
    <n v="2"/>
    <n v="0"/>
    <n v="0"/>
  </r>
  <r>
    <n v="36"/>
    <x v="1"/>
    <n v="3"/>
    <s v="Male"/>
    <s v="Laboratory Technician"/>
    <n v="4"/>
    <n v="2571"/>
    <s v="No"/>
    <n v="3"/>
    <n v="5"/>
    <n v="0.12"/>
    <n v="7.0000000000000007E-2"/>
    <n v="4.9999999999999989E-2"/>
    <n v="514.20000000000005"/>
    <n v="1200"/>
    <x v="1"/>
    <s v="Travel_Frequently"/>
    <n v="884"/>
    <s v="Research &amp; Development"/>
    <n v="23"/>
    <n v="2"/>
    <s v="Medical"/>
    <n v="41"/>
    <n v="4"/>
    <n v="2"/>
    <s v="Married"/>
    <n v="12290"/>
    <n v="4"/>
    <n v="17"/>
    <n v="3"/>
    <n v="3"/>
    <n v="1"/>
    <n v="17"/>
    <n v="3"/>
    <n v="2"/>
    <n v="0"/>
    <n v="3"/>
  </r>
  <r>
    <n v="39"/>
    <x v="1"/>
    <n v="4"/>
    <s v="Male"/>
    <s v="Healthcare Representative"/>
    <n v="1"/>
    <n v="9991"/>
    <s v="No"/>
    <n v="3"/>
    <n v="7"/>
    <n v="0.1"/>
    <n v="7.0000000000000007E-2"/>
    <n v="0.03"/>
    <n v="1998.2"/>
    <n v="1200"/>
    <x v="1"/>
    <s v="Travel_Rarely"/>
    <n v="613"/>
    <s v="Research &amp; Development"/>
    <n v="6"/>
    <n v="1"/>
    <s v="Medical"/>
    <n v="42"/>
    <n v="2"/>
    <n v="3"/>
    <s v="Married"/>
    <n v="21457"/>
    <n v="4"/>
    <n v="15"/>
    <n v="3"/>
    <n v="1"/>
    <n v="1"/>
    <n v="9"/>
    <n v="5"/>
    <n v="7"/>
    <n v="1"/>
    <n v="7"/>
  </r>
  <r>
    <n v="27"/>
    <x v="1"/>
    <n v="2"/>
    <s v="Male"/>
    <s v="Manufacturing Director"/>
    <n v="2"/>
    <n v="6142"/>
    <s v="Yes"/>
    <n v="3"/>
    <n v="6"/>
    <n v="0.15"/>
    <n v="0.11"/>
    <n v="3.9999999999999994E-2"/>
    <n v="1228.4000000000001"/>
    <n v="3000"/>
    <x v="2"/>
    <s v="Travel_Rarely"/>
    <n v="155"/>
    <s v="Research &amp; Development"/>
    <n v="4"/>
    <n v="3"/>
    <s v="Life Sciences"/>
    <n v="87"/>
    <n v="4"/>
    <n v="2"/>
    <s v="Married"/>
    <n v="5174"/>
    <n v="1"/>
    <n v="20"/>
    <n v="4"/>
    <n v="2"/>
    <n v="1"/>
    <n v="6"/>
    <n v="0"/>
    <n v="2"/>
    <n v="0"/>
    <n v="3"/>
  </r>
  <r>
    <n v="49"/>
    <x v="1"/>
    <n v="4"/>
    <s v="Male"/>
    <s v="Sales Executive"/>
    <n v="2"/>
    <n v="5390"/>
    <s v="No"/>
    <n v="2"/>
    <n v="9"/>
    <n v="0.15"/>
    <n v="7.0000000000000007E-2"/>
    <n v="7.9999999999999988E-2"/>
    <n v="1078"/>
    <n v="4500"/>
    <x v="1"/>
    <s v="Travel_Frequently"/>
    <n v="1023"/>
    <s v="Sales"/>
    <n v="2"/>
    <n v="3"/>
    <s v="Medical"/>
    <n v="63"/>
    <n v="2"/>
    <n v="2"/>
    <s v="Married"/>
    <n v="13243"/>
    <n v="2"/>
    <n v="14"/>
    <n v="3"/>
    <n v="4"/>
    <n v="0"/>
    <n v="17"/>
    <n v="3"/>
    <n v="6"/>
    <n v="0"/>
    <n v="8"/>
  </r>
  <r>
    <n v="34"/>
    <x v="1"/>
    <n v="2"/>
    <s v="Male"/>
    <s v="Laboratory Technician"/>
    <n v="3"/>
    <n v="4404"/>
    <s v="No"/>
    <n v="4"/>
    <n v="4"/>
    <n v="0.08"/>
    <n v="0.1"/>
    <n v="-2.0000000000000004E-2"/>
    <n v="880.80000000000007"/>
    <n v="500"/>
    <x v="1"/>
    <s v="Travel_Rarely"/>
    <n v="628"/>
    <s v="Research &amp; Development"/>
    <n v="8"/>
    <n v="3"/>
    <s v="Medical"/>
    <n v="82"/>
    <n v="4"/>
    <n v="2"/>
    <s v="Married"/>
    <n v="10228"/>
    <n v="2"/>
    <n v="12"/>
    <n v="3"/>
    <n v="1"/>
    <n v="0"/>
    <n v="6"/>
    <n v="3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555168-7B3A-4CF1-94AF-C886F71CD6A2}" name="PivotTable12" cacheId="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9">
  <location ref="A18:B22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uccession_Level" fld="1" subtotal="count" baseField="0" baseItem="0"/>
  </dataFields>
  <chartFormats count="3"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Bonus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HR Analyst in Mutual Funds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69E6DB-6C98-44B6-BC51-3C3294000A75}" name="PivotTable11" cacheId="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0">
  <location ref="A10:B14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omplevel" fld="1" subtotal="count" baseField="0" baseItem="0"/>
  </dataFields>
  <chartFormats count="3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Bonus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HR Analyst in Mutual Funds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8EA8D5-2157-41C7-945A-2F8D2CDFC5AA}" name="PivotTable7" cacheId="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3:B7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erformance_Level" fld="1" subtotal="count" showDataAs="percentOfTotal" baseField="0" baseItem="0" numFmtId="10"/>
  </dataFields>
  <formats count="2">
    <format dxfId="1">
      <pivotArea collapsedLevelsAreSubtotals="1" fieldPosition="0">
        <references count="1">
          <reference field="0" count="1">
            <x v="0"/>
          </reference>
        </references>
      </pivotArea>
    </format>
    <format dxfId="0">
      <pivotArea collapsedLevelsAreSubtotals="1" fieldPosition="0">
        <references count="1">
          <reference field="0" count="2">
            <x v="1"/>
            <x v="2"/>
          </reference>
        </references>
      </pivotArea>
    </format>
  </formats>
  <pivotHierarchies count="5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Bonus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HR Analyst in Mutual Funds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494C4D-8099-4DD9-A8C3-643272B66D58}" name="PivotTable6" cacheId="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D3:E7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Bonus" fld="1" subtotal="average" baseField="0" baseItem="0" numFmtId="2"/>
  </dataFields>
  <pivotHierarchies count="5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Bonus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HR Analyst in Mutual Funds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B410E6-E84F-409E-B7EA-DDDC1E5259EE}" name="PivotTable8" cacheId="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G3:H7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Salary" fld="1" subtotal="average" baseField="0" baseItem="0"/>
  </dataFields>
  <pivotHierarchies count="5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Bonus"/>
    <pivotHierarchy dragToData="1"/>
    <pivotHierarchy dragToData="1"/>
    <pivotHierarchy dragToData="1" caption="Average of Salary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HR Analyst in Mutual Funds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C8985C-10A7-4355-865B-427C2229091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F5:G11" firstHeaderRow="1" firstDataRow="1" firstDataCol="1"/>
  <pivotFields count="36">
    <pivotField showAll="0"/>
    <pivotField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numFmtId="164"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numFmtId="9" showAll="0"/>
    <pivotField numFmtId="9" showAll="0"/>
    <pivotField numFmtId="9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Attrition" fld="1" subtotal="count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B2FA7A-B541-4984-8169-F413F928A4C1}" name="PivotTable5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1">
  <location ref="F14:H18" firstHeaderRow="1" firstDataRow="2" firstDataCol="1"/>
  <pivotFields count="37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numFmtId="164" showAll="0"/>
    <pivotField showAll="0"/>
    <pivotField showAll="0"/>
    <pivotField showAll="0"/>
    <pivotField numFmtId="9" showAll="0"/>
    <pivotField numFmtId="9" showAll="0"/>
    <pivotField numFmtId="9" showAll="0"/>
    <pivotField numFmtId="165"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3">
    <i>
      <x/>
    </i>
    <i>
      <x v="1"/>
    </i>
    <i>
      <x v="2"/>
    </i>
  </rowItems>
  <colFields count="1">
    <field x="1"/>
  </colFields>
  <colItems count="2">
    <i>
      <x/>
    </i>
    <i>
      <x v="1"/>
    </i>
  </colItems>
  <dataFields count="1">
    <dataField name="Count of Attrition" fld="1" subtotal="count" showDataAs="percentOfRow" baseField="0" baseItem="0" numFmtId="10"/>
  </dataFields>
  <chartFormats count="4">
    <chartFormat chart="1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62B268-04C5-4484-9F0D-EA30DEB5DBC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4" firstHeaderRow="1" firstDataRow="1" firstDataCol="1"/>
  <pivotFields count="36"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numFmtId="164"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numFmtId="9" showAll="0"/>
    <pivotField numFmtId="9" showAll="0"/>
    <pivotField numFmtId="9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Attrition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B61076-8A90-4B94-B48B-4A90ADF367D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>
  <location ref="A7:D18" firstHeaderRow="1" firstDataRow="2" firstDataCol="1"/>
  <pivotFields count="36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numFmtId="164"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numFmtId="9" showAll="0"/>
    <pivotField numFmtId="9" showAll="0"/>
    <pivotField numFmtId="9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showDataAs="percentOfRow" baseField="0" baseItem="0" numFmtId="10"/>
  </dataFields>
  <chartFormats count="6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4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4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6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6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89B59A-9CFF-4FFE-9F89-822909A06AEB}" name="Table2" displayName="Table2" ref="A1:AO1471" headerRowDxfId="13">
  <tableColumns count="41">
    <tableColumn id="1" xr3:uid="{9AFA3FAC-D420-4BFD-802A-9E4AEB1FE135}" name="Age"/>
    <tableColumn id="2" xr3:uid="{313A0BD8-4FF1-4A5E-8C77-C9259830FD7F}" name="Attrition"/>
    <tableColumn id="3" xr3:uid="{C64B4C2E-FC2B-4EA2-9189-EAB810066855}" name="Env_Satisfaction"/>
    <tableColumn id="4" xr3:uid="{194830CE-5181-488E-BC48-024183A37F36}" name="Gender"/>
    <tableColumn id="5" xr3:uid="{7F7ECE88-8D8E-4511-AB2B-4295E8A0A0AE}" name="Role"/>
    <tableColumn id="6" xr3:uid="{7C828139-7F00-45A1-8612-98BAD2B48B06}" name="Satisfaction"/>
    <tableColumn id="7" xr3:uid="{9B8B3C62-EF60-437C-BA1D-78D4A9747D40}" name="Salary" dataDxfId="12"/>
    <tableColumn id="8" xr3:uid="{E0138F62-0D12-4080-8F58-60A2A699A147}" name="OverTime"/>
    <tableColumn id="9" xr3:uid="{F6E11132-6FBB-4E70-A3FD-DE6340322C18}" name="WorkLifeBalance"/>
    <tableColumn id="10" xr3:uid="{C09BBD1A-C84A-45FD-B93E-B9159ACE073C}" name="Tenure"/>
    <tableColumn id="11" xr3:uid="{E2B9442C-79AE-4E8A-8A93-3AF1645DEF87}" name="Fund Return (%)" dataDxfId="11" totalsRowDxfId="10" dataCellStyle="Percent"/>
    <tableColumn id="12" xr3:uid="{55BFC0F8-8E8A-4D8B-9C11-461759B3BFA4}" name="Benchmark Return" dataDxfId="9" totalsRowDxfId="8" dataCellStyle="Percent"/>
    <tableColumn id="13" xr3:uid="{6017F45E-738D-426D-BD32-E659B97B6133}" name="Alpha" dataDxfId="7">
      <calculatedColumnFormula>K2-L2</calculatedColumnFormula>
    </tableColumn>
    <tableColumn id="14" xr3:uid="{1B2492E6-762D-41CC-B489-F154F3DCD248}" name="Bonus" dataDxfId="6">
      <calculatedColumnFormula>G2 * 0.2</calculatedColumnFormula>
    </tableColumn>
    <tableColumn id="15" xr3:uid="{13C381AD-1EB3-4F70-B7D3-80FE908704BB}" name="AUM (₹ Cr)"/>
    <tableColumn id="16" xr3:uid="{018F3F6C-2475-41D9-AF0A-EFA15E79AE80}" name="Salary Bands">
      <calculatedColumnFormula>IF(G1&lt;7000,"low",IF(G1&lt;14000,"medium","High"))</calculatedColumnFormula>
    </tableColumn>
    <tableColumn id="17" xr3:uid="{624F0ED2-15FD-4F0C-8AA7-80FF3D8E45F5}" name="BusinessTravel"/>
    <tableColumn id="18" xr3:uid="{8A1CB690-CADD-401D-ABE5-83224571A7CD}" name="DailyRate"/>
    <tableColumn id="19" xr3:uid="{21F4E3F4-40CD-4824-A86C-CDD13DC15F73}" name="Department"/>
    <tableColumn id="20" xr3:uid="{676F5294-0925-45D5-A728-F75C4483C006}" name="DistanceFromHome"/>
    <tableColumn id="21" xr3:uid="{518299BE-39F1-47CB-8BEB-2426E91A9B17}" name="Education"/>
    <tableColumn id="22" xr3:uid="{C172D553-EA68-494D-B66A-58F05E1CDB00}" name="EducationField"/>
    <tableColumn id="23" xr3:uid="{0333E375-11C6-440E-A15E-45155DA6846A}" name="HourlyRate"/>
    <tableColumn id="24" xr3:uid="{427F8AA5-34E4-4325-BAF5-849D2664CD0C}" name="JobInvolvement"/>
    <tableColumn id="25" xr3:uid="{B4249DB4-017A-4557-8C87-D2C9AE0FD815}" name="JobLevel"/>
    <tableColumn id="26" xr3:uid="{3B8D4B62-2AD6-42A7-B90E-B43F12EF4040}" name="MaritalStatus"/>
    <tableColumn id="27" xr3:uid="{376DBA73-9571-4BBD-8BF2-427A2F67E45D}" name="MonthlyRate"/>
    <tableColumn id="28" xr3:uid="{BC9A29FF-7426-4709-81C6-CC86555137E3}" name="NumCompaniesWorked"/>
    <tableColumn id="29" xr3:uid="{7C56BA50-0319-4245-8477-AA79E7F00646}" name="PercentSalaryHike"/>
    <tableColumn id="30" xr3:uid="{4FBA2CE1-2759-4A2F-BFFA-EBD9E1BB5A9E}" name="PerformanceRating"/>
    <tableColumn id="31" xr3:uid="{4C25170C-D291-44E2-892C-0B95899332F6}" name="RelationshipSatisfaction"/>
    <tableColumn id="32" xr3:uid="{C8E3FAF8-E842-4D4C-B905-CF759BF4376C}" name="StockOptionLevel"/>
    <tableColumn id="33" xr3:uid="{1B41B48B-F437-4057-B94C-E66FA076547C}" name="TotalWorkingYears"/>
    <tableColumn id="34" xr3:uid="{91CEE869-982B-4A87-98DC-234860DEF5AE}" name="TrainingTimesLastYear"/>
    <tableColumn id="35" xr3:uid="{1C8BFB58-F81D-4E5D-8FDC-D1100210D95E}" name="YearsInCurrentRole"/>
    <tableColumn id="36" xr3:uid="{DA8D11F2-3126-4D21-AD44-756448839FB7}" name="YearsSinceLastPromotion"/>
    <tableColumn id="37" xr3:uid="{CB55DE55-DC42-41A5-A650-2F77B80816FD}" name="Performance_Level" dataDxfId="5">
      <calculatedColumnFormula>IF(Table2[[#This Row],[Alpha]]&gt;3%,"high performer",IF(Table2[[#This Row],[Alpha]]&gt;0%,"average performer","low performer"))</calculatedColumnFormula>
    </tableColumn>
    <tableColumn id="38" xr3:uid="{6E847F3F-D828-4B28-9BEB-A6746C7E6DD2}" name="Market Salary"/>
    <tableColumn id="39" xr3:uid="{30C82DF0-39C5-4DAF-9CCB-1274BD807A84}" name="Comp Ratio" dataDxfId="4">
      <calculatedColumnFormula>Table2[[#This Row],[Salary]]/Table2[[#This Row],[Market Salary]]</calculatedColumnFormula>
    </tableColumn>
    <tableColumn id="40" xr3:uid="{1E17BD60-82DF-4096-BE34-5A41E3826EF9}" name="complevel" dataDxfId="3">
      <calculatedColumnFormula>IF(AND(Table2[[#This Row],[Alpha]]&gt;3%,Table2[[#This Row],[Salary]]&lt;MEDIAN(G:G)),"Underpaid",IF(AND(Table2[[#This Row],[Alpha]]&lt;0,Table2[[#This Row],[Salary]]&gt;MEDIAN(G:G)),"Overpaid","Fair"))</calculatedColumnFormula>
    </tableColumn>
    <tableColumn id="41" xr3:uid="{D787EEDF-8346-44BE-89AF-F448CE45FFEF}" name="Succession_Level" dataDxfId="2">
      <calculatedColumnFormula>IF(AND(Table2[[#This Row],[Alpha]]&gt;3%,Table2[[#This Row],[Tenure]]&gt;5),"Ready Now",IF(AND(Table2[[#This Row],[Alpha]]&gt;0,Table2[[#This Row],[Tenure]]&gt;3),"Ready Soon","Not Ready"))</calculatedColumnFormula>
    </tableColumn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EC94060-CEC0-448F-A4D1-DF4364E9BCF6}">
  <we:reference id="wa200005502" version="1.0.0.12" store="en-US" storeType="OMEX"/>
  <we:alternateReferences>
    <we:reference id="WA200005502" version="1.0.0.12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4" Type="http://schemas.openxmlformats.org/officeDocument/2006/relationships/pivotTable" Target="../pivotTables/pivotTable9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A9D20-C3D0-401C-B278-795B5C22EFDA}">
  <dimension ref="AL12:AQ41"/>
  <sheetViews>
    <sheetView zoomScale="44" zoomScaleNormal="58" workbookViewId="0">
      <selection activeCell="AL41" sqref="AL41"/>
    </sheetView>
  </sheetViews>
  <sheetFormatPr defaultRowHeight="14.5" x14ac:dyDescent="0.35"/>
  <sheetData>
    <row r="12" spans="39:43" x14ac:dyDescent="0.35">
      <c r="AM12" s="27" t="s">
        <v>123</v>
      </c>
      <c r="AN12" s="28"/>
      <c r="AO12" s="28"/>
      <c r="AP12" s="28"/>
      <c r="AQ12" s="28"/>
    </row>
    <row r="13" spans="39:43" x14ac:dyDescent="0.35">
      <c r="AM13" s="28"/>
      <c r="AN13" s="28"/>
      <c r="AO13" s="28"/>
      <c r="AP13" s="28"/>
      <c r="AQ13" s="28"/>
    </row>
    <row r="14" spans="39:43" x14ac:dyDescent="0.35">
      <c r="AM14" s="28"/>
      <c r="AN14" s="28"/>
      <c r="AO14" s="28"/>
      <c r="AP14" s="28"/>
      <c r="AQ14" s="28"/>
    </row>
    <row r="16" spans="39:43" x14ac:dyDescent="0.35">
      <c r="AM16" s="29" t="s">
        <v>124</v>
      </c>
      <c r="AN16" s="30"/>
      <c r="AO16" s="30"/>
      <c r="AP16" s="30"/>
      <c r="AQ16" s="30"/>
    </row>
    <row r="17" spans="39:43" x14ac:dyDescent="0.35">
      <c r="AM17" s="30"/>
      <c r="AN17" s="30"/>
      <c r="AO17" s="30"/>
      <c r="AP17" s="30"/>
      <c r="AQ17" s="30"/>
    </row>
    <row r="18" spans="39:43" x14ac:dyDescent="0.35">
      <c r="AM18" s="30"/>
      <c r="AN18" s="30"/>
      <c r="AO18" s="30"/>
      <c r="AP18" s="30"/>
      <c r="AQ18" s="30"/>
    </row>
    <row r="19" spans="39:43" x14ac:dyDescent="0.35">
      <c r="AM19" s="30"/>
      <c r="AN19" s="30"/>
      <c r="AO19" s="30"/>
      <c r="AP19" s="30"/>
      <c r="AQ19" s="30"/>
    </row>
    <row r="20" spans="39:43" x14ac:dyDescent="0.35">
      <c r="AM20" s="30"/>
      <c r="AN20" s="30"/>
      <c r="AO20" s="30"/>
      <c r="AP20" s="30"/>
      <c r="AQ20" s="30"/>
    </row>
    <row r="41" spans="38:38" x14ac:dyDescent="0.35">
      <c r="AL41" s="23"/>
    </row>
  </sheetData>
  <mergeCells count="2">
    <mergeCell ref="AM12:AQ14"/>
    <mergeCell ref="AM16:AQ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EF9B3-B7D4-4813-A33E-54145FA768EF}">
  <dimension ref="A1:AS1471"/>
  <sheetViews>
    <sheetView tabSelected="1" topLeftCell="H1" zoomScale="34" zoomScaleNormal="115" workbookViewId="0">
      <selection activeCell="AK8" sqref="AK8"/>
    </sheetView>
  </sheetViews>
  <sheetFormatPr defaultRowHeight="14.5" x14ac:dyDescent="0.35"/>
  <cols>
    <col min="1" max="1" width="5.90625" customWidth="1"/>
    <col min="2" max="2" width="9.6328125" customWidth="1"/>
    <col min="3" max="3" width="16.54296875" customWidth="1"/>
    <col min="4" max="4" width="9" customWidth="1"/>
    <col min="5" max="5" width="22.6328125" bestFit="1" customWidth="1"/>
    <col min="6" max="6" width="12.7265625" customWidth="1"/>
    <col min="7" max="7" width="10.7265625" style="7" bestFit="1" customWidth="1"/>
    <col min="8" max="8" width="10.81640625" customWidth="1"/>
    <col min="9" max="9" width="17" customWidth="1"/>
    <col min="10" max="10" width="8.54296875" customWidth="1"/>
    <col min="11" max="11" width="16" customWidth="1"/>
    <col min="12" max="12" width="18.36328125" customWidth="1"/>
    <col min="13" max="13" width="7.54296875" customWidth="1"/>
    <col min="14" max="14" width="11.08984375" bestFit="1" customWidth="1"/>
    <col min="15" max="15" width="11.6328125" customWidth="1"/>
    <col min="16" max="16" width="13.453125" customWidth="1"/>
    <col min="17" max="17" width="15.54296875" customWidth="1"/>
    <col min="18" max="18" width="10.7265625" customWidth="1"/>
    <col min="19" max="19" width="21.453125" bestFit="1" customWidth="1"/>
    <col min="20" max="20" width="19.7265625" customWidth="1"/>
    <col min="21" max="21" width="11.08984375" customWidth="1"/>
    <col min="22" max="22" width="15.81640625" bestFit="1" customWidth="1"/>
    <col min="23" max="23" width="12.08984375" customWidth="1"/>
    <col min="24" max="24" width="16" customWidth="1"/>
    <col min="25" max="25" width="10.08984375" customWidth="1"/>
    <col min="26" max="26" width="13.81640625" customWidth="1"/>
    <col min="27" max="27" width="13.26953125" customWidth="1"/>
    <col min="28" max="28" width="23" customWidth="1"/>
    <col min="29" max="29" width="18.36328125" customWidth="1"/>
    <col min="30" max="30" width="19.08984375" customWidth="1"/>
    <col min="31" max="31" width="23.26953125" customWidth="1"/>
    <col min="32" max="32" width="17.54296875" customWidth="1"/>
    <col min="33" max="33" width="18.54296875" customWidth="1"/>
    <col min="34" max="34" width="21.90625" customWidth="1"/>
    <col min="35" max="35" width="19.453125" customWidth="1"/>
    <col min="36" max="36" width="24.6328125" customWidth="1"/>
    <col min="37" max="37" width="16.81640625" bestFit="1" customWidth="1"/>
    <col min="38" max="38" width="12.08984375" bestFit="1" customWidth="1"/>
    <col min="39" max="39" width="10.54296875" customWidth="1"/>
    <col min="40" max="40" width="14.08984375" bestFit="1" customWidth="1"/>
    <col min="41" max="41" width="15.7265625" bestFit="1" customWidth="1"/>
    <col min="42" max="44" width="10.54296875" customWidth="1"/>
    <col min="45" max="134" width="11.54296875" customWidth="1"/>
    <col min="135" max="1034" width="12.6328125" customWidth="1"/>
    <col min="1035" max="10034" width="13.6328125" customWidth="1"/>
    <col min="10035" max="16384" width="14.7265625" customWidth="1"/>
  </cols>
  <sheetData>
    <row r="1" spans="1:45" x14ac:dyDescent="0.35">
      <c r="A1" s="1" t="s">
        <v>0</v>
      </c>
      <c r="B1" s="1" t="s">
        <v>1</v>
      </c>
      <c r="C1" s="1" t="s">
        <v>55</v>
      </c>
      <c r="D1" s="1" t="s">
        <v>8</v>
      </c>
      <c r="E1" s="1" t="s">
        <v>52</v>
      </c>
      <c r="F1" s="1" t="s">
        <v>54</v>
      </c>
      <c r="G1" s="12" t="s">
        <v>51</v>
      </c>
      <c r="H1" s="1" t="s">
        <v>15</v>
      </c>
      <c r="I1" s="1" t="s">
        <v>22</v>
      </c>
      <c r="J1" s="1" t="s">
        <v>53</v>
      </c>
      <c r="K1" s="1" t="s">
        <v>56</v>
      </c>
      <c r="L1" s="1" t="s">
        <v>64</v>
      </c>
      <c r="M1" s="1" t="s">
        <v>58</v>
      </c>
      <c r="N1" s="1" t="s">
        <v>59</v>
      </c>
      <c r="O1" s="1" t="s">
        <v>60</v>
      </c>
      <c r="P1" s="1" t="s">
        <v>78</v>
      </c>
      <c r="Q1" s="1" t="s">
        <v>2</v>
      </c>
      <c r="R1" s="1" t="s">
        <v>3</v>
      </c>
      <c r="S1" s="1" t="s">
        <v>4</v>
      </c>
      <c r="T1" s="1" t="s">
        <v>5</v>
      </c>
      <c r="U1" s="1" t="s">
        <v>6</v>
      </c>
      <c r="V1" s="1" t="s">
        <v>7</v>
      </c>
      <c r="W1" s="1" t="s">
        <v>9</v>
      </c>
      <c r="X1" s="1" t="s">
        <v>10</v>
      </c>
      <c r="Y1" s="1" t="s">
        <v>11</v>
      </c>
      <c r="Z1" s="1" t="s">
        <v>12</v>
      </c>
      <c r="AA1" s="1" t="s">
        <v>13</v>
      </c>
      <c r="AB1" s="1" t="s">
        <v>14</v>
      </c>
      <c r="AC1" s="1" t="s">
        <v>16</v>
      </c>
      <c r="AD1" s="1" t="s">
        <v>17</v>
      </c>
      <c r="AE1" s="1" t="s">
        <v>18</v>
      </c>
      <c r="AF1" s="1" t="s">
        <v>19</v>
      </c>
      <c r="AG1" s="1" t="s">
        <v>20</v>
      </c>
      <c r="AH1" s="1" t="s">
        <v>21</v>
      </c>
      <c r="AI1" s="1" t="s">
        <v>23</v>
      </c>
      <c r="AJ1" s="1" t="s">
        <v>24</v>
      </c>
      <c r="AK1" s="1" t="s">
        <v>88</v>
      </c>
      <c r="AL1" s="1" t="s">
        <v>97</v>
      </c>
      <c r="AM1" s="1" t="s">
        <v>98</v>
      </c>
      <c r="AN1" s="1" t="s">
        <v>99</v>
      </c>
      <c r="AO1" s="1" t="s">
        <v>112</v>
      </c>
    </row>
    <row r="2" spans="1:45" x14ac:dyDescent="0.35">
      <c r="A2">
        <v>41</v>
      </c>
      <c r="B2" t="s">
        <v>25</v>
      </c>
      <c r="C2">
        <v>2</v>
      </c>
      <c r="D2" t="s">
        <v>29</v>
      </c>
      <c r="E2" t="s">
        <v>30</v>
      </c>
      <c r="F2">
        <v>4</v>
      </c>
      <c r="G2" s="7">
        <v>5993</v>
      </c>
      <c r="H2" t="s">
        <v>25</v>
      </c>
      <c r="I2">
        <v>1</v>
      </c>
      <c r="J2">
        <v>6</v>
      </c>
      <c r="K2" s="5">
        <v>0.1</v>
      </c>
      <c r="L2" s="5">
        <v>0.1</v>
      </c>
      <c r="M2" s="6">
        <f t="shared" ref="M2:M65" si="0">K2-L2</f>
        <v>0</v>
      </c>
      <c r="N2" s="8">
        <f t="shared" ref="N2:N65" si="1">G2 * 0.2</f>
        <v>1198.6000000000001</v>
      </c>
      <c r="O2">
        <v>4500</v>
      </c>
      <c r="P2" t="str">
        <f>IF(G1&lt;7000,"low",IF(G1&lt;14000,"medium","High"))</f>
        <v>High</v>
      </c>
      <c r="Q2" t="s">
        <v>26</v>
      </c>
      <c r="R2">
        <v>1102</v>
      </c>
      <c r="S2" t="s">
        <v>27</v>
      </c>
      <c r="T2">
        <v>1</v>
      </c>
      <c r="U2">
        <v>2</v>
      </c>
      <c r="V2" t="s">
        <v>28</v>
      </c>
      <c r="W2">
        <v>94</v>
      </c>
      <c r="X2">
        <v>3</v>
      </c>
      <c r="Y2">
        <v>2</v>
      </c>
      <c r="Z2" t="s">
        <v>31</v>
      </c>
      <c r="AA2">
        <v>19479</v>
      </c>
      <c r="AB2">
        <v>8</v>
      </c>
      <c r="AC2">
        <v>11</v>
      </c>
      <c r="AD2">
        <v>3</v>
      </c>
      <c r="AE2">
        <v>1</v>
      </c>
      <c r="AF2">
        <v>0</v>
      </c>
      <c r="AG2">
        <v>8</v>
      </c>
      <c r="AH2">
        <v>0</v>
      </c>
      <c r="AI2">
        <v>4</v>
      </c>
      <c r="AJ2">
        <v>0</v>
      </c>
      <c r="AK2" t="str">
        <f>IF(Table2[[#This Row],[Alpha]]&gt;3%,"high performer",IF(Table2[[#This Row],[Alpha]]&gt;0%,"average performer","low performer"))</f>
        <v>low performer</v>
      </c>
      <c r="AL2" s="8">
        <v>6264.3569241334581</v>
      </c>
      <c r="AM2">
        <f>Table2[[#This Row],[Salary]]/Table2[[#This Row],[Market Salary]]</f>
        <v>0.95668239734424221</v>
      </c>
      <c r="AN2" t="str">
        <f>IF(AND(Table2[[#This Row],[Alpha]]&gt;3%,Table2[[#This Row],[Salary]]&lt;MEDIAN(G:G)),"Underpaid",IF(AND(Table2[[#This Row],[Alpha]]&lt;0,Table2[[#This Row],[Salary]]&gt;MEDIAN(G:G)),"Overpaid","Fair"))</f>
        <v>Fair</v>
      </c>
      <c r="AO2" t="str">
        <f>IF(AND(Table2[[#This Row],[Alpha]]&gt;3%,Table2[[#This Row],[Tenure]]&gt;5),"Ready Now",IF(AND(Table2[[#This Row],[Alpha]]&gt;0,Table2[[#This Row],[Tenure]]&gt;3),"Ready Soon","Not Ready"))</f>
        <v>Not Ready</v>
      </c>
    </row>
    <row r="3" spans="1:45" x14ac:dyDescent="0.35">
      <c r="A3">
        <v>49</v>
      </c>
      <c r="B3" t="s">
        <v>32</v>
      </c>
      <c r="C3">
        <v>3</v>
      </c>
      <c r="D3" t="s">
        <v>35</v>
      </c>
      <c r="E3" t="s">
        <v>36</v>
      </c>
      <c r="F3">
        <v>2</v>
      </c>
      <c r="G3" s="7">
        <v>5130</v>
      </c>
      <c r="H3" t="s">
        <v>32</v>
      </c>
      <c r="I3">
        <v>3</v>
      </c>
      <c r="J3">
        <v>10</v>
      </c>
      <c r="K3" s="5">
        <v>0.1</v>
      </c>
      <c r="L3" s="5">
        <v>7.0000000000000007E-2</v>
      </c>
      <c r="M3" s="6">
        <f t="shared" si="0"/>
        <v>0.03</v>
      </c>
      <c r="N3" s="8">
        <f t="shared" si="1"/>
        <v>1026</v>
      </c>
      <c r="O3">
        <v>3000</v>
      </c>
      <c r="P3" t="str">
        <f t="shared" ref="P3:P66" si="2">IF(G2&lt;7000,"low",IF(G2&lt;14000,"medium","High"))</f>
        <v>low</v>
      </c>
      <c r="Q3" t="s">
        <v>33</v>
      </c>
      <c r="R3">
        <v>279</v>
      </c>
      <c r="S3" t="s">
        <v>34</v>
      </c>
      <c r="T3">
        <v>8</v>
      </c>
      <c r="U3">
        <v>1</v>
      </c>
      <c r="V3" t="s">
        <v>28</v>
      </c>
      <c r="W3">
        <v>61</v>
      </c>
      <c r="X3">
        <v>2</v>
      </c>
      <c r="Y3">
        <v>2</v>
      </c>
      <c r="Z3" t="s">
        <v>37</v>
      </c>
      <c r="AA3">
        <v>24907</v>
      </c>
      <c r="AB3">
        <v>1</v>
      </c>
      <c r="AC3">
        <v>23</v>
      </c>
      <c r="AD3">
        <v>4</v>
      </c>
      <c r="AE3">
        <v>4</v>
      </c>
      <c r="AF3">
        <v>1</v>
      </c>
      <c r="AG3">
        <v>10</v>
      </c>
      <c r="AH3">
        <v>3</v>
      </c>
      <c r="AI3">
        <v>7</v>
      </c>
      <c r="AJ3">
        <v>1</v>
      </c>
      <c r="AK3" t="str">
        <f>IF(Table2[[#This Row],[Alpha]]&gt;3%,"high performer",IF(Table2[[#This Row],[Alpha]]&gt;0%,"average performer","low performer"))</f>
        <v>average performer</v>
      </c>
      <c r="AL3" s="8">
        <v>5176.1050323501386</v>
      </c>
      <c r="AM3">
        <f>Table2[[#This Row],[Salary]]/Table2[[#This Row],[Market Salary]]</f>
        <v>0.99109271700207269</v>
      </c>
      <c r="AN3" t="str">
        <f>IF(AND(Table2[[#This Row],[Alpha]]&gt;3%,Table2[[#This Row],[Salary]]&lt;MEDIAN(G:G)),"Underpaid",IF(AND(Table2[[#This Row],[Alpha]]&lt;0,Table2[[#This Row],[Salary]]&gt;MEDIAN(G:G)),"Overpaid","Fair"))</f>
        <v>Fair</v>
      </c>
      <c r="AO3" t="str">
        <f>IF(AND(Table2[[#This Row],[Alpha]]&gt;3%,Table2[[#This Row],[Tenure]]&gt;5),"Ready Now",IF(AND(Table2[[#This Row],[Alpha]]&gt;0,Table2[[#This Row],[Tenure]]&gt;3),"Ready Soon","Not Ready"))</f>
        <v>Ready Soon</v>
      </c>
    </row>
    <row r="4" spans="1:45" x14ac:dyDescent="0.35">
      <c r="A4">
        <v>37</v>
      </c>
      <c r="B4" t="s">
        <v>25</v>
      </c>
      <c r="C4">
        <v>4</v>
      </c>
      <c r="D4" t="s">
        <v>35</v>
      </c>
      <c r="E4" t="s">
        <v>39</v>
      </c>
      <c r="F4">
        <v>3</v>
      </c>
      <c r="G4" s="7">
        <v>2090</v>
      </c>
      <c r="H4" t="s">
        <v>25</v>
      </c>
      <c r="I4">
        <v>3</v>
      </c>
      <c r="J4">
        <v>0</v>
      </c>
      <c r="K4" s="5">
        <v>0.12</v>
      </c>
      <c r="L4" s="5">
        <v>0.11</v>
      </c>
      <c r="M4" s="6">
        <f t="shared" si="0"/>
        <v>9.999999999999995E-3</v>
      </c>
      <c r="N4" s="8">
        <f t="shared" si="1"/>
        <v>418</v>
      </c>
      <c r="O4">
        <v>500</v>
      </c>
      <c r="P4" t="str">
        <f t="shared" si="2"/>
        <v>low</v>
      </c>
      <c r="Q4" t="s">
        <v>26</v>
      </c>
      <c r="R4">
        <v>1373</v>
      </c>
      <c r="S4" t="s">
        <v>34</v>
      </c>
      <c r="T4">
        <v>2</v>
      </c>
      <c r="U4">
        <v>2</v>
      </c>
      <c r="V4" t="s">
        <v>38</v>
      </c>
      <c r="W4">
        <v>92</v>
      </c>
      <c r="X4">
        <v>2</v>
      </c>
      <c r="Y4">
        <v>1</v>
      </c>
      <c r="Z4" t="s">
        <v>31</v>
      </c>
      <c r="AA4">
        <v>2396</v>
      </c>
      <c r="AB4">
        <v>6</v>
      </c>
      <c r="AC4">
        <v>15</v>
      </c>
      <c r="AD4">
        <v>3</v>
      </c>
      <c r="AE4">
        <v>2</v>
      </c>
      <c r="AF4">
        <v>0</v>
      </c>
      <c r="AG4">
        <v>7</v>
      </c>
      <c r="AH4">
        <v>3</v>
      </c>
      <c r="AI4">
        <v>0</v>
      </c>
      <c r="AJ4">
        <v>0</v>
      </c>
      <c r="AK4" t="str">
        <f>IF(Table2[[#This Row],[Alpha]]&gt;3%,"high performer",IF(Table2[[#This Row],[Alpha]]&gt;0%,"average performer","low performer"))</f>
        <v>average performer</v>
      </c>
      <c r="AL4" s="8">
        <v>2611.2111445925698</v>
      </c>
      <c r="AM4">
        <f>Table2[[#This Row],[Salary]]/Table2[[#This Row],[Market Salary]]</f>
        <v>0.80039486823119588</v>
      </c>
      <c r="AN4" t="str">
        <f>IF(AND(Table2[[#This Row],[Alpha]]&gt;3%,Table2[[#This Row],[Salary]]&lt;MEDIAN(G:G)),"Underpaid",IF(AND(Table2[[#This Row],[Alpha]]&lt;0,Table2[[#This Row],[Salary]]&gt;MEDIAN(G:G)),"Overpaid","Fair"))</f>
        <v>Fair</v>
      </c>
      <c r="AO4" t="str">
        <f>IF(AND(Table2[[#This Row],[Alpha]]&gt;3%,Table2[[#This Row],[Tenure]]&gt;5),"Ready Now",IF(AND(Table2[[#This Row],[Alpha]]&gt;0,Table2[[#This Row],[Tenure]]&gt;3),"Ready Soon","Not Ready"))</f>
        <v>Not Ready</v>
      </c>
    </row>
    <row r="5" spans="1:45" x14ac:dyDescent="0.35">
      <c r="A5">
        <v>33</v>
      </c>
      <c r="B5" t="s">
        <v>32</v>
      </c>
      <c r="C5">
        <v>4</v>
      </c>
      <c r="D5" t="s">
        <v>29</v>
      </c>
      <c r="E5" t="s">
        <v>36</v>
      </c>
      <c r="F5">
        <v>3</v>
      </c>
      <c r="G5" s="7">
        <v>2909</v>
      </c>
      <c r="H5" t="s">
        <v>25</v>
      </c>
      <c r="I5">
        <v>3</v>
      </c>
      <c r="J5">
        <v>8</v>
      </c>
      <c r="K5" s="5">
        <v>0.12</v>
      </c>
      <c r="L5" s="5">
        <v>7.0000000000000007E-2</v>
      </c>
      <c r="M5" s="6">
        <f t="shared" si="0"/>
        <v>4.9999999999999989E-2</v>
      </c>
      <c r="N5" s="8">
        <f t="shared" si="1"/>
        <v>581.80000000000007</v>
      </c>
      <c r="O5">
        <v>4500</v>
      </c>
      <c r="P5" t="str">
        <f t="shared" si="2"/>
        <v>low</v>
      </c>
      <c r="Q5" t="s">
        <v>33</v>
      </c>
      <c r="R5">
        <v>1392</v>
      </c>
      <c r="S5" t="s">
        <v>34</v>
      </c>
      <c r="T5">
        <v>3</v>
      </c>
      <c r="U5">
        <v>4</v>
      </c>
      <c r="V5" t="s">
        <v>28</v>
      </c>
      <c r="W5">
        <v>56</v>
      </c>
      <c r="X5">
        <v>3</v>
      </c>
      <c r="Y5">
        <v>1</v>
      </c>
      <c r="Z5" t="s">
        <v>37</v>
      </c>
      <c r="AA5">
        <v>23159</v>
      </c>
      <c r="AB5">
        <v>1</v>
      </c>
      <c r="AC5">
        <v>11</v>
      </c>
      <c r="AD5">
        <v>3</v>
      </c>
      <c r="AE5">
        <v>3</v>
      </c>
      <c r="AF5">
        <v>0</v>
      </c>
      <c r="AG5">
        <v>8</v>
      </c>
      <c r="AH5">
        <v>3</v>
      </c>
      <c r="AI5">
        <v>7</v>
      </c>
      <c r="AJ5">
        <v>3</v>
      </c>
      <c r="AK5" t="str">
        <f>IF(Table2[[#This Row],[Alpha]]&gt;3%,"high performer",IF(Table2[[#This Row],[Alpha]]&gt;0%,"average performer","low performer"))</f>
        <v>high performer</v>
      </c>
      <c r="AL5" s="8">
        <v>3029.9341389308884</v>
      </c>
      <c r="AM5">
        <f>Table2[[#This Row],[Salary]]/Table2[[#This Row],[Market Salary]]</f>
        <v>0.96008687536239323</v>
      </c>
      <c r="AN5" t="str">
        <f>IF(AND(Table2[[#This Row],[Alpha]]&gt;3%,Table2[[#This Row],[Salary]]&lt;MEDIAN(G:G)),"Underpaid",IF(AND(Table2[[#This Row],[Alpha]]&lt;0,Table2[[#This Row],[Salary]]&gt;MEDIAN(G:G)),"Overpaid","Fair"))</f>
        <v>Underpaid</v>
      </c>
      <c r="AO5" t="str">
        <f>IF(AND(Table2[[#This Row],[Alpha]]&gt;3%,Table2[[#This Row],[Tenure]]&gt;5),"Ready Now",IF(AND(Table2[[#This Row],[Alpha]]&gt;0,Table2[[#This Row],[Tenure]]&gt;3),"Ready Soon","Not Ready"))</f>
        <v>Ready Now</v>
      </c>
    </row>
    <row r="6" spans="1:45" x14ac:dyDescent="0.35">
      <c r="A6">
        <v>27</v>
      </c>
      <c r="B6" t="s">
        <v>32</v>
      </c>
      <c r="C6">
        <v>1</v>
      </c>
      <c r="D6" t="s">
        <v>35</v>
      </c>
      <c r="E6" t="s">
        <v>39</v>
      </c>
      <c r="F6">
        <v>2</v>
      </c>
      <c r="G6" s="7">
        <v>3468</v>
      </c>
      <c r="H6" t="s">
        <v>32</v>
      </c>
      <c r="I6">
        <v>3</v>
      </c>
      <c r="J6">
        <v>2</v>
      </c>
      <c r="K6" s="5">
        <v>0.1</v>
      </c>
      <c r="L6" s="5">
        <v>0.1</v>
      </c>
      <c r="M6" s="6">
        <f t="shared" si="0"/>
        <v>0</v>
      </c>
      <c r="N6" s="8">
        <f t="shared" si="1"/>
        <v>693.6</v>
      </c>
      <c r="O6">
        <v>1200</v>
      </c>
      <c r="P6" t="str">
        <f t="shared" si="2"/>
        <v>low</v>
      </c>
      <c r="Q6" t="s">
        <v>26</v>
      </c>
      <c r="R6">
        <v>591</v>
      </c>
      <c r="S6" t="s">
        <v>34</v>
      </c>
      <c r="T6">
        <v>2</v>
      </c>
      <c r="U6">
        <v>1</v>
      </c>
      <c r="V6" t="s">
        <v>40</v>
      </c>
      <c r="W6">
        <v>40</v>
      </c>
      <c r="X6">
        <v>3</v>
      </c>
      <c r="Y6">
        <v>1</v>
      </c>
      <c r="Z6" t="s">
        <v>37</v>
      </c>
      <c r="AA6">
        <v>16632</v>
      </c>
      <c r="AB6">
        <v>9</v>
      </c>
      <c r="AC6">
        <v>12</v>
      </c>
      <c r="AD6">
        <v>3</v>
      </c>
      <c r="AE6">
        <v>4</v>
      </c>
      <c r="AF6">
        <v>1</v>
      </c>
      <c r="AG6">
        <v>6</v>
      </c>
      <c r="AH6">
        <v>3</v>
      </c>
      <c r="AI6">
        <v>2</v>
      </c>
      <c r="AJ6">
        <v>2</v>
      </c>
      <c r="AK6" t="str">
        <f>IF(Table2[[#This Row],[Alpha]]&gt;3%,"high performer",IF(Table2[[#This Row],[Alpha]]&gt;0%,"average performer","low performer"))</f>
        <v>low performer</v>
      </c>
      <c r="AL6" s="8">
        <v>3748.7263770857635</v>
      </c>
      <c r="AM6">
        <f>Table2[[#This Row],[Salary]]/Table2[[#This Row],[Market Salary]]</f>
        <v>0.92511419910460402</v>
      </c>
      <c r="AN6" t="str">
        <f>IF(AND(Table2[[#This Row],[Alpha]]&gt;3%,Table2[[#This Row],[Salary]]&lt;MEDIAN(G:G)),"Underpaid",IF(AND(Table2[[#This Row],[Alpha]]&lt;0,Table2[[#This Row],[Salary]]&gt;MEDIAN(G:G)),"Overpaid","Fair"))</f>
        <v>Fair</v>
      </c>
      <c r="AO6" t="str">
        <f>IF(AND(Table2[[#This Row],[Alpha]]&gt;3%,Table2[[#This Row],[Tenure]]&gt;5),"Ready Now",IF(AND(Table2[[#This Row],[Alpha]]&gt;0,Table2[[#This Row],[Tenure]]&gt;3),"Ready Soon","Not Ready"))</f>
        <v>Not Ready</v>
      </c>
    </row>
    <row r="7" spans="1:45" x14ac:dyDescent="0.35">
      <c r="A7">
        <v>32</v>
      </c>
      <c r="B7" t="s">
        <v>32</v>
      </c>
      <c r="C7">
        <v>4</v>
      </c>
      <c r="D7" t="s">
        <v>35</v>
      </c>
      <c r="E7" t="s">
        <v>39</v>
      </c>
      <c r="F7">
        <v>4</v>
      </c>
      <c r="G7" s="7">
        <v>3068</v>
      </c>
      <c r="H7" t="s">
        <v>32</v>
      </c>
      <c r="I7">
        <v>2</v>
      </c>
      <c r="J7">
        <v>7</v>
      </c>
      <c r="K7" s="5">
        <v>0.1</v>
      </c>
      <c r="L7" s="5">
        <v>0.09</v>
      </c>
      <c r="M7" s="6">
        <f t="shared" si="0"/>
        <v>1.0000000000000009E-2</v>
      </c>
      <c r="N7" s="8">
        <f t="shared" si="1"/>
        <v>613.6</v>
      </c>
      <c r="O7">
        <v>500</v>
      </c>
      <c r="P7" t="str">
        <f t="shared" si="2"/>
        <v>low</v>
      </c>
      <c r="Q7" t="s">
        <v>33</v>
      </c>
      <c r="R7">
        <v>1005</v>
      </c>
      <c r="S7" t="s">
        <v>34</v>
      </c>
      <c r="T7">
        <v>2</v>
      </c>
      <c r="U7">
        <v>2</v>
      </c>
      <c r="V7" t="s">
        <v>28</v>
      </c>
      <c r="W7">
        <v>79</v>
      </c>
      <c r="X7">
        <v>3</v>
      </c>
      <c r="Y7">
        <v>1</v>
      </c>
      <c r="Z7" t="s">
        <v>31</v>
      </c>
      <c r="AA7">
        <v>11864</v>
      </c>
      <c r="AB7">
        <v>0</v>
      </c>
      <c r="AC7">
        <v>13</v>
      </c>
      <c r="AD7">
        <v>3</v>
      </c>
      <c r="AE7">
        <v>3</v>
      </c>
      <c r="AF7">
        <v>0</v>
      </c>
      <c r="AG7">
        <v>8</v>
      </c>
      <c r="AH7">
        <v>2</v>
      </c>
      <c r="AI7">
        <v>7</v>
      </c>
      <c r="AJ7">
        <v>3</v>
      </c>
      <c r="AK7" t="str">
        <f>IF(Table2[[#This Row],[Alpha]]&gt;3%,"high performer",IF(Table2[[#This Row],[Alpha]]&gt;0%,"average performer","low performer"))</f>
        <v>average performer</v>
      </c>
      <c r="AL7" s="8">
        <v>3474.2399090617555</v>
      </c>
      <c r="AM7">
        <f>Table2[[#This Row],[Salary]]/Table2[[#This Row],[Market Salary]]</f>
        <v>0.88307085299372323</v>
      </c>
      <c r="AN7" t="str">
        <f>IF(AND(Table2[[#This Row],[Alpha]]&gt;3%,Table2[[#This Row],[Salary]]&lt;MEDIAN(G:G)),"Underpaid",IF(AND(Table2[[#This Row],[Alpha]]&lt;0,Table2[[#This Row],[Salary]]&gt;MEDIAN(G:G)),"Overpaid","Fair"))</f>
        <v>Fair</v>
      </c>
      <c r="AO7" t="str">
        <f>IF(AND(Table2[[#This Row],[Alpha]]&gt;3%,Table2[[#This Row],[Tenure]]&gt;5),"Ready Now",IF(AND(Table2[[#This Row],[Alpha]]&gt;0,Table2[[#This Row],[Tenure]]&gt;3),"Ready Soon","Not Ready"))</f>
        <v>Ready Soon</v>
      </c>
      <c r="AS7" s="4">
        <f>AVERAGE(Table2[Alpha])</f>
        <v>1.9442176870748288E-2</v>
      </c>
    </row>
    <row r="8" spans="1:45" x14ac:dyDescent="0.35">
      <c r="A8">
        <v>59</v>
      </c>
      <c r="B8" t="s">
        <v>32</v>
      </c>
      <c r="C8">
        <v>3</v>
      </c>
      <c r="D8" t="s">
        <v>29</v>
      </c>
      <c r="E8" t="s">
        <v>39</v>
      </c>
      <c r="F8">
        <v>1</v>
      </c>
      <c r="G8" s="7">
        <v>2670</v>
      </c>
      <c r="H8" t="s">
        <v>25</v>
      </c>
      <c r="I8">
        <v>2</v>
      </c>
      <c r="J8">
        <v>1</v>
      </c>
      <c r="K8" s="5">
        <v>0.12</v>
      </c>
      <c r="L8" s="5">
        <v>0.09</v>
      </c>
      <c r="M8" s="6">
        <f t="shared" si="0"/>
        <v>0.03</v>
      </c>
      <c r="N8" s="8">
        <f t="shared" si="1"/>
        <v>534</v>
      </c>
      <c r="O8">
        <v>3000</v>
      </c>
      <c r="P8" t="str">
        <f t="shared" si="2"/>
        <v>low</v>
      </c>
      <c r="Q8" t="s">
        <v>26</v>
      </c>
      <c r="R8">
        <v>1324</v>
      </c>
      <c r="S8" t="s">
        <v>34</v>
      </c>
      <c r="T8">
        <v>3</v>
      </c>
      <c r="U8">
        <v>3</v>
      </c>
      <c r="V8" t="s">
        <v>40</v>
      </c>
      <c r="W8">
        <v>81</v>
      </c>
      <c r="X8">
        <v>4</v>
      </c>
      <c r="Y8">
        <v>1</v>
      </c>
      <c r="Z8" t="s">
        <v>37</v>
      </c>
      <c r="AA8">
        <v>9964</v>
      </c>
      <c r="AB8">
        <v>4</v>
      </c>
      <c r="AC8">
        <v>20</v>
      </c>
      <c r="AD8">
        <v>4</v>
      </c>
      <c r="AE8">
        <v>1</v>
      </c>
      <c r="AF8">
        <v>3</v>
      </c>
      <c r="AG8">
        <v>12</v>
      </c>
      <c r="AH8">
        <v>3</v>
      </c>
      <c r="AI8">
        <v>0</v>
      </c>
      <c r="AJ8">
        <v>0</v>
      </c>
      <c r="AK8" t="str">
        <f>IF(Table2[[#This Row],[Alpha]]&gt;3%,"high performer",IF(Table2[[#This Row],[Alpha]]&gt;0%,"average performer","low performer"))</f>
        <v>average performer</v>
      </c>
      <c r="AL8" s="8">
        <v>3111.488328069111</v>
      </c>
      <c r="AM8">
        <f>Table2[[#This Row],[Salary]]/Table2[[#This Row],[Market Salary]]</f>
        <v>0.85811024129951197</v>
      </c>
      <c r="AN8" t="str">
        <f>IF(AND(Table2[[#This Row],[Alpha]]&gt;3%,Table2[[#This Row],[Salary]]&lt;MEDIAN(G:G)),"Underpaid",IF(AND(Table2[[#This Row],[Alpha]]&lt;0,Table2[[#This Row],[Salary]]&gt;MEDIAN(G:G)),"Overpaid","Fair"))</f>
        <v>Fair</v>
      </c>
      <c r="AO8" t="str">
        <f>IF(AND(Table2[[#This Row],[Alpha]]&gt;3%,Table2[[#This Row],[Tenure]]&gt;5),"Ready Now",IF(AND(Table2[[#This Row],[Alpha]]&gt;0,Table2[[#This Row],[Tenure]]&gt;3),"Ready Soon","Not Ready"))</f>
        <v>Not Ready</v>
      </c>
    </row>
    <row r="9" spans="1:45" x14ac:dyDescent="0.35">
      <c r="A9">
        <v>30</v>
      </c>
      <c r="B9" t="s">
        <v>32</v>
      </c>
      <c r="C9">
        <v>4</v>
      </c>
      <c r="D9" t="s">
        <v>35</v>
      </c>
      <c r="E9" t="s">
        <v>39</v>
      </c>
      <c r="F9">
        <v>3</v>
      </c>
      <c r="G9" s="7">
        <v>2693</v>
      </c>
      <c r="H9" t="s">
        <v>32</v>
      </c>
      <c r="I9">
        <v>3</v>
      </c>
      <c r="J9">
        <v>1</v>
      </c>
      <c r="K9" s="5">
        <v>0.15</v>
      </c>
      <c r="L9" s="5">
        <v>0.1</v>
      </c>
      <c r="M9" s="6">
        <f t="shared" si="0"/>
        <v>4.9999999999999989E-2</v>
      </c>
      <c r="N9" s="8">
        <f t="shared" si="1"/>
        <v>538.6</v>
      </c>
      <c r="O9">
        <v>4500</v>
      </c>
      <c r="P9" t="str">
        <f t="shared" si="2"/>
        <v>low</v>
      </c>
      <c r="Q9" t="s">
        <v>26</v>
      </c>
      <c r="R9">
        <v>1358</v>
      </c>
      <c r="S9" t="s">
        <v>34</v>
      </c>
      <c r="T9">
        <v>24</v>
      </c>
      <c r="U9">
        <v>1</v>
      </c>
      <c r="V9" t="s">
        <v>28</v>
      </c>
      <c r="W9">
        <v>67</v>
      </c>
      <c r="X9">
        <v>3</v>
      </c>
      <c r="Y9">
        <v>1</v>
      </c>
      <c r="Z9" t="s">
        <v>41</v>
      </c>
      <c r="AA9">
        <v>13335</v>
      </c>
      <c r="AB9">
        <v>1</v>
      </c>
      <c r="AC9">
        <v>22</v>
      </c>
      <c r="AD9">
        <v>4</v>
      </c>
      <c r="AE9">
        <v>2</v>
      </c>
      <c r="AF9">
        <v>1</v>
      </c>
      <c r="AG9">
        <v>1</v>
      </c>
      <c r="AH9">
        <v>2</v>
      </c>
      <c r="AI9">
        <v>0</v>
      </c>
      <c r="AJ9">
        <v>0</v>
      </c>
      <c r="AK9" t="str">
        <f>IF(Table2[[#This Row],[Alpha]]&gt;3%,"high performer",IF(Table2[[#This Row],[Alpha]]&gt;0%,"average performer","low performer"))</f>
        <v>high performer</v>
      </c>
      <c r="AL9" s="8">
        <v>3341.0592699835338</v>
      </c>
      <c r="AM9">
        <f>Table2[[#This Row],[Salary]]/Table2[[#This Row],[Market Salary]]</f>
        <v>0.80603179482454146</v>
      </c>
      <c r="AN9" t="str">
        <f>IF(AND(Table2[[#This Row],[Alpha]]&gt;3%,Table2[[#This Row],[Salary]]&lt;MEDIAN(G:G)),"Underpaid",IF(AND(Table2[[#This Row],[Alpha]]&lt;0,Table2[[#This Row],[Salary]]&gt;MEDIAN(G:G)),"Overpaid","Fair"))</f>
        <v>Underpaid</v>
      </c>
      <c r="AO9" t="str">
        <f>IF(AND(Table2[[#This Row],[Alpha]]&gt;3%,Table2[[#This Row],[Tenure]]&gt;5),"Ready Now",IF(AND(Table2[[#This Row],[Alpha]]&gt;0,Table2[[#This Row],[Tenure]]&gt;3),"Ready Soon","Not Ready"))</f>
        <v>Not Ready</v>
      </c>
    </row>
    <row r="10" spans="1:45" x14ac:dyDescent="0.35">
      <c r="A10">
        <v>38</v>
      </c>
      <c r="B10" t="s">
        <v>32</v>
      </c>
      <c r="C10">
        <v>4</v>
      </c>
      <c r="D10" t="s">
        <v>35</v>
      </c>
      <c r="E10" t="s">
        <v>42</v>
      </c>
      <c r="F10">
        <v>3</v>
      </c>
      <c r="G10" s="7">
        <v>9526</v>
      </c>
      <c r="H10" t="s">
        <v>32</v>
      </c>
      <c r="I10">
        <v>3</v>
      </c>
      <c r="J10">
        <v>9</v>
      </c>
      <c r="K10" s="5">
        <v>0.08</v>
      </c>
      <c r="L10" s="5">
        <v>7.0000000000000007E-2</v>
      </c>
      <c r="M10" s="6">
        <f t="shared" si="0"/>
        <v>9.999999999999995E-3</v>
      </c>
      <c r="N10" s="8">
        <f t="shared" si="1"/>
        <v>1905.2</v>
      </c>
      <c r="O10">
        <v>500</v>
      </c>
      <c r="P10" t="str">
        <f t="shared" si="2"/>
        <v>low</v>
      </c>
      <c r="Q10" t="s">
        <v>33</v>
      </c>
      <c r="R10">
        <v>216</v>
      </c>
      <c r="S10" t="s">
        <v>34</v>
      </c>
      <c r="T10">
        <v>23</v>
      </c>
      <c r="U10">
        <v>3</v>
      </c>
      <c r="V10" t="s">
        <v>28</v>
      </c>
      <c r="W10">
        <v>44</v>
      </c>
      <c r="X10">
        <v>2</v>
      </c>
      <c r="Y10">
        <v>3</v>
      </c>
      <c r="Z10" t="s">
        <v>31</v>
      </c>
      <c r="AA10">
        <v>8787</v>
      </c>
      <c r="AB10">
        <v>0</v>
      </c>
      <c r="AC10">
        <v>21</v>
      </c>
      <c r="AD10">
        <v>4</v>
      </c>
      <c r="AE10">
        <v>2</v>
      </c>
      <c r="AF10">
        <v>0</v>
      </c>
      <c r="AG10">
        <v>10</v>
      </c>
      <c r="AH10">
        <v>2</v>
      </c>
      <c r="AI10">
        <v>7</v>
      </c>
      <c r="AJ10">
        <v>1</v>
      </c>
      <c r="AK10" t="str">
        <f>IF(Table2[[#This Row],[Alpha]]&gt;3%,"high performer",IF(Table2[[#This Row],[Alpha]]&gt;0%,"average performer","low performer"))</f>
        <v>average performer</v>
      </c>
      <c r="AL10" s="8">
        <v>10881.08711452952</v>
      </c>
      <c r="AM10">
        <f>Table2[[#This Row],[Salary]]/Table2[[#This Row],[Market Salary]]</f>
        <v>0.87546399543846387</v>
      </c>
      <c r="AN10" t="str">
        <f>IF(AND(Table2[[#This Row],[Alpha]]&gt;3%,Table2[[#This Row],[Salary]]&lt;MEDIAN(G:G)),"Underpaid",IF(AND(Table2[[#This Row],[Alpha]]&lt;0,Table2[[#This Row],[Salary]]&gt;MEDIAN(G:G)),"Overpaid","Fair"))</f>
        <v>Fair</v>
      </c>
      <c r="AO10" t="str">
        <f>IF(AND(Table2[[#This Row],[Alpha]]&gt;3%,Table2[[#This Row],[Tenure]]&gt;5),"Ready Now",IF(AND(Table2[[#This Row],[Alpha]]&gt;0,Table2[[#This Row],[Tenure]]&gt;3),"Ready Soon","Not Ready"))</f>
        <v>Ready Soon</v>
      </c>
    </row>
    <row r="11" spans="1:45" x14ac:dyDescent="0.35">
      <c r="A11">
        <v>36</v>
      </c>
      <c r="B11" t="s">
        <v>32</v>
      </c>
      <c r="C11">
        <v>3</v>
      </c>
      <c r="D11" t="s">
        <v>35</v>
      </c>
      <c r="E11" t="s">
        <v>43</v>
      </c>
      <c r="F11">
        <v>3</v>
      </c>
      <c r="G11" s="7">
        <v>5237</v>
      </c>
      <c r="H11" t="s">
        <v>32</v>
      </c>
      <c r="I11">
        <v>2</v>
      </c>
      <c r="J11">
        <v>7</v>
      </c>
      <c r="K11" s="5">
        <v>0.1</v>
      </c>
      <c r="L11" s="5">
        <v>0.1</v>
      </c>
      <c r="M11" s="6">
        <f t="shared" si="0"/>
        <v>0</v>
      </c>
      <c r="N11" s="8">
        <f t="shared" si="1"/>
        <v>1047.4000000000001</v>
      </c>
      <c r="O11">
        <v>3000</v>
      </c>
      <c r="P11" t="str">
        <f t="shared" si="2"/>
        <v>medium</v>
      </c>
      <c r="Q11" t="s">
        <v>26</v>
      </c>
      <c r="R11">
        <v>1299</v>
      </c>
      <c r="S11" t="s">
        <v>34</v>
      </c>
      <c r="T11">
        <v>27</v>
      </c>
      <c r="U11">
        <v>3</v>
      </c>
      <c r="V11" t="s">
        <v>40</v>
      </c>
      <c r="W11">
        <v>94</v>
      </c>
      <c r="X11">
        <v>3</v>
      </c>
      <c r="Y11">
        <v>2</v>
      </c>
      <c r="Z11" t="s">
        <v>37</v>
      </c>
      <c r="AA11">
        <v>16577</v>
      </c>
      <c r="AB11">
        <v>6</v>
      </c>
      <c r="AC11">
        <v>13</v>
      </c>
      <c r="AD11">
        <v>3</v>
      </c>
      <c r="AE11">
        <v>2</v>
      </c>
      <c r="AF11">
        <v>2</v>
      </c>
      <c r="AG11">
        <v>17</v>
      </c>
      <c r="AH11">
        <v>3</v>
      </c>
      <c r="AI11">
        <v>7</v>
      </c>
      <c r="AJ11">
        <v>7</v>
      </c>
      <c r="AK11" t="str">
        <f>IF(Table2[[#This Row],[Alpha]]&gt;3%,"high performer",IF(Table2[[#This Row],[Alpha]]&gt;0%,"average performer","low performer"))</f>
        <v>low performer</v>
      </c>
      <c r="AL11" s="8">
        <v>6674.8654396957536</v>
      </c>
      <c r="AM11">
        <f>Table2[[#This Row],[Salary]]/Table2[[#This Row],[Market Salary]]</f>
        <v>0.7845851047206589</v>
      </c>
      <c r="AN11" t="str">
        <f>IF(AND(Table2[[#This Row],[Alpha]]&gt;3%,Table2[[#This Row],[Salary]]&lt;MEDIAN(G:G)),"Underpaid",IF(AND(Table2[[#This Row],[Alpha]]&lt;0,Table2[[#This Row],[Salary]]&gt;MEDIAN(G:G)),"Overpaid","Fair"))</f>
        <v>Fair</v>
      </c>
      <c r="AO11" t="str">
        <f>IF(AND(Table2[[#This Row],[Alpha]]&gt;3%,Table2[[#This Row],[Tenure]]&gt;5),"Ready Now",IF(AND(Table2[[#This Row],[Alpha]]&gt;0,Table2[[#This Row],[Tenure]]&gt;3),"Ready Soon","Not Ready"))</f>
        <v>Not Ready</v>
      </c>
    </row>
    <row r="12" spans="1:45" x14ac:dyDescent="0.35">
      <c r="A12">
        <v>35</v>
      </c>
      <c r="B12" t="s">
        <v>32</v>
      </c>
      <c r="C12">
        <v>1</v>
      </c>
      <c r="D12" t="s">
        <v>35</v>
      </c>
      <c r="E12" t="s">
        <v>39</v>
      </c>
      <c r="F12">
        <v>2</v>
      </c>
      <c r="G12" s="7">
        <v>2426</v>
      </c>
      <c r="H12" t="s">
        <v>32</v>
      </c>
      <c r="I12">
        <v>3</v>
      </c>
      <c r="J12">
        <v>5</v>
      </c>
      <c r="K12" s="5">
        <v>0.15</v>
      </c>
      <c r="L12" s="5">
        <v>0.11</v>
      </c>
      <c r="M12" s="6">
        <f t="shared" si="0"/>
        <v>3.9999999999999994E-2</v>
      </c>
      <c r="N12" s="8">
        <f t="shared" si="1"/>
        <v>485.20000000000005</v>
      </c>
      <c r="O12">
        <v>500</v>
      </c>
      <c r="P12" t="str">
        <f t="shared" si="2"/>
        <v>low</v>
      </c>
      <c r="Q12" t="s">
        <v>26</v>
      </c>
      <c r="R12">
        <v>809</v>
      </c>
      <c r="S12" t="s">
        <v>34</v>
      </c>
      <c r="T12">
        <v>16</v>
      </c>
      <c r="U12">
        <v>3</v>
      </c>
      <c r="V12" t="s">
        <v>40</v>
      </c>
      <c r="W12">
        <v>84</v>
      </c>
      <c r="X12">
        <v>4</v>
      </c>
      <c r="Y12">
        <v>1</v>
      </c>
      <c r="Z12" t="s">
        <v>37</v>
      </c>
      <c r="AA12">
        <v>16479</v>
      </c>
      <c r="AB12">
        <v>0</v>
      </c>
      <c r="AC12">
        <v>13</v>
      </c>
      <c r="AD12">
        <v>3</v>
      </c>
      <c r="AE12">
        <v>3</v>
      </c>
      <c r="AF12">
        <v>1</v>
      </c>
      <c r="AG12">
        <v>6</v>
      </c>
      <c r="AH12">
        <v>5</v>
      </c>
      <c r="AI12">
        <v>4</v>
      </c>
      <c r="AJ12">
        <v>0</v>
      </c>
      <c r="AK12" t="str">
        <f>IF(Table2[[#This Row],[Alpha]]&gt;3%,"high performer",IF(Table2[[#This Row],[Alpha]]&gt;0%,"average performer","low performer"))</f>
        <v>high performer</v>
      </c>
      <c r="AL12" s="8">
        <v>2556.5802790795879</v>
      </c>
      <c r="AM12">
        <f>Table2[[#This Row],[Salary]]/Table2[[#This Row],[Market Salary]]</f>
        <v>0.94892384950782815</v>
      </c>
      <c r="AN12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2" t="str">
        <f>IF(AND(Table2[[#This Row],[Alpha]]&gt;3%,Table2[[#This Row],[Tenure]]&gt;5),"Ready Now",IF(AND(Table2[[#This Row],[Alpha]]&gt;0,Table2[[#This Row],[Tenure]]&gt;3),"Ready Soon","Not Ready"))</f>
        <v>Ready Soon</v>
      </c>
    </row>
    <row r="13" spans="1:45" x14ac:dyDescent="0.35">
      <c r="A13">
        <v>29</v>
      </c>
      <c r="B13" t="s">
        <v>32</v>
      </c>
      <c r="C13">
        <v>4</v>
      </c>
      <c r="D13" t="s">
        <v>29</v>
      </c>
      <c r="E13" t="s">
        <v>39</v>
      </c>
      <c r="F13">
        <v>3</v>
      </c>
      <c r="G13" s="7">
        <v>4193</v>
      </c>
      <c r="H13" t="s">
        <v>25</v>
      </c>
      <c r="I13">
        <v>3</v>
      </c>
      <c r="J13">
        <v>9</v>
      </c>
      <c r="K13" s="5">
        <v>0.12</v>
      </c>
      <c r="L13" s="5">
        <v>7.0000000000000007E-2</v>
      </c>
      <c r="M13" s="6">
        <f t="shared" si="0"/>
        <v>4.9999999999999989E-2</v>
      </c>
      <c r="N13" s="8">
        <f t="shared" si="1"/>
        <v>838.6</v>
      </c>
      <c r="O13">
        <v>500</v>
      </c>
      <c r="P13" t="str">
        <f t="shared" si="2"/>
        <v>low</v>
      </c>
      <c r="Q13" t="s">
        <v>26</v>
      </c>
      <c r="R13">
        <v>153</v>
      </c>
      <c r="S13" t="s">
        <v>34</v>
      </c>
      <c r="T13">
        <v>15</v>
      </c>
      <c r="U13">
        <v>2</v>
      </c>
      <c r="V13" t="s">
        <v>28</v>
      </c>
      <c r="W13">
        <v>49</v>
      </c>
      <c r="X13">
        <v>2</v>
      </c>
      <c r="Y13">
        <v>2</v>
      </c>
      <c r="Z13" t="s">
        <v>31</v>
      </c>
      <c r="AA13">
        <v>12682</v>
      </c>
      <c r="AB13">
        <v>0</v>
      </c>
      <c r="AC13">
        <v>12</v>
      </c>
      <c r="AD13">
        <v>3</v>
      </c>
      <c r="AE13">
        <v>4</v>
      </c>
      <c r="AF13">
        <v>0</v>
      </c>
      <c r="AG13">
        <v>10</v>
      </c>
      <c r="AH13">
        <v>3</v>
      </c>
      <c r="AI13">
        <v>5</v>
      </c>
      <c r="AJ13">
        <v>0</v>
      </c>
      <c r="AK13" t="str">
        <f>IF(Table2[[#This Row],[Alpha]]&gt;3%,"high performer",IF(Table2[[#This Row],[Alpha]]&gt;0%,"average performer","low performer"))</f>
        <v>high performer</v>
      </c>
      <c r="AL13" s="8">
        <v>5157.9230526998672</v>
      </c>
      <c r="AM13">
        <f>Table2[[#This Row],[Salary]]/Table2[[#This Row],[Market Salary]]</f>
        <v>0.81292410863035514</v>
      </c>
      <c r="AN13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3" t="str">
        <f>IF(AND(Table2[[#This Row],[Alpha]]&gt;3%,Table2[[#This Row],[Tenure]]&gt;5),"Ready Now",IF(AND(Table2[[#This Row],[Alpha]]&gt;0,Table2[[#This Row],[Tenure]]&gt;3),"Ready Soon","Not Ready"))</f>
        <v>Ready Now</v>
      </c>
    </row>
    <row r="14" spans="1:45" x14ac:dyDescent="0.35">
      <c r="A14">
        <v>31</v>
      </c>
      <c r="B14" t="s">
        <v>32</v>
      </c>
      <c r="C14">
        <v>1</v>
      </c>
      <c r="D14" t="s">
        <v>35</v>
      </c>
      <c r="E14" t="s">
        <v>36</v>
      </c>
      <c r="F14">
        <v>3</v>
      </c>
      <c r="G14" s="7">
        <v>2911</v>
      </c>
      <c r="H14" t="s">
        <v>32</v>
      </c>
      <c r="I14">
        <v>2</v>
      </c>
      <c r="J14">
        <v>5</v>
      </c>
      <c r="K14" s="5">
        <v>0.15</v>
      </c>
      <c r="L14" s="5">
        <v>0.11</v>
      </c>
      <c r="M14" s="6">
        <f t="shared" si="0"/>
        <v>3.9999999999999994E-2</v>
      </c>
      <c r="N14" s="8">
        <f t="shared" si="1"/>
        <v>582.20000000000005</v>
      </c>
      <c r="O14">
        <v>500</v>
      </c>
      <c r="P14" t="str">
        <f t="shared" si="2"/>
        <v>low</v>
      </c>
      <c r="Q14" t="s">
        <v>26</v>
      </c>
      <c r="R14">
        <v>670</v>
      </c>
      <c r="S14" t="s">
        <v>34</v>
      </c>
      <c r="T14">
        <v>26</v>
      </c>
      <c r="U14">
        <v>1</v>
      </c>
      <c r="V14" t="s">
        <v>28</v>
      </c>
      <c r="W14">
        <v>31</v>
      </c>
      <c r="X14">
        <v>3</v>
      </c>
      <c r="Y14">
        <v>1</v>
      </c>
      <c r="Z14" t="s">
        <v>41</v>
      </c>
      <c r="AA14">
        <v>15170</v>
      </c>
      <c r="AB14">
        <v>1</v>
      </c>
      <c r="AC14">
        <v>17</v>
      </c>
      <c r="AD14">
        <v>3</v>
      </c>
      <c r="AE14">
        <v>4</v>
      </c>
      <c r="AF14">
        <v>1</v>
      </c>
      <c r="AG14">
        <v>5</v>
      </c>
      <c r="AH14">
        <v>1</v>
      </c>
      <c r="AI14">
        <v>2</v>
      </c>
      <c r="AJ14">
        <v>4</v>
      </c>
      <c r="AK14" t="str">
        <f>IF(Table2[[#This Row],[Alpha]]&gt;3%,"high performer",IF(Table2[[#This Row],[Alpha]]&gt;0%,"average performer","low performer"))</f>
        <v>high performer</v>
      </c>
      <c r="AL14" s="8">
        <v>2954.4306672429475</v>
      </c>
      <c r="AM14">
        <f>Table2[[#This Row],[Salary]]/Table2[[#This Row],[Market Salary]]</f>
        <v>0.98529981843050773</v>
      </c>
      <c r="AN14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4" t="str">
        <f>IF(AND(Table2[[#This Row],[Alpha]]&gt;3%,Table2[[#This Row],[Tenure]]&gt;5),"Ready Now",IF(AND(Table2[[#This Row],[Alpha]]&gt;0,Table2[[#This Row],[Tenure]]&gt;3),"Ready Soon","Not Ready"))</f>
        <v>Ready Soon</v>
      </c>
    </row>
    <row r="15" spans="1:45" x14ac:dyDescent="0.35">
      <c r="A15">
        <v>34</v>
      </c>
      <c r="B15" t="s">
        <v>32</v>
      </c>
      <c r="C15">
        <v>2</v>
      </c>
      <c r="D15" t="s">
        <v>35</v>
      </c>
      <c r="E15" t="s">
        <v>39</v>
      </c>
      <c r="F15">
        <v>4</v>
      </c>
      <c r="G15" s="7">
        <v>2661</v>
      </c>
      <c r="H15" t="s">
        <v>32</v>
      </c>
      <c r="I15">
        <v>3</v>
      </c>
      <c r="J15">
        <v>2</v>
      </c>
      <c r="K15" s="5">
        <v>0.15</v>
      </c>
      <c r="L15" s="5">
        <v>7.0000000000000007E-2</v>
      </c>
      <c r="M15" s="6">
        <f t="shared" si="0"/>
        <v>7.9999999999999988E-2</v>
      </c>
      <c r="N15" s="8">
        <f t="shared" si="1"/>
        <v>532.20000000000005</v>
      </c>
      <c r="O15">
        <v>1200</v>
      </c>
      <c r="P15" t="str">
        <f t="shared" si="2"/>
        <v>low</v>
      </c>
      <c r="Q15" t="s">
        <v>26</v>
      </c>
      <c r="R15">
        <v>1346</v>
      </c>
      <c r="S15" t="s">
        <v>34</v>
      </c>
      <c r="T15">
        <v>19</v>
      </c>
      <c r="U15">
        <v>2</v>
      </c>
      <c r="V15" t="s">
        <v>40</v>
      </c>
      <c r="W15">
        <v>93</v>
      </c>
      <c r="X15">
        <v>3</v>
      </c>
      <c r="Y15">
        <v>1</v>
      </c>
      <c r="Z15" t="s">
        <v>41</v>
      </c>
      <c r="AA15">
        <v>8758</v>
      </c>
      <c r="AB15">
        <v>0</v>
      </c>
      <c r="AC15">
        <v>11</v>
      </c>
      <c r="AD15">
        <v>3</v>
      </c>
      <c r="AE15">
        <v>3</v>
      </c>
      <c r="AF15">
        <v>1</v>
      </c>
      <c r="AG15">
        <v>3</v>
      </c>
      <c r="AH15">
        <v>2</v>
      </c>
      <c r="AI15">
        <v>2</v>
      </c>
      <c r="AJ15">
        <v>1</v>
      </c>
      <c r="AK15" t="str">
        <f>IF(Table2[[#This Row],[Alpha]]&gt;3%,"high performer",IF(Table2[[#This Row],[Alpha]]&gt;0%,"average performer","low performer"))</f>
        <v>high performer</v>
      </c>
      <c r="AL15" s="8">
        <v>3221.4313996294923</v>
      </c>
      <c r="AM15">
        <f>Table2[[#This Row],[Salary]]/Table2[[#This Row],[Market Salary]]</f>
        <v>0.82603031692869533</v>
      </c>
      <c r="AN15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5" t="str">
        <f>IF(AND(Table2[[#This Row],[Alpha]]&gt;3%,Table2[[#This Row],[Tenure]]&gt;5),"Ready Now",IF(AND(Table2[[#This Row],[Alpha]]&gt;0,Table2[[#This Row],[Tenure]]&gt;3),"Ready Soon","Not Ready"))</f>
        <v>Not Ready</v>
      </c>
    </row>
    <row r="16" spans="1:45" x14ac:dyDescent="0.35">
      <c r="A16">
        <v>28</v>
      </c>
      <c r="B16" t="s">
        <v>25</v>
      </c>
      <c r="C16">
        <v>3</v>
      </c>
      <c r="D16" t="s">
        <v>35</v>
      </c>
      <c r="E16" t="s">
        <v>39</v>
      </c>
      <c r="F16">
        <v>3</v>
      </c>
      <c r="G16" s="7">
        <v>2028</v>
      </c>
      <c r="H16" t="s">
        <v>25</v>
      </c>
      <c r="I16">
        <v>3</v>
      </c>
      <c r="J16">
        <v>4</v>
      </c>
      <c r="K16" s="5">
        <v>0.08</v>
      </c>
      <c r="L16" s="5">
        <v>0.09</v>
      </c>
      <c r="M16" s="6">
        <f t="shared" si="0"/>
        <v>-9.999999999999995E-3</v>
      </c>
      <c r="N16" s="8">
        <f t="shared" si="1"/>
        <v>405.6</v>
      </c>
      <c r="O16">
        <v>4500</v>
      </c>
      <c r="P16" t="str">
        <f t="shared" si="2"/>
        <v>low</v>
      </c>
      <c r="Q16" t="s">
        <v>26</v>
      </c>
      <c r="R16">
        <v>103</v>
      </c>
      <c r="S16" t="s">
        <v>34</v>
      </c>
      <c r="T16">
        <v>24</v>
      </c>
      <c r="U16">
        <v>3</v>
      </c>
      <c r="V16" t="s">
        <v>28</v>
      </c>
      <c r="W16">
        <v>50</v>
      </c>
      <c r="X16">
        <v>2</v>
      </c>
      <c r="Y16">
        <v>1</v>
      </c>
      <c r="Z16" t="s">
        <v>31</v>
      </c>
      <c r="AA16">
        <v>12947</v>
      </c>
      <c r="AB16">
        <v>5</v>
      </c>
      <c r="AC16">
        <v>14</v>
      </c>
      <c r="AD16">
        <v>3</v>
      </c>
      <c r="AE16">
        <v>2</v>
      </c>
      <c r="AF16">
        <v>0</v>
      </c>
      <c r="AG16">
        <v>6</v>
      </c>
      <c r="AH16">
        <v>4</v>
      </c>
      <c r="AI16">
        <v>2</v>
      </c>
      <c r="AJ16">
        <v>0</v>
      </c>
      <c r="AK16" t="str">
        <f>IF(Table2[[#This Row],[Alpha]]&gt;3%,"high performer",IF(Table2[[#This Row],[Alpha]]&gt;0%,"average performer","low performer"))</f>
        <v>low performer</v>
      </c>
      <c r="AL16" s="8">
        <v>2608.0115793212353</v>
      </c>
      <c r="AM16">
        <f>Table2[[#This Row],[Salary]]/Table2[[#This Row],[Market Salary]]</f>
        <v>0.77760390946109603</v>
      </c>
      <c r="AN16" t="str">
        <f>IF(AND(Table2[[#This Row],[Alpha]]&gt;3%,Table2[[#This Row],[Salary]]&lt;MEDIAN(G:G)),"Underpaid",IF(AND(Table2[[#This Row],[Alpha]]&lt;0,Table2[[#This Row],[Salary]]&gt;MEDIAN(G:G)),"Overpaid","Fair"))</f>
        <v>Fair</v>
      </c>
      <c r="AO16" t="str">
        <f>IF(AND(Table2[[#This Row],[Alpha]]&gt;3%,Table2[[#This Row],[Tenure]]&gt;5),"Ready Now",IF(AND(Table2[[#This Row],[Alpha]]&gt;0,Table2[[#This Row],[Tenure]]&gt;3),"Ready Soon","Not Ready"))</f>
        <v>Not Ready</v>
      </c>
    </row>
    <row r="17" spans="1:41" x14ac:dyDescent="0.35">
      <c r="A17">
        <v>29</v>
      </c>
      <c r="B17" t="s">
        <v>32</v>
      </c>
      <c r="C17">
        <v>2</v>
      </c>
      <c r="D17" t="s">
        <v>29</v>
      </c>
      <c r="E17" t="s">
        <v>42</v>
      </c>
      <c r="F17">
        <v>1</v>
      </c>
      <c r="G17" s="7">
        <v>9980</v>
      </c>
      <c r="H17" t="s">
        <v>32</v>
      </c>
      <c r="I17">
        <v>3</v>
      </c>
      <c r="J17">
        <v>10</v>
      </c>
      <c r="K17" s="5">
        <v>0.08</v>
      </c>
      <c r="L17" s="5">
        <v>0.11</v>
      </c>
      <c r="M17" s="6">
        <f t="shared" si="0"/>
        <v>-0.03</v>
      </c>
      <c r="N17" s="8">
        <f t="shared" si="1"/>
        <v>1996</v>
      </c>
      <c r="O17">
        <v>1200</v>
      </c>
      <c r="P17" t="str">
        <f t="shared" si="2"/>
        <v>low</v>
      </c>
      <c r="Q17" t="s">
        <v>26</v>
      </c>
      <c r="R17">
        <v>1389</v>
      </c>
      <c r="S17" t="s">
        <v>34</v>
      </c>
      <c r="T17">
        <v>21</v>
      </c>
      <c r="U17">
        <v>4</v>
      </c>
      <c r="V17" t="s">
        <v>28</v>
      </c>
      <c r="W17">
        <v>51</v>
      </c>
      <c r="X17">
        <v>4</v>
      </c>
      <c r="Y17">
        <v>3</v>
      </c>
      <c r="Z17" t="s">
        <v>41</v>
      </c>
      <c r="AA17">
        <v>10195</v>
      </c>
      <c r="AB17">
        <v>1</v>
      </c>
      <c r="AC17">
        <v>11</v>
      </c>
      <c r="AD17">
        <v>3</v>
      </c>
      <c r="AE17">
        <v>3</v>
      </c>
      <c r="AF17">
        <v>1</v>
      </c>
      <c r="AG17">
        <v>10</v>
      </c>
      <c r="AH17">
        <v>1</v>
      </c>
      <c r="AI17">
        <v>9</v>
      </c>
      <c r="AJ17">
        <v>8</v>
      </c>
      <c r="AK17" t="str">
        <f>IF(Table2[[#This Row],[Alpha]]&gt;3%,"high performer",IF(Table2[[#This Row],[Alpha]]&gt;0%,"average performer","low performer"))</f>
        <v>low performer</v>
      </c>
      <c r="AL17" s="8">
        <v>12403.125723303185</v>
      </c>
      <c r="AM17">
        <f>Table2[[#This Row],[Salary]]/Table2[[#This Row],[Market Salary]]</f>
        <v>0.80463588152214094</v>
      </c>
      <c r="AN17" t="str">
        <f>IF(AND(Table2[[#This Row],[Alpha]]&gt;3%,Table2[[#This Row],[Salary]]&lt;MEDIAN(G:G)),"Underpaid",IF(AND(Table2[[#This Row],[Alpha]]&lt;0,Table2[[#This Row],[Salary]]&gt;MEDIAN(G:G)),"Overpaid","Fair"))</f>
        <v>Overpaid</v>
      </c>
      <c r="AO17" t="str">
        <f>IF(AND(Table2[[#This Row],[Alpha]]&gt;3%,Table2[[#This Row],[Tenure]]&gt;5),"Ready Now",IF(AND(Table2[[#This Row],[Alpha]]&gt;0,Table2[[#This Row],[Tenure]]&gt;3),"Ready Soon","Not Ready"))</f>
        <v>Not Ready</v>
      </c>
    </row>
    <row r="18" spans="1:41" x14ac:dyDescent="0.35">
      <c r="A18">
        <v>32</v>
      </c>
      <c r="B18" t="s">
        <v>32</v>
      </c>
      <c r="C18">
        <v>1</v>
      </c>
      <c r="D18" t="s">
        <v>35</v>
      </c>
      <c r="E18" t="s">
        <v>36</v>
      </c>
      <c r="F18">
        <v>2</v>
      </c>
      <c r="G18" s="7">
        <v>3298</v>
      </c>
      <c r="H18" t="s">
        <v>25</v>
      </c>
      <c r="I18">
        <v>2</v>
      </c>
      <c r="J18">
        <v>6</v>
      </c>
      <c r="K18" s="5">
        <v>0.08</v>
      </c>
      <c r="L18" s="5">
        <v>0.11</v>
      </c>
      <c r="M18" s="6">
        <f t="shared" si="0"/>
        <v>-0.03</v>
      </c>
      <c r="N18" s="8">
        <f t="shared" si="1"/>
        <v>659.6</v>
      </c>
      <c r="O18">
        <v>3000</v>
      </c>
      <c r="P18" t="str">
        <f t="shared" si="2"/>
        <v>medium</v>
      </c>
      <c r="Q18" t="s">
        <v>26</v>
      </c>
      <c r="R18">
        <v>334</v>
      </c>
      <c r="S18" t="s">
        <v>34</v>
      </c>
      <c r="T18">
        <v>5</v>
      </c>
      <c r="U18">
        <v>2</v>
      </c>
      <c r="V18" t="s">
        <v>28</v>
      </c>
      <c r="W18">
        <v>80</v>
      </c>
      <c r="X18">
        <v>4</v>
      </c>
      <c r="Y18">
        <v>1</v>
      </c>
      <c r="Z18" t="s">
        <v>41</v>
      </c>
      <c r="AA18">
        <v>15053</v>
      </c>
      <c r="AB18">
        <v>0</v>
      </c>
      <c r="AC18">
        <v>12</v>
      </c>
      <c r="AD18">
        <v>3</v>
      </c>
      <c r="AE18">
        <v>4</v>
      </c>
      <c r="AF18">
        <v>2</v>
      </c>
      <c r="AG18">
        <v>7</v>
      </c>
      <c r="AH18">
        <v>5</v>
      </c>
      <c r="AI18">
        <v>2</v>
      </c>
      <c r="AJ18">
        <v>0</v>
      </c>
      <c r="AK18" t="str">
        <f>IF(Table2[[#This Row],[Alpha]]&gt;3%,"high performer",IF(Table2[[#This Row],[Alpha]]&gt;0%,"average performer","low performer"))</f>
        <v>low performer</v>
      </c>
      <c r="AL18" s="8">
        <v>4102.0060046777107</v>
      </c>
      <c r="AM18">
        <f>Table2[[#This Row],[Salary]]/Table2[[#This Row],[Market Salary]]</f>
        <v>0.8039968728078738</v>
      </c>
      <c r="AN18" t="str">
        <f>IF(AND(Table2[[#This Row],[Alpha]]&gt;3%,Table2[[#This Row],[Salary]]&lt;MEDIAN(G:G)),"Underpaid",IF(AND(Table2[[#This Row],[Alpha]]&lt;0,Table2[[#This Row],[Salary]]&gt;MEDIAN(G:G)),"Overpaid","Fair"))</f>
        <v>Fair</v>
      </c>
      <c r="AO18" t="str">
        <f>IF(AND(Table2[[#This Row],[Alpha]]&gt;3%,Table2[[#This Row],[Tenure]]&gt;5),"Ready Now",IF(AND(Table2[[#This Row],[Alpha]]&gt;0,Table2[[#This Row],[Tenure]]&gt;3),"Ready Soon","Not Ready"))</f>
        <v>Not Ready</v>
      </c>
    </row>
    <row r="19" spans="1:41" x14ac:dyDescent="0.35">
      <c r="A19">
        <v>22</v>
      </c>
      <c r="B19" t="s">
        <v>32</v>
      </c>
      <c r="C19">
        <v>4</v>
      </c>
      <c r="D19" t="s">
        <v>35</v>
      </c>
      <c r="E19" t="s">
        <v>39</v>
      </c>
      <c r="F19">
        <v>4</v>
      </c>
      <c r="G19" s="7">
        <v>2935</v>
      </c>
      <c r="H19" t="s">
        <v>25</v>
      </c>
      <c r="I19">
        <v>2</v>
      </c>
      <c r="J19">
        <v>1</v>
      </c>
      <c r="K19" s="5">
        <v>0.1</v>
      </c>
      <c r="L19" s="5">
        <v>7.0000000000000007E-2</v>
      </c>
      <c r="M19" s="6">
        <f t="shared" si="0"/>
        <v>0.03</v>
      </c>
      <c r="N19" s="8">
        <f t="shared" si="1"/>
        <v>587</v>
      </c>
      <c r="O19">
        <v>3000</v>
      </c>
      <c r="P19" t="str">
        <f t="shared" si="2"/>
        <v>low</v>
      </c>
      <c r="Q19" t="s">
        <v>44</v>
      </c>
      <c r="R19">
        <v>1123</v>
      </c>
      <c r="S19" t="s">
        <v>34</v>
      </c>
      <c r="T19">
        <v>16</v>
      </c>
      <c r="U19">
        <v>2</v>
      </c>
      <c r="V19" t="s">
        <v>40</v>
      </c>
      <c r="W19">
        <v>96</v>
      </c>
      <c r="X19">
        <v>4</v>
      </c>
      <c r="Y19">
        <v>1</v>
      </c>
      <c r="Z19" t="s">
        <v>41</v>
      </c>
      <c r="AA19">
        <v>7324</v>
      </c>
      <c r="AB19">
        <v>1</v>
      </c>
      <c r="AC19">
        <v>13</v>
      </c>
      <c r="AD19">
        <v>3</v>
      </c>
      <c r="AE19">
        <v>2</v>
      </c>
      <c r="AF19">
        <v>2</v>
      </c>
      <c r="AG19">
        <v>1</v>
      </c>
      <c r="AH19">
        <v>2</v>
      </c>
      <c r="AI19">
        <v>0</v>
      </c>
      <c r="AJ19">
        <v>0</v>
      </c>
      <c r="AK19" t="str">
        <f>IF(Table2[[#This Row],[Alpha]]&gt;3%,"high performer",IF(Table2[[#This Row],[Alpha]]&gt;0%,"average performer","low performer"))</f>
        <v>average performer</v>
      </c>
      <c r="AL19" s="8">
        <v>3361.2949842008134</v>
      </c>
      <c r="AM19">
        <f>Table2[[#This Row],[Salary]]/Table2[[#This Row],[Market Salary]]</f>
        <v>0.87317537252620214</v>
      </c>
      <c r="AN19" t="str">
        <f>IF(AND(Table2[[#This Row],[Alpha]]&gt;3%,Table2[[#This Row],[Salary]]&lt;MEDIAN(G:G)),"Underpaid",IF(AND(Table2[[#This Row],[Alpha]]&lt;0,Table2[[#This Row],[Salary]]&gt;MEDIAN(G:G)),"Overpaid","Fair"))</f>
        <v>Fair</v>
      </c>
      <c r="AO19" t="str">
        <f>IF(AND(Table2[[#This Row],[Alpha]]&gt;3%,Table2[[#This Row],[Tenure]]&gt;5),"Ready Now",IF(AND(Table2[[#This Row],[Alpha]]&gt;0,Table2[[#This Row],[Tenure]]&gt;3),"Ready Soon","Not Ready"))</f>
        <v>Not Ready</v>
      </c>
    </row>
    <row r="20" spans="1:41" x14ac:dyDescent="0.35">
      <c r="A20">
        <v>53</v>
      </c>
      <c r="B20" t="s">
        <v>32</v>
      </c>
      <c r="C20">
        <v>1</v>
      </c>
      <c r="D20" t="s">
        <v>29</v>
      </c>
      <c r="E20" t="s">
        <v>45</v>
      </c>
      <c r="F20">
        <v>4</v>
      </c>
      <c r="G20" s="7">
        <v>15427</v>
      </c>
      <c r="H20" t="s">
        <v>32</v>
      </c>
      <c r="I20">
        <v>3</v>
      </c>
      <c r="J20">
        <v>25</v>
      </c>
      <c r="K20" s="5">
        <v>0.1</v>
      </c>
      <c r="L20" s="5">
        <v>0.1</v>
      </c>
      <c r="M20" s="6">
        <f t="shared" si="0"/>
        <v>0</v>
      </c>
      <c r="N20" s="8">
        <f t="shared" si="1"/>
        <v>3085.4</v>
      </c>
      <c r="O20">
        <v>500</v>
      </c>
      <c r="P20" t="str">
        <f t="shared" si="2"/>
        <v>low</v>
      </c>
      <c r="Q20" t="s">
        <v>26</v>
      </c>
      <c r="R20">
        <v>1219</v>
      </c>
      <c r="S20" t="s">
        <v>27</v>
      </c>
      <c r="T20">
        <v>2</v>
      </c>
      <c r="U20">
        <v>4</v>
      </c>
      <c r="V20" t="s">
        <v>28</v>
      </c>
      <c r="W20">
        <v>78</v>
      </c>
      <c r="X20">
        <v>2</v>
      </c>
      <c r="Y20">
        <v>4</v>
      </c>
      <c r="Z20" t="s">
        <v>37</v>
      </c>
      <c r="AA20">
        <v>22021</v>
      </c>
      <c r="AB20">
        <v>2</v>
      </c>
      <c r="AC20">
        <v>16</v>
      </c>
      <c r="AD20">
        <v>3</v>
      </c>
      <c r="AE20">
        <v>3</v>
      </c>
      <c r="AF20">
        <v>0</v>
      </c>
      <c r="AG20">
        <v>31</v>
      </c>
      <c r="AH20">
        <v>3</v>
      </c>
      <c r="AI20">
        <v>8</v>
      </c>
      <c r="AJ20">
        <v>3</v>
      </c>
      <c r="AK20" t="str">
        <f>IF(Table2[[#This Row],[Alpha]]&gt;3%,"high performer",IF(Table2[[#This Row],[Alpha]]&gt;0%,"average performer","low performer"))</f>
        <v>low performer</v>
      </c>
      <c r="AL20" s="8">
        <v>18445.340370127549</v>
      </c>
      <c r="AM20">
        <f>Table2[[#This Row],[Salary]]/Table2[[#This Row],[Market Salary]]</f>
        <v>0.83636298872447001</v>
      </c>
      <c r="AN20" t="str">
        <f>IF(AND(Table2[[#This Row],[Alpha]]&gt;3%,Table2[[#This Row],[Salary]]&lt;MEDIAN(G:G)),"Underpaid",IF(AND(Table2[[#This Row],[Alpha]]&lt;0,Table2[[#This Row],[Salary]]&gt;MEDIAN(G:G)),"Overpaid","Fair"))</f>
        <v>Fair</v>
      </c>
      <c r="AO20" t="str">
        <f>IF(AND(Table2[[#This Row],[Alpha]]&gt;3%,Table2[[#This Row],[Tenure]]&gt;5),"Ready Now",IF(AND(Table2[[#This Row],[Alpha]]&gt;0,Table2[[#This Row],[Tenure]]&gt;3),"Ready Soon","Not Ready"))</f>
        <v>Not Ready</v>
      </c>
    </row>
    <row r="21" spans="1:41" x14ac:dyDescent="0.35">
      <c r="A21">
        <v>38</v>
      </c>
      <c r="B21" t="s">
        <v>32</v>
      </c>
      <c r="C21">
        <v>4</v>
      </c>
      <c r="D21" t="s">
        <v>35</v>
      </c>
      <c r="E21" t="s">
        <v>36</v>
      </c>
      <c r="F21">
        <v>4</v>
      </c>
      <c r="G21" s="7">
        <v>3944</v>
      </c>
      <c r="H21" t="s">
        <v>25</v>
      </c>
      <c r="I21">
        <v>3</v>
      </c>
      <c r="J21">
        <v>3</v>
      </c>
      <c r="K21" s="5">
        <v>0.15</v>
      </c>
      <c r="L21" s="5">
        <v>0.11</v>
      </c>
      <c r="M21" s="6">
        <f t="shared" si="0"/>
        <v>3.9999999999999994E-2</v>
      </c>
      <c r="N21" s="8">
        <f t="shared" si="1"/>
        <v>788.80000000000007</v>
      </c>
      <c r="O21">
        <v>4500</v>
      </c>
      <c r="P21" t="str">
        <f t="shared" si="2"/>
        <v>High</v>
      </c>
      <c r="Q21" t="s">
        <v>26</v>
      </c>
      <c r="R21">
        <v>371</v>
      </c>
      <c r="S21" t="s">
        <v>34</v>
      </c>
      <c r="T21">
        <v>2</v>
      </c>
      <c r="U21">
        <v>3</v>
      </c>
      <c r="V21" t="s">
        <v>28</v>
      </c>
      <c r="W21">
        <v>45</v>
      </c>
      <c r="X21">
        <v>3</v>
      </c>
      <c r="Y21">
        <v>1</v>
      </c>
      <c r="Z21" t="s">
        <v>31</v>
      </c>
      <c r="AA21">
        <v>4306</v>
      </c>
      <c r="AB21">
        <v>5</v>
      </c>
      <c r="AC21">
        <v>11</v>
      </c>
      <c r="AD21">
        <v>3</v>
      </c>
      <c r="AE21">
        <v>3</v>
      </c>
      <c r="AF21">
        <v>0</v>
      </c>
      <c r="AG21">
        <v>6</v>
      </c>
      <c r="AH21">
        <v>3</v>
      </c>
      <c r="AI21">
        <v>2</v>
      </c>
      <c r="AJ21">
        <v>1</v>
      </c>
      <c r="AK21" t="str">
        <f>IF(Table2[[#This Row],[Alpha]]&gt;3%,"high performer",IF(Table2[[#This Row],[Alpha]]&gt;0%,"average performer","low performer"))</f>
        <v>high performer</v>
      </c>
      <c r="AL21" s="8">
        <v>4419.2960812990568</v>
      </c>
      <c r="AM21">
        <f>Table2[[#This Row],[Salary]]/Table2[[#This Row],[Market Salary]]</f>
        <v>0.89244982174642096</v>
      </c>
      <c r="AN21" t="str">
        <f>IF(AND(Table2[[#This Row],[Alpha]]&gt;3%,Table2[[#This Row],[Salary]]&lt;MEDIAN(G:G)),"Underpaid",IF(AND(Table2[[#This Row],[Alpha]]&lt;0,Table2[[#This Row],[Salary]]&gt;MEDIAN(G:G)),"Overpaid","Fair"))</f>
        <v>Underpaid</v>
      </c>
      <c r="AO21" t="str">
        <f>IF(AND(Table2[[#This Row],[Alpha]]&gt;3%,Table2[[#This Row],[Tenure]]&gt;5),"Ready Now",IF(AND(Table2[[#This Row],[Alpha]]&gt;0,Table2[[#This Row],[Tenure]]&gt;3),"Ready Soon","Not Ready"))</f>
        <v>Not Ready</v>
      </c>
    </row>
    <row r="22" spans="1:41" x14ac:dyDescent="0.35">
      <c r="A22">
        <v>24</v>
      </c>
      <c r="B22" t="s">
        <v>32</v>
      </c>
      <c r="C22">
        <v>1</v>
      </c>
      <c r="D22" t="s">
        <v>29</v>
      </c>
      <c r="E22" t="s">
        <v>42</v>
      </c>
      <c r="F22">
        <v>3</v>
      </c>
      <c r="G22" s="7">
        <v>4011</v>
      </c>
      <c r="H22" t="s">
        <v>32</v>
      </c>
      <c r="I22">
        <v>2</v>
      </c>
      <c r="J22">
        <v>4</v>
      </c>
      <c r="K22" s="5">
        <v>0.1</v>
      </c>
      <c r="L22" s="5">
        <v>0.1</v>
      </c>
      <c r="M22" s="6">
        <f t="shared" si="0"/>
        <v>0</v>
      </c>
      <c r="N22" s="8">
        <f t="shared" si="1"/>
        <v>802.2</v>
      </c>
      <c r="O22">
        <v>3000</v>
      </c>
      <c r="P22" t="str">
        <f t="shared" si="2"/>
        <v>low</v>
      </c>
      <c r="Q22" t="s">
        <v>44</v>
      </c>
      <c r="R22">
        <v>673</v>
      </c>
      <c r="S22" t="s">
        <v>34</v>
      </c>
      <c r="T22">
        <v>11</v>
      </c>
      <c r="U22">
        <v>2</v>
      </c>
      <c r="V22" t="s">
        <v>38</v>
      </c>
      <c r="W22">
        <v>96</v>
      </c>
      <c r="X22">
        <v>4</v>
      </c>
      <c r="Y22">
        <v>2</v>
      </c>
      <c r="Z22" t="s">
        <v>41</v>
      </c>
      <c r="AA22">
        <v>8232</v>
      </c>
      <c r="AB22">
        <v>0</v>
      </c>
      <c r="AC22">
        <v>18</v>
      </c>
      <c r="AD22">
        <v>3</v>
      </c>
      <c r="AE22">
        <v>4</v>
      </c>
      <c r="AF22">
        <v>1</v>
      </c>
      <c r="AG22">
        <v>5</v>
      </c>
      <c r="AH22">
        <v>5</v>
      </c>
      <c r="AI22">
        <v>2</v>
      </c>
      <c r="AJ22">
        <v>1</v>
      </c>
      <c r="AK22" t="str">
        <f>IF(Table2[[#This Row],[Alpha]]&gt;3%,"high performer",IF(Table2[[#This Row],[Alpha]]&gt;0%,"average performer","low performer"))</f>
        <v>low performer</v>
      </c>
      <c r="AL22" s="8">
        <v>4332.395716475241</v>
      </c>
      <c r="AM22">
        <f>Table2[[#This Row],[Salary]]/Table2[[#This Row],[Market Salary]]</f>
        <v>0.92581570624930754</v>
      </c>
      <c r="AN22" t="str">
        <f>IF(AND(Table2[[#This Row],[Alpha]]&gt;3%,Table2[[#This Row],[Salary]]&lt;MEDIAN(G:G)),"Underpaid",IF(AND(Table2[[#This Row],[Alpha]]&lt;0,Table2[[#This Row],[Salary]]&gt;MEDIAN(G:G)),"Overpaid","Fair"))</f>
        <v>Fair</v>
      </c>
      <c r="AO22" t="str">
        <f>IF(AND(Table2[[#This Row],[Alpha]]&gt;3%,Table2[[#This Row],[Tenure]]&gt;5),"Ready Now",IF(AND(Table2[[#This Row],[Alpha]]&gt;0,Table2[[#This Row],[Tenure]]&gt;3),"Ready Soon","Not Ready"))</f>
        <v>Not Ready</v>
      </c>
    </row>
    <row r="23" spans="1:41" x14ac:dyDescent="0.35">
      <c r="A23">
        <v>36</v>
      </c>
      <c r="B23" t="s">
        <v>25</v>
      </c>
      <c r="C23">
        <v>3</v>
      </c>
      <c r="D23" t="s">
        <v>35</v>
      </c>
      <c r="E23" t="s">
        <v>46</v>
      </c>
      <c r="F23">
        <v>1</v>
      </c>
      <c r="G23" s="7">
        <v>3407</v>
      </c>
      <c r="H23" t="s">
        <v>32</v>
      </c>
      <c r="I23">
        <v>3</v>
      </c>
      <c r="J23">
        <v>5</v>
      </c>
      <c r="K23" s="5">
        <v>0.15</v>
      </c>
      <c r="L23" s="5">
        <v>0.1</v>
      </c>
      <c r="M23" s="6">
        <f t="shared" si="0"/>
        <v>4.9999999999999989E-2</v>
      </c>
      <c r="N23" s="8">
        <f t="shared" si="1"/>
        <v>681.40000000000009</v>
      </c>
      <c r="O23">
        <v>3000</v>
      </c>
      <c r="P23" t="str">
        <f t="shared" si="2"/>
        <v>low</v>
      </c>
      <c r="Q23" t="s">
        <v>26</v>
      </c>
      <c r="R23">
        <v>1218</v>
      </c>
      <c r="S23" t="s">
        <v>27</v>
      </c>
      <c r="T23">
        <v>9</v>
      </c>
      <c r="U23">
        <v>4</v>
      </c>
      <c r="V23" t="s">
        <v>28</v>
      </c>
      <c r="W23">
        <v>82</v>
      </c>
      <c r="X23">
        <v>2</v>
      </c>
      <c r="Y23">
        <v>1</v>
      </c>
      <c r="Z23" t="s">
        <v>31</v>
      </c>
      <c r="AA23">
        <v>6986</v>
      </c>
      <c r="AB23">
        <v>7</v>
      </c>
      <c r="AC23">
        <v>23</v>
      </c>
      <c r="AD23">
        <v>4</v>
      </c>
      <c r="AE23">
        <v>2</v>
      </c>
      <c r="AF23">
        <v>0</v>
      </c>
      <c r="AG23">
        <v>10</v>
      </c>
      <c r="AH23">
        <v>4</v>
      </c>
      <c r="AI23">
        <v>3</v>
      </c>
      <c r="AJ23">
        <v>0</v>
      </c>
      <c r="AK23" t="str">
        <f>IF(Table2[[#This Row],[Alpha]]&gt;3%,"high performer",IF(Table2[[#This Row],[Alpha]]&gt;0%,"average performer","low performer"))</f>
        <v>high performer</v>
      </c>
      <c r="AL23" s="8">
        <v>4227.9766680053517</v>
      </c>
      <c r="AM23">
        <f>Table2[[#This Row],[Salary]]/Table2[[#This Row],[Market Salary]]</f>
        <v>0.80582280072215562</v>
      </c>
      <c r="AN23" t="str">
        <f>IF(AND(Table2[[#This Row],[Alpha]]&gt;3%,Table2[[#This Row],[Salary]]&lt;MEDIAN(G:G)),"Underpaid",IF(AND(Table2[[#This Row],[Alpha]]&lt;0,Table2[[#This Row],[Salary]]&gt;MEDIAN(G:G)),"Overpaid","Fair"))</f>
        <v>Underpaid</v>
      </c>
      <c r="AO23" t="str">
        <f>IF(AND(Table2[[#This Row],[Alpha]]&gt;3%,Table2[[#This Row],[Tenure]]&gt;5),"Ready Now",IF(AND(Table2[[#This Row],[Alpha]]&gt;0,Table2[[#This Row],[Tenure]]&gt;3),"Ready Soon","Not Ready"))</f>
        <v>Ready Soon</v>
      </c>
    </row>
    <row r="24" spans="1:41" x14ac:dyDescent="0.35">
      <c r="A24">
        <v>34</v>
      </c>
      <c r="B24" t="s">
        <v>32</v>
      </c>
      <c r="C24">
        <v>1</v>
      </c>
      <c r="D24" t="s">
        <v>29</v>
      </c>
      <c r="E24" t="s">
        <v>47</v>
      </c>
      <c r="F24">
        <v>2</v>
      </c>
      <c r="G24" s="7">
        <v>11994</v>
      </c>
      <c r="H24" t="s">
        <v>32</v>
      </c>
      <c r="I24">
        <v>3</v>
      </c>
      <c r="J24">
        <v>12</v>
      </c>
      <c r="K24" s="5">
        <v>0.08</v>
      </c>
      <c r="L24" s="5">
        <v>7.0000000000000007E-2</v>
      </c>
      <c r="M24" s="6">
        <f t="shared" si="0"/>
        <v>9.999999999999995E-3</v>
      </c>
      <c r="N24" s="8">
        <f t="shared" si="1"/>
        <v>2398.8000000000002</v>
      </c>
      <c r="O24">
        <v>3000</v>
      </c>
      <c r="P24" t="str">
        <f t="shared" si="2"/>
        <v>low</v>
      </c>
      <c r="Q24" t="s">
        <v>26</v>
      </c>
      <c r="R24">
        <v>419</v>
      </c>
      <c r="S24" t="s">
        <v>34</v>
      </c>
      <c r="T24">
        <v>7</v>
      </c>
      <c r="U24">
        <v>4</v>
      </c>
      <c r="V24" t="s">
        <v>28</v>
      </c>
      <c r="W24">
        <v>53</v>
      </c>
      <c r="X24">
        <v>3</v>
      </c>
      <c r="Y24">
        <v>3</v>
      </c>
      <c r="Z24" t="s">
        <v>31</v>
      </c>
      <c r="AA24">
        <v>21293</v>
      </c>
      <c r="AB24">
        <v>0</v>
      </c>
      <c r="AC24">
        <v>11</v>
      </c>
      <c r="AD24">
        <v>3</v>
      </c>
      <c r="AE24">
        <v>3</v>
      </c>
      <c r="AF24">
        <v>0</v>
      </c>
      <c r="AG24">
        <v>13</v>
      </c>
      <c r="AH24">
        <v>4</v>
      </c>
      <c r="AI24">
        <v>6</v>
      </c>
      <c r="AJ24">
        <v>2</v>
      </c>
      <c r="AK24" t="str">
        <f>IF(Table2[[#This Row],[Alpha]]&gt;3%,"high performer",IF(Table2[[#This Row],[Alpha]]&gt;0%,"average performer","low performer"))</f>
        <v>average performer</v>
      </c>
      <c r="AL24" s="8">
        <v>14557.955053071575</v>
      </c>
      <c r="AM24">
        <f>Table2[[#This Row],[Salary]]/Table2[[#This Row],[Market Salary]]</f>
        <v>0.82387944984549133</v>
      </c>
      <c r="AN24" t="str">
        <f>IF(AND(Table2[[#This Row],[Alpha]]&gt;3%,Table2[[#This Row],[Salary]]&lt;MEDIAN(G:G)),"Underpaid",IF(AND(Table2[[#This Row],[Alpha]]&lt;0,Table2[[#This Row],[Salary]]&gt;MEDIAN(G:G)),"Overpaid","Fair"))</f>
        <v>Fair</v>
      </c>
      <c r="AO24" t="str">
        <f>IF(AND(Table2[[#This Row],[Alpha]]&gt;3%,Table2[[#This Row],[Tenure]]&gt;5),"Ready Now",IF(AND(Table2[[#This Row],[Alpha]]&gt;0,Table2[[#This Row],[Tenure]]&gt;3),"Ready Soon","Not Ready"))</f>
        <v>Ready Soon</v>
      </c>
    </row>
    <row r="25" spans="1:41" x14ac:dyDescent="0.35">
      <c r="A25">
        <v>21</v>
      </c>
      <c r="B25" t="s">
        <v>32</v>
      </c>
      <c r="C25">
        <v>3</v>
      </c>
      <c r="D25" t="s">
        <v>35</v>
      </c>
      <c r="E25" t="s">
        <v>36</v>
      </c>
      <c r="F25">
        <v>4</v>
      </c>
      <c r="G25" s="7">
        <v>1232</v>
      </c>
      <c r="H25" t="s">
        <v>32</v>
      </c>
      <c r="I25">
        <v>3</v>
      </c>
      <c r="J25">
        <v>0</v>
      </c>
      <c r="K25" s="5">
        <v>0.12</v>
      </c>
      <c r="L25" s="5">
        <v>0.09</v>
      </c>
      <c r="M25" s="6">
        <f t="shared" si="0"/>
        <v>0.03</v>
      </c>
      <c r="N25" s="8">
        <f t="shared" si="1"/>
        <v>246.4</v>
      </c>
      <c r="O25">
        <v>1200</v>
      </c>
      <c r="P25" t="str">
        <f t="shared" si="2"/>
        <v>medium</v>
      </c>
      <c r="Q25" t="s">
        <v>26</v>
      </c>
      <c r="R25">
        <v>391</v>
      </c>
      <c r="S25" t="s">
        <v>34</v>
      </c>
      <c r="T25">
        <v>15</v>
      </c>
      <c r="U25">
        <v>2</v>
      </c>
      <c r="V25" t="s">
        <v>28</v>
      </c>
      <c r="W25">
        <v>96</v>
      </c>
      <c r="X25">
        <v>3</v>
      </c>
      <c r="Y25">
        <v>1</v>
      </c>
      <c r="Z25" t="s">
        <v>31</v>
      </c>
      <c r="AA25">
        <v>19281</v>
      </c>
      <c r="AB25">
        <v>1</v>
      </c>
      <c r="AC25">
        <v>14</v>
      </c>
      <c r="AD25">
        <v>3</v>
      </c>
      <c r="AE25">
        <v>4</v>
      </c>
      <c r="AF25">
        <v>0</v>
      </c>
      <c r="AG25">
        <v>0</v>
      </c>
      <c r="AH25">
        <v>6</v>
      </c>
      <c r="AI25">
        <v>0</v>
      </c>
      <c r="AJ25">
        <v>0</v>
      </c>
      <c r="AK25" t="str">
        <f>IF(Table2[[#This Row],[Alpha]]&gt;3%,"high performer",IF(Table2[[#This Row],[Alpha]]&gt;0%,"average performer","low performer"))</f>
        <v>average performer</v>
      </c>
      <c r="AL25" s="8">
        <v>1304.4242189559552</v>
      </c>
      <c r="AM25">
        <f>Table2[[#This Row],[Salary]]/Table2[[#This Row],[Market Salary]]</f>
        <v>0.94447801727115843</v>
      </c>
      <c r="AN25" t="str">
        <f>IF(AND(Table2[[#This Row],[Alpha]]&gt;3%,Table2[[#This Row],[Salary]]&lt;MEDIAN(G:G)),"Underpaid",IF(AND(Table2[[#This Row],[Alpha]]&lt;0,Table2[[#This Row],[Salary]]&gt;MEDIAN(G:G)),"Overpaid","Fair"))</f>
        <v>Fair</v>
      </c>
      <c r="AO25" t="str">
        <f>IF(AND(Table2[[#This Row],[Alpha]]&gt;3%,Table2[[#This Row],[Tenure]]&gt;5),"Ready Now",IF(AND(Table2[[#This Row],[Alpha]]&gt;0,Table2[[#This Row],[Tenure]]&gt;3),"Ready Soon","Not Ready"))</f>
        <v>Not Ready</v>
      </c>
    </row>
    <row r="26" spans="1:41" x14ac:dyDescent="0.35">
      <c r="A26">
        <v>34</v>
      </c>
      <c r="B26" t="s">
        <v>25</v>
      </c>
      <c r="C26">
        <v>2</v>
      </c>
      <c r="D26" t="s">
        <v>35</v>
      </c>
      <c r="E26" t="s">
        <v>36</v>
      </c>
      <c r="F26">
        <v>1</v>
      </c>
      <c r="G26" s="7">
        <v>2960</v>
      </c>
      <c r="H26" t="s">
        <v>32</v>
      </c>
      <c r="I26">
        <v>3</v>
      </c>
      <c r="J26">
        <v>4</v>
      </c>
      <c r="K26" s="5">
        <v>0.12</v>
      </c>
      <c r="L26" s="5">
        <v>7.0000000000000007E-2</v>
      </c>
      <c r="M26" s="6">
        <f t="shared" si="0"/>
        <v>4.9999999999999989E-2</v>
      </c>
      <c r="N26" s="8">
        <f t="shared" si="1"/>
        <v>592</v>
      </c>
      <c r="O26">
        <v>500</v>
      </c>
      <c r="P26" t="str">
        <f t="shared" si="2"/>
        <v>low</v>
      </c>
      <c r="Q26" t="s">
        <v>26</v>
      </c>
      <c r="R26">
        <v>699</v>
      </c>
      <c r="S26" t="s">
        <v>34</v>
      </c>
      <c r="T26">
        <v>6</v>
      </c>
      <c r="U26">
        <v>1</v>
      </c>
      <c r="V26" t="s">
        <v>40</v>
      </c>
      <c r="W26">
        <v>83</v>
      </c>
      <c r="X26">
        <v>3</v>
      </c>
      <c r="Y26">
        <v>1</v>
      </c>
      <c r="Z26" t="s">
        <v>31</v>
      </c>
      <c r="AA26">
        <v>17102</v>
      </c>
      <c r="AB26">
        <v>2</v>
      </c>
      <c r="AC26">
        <v>11</v>
      </c>
      <c r="AD26">
        <v>3</v>
      </c>
      <c r="AE26">
        <v>3</v>
      </c>
      <c r="AF26">
        <v>0</v>
      </c>
      <c r="AG26">
        <v>8</v>
      </c>
      <c r="AH26">
        <v>2</v>
      </c>
      <c r="AI26">
        <v>2</v>
      </c>
      <c r="AJ26">
        <v>1</v>
      </c>
      <c r="AK26" t="str">
        <f>IF(Table2[[#This Row],[Alpha]]&gt;3%,"high performer",IF(Table2[[#This Row],[Alpha]]&gt;0%,"average performer","low performer"))</f>
        <v>high performer</v>
      </c>
      <c r="AL26" s="8">
        <v>3229.5182458311897</v>
      </c>
      <c r="AM26">
        <f>Table2[[#This Row],[Salary]]/Table2[[#This Row],[Market Salary]]</f>
        <v>0.91654537137881287</v>
      </c>
      <c r="AN26" t="str">
        <f>IF(AND(Table2[[#This Row],[Alpha]]&gt;3%,Table2[[#This Row],[Salary]]&lt;MEDIAN(G:G)),"Underpaid",IF(AND(Table2[[#This Row],[Alpha]]&lt;0,Table2[[#This Row],[Salary]]&gt;MEDIAN(G:G)),"Overpaid","Fair"))</f>
        <v>Underpaid</v>
      </c>
      <c r="AO26" t="str">
        <f>IF(AND(Table2[[#This Row],[Alpha]]&gt;3%,Table2[[#This Row],[Tenure]]&gt;5),"Ready Now",IF(AND(Table2[[#This Row],[Alpha]]&gt;0,Table2[[#This Row],[Tenure]]&gt;3),"Ready Soon","Not Ready"))</f>
        <v>Ready Soon</v>
      </c>
    </row>
    <row r="27" spans="1:41" x14ac:dyDescent="0.35">
      <c r="A27">
        <v>53</v>
      </c>
      <c r="B27" t="s">
        <v>32</v>
      </c>
      <c r="C27">
        <v>3</v>
      </c>
      <c r="D27" t="s">
        <v>29</v>
      </c>
      <c r="E27" t="s">
        <v>45</v>
      </c>
      <c r="F27">
        <v>3</v>
      </c>
      <c r="G27" s="7">
        <v>19094</v>
      </c>
      <c r="H27" t="s">
        <v>32</v>
      </c>
      <c r="I27">
        <v>2</v>
      </c>
      <c r="J27">
        <v>14</v>
      </c>
      <c r="K27" s="5">
        <v>0.1</v>
      </c>
      <c r="L27" s="5">
        <v>0.09</v>
      </c>
      <c r="M27" s="6">
        <f t="shared" si="0"/>
        <v>1.0000000000000009E-2</v>
      </c>
      <c r="N27" s="8">
        <f t="shared" si="1"/>
        <v>3818.8</v>
      </c>
      <c r="O27">
        <v>3000</v>
      </c>
      <c r="P27" t="str">
        <f t="shared" si="2"/>
        <v>low</v>
      </c>
      <c r="Q27" t="s">
        <v>26</v>
      </c>
      <c r="R27">
        <v>1282</v>
      </c>
      <c r="S27" t="s">
        <v>34</v>
      </c>
      <c r="T27">
        <v>5</v>
      </c>
      <c r="U27">
        <v>3</v>
      </c>
      <c r="V27" t="s">
        <v>38</v>
      </c>
      <c r="W27">
        <v>58</v>
      </c>
      <c r="X27">
        <v>3</v>
      </c>
      <c r="Y27">
        <v>5</v>
      </c>
      <c r="Z27" t="s">
        <v>41</v>
      </c>
      <c r="AA27">
        <v>10735</v>
      </c>
      <c r="AB27">
        <v>4</v>
      </c>
      <c r="AC27">
        <v>11</v>
      </c>
      <c r="AD27">
        <v>3</v>
      </c>
      <c r="AE27">
        <v>4</v>
      </c>
      <c r="AF27">
        <v>1</v>
      </c>
      <c r="AG27">
        <v>26</v>
      </c>
      <c r="AH27">
        <v>3</v>
      </c>
      <c r="AI27">
        <v>13</v>
      </c>
      <c r="AJ27">
        <v>4</v>
      </c>
      <c r="AK27" t="str">
        <f>IF(Table2[[#This Row],[Alpha]]&gt;3%,"high performer",IF(Table2[[#This Row],[Alpha]]&gt;0%,"average performer","low performer"))</f>
        <v>average performer</v>
      </c>
      <c r="AL27" s="8">
        <v>23137.04505518081</v>
      </c>
      <c r="AM27">
        <f>Table2[[#This Row],[Salary]]/Table2[[#This Row],[Market Salary]]</f>
        <v>0.82525663733037946</v>
      </c>
      <c r="AN27" t="str">
        <f>IF(AND(Table2[[#This Row],[Alpha]]&gt;3%,Table2[[#This Row],[Salary]]&lt;MEDIAN(G:G)),"Underpaid",IF(AND(Table2[[#This Row],[Alpha]]&lt;0,Table2[[#This Row],[Salary]]&gt;MEDIAN(G:G)),"Overpaid","Fair"))</f>
        <v>Fair</v>
      </c>
      <c r="AO27" t="str">
        <f>IF(AND(Table2[[#This Row],[Alpha]]&gt;3%,Table2[[#This Row],[Tenure]]&gt;5),"Ready Now",IF(AND(Table2[[#This Row],[Alpha]]&gt;0,Table2[[#This Row],[Tenure]]&gt;3),"Ready Soon","Not Ready"))</f>
        <v>Ready Soon</v>
      </c>
    </row>
    <row r="28" spans="1:41" x14ac:dyDescent="0.35">
      <c r="A28">
        <v>32</v>
      </c>
      <c r="B28" t="s">
        <v>25</v>
      </c>
      <c r="C28">
        <v>2</v>
      </c>
      <c r="D28" t="s">
        <v>29</v>
      </c>
      <c r="E28" t="s">
        <v>36</v>
      </c>
      <c r="F28">
        <v>1</v>
      </c>
      <c r="G28" s="7">
        <v>3919</v>
      </c>
      <c r="H28" t="s">
        <v>25</v>
      </c>
      <c r="I28">
        <v>3</v>
      </c>
      <c r="J28">
        <v>10</v>
      </c>
      <c r="K28" s="5">
        <v>0.1</v>
      </c>
      <c r="L28" s="5">
        <v>7.0000000000000007E-2</v>
      </c>
      <c r="M28" s="6">
        <f t="shared" si="0"/>
        <v>0.03</v>
      </c>
      <c r="N28" s="8">
        <f t="shared" si="1"/>
        <v>783.80000000000007</v>
      </c>
      <c r="O28">
        <v>3000</v>
      </c>
      <c r="P28" t="str">
        <f t="shared" si="2"/>
        <v>High</v>
      </c>
      <c r="Q28" t="s">
        <v>33</v>
      </c>
      <c r="R28">
        <v>1125</v>
      </c>
      <c r="S28" t="s">
        <v>34</v>
      </c>
      <c r="T28">
        <v>16</v>
      </c>
      <c r="U28">
        <v>1</v>
      </c>
      <c r="V28" t="s">
        <v>28</v>
      </c>
      <c r="W28">
        <v>72</v>
      </c>
      <c r="X28">
        <v>1</v>
      </c>
      <c r="Y28">
        <v>1</v>
      </c>
      <c r="Z28" t="s">
        <v>31</v>
      </c>
      <c r="AA28">
        <v>4681</v>
      </c>
      <c r="AB28">
        <v>1</v>
      </c>
      <c r="AC28">
        <v>22</v>
      </c>
      <c r="AD28">
        <v>4</v>
      </c>
      <c r="AE28">
        <v>2</v>
      </c>
      <c r="AF28">
        <v>0</v>
      </c>
      <c r="AG28">
        <v>10</v>
      </c>
      <c r="AH28">
        <v>5</v>
      </c>
      <c r="AI28">
        <v>2</v>
      </c>
      <c r="AJ28">
        <v>6</v>
      </c>
      <c r="AK28" t="str">
        <f>IF(Table2[[#This Row],[Alpha]]&gt;3%,"high performer",IF(Table2[[#This Row],[Alpha]]&gt;0%,"average performer","low performer"))</f>
        <v>average performer</v>
      </c>
      <c r="AL28" s="8">
        <v>4055.7831427827268</v>
      </c>
      <c r="AM28">
        <f>Table2[[#This Row],[Salary]]/Table2[[#This Row],[Market Salary]]</f>
        <v>0.96627454230975518</v>
      </c>
      <c r="AN28" t="str">
        <f>IF(AND(Table2[[#This Row],[Alpha]]&gt;3%,Table2[[#This Row],[Salary]]&lt;MEDIAN(G:G)),"Underpaid",IF(AND(Table2[[#This Row],[Alpha]]&lt;0,Table2[[#This Row],[Salary]]&gt;MEDIAN(G:G)),"Overpaid","Fair"))</f>
        <v>Fair</v>
      </c>
      <c r="AO28" t="str">
        <f>IF(AND(Table2[[#This Row],[Alpha]]&gt;3%,Table2[[#This Row],[Tenure]]&gt;5),"Ready Now",IF(AND(Table2[[#This Row],[Alpha]]&gt;0,Table2[[#This Row],[Tenure]]&gt;3),"Ready Soon","Not Ready"))</f>
        <v>Ready Soon</v>
      </c>
    </row>
    <row r="29" spans="1:41" x14ac:dyDescent="0.35">
      <c r="A29">
        <v>42</v>
      </c>
      <c r="B29" t="s">
        <v>32</v>
      </c>
      <c r="C29">
        <v>3</v>
      </c>
      <c r="D29" t="s">
        <v>35</v>
      </c>
      <c r="E29" t="s">
        <v>30</v>
      </c>
      <c r="F29">
        <v>2</v>
      </c>
      <c r="G29" s="7">
        <v>6825</v>
      </c>
      <c r="H29" t="s">
        <v>32</v>
      </c>
      <c r="I29">
        <v>3</v>
      </c>
      <c r="J29">
        <v>9</v>
      </c>
      <c r="K29" s="5">
        <v>0.08</v>
      </c>
      <c r="L29" s="5">
        <v>0.11</v>
      </c>
      <c r="M29" s="6">
        <f t="shared" si="0"/>
        <v>-0.03</v>
      </c>
      <c r="N29" s="8">
        <f t="shared" si="1"/>
        <v>1365</v>
      </c>
      <c r="O29">
        <v>4500</v>
      </c>
      <c r="P29" t="str">
        <f t="shared" si="2"/>
        <v>low</v>
      </c>
      <c r="Q29" t="s">
        <v>26</v>
      </c>
      <c r="R29">
        <v>691</v>
      </c>
      <c r="S29" t="s">
        <v>27</v>
      </c>
      <c r="T29">
        <v>8</v>
      </c>
      <c r="U29">
        <v>4</v>
      </c>
      <c r="V29" t="s">
        <v>48</v>
      </c>
      <c r="W29">
        <v>48</v>
      </c>
      <c r="X29">
        <v>3</v>
      </c>
      <c r="Y29">
        <v>2</v>
      </c>
      <c r="Z29" t="s">
        <v>37</v>
      </c>
      <c r="AA29">
        <v>21173</v>
      </c>
      <c r="AB29">
        <v>0</v>
      </c>
      <c r="AC29">
        <v>11</v>
      </c>
      <c r="AD29">
        <v>3</v>
      </c>
      <c r="AE29">
        <v>4</v>
      </c>
      <c r="AF29">
        <v>1</v>
      </c>
      <c r="AG29">
        <v>10</v>
      </c>
      <c r="AH29">
        <v>2</v>
      </c>
      <c r="AI29">
        <v>7</v>
      </c>
      <c r="AJ29">
        <v>4</v>
      </c>
      <c r="AK29" t="str">
        <f>IF(Table2[[#This Row],[Alpha]]&gt;3%,"high performer",IF(Table2[[#This Row],[Alpha]]&gt;0%,"average performer","low performer"))</f>
        <v>low performer</v>
      </c>
      <c r="AL29" s="8">
        <v>6833.3425456213881</v>
      </c>
      <c r="AM29">
        <f>Table2[[#This Row],[Salary]]/Table2[[#This Row],[Market Salary]]</f>
        <v>0.99877914131105083</v>
      </c>
      <c r="AN29" t="str">
        <f>IF(AND(Table2[[#This Row],[Alpha]]&gt;3%,Table2[[#This Row],[Salary]]&lt;MEDIAN(G:G)),"Underpaid",IF(AND(Table2[[#This Row],[Alpha]]&lt;0,Table2[[#This Row],[Salary]]&gt;MEDIAN(G:G)),"Overpaid","Fair"))</f>
        <v>Overpaid</v>
      </c>
      <c r="AO29" t="str">
        <f>IF(AND(Table2[[#This Row],[Alpha]]&gt;3%,Table2[[#This Row],[Tenure]]&gt;5),"Ready Now",IF(AND(Table2[[#This Row],[Alpha]]&gt;0,Table2[[#This Row],[Tenure]]&gt;3),"Ready Soon","Not Ready"))</f>
        <v>Not Ready</v>
      </c>
    </row>
    <row r="30" spans="1:41" x14ac:dyDescent="0.35">
      <c r="A30">
        <v>44</v>
      </c>
      <c r="B30" t="s">
        <v>32</v>
      </c>
      <c r="C30">
        <v>1</v>
      </c>
      <c r="D30" t="s">
        <v>29</v>
      </c>
      <c r="E30" t="s">
        <v>43</v>
      </c>
      <c r="F30">
        <v>4</v>
      </c>
      <c r="G30" s="7">
        <v>10248</v>
      </c>
      <c r="H30" t="s">
        <v>32</v>
      </c>
      <c r="I30">
        <v>3</v>
      </c>
      <c r="J30">
        <v>22</v>
      </c>
      <c r="K30" s="5">
        <v>0.1</v>
      </c>
      <c r="L30" s="5">
        <v>0.09</v>
      </c>
      <c r="M30" s="6">
        <f t="shared" si="0"/>
        <v>1.0000000000000009E-2</v>
      </c>
      <c r="N30" s="8">
        <f t="shared" si="1"/>
        <v>2049.6</v>
      </c>
      <c r="O30">
        <v>500</v>
      </c>
      <c r="P30" t="str">
        <f t="shared" si="2"/>
        <v>low</v>
      </c>
      <c r="Q30" t="s">
        <v>26</v>
      </c>
      <c r="R30">
        <v>477</v>
      </c>
      <c r="S30" t="s">
        <v>34</v>
      </c>
      <c r="T30">
        <v>7</v>
      </c>
      <c r="U30">
        <v>4</v>
      </c>
      <c r="V30" t="s">
        <v>40</v>
      </c>
      <c r="W30">
        <v>42</v>
      </c>
      <c r="X30">
        <v>2</v>
      </c>
      <c r="Y30">
        <v>3</v>
      </c>
      <c r="Z30" t="s">
        <v>37</v>
      </c>
      <c r="AA30">
        <v>2094</v>
      </c>
      <c r="AB30">
        <v>3</v>
      </c>
      <c r="AC30">
        <v>14</v>
      </c>
      <c r="AD30">
        <v>3</v>
      </c>
      <c r="AE30">
        <v>4</v>
      </c>
      <c r="AF30">
        <v>1</v>
      </c>
      <c r="AG30">
        <v>24</v>
      </c>
      <c r="AH30">
        <v>4</v>
      </c>
      <c r="AI30">
        <v>6</v>
      </c>
      <c r="AJ30">
        <v>5</v>
      </c>
      <c r="AK30" t="str">
        <f>IF(Table2[[#This Row],[Alpha]]&gt;3%,"high performer",IF(Table2[[#This Row],[Alpha]]&gt;0%,"average performer","low performer"))</f>
        <v>average performer</v>
      </c>
      <c r="AL30" s="8">
        <v>10401.125768642443</v>
      </c>
      <c r="AM30">
        <f>Table2[[#This Row],[Salary]]/Table2[[#This Row],[Market Salary]]</f>
        <v>0.98527796201598772</v>
      </c>
      <c r="AN30" t="str">
        <f>IF(AND(Table2[[#This Row],[Alpha]]&gt;3%,Table2[[#This Row],[Salary]]&lt;MEDIAN(G:G)),"Underpaid",IF(AND(Table2[[#This Row],[Alpha]]&lt;0,Table2[[#This Row],[Salary]]&gt;MEDIAN(G:G)),"Overpaid","Fair"))</f>
        <v>Fair</v>
      </c>
      <c r="AO30" t="str">
        <f>IF(AND(Table2[[#This Row],[Alpha]]&gt;3%,Table2[[#This Row],[Tenure]]&gt;5),"Ready Now",IF(AND(Table2[[#This Row],[Alpha]]&gt;0,Table2[[#This Row],[Tenure]]&gt;3),"Ready Soon","Not Ready"))</f>
        <v>Ready Soon</v>
      </c>
    </row>
    <row r="31" spans="1:41" x14ac:dyDescent="0.35">
      <c r="A31">
        <v>46</v>
      </c>
      <c r="B31" t="s">
        <v>32</v>
      </c>
      <c r="C31">
        <v>2</v>
      </c>
      <c r="D31" t="s">
        <v>29</v>
      </c>
      <c r="E31" t="s">
        <v>45</v>
      </c>
      <c r="F31">
        <v>1</v>
      </c>
      <c r="G31" s="7">
        <v>18947</v>
      </c>
      <c r="H31" t="s">
        <v>32</v>
      </c>
      <c r="I31">
        <v>2</v>
      </c>
      <c r="J31">
        <v>2</v>
      </c>
      <c r="K31" s="5">
        <v>0.08</v>
      </c>
      <c r="L31" s="5">
        <v>7.0000000000000007E-2</v>
      </c>
      <c r="M31" s="6">
        <f t="shared" si="0"/>
        <v>9.999999999999995E-3</v>
      </c>
      <c r="N31" s="8">
        <f t="shared" si="1"/>
        <v>3789.4</v>
      </c>
      <c r="O31">
        <v>500</v>
      </c>
      <c r="P31" t="str">
        <f t="shared" si="2"/>
        <v>medium</v>
      </c>
      <c r="Q31" t="s">
        <v>26</v>
      </c>
      <c r="R31">
        <v>705</v>
      </c>
      <c r="S31" t="s">
        <v>27</v>
      </c>
      <c r="T31">
        <v>2</v>
      </c>
      <c r="U31">
        <v>4</v>
      </c>
      <c r="V31" t="s">
        <v>48</v>
      </c>
      <c r="W31">
        <v>83</v>
      </c>
      <c r="X31">
        <v>3</v>
      </c>
      <c r="Y31">
        <v>5</v>
      </c>
      <c r="Z31" t="s">
        <v>31</v>
      </c>
      <c r="AA31">
        <v>22822</v>
      </c>
      <c r="AB31">
        <v>3</v>
      </c>
      <c r="AC31">
        <v>12</v>
      </c>
      <c r="AD31">
        <v>3</v>
      </c>
      <c r="AE31">
        <v>4</v>
      </c>
      <c r="AF31">
        <v>0</v>
      </c>
      <c r="AG31">
        <v>22</v>
      </c>
      <c r="AH31">
        <v>2</v>
      </c>
      <c r="AI31">
        <v>2</v>
      </c>
      <c r="AJ31">
        <v>2</v>
      </c>
      <c r="AK31" t="str">
        <f>IF(Table2[[#This Row],[Alpha]]&gt;3%,"high performer",IF(Table2[[#This Row],[Alpha]]&gt;0%,"average performer","low performer"))</f>
        <v>average performer</v>
      </c>
      <c r="AL31" s="8">
        <v>23353.425992708471</v>
      </c>
      <c r="AM31">
        <f>Table2[[#This Row],[Salary]]/Table2[[#This Row],[Market Salary]]</f>
        <v>0.81131565047097287</v>
      </c>
      <c r="AN31" t="str">
        <f>IF(AND(Table2[[#This Row],[Alpha]]&gt;3%,Table2[[#This Row],[Salary]]&lt;MEDIAN(G:G)),"Underpaid",IF(AND(Table2[[#This Row],[Alpha]]&lt;0,Table2[[#This Row],[Salary]]&gt;MEDIAN(G:G)),"Overpaid","Fair"))</f>
        <v>Fair</v>
      </c>
      <c r="AO31" t="str">
        <f>IF(AND(Table2[[#This Row],[Alpha]]&gt;3%,Table2[[#This Row],[Tenure]]&gt;5),"Ready Now",IF(AND(Table2[[#This Row],[Alpha]]&gt;0,Table2[[#This Row],[Tenure]]&gt;3),"Ready Soon","Not Ready"))</f>
        <v>Not Ready</v>
      </c>
    </row>
    <row r="32" spans="1:41" x14ac:dyDescent="0.35">
      <c r="A32">
        <v>33</v>
      </c>
      <c r="B32" t="s">
        <v>32</v>
      </c>
      <c r="C32">
        <v>3</v>
      </c>
      <c r="D32" t="s">
        <v>35</v>
      </c>
      <c r="E32" t="s">
        <v>39</v>
      </c>
      <c r="F32">
        <v>4</v>
      </c>
      <c r="G32" s="7">
        <v>2496</v>
      </c>
      <c r="H32" t="s">
        <v>32</v>
      </c>
      <c r="I32">
        <v>3</v>
      </c>
      <c r="J32">
        <v>1</v>
      </c>
      <c r="K32" s="5">
        <v>0.15</v>
      </c>
      <c r="L32" s="5">
        <v>0.1</v>
      </c>
      <c r="M32" s="6">
        <f t="shared" si="0"/>
        <v>4.9999999999999989E-2</v>
      </c>
      <c r="N32" s="8">
        <f t="shared" si="1"/>
        <v>499.20000000000005</v>
      </c>
      <c r="O32">
        <v>500</v>
      </c>
      <c r="P32" t="str">
        <f t="shared" si="2"/>
        <v>High</v>
      </c>
      <c r="Q32" t="s">
        <v>26</v>
      </c>
      <c r="R32">
        <v>924</v>
      </c>
      <c r="S32" t="s">
        <v>34</v>
      </c>
      <c r="T32">
        <v>2</v>
      </c>
      <c r="U32">
        <v>3</v>
      </c>
      <c r="V32" t="s">
        <v>40</v>
      </c>
      <c r="W32">
        <v>78</v>
      </c>
      <c r="X32">
        <v>3</v>
      </c>
      <c r="Y32">
        <v>1</v>
      </c>
      <c r="Z32" t="s">
        <v>31</v>
      </c>
      <c r="AA32">
        <v>6670</v>
      </c>
      <c r="AB32">
        <v>4</v>
      </c>
      <c r="AC32">
        <v>11</v>
      </c>
      <c r="AD32">
        <v>3</v>
      </c>
      <c r="AE32">
        <v>4</v>
      </c>
      <c r="AF32">
        <v>0</v>
      </c>
      <c r="AG32">
        <v>7</v>
      </c>
      <c r="AH32">
        <v>3</v>
      </c>
      <c r="AI32">
        <v>1</v>
      </c>
      <c r="AJ32">
        <v>0</v>
      </c>
      <c r="AK32" t="str">
        <f>IF(Table2[[#This Row],[Alpha]]&gt;3%,"high performer",IF(Table2[[#This Row],[Alpha]]&gt;0%,"average performer","low performer"))</f>
        <v>high performer</v>
      </c>
      <c r="AL32" s="8">
        <v>2803.3469350911992</v>
      </c>
      <c r="AM32">
        <f>Table2[[#This Row],[Salary]]/Table2[[#This Row],[Market Salary]]</f>
        <v>0.89036428875643236</v>
      </c>
      <c r="AN32" t="str">
        <f>IF(AND(Table2[[#This Row],[Alpha]]&gt;3%,Table2[[#This Row],[Salary]]&lt;MEDIAN(G:G)),"Underpaid",IF(AND(Table2[[#This Row],[Alpha]]&lt;0,Table2[[#This Row],[Salary]]&gt;MEDIAN(G:G)),"Overpaid","Fair"))</f>
        <v>Underpaid</v>
      </c>
      <c r="AO32" t="str">
        <f>IF(AND(Table2[[#This Row],[Alpha]]&gt;3%,Table2[[#This Row],[Tenure]]&gt;5),"Ready Now",IF(AND(Table2[[#This Row],[Alpha]]&gt;0,Table2[[#This Row],[Tenure]]&gt;3),"Ready Soon","Not Ready"))</f>
        <v>Not Ready</v>
      </c>
    </row>
    <row r="33" spans="1:41" x14ac:dyDescent="0.35">
      <c r="A33">
        <v>44</v>
      </c>
      <c r="B33" t="s">
        <v>32</v>
      </c>
      <c r="C33">
        <v>4</v>
      </c>
      <c r="D33" t="s">
        <v>35</v>
      </c>
      <c r="E33" t="s">
        <v>43</v>
      </c>
      <c r="F33">
        <v>4</v>
      </c>
      <c r="G33" s="7">
        <v>6465</v>
      </c>
      <c r="H33" t="s">
        <v>25</v>
      </c>
      <c r="I33">
        <v>4</v>
      </c>
      <c r="J33">
        <v>4</v>
      </c>
      <c r="K33" s="5">
        <v>0.15</v>
      </c>
      <c r="L33" s="5">
        <v>0.11</v>
      </c>
      <c r="M33" s="6">
        <f t="shared" si="0"/>
        <v>3.9999999999999994E-2</v>
      </c>
      <c r="N33" s="8">
        <f t="shared" si="1"/>
        <v>1293</v>
      </c>
      <c r="O33">
        <v>500</v>
      </c>
      <c r="P33" t="str">
        <f t="shared" si="2"/>
        <v>low</v>
      </c>
      <c r="Q33" t="s">
        <v>26</v>
      </c>
      <c r="R33">
        <v>1459</v>
      </c>
      <c r="S33" t="s">
        <v>34</v>
      </c>
      <c r="T33">
        <v>10</v>
      </c>
      <c r="U33">
        <v>4</v>
      </c>
      <c r="V33" t="s">
        <v>38</v>
      </c>
      <c r="W33">
        <v>41</v>
      </c>
      <c r="X33">
        <v>3</v>
      </c>
      <c r="Y33">
        <v>2</v>
      </c>
      <c r="Z33" t="s">
        <v>37</v>
      </c>
      <c r="AA33">
        <v>19121</v>
      </c>
      <c r="AB33">
        <v>2</v>
      </c>
      <c r="AC33">
        <v>13</v>
      </c>
      <c r="AD33">
        <v>3</v>
      </c>
      <c r="AE33">
        <v>4</v>
      </c>
      <c r="AF33">
        <v>0</v>
      </c>
      <c r="AG33">
        <v>9</v>
      </c>
      <c r="AH33">
        <v>5</v>
      </c>
      <c r="AI33">
        <v>2</v>
      </c>
      <c r="AJ33">
        <v>1</v>
      </c>
      <c r="AK33" t="str">
        <f>IF(Table2[[#This Row],[Alpha]]&gt;3%,"high performer",IF(Table2[[#This Row],[Alpha]]&gt;0%,"average performer","low performer"))</f>
        <v>high performer</v>
      </c>
      <c r="AL33" s="8">
        <v>7362.6338902652096</v>
      </c>
      <c r="AM33">
        <f>Table2[[#This Row],[Salary]]/Table2[[#This Row],[Market Salary]]</f>
        <v>0.87808250367411977</v>
      </c>
      <c r="AN33" t="str">
        <f>IF(AND(Table2[[#This Row],[Alpha]]&gt;3%,Table2[[#This Row],[Salary]]&lt;MEDIAN(G:G)),"Underpaid",IF(AND(Table2[[#This Row],[Alpha]]&lt;0,Table2[[#This Row],[Salary]]&gt;MEDIAN(G:G)),"Overpaid","Fair"))</f>
        <v>Fair</v>
      </c>
      <c r="AO33" t="str">
        <f>IF(AND(Table2[[#This Row],[Alpha]]&gt;3%,Table2[[#This Row],[Tenure]]&gt;5),"Ready Now",IF(AND(Table2[[#This Row],[Alpha]]&gt;0,Table2[[#This Row],[Tenure]]&gt;3),"Ready Soon","Not Ready"))</f>
        <v>Ready Soon</v>
      </c>
    </row>
    <row r="34" spans="1:41" x14ac:dyDescent="0.35">
      <c r="A34">
        <v>30</v>
      </c>
      <c r="B34" t="s">
        <v>32</v>
      </c>
      <c r="C34">
        <v>4</v>
      </c>
      <c r="D34" t="s">
        <v>35</v>
      </c>
      <c r="E34" t="s">
        <v>39</v>
      </c>
      <c r="F34">
        <v>3</v>
      </c>
      <c r="G34" s="7">
        <v>2206</v>
      </c>
      <c r="H34" t="s">
        <v>32</v>
      </c>
      <c r="I34">
        <v>3</v>
      </c>
      <c r="J34">
        <v>10</v>
      </c>
      <c r="K34" s="5">
        <v>0.12</v>
      </c>
      <c r="L34" s="5">
        <v>7.0000000000000007E-2</v>
      </c>
      <c r="M34" s="6">
        <f t="shared" si="0"/>
        <v>4.9999999999999989E-2</v>
      </c>
      <c r="N34" s="8">
        <f t="shared" si="1"/>
        <v>441.20000000000005</v>
      </c>
      <c r="O34">
        <v>4500</v>
      </c>
      <c r="P34" t="str">
        <f t="shared" si="2"/>
        <v>low</v>
      </c>
      <c r="Q34" t="s">
        <v>26</v>
      </c>
      <c r="R34">
        <v>125</v>
      </c>
      <c r="S34" t="s">
        <v>34</v>
      </c>
      <c r="T34">
        <v>9</v>
      </c>
      <c r="U34">
        <v>2</v>
      </c>
      <c r="V34" t="s">
        <v>40</v>
      </c>
      <c r="W34">
        <v>83</v>
      </c>
      <c r="X34">
        <v>2</v>
      </c>
      <c r="Y34">
        <v>1</v>
      </c>
      <c r="Z34" t="s">
        <v>31</v>
      </c>
      <c r="AA34">
        <v>16117</v>
      </c>
      <c r="AB34">
        <v>1</v>
      </c>
      <c r="AC34">
        <v>13</v>
      </c>
      <c r="AD34">
        <v>3</v>
      </c>
      <c r="AE34">
        <v>1</v>
      </c>
      <c r="AF34">
        <v>0</v>
      </c>
      <c r="AG34">
        <v>10</v>
      </c>
      <c r="AH34">
        <v>5</v>
      </c>
      <c r="AI34">
        <v>0</v>
      </c>
      <c r="AJ34">
        <v>1</v>
      </c>
      <c r="AK34" t="str">
        <f>IF(Table2[[#This Row],[Alpha]]&gt;3%,"high performer",IF(Table2[[#This Row],[Alpha]]&gt;0%,"average performer","low performer"))</f>
        <v>high performer</v>
      </c>
      <c r="AL34" s="8">
        <v>2443.0594998839233</v>
      </c>
      <c r="AM34">
        <f>Table2[[#This Row],[Salary]]/Table2[[#This Row],[Market Salary]]</f>
        <v>0.90296613738012244</v>
      </c>
      <c r="AN34" t="str">
        <f>IF(AND(Table2[[#This Row],[Alpha]]&gt;3%,Table2[[#This Row],[Salary]]&lt;MEDIAN(G:G)),"Underpaid",IF(AND(Table2[[#This Row],[Alpha]]&lt;0,Table2[[#This Row],[Salary]]&gt;MEDIAN(G:G)),"Overpaid","Fair"))</f>
        <v>Underpaid</v>
      </c>
      <c r="AO34" t="str">
        <f>IF(AND(Table2[[#This Row],[Alpha]]&gt;3%,Table2[[#This Row],[Tenure]]&gt;5),"Ready Now",IF(AND(Table2[[#This Row],[Alpha]]&gt;0,Table2[[#This Row],[Tenure]]&gt;3),"Ready Soon","Not Ready"))</f>
        <v>Ready Now</v>
      </c>
    </row>
    <row r="35" spans="1:41" x14ac:dyDescent="0.35">
      <c r="A35">
        <v>39</v>
      </c>
      <c r="B35" t="s">
        <v>25</v>
      </c>
      <c r="C35">
        <v>4</v>
      </c>
      <c r="D35" t="s">
        <v>35</v>
      </c>
      <c r="E35" t="s">
        <v>46</v>
      </c>
      <c r="F35">
        <v>4</v>
      </c>
      <c r="G35" s="7">
        <v>2086</v>
      </c>
      <c r="H35" t="s">
        <v>32</v>
      </c>
      <c r="I35">
        <v>4</v>
      </c>
      <c r="J35">
        <v>1</v>
      </c>
      <c r="K35" s="5">
        <v>0.15</v>
      </c>
      <c r="L35" s="5">
        <v>7.0000000000000007E-2</v>
      </c>
      <c r="M35" s="6">
        <f t="shared" si="0"/>
        <v>7.9999999999999988E-2</v>
      </c>
      <c r="N35" s="8">
        <f t="shared" si="1"/>
        <v>417.20000000000005</v>
      </c>
      <c r="O35">
        <v>4500</v>
      </c>
      <c r="P35" t="str">
        <f t="shared" si="2"/>
        <v>low</v>
      </c>
      <c r="Q35" t="s">
        <v>26</v>
      </c>
      <c r="R35">
        <v>895</v>
      </c>
      <c r="S35" t="s">
        <v>27</v>
      </c>
      <c r="T35">
        <v>5</v>
      </c>
      <c r="U35">
        <v>3</v>
      </c>
      <c r="V35" t="s">
        <v>49</v>
      </c>
      <c r="W35">
        <v>56</v>
      </c>
      <c r="X35">
        <v>3</v>
      </c>
      <c r="Y35">
        <v>2</v>
      </c>
      <c r="Z35" t="s">
        <v>37</v>
      </c>
      <c r="AA35">
        <v>3335</v>
      </c>
      <c r="AB35">
        <v>3</v>
      </c>
      <c r="AC35">
        <v>14</v>
      </c>
      <c r="AD35">
        <v>3</v>
      </c>
      <c r="AE35">
        <v>3</v>
      </c>
      <c r="AF35">
        <v>1</v>
      </c>
      <c r="AG35">
        <v>19</v>
      </c>
      <c r="AH35">
        <v>6</v>
      </c>
      <c r="AI35">
        <v>0</v>
      </c>
      <c r="AJ35">
        <v>0</v>
      </c>
      <c r="AK35" t="str">
        <f>IF(Table2[[#This Row],[Alpha]]&gt;3%,"high performer",IF(Table2[[#This Row],[Alpha]]&gt;0%,"average performer","low performer"))</f>
        <v>high performer</v>
      </c>
      <c r="AL35" s="8">
        <v>2270.4492750877362</v>
      </c>
      <c r="AM35">
        <f>Table2[[#This Row],[Salary]]/Table2[[#This Row],[Market Salary]]</f>
        <v>0.91876089146250206</v>
      </c>
      <c r="AN35" t="str">
        <f>IF(AND(Table2[[#This Row],[Alpha]]&gt;3%,Table2[[#This Row],[Salary]]&lt;MEDIAN(G:G)),"Underpaid",IF(AND(Table2[[#This Row],[Alpha]]&lt;0,Table2[[#This Row],[Salary]]&gt;MEDIAN(G:G)),"Overpaid","Fair"))</f>
        <v>Underpaid</v>
      </c>
      <c r="AO35" t="str">
        <f>IF(AND(Table2[[#This Row],[Alpha]]&gt;3%,Table2[[#This Row],[Tenure]]&gt;5),"Ready Now",IF(AND(Table2[[#This Row],[Alpha]]&gt;0,Table2[[#This Row],[Tenure]]&gt;3),"Ready Soon","Not Ready"))</f>
        <v>Not Ready</v>
      </c>
    </row>
    <row r="36" spans="1:41" x14ac:dyDescent="0.35">
      <c r="A36">
        <v>24</v>
      </c>
      <c r="B36" t="s">
        <v>25</v>
      </c>
      <c r="C36">
        <v>2</v>
      </c>
      <c r="D36" t="s">
        <v>35</v>
      </c>
      <c r="E36" t="s">
        <v>36</v>
      </c>
      <c r="F36">
        <v>4</v>
      </c>
      <c r="G36" s="7">
        <v>2293</v>
      </c>
      <c r="H36" t="s">
        <v>25</v>
      </c>
      <c r="I36">
        <v>2</v>
      </c>
      <c r="J36">
        <v>2</v>
      </c>
      <c r="K36" s="5">
        <v>0.1</v>
      </c>
      <c r="L36" s="5">
        <v>7.0000000000000007E-2</v>
      </c>
      <c r="M36" s="6">
        <f t="shared" si="0"/>
        <v>0.03</v>
      </c>
      <c r="N36" s="8">
        <f t="shared" si="1"/>
        <v>458.6</v>
      </c>
      <c r="O36">
        <v>3000</v>
      </c>
      <c r="P36" t="str">
        <f t="shared" si="2"/>
        <v>low</v>
      </c>
      <c r="Q36" t="s">
        <v>26</v>
      </c>
      <c r="R36">
        <v>813</v>
      </c>
      <c r="S36" t="s">
        <v>34</v>
      </c>
      <c r="T36">
        <v>1</v>
      </c>
      <c r="U36">
        <v>3</v>
      </c>
      <c r="V36" t="s">
        <v>40</v>
      </c>
      <c r="W36">
        <v>61</v>
      </c>
      <c r="X36">
        <v>3</v>
      </c>
      <c r="Y36">
        <v>1</v>
      </c>
      <c r="Z36" t="s">
        <v>37</v>
      </c>
      <c r="AA36">
        <v>3020</v>
      </c>
      <c r="AB36">
        <v>2</v>
      </c>
      <c r="AC36">
        <v>16</v>
      </c>
      <c r="AD36">
        <v>3</v>
      </c>
      <c r="AE36">
        <v>1</v>
      </c>
      <c r="AF36">
        <v>1</v>
      </c>
      <c r="AG36">
        <v>6</v>
      </c>
      <c r="AH36">
        <v>2</v>
      </c>
      <c r="AI36">
        <v>0</v>
      </c>
      <c r="AJ36">
        <v>2</v>
      </c>
      <c r="AK36" t="str">
        <f>IF(Table2[[#This Row],[Alpha]]&gt;3%,"high performer",IF(Table2[[#This Row],[Alpha]]&gt;0%,"average performer","low performer"))</f>
        <v>average performer</v>
      </c>
      <c r="AL36" s="8">
        <v>2590.2858707092373</v>
      </c>
      <c r="AM36">
        <f>Table2[[#This Row],[Salary]]/Table2[[#This Row],[Market Salary]]</f>
        <v>0.88523047819898026</v>
      </c>
      <c r="AN36" t="str">
        <f>IF(AND(Table2[[#This Row],[Alpha]]&gt;3%,Table2[[#This Row],[Salary]]&lt;MEDIAN(G:G)),"Underpaid",IF(AND(Table2[[#This Row],[Alpha]]&lt;0,Table2[[#This Row],[Salary]]&gt;MEDIAN(G:G)),"Overpaid","Fair"))</f>
        <v>Fair</v>
      </c>
      <c r="AO36" t="str">
        <f>IF(AND(Table2[[#This Row],[Alpha]]&gt;3%,Table2[[#This Row],[Tenure]]&gt;5),"Ready Now",IF(AND(Table2[[#This Row],[Alpha]]&gt;0,Table2[[#This Row],[Tenure]]&gt;3),"Ready Soon","Not Ready"))</f>
        <v>Not Ready</v>
      </c>
    </row>
    <row r="37" spans="1:41" x14ac:dyDescent="0.35">
      <c r="A37">
        <v>43</v>
      </c>
      <c r="B37" t="s">
        <v>32</v>
      </c>
      <c r="C37">
        <v>4</v>
      </c>
      <c r="D37" t="s">
        <v>29</v>
      </c>
      <c r="E37" t="s">
        <v>36</v>
      </c>
      <c r="F37">
        <v>3</v>
      </c>
      <c r="G37" s="7">
        <v>2645</v>
      </c>
      <c r="H37" t="s">
        <v>32</v>
      </c>
      <c r="I37">
        <v>2</v>
      </c>
      <c r="J37">
        <v>5</v>
      </c>
      <c r="K37" s="5">
        <v>0.12</v>
      </c>
      <c r="L37" s="5">
        <v>0.1</v>
      </c>
      <c r="M37" s="6">
        <f t="shared" si="0"/>
        <v>1.999999999999999E-2</v>
      </c>
      <c r="N37" s="8">
        <f t="shared" si="1"/>
        <v>529</v>
      </c>
      <c r="O37">
        <v>500</v>
      </c>
      <c r="P37" t="str">
        <f t="shared" si="2"/>
        <v>low</v>
      </c>
      <c r="Q37" t="s">
        <v>26</v>
      </c>
      <c r="R37">
        <v>1273</v>
      </c>
      <c r="S37" t="s">
        <v>34</v>
      </c>
      <c r="T37">
        <v>2</v>
      </c>
      <c r="U37">
        <v>2</v>
      </c>
      <c r="V37" t="s">
        <v>40</v>
      </c>
      <c r="W37">
        <v>72</v>
      </c>
      <c r="X37">
        <v>4</v>
      </c>
      <c r="Y37">
        <v>1</v>
      </c>
      <c r="Z37" t="s">
        <v>41</v>
      </c>
      <c r="AA37">
        <v>21923</v>
      </c>
      <c r="AB37">
        <v>1</v>
      </c>
      <c r="AC37">
        <v>12</v>
      </c>
      <c r="AD37">
        <v>3</v>
      </c>
      <c r="AE37">
        <v>4</v>
      </c>
      <c r="AF37">
        <v>2</v>
      </c>
      <c r="AG37">
        <v>6</v>
      </c>
      <c r="AH37">
        <v>3</v>
      </c>
      <c r="AI37">
        <v>3</v>
      </c>
      <c r="AJ37">
        <v>1</v>
      </c>
      <c r="AK37" t="str">
        <f>IF(Table2[[#This Row],[Alpha]]&gt;3%,"high performer",IF(Table2[[#This Row],[Alpha]]&gt;0%,"average performer","low performer"))</f>
        <v>average performer</v>
      </c>
      <c r="AL37" s="8">
        <v>2720.4143724285068</v>
      </c>
      <c r="AM37">
        <f>Table2[[#This Row],[Salary]]/Table2[[#This Row],[Market Salary]]</f>
        <v>0.97227835097739734</v>
      </c>
      <c r="AN37" t="str">
        <f>IF(AND(Table2[[#This Row],[Alpha]]&gt;3%,Table2[[#This Row],[Salary]]&lt;MEDIAN(G:G)),"Underpaid",IF(AND(Table2[[#This Row],[Alpha]]&lt;0,Table2[[#This Row],[Salary]]&gt;MEDIAN(G:G)),"Overpaid","Fair"))</f>
        <v>Fair</v>
      </c>
      <c r="AO37" t="str">
        <f>IF(AND(Table2[[#This Row],[Alpha]]&gt;3%,Table2[[#This Row],[Tenure]]&gt;5),"Ready Now",IF(AND(Table2[[#This Row],[Alpha]]&gt;0,Table2[[#This Row],[Tenure]]&gt;3),"Ready Soon","Not Ready"))</f>
        <v>Ready Soon</v>
      </c>
    </row>
    <row r="38" spans="1:41" x14ac:dyDescent="0.35">
      <c r="A38">
        <v>50</v>
      </c>
      <c r="B38" t="s">
        <v>25</v>
      </c>
      <c r="C38">
        <v>1</v>
      </c>
      <c r="D38" t="s">
        <v>35</v>
      </c>
      <c r="E38" t="s">
        <v>46</v>
      </c>
      <c r="F38">
        <v>3</v>
      </c>
      <c r="G38" s="7">
        <v>2683</v>
      </c>
      <c r="H38" t="s">
        <v>25</v>
      </c>
      <c r="I38">
        <v>3</v>
      </c>
      <c r="J38">
        <v>3</v>
      </c>
      <c r="K38" s="5">
        <v>0.15</v>
      </c>
      <c r="L38" s="5">
        <v>0.1</v>
      </c>
      <c r="M38" s="6">
        <f t="shared" si="0"/>
        <v>4.9999999999999989E-2</v>
      </c>
      <c r="N38" s="8">
        <f t="shared" si="1"/>
        <v>536.6</v>
      </c>
      <c r="O38">
        <v>1200</v>
      </c>
      <c r="P38" t="str">
        <f t="shared" si="2"/>
        <v>low</v>
      </c>
      <c r="Q38" t="s">
        <v>26</v>
      </c>
      <c r="R38">
        <v>869</v>
      </c>
      <c r="S38" t="s">
        <v>27</v>
      </c>
      <c r="T38">
        <v>3</v>
      </c>
      <c r="U38">
        <v>2</v>
      </c>
      <c r="V38" t="s">
        <v>48</v>
      </c>
      <c r="W38">
        <v>86</v>
      </c>
      <c r="X38">
        <v>2</v>
      </c>
      <c r="Y38">
        <v>1</v>
      </c>
      <c r="Z38" t="s">
        <v>37</v>
      </c>
      <c r="AA38">
        <v>3810</v>
      </c>
      <c r="AB38">
        <v>1</v>
      </c>
      <c r="AC38">
        <v>14</v>
      </c>
      <c r="AD38">
        <v>3</v>
      </c>
      <c r="AE38">
        <v>3</v>
      </c>
      <c r="AF38">
        <v>0</v>
      </c>
      <c r="AG38">
        <v>3</v>
      </c>
      <c r="AH38">
        <v>2</v>
      </c>
      <c r="AI38">
        <v>2</v>
      </c>
      <c r="AJ38">
        <v>0</v>
      </c>
      <c r="AK38" t="str">
        <f>IF(Table2[[#This Row],[Alpha]]&gt;3%,"high performer",IF(Table2[[#This Row],[Alpha]]&gt;0%,"average performer","low performer"))</f>
        <v>high performer</v>
      </c>
      <c r="AL38" s="8">
        <v>3313.237501900152</v>
      </c>
      <c r="AM38">
        <f>Table2[[#This Row],[Salary]]/Table2[[#This Row],[Market Salary]]</f>
        <v>0.80978197260573415</v>
      </c>
      <c r="AN38" t="str">
        <f>IF(AND(Table2[[#This Row],[Alpha]]&gt;3%,Table2[[#This Row],[Salary]]&lt;MEDIAN(G:G)),"Underpaid",IF(AND(Table2[[#This Row],[Alpha]]&lt;0,Table2[[#This Row],[Salary]]&gt;MEDIAN(G:G)),"Overpaid","Fair"))</f>
        <v>Underpaid</v>
      </c>
      <c r="AO38" t="str">
        <f>IF(AND(Table2[[#This Row],[Alpha]]&gt;3%,Table2[[#This Row],[Tenure]]&gt;5),"Ready Now",IF(AND(Table2[[#This Row],[Alpha]]&gt;0,Table2[[#This Row],[Tenure]]&gt;3),"Ready Soon","Not Ready"))</f>
        <v>Not Ready</v>
      </c>
    </row>
    <row r="39" spans="1:41" x14ac:dyDescent="0.35">
      <c r="A39">
        <v>35</v>
      </c>
      <c r="B39" t="s">
        <v>32</v>
      </c>
      <c r="C39">
        <v>4</v>
      </c>
      <c r="D39" t="s">
        <v>29</v>
      </c>
      <c r="E39" t="s">
        <v>46</v>
      </c>
      <c r="F39">
        <v>4</v>
      </c>
      <c r="G39" s="7">
        <v>2014</v>
      </c>
      <c r="H39" t="s">
        <v>32</v>
      </c>
      <c r="I39">
        <v>3</v>
      </c>
      <c r="J39">
        <v>2</v>
      </c>
      <c r="K39" s="5">
        <v>0.08</v>
      </c>
      <c r="L39" s="5">
        <v>0.1</v>
      </c>
      <c r="M39" s="6">
        <f t="shared" si="0"/>
        <v>-2.0000000000000004E-2</v>
      </c>
      <c r="N39" s="8">
        <f t="shared" si="1"/>
        <v>402.8</v>
      </c>
      <c r="O39">
        <v>4500</v>
      </c>
      <c r="P39" t="str">
        <f t="shared" si="2"/>
        <v>low</v>
      </c>
      <c r="Q39" t="s">
        <v>26</v>
      </c>
      <c r="R39">
        <v>890</v>
      </c>
      <c r="S39" t="s">
        <v>27</v>
      </c>
      <c r="T39">
        <v>2</v>
      </c>
      <c r="U39">
        <v>3</v>
      </c>
      <c r="V39" t="s">
        <v>48</v>
      </c>
      <c r="W39">
        <v>97</v>
      </c>
      <c r="X39">
        <v>3</v>
      </c>
      <c r="Y39">
        <v>1</v>
      </c>
      <c r="Z39" t="s">
        <v>37</v>
      </c>
      <c r="AA39">
        <v>9687</v>
      </c>
      <c r="AB39">
        <v>1</v>
      </c>
      <c r="AC39">
        <v>13</v>
      </c>
      <c r="AD39">
        <v>3</v>
      </c>
      <c r="AE39">
        <v>1</v>
      </c>
      <c r="AF39">
        <v>0</v>
      </c>
      <c r="AG39">
        <v>2</v>
      </c>
      <c r="AH39">
        <v>3</v>
      </c>
      <c r="AI39">
        <v>2</v>
      </c>
      <c r="AJ39">
        <v>2</v>
      </c>
      <c r="AK39" t="str">
        <f>IF(Table2[[#This Row],[Alpha]]&gt;3%,"high performer",IF(Table2[[#This Row],[Alpha]]&gt;0%,"average performer","low performer"))</f>
        <v>low performer</v>
      </c>
      <c r="AL39" s="8">
        <v>2436.1157469253199</v>
      </c>
      <c r="AM39">
        <f>Table2[[#This Row],[Salary]]/Table2[[#This Row],[Market Salary]]</f>
        <v>0.82672590682192248</v>
      </c>
      <c r="AN39" t="str">
        <f>IF(AND(Table2[[#This Row],[Alpha]]&gt;3%,Table2[[#This Row],[Salary]]&lt;MEDIAN(G:G)),"Underpaid",IF(AND(Table2[[#This Row],[Alpha]]&lt;0,Table2[[#This Row],[Salary]]&gt;MEDIAN(G:G)),"Overpaid","Fair"))</f>
        <v>Fair</v>
      </c>
      <c r="AO39" t="str">
        <f>IF(AND(Table2[[#This Row],[Alpha]]&gt;3%,Table2[[#This Row],[Tenure]]&gt;5),"Ready Now",IF(AND(Table2[[#This Row],[Alpha]]&gt;0,Table2[[#This Row],[Tenure]]&gt;3),"Ready Soon","Not Ready"))</f>
        <v>Not Ready</v>
      </c>
    </row>
    <row r="40" spans="1:41" x14ac:dyDescent="0.35">
      <c r="A40">
        <v>36</v>
      </c>
      <c r="B40" t="s">
        <v>32</v>
      </c>
      <c r="C40">
        <v>2</v>
      </c>
      <c r="D40" t="s">
        <v>29</v>
      </c>
      <c r="E40" t="s">
        <v>36</v>
      </c>
      <c r="F40">
        <v>1</v>
      </c>
      <c r="G40" s="7">
        <v>3419</v>
      </c>
      <c r="H40" t="s">
        <v>25</v>
      </c>
      <c r="I40">
        <v>4</v>
      </c>
      <c r="J40">
        <v>1</v>
      </c>
      <c r="K40" s="5">
        <v>0.08</v>
      </c>
      <c r="L40" s="5">
        <v>0.1</v>
      </c>
      <c r="M40" s="6">
        <f t="shared" si="0"/>
        <v>-2.0000000000000004E-2</v>
      </c>
      <c r="N40" s="8">
        <f t="shared" si="1"/>
        <v>683.80000000000007</v>
      </c>
      <c r="O40">
        <v>500</v>
      </c>
      <c r="P40" t="str">
        <f t="shared" si="2"/>
        <v>low</v>
      </c>
      <c r="Q40" t="s">
        <v>26</v>
      </c>
      <c r="R40">
        <v>852</v>
      </c>
      <c r="S40" t="s">
        <v>34</v>
      </c>
      <c r="T40">
        <v>5</v>
      </c>
      <c r="U40">
        <v>4</v>
      </c>
      <c r="V40" t="s">
        <v>28</v>
      </c>
      <c r="W40">
        <v>82</v>
      </c>
      <c r="X40">
        <v>2</v>
      </c>
      <c r="Y40">
        <v>1</v>
      </c>
      <c r="Z40" t="s">
        <v>37</v>
      </c>
      <c r="AA40">
        <v>13072</v>
      </c>
      <c r="AB40">
        <v>9</v>
      </c>
      <c r="AC40">
        <v>14</v>
      </c>
      <c r="AD40">
        <v>3</v>
      </c>
      <c r="AE40">
        <v>4</v>
      </c>
      <c r="AF40">
        <v>1</v>
      </c>
      <c r="AG40">
        <v>6</v>
      </c>
      <c r="AH40">
        <v>3</v>
      </c>
      <c r="AI40">
        <v>1</v>
      </c>
      <c r="AJ40">
        <v>0</v>
      </c>
      <c r="AK40" t="str">
        <f>IF(Table2[[#This Row],[Alpha]]&gt;3%,"high performer",IF(Table2[[#This Row],[Alpha]]&gt;0%,"average performer","low performer"))</f>
        <v>low performer</v>
      </c>
      <c r="AL40" s="8">
        <v>4372.8100923031843</v>
      </c>
      <c r="AM40">
        <f>Table2[[#This Row],[Salary]]/Table2[[#This Row],[Market Salary]]</f>
        <v>0.78187708311823645</v>
      </c>
      <c r="AN40" t="str">
        <f>IF(AND(Table2[[#This Row],[Alpha]]&gt;3%,Table2[[#This Row],[Salary]]&lt;MEDIAN(G:G)),"Underpaid",IF(AND(Table2[[#This Row],[Alpha]]&lt;0,Table2[[#This Row],[Salary]]&gt;MEDIAN(G:G)),"Overpaid","Fair"))</f>
        <v>Fair</v>
      </c>
      <c r="AO40" t="str">
        <f>IF(AND(Table2[[#This Row],[Alpha]]&gt;3%,Table2[[#This Row],[Tenure]]&gt;5),"Ready Now",IF(AND(Table2[[#This Row],[Alpha]]&gt;0,Table2[[#This Row],[Tenure]]&gt;3),"Ready Soon","Not Ready"))</f>
        <v>Not Ready</v>
      </c>
    </row>
    <row r="41" spans="1:41" x14ac:dyDescent="0.35">
      <c r="A41">
        <v>33</v>
      </c>
      <c r="B41" t="s">
        <v>32</v>
      </c>
      <c r="C41">
        <v>3</v>
      </c>
      <c r="D41" t="s">
        <v>29</v>
      </c>
      <c r="E41" t="s">
        <v>30</v>
      </c>
      <c r="F41">
        <v>1</v>
      </c>
      <c r="G41" s="7">
        <v>5376</v>
      </c>
      <c r="H41" t="s">
        <v>32</v>
      </c>
      <c r="I41">
        <v>3</v>
      </c>
      <c r="J41">
        <v>5</v>
      </c>
      <c r="K41" s="5">
        <v>0.15</v>
      </c>
      <c r="L41" s="5">
        <v>0.1</v>
      </c>
      <c r="M41" s="6">
        <f t="shared" si="0"/>
        <v>4.9999999999999989E-2</v>
      </c>
      <c r="N41" s="8">
        <f t="shared" si="1"/>
        <v>1075.2</v>
      </c>
      <c r="O41">
        <v>3000</v>
      </c>
      <c r="P41" t="str">
        <f t="shared" si="2"/>
        <v>low</v>
      </c>
      <c r="Q41" t="s">
        <v>33</v>
      </c>
      <c r="R41">
        <v>1141</v>
      </c>
      <c r="S41" t="s">
        <v>27</v>
      </c>
      <c r="T41">
        <v>1</v>
      </c>
      <c r="U41">
        <v>3</v>
      </c>
      <c r="V41" t="s">
        <v>28</v>
      </c>
      <c r="W41">
        <v>42</v>
      </c>
      <c r="X41">
        <v>4</v>
      </c>
      <c r="Y41">
        <v>2</v>
      </c>
      <c r="Z41" t="s">
        <v>37</v>
      </c>
      <c r="AA41">
        <v>3193</v>
      </c>
      <c r="AB41">
        <v>2</v>
      </c>
      <c r="AC41">
        <v>19</v>
      </c>
      <c r="AD41">
        <v>3</v>
      </c>
      <c r="AE41">
        <v>1</v>
      </c>
      <c r="AF41">
        <v>2</v>
      </c>
      <c r="AG41">
        <v>10</v>
      </c>
      <c r="AH41">
        <v>3</v>
      </c>
      <c r="AI41">
        <v>3</v>
      </c>
      <c r="AJ41">
        <v>1</v>
      </c>
      <c r="AK41" t="str">
        <f>IF(Table2[[#This Row],[Alpha]]&gt;3%,"high performer",IF(Table2[[#This Row],[Alpha]]&gt;0%,"average performer","low performer"))</f>
        <v>high performer</v>
      </c>
      <c r="AL41" s="8">
        <v>6951.3944352287308</v>
      </c>
      <c r="AM41">
        <f>Table2[[#This Row],[Salary]]/Table2[[#This Row],[Market Salary]]</f>
        <v>0.77337001231798275</v>
      </c>
      <c r="AN41" t="str">
        <f>IF(AND(Table2[[#This Row],[Alpha]]&gt;3%,Table2[[#This Row],[Salary]]&lt;MEDIAN(G:G)),"Underpaid",IF(AND(Table2[[#This Row],[Alpha]]&lt;0,Table2[[#This Row],[Salary]]&gt;MEDIAN(G:G)),"Overpaid","Fair"))</f>
        <v>Fair</v>
      </c>
      <c r="AO41" t="str">
        <f>IF(AND(Table2[[#This Row],[Alpha]]&gt;3%,Table2[[#This Row],[Tenure]]&gt;5),"Ready Now",IF(AND(Table2[[#This Row],[Alpha]]&gt;0,Table2[[#This Row],[Tenure]]&gt;3),"Ready Soon","Not Ready"))</f>
        <v>Ready Soon</v>
      </c>
    </row>
    <row r="42" spans="1:41" x14ac:dyDescent="0.35">
      <c r="A42">
        <v>35</v>
      </c>
      <c r="B42" t="s">
        <v>32</v>
      </c>
      <c r="C42">
        <v>3</v>
      </c>
      <c r="D42" t="s">
        <v>35</v>
      </c>
      <c r="E42" t="s">
        <v>39</v>
      </c>
      <c r="F42">
        <v>4</v>
      </c>
      <c r="G42" s="7">
        <v>1951</v>
      </c>
      <c r="H42" t="s">
        <v>32</v>
      </c>
      <c r="I42">
        <v>3</v>
      </c>
      <c r="J42">
        <v>1</v>
      </c>
      <c r="K42" s="5">
        <v>0.12</v>
      </c>
      <c r="L42" s="5">
        <v>0.11</v>
      </c>
      <c r="M42" s="6">
        <f t="shared" si="0"/>
        <v>9.999999999999995E-3</v>
      </c>
      <c r="N42" s="8">
        <f t="shared" si="1"/>
        <v>390.20000000000005</v>
      </c>
      <c r="O42">
        <v>1200</v>
      </c>
      <c r="P42" t="str">
        <f t="shared" si="2"/>
        <v>low</v>
      </c>
      <c r="Q42" t="s">
        <v>26</v>
      </c>
      <c r="R42">
        <v>464</v>
      </c>
      <c r="S42" t="s">
        <v>34</v>
      </c>
      <c r="T42">
        <v>4</v>
      </c>
      <c r="U42">
        <v>2</v>
      </c>
      <c r="V42" t="s">
        <v>38</v>
      </c>
      <c r="W42">
        <v>75</v>
      </c>
      <c r="X42">
        <v>3</v>
      </c>
      <c r="Y42">
        <v>1</v>
      </c>
      <c r="Z42" t="s">
        <v>41</v>
      </c>
      <c r="AA42">
        <v>10910</v>
      </c>
      <c r="AB42">
        <v>1</v>
      </c>
      <c r="AC42">
        <v>12</v>
      </c>
      <c r="AD42">
        <v>3</v>
      </c>
      <c r="AE42">
        <v>3</v>
      </c>
      <c r="AF42">
        <v>1</v>
      </c>
      <c r="AG42">
        <v>1</v>
      </c>
      <c r="AH42">
        <v>3</v>
      </c>
      <c r="AI42">
        <v>0</v>
      </c>
      <c r="AJ42">
        <v>0</v>
      </c>
      <c r="AK42" t="str">
        <f>IF(Table2[[#This Row],[Alpha]]&gt;3%,"high performer",IF(Table2[[#This Row],[Alpha]]&gt;0%,"average performer","low performer"))</f>
        <v>average performer</v>
      </c>
      <c r="AL42" s="8">
        <v>2163.6013158536534</v>
      </c>
      <c r="AM42">
        <f>Table2[[#This Row],[Salary]]/Table2[[#This Row],[Market Salary]]</f>
        <v>0.90173729591684448</v>
      </c>
      <c r="AN42" t="str">
        <f>IF(AND(Table2[[#This Row],[Alpha]]&gt;3%,Table2[[#This Row],[Salary]]&lt;MEDIAN(G:G)),"Underpaid",IF(AND(Table2[[#This Row],[Alpha]]&lt;0,Table2[[#This Row],[Salary]]&gt;MEDIAN(G:G)),"Overpaid","Fair"))</f>
        <v>Fair</v>
      </c>
      <c r="AO42" t="str">
        <f>IF(AND(Table2[[#This Row],[Alpha]]&gt;3%,Table2[[#This Row],[Tenure]]&gt;5),"Ready Now",IF(AND(Table2[[#This Row],[Alpha]]&gt;0,Table2[[#This Row],[Tenure]]&gt;3),"Ready Soon","Not Ready"))</f>
        <v>Not Ready</v>
      </c>
    </row>
    <row r="43" spans="1:41" x14ac:dyDescent="0.35">
      <c r="A43">
        <v>27</v>
      </c>
      <c r="B43" t="s">
        <v>32</v>
      </c>
      <c r="C43">
        <v>4</v>
      </c>
      <c r="D43" t="s">
        <v>29</v>
      </c>
      <c r="E43" t="s">
        <v>39</v>
      </c>
      <c r="F43">
        <v>1</v>
      </c>
      <c r="G43" s="7">
        <v>2341</v>
      </c>
      <c r="H43" t="s">
        <v>32</v>
      </c>
      <c r="I43">
        <v>3</v>
      </c>
      <c r="J43">
        <v>1</v>
      </c>
      <c r="K43" s="5">
        <v>0.15</v>
      </c>
      <c r="L43" s="5">
        <v>0.1</v>
      </c>
      <c r="M43" s="6">
        <f t="shared" si="0"/>
        <v>4.9999999999999989E-2</v>
      </c>
      <c r="N43" s="8">
        <f t="shared" si="1"/>
        <v>468.20000000000005</v>
      </c>
      <c r="O43">
        <v>500</v>
      </c>
      <c r="P43" t="str">
        <f t="shared" si="2"/>
        <v>low</v>
      </c>
      <c r="Q43" t="s">
        <v>26</v>
      </c>
      <c r="R43">
        <v>1240</v>
      </c>
      <c r="S43" t="s">
        <v>34</v>
      </c>
      <c r="T43">
        <v>2</v>
      </c>
      <c r="U43">
        <v>4</v>
      </c>
      <c r="V43" t="s">
        <v>28</v>
      </c>
      <c r="W43">
        <v>33</v>
      </c>
      <c r="X43">
        <v>3</v>
      </c>
      <c r="Y43">
        <v>1</v>
      </c>
      <c r="Z43" t="s">
        <v>41</v>
      </c>
      <c r="AA43">
        <v>19715</v>
      </c>
      <c r="AB43">
        <v>1</v>
      </c>
      <c r="AC43">
        <v>13</v>
      </c>
      <c r="AD43">
        <v>3</v>
      </c>
      <c r="AE43">
        <v>4</v>
      </c>
      <c r="AF43">
        <v>1</v>
      </c>
      <c r="AG43">
        <v>1</v>
      </c>
      <c r="AH43">
        <v>6</v>
      </c>
      <c r="AI43">
        <v>0</v>
      </c>
      <c r="AJ43">
        <v>0</v>
      </c>
      <c r="AK43" t="str">
        <f>IF(Table2[[#This Row],[Alpha]]&gt;3%,"high performer",IF(Table2[[#This Row],[Alpha]]&gt;0%,"average performer","low performer"))</f>
        <v>high performer</v>
      </c>
      <c r="AL43" s="8">
        <v>2567.2839538571134</v>
      </c>
      <c r="AM43">
        <f>Table2[[#This Row],[Salary]]/Table2[[#This Row],[Market Salary]]</f>
        <v>0.91185861870980722</v>
      </c>
      <c r="AN43" t="str">
        <f>IF(AND(Table2[[#This Row],[Alpha]]&gt;3%,Table2[[#This Row],[Salary]]&lt;MEDIAN(G:G)),"Underpaid",IF(AND(Table2[[#This Row],[Alpha]]&lt;0,Table2[[#This Row],[Salary]]&gt;MEDIAN(G:G)),"Overpaid","Fair"))</f>
        <v>Underpaid</v>
      </c>
      <c r="AO43" t="str">
        <f>IF(AND(Table2[[#This Row],[Alpha]]&gt;3%,Table2[[#This Row],[Tenure]]&gt;5),"Ready Now",IF(AND(Table2[[#This Row],[Alpha]]&gt;0,Table2[[#This Row],[Tenure]]&gt;3),"Ready Soon","Not Ready"))</f>
        <v>Not Ready</v>
      </c>
    </row>
    <row r="44" spans="1:41" x14ac:dyDescent="0.35">
      <c r="A44">
        <v>26</v>
      </c>
      <c r="B44" t="s">
        <v>25</v>
      </c>
      <c r="C44">
        <v>1</v>
      </c>
      <c r="D44" t="s">
        <v>35</v>
      </c>
      <c r="E44" t="s">
        <v>39</v>
      </c>
      <c r="F44">
        <v>3</v>
      </c>
      <c r="G44" s="7">
        <v>2293</v>
      </c>
      <c r="H44" t="s">
        <v>32</v>
      </c>
      <c r="I44">
        <v>2</v>
      </c>
      <c r="J44">
        <v>1</v>
      </c>
      <c r="K44" s="5">
        <v>0.12</v>
      </c>
      <c r="L44" s="5">
        <v>0.11</v>
      </c>
      <c r="M44" s="6">
        <f t="shared" si="0"/>
        <v>9.999999999999995E-3</v>
      </c>
      <c r="N44" s="8">
        <f t="shared" si="1"/>
        <v>458.6</v>
      </c>
      <c r="O44">
        <v>3000</v>
      </c>
      <c r="P44" t="str">
        <f t="shared" si="2"/>
        <v>low</v>
      </c>
      <c r="Q44" t="s">
        <v>26</v>
      </c>
      <c r="R44">
        <v>1357</v>
      </c>
      <c r="S44" t="s">
        <v>34</v>
      </c>
      <c r="T44">
        <v>25</v>
      </c>
      <c r="U44">
        <v>3</v>
      </c>
      <c r="V44" t="s">
        <v>28</v>
      </c>
      <c r="W44">
        <v>48</v>
      </c>
      <c r="X44">
        <v>1</v>
      </c>
      <c r="Y44">
        <v>1</v>
      </c>
      <c r="Z44" t="s">
        <v>31</v>
      </c>
      <c r="AA44">
        <v>10558</v>
      </c>
      <c r="AB44">
        <v>1</v>
      </c>
      <c r="AC44">
        <v>12</v>
      </c>
      <c r="AD44">
        <v>3</v>
      </c>
      <c r="AE44">
        <v>3</v>
      </c>
      <c r="AF44">
        <v>0</v>
      </c>
      <c r="AG44">
        <v>1</v>
      </c>
      <c r="AH44">
        <v>2</v>
      </c>
      <c r="AI44">
        <v>0</v>
      </c>
      <c r="AJ44">
        <v>0</v>
      </c>
      <c r="AK44" t="str">
        <f>IF(Table2[[#This Row],[Alpha]]&gt;3%,"high performer",IF(Table2[[#This Row],[Alpha]]&gt;0%,"average performer","low performer"))</f>
        <v>average performer</v>
      </c>
      <c r="AL44" s="8">
        <v>2497.6929240792992</v>
      </c>
      <c r="AM44">
        <f>Table2[[#This Row],[Salary]]/Table2[[#This Row],[Market Salary]]</f>
        <v>0.91804720183737032</v>
      </c>
      <c r="AN44" t="str">
        <f>IF(AND(Table2[[#This Row],[Alpha]]&gt;3%,Table2[[#This Row],[Salary]]&lt;MEDIAN(G:G)),"Underpaid",IF(AND(Table2[[#This Row],[Alpha]]&lt;0,Table2[[#This Row],[Salary]]&gt;MEDIAN(G:G)),"Overpaid","Fair"))</f>
        <v>Fair</v>
      </c>
      <c r="AO44" t="str">
        <f>IF(AND(Table2[[#This Row],[Alpha]]&gt;3%,Table2[[#This Row],[Tenure]]&gt;5),"Ready Now",IF(AND(Table2[[#This Row],[Alpha]]&gt;0,Table2[[#This Row],[Tenure]]&gt;3),"Ready Soon","Not Ready"))</f>
        <v>Not Ready</v>
      </c>
    </row>
    <row r="45" spans="1:41" x14ac:dyDescent="0.35">
      <c r="A45">
        <v>27</v>
      </c>
      <c r="B45" t="s">
        <v>32</v>
      </c>
      <c r="C45">
        <v>4</v>
      </c>
      <c r="D45" t="s">
        <v>35</v>
      </c>
      <c r="E45" t="s">
        <v>30</v>
      </c>
      <c r="F45">
        <v>3</v>
      </c>
      <c r="G45" s="7">
        <v>8726</v>
      </c>
      <c r="H45" t="s">
        <v>32</v>
      </c>
      <c r="I45">
        <v>3</v>
      </c>
      <c r="J45">
        <v>9</v>
      </c>
      <c r="K45" s="5">
        <v>0.1</v>
      </c>
      <c r="L45" s="5">
        <v>0.11</v>
      </c>
      <c r="M45" s="6">
        <f t="shared" si="0"/>
        <v>-9.999999999999995E-3</v>
      </c>
      <c r="N45" s="8">
        <f t="shared" si="1"/>
        <v>1745.2</v>
      </c>
      <c r="O45">
        <v>4500</v>
      </c>
      <c r="P45" t="str">
        <f t="shared" si="2"/>
        <v>low</v>
      </c>
      <c r="Q45" t="s">
        <v>33</v>
      </c>
      <c r="R45">
        <v>994</v>
      </c>
      <c r="S45" t="s">
        <v>27</v>
      </c>
      <c r="T45">
        <v>8</v>
      </c>
      <c r="U45">
        <v>3</v>
      </c>
      <c r="V45" t="s">
        <v>28</v>
      </c>
      <c r="W45">
        <v>37</v>
      </c>
      <c r="X45">
        <v>3</v>
      </c>
      <c r="Y45">
        <v>3</v>
      </c>
      <c r="Z45" t="s">
        <v>31</v>
      </c>
      <c r="AA45">
        <v>2975</v>
      </c>
      <c r="AB45">
        <v>1</v>
      </c>
      <c r="AC45">
        <v>15</v>
      </c>
      <c r="AD45">
        <v>3</v>
      </c>
      <c r="AE45">
        <v>4</v>
      </c>
      <c r="AF45">
        <v>0</v>
      </c>
      <c r="AG45">
        <v>9</v>
      </c>
      <c r="AH45">
        <v>0</v>
      </c>
      <c r="AI45">
        <v>8</v>
      </c>
      <c r="AJ45">
        <v>1</v>
      </c>
      <c r="AK45" t="str">
        <f>IF(Table2[[#This Row],[Alpha]]&gt;3%,"high performer",IF(Table2[[#This Row],[Alpha]]&gt;0%,"average performer","low performer"))</f>
        <v>low performer</v>
      </c>
      <c r="AL45" s="8">
        <v>10167.869180414</v>
      </c>
      <c r="AM45">
        <f>Table2[[#This Row],[Salary]]/Table2[[#This Row],[Market Salary]]</f>
        <v>0.85819357479623948</v>
      </c>
      <c r="AN45" t="str">
        <f>IF(AND(Table2[[#This Row],[Alpha]]&gt;3%,Table2[[#This Row],[Salary]]&lt;MEDIAN(G:G)),"Underpaid",IF(AND(Table2[[#This Row],[Alpha]]&lt;0,Table2[[#This Row],[Salary]]&gt;MEDIAN(G:G)),"Overpaid","Fair"))</f>
        <v>Overpaid</v>
      </c>
      <c r="AO45" t="str">
        <f>IF(AND(Table2[[#This Row],[Alpha]]&gt;3%,Table2[[#This Row],[Tenure]]&gt;5),"Ready Now",IF(AND(Table2[[#This Row],[Alpha]]&gt;0,Table2[[#This Row],[Tenure]]&gt;3),"Ready Soon","Not Ready"))</f>
        <v>Not Ready</v>
      </c>
    </row>
    <row r="46" spans="1:41" x14ac:dyDescent="0.35">
      <c r="A46">
        <v>30</v>
      </c>
      <c r="B46" t="s">
        <v>32</v>
      </c>
      <c r="C46">
        <v>3</v>
      </c>
      <c r="D46" t="s">
        <v>29</v>
      </c>
      <c r="E46" t="s">
        <v>39</v>
      </c>
      <c r="F46">
        <v>4</v>
      </c>
      <c r="G46" s="7">
        <v>4011</v>
      </c>
      <c r="H46" t="s">
        <v>32</v>
      </c>
      <c r="I46">
        <v>3</v>
      </c>
      <c r="J46">
        <v>12</v>
      </c>
      <c r="K46" s="5">
        <v>0.15</v>
      </c>
      <c r="L46" s="5">
        <v>0.1</v>
      </c>
      <c r="M46" s="6">
        <f t="shared" si="0"/>
        <v>4.9999999999999989E-2</v>
      </c>
      <c r="N46" s="8">
        <f t="shared" si="1"/>
        <v>802.2</v>
      </c>
      <c r="O46">
        <v>1200</v>
      </c>
      <c r="P46" t="str">
        <f t="shared" si="2"/>
        <v>medium</v>
      </c>
      <c r="Q46" t="s">
        <v>33</v>
      </c>
      <c r="R46">
        <v>721</v>
      </c>
      <c r="S46" t="s">
        <v>34</v>
      </c>
      <c r="T46">
        <v>1</v>
      </c>
      <c r="U46">
        <v>2</v>
      </c>
      <c r="V46" t="s">
        <v>40</v>
      </c>
      <c r="W46">
        <v>58</v>
      </c>
      <c r="X46">
        <v>3</v>
      </c>
      <c r="Y46">
        <v>2</v>
      </c>
      <c r="Z46" t="s">
        <v>31</v>
      </c>
      <c r="AA46">
        <v>10781</v>
      </c>
      <c r="AB46">
        <v>1</v>
      </c>
      <c r="AC46">
        <v>23</v>
      </c>
      <c r="AD46">
        <v>4</v>
      </c>
      <c r="AE46">
        <v>4</v>
      </c>
      <c r="AF46">
        <v>0</v>
      </c>
      <c r="AG46">
        <v>12</v>
      </c>
      <c r="AH46">
        <v>2</v>
      </c>
      <c r="AI46">
        <v>8</v>
      </c>
      <c r="AJ46">
        <v>3</v>
      </c>
      <c r="AK46" t="str">
        <f>IF(Table2[[#This Row],[Alpha]]&gt;3%,"high performer",IF(Table2[[#This Row],[Alpha]]&gt;0%,"average performer","low performer"))</f>
        <v>high performer</v>
      </c>
      <c r="AL46" s="8">
        <v>4086.0125791192968</v>
      </c>
      <c r="AM46">
        <f>Table2[[#This Row],[Salary]]/Table2[[#This Row],[Market Salary]]</f>
        <v>0.98164161816274553</v>
      </c>
      <c r="AN46" t="str">
        <f>IF(AND(Table2[[#This Row],[Alpha]]&gt;3%,Table2[[#This Row],[Salary]]&lt;MEDIAN(G:G)),"Underpaid",IF(AND(Table2[[#This Row],[Alpha]]&lt;0,Table2[[#This Row],[Salary]]&gt;MEDIAN(G:G)),"Overpaid","Fair"))</f>
        <v>Underpaid</v>
      </c>
      <c r="AO46" t="str">
        <f>IF(AND(Table2[[#This Row],[Alpha]]&gt;3%,Table2[[#This Row],[Tenure]]&gt;5),"Ready Now",IF(AND(Table2[[#This Row],[Alpha]]&gt;0,Table2[[#This Row],[Tenure]]&gt;3),"Ready Soon","Not Ready"))</f>
        <v>Ready Now</v>
      </c>
    </row>
    <row r="47" spans="1:41" x14ac:dyDescent="0.35">
      <c r="A47">
        <v>41</v>
      </c>
      <c r="B47" t="s">
        <v>25</v>
      </c>
      <c r="C47">
        <v>2</v>
      </c>
      <c r="D47" t="s">
        <v>29</v>
      </c>
      <c r="E47" t="s">
        <v>47</v>
      </c>
      <c r="F47">
        <v>3</v>
      </c>
      <c r="G47" s="7">
        <v>19545</v>
      </c>
      <c r="H47" t="s">
        <v>32</v>
      </c>
      <c r="I47">
        <v>3</v>
      </c>
      <c r="J47">
        <v>22</v>
      </c>
      <c r="K47" s="5">
        <v>0.08</v>
      </c>
      <c r="L47" s="5">
        <v>7.0000000000000007E-2</v>
      </c>
      <c r="M47" s="6">
        <f t="shared" si="0"/>
        <v>9.999999999999995E-3</v>
      </c>
      <c r="N47" s="8">
        <f t="shared" si="1"/>
        <v>3909</v>
      </c>
      <c r="O47">
        <v>3000</v>
      </c>
      <c r="P47" t="str">
        <f t="shared" si="2"/>
        <v>low</v>
      </c>
      <c r="Q47" t="s">
        <v>26</v>
      </c>
      <c r="R47">
        <v>1360</v>
      </c>
      <c r="S47" t="s">
        <v>34</v>
      </c>
      <c r="T47">
        <v>12</v>
      </c>
      <c r="U47">
        <v>3</v>
      </c>
      <c r="V47" t="s">
        <v>49</v>
      </c>
      <c r="W47">
        <v>49</v>
      </c>
      <c r="X47">
        <v>3</v>
      </c>
      <c r="Y47">
        <v>5</v>
      </c>
      <c r="Z47" t="s">
        <v>37</v>
      </c>
      <c r="AA47">
        <v>16280</v>
      </c>
      <c r="AB47">
        <v>1</v>
      </c>
      <c r="AC47">
        <v>12</v>
      </c>
      <c r="AD47">
        <v>3</v>
      </c>
      <c r="AE47">
        <v>4</v>
      </c>
      <c r="AF47">
        <v>0</v>
      </c>
      <c r="AG47">
        <v>23</v>
      </c>
      <c r="AH47">
        <v>0</v>
      </c>
      <c r="AI47">
        <v>15</v>
      </c>
      <c r="AJ47">
        <v>15</v>
      </c>
      <c r="AK47" t="str">
        <f>IF(Table2[[#This Row],[Alpha]]&gt;3%,"high performer",IF(Table2[[#This Row],[Alpha]]&gt;0%,"average performer","low performer"))</f>
        <v>average performer</v>
      </c>
      <c r="AL47" s="8">
        <v>23094.659217004279</v>
      </c>
      <c r="AM47">
        <f>Table2[[#This Row],[Salary]]/Table2[[#This Row],[Market Salary]]</f>
        <v>0.8462995628707648</v>
      </c>
      <c r="AN47" t="str">
        <f>IF(AND(Table2[[#This Row],[Alpha]]&gt;3%,Table2[[#This Row],[Salary]]&lt;MEDIAN(G:G)),"Underpaid",IF(AND(Table2[[#This Row],[Alpha]]&lt;0,Table2[[#This Row],[Salary]]&gt;MEDIAN(G:G)),"Overpaid","Fair"))</f>
        <v>Fair</v>
      </c>
      <c r="AO47" t="str">
        <f>IF(AND(Table2[[#This Row],[Alpha]]&gt;3%,Table2[[#This Row],[Tenure]]&gt;5),"Ready Now",IF(AND(Table2[[#This Row],[Alpha]]&gt;0,Table2[[#This Row],[Tenure]]&gt;3),"Ready Soon","Not Ready"))</f>
        <v>Ready Soon</v>
      </c>
    </row>
    <row r="48" spans="1:41" x14ac:dyDescent="0.35">
      <c r="A48">
        <v>34</v>
      </c>
      <c r="B48" t="s">
        <v>32</v>
      </c>
      <c r="C48">
        <v>2</v>
      </c>
      <c r="D48" t="s">
        <v>35</v>
      </c>
      <c r="E48" t="s">
        <v>30</v>
      </c>
      <c r="F48">
        <v>3</v>
      </c>
      <c r="G48" s="7">
        <v>4568</v>
      </c>
      <c r="H48" t="s">
        <v>32</v>
      </c>
      <c r="I48">
        <v>3</v>
      </c>
      <c r="J48">
        <v>9</v>
      </c>
      <c r="K48" s="5">
        <v>0.08</v>
      </c>
      <c r="L48" s="5">
        <v>0.11</v>
      </c>
      <c r="M48" s="6">
        <f t="shared" si="0"/>
        <v>-0.03</v>
      </c>
      <c r="N48" s="8">
        <f t="shared" si="1"/>
        <v>913.6</v>
      </c>
      <c r="O48">
        <v>1200</v>
      </c>
      <c r="P48" t="str">
        <f t="shared" si="2"/>
        <v>High</v>
      </c>
      <c r="Q48" t="s">
        <v>44</v>
      </c>
      <c r="R48">
        <v>1065</v>
      </c>
      <c r="S48" t="s">
        <v>27</v>
      </c>
      <c r="T48">
        <v>23</v>
      </c>
      <c r="U48">
        <v>4</v>
      </c>
      <c r="V48" t="s">
        <v>48</v>
      </c>
      <c r="W48">
        <v>72</v>
      </c>
      <c r="X48">
        <v>3</v>
      </c>
      <c r="Y48">
        <v>2</v>
      </c>
      <c r="Z48" t="s">
        <v>31</v>
      </c>
      <c r="AA48">
        <v>10034</v>
      </c>
      <c r="AB48">
        <v>0</v>
      </c>
      <c r="AC48">
        <v>20</v>
      </c>
      <c r="AD48">
        <v>4</v>
      </c>
      <c r="AE48">
        <v>3</v>
      </c>
      <c r="AF48">
        <v>0</v>
      </c>
      <c r="AG48">
        <v>10</v>
      </c>
      <c r="AH48">
        <v>2</v>
      </c>
      <c r="AI48">
        <v>5</v>
      </c>
      <c r="AJ48">
        <v>8</v>
      </c>
      <c r="AK48" t="str">
        <f>IF(Table2[[#This Row],[Alpha]]&gt;3%,"high performer",IF(Table2[[#This Row],[Alpha]]&gt;0%,"average performer","low performer"))</f>
        <v>low performer</v>
      </c>
      <c r="AL48" s="8">
        <v>5523.7151674829674</v>
      </c>
      <c r="AM48">
        <f>Table2[[#This Row],[Salary]]/Table2[[#This Row],[Market Salary]]</f>
        <v>0.82697964349989006</v>
      </c>
      <c r="AN48" t="str">
        <f>IF(AND(Table2[[#This Row],[Alpha]]&gt;3%,Table2[[#This Row],[Salary]]&lt;MEDIAN(G:G)),"Underpaid",IF(AND(Table2[[#This Row],[Alpha]]&lt;0,Table2[[#This Row],[Salary]]&gt;MEDIAN(G:G)),"Overpaid","Fair"))</f>
        <v>Fair</v>
      </c>
      <c r="AO48" t="str">
        <f>IF(AND(Table2[[#This Row],[Alpha]]&gt;3%,Table2[[#This Row],[Tenure]]&gt;5),"Ready Now",IF(AND(Table2[[#This Row],[Alpha]]&gt;0,Table2[[#This Row],[Tenure]]&gt;3),"Ready Soon","Not Ready"))</f>
        <v>Not Ready</v>
      </c>
    </row>
    <row r="49" spans="1:41" x14ac:dyDescent="0.35">
      <c r="A49">
        <v>37</v>
      </c>
      <c r="B49" t="s">
        <v>32</v>
      </c>
      <c r="C49">
        <v>2</v>
      </c>
      <c r="D49" t="s">
        <v>35</v>
      </c>
      <c r="E49" t="s">
        <v>36</v>
      </c>
      <c r="F49">
        <v>2</v>
      </c>
      <c r="G49" s="7">
        <v>3022</v>
      </c>
      <c r="H49" t="s">
        <v>32</v>
      </c>
      <c r="I49">
        <v>3</v>
      </c>
      <c r="J49">
        <v>1</v>
      </c>
      <c r="K49" s="5">
        <v>0.1</v>
      </c>
      <c r="L49" s="5">
        <v>0.1</v>
      </c>
      <c r="M49" s="6">
        <f t="shared" si="0"/>
        <v>0</v>
      </c>
      <c r="N49" s="8">
        <f t="shared" si="1"/>
        <v>604.4</v>
      </c>
      <c r="O49">
        <v>3000</v>
      </c>
      <c r="P49" t="str">
        <f t="shared" si="2"/>
        <v>low</v>
      </c>
      <c r="Q49" t="s">
        <v>26</v>
      </c>
      <c r="R49">
        <v>408</v>
      </c>
      <c r="S49" t="s">
        <v>34</v>
      </c>
      <c r="T49">
        <v>19</v>
      </c>
      <c r="U49">
        <v>2</v>
      </c>
      <c r="V49" t="s">
        <v>28</v>
      </c>
      <c r="W49">
        <v>73</v>
      </c>
      <c r="X49">
        <v>3</v>
      </c>
      <c r="Y49">
        <v>1</v>
      </c>
      <c r="Z49" t="s">
        <v>37</v>
      </c>
      <c r="AA49">
        <v>10227</v>
      </c>
      <c r="AB49">
        <v>4</v>
      </c>
      <c r="AC49">
        <v>21</v>
      </c>
      <c r="AD49">
        <v>4</v>
      </c>
      <c r="AE49">
        <v>1</v>
      </c>
      <c r="AF49">
        <v>0</v>
      </c>
      <c r="AG49">
        <v>8</v>
      </c>
      <c r="AH49">
        <v>1</v>
      </c>
      <c r="AI49">
        <v>0</v>
      </c>
      <c r="AJ49">
        <v>0</v>
      </c>
      <c r="AK49" t="str">
        <f>IF(Table2[[#This Row],[Alpha]]&gt;3%,"high performer",IF(Table2[[#This Row],[Alpha]]&gt;0%,"average performer","low performer"))</f>
        <v>low performer</v>
      </c>
      <c r="AL49" s="8">
        <v>3927.954264515919</v>
      </c>
      <c r="AM49">
        <f>Table2[[#This Row],[Salary]]/Table2[[#This Row],[Market Salary]]</f>
        <v>0.76935722681395102</v>
      </c>
      <c r="AN49" t="str">
        <f>IF(AND(Table2[[#This Row],[Alpha]]&gt;3%,Table2[[#This Row],[Salary]]&lt;MEDIAN(G:G)),"Underpaid",IF(AND(Table2[[#This Row],[Alpha]]&lt;0,Table2[[#This Row],[Salary]]&gt;MEDIAN(G:G)),"Overpaid","Fair"))</f>
        <v>Fair</v>
      </c>
      <c r="AO49" t="str">
        <f>IF(AND(Table2[[#This Row],[Alpha]]&gt;3%,Table2[[#This Row],[Tenure]]&gt;5),"Ready Now",IF(AND(Table2[[#This Row],[Alpha]]&gt;0,Table2[[#This Row],[Tenure]]&gt;3),"Ready Soon","Not Ready"))</f>
        <v>Not Ready</v>
      </c>
    </row>
    <row r="50" spans="1:41" x14ac:dyDescent="0.35">
      <c r="A50">
        <v>46</v>
      </c>
      <c r="B50" t="s">
        <v>32</v>
      </c>
      <c r="C50">
        <v>1</v>
      </c>
      <c r="D50" t="s">
        <v>35</v>
      </c>
      <c r="E50" t="s">
        <v>30</v>
      </c>
      <c r="F50">
        <v>4</v>
      </c>
      <c r="G50" s="7">
        <v>5772</v>
      </c>
      <c r="H50" t="s">
        <v>25</v>
      </c>
      <c r="I50">
        <v>3</v>
      </c>
      <c r="J50">
        <v>9</v>
      </c>
      <c r="K50" s="5">
        <v>0.1</v>
      </c>
      <c r="L50" s="5">
        <v>0.1</v>
      </c>
      <c r="M50" s="6">
        <f t="shared" si="0"/>
        <v>0</v>
      </c>
      <c r="N50" s="8">
        <f t="shared" si="1"/>
        <v>1154.4000000000001</v>
      </c>
      <c r="O50">
        <v>500</v>
      </c>
      <c r="P50" t="str">
        <f t="shared" si="2"/>
        <v>low</v>
      </c>
      <c r="Q50" t="s">
        <v>33</v>
      </c>
      <c r="R50">
        <v>1211</v>
      </c>
      <c r="S50" t="s">
        <v>27</v>
      </c>
      <c r="T50">
        <v>5</v>
      </c>
      <c r="U50">
        <v>4</v>
      </c>
      <c r="V50" t="s">
        <v>48</v>
      </c>
      <c r="W50">
        <v>98</v>
      </c>
      <c r="X50">
        <v>3</v>
      </c>
      <c r="Y50">
        <v>2</v>
      </c>
      <c r="Z50" t="s">
        <v>31</v>
      </c>
      <c r="AA50">
        <v>20445</v>
      </c>
      <c r="AB50">
        <v>4</v>
      </c>
      <c r="AC50">
        <v>21</v>
      </c>
      <c r="AD50">
        <v>4</v>
      </c>
      <c r="AE50">
        <v>3</v>
      </c>
      <c r="AF50">
        <v>0</v>
      </c>
      <c r="AG50">
        <v>14</v>
      </c>
      <c r="AH50">
        <v>4</v>
      </c>
      <c r="AI50">
        <v>6</v>
      </c>
      <c r="AJ50">
        <v>0</v>
      </c>
      <c r="AK50" t="str">
        <f>IF(Table2[[#This Row],[Alpha]]&gt;3%,"high performer",IF(Table2[[#This Row],[Alpha]]&gt;0%,"average performer","low performer"))</f>
        <v>low performer</v>
      </c>
      <c r="AL50" s="8">
        <v>7451.7400726706173</v>
      </c>
      <c r="AM50">
        <f>Table2[[#This Row],[Salary]]/Table2[[#This Row],[Market Salary]]</f>
        <v>0.77458418352096148</v>
      </c>
      <c r="AN50" t="str">
        <f>IF(AND(Table2[[#This Row],[Alpha]]&gt;3%,Table2[[#This Row],[Salary]]&lt;MEDIAN(G:G)),"Underpaid",IF(AND(Table2[[#This Row],[Alpha]]&lt;0,Table2[[#This Row],[Salary]]&gt;MEDIAN(G:G)),"Overpaid","Fair"))</f>
        <v>Fair</v>
      </c>
      <c r="AO50" t="str">
        <f>IF(AND(Table2[[#This Row],[Alpha]]&gt;3%,Table2[[#This Row],[Tenure]]&gt;5),"Ready Now",IF(AND(Table2[[#This Row],[Alpha]]&gt;0,Table2[[#This Row],[Tenure]]&gt;3),"Ready Soon","Not Ready"))</f>
        <v>Not Ready</v>
      </c>
    </row>
    <row r="51" spans="1:41" x14ac:dyDescent="0.35">
      <c r="A51">
        <v>35</v>
      </c>
      <c r="B51" t="s">
        <v>32</v>
      </c>
      <c r="C51">
        <v>4</v>
      </c>
      <c r="D51" t="s">
        <v>35</v>
      </c>
      <c r="E51" t="s">
        <v>39</v>
      </c>
      <c r="F51">
        <v>4</v>
      </c>
      <c r="G51" s="7">
        <v>2269</v>
      </c>
      <c r="H51" t="s">
        <v>32</v>
      </c>
      <c r="I51">
        <v>3</v>
      </c>
      <c r="J51">
        <v>1</v>
      </c>
      <c r="K51" s="5">
        <v>0.12</v>
      </c>
      <c r="L51" s="5">
        <v>0.09</v>
      </c>
      <c r="M51" s="6">
        <f t="shared" si="0"/>
        <v>0.03</v>
      </c>
      <c r="N51" s="8">
        <f t="shared" si="1"/>
        <v>453.8</v>
      </c>
      <c r="O51">
        <v>4500</v>
      </c>
      <c r="P51" t="str">
        <f t="shared" si="2"/>
        <v>low</v>
      </c>
      <c r="Q51" t="s">
        <v>26</v>
      </c>
      <c r="R51">
        <v>1229</v>
      </c>
      <c r="S51" t="s">
        <v>34</v>
      </c>
      <c r="T51">
        <v>8</v>
      </c>
      <c r="U51">
        <v>1</v>
      </c>
      <c r="V51" t="s">
        <v>28</v>
      </c>
      <c r="W51">
        <v>36</v>
      </c>
      <c r="X51">
        <v>4</v>
      </c>
      <c r="Y51">
        <v>1</v>
      </c>
      <c r="Z51" t="s">
        <v>37</v>
      </c>
      <c r="AA51">
        <v>4892</v>
      </c>
      <c r="AB51">
        <v>1</v>
      </c>
      <c r="AC51">
        <v>19</v>
      </c>
      <c r="AD51">
        <v>3</v>
      </c>
      <c r="AE51">
        <v>4</v>
      </c>
      <c r="AF51">
        <v>0</v>
      </c>
      <c r="AG51">
        <v>1</v>
      </c>
      <c r="AH51">
        <v>2</v>
      </c>
      <c r="AI51">
        <v>0</v>
      </c>
      <c r="AJ51">
        <v>0</v>
      </c>
      <c r="AK51" t="str">
        <f>IF(Table2[[#This Row],[Alpha]]&gt;3%,"high performer",IF(Table2[[#This Row],[Alpha]]&gt;0%,"average performer","low performer"))</f>
        <v>average performer</v>
      </c>
      <c r="AL51" s="8">
        <v>2403.3853651801346</v>
      </c>
      <c r="AM51">
        <f>Table2[[#This Row],[Salary]]/Table2[[#This Row],[Market Salary]]</f>
        <v>0.94408496984000634</v>
      </c>
      <c r="AN51" t="str">
        <f>IF(AND(Table2[[#This Row],[Alpha]]&gt;3%,Table2[[#This Row],[Salary]]&lt;MEDIAN(G:G)),"Underpaid",IF(AND(Table2[[#This Row],[Alpha]]&lt;0,Table2[[#This Row],[Salary]]&gt;MEDIAN(G:G)),"Overpaid","Fair"))</f>
        <v>Fair</v>
      </c>
      <c r="AO51" t="str">
        <f>IF(AND(Table2[[#This Row],[Alpha]]&gt;3%,Table2[[#This Row],[Tenure]]&gt;5),"Ready Now",IF(AND(Table2[[#This Row],[Alpha]]&gt;0,Table2[[#This Row],[Tenure]]&gt;3),"Ready Soon","Not Ready"))</f>
        <v>Not Ready</v>
      </c>
    </row>
    <row r="52" spans="1:41" x14ac:dyDescent="0.35">
      <c r="A52">
        <v>48</v>
      </c>
      <c r="B52" t="s">
        <v>25</v>
      </c>
      <c r="C52">
        <v>1</v>
      </c>
      <c r="D52" t="s">
        <v>35</v>
      </c>
      <c r="E52" t="s">
        <v>39</v>
      </c>
      <c r="F52">
        <v>3</v>
      </c>
      <c r="G52" s="7">
        <v>5381</v>
      </c>
      <c r="H52" t="s">
        <v>25</v>
      </c>
      <c r="I52">
        <v>3</v>
      </c>
      <c r="J52">
        <v>1</v>
      </c>
      <c r="K52" s="5">
        <v>0.1</v>
      </c>
      <c r="L52" s="5">
        <v>0.11</v>
      </c>
      <c r="M52" s="6">
        <f t="shared" si="0"/>
        <v>-9.999999999999995E-3</v>
      </c>
      <c r="N52" s="8">
        <f t="shared" si="1"/>
        <v>1076.2</v>
      </c>
      <c r="O52">
        <v>500</v>
      </c>
      <c r="P52" t="str">
        <f t="shared" si="2"/>
        <v>low</v>
      </c>
      <c r="Q52" t="s">
        <v>26</v>
      </c>
      <c r="R52">
        <v>626</v>
      </c>
      <c r="S52" t="s">
        <v>34</v>
      </c>
      <c r="T52">
        <v>1</v>
      </c>
      <c r="U52">
        <v>2</v>
      </c>
      <c r="V52" t="s">
        <v>28</v>
      </c>
      <c r="W52">
        <v>98</v>
      </c>
      <c r="X52">
        <v>2</v>
      </c>
      <c r="Y52">
        <v>3</v>
      </c>
      <c r="Z52" t="s">
        <v>31</v>
      </c>
      <c r="AA52">
        <v>19294</v>
      </c>
      <c r="AB52">
        <v>9</v>
      </c>
      <c r="AC52">
        <v>13</v>
      </c>
      <c r="AD52">
        <v>3</v>
      </c>
      <c r="AE52">
        <v>4</v>
      </c>
      <c r="AF52">
        <v>0</v>
      </c>
      <c r="AG52">
        <v>23</v>
      </c>
      <c r="AH52">
        <v>2</v>
      </c>
      <c r="AI52">
        <v>0</v>
      </c>
      <c r="AJ52">
        <v>0</v>
      </c>
      <c r="AK52" t="str">
        <f>IF(Table2[[#This Row],[Alpha]]&gt;3%,"high performer",IF(Table2[[#This Row],[Alpha]]&gt;0%,"average performer","low performer"))</f>
        <v>low performer</v>
      </c>
      <c r="AL52" s="8">
        <v>6811.2029736099703</v>
      </c>
      <c r="AM52">
        <f>Table2[[#This Row],[Salary]]/Table2[[#This Row],[Market Salary]]</f>
        <v>0.79002197128006657</v>
      </c>
      <c r="AN52" t="str">
        <f>IF(AND(Table2[[#This Row],[Alpha]]&gt;3%,Table2[[#This Row],[Salary]]&lt;MEDIAN(G:G)),"Underpaid",IF(AND(Table2[[#This Row],[Alpha]]&lt;0,Table2[[#This Row],[Salary]]&gt;MEDIAN(G:G)),"Overpaid","Fair"))</f>
        <v>Overpaid</v>
      </c>
      <c r="AO52" t="str">
        <f>IF(AND(Table2[[#This Row],[Alpha]]&gt;3%,Table2[[#This Row],[Tenure]]&gt;5),"Ready Now",IF(AND(Table2[[#This Row],[Alpha]]&gt;0,Table2[[#This Row],[Tenure]]&gt;3),"Ready Soon","Not Ready"))</f>
        <v>Not Ready</v>
      </c>
    </row>
    <row r="53" spans="1:41" x14ac:dyDescent="0.35">
      <c r="A53">
        <v>28</v>
      </c>
      <c r="B53" t="s">
        <v>25</v>
      </c>
      <c r="C53">
        <v>3</v>
      </c>
      <c r="D53" t="s">
        <v>35</v>
      </c>
      <c r="E53" t="s">
        <v>39</v>
      </c>
      <c r="F53">
        <v>3</v>
      </c>
      <c r="G53" s="7">
        <v>3441</v>
      </c>
      <c r="H53" t="s">
        <v>25</v>
      </c>
      <c r="I53">
        <v>2</v>
      </c>
      <c r="J53">
        <v>2</v>
      </c>
      <c r="K53" s="5">
        <v>0.12</v>
      </c>
      <c r="L53" s="5">
        <v>0.1</v>
      </c>
      <c r="M53" s="6">
        <f t="shared" si="0"/>
        <v>1.999999999999999E-2</v>
      </c>
      <c r="N53" s="8">
        <f t="shared" si="1"/>
        <v>688.2</v>
      </c>
      <c r="O53">
        <v>3000</v>
      </c>
      <c r="P53" t="str">
        <f t="shared" si="2"/>
        <v>low</v>
      </c>
      <c r="Q53" t="s">
        <v>26</v>
      </c>
      <c r="R53">
        <v>1434</v>
      </c>
      <c r="S53" t="s">
        <v>34</v>
      </c>
      <c r="T53">
        <v>5</v>
      </c>
      <c r="U53">
        <v>4</v>
      </c>
      <c r="V53" t="s">
        <v>49</v>
      </c>
      <c r="W53">
        <v>50</v>
      </c>
      <c r="X53">
        <v>3</v>
      </c>
      <c r="Y53">
        <v>1</v>
      </c>
      <c r="Z53" t="s">
        <v>31</v>
      </c>
      <c r="AA53">
        <v>11179</v>
      </c>
      <c r="AB53">
        <v>1</v>
      </c>
      <c r="AC53">
        <v>13</v>
      </c>
      <c r="AD53">
        <v>3</v>
      </c>
      <c r="AE53">
        <v>3</v>
      </c>
      <c r="AF53">
        <v>0</v>
      </c>
      <c r="AG53">
        <v>2</v>
      </c>
      <c r="AH53">
        <v>3</v>
      </c>
      <c r="AI53">
        <v>2</v>
      </c>
      <c r="AJ53">
        <v>2</v>
      </c>
      <c r="AK53" t="str">
        <f>IF(Table2[[#This Row],[Alpha]]&gt;3%,"high performer",IF(Table2[[#This Row],[Alpha]]&gt;0%,"average performer","low performer"))</f>
        <v>average performer</v>
      </c>
      <c r="AL53" s="8">
        <v>4311.2979743786645</v>
      </c>
      <c r="AM53">
        <f>Table2[[#This Row],[Salary]]/Table2[[#This Row],[Market Salary]]</f>
        <v>0.79813550825048452</v>
      </c>
      <c r="AN53" t="str">
        <f>IF(AND(Table2[[#This Row],[Alpha]]&gt;3%,Table2[[#This Row],[Salary]]&lt;MEDIAN(G:G)),"Underpaid",IF(AND(Table2[[#This Row],[Alpha]]&lt;0,Table2[[#This Row],[Salary]]&gt;MEDIAN(G:G)),"Overpaid","Fair"))</f>
        <v>Fair</v>
      </c>
      <c r="AO53" t="str">
        <f>IF(AND(Table2[[#This Row],[Alpha]]&gt;3%,Table2[[#This Row],[Tenure]]&gt;5),"Ready Now",IF(AND(Table2[[#This Row],[Alpha]]&gt;0,Table2[[#This Row],[Tenure]]&gt;3),"Ready Soon","Not Ready"))</f>
        <v>Not Ready</v>
      </c>
    </row>
    <row r="54" spans="1:41" x14ac:dyDescent="0.35">
      <c r="A54">
        <v>44</v>
      </c>
      <c r="B54" t="s">
        <v>32</v>
      </c>
      <c r="C54">
        <v>2</v>
      </c>
      <c r="D54" t="s">
        <v>29</v>
      </c>
      <c r="E54" t="s">
        <v>30</v>
      </c>
      <c r="F54">
        <v>1</v>
      </c>
      <c r="G54" s="7">
        <v>5454</v>
      </c>
      <c r="H54" t="s">
        <v>25</v>
      </c>
      <c r="I54">
        <v>2</v>
      </c>
      <c r="J54">
        <v>4</v>
      </c>
      <c r="K54" s="5">
        <v>0.15</v>
      </c>
      <c r="L54" s="5">
        <v>0.11</v>
      </c>
      <c r="M54" s="6">
        <f t="shared" si="0"/>
        <v>3.9999999999999994E-2</v>
      </c>
      <c r="N54" s="8">
        <f t="shared" si="1"/>
        <v>1090.8</v>
      </c>
      <c r="O54">
        <v>500</v>
      </c>
      <c r="P54" t="str">
        <f t="shared" si="2"/>
        <v>low</v>
      </c>
      <c r="Q54" t="s">
        <v>26</v>
      </c>
      <c r="R54">
        <v>1488</v>
      </c>
      <c r="S54" t="s">
        <v>27</v>
      </c>
      <c r="T54">
        <v>1</v>
      </c>
      <c r="U54">
        <v>5</v>
      </c>
      <c r="V54" t="s">
        <v>48</v>
      </c>
      <c r="W54">
        <v>75</v>
      </c>
      <c r="X54">
        <v>3</v>
      </c>
      <c r="Y54">
        <v>2</v>
      </c>
      <c r="Z54" t="s">
        <v>41</v>
      </c>
      <c r="AA54">
        <v>4009</v>
      </c>
      <c r="AB54">
        <v>5</v>
      </c>
      <c r="AC54">
        <v>21</v>
      </c>
      <c r="AD54">
        <v>4</v>
      </c>
      <c r="AE54">
        <v>3</v>
      </c>
      <c r="AF54">
        <v>1</v>
      </c>
      <c r="AG54">
        <v>9</v>
      </c>
      <c r="AH54">
        <v>2</v>
      </c>
      <c r="AI54">
        <v>3</v>
      </c>
      <c r="AJ54">
        <v>1</v>
      </c>
      <c r="AK54" t="str">
        <f>IF(Table2[[#This Row],[Alpha]]&gt;3%,"high performer",IF(Table2[[#This Row],[Alpha]]&gt;0%,"average performer","low performer"))</f>
        <v>high performer</v>
      </c>
      <c r="AL54" s="8">
        <v>5908.2743464390132</v>
      </c>
      <c r="AM54">
        <f>Table2[[#This Row],[Salary]]/Table2[[#This Row],[Market Salary]]</f>
        <v>0.92311217797243794</v>
      </c>
      <c r="AN54" t="str">
        <f>IF(AND(Table2[[#This Row],[Alpha]]&gt;3%,Table2[[#This Row],[Salary]]&lt;MEDIAN(G:G)),"Underpaid",IF(AND(Table2[[#This Row],[Alpha]]&lt;0,Table2[[#This Row],[Salary]]&gt;MEDIAN(G:G)),"Overpaid","Fair"))</f>
        <v>Fair</v>
      </c>
      <c r="AO54" t="str">
        <f>IF(AND(Table2[[#This Row],[Alpha]]&gt;3%,Table2[[#This Row],[Tenure]]&gt;5),"Ready Now",IF(AND(Table2[[#This Row],[Alpha]]&gt;0,Table2[[#This Row],[Tenure]]&gt;3),"Ready Soon","Not Ready"))</f>
        <v>Ready Soon</v>
      </c>
    </row>
    <row r="55" spans="1:41" x14ac:dyDescent="0.35">
      <c r="A55">
        <v>35</v>
      </c>
      <c r="B55" t="s">
        <v>32</v>
      </c>
      <c r="C55">
        <v>3</v>
      </c>
      <c r="D55" t="s">
        <v>35</v>
      </c>
      <c r="E55" t="s">
        <v>43</v>
      </c>
      <c r="F55">
        <v>1</v>
      </c>
      <c r="G55" s="7">
        <v>9884</v>
      </c>
      <c r="H55" t="s">
        <v>25</v>
      </c>
      <c r="I55">
        <v>3</v>
      </c>
      <c r="J55">
        <v>4</v>
      </c>
      <c r="K55" s="5">
        <v>0.15</v>
      </c>
      <c r="L55" s="5">
        <v>0.1</v>
      </c>
      <c r="M55" s="6">
        <f t="shared" si="0"/>
        <v>4.9999999999999989E-2</v>
      </c>
      <c r="N55" s="8">
        <f t="shared" si="1"/>
        <v>1976.8000000000002</v>
      </c>
      <c r="O55">
        <v>4500</v>
      </c>
      <c r="P55" t="str">
        <f t="shared" si="2"/>
        <v>low</v>
      </c>
      <c r="Q55" t="s">
        <v>44</v>
      </c>
      <c r="R55">
        <v>1097</v>
      </c>
      <c r="S55" t="s">
        <v>34</v>
      </c>
      <c r="T55">
        <v>11</v>
      </c>
      <c r="U55">
        <v>2</v>
      </c>
      <c r="V55" t="s">
        <v>40</v>
      </c>
      <c r="W55">
        <v>79</v>
      </c>
      <c r="X55">
        <v>2</v>
      </c>
      <c r="Y55">
        <v>3</v>
      </c>
      <c r="Z55" t="s">
        <v>37</v>
      </c>
      <c r="AA55">
        <v>8302</v>
      </c>
      <c r="AB55">
        <v>2</v>
      </c>
      <c r="AC55">
        <v>13</v>
      </c>
      <c r="AD55">
        <v>3</v>
      </c>
      <c r="AE55">
        <v>3</v>
      </c>
      <c r="AF55">
        <v>1</v>
      </c>
      <c r="AG55">
        <v>10</v>
      </c>
      <c r="AH55">
        <v>3</v>
      </c>
      <c r="AI55">
        <v>0</v>
      </c>
      <c r="AJ55">
        <v>2</v>
      </c>
      <c r="AK55" t="str">
        <f>IF(Table2[[#This Row],[Alpha]]&gt;3%,"high performer",IF(Table2[[#This Row],[Alpha]]&gt;0%,"average performer","low performer"))</f>
        <v>high performer</v>
      </c>
      <c r="AL55" s="8">
        <v>10729.613822738971</v>
      </c>
      <c r="AM55">
        <f>Table2[[#This Row],[Salary]]/Table2[[#This Row],[Market Salary]]</f>
        <v>0.92118879237322737</v>
      </c>
      <c r="AN55" t="str">
        <f>IF(AND(Table2[[#This Row],[Alpha]]&gt;3%,Table2[[#This Row],[Salary]]&lt;MEDIAN(G:G)),"Underpaid",IF(AND(Table2[[#This Row],[Alpha]]&lt;0,Table2[[#This Row],[Salary]]&gt;MEDIAN(G:G)),"Overpaid","Fair"))</f>
        <v>Fair</v>
      </c>
      <c r="AO55" t="str">
        <f>IF(AND(Table2[[#This Row],[Alpha]]&gt;3%,Table2[[#This Row],[Tenure]]&gt;5),"Ready Now",IF(AND(Table2[[#This Row],[Alpha]]&gt;0,Table2[[#This Row],[Tenure]]&gt;3),"Ready Soon","Not Ready"))</f>
        <v>Ready Soon</v>
      </c>
    </row>
    <row r="56" spans="1:41" x14ac:dyDescent="0.35">
      <c r="A56">
        <v>26</v>
      </c>
      <c r="B56" t="s">
        <v>32</v>
      </c>
      <c r="C56">
        <v>3</v>
      </c>
      <c r="D56" t="s">
        <v>29</v>
      </c>
      <c r="E56" t="s">
        <v>30</v>
      </c>
      <c r="F56">
        <v>4</v>
      </c>
      <c r="G56" s="7">
        <v>4157</v>
      </c>
      <c r="H56" t="s">
        <v>25</v>
      </c>
      <c r="I56">
        <v>2</v>
      </c>
      <c r="J56">
        <v>2</v>
      </c>
      <c r="K56" s="5">
        <v>0.15</v>
      </c>
      <c r="L56" s="5">
        <v>0.09</v>
      </c>
      <c r="M56" s="6">
        <f t="shared" si="0"/>
        <v>0.06</v>
      </c>
      <c r="N56" s="8">
        <f t="shared" si="1"/>
        <v>831.40000000000009</v>
      </c>
      <c r="O56">
        <v>3000</v>
      </c>
      <c r="P56" t="str">
        <f t="shared" si="2"/>
        <v>medium</v>
      </c>
      <c r="Q56" t="s">
        <v>26</v>
      </c>
      <c r="R56">
        <v>1443</v>
      </c>
      <c r="S56" t="s">
        <v>27</v>
      </c>
      <c r="T56">
        <v>23</v>
      </c>
      <c r="U56">
        <v>3</v>
      </c>
      <c r="V56" t="s">
        <v>48</v>
      </c>
      <c r="W56">
        <v>47</v>
      </c>
      <c r="X56">
        <v>2</v>
      </c>
      <c r="Y56">
        <v>2</v>
      </c>
      <c r="Z56" t="s">
        <v>37</v>
      </c>
      <c r="AA56">
        <v>21436</v>
      </c>
      <c r="AB56">
        <v>7</v>
      </c>
      <c r="AC56">
        <v>19</v>
      </c>
      <c r="AD56">
        <v>3</v>
      </c>
      <c r="AE56">
        <v>3</v>
      </c>
      <c r="AF56">
        <v>1</v>
      </c>
      <c r="AG56">
        <v>5</v>
      </c>
      <c r="AH56">
        <v>2</v>
      </c>
      <c r="AI56">
        <v>2</v>
      </c>
      <c r="AJ56">
        <v>0</v>
      </c>
      <c r="AK56" t="str">
        <f>IF(Table2[[#This Row],[Alpha]]&gt;3%,"high performer",IF(Table2[[#This Row],[Alpha]]&gt;0%,"average performer","low performer"))</f>
        <v>high performer</v>
      </c>
      <c r="AL56" s="8">
        <v>5104.1343343114359</v>
      </c>
      <c r="AM56">
        <f>Table2[[#This Row],[Salary]]/Table2[[#This Row],[Market Salary]]</f>
        <v>0.81443781211937727</v>
      </c>
      <c r="AN56" t="str">
        <f>IF(AND(Table2[[#This Row],[Alpha]]&gt;3%,Table2[[#This Row],[Salary]]&lt;MEDIAN(G:G)),"Underpaid",IF(AND(Table2[[#This Row],[Alpha]]&lt;0,Table2[[#This Row],[Salary]]&gt;MEDIAN(G:G)),"Overpaid","Fair"))</f>
        <v>Underpaid</v>
      </c>
      <c r="AO56" t="str">
        <f>IF(AND(Table2[[#This Row],[Alpha]]&gt;3%,Table2[[#This Row],[Tenure]]&gt;5),"Ready Now",IF(AND(Table2[[#This Row],[Alpha]]&gt;0,Table2[[#This Row],[Tenure]]&gt;3),"Ready Soon","Not Ready"))</f>
        <v>Not Ready</v>
      </c>
    </row>
    <row r="57" spans="1:41" x14ac:dyDescent="0.35">
      <c r="A57">
        <v>33</v>
      </c>
      <c r="B57" t="s">
        <v>32</v>
      </c>
      <c r="C57">
        <v>1</v>
      </c>
      <c r="D57" t="s">
        <v>29</v>
      </c>
      <c r="E57" t="s">
        <v>47</v>
      </c>
      <c r="F57">
        <v>4</v>
      </c>
      <c r="G57" s="7">
        <v>13458</v>
      </c>
      <c r="H57" t="s">
        <v>25</v>
      </c>
      <c r="I57">
        <v>3</v>
      </c>
      <c r="J57">
        <v>15</v>
      </c>
      <c r="K57" s="5">
        <v>0.08</v>
      </c>
      <c r="L57" s="5">
        <v>0.09</v>
      </c>
      <c r="M57" s="6">
        <f t="shared" si="0"/>
        <v>-9.999999999999995E-3</v>
      </c>
      <c r="N57" s="8">
        <f t="shared" si="1"/>
        <v>2691.6000000000004</v>
      </c>
      <c r="O57">
        <v>500</v>
      </c>
      <c r="P57" t="str">
        <f t="shared" si="2"/>
        <v>low</v>
      </c>
      <c r="Q57" t="s">
        <v>33</v>
      </c>
      <c r="R57">
        <v>515</v>
      </c>
      <c r="S57" t="s">
        <v>34</v>
      </c>
      <c r="T57">
        <v>1</v>
      </c>
      <c r="U57">
        <v>2</v>
      </c>
      <c r="V57" t="s">
        <v>28</v>
      </c>
      <c r="W57">
        <v>98</v>
      </c>
      <c r="X57">
        <v>3</v>
      </c>
      <c r="Y57">
        <v>3</v>
      </c>
      <c r="Z57" t="s">
        <v>31</v>
      </c>
      <c r="AA57">
        <v>15146</v>
      </c>
      <c r="AB57">
        <v>1</v>
      </c>
      <c r="AC57">
        <v>12</v>
      </c>
      <c r="AD57">
        <v>3</v>
      </c>
      <c r="AE57">
        <v>3</v>
      </c>
      <c r="AF57">
        <v>0</v>
      </c>
      <c r="AG57">
        <v>15</v>
      </c>
      <c r="AH57">
        <v>1</v>
      </c>
      <c r="AI57">
        <v>14</v>
      </c>
      <c r="AJ57">
        <v>8</v>
      </c>
      <c r="AK57" t="str">
        <f>IF(Table2[[#This Row],[Alpha]]&gt;3%,"high performer",IF(Table2[[#This Row],[Alpha]]&gt;0%,"average performer","low performer"))</f>
        <v>low performer</v>
      </c>
      <c r="AL57" s="8">
        <v>14590.556098002056</v>
      </c>
      <c r="AM57">
        <f>Table2[[#This Row],[Salary]]/Table2[[#This Row],[Market Salary]]</f>
        <v>0.92237745495134749</v>
      </c>
      <c r="AN57" t="str">
        <f>IF(AND(Table2[[#This Row],[Alpha]]&gt;3%,Table2[[#This Row],[Salary]]&lt;MEDIAN(G:G)),"Underpaid",IF(AND(Table2[[#This Row],[Alpha]]&lt;0,Table2[[#This Row],[Salary]]&gt;MEDIAN(G:G)),"Overpaid","Fair"))</f>
        <v>Overpaid</v>
      </c>
      <c r="AO57" t="str">
        <f>IF(AND(Table2[[#This Row],[Alpha]]&gt;3%,Table2[[#This Row],[Tenure]]&gt;5),"Ready Now",IF(AND(Table2[[#This Row],[Alpha]]&gt;0,Table2[[#This Row],[Tenure]]&gt;3),"Ready Soon","Not Ready"))</f>
        <v>Not Ready</v>
      </c>
    </row>
    <row r="58" spans="1:41" x14ac:dyDescent="0.35">
      <c r="A58">
        <v>35</v>
      </c>
      <c r="B58" t="s">
        <v>32</v>
      </c>
      <c r="C58">
        <v>2</v>
      </c>
      <c r="D58" t="s">
        <v>35</v>
      </c>
      <c r="E58" t="s">
        <v>30</v>
      </c>
      <c r="F58">
        <v>1</v>
      </c>
      <c r="G58" s="7">
        <v>9069</v>
      </c>
      <c r="H58" t="s">
        <v>32</v>
      </c>
      <c r="I58">
        <v>2</v>
      </c>
      <c r="J58">
        <v>9</v>
      </c>
      <c r="K58" s="5">
        <v>0.12</v>
      </c>
      <c r="L58" s="5">
        <v>0.09</v>
      </c>
      <c r="M58" s="6">
        <f t="shared" si="0"/>
        <v>0.03</v>
      </c>
      <c r="N58" s="8">
        <f t="shared" si="1"/>
        <v>1813.8000000000002</v>
      </c>
      <c r="O58">
        <v>1200</v>
      </c>
      <c r="P58" t="str">
        <f t="shared" si="2"/>
        <v>medium</v>
      </c>
      <c r="Q58" t="s">
        <v>33</v>
      </c>
      <c r="R58">
        <v>853</v>
      </c>
      <c r="S58" t="s">
        <v>27</v>
      </c>
      <c r="T58">
        <v>18</v>
      </c>
      <c r="U58">
        <v>5</v>
      </c>
      <c r="V58" t="s">
        <v>28</v>
      </c>
      <c r="W58">
        <v>71</v>
      </c>
      <c r="X58">
        <v>3</v>
      </c>
      <c r="Y58">
        <v>3</v>
      </c>
      <c r="Z58" t="s">
        <v>37</v>
      </c>
      <c r="AA58">
        <v>11031</v>
      </c>
      <c r="AB58">
        <v>1</v>
      </c>
      <c r="AC58">
        <v>22</v>
      </c>
      <c r="AD58">
        <v>4</v>
      </c>
      <c r="AE58">
        <v>4</v>
      </c>
      <c r="AF58">
        <v>1</v>
      </c>
      <c r="AG58">
        <v>9</v>
      </c>
      <c r="AH58">
        <v>3</v>
      </c>
      <c r="AI58">
        <v>8</v>
      </c>
      <c r="AJ58">
        <v>1</v>
      </c>
      <c r="AK58" t="str">
        <f>IF(Table2[[#This Row],[Alpha]]&gt;3%,"high performer",IF(Table2[[#This Row],[Alpha]]&gt;0%,"average performer","low performer"))</f>
        <v>average performer</v>
      </c>
      <c r="AL58" s="8">
        <v>10371.137004056638</v>
      </c>
      <c r="AM58">
        <f>Table2[[#This Row],[Salary]]/Table2[[#This Row],[Market Salary]]</f>
        <v>0.87444607051788914</v>
      </c>
      <c r="AN58" t="str">
        <f>IF(AND(Table2[[#This Row],[Alpha]]&gt;3%,Table2[[#This Row],[Salary]]&lt;MEDIAN(G:G)),"Underpaid",IF(AND(Table2[[#This Row],[Alpha]]&lt;0,Table2[[#This Row],[Salary]]&gt;MEDIAN(G:G)),"Overpaid","Fair"))</f>
        <v>Fair</v>
      </c>
      <c r="AO58" t="str">
        <f>IF(AND(Table2[[#This Row],[Alpha]]&gt;3%,Table2[[#This Row],[Tenure]]&gt;5),"Ready Now",IF(AND(Table2[[#This Row],[Alpha]]&gt;0,Table2[[#This Row],[Tenure]]&gt;3),"Ready Soon","Not Ready"))</f>
        <v>Ready Soon</v>
      </c>
    </row>
    <row r="59" spans="1:41" x14ac:dyDescent="0.35">
      <c r="A59">
        <v>35</v>
      </c>
      <c r="B59" t="s">
        <v>32</v>
      </c>
      <c r="C59">
        <v>3</v>
      </c>
      <c r="D59" t="s">
        <v>29</v>
      </c>
      <c r="E59" t="s">
        <v>39</v>
      </c>
      <c r="F59">
        <v>1</v>
      </c>
      <c r="G59" s="7">
        <v>4014</v>
      </c>
      <c r="H59" t="s">
        <v>25</v>
      </c>
      <c r="I59">
        <v>3</v>
      </c>
      <c r="J59">
        <v>2</v>
      </c>
      <c r="K59" s="5">
        <v>0.15</v>
      </c>
      <c r="L59" s="5">
        <v>7.0000000000000007E-2</v>
      </c>
      <c r="M59" s="6">
        <f t="shared" si="0"/>
        <v>7.9999999999999988E-2</v>
      </c>
      <c r="N59" s="8">
        <f t="shared" si="1"/>
        <v>802.80000000000007</v>
      </c>
      <c r="O59">
        <v>3000</v>
      </c>
      <c r="P59" t="str">
        <f t="shared" si="2"/>
        <v>medium</v>
      </c>
      <c r="Q59" t="s">
        <v>26</v>
      </c>
      <c r="R59">
        <v>1142</v>
      </c>
      <c r="S59" t="s">
        <v>34</v>
      </c>
      <c r="T59">
        <v>23</v>
      </c>
      <c r="U59">
        <v>4</v>
      </c>
      <c r="V59" t="s">
        <v>40</v>
      </c>
      <c r="W59">
        <v>30</v>
      </c>
      <c r="X59">
        <v>3</v>
      </c>
      <c r="Y59">
        <v>1</v>
      </c>
      <c r="Z59" t="s">
        <v>37</v>
      </c>
      <c r="AA59">
        <v>16002</v>
      </c>
      <c r="AB59">
        <v>3</v>
      </c>
      <c r="AC59">
        <v>15</v>
      </c>
      <c r="AD59">
        <v>3</v>
      </c>
      <c r="AE59">
        <v>3</v>
      </c>
      <c r="AF59">
        <v>1</v>
      </c>
      <c r="AG59">
        <v>4</v>
      </c>
      <c r="AH59">
        <v>3</v>
      </c>
      <c r="AI59">
        <v>2</v>
      </c>
      <c r="AJ59">
        <v>2</v>
      </c>
      <c r="AK59" t="str">
        <f>IF(Table2[[#This Row],[Alpha]]&gt;3%,"high performer",IF(Table2[[#This Row],[Alpha]]&gt;0%,"average performer","low performer"))</f>
        <v>high performer</v>
      </c>
      <c r="AL59" s="8">
        <v>4873.2776673325279</v>
      </c>
      <c r="AM59">
        <f>Table2[[#This Row],[Salary]]/Table2[[#This Row],[Market Salary]]</f>
        <v>0.8236756191643666</v>
      </c>
      <c r="AN59" t="str">
        <f>IF(AND(Table2[[#This Row],[Alpha]]&gt;3%,Table2[[#This Row],[Salary]]&lt;MEDIAN(G:G)),"Underpaid",IF(AND(Table2[[#This Row],[Alpha]]&lt;0,Table2[[#This Row],[Salary]]&gt;MEDIAN(G:G)),"Overpaid","Fair"))</f>
        <v>Underpaid</v>
      </c>
      <c r="AO59" t="str">
        <f>IF(AND(Table2[[#This Row],[Alpha]]&gt;3%,Table2[[#This Row],[Tenure]]&gt;5),"Ready Now",IF(AND(Table2[[#This Row],[Alpha]]&gt;0,Table2[[#This Row],[Tenure]]&gt;3),"Ready Soon","Not Ready"))</f>
        <v>Not Ready</v>
      </c>
    </row>
    <row r="60" spans="1:41" x14ac:dyDescent="0.35">
      <c r="A60">
        <v>31</v>
      </c>
      <c r="B60" t="s">
        <v>32</v>
      </c>
      <c r="C60">
        <v>4</v>
      </c>
      <c r="D60" t="s">
        <v>35</v>
      </c>
      <c r="E60" t="s">
        <v>39</v>
      </c>
      <c r="F60">
        <v>4</v>
      </c>
      <c r="G60" s="7">
        <v>5915</v>
      </c>
      <c r="H60" t="s">
        <v>32</v>
      </c>
      <c r="I60">
        <v>2</v>
      </c>
      <c r="J60">
        <v>7</v>
      </c>
      <c r="K60" s="5">
        <v>0.12</v>
      </c>
      <c r="L60" s="5">
        <v>0.09</v>
      </c>
      <c r="M60" s="6">
        <f t="shared" si="0"/>
        <v>0.03</v>
      </c>
      <c r="N60" s="8">
        <f t="shared" si="1"/>
        <v>1183</v>
      </c>
      <c r="O60">
        <v>1200</v>
      </c>
      <c r="P60" t="str">
        <f t="shared" si="2"/>
        <v>low</v>
      </c>
      <c r="Q60" t="s">
        <v>26</v>
      </c>
      <c r="R60">
        <v>655</v>
      </c>
      <c r="S60" t="s">
        <v>34</v>
      </c>
      <c r="T60">
        <v>7</v>
      </c>
      <c r="U60">
        <v>4</v>
      </c>
      <c r="V60" t="s">
        <v>28</v>
      </c>
      <c r="W60">
        <v>48</v>
      </c>
      <c r="X60">
        <v>3</v>
      </c>
      <c r="Y60">
        <v>2</v>
      </c>
      <c r="Z60" t="s">
        <v>41</v>
      </c>
      <c r="AA60">
        <v>9528</v>
      </c>
      <c r="AB60">
        <v>3</v>
      </c>
      <c r="AC60">
        <v>22</v>
      </c>
      <c r="AD60">
        <v>4</v>
      </c>
      <c r="AE60">
        <v>4</v>
      </c>
      <c r="AF60">
        <v>1</v>
      </c>
      <c r="AG60">
        <v>10</v>
      </c>
      <c r="AH60">
        <v>3</v>
      </c>
      <c r="AI60">
        <v>7</v>
      </c>
      <c r="AJ60">
        <v>1</v>
      </c>
      <c r="AK60" t="str">
        <f>IF(Table2[[#This Row],[Alpha]]&gt;3%,"high performer",IF(Table2[[#This Row],[Alpha]]&gt;0%,"average performer","low performer"))</f>
        <v>average performer</v>
      </c>
      <c r="AL60" s="8">
        <v>6520.785439376843</v>
      </c>
      <c r="AM60">
        <f>Table2[[#This Row],[Salary]]/Table2[[#This Row],[Market Salary]]</f>
        <v>0.90709931418403877</v>
      </c>
      <c r="AN60" t="str">
        <f>IF(AND(Table2[[#This Row],[Alpha]]&gt;3%,Table2[[#This Row],[Salary]]&lt;MEDIAN(G:G)),"Underpaid",IF(AND(Table2[[#This Row],[Alpha]]&lt;0,Table2[[#This Row],[Salary]]&gt;MEDIAN(G:G)),"Overpaid","Fair"))</f>
        <v>Fair</v>
      </c>
      <c r="AO60" t="str">
        <f>IF(AND(Table2[[#This Row],[Alpha]]&gt;3%,Table2[[#This Row],[Tenure]]&gt;5),"Ready Now",IF(AND(Table2[[#This Row],[Alpha]]&gt;0,Table2[[#This Row],[Tenure]]&gt;3),"Ready Soon","Not Ready"))</f>
        <v>Ready Soon</v>
      </c>
    </row>
    <row r="61" spans="1:41" x14ac:dyDescent="0.35">
      <c r="A61">
        <v>37</v>
      </c>
      <c r="B61" t="s">
        <v>32</v>
      </c>
      <c r="C61">
        <v>1</v>
      </c>
      <c r="D61" t="s">
        <v>35</v>
      </c>
      <c r="E61" t="s">
        <v>42</v>
      </c>
      <c r="F61">
        <v>3</v>
      </c>
      <c r="G61" s="7">
        <v>5993</v>
      </c>
      <c r="H61" t="s">
        <v>32</v>
      </c>
      <c r="I61">
        <v>4</v>
      </c>
      <c r="J61">
        <v>7</v>
      </c>
      <c r="K61" s="5">
        <v>0.12</v>
      </c>
      <c r="L61" s="5">
        <v>0.09</v>
      </c>
      <c r="M61" s="6">
        <f t="shared" si="0"/>
        <v>0.03</v>
      </c>
      <c r="N61" s="8">
        <f t="shared" si="1"/>
        <v>1198.6000000000001</v>
      </c>
      <c r="O61">
        <v>1200</v>
      </c>
      <c r="P61" t="str">
        <f t="shared" si="2"/>
        <v>low</v>
      </c>
      <c r="Q61" t="s">
        <v>26</v>
      </c>
      <c r="R61">
        <v>1115</v>
      </c>
      <c r="S61" t="s">
        <v>34</v>
      </c>
      <c r="T61">
        <v>1</v>
      </c>
      <c r="U61">
        <v>4</v>
      </c>
      <c r="V61" t="s">
        <v>28</v>
      </c>
      <c r="W61">
        <v>51</v>
      </c>
      <c r="X61">
        <v>2</v>
      </c>
      <c r="Y61">
        <v>2</v>
      </c>
      <c r="Z61" t="s">
        <v>41</v>
      </c>
      <c r="AA61">
        <v>2689</v>
      </c>
      <c r="AB61">
        <v>1</v>
      </c>
      <c r="AC61">
        <v>18</v>
      </c>
      <c r="AD61">
        <v>3</v>
      </c>
      <c r="AE61">
        <v>3</v>
      </c>
      <c r="AF61">
        <v>1</v>
      </c>
      <c r="AG61">
        <v>7</v>
      </c>
      <c r="AH61">
        <v>2</v>
      </c>
      <c r="AI61">
        <v>5</v>
      </c>
      <c r="AJ61">
        <v>0</v>
      </c>
      <c r="AK61" t="str">
        <f>IF(Table2[[#This Row],[Alpha]]&gt;3%,"high performer",IF(Table2[[#This Row],[Alpha]]&gt;0%,"average performer","low performer"))</f>
        <v>average performer</v>
      </c>
      <c r="AL61" s="8">
        <v>6156.1819225793115</v>
      </c>
      <c r="AM61">
        <f>Table2[[#This Row],[Salary]]/Table2[[#This Row],[Market Salary]]</f>
        <v>0.97349299864242123</v>
      </c>
      <c r="AN61" t="str">
        <f>IF(AND(Table2[[#This Row],[Alpha]]&gt;3%,Table2[[#This Row],[Salary]]&lt;MEDIAN(G:G)),"Underpaid",IF(AND(Table2[[#This Row],[Alpha]]&lt;0,Table2[[#This Row],[Salary]]&gt;MEDIAN(G:G)),"Overpaid","Fair"))</f>
        <v>Fair</v>
      </c>
      <c r="AO61" t="str">
        <f>IF(AND(Table2[[#This Row],[Alpha]]&gt;3%,Table2[[#This Row],[Tenure]]&gt;5),"Ready Now",IF(AND(Table2[[#This Row],[Alpha]]&gt;0,Table2[[#This Row],[Tenure]]&gt;3),"Ready Soon","Not Ready"))</f>
        <v>Ready Soon</v>
      </c>
    </row>
    <row r="62" spans="1:41" x14ac:dyDescent="0.35">
      <c r="A62">
        <v>32</v>
      </c>
      <c r="B62" t="s">
        <v>32</v>
      </c>
      <c r="C62">
        <v>1</v>
      </c>
      <c r="D62" t="s">
        <v>35</v>
      </c>
      <c r="E62" t="s">
        <v>42</v>
      </c>
      <c r="F62">
        <v>4</v>
      </c>
      <c r="G62" s="7">
        <v>6162</v>
      </c>
      <c r="H62" t="s">
        <v>25</v>
      </c>
      <c r="I62">
        <v>3</v>
      </c>
      <c r="J62">
        <v>9</v>
      </c>
      <c r="K62" s="5">
        <v>0.08</v>
      </c>
      <c r="L62" s="5">
        <v>7.0000000000000007E-2</v>
      </c>
      <c r="M62" s="6">
        <f t="shared" si="0"/>
        <v>9.999999999999995E-3</v>
      </c>
      <c r="N62" s="8">
        <f t="shared" si="1"/>
        <v>1232.4000000000001</v>
      </c>
      <c r="O62">
        <v>4500</v>
      </c>
      <c r="P62" t="str">
        <f t="shared" si="2"/>
        <v>low</v>
      </c>
      <c r="Q62" t="s">
        <v>26</v>
      </c>
      <c r="R62">
        <v>427</v>
      </c>
      <c r="S62" t="s">
        <v>34</v>
      </c>
      <c r="T62">
        <v>1</v>
      </c>
      <c r="U62">
        <v>3</v>
      </c>
      <c r="V62" t="s">
        <v>40</v>
      </c>
      <c r="W62">
        <v>33</v>
      </c>
      <c r="X62">
        <v>3</v>
      </c>
      <c r="Y62">
        <v>2</v>
      </c>
      <c r="Z62" t="s">
        <v>37</v>
      </c>
      <c r="AA62">
        <v>10877</v>
      </c>
      <c r="AB62">
        <v>1</v>
      </c>
      <c r="AC62">
        <v>22</v>
      </c>
      <c r="AD62">
        <v>4</v>
      </c>
      <c r="AE62">
        <v>2</v>
      </c>
      <c r="AF62">
        <v>1</v>
      </c>
      <c r="AG62">
        <v>9</v>
      </c>
      <c r="AH62">
        <v>3</v>
      </c>
      <c r="AI62">
        <v>8</v>
      </c>
      <c r="AJ62">
        <v>7</v>
      </c>
      <c r="AK62" t="str">
        <f>IF(Table2[[#This Row],[Alpha]]&gt;3%,"high performer",IF(Table2[[#This Row],[Alpha]]&gt;0%,"average performer","low performer"))</f>
        <v>average performer</v>
      </c>
      <c r="AL62" s="8">
        <v>6809.9209283323562</v>
      </c>
      <c r="AM62">
        <f>Table2[[#This Row],[Salary]]/Table2[[#This Row],[Market Salary]]</f>
        <v>0.9048563213653904</v>
      </c>
      <c r="AN62" t="str">
        <f>IF(AND(Table2[[#This Row],[Alpha]]&gt;3%,Table2[[#This Row],[Salary]]&lt;MEDIAN(G:G)),"Underpaid",IF(AND(Table2[[#This Row],[Alpha]]&lt;0,Table2[[#This Row],[Salary]]&gt;MEDIAN(G:G)),"Overpaid","Fair"))</f>
        <v>Fair</v>
      </c>
      <c r="AO62" t="str">
        <f>IF(AND(Table2[[#This Row],[Alpha]]&gt;3%,Table2[[#This Row],[Tenure]]&gt;5),"Ready Now",IF(AND(Table2[[#This Row],[Alpha]]&gt;0,Table2[[#This Row],[Tenure]]&gt;3),"Ready Soon","Not Ready"))</f>
        <v>Ready Soon</v>
      </c>
    </row>
    <row r="63" spans="1:41" x14ac:dyDescent="0.35">
      <c r="A63">
        <v>38</v>
      </c>
      <c r="B63" t="s">
        <v>32</v>
      </c>
      <c r="C63">
        <v>4</v>
      </c>
      <c r="D63" t="s">
        <v>29</v>
      </c>
      <c r="E63" t="s">
        <v>39</v>
      </c>
      <c r="F63">
        <v>4</v>
      </c>
      <c r="G63" s="7">
        <v>2406</v>
      </c>
      <c r="H63" t="s">
        <v>32</v>
      </c>
      <c r="I63">
        <v>3</v>
      </c>
      <c r="J63">
        <v>10</v>
      </c>
      <c r="K63" s="5">
        <v>0.15</v>
      </c>
      <c r="L63" s="5">
        <v>0.09</v>
      </c>
      <c r="M63" s="6">
        <f t="shared" si="0"/>
        <v>0.06</v>
      </c>
      <c r="N63" s="8">
        <f t="shared" si="1"/>
        <v>481.20000000000005</v>
      </c>
      <c r="O63">
        <v>500</v>
      </c>
      <c r="P63" t="str">
        <f t="shared" si="2"/>
        <v>low</v>
      </c>
      <c r="Q63" t="s">
        <v>33</v>
      </c>
      <c r="R63">
        <v>653</v>
      </c>
      <c r="S63" t="s">
        <v>34</v>
      </c>
      <c r="T63">
        <v>29</v>
      </c>
      <c r="U63">
        <v>5</v>
      </c>
      <c r="V63" t="s">
        <v>28</v>
      </c>
      <c r="W63">
        <v>50</v>
      </c>
      <c r="X63">
        <v>3</v>
      </c>
      <c r="Y63">
        <v>2</v>
      </c>
      <c r="Z63" t="s">
        <v>31</v>
      </c>
      <c r="AA63">
        <v>5456</v>
      </c>
      <c r="AB63">
        <v>1</v>
      </c>
      <c r="AC63">
        <v>11</v>
      </c>
      <c r="AD63">
        <v>3</v>
      </c>
      <c r="AE63">
        <v>4</v>
      </c>
      <c r="AF63">
        <v>0</v>
      </c>
      <c r="AG63">
        <v>10</v>
      </c>
      <c r="AH63">
        <v>2</v>
      </c>
      <c r="AI63">
        <v>3</v>
      </c>
      <c r="AJ63">
        <v>9</v>
      </c>
      <c r="AK63" t="str">
        <f>IF(Table2[[#This Row],[Alpha]]&gt;3%,"high performer",IF(Table2[[#This Row],[Alpha]]&gt;0%,"average performer","low performer"))</f>
        <v>high performer</v>
      </c>
      <c r="AL63" s="8">
        <v>2963.5925174080244</v>
      </c>
      <c r="AM63">
        <f>Table2[[#This Row],[Salary]]/Table2[[#This Row],[Market Salary]]</f>
        <v>0.81185250194392511</v>
      </c>
      <c r="AN63" t="str">
        <f>IF(AND(Table2[[#This Row],[Alpha]]&gt;3%,Table2[[#This Row],[Salary]]&lt;MEDIAN(G:G)),"Underpaid",IF(AND(Table2[[#This Row],[Alpha]]&lt;0,Table2[[#This Row],[Salary]]&gt;MEDIAN(G:G)),"Overpaid","Fair"))</f>
        <v>Underpaid</v>
      </c>
      <c r="AO63" t="str">
        <f>IF(AND(Table2[[#This Row],[Alpha]]&gt;3%,Table2[[#This Row],[Tenure]]&gt;5),"Ready Now",IF(AND(Table2[[#This Row],[Alpha]]&gt;0,Table2[[#This Row],[Tenure]]&gt;3),"Ready Soon","Not Ready"))</f>
        <v>Ready Now</v>
      </c>
    </row>
    <row r="64" spans="1:41" x14ac:dyDescent="0.35">
      <c r="A64">
        <v>50</v>
      </c>
      <c r="B64" t="s">
        <v>32</v>
      </c>
      <c r="C64">
        <v>2</v>
      </c>
      <c r="D64" t="s">
        <v>29</v>
      </c>
      <c r="E64" t="s">
        <v>47</v>
      </c>
      <c r="F64">
        <v>3</v>
      </c>
      <c r="G64" s="7">
        <v>18740</v>
      </c>
      <c r="H64" t="s">
        <v>25</v>
      </c>
      <c r="I64">
        <v>2</v>
      </c>
      <c r="J64">
        <v>27</v>
      </c>
      <c r="K64" s="5">
        <v>0.1</v>
      </c>
      <c r="L64" s="5">
        <v>0.1</v>
      </c>
      <c r="M64" s="6">
        <f t="shared" si="0"/>
        <v>0</v>
      </c>
      <c r="N64" s="8">
        <f t="shared" si="1"/>
        <v>3748</v>
      </c>
      <c r="O64">
        <v>1200</v>
      </c>
      <c r="P64" t="str">
        <f t="shared" si="2"/>
        <v>low</v>
      </c>
      <c r="Q64" t="s">
        <v>26</v>
      </c>
      <c r="R64">
        <v>989</v>
      </c>
      <c r="S64" t="s">
        <v>34</v>
      </c>
      <c r="T64">
        <v>7</v>
      </c>
      <c r="U64">
        <v>2</v>
      </c>
      <c r="V64" t="s">
        <v>40</v>
      </c>
      <c r="W64">
        <v>43</v>
      </c>
      <c r="X64">
        <v>2</v>
      </c>
      <c r="Y64">
        <v>5</v>
      </c>
      <c r="Z64" t="s">
        <v>41</v>
      </c>
      <c r="AA64">
        <v>16701</v>
      </c>
      <c r="AB64">
        <v>5</v>
      </c>
      <c r="AC64">
        <v>12</v>
      </c>
      <c r="AD64">
        <v>3</v>
      </c>
      <c r="AE64">
        <v>4</v>
      </c>
      <c r="AF64">
        <v>1</v>
      </c>
      <c r="AG64">
        <v>29</v>
      </c>
      <c r="AH64">
        <v>2</v>
      </c>
      <c r="AI64">
        <v>3</v>
      </c>
      <c r="AJ64">
        <v>13</v>
      </c>
      <c r="AK64" t="str">
        <f>IF(Table2[[#This Row],[Alpha]]&gt;3%,"high performer",IF(Table2[[#This Row],[Alpha]]&gt;0%,"average performer","low performer"))</f>
        <v>low performer</v>
      </c>
      <c r="AL64" s="8">
        <v>23232.035411275265</v>
      </c>
      <c r="AM64">
        <f>Table2[[#This Row],[Salary]]/Table2[[#This Row],[Market Salary]]</f>
        <v>0.80664477598483975</v>
      </c>
      <c r="AN64" t="str">
        <f>IF(AND(Table2[[#This Row],[Alpha]]&gt;3%,Table2[[#This Row],[Salary]]&lt;MEDIAN(G:G)),"Underpaid",IF(AND(Table2[[#This Row],[Alpha]]&lt;0,Table2[[#This Row],[Salary]]&gt;MEDIAN(G:G)),"Overpaid","Fair"))</f>
        <v>Fair</v>
      </c>
      <c r="AO64" t="str">
        <f>IF(AND(Table2[[#This Row],[Alpha]]&gt;3%,Table2[[#This Row],[Tenure]]&gt;5),"Ready Now",IF(AND(Table2[[#This Row],[Alpha]]&gt;0,Table2[[#This Row],[Tenure]]&gt;3),"Ready Soon","Not Ready"))</f>
        <v>Not Ready</v>
      </c>
    </row>
    <row r="65" spans="1:41" x14ac:dyDescent="0.35">
      <c r="A65">
        <v>59</v>
      </c>
      <c r="B65" t="s">
        <v>32</v>
      </c>
      <c r="C65">
        <v>1</v>
      </c>
      <c r="D65" t="s">
        <v>29</v>
      </c>
      <c r="E65" t="s">
        <v>30</v>
      </c>
      <c r="F65">
        <v>1</v>
      </c>
      <c r="G65" s="7">
        <v>7637</v>
      </c>
      <c r="H65" t="s">
        <v>32</v>
      </c>
      <c r="I65">
        <v>2</v>
      </c>
      <c r="J65">
        <v>21</v>
      </c>
      <c r="K65" s="5">
        <v>0.1</v>
      </c>
      <c r="L65" s="5">
        <v>0.09</v>
      </c>
      <c r="M65" s="6">
        <f t="shared" si="0"/>
        <v>1.0000000000000009E-2</v>
      </c>
      <c r="N65" s="8">
        <f t="shared" si="1"/>
        <v>1527.4</v>
      </c>
      <c r="O65">
        <v>4500</v>
      </c>
      <c r="P65" t="str">
        <f t="shared" si="2"/>
        <v>High</v>
      </c>
      <c r="Q65" t="s">
        <v>26</v>
      </c>
      <c r="R65">
        <v>1435</v>
      </c>
      <c r="S65" t="s">
        <v>27</v>
      </c>
      <c r="T65">
        <v>25</v>
      </c>
      <c r="U65">
        <v>3</v>
      </c>
      <c r="V65" t="s">
        <v>28</v>
      </c>
      <c r="W65">
        <v>99</v>
      </c>
      <c r="X65">
        <v>3</v>
      </c>
      <c r="Y65">
        <v>3</v>
      </c>
      <c r="Z65" t="s">
        <v>31</v>
      </c>
      <c r="AA65">
        <v>2354</v>
      </c>
      <c r="AB65">
        <v>7</v>
      </c>
      <c r="AC65">
        <v>11</v>
      </c>
      <c r="AD65">
        <v>3</v>
      </c>
      <c r="AE65">
        <v>4</v>
      </c>
      <c r="AF65">
        <v>0</v>
      </c>
      <c r="AG65">
        <v>28</v>
      </c>
      <c r="AH65">
        <v>3</v>
      </c>
      <c r="AI65">
        <v>16</v>
      </c>
      <c r="AJ65">
        <v>7</v>
      </c>
      <c r="AK65" t="str">
        <f>IF(Table2[[#This Row],[Alpha]]&gt;3%,"high performer",IF(Table2[[#This Row],[Alpha]]&gt;0%,"average performer","low performer"))</f>
        <v>average performer</v>
      </c>
      <c r="AL65" s="8">
        <v>7641.3747819612809</v>
      </c>
      <c r="AM65">
        <f>Table2[[#This Row],[Salary]]/Table2[[#This Row],[Market Salary]]</f>
        <v>0.99942748758095101</v>
      </c>
      <c r="AN65" t="str">
        <f>IF(AND(Table2[[#This Row],[Alpha]]&gt;3%,Table2[[#This Row],[Salary]]&lt;MEDIAN(G:G)),"Underpaid",IF(AND(Table2[[#This Row],[Alpha]]&lt;0,Table2[[#This Row],[Salary]]&gt;MEDIAN(G:G)),"Overpaid","Fair"))</f>
        <v>Fair</v>
      </c>
      <c r="AO65" t="str">
        <f>IF(AND(Table2[[#This Row],[Alpha]]&gt;3%,Table2[[#This Row],[Tenure]]&gt;5),"Ready Now",IF(AND(Table2[[#This Row],[Alpha]]&gt;0,Table2[[#This Row],[Tenure]]&gt;3),"Ready Soon","Not Ready"))</f>
        <v>Ready Soon</v>
      </c>
    </row>
    <row r="66" spans="1:41" x14ac:dyDescent="0.35">
      <c r="A66">
        <v>36</v>
      </c>
      <c r="B66" t="s">
        <v>32</v>
      </c>
      <c r="C66">
        <v>3</v>
      </c>
      <c r="D66" t="s">
        <v>29</v>
      </c>
      <c r="E66" t="s">
        <v>43</v>
      </c>
      <c r="F66">
        <v>3</v>
      </c>
      <c r="G66" s="7">
        <v>10096</v>
      </c>
      <c r="H66" t="s">
        <v>32</v>
      </c>
      <c r="I66">
        <v>3</v>
      </c>
      <c r="J66">
        <v>17</v>
      </c>
      <c r="K66" s="5">
        <v>0.12</v>
      </c>
      <c r="L66" s="5">
        <v>0.11</v>
      </c>
      <c r="M66" s="6">
        <f t="shared" ref="M66:M129" si="3">K66-L66</f>
        <v>9.999999999999995E-3</v>
      </c>
      <c r="N66" s="8">
        <f t="shared" ref="N66:N129" si="4">G66 * 0.2</f>
        <v>2019.2</v>
      </c>
      <c r="O66">
        <v>3000</v>
      </c>
      <c r="P66" t="str">
        <f t="shared" si="2"/>
        <v>medium</v>
      </c>
      <c r="Q66" t="s">
        <v>26</v>
      </c>
      <c r="R66">
        <v>1223</v>
      </c>
      <c r="S66" t="s">
        <v>34</v>
      </c>
      <c r="T66">
        <v>8</v>
      </c>
      <c r="U66">
        <v>3</v>
      </c>
      <c r="V66" t="s">
        <v>49</v>
      </c>
      <c r="W66">
        <v>59</v>
      </c>
      <c r="X66">
        <v>3</v>
      </c>
      <c r="Y66">
        <v>3</v>
      </c>
      <c r="Z66" t="s">
        <v>41</v>
      </c>
      <c r="AA66">
        <v>8202</v>
      </c>
      <c r="AB66">
        <v>1</v>
      </c>
      <c r="AC66">
        <v>13</v>
      </c>
      <c r="AD66">
        <v>3</v>
      </c>
      <c r="AE66">
        <v>2</v>
      </c>
      <c r="AF66">
        <v>3</v>
      </c>
      <c r="AG66">
        <v>17</v>
      </c>
      <c r="AH66">
        <v>2</v>
      </c>
      <c r="AI66">
        <v>14</v>
      </c>
      <c r="AJ66">
        <v>12</v>
      </c>
      <c r="AK66" t="str">
        <f>IF(Table2[[#This Row],[Alpha]]&gt;3%,"high performer",IF(Table2[[#This Row],[Alpha]]&gt;0%,"average performer","low performer"))</f>
        <v>average performer</v>
      </c>
      <c r="AL66" s="8">
        <v>10793.998499128949</v>
      </c>
      <c r="AM66">
        <f>Table2[[#This Row],[Salary]]/Table2[[#This Row],[Market Salary]]</f>
        <v>0.93533457511734175</v>
      </c>
      <c r="AN66" t="str">
        <f>IF(AND(Table2[[#This Row],[Alpha]]&gt;3%,Table2[[#This Row],[Salary]]&lt;MEDIAN(G:G)),"Underpaid",IF(AND(Table2[[#This Row],[Alpha]]&lt;0,Table2[[#This Row],[Salary]]&gt;MEDIAN(G:G)),"Overpaid","Fair"))</f>
        <v>Fair</v>
      </c>
      <c r="AO66" t="str">
        <f>IF(AND(Table2[[#This Row],[Alpha]]&gt;3%,Table2[[#This Row],[Tenure]]&gt;5),"Ready Now",IF(AND(Table2[[#This Row],[Alpha]]&gt;0,Table2[[#This Row],[Tenure]]&gt;3),"Ready Soon","Not Ready"))</f>
        <v>Ready Soon</v>
      </c>
    </row>
    <row r="67" spans="1:41" x14ac:dyDescent="0.35">
      <c r="A67">
        <v>55</v>
      </c>
      <c r="B67" t="s">
        <v>32</v>
      </c>
      <c r="C67">
        <v>4</v>
      </c>
      <c r="D67" t="s">
        <v>29</v>
      </c>
      <c r="E67" t="s">
        <v>45</v>
      </c>
      <c r="F67">
        <v>3</v>
      </c>
      <c r="G67" s="7">
        <v>14756</v>
      </c>
      <c r="H67" t="s">
        <v>25</v>
      </c>
      <c r="I67">
        <v>3</v>
      </c>
      <c r="J67">
        <v>5</v>
      </c>
      <c r="K67" s="5">
        <v>0.08</v>
      </c>
      <c r="L67" s="5">
        <v>0.11</v>
      </c>
      <c r="M67" s="6">
        <f t="shared" si="3"/>
        <v>-0.03</v>
      </c>
      <c r="N67" s="8">
        <f t="shared" si="4"/>
        <v>2951.2000000000003</v>
      </c>
      <c r="O67">
        <v>3000</v>
      </c>
      <c r="P67" t="str">
        <f t="shared" ref="P67:P130" si="5">IF(G66&lt;7000,"low",IF(G66&lt;14000,"medium","High"))</f>
        <v>medium</v>
      </c>
      <c r="Q67" t="s">
        <v>26</v>
      </c>
      <c r="R67">
        <v>836</v>
      </c>
      <c r="S67" t="s">
        <v>34</v>
      </c>
      <c r="T67">
        <v>8</v>
      </c>
      <c r="U67">
        <v>3</v>
      </c>
      <c r="V67" t="s">
        <v>40</v>
      </c>
      <c r="W67">
        <v>33</v>
      </c>
      <c r="X67">
        <v>3</v>
      </c>
      <c r="Y67">
        <v>4</v>
      </c>
      <c r="Z67" t="s">
        <v>41</v>
      </c>
      <c r="AA67">
        <v>19730</v>
      </c>
      <c r="AB67">
        <v>2</v>
      </c>
      <c r="AC67">
        <v>14</v>
      </c>
      <c r="AD67">
        <v>3</v>
      </c>
      <c r="AE67">
        <v>3</v>
      </c>
      <c r="AF67">
        <v>3</v>
      </c>
      <c r="AG67">
        <v>21</v>
      </c>
      <c r="AH67">
        <v>2</v>
      </c>
      <c r="AI67">
        <v>0</v>
      </c>
      <c r="AJ67">
        <v>0</v>
      </c>
      <c r="AK67" t="str">
        <f>IF(Table2[[#This Row],[Alpha]]&gt;3%,"high performer",IF(Table2[[#This Row],[Alpha]]&gt;0%,"average performer","low performer"))</f>
        <v>low performer</v>
      </c>
      <c r="AL67" s="8">
        <v>18131.038538864479</v>
      </c>
      <c r="AM67">
        <f>Table2[[#This Row],[Salary]]/Table2[[#This Row],[Market Salary]]</f>
        <v>0.81385299404499234</v>
      </c>
      <c r="AN67" t="str">
        <f>IF(AND(Table2[[#This Row],[Alpha]]&gt;3%,Table2[[#This Row],[Salary]]&lt;MEDIAN(G:G)),"Underpaid",IF(AND(Table2[[#This Row],[Alpha]]&lt;0,Table2[[#This Row],[Salary]]&gt;MEDIAN(G:G)),"Overpaid","Fair"))</f>
        <v>Overpaid</v>
      </c>
      <c r="AO67" t="str">
        <f>IF(AND(Table2[[#This Row],[Alpha]]&gt;3%,Table2[[#This Row],[Tenure]]&gt;5),"Ready Now",IF(AND(Table2[[#This Row],[Alpha]]&gt;0,Table2[[#This Row],[Tenure]]&gt;3),"Ready Soon","Not Ready"))</f>
        <v>Not Ready</v>
      </c>
    </row>
    <row r="68" spans="1:41" x14ac:dyDescent="0.35">
      <c r="A68">
        <v>36</v>
      </c>
      <c r="B68" t="s">
        <v>32</v>
      </c>
      <c r="C68">
        <v>2</v>
      </c>
      <c r="D68" t="s">
        <v>35</v>
      </c>
      <c r="E68" t="s">
        <v>42</v>
      </c>
      <c r="F68">
        <v>2</v>
      </c>
      <c r="G68" s="7">
        <v>6499</v>
      </c>
      <c r="H68" t="s">
        <v>32</v>
      </c>
      <c r="I68">
        <v>3</v>
      </c>
      <c r="J68">
        <v>6</v>
      </c>
      <c r="K68" s="5">
        <v>0.15</v>
      </c>
      <c r="L68" s="5">
        <v>0.09</v>
      </c>
      <c r="M68" s="6">
        <f t="shared" si="3"/>
        <v>0.06</v>
      </c>
      <c r="N68" s="8">
        <f t="shared" si="4"/>
        <v>1299.8000000000002</v>
      </c>
      <c r="O68">
        <v>4500</v>
      </c>
      <c r="P68" t="str">
        <f t="shared" si="5"/>
        <v>High</v>
      </c>
      <c r="Q68" t="s">
        <v>33</v>
      </c>
      <c r="R68">
        <v>1195</v>
      </c>
      <c r="S68" t="s">
        <v>34</v>
      </c>
      <c r="T68">
        <v>11</v>
      </c>
      <c r="U68">
        <v>3</v>
      </c>
      <c r="V68" t="s">
        <v>28</v>
      </c>
      <c r="W68">
        <v>95</v>
      </c>
      <c r="X68">
        <v>2</v>
      </c>
      <c r="Y68">
        <v>2</v>
      </c>
      <c r="Z68" t="s">
        <v>31</v>
      </c>
      <c r="AA68">
        <v>22656</v>
      </c>
      <c r="AB68">
        <v>1</v>
      </c>
      <c r="AC68">
        <v>13</v>
      </c>
      <c r="AD68">
        <v>3</v>
      </c>
      <c r="AE68">
        <v>3</v>
      </c>
      <c r="AF68">
        <v>0</v>
      </c>
      <c r="AG68">
        <v>6</v>
      </c>
      <c r="AH68">
        <v>3</v>
      </c>
      <c r="AI68">
        <v>5</v>
      </c>
      <c r="AJ68">
        <v>0</v>
      </c>
      <c r="AK68" t="str">
        <f>IF(Table2[[#This Row],[Alpha]]&gt;3%,"high performer",IF(Table2[[#This Row],[Alpha]]&gt;0%,"average performer","low performer"))</f>
        <v>high performer</v>
      </c>
      <c r="AL68" s="8">
        <v>8362.2246846423623</v>
      </c>
      <c r="AM68">
        <f>Table2[[#This Row],[Salary]]/Table2[[#This Row],[Market Salary]]</f>
        <v>0.77718552718820555</v>
      </c>
      <c r="AN68" t="str">
        <f>IF(AND(Table2[[#This Row],[Alpha]]&gt;3%,Table2[[#This Row],[Salary]]&lt;MEDIAN(G:G)),"Underpaid",IF(AND(Table2[[#This Row],[Alpha]]&lt;0,Table2[[#This Row],[Salary]]&gt;MEDIAN(G:G)),"Overpaid","Fair"))</f>
        <v>Fair</v>
      </c>
      <c r="AO68" t="str">
        <f>IF(AND(Table2[[#This Row],[Alpha]]&gt;3%,Table2[[#This Row],[Tenure]]&gt;5),"Ready Now",IF(AND(Table2[[#This Row],[Alpha]]&gt;0,Table2[[#This Row],[Tenure]]&gt;3),"Ready Soon","Not Ready"))</f>
        <v>Ready Now</v>
      </c>
    </row>
    <row r="69" spans="1:41" x14ac:dyDescent="0.35">
      <c r="A69">
        <v>45</v>
      </c>
      <c r="B69" t="s">
        <v>32</v>
      </c>
      <c r="C69">
        <v>2</v>
      </c>
      <c r="D69" t="s">
        <v>35</v>
      </c>
      <c r="E69" t="s">
        <v>36</v>
      </c>
      <c r="F69">
        <v>1</v>
      </c>
      <c r="G69" s="7">
        <v>9724</v>
      </c>
      <c r="H69" t="s">
        <v>32</v>
      </c>
      <c r="I69">
        <v>3</v>
      </c>
      <c r="J69">
        <v>1</v>
      </c>
      <c r="K69" s="5">
        <v>0.08</v>
      </c>
      <c r="L69" s="5">
        <v>0.09</v>
      </c>
      <c r="M69" s="6">
        <f t="shared" si="3"/>
        <v>-9.999999999999995E-3</v>
      </c>
      <c r="N69" s="8">
        <f t="shared" si="4"/>
        <v>1944.8000000000002</v>
      </c>
      <c r="O69">
        <v>1200</v>
      </c>
      <c r="P69" t="str">
        <f t="shared" si="5"/>
        <v>low</v>
      </c>
      <c r="Q69" t="s">
        <v>26</v>
      </c>
      <c r="R69">
        <v>1339</v>
      </c>
      <c r="S69" t="s">
        <v>34</v>
      </c>
      <c r="T69">
        <v>7</v>
      </c>
      <c r="U69">
        <v>3</v>
      </c>
      <c r="V69" t="s">
        <v>28</v>
      </c>
      <c r="W69">
        <v>59</v>
      </c>
      <c r="X69">
        <v>3</v>
      </c>
      <c r="Y69">
        <v>3</v>
      </c>
      <c r="Z69" t="s">
        <v>41</v>
      </c>
      <c r="AA69">
        <v>18787</v>
      </c>
      <c r="AB69">
        <v>2</v>
      </c>
      <c r="AC69">
        <v>17</v>
      </c>
      <c r="AD69">
        <v>3</v>
      </c>
      <c r="AE69">
        <v>3</v>
      </c>
      <c r="AF69">
        <v>1</v>
      </c>
      <c r="AG69">
        <v>25</v>
      </c>
      <c r="AH69">
        <v>2</v>
      </c>
      <c r="AI69">
        <v>0</v>
      </c>
      <c r="AJ69">
        <v>0</v>
      </c>
      <c r="AK69" t="str">
        <f>IF(Table2[[#This Row],[Alpha]]&gt;3%,"high performer",IF(Table2[[#This Row],[Alpha]]&gt;0%,"average performer","low performer"))</f>
        <v>low performer</v>
      </c>
      <c r="AL69" s="8">
        <v>11705.780889181742</v>
      </c>
      <c r="AM69">
        <f>Table2[[#This Row],[Salary]]/Table2[[#This Row],[Market Salary]]</f>
        <v>0.83070066764932649</v>
      </c>
      <c r="AN69" t="str">
        <f>IF(AND(Table2[[#This Row],[Alpha]]&gt;3%,Table2[[#This Row],[Salary]]&lt;MEDIAN(G:G)),"Underpaid",IF(AND(Table2[[#This Row],[Alpha]]&lt;0,Table2[[#This Row],[Salary]]&gt;MEDIAN(G:G)),"Overpaid","Fair"))</f>
        <v>Overpaid</v>
      </c>
      <c r="AO69" t="str">
        <f>IF(AND(Table2[[#This Row],[Alpha]]&gt;3%,Table2[[#This Row],[Tenure]]&gt;5),"Ready Now",IF(AND(Table2[[#This Row],[Alpha]]&gt;0,Table2[[#This Row],[Tenure]]&gt;3),"Ready Soon","Not Ready"))</f>
        <v>Not Ready</v>
      </c>
    </row>
    <row r="70" spans="1:41" x14ac:dyDescent="0.35">
      <c r="A70">
        <v>35</v>
      </c>
      <c r="B70" t="s">
        <v>32</v>
      </c>
      <c r="C70">
        <v>2</v>
      </c>
      <c r="D70" t="s">
        <v>35</v>
      </c>
      <c r="E70" t="s">
        <v>36</v>
      </c>
      <c r="F70">
        <v>1</v>
      </c>
      <c r="G70" s="7">
        <v>2194</v>
      </c>
      <c r="H70" t="s">
        <v>32</v>
      </c>
      <c r="I70">
        <v>2</v>
      </c>
      <c r="J70">
        <v>3</v>
      </c>
      <c r="K70" s="5">
        <v>0.15</v>
      </c>
      <c r="L70" s="5">
        <v>0.11</v>
      </c>
      <c r="M70" s="6">
        <f t="shared" si="3"/>
        <v>3.9999999999999994E-2</v>
      </c>
      <c r="N70" s="8">
        <f t="shared" si="4"/>
        <v>438.8</v>
      </c>
      <c r="O70">
        <v>4500</v>
      </c>
      <c r="P70" t="str">
        <f t="shared" si="5"/>
        <v>medium</v>
      </c>
      <c r="Q70" t="s">
        <v>33</v>
      </c>
      <c r="R70">
        <v>664</v>
      </c>
      <c r="S70" t="s">
        <v>34</v>
      </c>
      <c r="T70">
        <v>1</v>
      </c>
      <c r="U70">
        <v>3</v>
      </c>
      <c r="V70" t="s">
        <v>40</v>
      </c>
      <c r="W70">
        <v>79</v>
      </c>
      <c r="X70">
        <v>3</v>
      </c>
      <c r="Y70">
        <v>1</v>
      </c>
      <c r="Z70" t="s">
        <v>37</v>
      </c>
      <c r="AA70">
        <v>5868</v>
      </c>
      <c r="AB70">
        <v>4</v>
      </c>
      <c r="AC70">
        <v>13</v>
      </c>
      <c r="AD70">
        <v>3</v>
      </c>
      <c r="AE70">
        <v>4</v>
      </c>
      <c r="AF70">
        <v>1</v>
      </c>
      <c r="AG70">
        <v>5</v>
      </c>
      <c r="AH70">
        <v>2</v>
      </c>
      <c r="AI70">
        <v>2</v>
      </c>
      <c r="AJ70">
        <v>1</v>
      </c>
      <c r="AK70" t="str">
        <f>IF(Table2[[#This Row],[Alpha]]&gt;3%,"high performer",IF(Table2[[#This Row],[Alpha]]&gt;0%,"average performer","low performer"))</f>
        <v>high performer</v>
      </c>
      <c r="AL70" s="8">
        <v>2834.3715262365486</v>
      </c>
      <c r="AM70">
        <f>Table2[[#This Row],[Salary]]/Table2[[#This Row],[Market Salary]]</f>
        <v>0.77406930590823864</v>
      </c>
      <c r="AN70" t="str">
        <f>IF(AND(Table2[[#This Row],[Alpha]]&gt;3%,Table2[[#This Row],[Salary]]&lt;MEDIAN(G:G)),"Underpaid",IF(AND(Table2[[#This Row],[Alpha]]&lt;0,Table2[[#This Row],[Salary]]&gt;MEDIAN(G:G)),"Overpaid","Fair"))</f>
        <v>Underpaid</v>
      </c>
      <c r="AO70" t="str">
        <f>IF(AND(Table2[[#This Row],[Alpha]]&gt;3%,Table2[[#This Row],[Tenure]]&gt;5),"Ready Now",IF(AND(Table2[[#This Row],[Alpha]]&gt;0,Table2[[#This Row],[Tenure]]&gt;3),"Ready Soon","Not Ready"))</f>
        <v>Not Ready</v>
      </c>
    </row>
    <row r="71" spans="1:41" x14ac:dyDescent="0.35">
      <c r="A71">
        <v>36</v>
      </c>
      <c r="B71" t="s">
        <v>25</v>
      </c>
      <c r="C71">
        <v>4</v>
      </c>
      <c r="D71" t="s">
        <v>35</v>
      </c>
      <c r="E71" t="s">
        <v>36</v>
      </c>
      <c r="F71">
        <v>3</v>
      </c>
      <c r="G71" s="7">
        <v>3388</v>
      </c>
      <c r="H71" t="s">
        <v>25</v>
      </c>
      <c r="I71">
        <v>2</v>
      </c>
      <c r="J71">
        <v>1</v>
      </c>
      <c r="K71" s="5">
        <v>0.1</v>
      </c>
      <c r="L71" s="5">
        <v>0.09</v>
      </c>
      <c r="M71" s="6">
        <f t="shared" si="3"/>
        <v>1.0000000000000009E-2</v>
      </c>
      <c r="N71" s="8">
        <f t="shared" si="4"/>
        <v>677.6</v>
      </c>
      <c r="O71">
        <v>500</v>
      </c>
      <c r="P71" t="str">
        <f t="shared" si="5"/>
        <v>low</v>
      </c>
      <c r="Q71" t="s">
        <v>26</v>
      </c>
      <c r="R71">
        <v>318</v>
      </c>
      <c r="S71" t="s">
        <v>34</v>
      </c>
      <c r="T71">
        <v>9</v>
      </c>
      <c r="U71">
        <v>3</v>
      </c>
      <c r="V71" t="s">
        <v>40</v>
      </c>
      <c r="W71">
        <v>79</v>
      </c>
      <c r="X71">
        <v>2</v>
      </c>
      <c r="Y71">
        <v>1</v>
      </c>
      <c r="Z71" t="s">
        <v>37</v>
      </c>
      <c r="AA71">
        <v>21777</v>
      </c>
      <c r="AB71">
        <v>0</v>
      </c>
      <c r="AC71">
        <v>17</v>
      </c>
      <c r="AD71">
        <v>3</v>
      </c>
      <c r="AE71">
        <v>1</v>
      </c>
      <c r="AF71">
        <v>1</v>
      </c>
      <c r="AG71">
        <v>2</v>
      </c>
      <c r="AH71">
        <v>0</v>
      </c>
      <c r="AI71">
        <v>0</v>
      </c>
      <c r="AJ71">
        <v>0</v>
      </c>
      <c r="AK71" t="str">
        <f>IF(Table2[[#This Row],[Alpha]]&gt;3%,"high performer",IF(Table2[[#This Row],[Alpha]]&gt;0%,"average performer","low performer"))</f>
        <v>average performer</v>
      </c>
      <c r="AL71" s="8">
        <v>3506.8820902618822</v>
      </c>
      <c r="AM71">
        <f>Table2[[#This Row],[Salary]]/Table2[[#This Row],[Market Salary]]</f>
        <v>0.96610034577666548</v>
      </c>
      <c r="AN71" t="str">
        <f>IF(AND(Table2[[#This Row],[Alpha]]&gt;3%,Table2[[#This Row],[Salary]]&lt;MEDIAN(G:G)),"Underpaid",IF(AND(Table2[[#This Row],[Alpha]]&lt;0,Table2[[#This Row],[Salary]]&gt;MEDIAN(G:G)),"Overpaid","Fair"))</f>
        <v>Fair</v>
      </c>
      <c r="AO71" t="str">
        <f>IF(AND(Table2[[#This Row],[Alpha]]&gt;3%,Table2[[#This Row],[Tenure]]&gt;5),"Ready Now",IF(AND(Table2[[#This Row],[Alpha]]&gt;0,Table2[[#This Row],[Tenure]]&gt;3),"Ready Soon","Not Ready"))</f>
        <v>Not Ready</v>
      </c>
    </row>
    <row r="72" spans="1:41" x14ac:dyDescent="0.35">
      <c r="A72">
        <v>59</v>
      </c>
      <c r="B72" t="s">
        <v>32</v>
      </c>
      <c r="C72">
        <v>1</v>
      </c>
      <c r="D72" t="s">
        <v>29</v>
      </c>
      <c r="E72" t="s">
        <v>30</v>
      </c>
      <c r="F72">
        <v>3</v>
      </c>
      <c r="G72" s="7">
        <v>5473</v>
      </c>
      <c r="H72" t="s">
        <v>32</v>
      </c>
      <c r="I72">
        <v>2</v>
      </c>
      <c r="J72">
        <v>4</v>
      </c>
      <c r="K72" s="5">
        <v>0.1</v>
      </c>
      <c r="L72" s="5">
        <v>0.11</v>
      </c>
      <c r="M72" s="6">
        <f t="shared" si="3"/>
        <v>-9.999999999999995E-3</v>
      </c>
      <c r="N72" s="8">
        <f t="shared" si="4"/>
        <v>1094.6000000000001</v>
      </c>
      <c r="O72">
        <v>1200</v>
      </c>
      <c r="P72" t="str">
        <f t="shared" si="5"/>
        <v>low</v>
      </c>
      <c r="Q72" t="s">
        <v>33</v>
      </c>
      <c r="R72">
        <v>1225</v>
      </c>
      <c r="S72" t="s">
        <v>27</v>
      </c>
      <c r="T72">
        <v>1</v>
      </c>
      <c r="U72">
        <v>1</v>
      </c>
      <c r="V72" t="s">
        <v>28</v>
      </c>
      <c r="W72">
        <v>57</v>
      </c>
      <c r="X72">
        <v>2</v>
      </c>
      <c r="Y72">
        <v>2</v>
      </c>
      <c r="Z72" t="s">
        <v>31</v>
      </c>
      <c r="AA72">
        <v>24668</v>
      </c>
      <c r="AB72">
        <v>7</v>
      </c>
      <c r="AC72">
        <v>11</v>
      </c>
      <c r="AD72">
        <v>3</v>
      </c>
      <c r="AE72">
        <v>4</v>
      </c>
      <c r="AF72">
        <v>0</v>
      </c>
      <c r="AG72">
        <v>20</v>
      </c>
      <c r="AH72">
        <v>2</v>
      </c>
      <c r="AI72">
        <v>3</v>
      </c>
      <c r="AJ72">
        <v>1</v>
      </c>
      <c r="AK72" t="str">
        <f>IF(Table2[[#This Row],[Alpha]]&gt;3%,"high performer",IF(Table2[[#This Row],[Alpha]]&gt;0%,"average performer","low performer"))</f>
        <v>low performer</v>
      </c>
      <c r="AL72" s="8">
        <v>6644.6462656676122</v>
      </c>
      <c r="AM72">
        <f>Table2[[#This Row],[Salary]]/Table2[[#This Row],[Market Salary]]</f>
        <v>0.82367063364660653</v>
      </c>
      <c r="AN72" t="str">
        <f>IF(AND(Table2[[#This Row],[Alpha]]&gt;3%,Table2[[#This Row],[Salary]]&lt;MEDIAN(G:G)),"Underpaid",IF(AND(Table2[[#This Row],[Alpha]]&lt;0,Table2[[#This Row],[Salary]]&gt;MEDIAN(G:G)),"Overpaid","Fair"))</f>
        <v>Overpaid</v>
      </c>
      <c r="AO72" t="str">
        <f>IF(AND(Table2[[#This Row],[Alpha]]&gt;3%,Table2[[#This Row],[Tenure]]&gt;5),"Ready Now",IF(AND(Table2[[#This Row],[Alpha]]&gt;0,Table2[[#This Row],[Tenure]]&gt;3),"Ready Soon","Not Ready"))</f>
        <v>Not Ready</v>
      </c>
    </row>
    <row r="73" spans="1:41" x14ac:dyDescent="0.35">
      <c r="A73">
        <v>29</v>
      </c>
      <c r="B73" t="s">
        <v>32</v>
      </c>
      <c r="C73">
        <v>3</v>
      </c>
      <c r="D73" t="s">
        <v>35</v>
      </c>
      <c r="E73" t="s">
        <v>36</v>
      </c>
      <c r="F73">
        <v>2</v>
      </c>
      <c r="G73" s="7">
        <v>2703</v>
      </c>
      <c r="H73" t="s">
        <v>32</v>
      </c>
      <c r="I73">
        <v>3</v>
      </c>
      <c r="J73">
        <v>5</v>
      </c>
      <c r="K73" s="5">
        <v>0.08</v>
      </c>
      <c r="L73" s="5">
        <v>0.1</v>
      </c>
      <c r="M73" s="6">
        <f t="shared" si="3"/>
        <v>-2.0000000000000004E-2</v>
      </c>
      <c r="N73" s="8">
        <f t="shared" si="4"/>
        <v>540.6</v>
      </c>
      <c r="O73">
        <v>1200</v>
      </c>
      <c r="P73" t="str">
        <f t="shared" si="5"/>
        <v>low</v>
      </c>
      <c r="Q73" t="s">
        <v>26</v>
      </c>
      <c r="R73">
        <v>1328</v>
      </c>
      <c r="S73" t="s">
        <v>34</v>
      </c>
      <c r="T73">
        <v>2</v>
      </c>
      <c r="U73">
        <v>3</v>
      </c>
      <c r="V73" t="s">
        <v>28</v>
      </c>
      <c r="W73">
        <v>76</v>
      </c>
      <c r="X73">
        <v>3</v>
      </c>
      <c r="Y73">
        <v>1</v>
      </c>
      <c r="Z73" t="s">
        <v>37</v>
      </c>
      <c r="AA73">
        <v>4956</v>
      </c>
      <c r="AB73">
        <v>0</v>
      </c>
      <c r="AC73">
        <v>23</v>
      </c>
      <c r="AD73">
        <v>4</v>
      </c>
      <c r="AE73">
        <v>4</v>
      </c>
      <c r="AF73">
        <v>1</v>
      </c>
      <c r="AG73">
        <v>6</v>
      </c>
      <c r="AH73">
        <v>3</v>
      </c>
      <c r="AI73">
        <v>4</v>
      </c>
      <c r="AJ73">
        <v>0</v>
      </c>
      <c r="AK73" t="str">
        <f>IF(Table2[[#This Row],[Alpha]]&gt;3%,"high performer",IF(Table2[[#This Row],[Alpha]]&gt;0%,"average performer","low performer"))</f>
        <v>low performer</v>
      </c>
      <c r="AL73" s="8">
        <v>3191.8875592807485</v>
      </c>
      <c r="AM73">
        <f>Table2[[#This Row],[Salary]]/Table2[[#This Row],[Market Salary]]</f>
        <v>0.84683434168623628</v>
      </c>
      <c r="AN73" t="str">
        <f>IF(AND(Table2[[#This Row],[Alpha]]&gt;3%,Table2[[#This Row],[Salary]]&lt;MEDIAN(G:G)),"Underpaid",IF(AND(Table2[[#This Row],[Alpha]]&lt;0,Table2[[#This Row],[Salary]]&gt;MEDIAN(G:G)),"Overpaid","Fair"))</f>
        <v>Fair</v>
      </c>
      <c r="AO73" t="str">
        <f>IF(AND(Table2[[#This Row],[Alpha]]&gt;3%,Table2[[#This Row],[Tenure]]&gt;5),"Ready Now",IF(AND(Table2[[#This Row],[Alpha]]&gt;0,Table2[[#This Row],[Tenure]]&gt;3),"Ready Soon","Not Ready"))</f>
        <v>Not Ready</v>
      </c>
    </row>
    <row r="74" spans="1:41" x14ac:dyDescent="0.35">
      <c r="A74">
        <v>31</v>
      </c>
      <c r="B74" t="s">
        <v>32</v>
      </c>
      <c r="C74">
        <v>3</v>
      </c>
      <c r="D74" t="s">
        <v>35</v>
      </c>
      <c r="E74" t="s">
        <v>36</v>
      </c>
      <c r="F74">
        <v>2</v>
      </c>
      <c r="G74" s="7">
        <v>2501</v>
      </c>
      <c r="H74" t="s">
        <v>32</v>
      </c>
      <c r="I74">
        <v>3</v>
      </c>
      <c r="J74">
        <v>1</v>
      </c>
      <c r="K74" s="5">
        <v>0.15</v>
      </c>
      <c r="L74" s="5">
        <v>0.1</v>
      </c>
      <c r="M74" s="6">
        <f t="shared" si="3"/>
        <v>4.9999999999999989E-2</v>
      </c>
      <c r="N74" s="8">
        <f t="shared" si="4"/>
        <v>500.20000000000005</v>
      </c>
      <c r="O74">
        <v>500</v>
      </c>
      <c r="P74" t="str">
        <f t="shared" si="5"/>
        <v>low</v>
      </c>
      <c r="Q74" t="s">
        <v>26</v>
      </c>
      <c r="R74">
        <v>1082</v>
      </c>
      <c r="S74" t="s">
        <v>34</v>
      </c>
      <c r="T74">
        <v>1</v>
      </c>
      <c r="U74">
        <v>4</v>
      </c>
      <c r="V74" t="s">
        <v>40</v>
      </c>
      <c r="W74">
        <v>87</v>
      </c>
      <c r="X74">
        <v>3</v>
      </c>
      <c r="Y74">
        <v>1</v>
      </c>
      <c r="Z74" t="s">
        <v>31</v>
      </c>
      <c r="AA74">
        <v>18775</v>
      </c>
      <c r="AB74">
        <v>1</v>
      </c>
      <c r="AC74">
        <v>17</v>
      </c>
      <c r="AD74">
        <v>3</v>
      </c>
      <c r="AE74">
        <v>2</v>
      </c>
      <c r="AF74">
        <v>0</v>
      </c>
      <c r="AG74">
        <v>1</v>
      </c>
      <c r="AH74">
        <v>4</v>
      </c>
      <c r="AI74">
        <v>1</v>
      </c>
      <c r="AJ74">
        <v>1</v>
      </c>
      <c r="AK74" t="str">
        <f>IF(Table2[[#This Row],[Alpha]]&gt;3%,"high performer",IF(Table2[[#This Row],[Alpha]]&gt;0%,"average performer","low performer"))</f>
        <v>high performer</v>
      </c>
      <c r="AL74" s="8">
        <v>2843.6283589651812</v>
      </c>
      <c r="AM74">
        <f>Table2[[#This Row],[Salary]]/Table2[[#This Row],[Market Salary]]</f>
        <v>0.8795101484042499</v>
      </c>
      <c r="AN74" t="str">
        <f>IF(AND(Table2[[#This Row],[Alpha]]&gt;3%,Table2[[#This Row],[Salary]]&lt;MEDIAN(G:G)),"Underpaid",IF(AND(Table2[[#This Row],[Alpha]]&lt;0,Table2[[#This Row],[Salary]]&gt;MEDIAN(G:G)),"Overpaid","Fair"))</f>
        <v>Underpaid</v>
      </c>
      <c r="AO74" t="str">
        <f>IF(AND(Table2[[#This Row],[Alpha]]&gt;3%,Table2[[#This Row],[Tenure]]&gt;5),"Ready Now",IF(AND(Table2[[#This Row],[Alpha]]&gt;0,Table2[[#This Row],[Tenure]]&gt;3),"Ready Soon","Not Ready"))</f>
        <v>Not Ready</v>
      </c>
    </row>
    <row r="75" spans="1:41" x14ac:dyDescent="0.35">
      <c r="A75">
        <v>32</v>
      </c>
      <c r="B75" t="s">
        <v>32</v>
      </c>
      <c r="C75">
        <v>2</v>
      </c>
      <c r="D75" t="s">
        <v>35</v>
      </c>
      <c r="E75" t="s">
        <v>36</v>
      </c>
      <c r="F75">
        <v>2</v>
      </c>
      <c r="G75" s="7">
        <v>6220</v>
      </c>
      <c r="H75" t="s">
        <v>32</v>
      </c>
      <c r="I75">
        <v>3</v>
      </c>
      <c r="J75">
        <v>10</v>
      </c>
      <c r="K75" s="5">
        <v>0.15</v>
      </c>
      <c r="L75" s="5">
        <v>0.1</v>
      </c>
      <c r="M75" s="6">
        <f t="shared" si="3"/>
        <v>4.9999999999999989E-2</v>
      </c>
      <c r="N75" s="8">
        <f t="shared" si="4"/>
        <v>1244</v>
      </c>
      <c r="O75">
        <v>1200</v>
      </c>
      <c r="P75" t="str">
        <f t="shared" si="5"/>
        <v>low</v>
      </c>
      <c r="Q75" t="s">
        <v>26</v>
      </c>
      <c r="R75">
        <v>548</v>
      </c>
      <c r="S75" t="s">
        <v>34</v>
      </c>
      <c r="T75">
        <v>1</v>
      </c>
      <c r="U75">
        <v>3</v>
      </c>
      <c r="V75" t="s">
        <v>28</v>
      </c>
      <c r="W75">
        <v>66</v>
      </c>
      <c r="X75">
        <v>3</v>
      </c>
      <c r="Y75">
        <v>2</v>
      </c>
      <c r="Z75" t="s">
        <v>37</v>
      </c>
      <c r="AA75">
        <v>7346</v>
      </c>
      <c r="AB75">
        <v>1</v>
      </c>
      <c r="AC75">
        <v>17</v>
      </c>
      <c r="AD75">
        <v>3</v>
      </c>
      <c r="AE75">
        <v>2</v>
      </c>
      <c r="AF75">
        <v>2</v>
      </c>
      <c r="AG75">
        <v>10</v>
      </c>
      <c r="AH75">
        <v>3</v>
      </c>
      <c r="AI75">
        <v>4</v>
      </c>
      <c r="AJ75">
        <v>0</v>
      </c>
      <c r="AK75" t="str">
        <f>IF(Table2[[#This Row],[Alpha]]&gt;3%,"high performer",IF(Table2[[#This Row],[Alpha]]&gt;0%,"average performer","low performer"))</f>
        <v>high performer</v>
      </c>
      <c r="AL75" s="8">
        <v>7668.3744222865125</v>
      </c>
      <c r="AM75">
        <f>Table2[[#This Row],[Salary]]/Table2[[#This Row],[Market Salary]]</f>
        <v>0.81112366943414793</v>
      </c>
      <c r="AN75" t="str">
        <f>IF(AND(Table2[[#This Row],[Alpha]]&gt;3%,Table2[[#This Row],[Salary]]&lt;MEDIAN(G:G)),"Underpaid",IF(AND(Table2[[#This Row],[Alpha]]&lt;0,Table2[[#This Row],[Salary]]&gt;MEDIAN(G:G)),"Overpaid","Fair"))</f>
        <v>Fair</v>
      </c>
      <c r="AO75" t="str">
        <f>IF(AND(Table2[[#This Row],[Alpha]]&gt;3%,Table2[[#This Row],[Tenure]]&gt;5),"Ready Now",IF(AND(Table2[[#This Row],[Alpha]]&gt;0,Table2[[#This Row],[Tenure]]&gt;3),"Ready Soon","Not Ready"))</f>
        <v>Ready Now</v>
      </c>
    </row>
    <row r="76" spans="1:41" x14ac:dyDescent="0.35">
      <c r="A76">
        <v>36</v>
      </c>
      <c r="B76" t="s">
        <v>32</v>
      </c>
      <c r="C76">
        <v>2</v>
      </c>
      <c r="D76" t="s">
        <v>29</v>
      </c>
      <c r="E76" t="s">
        <v>39</v>
      </c>
      <c r="F76">
        <v>4</v>
      </c>
      <c r="G76" s="7">
        <v>3038</v>
      </c>
      <c r="H76" t="s">
        <v>32</v>
      </c>
      <c r="I76">
        <v>3</v>
      </c>
      <c r="J76">
        <v>1</v>
      </c>
      <c r="K76" s="5">
        <v>0.08</v>
      </c>
      <c r="L76" s="5">
        <v>0.1</v>
      </c>
      <c r="M76" s="6">
        <f t="shared" si="3"/>
        <v>-2.0000000000000004E-2</v>
      </c>
      <c r="N76" s="8">
        <f t="shared" si="4"/>
        <v>607.6</v>
      </c>
      <c r="O76">
        <v>500</v>
      </c>
      <c r="P76" t="str">
        <f t="shared" si="5"/>
        <v>low</v>
      </c>
      <c r="Q76" t="s">
        <v>26</v>
      </c>
      <c r="R76">
        <v>132</v>
      </c>
      <c r="S76" t="s">
        <v>34</v>
      </c>
      <c r="T76">
        <v>6</v>
      </c>
      <c r="U76">
        <v>3</v>
      </c>
      <c r="V76" t="s">
        <v>28</v>
      </c>
      <c r="W76">
        <v>55</v>
      </c>
      <c r="X76">
        <v>4</v>
      </c>
      <c r="Y76">
        <v>1</v>
      </c>
      <c r="Z76" t="s">
        <v>37</v>
      </c>
      <c r="AA76">
        <v>22002</v>
      </c>
      <c r="AB76">
        <v>3</v>
      </c>
      <c r="AC76">
        <v>12</v>
      </c>
      <c r="AD76">
        <v>3</v>
      </c>
      <c r="AE76">
        <v>2</v>
      </c>
      <c r="AF76">
        <v>0</v>
      </c>
      <c r="AG76">
        <v>5</v>
      </c>
      <c r="AH76">
        <v>3</v>
      </c>
      <c r="AI76">
        <v>0</v>
      </c>
      <c r="AJ76">
        <v>0</v>
      </c>
      <c r="AK76" t="str">
        <f>IF(Table2[[#This Row],[Alpha]]&gt;3%,"high performer",IF(Table2[[#This Row],[Alpha]]&gt;0%,"average performer","low performer"))</f>
        <v>low performer</v>
      </c>
      <c r="AL76" s="8">
        <v>3834.4123671126135</v>
      </c>
      <c r="AM76">
        <f>Table2[[#This Row],[Salary]]/Table2[[#This Row],[Market Salary]]</f>
        <v>0.79229871728367929</v>
      </c>
      <c r="AN76" t="str">
        <f>IF(AND(Table2[[#This Row],[Alpha]]&gt;3%,Table2[[#This Row],[Salary]]&lt;MEDIAN(G:G)),"Underpaid",IF(AND(Table2[[#This Row],[Alpha]]&lt;0,Table2[[#This Row],[Salary]]&gt;MEDIAN(G:G)),"Overpaid","Fair"))</f>
        <v>Fair</v>
      </c>
      <c r="AO76" t="str">
        <f>IF(AND(Table2[[#This Row],[Alpha]]&gt;3%,Table2[[#This Row],[Tenure]]&gt;5),"Ready Now",IF(AND(Table2[[#This Row],[Alpha]]&gt;0,Table2[[#This Row],[Tenure]]&gt;3),"Ready Soon","Not Ready"))</f>
        <v>Not Ready</v>
      </c>
    </row>
    <row r="77" spans="1:41" x14ac:dyDescent="0.35">
      <c r="A77">
        <v>31</v>
      </c>
      <c r="B77" t="s">
        <v>32</v>
      </c>
      <c r="C77">
        <v>3</v>
      </c>
      <c r="D77" t="s">
        <v>29</v>
      </c>
      <c r="E77" t="s">
        <v>42</v>
      </c>
      <c r="F77">
        <v>4</v>
      </c>
      <c r="G77" s="7">
        <v>4424</v>
      </c>
      <c r="H77" t="s">
        <v>32</v>
      </c>
      <c r="I77">
        <v>3</v>
      </c>
      <c r="J77">
        <v>11</v>
      </c>
      <c r="K77" s="5">
        <v>0.1</v>
      </c>
      <c r="L77" s="5">
        <v>0.11</v>
      </c>
      <c r="M77" s="6">
        <f t="shared" si="3"/>
        <v>-9.999999999999995E-3</v>
      </c>
      <c r="N77" s="8">
        <f t="shared" si="4"/>
        <v>884.80000000000007</v>
      </c>
      <c r="O77">
        <v>4500</v>
      </c>
      <c r="P77" t="str">
        <f t="shared" si="5"/>
        <v>low</v>
      </c>
      <c r="Q77" t="s">
        <v>26</v>
      </c>
      <c r="R77">
        <v>746</v>
      </c>
      <c r="S77" t="s">
        <v>34</v>
      </c>
      <c r="T77">
        <v>8</v>
      </c>
      <c r="U77">
        <v>4</v>
      </c>
      <c r="V77" t="s">
        <v>28</v>
      </c>
      <c r="W77">
        <v>61</v>
      </c>
      <c r="X77">
        <v>3</v>
      </c>
      <c r="Y77">
        <v>2</v>
      </c>
      <c r="Z77" t="s">
        <v>31</v>
      </c>
      <c r="AA77">
        <v>20682</v>
      </c>
      <c r="AB77">
        <v>1</v>
      </c>
      <c r="AC77">
        <v>23</v>
      </c>
      <c r="AD77">
        <v>4</v>
      </c>
      <c r="AE77">
        <v>4</v>
      </c>
      <c r="AF77">
        <v>0</v>
      </c>
      <c r="AG77">
        <v>11</v>
      </c>
      <c r="AH77">
        <v>2</v>
      </c>
      <c r="AI77">
        <v>7</v>
      </c>
      <c r="AJ77">
        <v>1</v>
      </c>
      <c r="AK77" t="str">
        <f>IF(Table2[[#This Row],[Alpha]]&gt;3%,"high performer",IF(Table2[[#This Row],[Alpha]]&gt;0%,"average performer","low performer"))</f>
        <v>low performer</v>
      </c>
      <c r="AL77" s="8">
        <v>5524.3242253795206</v>
      </c>
      <c r="AM77">
        <f>Table2[[#This Row],[Salary]]/Table2[[#This Row],[Market Salary]]</f>
        <v>0.80082193215154229</v>
      </c>
      <c r="AN77" t="str">
        <f>IF(AND(Table2[[#This Row],[Alpha]]&gt;3%,Table2[[#This Row],[Salary]]&lt;MEDIAN(G:G)),"Underpaid",IF(AND(Table2[[#This Row],[Alpha]]&lt;0,Table2[[#This Row],[Salary]]&gt;MEDIAN(G:G)),"Overpaid","Fair"))</f>
        <v>Fair</v>
      </c>
      <c r="AO77" t="str">
        <f>IF(AND(Table2[[#This Row],[Alpha]]&gt;3%,Table2[[#This Row],[Tenure]]&gt;5),"Ready Now",IF(AND(Table2[[#This Row],[Alpha]]&gt;0,Table2[[#This Row],[Tenure]]&gt;3),"Ready Soon","Not Ready"))</f>
        <v>Not Ready</v>
      </c>
    </row>
    <row r="78" spans="1:41" x14ac:dyDescent="0.35">
      <c r="A78">
        <v>35</v>
      </c>
      <c r="B78" t="s">
        <v>32</v>
      </c>
      <c r="C78">
        <v>3</v>
      </c>
      <c r="D78" t="s">
        <v>35</v>
      </c>
      <c r="E78" t="s">
        <v>30</v>
      </c>
      <c r="F78">
        <v>1</v>
      </c>
      <c r="G78" s="7">
        <v>4312</v>
      </c>
      <c r="H78" t="s">
        <v>32</v>
      </c>
      <c r="I78">
        <v>3</v>
      </c>
      <c r="J78">
        <v>15</v>
      </c>
      <c r="K78" s="5">
        <v>0.15</v>
      </c>
      <c r="L78" s="5">
        <v>7.0000000000000007E-2</v>
      </c>
      <c r="M78" s="6">
        <f t="shared" si="3"/>
        <v>7.9999999999999988E-2</v>
      </c>
      <c r="N78" s="8">
        <f t="shared" si="4"/>
        <v>862.40000000000009</v>
      </c>
      <c r="O78">
        <v>4500</v>
      </c>
      <c r="P78" t="str">
        <f t="shared" si="5"/>
        <v>low</v>
      </c>
      <c r="Q78" t="s">
        <v>26</v>
      </c>
      <c r="R78">
        <v>776</v>
      </c>
      <c r="S78" t="s">
        <v>27</v>
      </c>
      <c r="T78">
        <v>1</v>
      </c>
      <c r="U78">
        <v>4</v>
      </c>
      <c r="V78" t="s">
        <v>48</v>
      </c>
      <c r="W78">
        <v>32</v>
      </c>
      <c r="X78">
        <v>2</v>
      </c>
      <c r="Y78">
        <v>2</v>
      </c>
      <c r="Z78" t="s">
        <v>31</v>
      </c>
      <c r="AA78">
        <v>23016</v>
      </c>
      <c r="AB78">
        <v>0</v>
      </c>
      <c r="AC78">
        <v>14</v>
      </c>
      <c r="AD78">
        <v>3</v>
      </c>
      <c r="AE78">
        <v>2</v>
      </c>
      <c r="AF78">
        <v>0</v>
      </c>
      <c r="AG78">
        <v>16</v>
      </c>
      <c r="AH78">
        <v>2</v>
      </c>
      <c r="AI78">
        <v>13</v>
      </c>
      <c r="AJ78">
        <v>2</v>
      </c>
      <c r="AK78" t="str">
        <f>IF(Table2[[#This Row],[Alpha]]&gt;3%,"high performer",IF(Table2[[#This Row],[Alpha]]&gt;0%,"average performer","low performer"))</f>
        <v>high performer</v>
      </c>
      <c r="AL78" s="8">
        <v>5162.5959279068411</v>
      </c>
      <c r="AM78">
        <f>Table2[[#This Row],[Salary]]/Table2[[#This Row],[Market Salary]]</f>
        <v>0.83523871715218423</v>
      </c>
      <c r="AN78" t="str">
        <f>IF(AND(Table2[[#This Row],[Alpha]]&gt;3%,Table2[[#This Row],[Salary]]&lt;MEDIAN(G:G)),"Underpaid",IF(AND(Table2[[#This Row],[Alpha]]&lt;0,Table2[[#This Row],[Salary]]&gt;MEDIAN(G:G)),"Overpaid","Fair"))</f>
        <v>Underpaid</v>
      </c>
      <c r="AO78" t="str">
        <f>IF(AND(Table2[[#This Row],[Alpha]]&gt;3%,Table2[[#This Row],[Tenure]]&gt;5),"Ready Now",IF(AND(Table2[[#This Row],[Alpha]]&gt;0,Table2[[#This Row],[Tenure]]&gt;3),"Ready Soon","Not Ready"))</f>
        <v>Ready Now</v>
      </c>
    </row>
    <row r="79" spans="1:41" x14ac:dyDescent="0.35">
      <c r="A79">
        <v>45</v>
      </c>
      <c r="B79" t="s">
        <v>32</v>
      </c>
      <c r="C79">
        <v>4</v>
      </c>
      <c r="D79" t="s">
        <v>35</v>
      </c>
      <c r="E79" t="s">
        <v>47</v>
      </c>
      <c r="F79">
        <v>1</v>
      </c>
      <c r="G79" s="7">
        <v>13245</v>
      </c>
      <c r="H79" t="s">
        <v>25</v>
      </c>
      <c r="I79">
        <v>4</v>
      </c>
      <c r="J79">
        <v>0</v>
      </c>
      <c r="K79" s="5">
        <v>0.1</v>
      </c>
      <c r="L79" s="5">
        <v>0.09</v>
      </c>
      <c r="M79" s="6">
        <f t="shared" si="3"/>
        <v>1.0000000000000009E-2</v>
      </c>
      <c r="N79" s="8">
        <f t="shared" si="4"/>
        <v>2649</v>
      </c>
      <c r="O79">
        <v>500</v>
      </c>
      <c r="P79" t="str">
        <f t="shared" si="5"/>
        <v>low</v>
      </c>
      <c r="Q79" t="s">
        <v>26</v>
      </c>
      <c r="R79">
        <v>193</v>
      </c>
      <c r="S79" t="s">
        <v>34</v>
      </c>
      <c r="T79">
        <v>6</v>
      </c>
      <c r="U79">
        <v>4</v>
      </c>
      <c r="V79" t="s">
        <v>38</v>
      </c>
      <c r="W79">
        <v>52</v>
      </c>
      <c r="X79">
        <v>3</v>
      </c>
      <c r="Y79">
        <v>3</v>
      </c>
      <c r="Z79" t="s">
        <v>37</v>
      </c>
      <c r="AA79">
        <v>15067</v>
      </c>
      <c r="AB79">
        <v>4</v>
      </c>
      <c r="AC79">
        <v>14</v>
      </c>
      <c r="AD79">
        <v>3</v>
      </c>
      <c r="AE79">
        <v>2</v>
      </c>
      <c r="AF79">
        <v>0</v>
      </c>
      <c r="AG79">
        <v>17</v>
      </c>
      <c r="AH79">
        <v>3</v>
      </c>
      <c r="AI79">
        <v>0</v>
      </c>
      <c r="AJ79">
        <v>0</v>
      </c>
      <c r="AK79" t="str">
        <f>IF(Table2[[#This Row],[Alpha]]&gt;3%,"high performer",IF(Table2[[#This Row],[Alpha]]&gt;0%,"average performer","low performer"))</f>
        <v>average performer</v>
      </c>
      <c r="AL79" s="8">
        <v>16020.305398514955</v>
      </c>
      <c r="AM79">
        <f>Table2[[#This Row],[Salary]]/Table2[[#This Row],[Market Salary]]</f>
        <v>0.82676326515147336</v>
      </c>
      <c r="AN79" t="str">
        <f>IF(AND(Table2[[#This Row],[Alpha]]&gt;3%,Table2[[#This Row],[Salary]]&lt;MEDIAN(G:G)),"Underpaid",IF(AND(Table2[[#This Row],[Alpha]]&lt;0,Table2[[#This Row],[Salary]]&gt;MEDIAN(G:G)),"Overpaid","Fair"))</f>
        <v>Fair</v>
      </c>
      <c r="AO79" t="str">
        <f>IF(AND(Table2[[#This Row],[Alpha]]&gt;3%,Table2[[#This Row],[Tenure]]&gt;5),"Ready Now",IF(AND(Table2[[#This Row],[Alpha]]&gt;0,Table2[[#This Row],[Tenure]]&gt;3),"Ready Soon","Not Ready"))</f>
        <v>Not Ready</v>
      </c>
    </row>
    <row r="80" spans="1:41" x14ac:dyDescent="0.35">
      <c r="A80">
        <v>37</v>
      </c>
      <c r="B80" t="s">
        <v>32</v>
      </c>
      <c r="C80">
        <v>1</v>
      </c>
      <c r="D80" t="s">
        <v>35</v>
      </c>
      <c r="E80" t="s">
        <v>47</v>
      </c>
      <c r="F80">
        <v>3</v>
      </c>
      <c r="G80" s="7">
        <v>13664</v>
      </c>
      <c r="H80" t="s">
        <v>32</v>
      </c>
      <c r="I80">
        <v>4</v>
      </c>
      <c r="J80">
        <v>5</v>
      </c>
      <c r="K80" s="5">
        <v>0.1</v>
      </c>
      <c r="L80" s="5">
        <v>7.0000000000000007E-2</v>
      </c>
      <c r="M80" s="6">
        <f t="shared" si="3"/>
        <v>0.03</v>
      </c>
      <c r="N80" s="8">
        <f t="shared" si="4"/>
        <v>2732.8</v>
      </c>
      <c r="O80">
        <v>3000</v>
      </c>
      <c r="P80" t="str">
        <f t="shared" si="5"/>
        <v>medium</v>
      </c>
      <c r="Q80" t="s">
        <v>26</v>
      </c>
      <c r="R80">
        <v>397</v>
      </c>
      <c r="S80" t="s">
        <v>34</v>
      </c>
      <c r="T80">
        <v>7</v>
      </c>
      <c r="U80">
        <v>4</v>
      </c>
      <c r="V80" t="s">
        <v>40</v>
      </c>
      <c r="W80">
        <v>30</v>
      </c>
      <c r="X80">
        <v>3</v>
      </c>
      <c r="Y80">
        <v>3</v>
      </c>
      <c r="Z80" t="s">
        <v>31</v>
      </c>
      <c r="AA80">
        <v>25258</v>
      </c>
      <c r="AB80">
        <v>4</v>
      </c>
      <c r="AC80">
        <v>13</v>
      </c>
      <c r="AD80">
        <v>3</v>
      </c>
      <c r="AE80">
        <v>1</v>
      </c>
      <c r="AF80">
        <v>0</v>
      </c>
      <c r="AG80">
        <v>16</v>
      </c>
      <c r="AH80">
        <v>3</v>
      </c>
      <c r="AI80">
        <v>2</v>
      </c>
      <c r="AJ80">
        <v>0</v>
      </c>
      <c r="AK80" t="str">
        <f>IF(Table2[[#This Row],[Alpha]]&gt;3%,"high performer",IF(Table2[[#This Row],[Alpha]]&gt;0%,"average performer","low performer"))</f>
        <v>average performer</v>
      </c>
      <c r="AL80" s="8">
        <v>13917.213682229612</v>
      </c>
      <c r="AM80">
        <f>Table2[[#This Row],[Salary]]/Table2[[#This Row],[Market Salary]]</f>
        <v>0.98180572002333111</v>
      </c>
      <c r="AN80" t="str">
        <f>IF(AND(Table2[[#This Row],[Alpha]]&gt;3%,Table2[[#This Row],[Salary]]&lt;MEDIAN(G:G)),"Underpaid",IF(AND(Table2[[#This Row],[Alpha]]&lt;0,Table2[[#This Row],[Salary]]&gt;MEDIAN(G:G)),"Overpaid","Fair"))</f>
        <v>Fair</v>
      </c>
      <c r="AO80" t="str">
        <f>IF(AND(Table2[[#This Row],[Alpha]]&gt;3%,Table2[[#This Row],[Tenure]]&gt;5),"Ready Now",IF(AND(Table2[[#This Row],[Alpha]]&gt;0,Table2[[#This Row],[Tenure]]&gt;3),"Ready Soon","Not Ready"))</f>
        <v>Ready Soon</v>
      </c>
    </row>
    <row r="81" spans="1:41" x14ac:dyDescent="0.35">
      <c r="A81">
        <v>46</v>
      </c>
      <c r="B81" t="s">
        <v>32</v>
      </c>
      <c r="C81">
        <v>2</v>
      </c>
      <c r="D81" t="s">
        <v>35</v>
      </c>
      <c r="E81" t="s">
        <v>50</v>
      </c>
      <c r="F81">
        <v>2</v>
      </c>
      <c r="G81" s="7">
        <v>5021</v>
      </c>
      <c r="H81" t="s">
        <v>25</v>
      </c>
      <c r="I81">
        <v>3</v>
      </c>
      <c r="J81">
        <v>4</v>
      </c>
      <c r="K81" s="5">
        <v>0.08</v>
      </c>
      <c r="L81" s="5">
        <v>0.09</v>
      </c>
      <c r="M81" s="6">
        <f t="shared" si="3"/>
        <v>-9.999999999999995E-3</v>
      </c>
      <c r="N81" s="8">
        <f t="shared" si="4"/>
        <v>1004.2</v>
      </c>
      <c r="O81">
        <v>1200</v>
      </c>
      <c r="P81" t="str">
        <f t="shared" si="5"/>
        <v>medium</v>
      </c>
      <c r="Q81" t="s">
        <v>26</v>
      </c>
      <c r="R81">
        <v>945</v>
      </c>
      <c r="S81" t="s">
        <v>50</v>
      </c>
      <c r="T81">
        <v>5</v>
      </c>
      <c r="U81">
        <v>2</v>
      </c>
      <c r="V81" t="s">
        <v>40</v>
      </c>
      <c r="W81">
        <v>80</v>
      </c>
      <c r="X81">
        <v>3</v>
      </c>
      <c r="Y81">
        <v>2</v>
      </c>
      <c r="Z81" t="s">
        <v>41</v>
      </c>
      <c r="AA81">
        <v>10425</v>
      </c>
      <c r="AB81">
        <v>8</v>
      </c>
      <c r="AC81">
        <v>22</v>
      </c>
      <c r="AD81">
        <v>4</v>
      </c>
      <c r="AE81">
        <v>4</v>
      </c>
      <c r="AF81">
        <v>1</v>
      </c>
      <c r="AG81">
        <v>16</v>
      </c>
      <c r="AH81">
        <v>2</v>
      </c>
      <c r="AI81">
        <v>2</v>
      </c>
      <c r="AJ81">
        <v>0</v>
      </c>
      <c r="AK81" t="str">
        <f>IF(Table2[[#This Row],[Alpha]]&gt;3%,"high performer",IF(Table2[[#This Row],[Alpha]]&gt;0%,"average performer","low performer"))</f>
        <v>low performer</v>
      </c>
      <c r="AL81" s="8">
        <v>5158.4025816377298</v>
      </c>
      <c r="AM81">
        <f>Table2[[#This Row],[Salary]]/Table2[[#This Row],[Market Salary]]</f>
        <v>0.97336334660523793</v>
      </c>
      <c r="AN81" t="str">
        <f>IF(AND(Table2[[#This Row],[Alpha]]&gt;3%,Table2[[#This Row],[Salary]]&lt;MEDIAN(G:G)),"Underpaid",IF(AND(Table2[[#This Row],[Alpha]]&lt;0,Table2[[#This Row],[Salary]]&gt;MEDIAN(G:G)),"Overpaid","Fair"))</f>
        <v>Overpaid</v>
      </c>
      <c r="AO81" t="str">
        <f>IF(AND(Table2[[#This Row],[Alpha]]&gt;3%,Table2[[#This Row],[Tenure]]&gt;5),"Ready Now",IF(AND(Table2[[#This Row],[Alpha]]&gt;0,Table2[[#This Row],[Tenure]]&gt;3),"Ready Soon","Not Ready"))</f>
        <v>Not Ready</v>
      </c>
    </row>
    <row r="82" spans="1:41" x14ac:dyDescent="0.35">
      <c r="A82">
        <v>30</v>
      </c>
      <c r="B82" t="s">
        <v>32</v>
      </c>
      <c r="C82">
        <v>4</v>
      </c>
      <c r="D82" t="s">
        <v>35</v>
      </c>
      <c r="E82" t="s">
        <v>39</v>
      </c>
      <c r="F82">
        <v>4</v>
      </c>
      <c r="G82" s="7">
        <v>5126</v>
      </c>
      <c r="H82" t="s">
        <v>25</v>
      </c>
      <c r="I82">
        <v>2</v>
      </c>
      <c r="J82">
        <v>10</v>
      </c>
      <c r="K82" s="5">
        <v>0.12</v>
      </c>
      <c r="L82" s="5">
        <v>0.1</v>
      </c>
      <c r="M82" s="6">
        <f t="shared" si="3"/>
        <v>1.999999999999999E-2</v>
      </c>
      <c r="N82" s="8">
        <f t="shared" si="4"/>
        <v>1025.2</v>
      </c>
      <c r="O82">
        <v>4500</v>
      </c>
      <c r="P82" t="str">
        <f t="shared" si="5"/>
        <v>low</v>
      </c>
      <c r="Q82" t="s">
        <v>26</v>
      </c>
      <c r="R82">
        <v>852</v>
      </c>
      <c r="S82" t="s">
        <v>34</v>
      </c>
      <c r="T82">
        <v>1</v>
      </c>
      <c r="U82">
        <v>1</v>
      </c>
      <c r="V82" t="s">
        <v>28</v>
      </c>
      <c r="W82">
        <v>55</v>
      </c>
      <c r="X82">
        <v>2</v>
      </c>
      <c r="Y82">
        <v>2</v>
      </c>
      <c r="Z82" t="s">
        <v>37</v>
      </c>
      <c r="AA82">
        <v>15998</v>
      </c>
      <c r="AB82">
        <v>1</v>
      </c>
      <c r="AC82">
        <v>12</v>
      </c>
      <c r="AD82">
        <v>3</v>
      </c>
      <c r="AE82">
        <v>3</v>
      </c>
      <c r="AF82">
        <v>2</v>
      </c>
      <c r="AG82">
        <v>10</v>
      </c>
      <c r="AH82">
        <v>1</v>
      </c>
      <c r="AI82">
        <v>8</v>
      </c>
      <c r="AJ82">
        <v>3</v>
      </c>
      <c r="AK82" t="str">
        <f>IF(Table2[[#This Row],[Alpha]]&gt;3%,"high performer",IF(Table2[[#This Row],[Alpha]]&gt;0%,"average performer","low performer"))</f>
        <v>average performer</v>
      </c>
      <c r="AL82" s="8">
        <v>5351.2859197634261</v>
      </c>
      <c r="AM82">
        <f>Table2[[#This Row],[Salary]]/Table2[[#This Row],[Market Salary]]</f>
        <v>0.95790060124961784</v>
      </c>
      <c r="AN82" t="str">
        <f>IF(AND(Table2[[#This Row],[Alpha]]&gt;3%,Table2[[#This Row],[Salary]]&lt;MEDIAN(G:G)),"Underpaid",IF(AND(Table2[[#This Row],[Alpha]]&lt;0,Table2[[#This Row],[Salary]]&gt;MEDIAN(G:G)),"Overpaid","Fair"))</f>
        <v>Fair</v>
      </c>
      <c r="AO82" t="str">
        <f>IF(AND(Table2[[#This Row],[Alpha]]&gt;3%,Table2[[#This Row],[Tenure]]&gt;5),"Ready Now",IF(AND(Table2[[#This Row],[Alpha]]&gt;0,Table2[[#This Row],[Tenure]]&gt;3),"Ready Soon","Not Ready"))</f>
        <v>Ready Soon</v>
      </c>
    </row>
    <row r="83" spans="1:41" x14ac:dyDescent="0.35">
      <c r="A83">
        <v>35</v>
      </c>
      <c r="B83" t="s">
        <v>32</v>
      </c>
      <c r="C83">
        <v>2</v>
      </c>
      <c r="D83" t="s">
        <v>35</v>
      </c>
      <c r="E83" t="s">
        <v>36</v>
      </c>
      <c r="F83">
        <v>3</v>
      </c>
      <c r="G83" s="7">
        <v>2859</v>
      </c>
      <c r="H83" t="s">
        <v>32</v>
      </c>
      <c r="I83">
        <v>3</v>
      </c>
      <c r="J83">
        <v>6</v>
      </c>
      <c r="K83" s="5">
        <v>0.08</v>
      </c>
      <c r="L83" s="5">
        <v>0.09</v>
      </c>
      <c r="M83" s="6">
        <f t="shared" si="3"/>
        <v>-9.999999999999995E-3</v>
      </c>
      <c r="N83" s="8">
        <f t="shared" si="4"/>
        <v>571.80000000000007</v>
      </c>
      <c r="O83">
        <v>3000</v>
      </c>
      <c r="P83" t="str">
        <f t="shared" si="5"/>
        <v>low</v>
      </c>
      <c r="Q83" t="s">
        <v>26</v>
      </c>
      <c r="R83">
        <v>1214</v>
      </c>
      <c r="S83" t="s">
        <v>34</v>
      </c>
      <c r="T83">
        <v>1</v>
      </c>
      <c r="U83">
        <v>3</v>
      </c>
      <c r="V83" t="s">
        <v>40</v>
      </c>
      <c r="W83">
        <v>30</v>
      </c>
      <c r="X83">
        <v>2</v>
      </c>
      <c r="Y83">
        <v>1</v>
      </c>
      <c r="Z83" t="s">
        <v>31</v>
      </c>
      <c r="AA83">
        <v>26278</v>
      </c>
      <c r="AB83">
        <v>1</v>
      </c>
      <c r="AC83">
        <v>18</v>
      </c>
      <c r="AD83">
        <v>3</v>
      </c>
      <c r="AE83">
        <v>1</v>
      </c>
      <c r="AF83">
        <v>0</v>
      </c>
      <c r="AG83">
        <v>6</v>
      </c>
      <c r="AH83">
        <v>3</v>
      </c>
      <c r="AI83">
        <v>4</v>
      </c>
      <c r="AJ83">
        <v>0</v>
      </c>
      <c r="AK83" t="str">
        <f>IF(Table2[[#This Row],[Alpha]]&gt;3%,"high performer",IF(Table2[[#This Row],[Alpha]]&gt;0%,"average performer","low performer"))</f>
        <v>low performer</v>
      </c>
      <c r="AL83" s="8">
        <v>3381.5527470088118</v>
      </c>
      <c r="AM83">
        <f>Table2[[#This Row],[Salary]]/Table2[[#This Row],[Market Salary]]</f>
        <v>0.84546958568928388</v>
      </c>
      <c r="AN83" t="str">
        <f>IF(AND(Table2[[#This Row],[Alpha]]&gt;3%,Table2[[#This Row],[Salary]]&lt;MEDIAN(G:G)),"Underpaid",IF(AND(Table2[[#This Row],[Alpha]]&lt;0,Table2[[#This Row],[Salary]]&gt;MEDIAN(G:G)),"Overpaid","Fair"))</f>
        <v>Fair</v>
      </c>
      <c r="AO83" t="str">
        <f>IF(AND(Table2[[#This Row],[Alpha]]&gt;3%,Table2[[#This Row],[Tenure]]&gt;5),"Ready Now",IF(AND(Table2[[#This Row],[Alpha]]&gt;0,Table2[[#This Row],[Tenure]]&gt;3),"Ready Soon","Not Ready"))</f>
        <v>Not Ready</v>
      </c>
    </row>
    <row r="84" spans="1:41" x14ac:dyDescent="0.35">
      <c r="A84">
        <v>55</v>
      </c>
      <c r="B84" t="s">
        <v>32</v>
      </c>
      <c r="C84">
        <v>1</v>
      </c>
      <c r="D84" t="s">
        <v>35</v>
      </c>
      <c r="E84" t="s">
        <v>30</v>
      </c>
      <c r="F84">
        <v>4</v>
      </c>
      <c r="G84" s="7">
        <v>10239</v>
      </c>
      <c r="H84" t="s">
        <v>32</v>
      </c>
      <c r="I84">
        <v>3</v>
      </c>
      <c r="J84">
        <v>1</v>
      </c>
      <c r="K84" s="5">
        <v>0.15</v>
      </c>
      <c r="L84" s="5">
        <v>0.11</v>
      </c>
      <c r="M84" s="6">
        <f t="shared" si="3"/>
        <v>3.9999999999999994E-2</v>
      </c>
      <c r="N84" s="8">
        <f t="shared" si="4"/>
        <v>2047.8000000000002</v>
      </c>
      <c r="O84">
        <v>4500</v>
      </c>
      <c r="P84" t="str">
        <f t="shared" si="5"/>
        <v>low</v>
      </c>
      <c r="Q84" t="s">
        <v>26</v>
      </c>
      <c r="R84">
        <v>111</v>
      </c>
      <c r="S84" t="s">
        <v>27</v>
      </c>
      <c r="T84">
        <v>1</v>
      </c>
      <c r="U84">
        <v>2</v>
      </c>
      <c r="V84" t="s">
        <v>28</v>
      </c>
      <c r="W84">
        <v>70</v>
      </c>
      <c r="X84">
        <v>3</v>
      </c>
      <c r="Y84">
        <v>3</v>
      </c>
      <c r="Z84" t="s">
        <v>37</v>
      </c>
      <c r="AA84">
        <v>18092</v>
      </c>
      <c r="AB84">
        <v>3</v>
      </c>
      <c r="AC84">
        <v>14</v>
      </c>
      <c r="AD84">
        <v>3</v>
      </c>
      <c r="AE84">
        <v>4</v>
      </c>
      <c r="AF84">
        <v>1</v>
      </c>
      <c r="AG84">
        <v>24</v>
      </c>
      <c r="AH84">
        <v>4</v>
      </c>
      <c r="AI84">
        <v>0</v>
      </c>
      <c r="AJ84">
        <v>1</v>
      </c>
      <c r="AK84" t="str">
        <f>IF(Table2[[#This Row],[Alpha]]&gt;3%,"high performer",IF(Table2[[#This Row],[Alpha]]&gt;0%,"average performer","low performer"))</f>
        <v>high performer</v>
      </c>
      <c r="AL84" s="8">
        <v>13011.2434576821</v>
      </c>
      <c r="AM84">
        <f>Table2[[#This Row],[Salary]]/Table2[[#This Row],[Market Salary]]</f>
        <v>0.78693477939302481</v>
      </c>
      <c r="AN84" t="str">
        <f>IF(AND(Table2[[#This Row],[Alpha]]&gt;3%,Table2[[#This Row],[Salary]]&lt;MEDIAN(G:G)),"Underpaid",IF(AND(Table2[[#This Row],[Alpha]]&lt;0,Table2[[#This Row],[Salary]]&gt;MEDIAN(G:G)),"Overpaid","Fair"))</f>
        <v>Fair</v>
      </c>
      <c r="AO84" t="str">
        <f>IF(AND(Table2[[#This Row],[Alpha]]&gt;3%,Table2[[#This Row],[Tenure]]&gt;5),"Ready Now",IF(AND(Table2[[#This Row],[Alpha]]&gt;0,Table2[[#This Row],[Tenure]]&gt;3),"Ready Soon","Not Ready"))</f>
        <v>Not Ready</v>
      </c>
    </row>
    <row r="85" spans="1:41" x14ac:dyDescent="0.35">
      <c r="A85">
        <v>38</v>
      </c>
      <c r="B85" t="s">
        <v>32</v>
      </c>
      <c r="C85">
        <v>2</v>
      </c>
      <c r="D85" t="s">
        <v>29</v>
      </c>
      <c r="E85" t="s">
        <v>36</v>
      </c>
      <c r="F85">
        <v>4</v>
      </c>
      <c r="G85" s="7">
        <v>5329</v>
      </c>
      <c r="H85" t="s">
        <v>25</v>
      </c>
      <c r="I85">
        <v>3</v>
      </c>
      <c r="J85">
        <v>13</v>
      </c>
      <c r="K85" s="5">
        <v>0.1</v>
      </c>
      <c r="L85" s="5">
        <v>0.09</v>
      </c>
      <c r="M85" s="6">
        <f t="shared" si="3"/>
        <v>1.0000000000000009E-2</v>
      </c>
      <c r="N85" s="8">
        <f t="shared" si="4"/>
        <v>1065.8</v>
      </c>
      <c r="O85">
        <v>3000</v>
      </c>
      <c r="P85" t="str">
        <f t="shared" si="5"/>
        <v>medium</v>
      </c>
      <c r="Q85" t="s">
        <v>44</v>
      </c>
      <c r="R85">
        <v>573</v>
      </c>
      <c r="S85" t="s">
        <v>34</v>
      </c>
      <c r="T85">
        <v>6</v>
      </c>
      <c r="U85">
        <v>3</v>
      </c>
      <c r="V85" t="s">
        <v>40</v>
      </c>
      <c r="W85">
        <v>79</v>
      </c>
      <c r="X85">
        <v>1</v>
      </c>
      <c r="Y85">
        <v>2</v>
      </c>
      <c r="Z85" t="s">
        <v>41</v>
      </c>
      <c r="AA85">
        <v>15717</v>
      </c>
      <c r="AB85">
        <v>7</v>
      </c>
      <c r="AC85">
        <v>12</v>
      </c>
      <c r="AD85">
        <v>3</v>
      </c>
      <c r="AE85">
        <v>4</v>
      </c>
      <c r="AF85">
        <v>3</v>
      </c>
      <c r="AG85">
        <v>17</v>
      </c>
      <c r="AH85">
        <v>3</v>
      </c>
      <c r="AI85">
        <v>11</v>
      </c>
      <c r="AJ85">
        <v>1</v>
      </c>
      <c r="AK85" t="str">
        <f>IF(Table2[[#This Row],[Alpha]]&gt;3%,"high performer",IF(Table2[[#This Row],[Alpha]]&gt;0%,"average performer","low performer"))</f>
        <v>average performer</v>
      </c>
      <c r="AL85" s="8">
        <v>6722.7878413346407</v>
      </c>
      <c r="AM85">
        <f>Table2[[#This Row],[Salary]]/Table2[[#This Row],[Market Salary]]</f>
        <v>0.79267710446475448</v>
      </c>
      <c r="AN85" t="str">
        <f>IF(AND(Table2[[#This Row],[Alpha]]&gt;3%,Table2[[#This Row],[Salary]]&lt;MEDIAN(G:G)),"Underpaid",IF(AND(Table2[[#This Row],[Alpha]]&lt;0,Table2[[#This Row],[Salary]]&gt;MEDIAN(G:G)),"Overpaid","Fair"))</f>
        <v>Fair</v>
      </c>
      <c r="AO85" t="str">
        <f>IF(AND(Table2[[#This Row],[Alpha]]&gt;3%,Table2[[#This Row],[Tenure]]&gt;5),"Ready Now",IF(AND(Table2[[#This Row],[Alpha]]&gt;0,Table2[[#This Row],[Tenure]]&gt;3),"Ready Soon","Not Ready"))</f>
        <v>Ready Soon</v>
      </c>
    </row>
    <row r="86" spans="1:41" x14ac:dyDescent="0.35">
      <c r="A86">
        <v>34</v>
      </c>
      <c r="B86" t="s">
        <v>32</v>
      </c>
      <c r="C86">
        <v>1</v>
      </c>
      <c r="D86" t="s">
        <v>35</v>
      </c>
      <c r="E86" t="s">
        <v>42</v>
      </c>
      <c r="F86">
        <v>2</v>
      </c>
      <c r="G86" s="7">
        <v>4325</v>
      </c>
      <c r="H86" t="s">
        <v>32</v>
      </c>
      <c r="I86">
        <v>3</v>
      </c>
      <c r="J86">
        <v>5</v>
      </c>
      <c r="K86" s="5">
        <v>0.15</v>
      </c>
      <c r="L86" s="5">
        <v>0.1</v>
      </c>
      <c r="M86" s="6">
        <f t="shared" si="3"/>
        <v>4.9999999999999989E-2</v>
      </c>
      <c r="N86" s="8">
        <f t="shared" si="4"/>
        <v>865</v>
      </c>
      <c r="O86">
        <v>500</v>
      </c>
      <c r="P86" t="str">
        <f t="shared" si="5"/>
        <v>low</v>
      </c>
      <c r="Q86" t="s">
        <v>26</v>
      </c>
      <c r="R86">
        <v>1153</v>
      </c>
      <c r="S86" t="s">
        <v>34</v>
      </c>
      <c r="T86">
        <v>1</v>
      </c>
      <c r="U86">
        <v>2</v>
      </c>
      <c r="V86" t="s">
        <v>40</v>
      </c>
      <c r="W86">
        <v>94</v>
      </c>
      <c r="X86">
        <v>3</v>
      </c>
      <c r="Y86">
        <v>2</v>
      </c>
      <c r="Z86" t="s">
        <v>37</v>
      </c>
      <c r="AA86">
        <v>17736</v>
      </c>
      <c r="AB86">
        <v>1</v>
      </c>
      <c r="AC86">
        <v>15</v>
      </c>
      <c r="AD86">
        <v>3</v>
      </c>
      <c r="AE86">
        <v>3</v>
      </c>
      <c r="AF86">
        <v>0</v>
      </c>
      <c r="AG86">
        <v>5</v>
      </c>
      <c r="AH86">
        <v>2</v>
      </c>
      <c r="AI86">
        <v>2</v>
      </c>
      <c r="AJ86">
        <v>1</v>
      </c>
      <c r="AK86" t="str">
        <f>IF(Table2[[#This Row],[Alpha]]&gt;3%,"high performer",IF(Table2[[#This Row],[Alpha]]&gt;0%,"average performer","low performer"))</f>
        <v>high performer</v>
      </c>
      <c r="AL86" s="8">
        <v>4600.1350929872933</v>
      </c>
      <c r="AM86">
        <f>Table2[[#This Row],[Salary]]/Table2[[#This Row],[Market Salary]]</f>
        <v>0.94018977977261475</v>
      </c>
      <c r="AN86" t="str">
        <f>IF(AND(Table2[[#This Row],[Alpha]]&gt;3%,Table2[[#This Row],[Salary]]&lt;MEDIAN(G:G)),"Underpaid",IF(AND(Table2[[#This Row],[Alpha]]&lt;0,Table2[[#This Row],[Salary]]&gt;MEDIAN(G:G)),"Overpaid","Fair"))</f>
        <v>Underpaid</v>
      </c>
      <c r="AO86" t="str">
        <f>IF(AND(Table2[[#This Row],[Alpha]]&gt;3%,Table2[[#This Row],[Tenure]]&gt;5),"Ready Now",IF(AND(Table2[[#This Row],[Alpha]]&gt;0,Table2[[#This Row],[Tenure]]&gt;3),"Ready Soon","Not Ready"))</f>
        <v>Ready Soon</v>
      </c>
    </row>
    <row r="87" spans="1:41" x14ac:dyDescent="0.35">
      <c r="A87">
        <v>56</v>
      </c>
      <c r="B87" t="s">
        <v>32</v>
      </c>
      <c r="C87">
        <v>4</v>
      </c>
      <c r="D87" t="s">
        <v>35</v>
      </c>
      <c r="E87" t="s">
        <v>42</v>
      </c>
      <c r="F87">
        <v>4</v>
      </c>
      <c r="G87" s="7">
        <v>7260</v>
      </c>
      <c r="H87" t="s">
        <v>32</v>
      </c>
      <c r="I87">
        <v>2</v>
      </c>
      <c r="J87">
        <v>6</v>
      </c>
      <c r="K87" s="5">
        <v>0.08</v>
      </c>
      <c r="L87" s="5">
        <v>7.0000000000000007E-2</v>
      </c>
      <c r="M87" s="6">
        <f t="shared" si="3"/>
        <v>9.999999999999995E-3</v>
      </c>
      <c r="N87" s="8">
        <f t="shared" si="4"/>
        <v>1452</v>
      </c>
      <c r="O87">
        <v>4500</v>
      </c>
      <c r="P87" t="str">
        <f t="shared" si="5"/>
        <v>low</v>
      </c>
      <c r="Q87" t="s">
        <v>26</v>
      </c>
      <c r="R87">
        <v>1400</v>
      </c>
      <c r="S87" t="s">
        <v>34</v>
      </c>
      <c r="T87">
        <v>7</v>
      </c>
      <c r="U87">
        <v>3</v>
      </c>
      <c r="V87" t="s">
        <v>28</v>
      </c>
      <c r="W87">
        <v>49</v>
      </c>
      <c r="X87">
        <v>1</v>
      </c>
      <c r="Y87">
        <v>3</v>
      </c>
      <c r="Z87" t="s">
        <v>31</v>
      </c>
      <c r="AA87">
        <v>21698</v>
      </c>
      <c r="AB87">
        <v>4</v>
      </c>
      <c r="AC87">
        <v>11</v>
      </c>
      <c r="AD87">
        <v>3</v>
      </c>
      <c r="AE87">
        <v>1</v>
      </c>
      <c r="AF87">
        <v>0</v>
      </c>
      <c r="AG87">
        <v>37</v>
      </c>
      <c r="AH87">
        <v>3</v>
      </c>
      <c r="AI87">
        <v>4</v>
      </c>
      <c r="AJ87">
        <v>0</v>
      </c>
      <c r="AK87" t="str">
        <f>IF(Table2[[#This Row],[Alpha]]&gt;3%,"high performer",IF(Table2[[#This Row],[Alpha]]&gt;0%,"average performer","low performer"))</f>
        <v>average performer</v>
      </c>
      <c r="AL87" s="8">
        <v>9229.1913389947731</v>
      </c>
      <c r="AM87">
        <f>Table2[[#This Row],[Salary]]/Table2[[#This Row],[Market Salary]]</f>
        <v>0.78663446593910857</v>
      </c>
      <c r="AN87" t="str">
        <f>IF(AND(Table2[[#This Row],[Alpha]]&gt;3%,Table2[[#This Row],[Salary]]&lt;MEDIAN(G:G)),"Underpaid",IF(AND(Table2[[#This Row],[Alpha]]&lt;0,Table2[[#This Row],[Salary]]&gt;MEDIAN(G:G)),"Overpaid","Fair"))</f>
        <v>Fair</v>
      </c>
      <c r="AO87" t="str">
        <f>IF(AND(Table2[[#This Row],[Alpha]]&gt;3%,Table2[[#This Row],[Tenure]]&gt;5),"Ready Now",IF(AND(Table2[[#This Row],[Alpha]]&gt;0,Table2[[#This Row],[Tenure]]&gt;3),"Ready Soon","Not Ready"))</f>
        <v>Ready Soon</v>
      </c>
    </row>
    <row r="88" spans="1:41" x14ac:dyDescent="0.35">
      <c r="A88">
        <v>23</v>
      </c>
      <c r="B88" t="s">
        <v>32</v>
      </c>
      <c r="C88">
        <v>3</v>
      </c>
      <c r="D88" t="s">
        <v>35</v>
      </c>
      <c r="E88" t="s">
        <v>46</v>
      </c>
      <c r="F88">
        <v>1</v>
      </c>
      <c r="G88" s="7">
        <v>2322</v>
      </c>
      <c r="H88" t="s">
        <v>32</v>
      </c>
      <c r="I88">
        <v>3</v>
      </c>
      <c r="J88">
        <v>0</v>
      </c>
      <c r="K88" s="5">
        <v>0.08</v>
      </c>
      <c r="L88" s="5">
        <v>0.11</v>
      </c>
      <c r="M88" s="6">
        <f t="shared" si="3"/>
        <v>-0.03</v>
      </c>
      <c r="N88" s="8">
        <f t="shared" si="4"/>
        <v>464.40000000000003</v>
      </c>
      <c r="O88">
        <v>500</v>
      </c>
      <c r="P88" t="str">
        <f t="shared" si="5"/>
        <v>medium</v>
      </c>
      <c r="Q88" t="s">
        <v>26</v>
      </c>
      <c r="R88">
        <v>541</v>
      </c>
      <c r="S88" t="s">
        <v>27</v>
      </c>
      <c r="T88">
        <v>2</v>
      </c>
      <c r="U88">
        <v>1</v>
      </c>
      <c r="V88" t="s">
        <v>49</v>
      </c>
      <c r="W88">
        <v>62</v>
      </c>
      <c r="X88">
        <v>3</v>
      </c>
      <c r="Y88">
        <v>1</v>
      </c>
      <c r="Z88" t="s">
        <v>41</v>
      </c>
      <c r="AA88">
        <v>9518</v>
      </c>
      <c r="AB88">
        <v>3</v>
      </c>
      <c r="AC88">
        <v>13</v>
      </c>
      <c r="AD88">
        <v>3</v>
      </c>
      <c r="AE88">
        <v>3</v>
      </c>
      <c r="AF88">
        <v>1</v>
      </c>
      <c r="AG88">
        <v>3</v>
      </c>
      <c r="AH88">
        <v>3</v>
      </c>
      <c r="AI88">
        <v>0</v>
      </c>
      <c r="AJ88">
        <v>0</v>
      </c>
      <c r="AK88" t="str">
        <f>IF(Table2[[#This Row],[Alpha]]&gt;3%,"high performer",IF(Table2[[#This Row],[Alpha]]&gt;0%,"average performer","low performer"))</f>
        <v>low performer</v>
      </c>
      <c r="AL88" s="8">
        <v>3002.5135333927774</v>
      </c>
      <c r="AM88">
        <f>Table2[[#This Row],[Salary]]/Table2[[#This Row],[Market Salary]]</f>
        <v>0.77335205126492423</v>
      </c>
      <c r="AN88" t="str">
        <f>IF(AND(Table2[[#This Row],[Alpha]]&gt;3%,Table2[[#This Row],[Salary]]&lt;MEDIAN(G:G)),"Underpaid",IF(AND(Table2[[#This Row],[Alpha]]&lt;0,Table2[[#This Row],[Salary]]&gt;MEDIAN(G:G)),"Overpaid","Fair"))</f>
        <v>Fair</v>
      </c>
      <c r="AO88" t="str">
        <f>IF(AND(Table2[[#This Row],[Alpha]]&gt;3%,Table2[[#This Row],[Tenure]]&gt;5),"Ready Now",IF(AND(Table2[[#This Row],[Alpha]]&gt;0,Table2[[#This Row],[Tenure]]&gt;3),"Ready Soon","Not Ready"))</f>
        <v>Not Ready</v>
      </c>
    </row>
    <row r="89" spans="1:41" x14ac:dyDescent="0.35">
      <c r="A89">
        <v>51</v>
      </c>
      <c r="B89" t="s">
        <v>32</v>
      </c>
      <c r="C89">
        <v>4</v>
      </c>
      <c r="D89" t="s">
        <v>35</v>
      </c>
      <c r="E89" t="s">
        <v>39</v>
      </c>
      <c r="F89">
        <v>4</v>
      </c>
      <c r="G89" s="7">
        <v>2075</v>
      </c>
      <c r="H89" t="s">
        <v>32</v>
      </c>
      <c r="I89">
        <v>3</v>
      </c>
      <c r="J89">
        <v>4</v>
      </c>
      <c r="K89" s="5">
        <v>0.15</v>
      </c>
      <c r="L89" s="5">
        <v>7.0000000000000007E-2</v>
      </c>
      <c r="M89" s="6">
        <f t="shared" si="3"/>
        <v>7.9999999999999988E-2</v>
      </c>
      <c r="N89" s="8">
        <f t="shared" si="4"/>
        <v>415</v>
      </c>
      <c r="O89">
        <v>500</v>
      </c>
      <c r="P89" t="str">
        <f t="shared" si="5"/>
        <v>low</v>
      </c>
      <c r="Q89" t="s">
        <v>26</v>
      </c>
      <c r="R89">
        <v>432</v>
      </c>
      <c r="S89" t="s">
        <v>34</v>
      </c>
      <c r="T89">
        <v>9</v>
      </c>
      <c r="U89">
        <v>4</v>
      </c>
      <c r="V89" t="s">
        <v>28</v>
      </c>
      <c r="W89">
        <v>96</v>
      </c>
      <c r="X89">
        <v>3</v>
      </c>
      <c r="Y89">
        <v>1</v>
      </c>
      <c r="Z89" t="s">
        <v>37</v>
      </c>
      <c r="AA89">
        <v>18725</v>
      </c>
      <c r="AB89">
        <v>3</v>
      </c>
      <c r="AC89">
        <v>23</v>
      </c>
      <c r="AD89">
        <v>4</v>
      </c>
      <c r="AE89">
        <v>2</v>
      </c>
      <c r="AF89">
        <v>2</v>
      </c>
      <c r="AG89">
        <v>10</v>
      </c>
      <c r="AH89">
        <v>4</v>
      </c>
      <c r="AI89">
        <v>2</v>
      </c>
      <c r="AJ89">
        <v>0</v>
      </c>
      <c r="AK89" t="str">
        <f>IF(Table2[[#This Row],[Alpha]]&gt;3%,"high performer",IF(Table2[[#This Row],[Alpha]]&gt;0%,"average performer","low performer"))</f>
        <v>high performer</v>
      </c>
      <c r="AL89" s="8">
        <v>2654.765113679498</v>
      </c>
      <c r="AM89">
        <f>Table2[[#This Row],[Salary]]/Table2[[#This Row],[Market Salary]]</f>
        <v>0.78161340500819487</v>
      </c>
      <c r="AN89" t="str">
        <f>IF(AND(Table2[[#This Row],[Alpha]]&gt;3%,Table2[[#This Row],[Salary]]&lt;MEDIAN(G:G)),"Underpaid",IF(AND(Table2[[#This Row],[Alpha]]&lt;0,Table2[[#This Row],[Salary]]&gt;MEDIAN(G:G)),"Overpaid","Fair"))</f>
        <v>Underpaid</v>
      </c>
      <c r="AO89" t="str">
        <f>IF(AND(Table2[[#This Row],[Alpha]]&gt;3%,Table2[[#This Row],[Tenure]]&gt;5),"Ready Now",IF(AND(Table2[[#This Row],[Alpha]]&gt;0,Table2[[#This Row],[Tenure]]&gt;3),"Ready Soon","Not Ready"))</f>
        <v>Ready Soon</v>
      </c>
    </row>
    <row r="90" spans="1:41" x14ac:dyDescent="0.35">
      <c r="A90">
        <v>30</v>
      </c>
      <c r="B90" t="s">
        <v>32</v>
      </c>
      <c r="C90">
        <v>3</v>
      </c>
      <c r="D90" t="s">
        <v>35</v>
      </c>
      <c r="E90" t="s">
        <v>43</v>
      </c>
      <c r="F90">
        <v>4</v>
      </c>
      <c r="G90" s="7">
        <v>4152</v>
      </c>
      <c r="H90" t="s">
        <v>32</v>
      </c>
      <c r="I90">
        <v>3</v>
      </c>
      <c r="J90">
        <v>11</v>
      </c>
      <c r="K90" s="5">
        <v>0.15</v>
      </c>
      <c r="L90" s="5">
        <v>7.0000000000000007E-2</v>
      </c>
      <c r="M90" s="6">
        <f t="shared" si="3"/>
        <v>7.9999999999999988E-2</v>
      </c>
      <c r="N90" s="8">
        <f t="shared" si="4"/>
        <v>830.40000000000009</v>
      </c>
      <c r="O90">
        <v>1200</v>
      </c>
      <c r="P90" t="str">
        <f t="shared" si="5"/>
        <v>low</v>
      </c>
      <c r="Q90" t="s">
        <v>26</v>
      </c>
      <c r="R90">
        <v>288</v>
      </c>
      <c r="S90" t="s">
        <v>34</v>
      </c>
      <c r="T90">
        <v>2</v>
      </c>
      <c r="U90">
        <v>3</v>
      </c>
      <c r="V90" t="s">
        <v>28</v>
      </c>
      <c r="W90">
        <v>99</v>
      </c>
      <c r="X90">
        <v>2</v>
      </c>
      <c r="Y90">
        <v>2</v>
      </c>
      <c r="Z90" t="s">
        <v>37</v>
      </c>
      <c r="AA90">
        <v>15830</v>
      </c>
      <c r="AB90">
        <v>1</v>
      </c>
      <c r="AC90">
        <v>19</v>
      </c>
      <c r="AD90">
        <v>3</v>
      </c>
      <c r="AE90">
        <v>1</v>
      </c>
      <c r="AF90">
        <v>3</v>
      </c>
      <c r="AG90">
        <v>11</v>
      </c>
      <c r="AH90">
        <v>3</v>
      </c>
      <c r="AI90">
        <v>10</v>
      </c>
      <c r="AJ90">
        <v>10</v>
      </c>
      <c r="AK90" t="str">
        <f>IF(Table2[[#This Row],[Alpha]]&gt;3%,"high performer",IF(Table2[[#This Row],[Alpha]]&gt;0%,"average performer","low performer"))</f>
        <v>high performer</v>
      </c>
      <c r="AL90" s="8">
        <v>5396.5538738281857</v>
      </c>
      <c r="AM90">
        <f>Table2[[#This Row],[Salary]]/Table2[[#This Row],[Market Salary]]</f>
        <v>0.76937988521453804</v>
      </c>
      <c r="AN90" t="str">
        <f>IF(AND(Table2[[#This Row],[Alpha]]&gt;3%,Table2[[#This Row],[Salary]]&lt;MEDIAN(G:G)),"Underpaid",IF(AND(Table2[[#This Row],[Alpha]]&lt;0,Table2[[#This Row],[Salary]]&gt;MEDIAN(G:G)),"Overpaid","Fair"))</f>
        <v>Underpaid</v>
      </c>
      <c r="AO90" t="str">
        <f>IF(AND(Table2[[#This Row],[Alpha]]&gt;3%,Table2[[#This Row],[Tenure]]&gt;5),"Ready Now",IF(AND(Table2[[#This Row],[Alpha]]&gt;0,Table2[[#This Row],[Tenure]]&gt;3),"Ready Soon","Not Ready"))</f>
        <v>Ready Now</v>
      </c>
    </row>
    <row r="91" spans="1:41" x14ac:dyDescent="0.35">
      <c r="A91">
        <v>46</v>
      </c>
      <c r="B91" t="s">
        <v>25</v>
      </c>
      <c r="C91">
        <v>3</v>
      </c>
      <c r="D91" t="s">
        <v>35</v>
      </c>
      <c r="E91" t="s">
        <v>30</v>
      </c>
      <c r="F91">
        <v>4</v>
      </c>
      <c r="G91" s="7">
        <v>9619</v>
      </c>
      <c r="H91" t="s">
        <v>32</v>
      </c>
      <c r="I91">
        <v>3</v>
      </c>
      <c r="J91">
        <v>9</v>
      </c>
      <c r="K91" s="5">
        <v>0.08</v>
      </c>
      <c r="L91" s="5">
        <v>7.0000000000000007E-2</v>
      </c>
      <c r="M91" s="6">
        <f t="shared" si="3"/>
        <v>9.999999999999995E-3</v>
      </c>
      <c r="N91" s="8">
        <f t="shared" si="4"/>
        <v>1923.8000000000002</v>
      </c>
      <c r="O91">
        <v>4500</v>
      </c>
      <c r="P91" t="str">
        <f t="shared" si="5"/>
        <v>low</v>
      </c>
      <c r="Q91" t="s">
        <v>26</v>
      </c>
      <c r="R91">
        <v>669</v>
      </c>
      <c r="S91" t="s">
        <v>27</v>
      </c>
      <c r="T91">
        <v>9</v>
      </c>
      <c r="U91">
        <v>2</v>
      </c>
      <c r="V91" t="s">
        <v>40</v>
      </c>
      <c r="W91">
        <v>64</v>
      </c>
      <c r="X91">
        <v>2</v>
      </c>
      <c r="Y91">
        <v>3</v>
      </c>
      <c r="Z91" t="s">
        <v>31</v>
      </c>
      <c r="AA91">
        <v>13596</v>
      </c>
      <c r="AB91">
        <v>1</v>
      </c>
      <c r="AC91">
        <v>16</v>
      </c>
      <c r="AD91">
        <v>3</v>
      </c>
      <c r="AE91">
        <v>4</v>
      </c>
      <c r="AF91">
        <v>0</v>
      </c>
      <c r="AG91">
        <v>9</v>
      </c>
      <c r="AH91">
        <v>3</v>
      </c>
      <c r="AI91">
        <v>8</v>
      </c>
      <c r="AJ91">
        <v>4</v>
      </c>
      <c r="AK91" t="str">
        <f>IF(Table2[[#This Row],[Alpha]]&gt;3%,"high performer",IF(Table2[[#This Row],[Alpha]]&gt;0%,"average performer","low performer"))</f>
        <v>average performer</v>
      </c>
      <c r="AL91" s="8">
        <v>9816.8163313078931</v>
      </c>
      <c r="AM91">
        <f>Table2[[#This Row],[Salary]]/Table2[[#This Row],[Market Salary]]</f>
        <v>0.97984923781480815</v>
      </c>
      <c r="AN91" t="str">
        <f>IF(AND(Table2[[#This Row],[Alpha]]&gt;3%,Table2[[#This Row],[Salary]]&lt;MEDIAN(G:G)),"Underpaid",IF(AND(Table2[[#This Row],[Alpha]]&lt;0,Table2[[#This Row],[Salary]]&gt;MEDIAN(G:G)),"Overpaid","Fair"))</f>
        <v>Fair</v>
      </c>
      <c r="AO91" t="str">
        <f>IF(AND(Table2[[#This Row],[Alpha]]&gt;3%,Table2[[#This Row],[Tenure]]&gt;5),"Ready Now",IF(AND(Table2[[#This Row],[Alpha]]&gt;0,Table2[[#This Row],[Tenure]]&gt;3),"Ready Soon","Not Ready"))</f>
        <v>Ready Soon</v>
      </c>
    </row>
    <row r="92" spans="1:41" x14ac:dyDescent="0.35">
      <c r="A92">
        <v>40</v>
      </c>
      <c r="B92" t="s">
        <v>32</v>
      </c>
      <c r="C92">
        <v>3</v>
      </c>
      <c r="D92" t="s">
        <v>35</v>
      </c>
      <c r="E92" t="s">
        <v>43</v>
      </c>
      <c r="F92">
        <v>2</v>
      </c>
      <c r="G92" s="7">
        <v>13503</v>
      </c>
      <c r="H92" t="s">
        <v>32</v>
      </c>
      <c r="I92">
        <v>2</v>
      </c>
      <c r="J92">
        <v>22</v>
      </c>
      <c r="K92" s="5">
        <v>0.15</v>
      </c>
      <c r="L92" s="5">
        <v>0.11</v>
      </c>
      <c r="M92" s="6">
        <f t="shared" si="3"/>
        <v>3.9999999999999994E-2</v>
      </c>
      <c r="N92" s="8">
        <f t="shared" si="4"/>
        <v>2700.6000000000004</v>
      </c>
      <c r="O92">
        <v>4500</v>
      </c>
      <c r="P92" t="str">
        <f t="shared" si="5"/>
        <v>medium</v>
      </c>
      <c r="Q92" t="s">
        <v>33</v>
      </c>
      <c r="R92">
        <v>530</v>
      </c>
      <c r="S92" t="s">
        <v>34</v>
      </c>
      <c r="T92">
        <v>1</v>
      </c>
      <c r="U92">
        <v>4</v>
      </c>
      <c r="V92" t="s">
        <v>28</v>
      </c>
      <c r="W92">
        <v>78</v>
      </c>
      <c r="X92">
        <v>2</v>
      </c>
      <c r="Y92">
        <v>4</v>
      </c>
      <c r="Z92" t="s">
        <v>37</v>
      </c>
      <c r="AA92">
        <v>14115</v>
      </c>
      <c r="AB92">
        <v>1</v>
      </c>
      <c r="AC92">
        <v>22</v>
      </c>
      <c r="AD92">
        <v>4</v>
      </c>
      <c r="AE92">
        <v>4</v>
      </c>
      <c r="AF92">
        <v>1</v>
      </c>
      <c r="AG92">
        <v>22</v>
      </c>
      <c r="AH92">
        <v>3</v>
      </c>
      <c r="AI92">
        <v>3</v>
      </c>
      <c r="AJ92">
        <v>11</v>
      </c>
      <c r="AK92" t="str">
        <f>IF(Table2[[#This Row],[Alpha]]&gt;3%,"high performer",IF(Table2[[#This Row],[Alpha]]&gt;0%,"average performer","low performer"))</f>
        <v>high performer</v>
      </c>
      <c r="AL92" s="8">
        <v>13699.401523219465</v>
      </c>
      <c r="AM92">
        <f>Table2[[#This Row],[Salary]]/Table2[[#This Row],[Market Salary]]</f>
        <v>0.98566349611064552</v>
      </c>
      <c r="AN92" t="str">
        <f>IF(AND(Table2[[#This Row],[Alpha]]&gt;3%,Table2[[#This Row],[Salary]]&lt;MEDIAN(G:G)),"Underpaid",IF(AND(Table2[[#This Row],[Alpha]]&lt;0,Table2[[#This Row],[Salary]]&gt;MEDIAN(G:G)),"Overpaid","Fair"))</f>
        <v>Fair</v>
      </c>
      <c r="AO92" t="str">
        <f>IF(AND(Table2[[#This Row],[Alpha]]&gt;3%,Table2[[#This Row],[Tenure]]&gt;5),"Ready Now",IF(AND(Table2[[#This Row],[Alpha]]&gt;0,Table2[[#This Row],[Tenure]]&gt;3),"Ready Soon","Not Ready"))</f>
        <v>Ready Now</v>
      </c>
    </row>
    <row r="93" spans="1:41" x14ac:dyDescent="0.35">
      <c r="A93">
        <v>51</v>
      </c>
      <c r="B93" t="s">
        <v>32</v>
      </c>
      <c r="C93">
        <v>3</v>
      </c>
      <c r="D93" t="s">
        <v>35</v>
      </c>
      <c r="E93" t="s">
        <v>30</v>
      </c>
      <c r="F93">
        <v>4</v>
      </c>
      <c r="G93" s="7">
        <v>5441</v>
      </c>
      <c r="H93" t="s">
        <v>25</v>
      </c>
      <c r="I93">
        <v>1</v>
      </c>
      <c r="J93">
        <v>10</v>
      </c>
      <c r="K93" s="5">
        <v>0.1</v>
      </c>
      <c r="L93" s="5">
        <v>0.11</v>
      </c>
      <c r="M93" s="6">
        <f t="shared" si="3"/>
        <v>-9.999999999999995E-3</v>
      </c>
      <c r="N93" s="8">
        <f t="shared" si="4"/>
        <v>1088.2</v>
      </c>
      <c r="O93">
        <v>1200</v>
      </c>
      <c r="P93" t="str">
        <f t="shared" si="5"/>
        <v>medium</v>
      </c>
      <c r="Q93" t="s">
        <v>26</v>
      </c>
      <c r="R93">
        <v>632</v>
      </c>
      <c r="S93" t="s">
        <v>27</v>
      </c>
      <c r="T93">
        <v>21</v>
      </c>
      <c r="U93">
        <v>4</v>
      </c>
      <c r="V93" t="s">
        <v>48</v>
      </c>
      <c r="W93">
        <v>71</v>
      </c>
      <c r="X93">
        <v>3</v>
      </c>
      <c r="Y93">
        <v>2</v>
      </c>
      <c r="Z93" t="s">
        <v>31</v>
      </c>
      <c r="AA93">
        <v>8423</v>
      </c>
      <c r="AB93">
        <v>0</v>
      </c>
      <c r="AC93">
        <v>22</v>
      </c>
      <c r="AD93">
        <v>4</v>
      </c>
      <c r="AE93">
        <v>4</v>
      </c>
      <c r="AF93">
        <v>0</v>
      </c>
      <c r="AG93">
        <v>11</v>
      </c>
      <c r="AH93">
        <v>2</v>
      </c>
      <c r="AI93">
        <v>7</v>
      </c>
      <c r="AJ93">
        <v>1</v>
      </c>
      <c r="AK93" t="str">
        <f>IF(Table2[[#This Row],[Alpha]]&gt;3%,"high performer",IF(Table2[[#This Row],[Alpha]]&gt;0%,"average performer","low performer"))</f>
        <v>low performer</v>
      </c>
      <c r="AL93" s="8">
        <v>5963.9549551987857</v>
      </c>
      <c r="AM93">
        <f>Table2[[#This Row],[Salary]]/Table2[[#This Row],[Market Salary]]</f>
        <v>0.91231406690237904</v>
      </c>
      <c r="AN93" t="str">
        <f>IF(AND(Table2[[#This Row],[Alpha]]&gt;3%,Table2[[#This Row],[Salary]]&lt;MEDIAN(G:G)),"Underpaid",IF(AND(Table2[[#This Row],[Alpha]]&lt;0,Table2[[#This Row],[Salary]]&gt;MEDIAN(G:G)),"Overpaid","Fair"))</f>
        <v>Overpaid</v>
      </c>
      <c r="AO93" t="str">
        <f>IF(AND(Table2[[#This Row],[Alpha]]&gt;3%,Table2[[#This Row],[Tenure]]&gt;5),"Ready Now",IF(AND(Table2[[#This Row],[Alpha]]&gt;0,Table2[[#This Row],[Tenure]]&gt;3),"Ready Soon","Not Ready"))</f>
        <v>Not Ready</v>
      </c>
    </row>
    <row r="94" spans="1:41" x14ac:dyDescent="0.35">
      <c r="A94">
        <v>30</v>
      </c>
      <c r="B94" t="s">
        <v>32</v>
      </c>
      <c r="C94">
        <v>3</v>
      </c>
      <c r="D94" t="s">
        <v>29</v>
      </c>
      <c r="E94" t="s">
        <v>30</v>
      </c>
      <c r="F94">
        <v>2</v>
      </c>
      <c r="G94" s="7">
        <v>5209</v>
      </c>
      <c r="H94" t="s">
        <v>25</v>
      </c>
      <c r="I94">
        <v>2</v>
      </c>
      <c r="J94">
        <v>11</v>
      </c>
      <c r="K94" s="5">
        <v>0.1</v>
      </c>
      <c r="L94" s="5">
        <v>0.1</v>
      </c>
      <c r="M94" s="6">
        <f t="shared" si="3"/>
        <v>0</v>
      </c>
      <c r="N94" s="8">
        <f t="shared" si="4"/>
        <v>1041.8</v>
      </c>
      <c r="O94">
        <v>1200</v>
      </c>
      <c r="P94" t="str">
        <f t="shared" si="5"/>
        <v>low</v>
      </c>
      <c r="Q94" t="s">
        <v>26</v>
      </c>
      <c r="R94">
        <v>1334</v>
      </c>
      <c r="S94" t="s">
        <v>27</v>
      </c>
      <c r="T94">
        <v>4</v>
      </c>
      <c r="U94">
        <v>2</v>
      </c>
      <c r="V94" t="s">
        <v>40</v>
      </c>
      <c r="W94">
        <v>63</v>
      </c>
      <c r="X94">
        <v>2</v>
      </c>
      <c r="Y94">
        <v>2</v>
      </c>
      <c r="Z94" t="s">
        <v>41</v>
      </c>
      <c r="AA94">
        <v>19760</v>
      </c>
      <c r="AB94">
        <v>1</v>
      </c>
      <c r="AC94">
        <v>12</v>
      </c>
      <c r="AD94">
        <v>3</v>
      </c>
      <c r="AE94">
        <v>2</v>
      </c>
      <c r="AF94">
        <v>3</v>
      </c>
      <c r="AG94">
        <v>11</v>
      </c>
      <c r="AH94">
        <v>4</v>
      </c>
      <c r="AI94">
        <v>8</v>
      </c>
      <c r="AJ94">
        <v>2</v>
      </c>
      <c r="AK94" t="str">
        <f>IF(Table2[[#This Row],[Alpha]]&gt;3%,"high performer",IF(Table2[[#This Row],[Alpha]]&gt;0%,"average performer","low performer"))</f>
        <v>low performer</v>
      </c>
      <c r="AL94" s="8">
        <v>5979.430917336992</v>
      </c>
      <c r="AM94">
        <f>Table2[[#This Row],[Salary]]/Table2[[#This Row],[Market Salary]]</f>
        <v>0.87115313681387718</v>
      </c>
      <c r="AN94" t="str">
        <f>IF(AND(Table2[[#This Row],[Alpha]]&gt;3%,Table2[[#This Row],[Salary]]&lt;MEDIAN(G:G)),"Underpaid",IF(AND(Table2[[#This Row],[Alpha]]&lt;0,Table2[[#This Row],[Salary]]&gt;MEDIAN(G:G)),"Overpaid","Fair"))</f>
        <v>Fair</v>
      </c>
      <c r="AO94" t="str">
        <f>IF(AND(Table2[[#This Row],[Alpha]]&gt;3%,Table2[[#This Row],[Tenure]]&gt;5),"Ready Now",IF(AND(Table2[[#This Row],[Alpha]]&gt;0,Table2[[#This Row],[Tenure]]&gt;3),"Ready Soon","Not Ready"))</f>
        <v>Not Ready</v>
      </c>
    </row>
    <row r="95" spans="1:41" x14ac:dyDescent="0.35">
      <c r="A95">
        <v>46</v>
      </c>
      <c r="B95" t="s">
        <v>32</v>
      </c>
      <c r="C95">
        <v>3</v>
      </c>
      <c r="D95" t="s">
        <v>35</v>
      </c>
      <c r="E95" t="s">
        <v>43</v>
      </c>
      <c r="F95">
        <v>1</v>
      </c>
      <c r="G95" s="7">
        <v>10673</v>
      </c>
      <c r="H95" t="s">
        <v>25</v>
      </c>
      <c r="I95">
        <v>2</v>
      </c>
      <c r="J95">
        <v>10</v>
      </c>
      <c r="K95" s="5">
        <v>0.1</v>
      </c>
      <c r="L95" s="5">
        <v>0.09</v>
      </c>
      <c r="M95" s="6">
        <f t="shared" si="3"/>
        <v>1.0000000000000009E-2</v>
      </c>
      <c r="N95" s="8">
        <f t="shared" si="4"/>
        <v>2134.6</v>
      </c>
      <c r="O95">
        <v>3000</v>
      </c>
      <c r="P95" t="str">
        <f t="shared" si="5"/>
        <v>low</v>
      </c>
      <c r="Q95" t="s">
        <v>33</v>
      </c>
      <c r="R95">
        <v>638</v>
      </c>
      <c r="S95" t="s">
        <v>34</v>
      </c>
      <c r="T95">
        <v>1</v>
      </c>
      <c r="U95">
        <v>3</v>
      </c>
      <c r="V95" t="s">
        <v>40</v>
      </c>
      <c r="W95">
        <v>40</v>
      </c>
      <c r="X95">
        <v>2</v>
      </c>
      <c r="Y95">
        <v>3</v>
      </c>
      <c r="Z95" t="s">
        <v>37</v>
      </c>
      <c r="AA95">
        <v>3142</v>
      </c>
      <c r="AB95">
        <v>2</v>
      </c>
      <c r="AC95">
        <v>13</v>
      </c>
      <c r="AD95">
        <v>3</v>
      </c>
      <c r="AE95">
        <v>3</v>
      </c>
      <c r="AF95">
        <v>1</v>
      </c>
      <c r="AG95">
        <v>21</v>
      </c>
      <c r="AH95">
        <v>5</v>
      </c>
      <c r="AI95">
        <v>9</v>
      </c>
      <c r="AJ95">
        <v>9</v>
      </c>
      <c r="AK95" t="str">
        <f>IF(Table2[[#This Row],[Alpha]]&gt;3%,"high performer",IF(Table2[[#This Row],[Alpha]]&gt;0%,"average performer","low performer"))</f>
        <v>average performer</v>
      </c>
      <c r="AL95" s="8">
        <v>11926.447059700216</v>
      </c>
      <c r="AM95">
        <f>Table2[[#This Row],[Salary]]/Table2[[#This Row],[Market Salary]]</f>
        <v>0.89490188876655086</v>
      </c>
      <c r="AN95" t="str">
        <f>IF(AND(Table2[[#This Row],[Alpha]]&gt;3%,Table2[[#This Row],[Salary]]&lt;MEDIAN(G:G)),"Underpaid",IF(AND(Table2[[#This Row],[Alpha]]&lt;0,Table2[[#This Row],[Salary]]&gt;MEDIAN(G:G)),"Overpaid","Fair"))</f>
        <v>Fair</v>
      </c>
      <c r="AO95" t="str">
        <f>IF(AND(Table2[[#This Row],[Alpha]]&gt;3%,Table2[[#This Row],[Tenure]]&gt;5),"Ready Now",IF(AND(Table2[[#This Row],[Alpha]]&gt;0,Table2[[#This Row],[Tenure]]&gt;3),"Ready Soon","Not Ready"))</f>
        <v>Ready Soon</v>
      </c>
    </row>
    <row r="96" spans="1:41" x14ac:dyDescent="0.35">
      <c r="A96">
        <v>32</v>
      </c>
      <c r="B96" t="s">
        <v>32</v>
      </c>
      <c r="C96">
        <v>2</v>
      </c>
      <c r="D96" t="s">
        <v>35</v>
      </c>
      <c r="E96" t="s">
        <v>30</v>
      </c>
      <c r="F96">
        <v>3</v>
      </c>
      <c r="G96" s="7">
        <v>5010</v>
      </c>
      <c r="H96" t="s">
        <v>32</v>
      </c>
      <c r="I96">
        <v>3</v>
      </c>
      <c r="J96">
        <v>11</v>
      </c>
      <c r="K96" s="5">
        <v>0.1</v>
      </c>
      <c r="L96" s="5">
        <v>0.11</v>
      </c>
      <c r="M96" s="6">
        <f t="shared" si="3"/>
        <v>-9.999999999999995E-3</v>
      </c>
      <c r="N96" s="8">
        <f t="shared" si="4"/>
        <v>1002</v>
      </c>
      <c r="O96">
        <v>4500</v>
      </c>
      <c r="P96" t="str">
        <f t="shared" si="5"/>
        <v>medium</v>
      </c>
      <c r="Q96" t="s">
        <v>26</v>
      </c>
      <c r="R96">
        <v>1093</v>
      </c>
      <c r="S96" t="s">
        <v>27</v>
      </c>
      <c r="T96">
        <v>6</v>
      </c>
      <c r="U96">
        <v>4</v>
      </c>
      <c r="V96" t="s">
        <v>40</v>
      </c>
      <c r="W96">
        <v>87</v>
      </c>
      <c r="X96">
        <v>3</v>
      </c>
      <c r="Y96">
        <v>2</v>
      </c>
      <c r="Z96" t="s">
        <v>31</v>
      </c>
      <c r="AA96">
        <v>24301</v>
      </c>
      <c r="AB96">
        <v>1</v>
      </c>
      <c r="AC96">
        <v>16</v>
      </c>
      <c r="AD96">
        <v>3</v>
      </c>
      <c r="AE96">
        <v>1</v>
      </c>
      <c r="AF96">
        <v>0</v>
      </c>
      <c r="AG96">
        <v>12</v>
      </c>
      <c r="AH96">
        <v>0</v>
      </c>
      <c r="AI96">
        <v>8</v>
      </c>
      <c r="AJ96">
        <v>5</v>
      </c>
      <c r="AK96" t="str">
        <f>IF(Table2[[#This Row],[Alpha]]&gt;3%,"high performer",IF(Table2[[#This Row],[Alpha]]&gt;0%,"average performer","low performer"))</f>
        <v>low performer</v>
      </c>
      <c r="AL96" s="8">
        <v>5766.7348814228681</v>
      </c>
      <c r="AM96">
        <f>Table2[[#This Row],[Salary]]/Table2[[#This Row],[Market Salary]]</f>
        <v>0.8687758502891062</v>
      </c>
      <c r="AN96" t="str">
        <f>IF(AND(Table2[[#This Row],[Alpha]]&gt;3%,Table2[[#This Row],[Salary]]&lt;MEDIAN(G:G)),"Underpaid",IF(AND(Table2[[#This Row],[Alpha]]&lt;0,Table2[[#This Row],[Salary]]&gt;MEDIAN(G:G)),"Overpaid","Fair"))</f>
        <v>Overpaid</v>
      </c>
      <c r="AO96" t="str">
        <f>IF(AND(Table2[[#This Row],[Alpha]]&gt;3%,Table2[[#This Row],[Tenure]]&gt;5),"Ready Now",IF(AND(Table2[[#This Row],[Alpha]]&gt;0,Table2[[#This Row],[Tenure]]&gt;3),"Ready Soon","Not Ready"))</f>
        <v>Not Ready</v>
      </c>
    </row>
    <row r="97" spans="1:41" x14ac:dyDescent="0.35">
      <c r="A97">
        <v>54</v>
      </c>
      <c r="B97" t="s">
        <v>32</v>
      </c>
      <c r="C97">
        <v>1</v>
      </c>
      <c r="D97" t="s">
        <v>29</v>
      </c>
      <c r="E97" t="s">
        <v>47</v>
      </c>
      <c r="F97">
        <v>3</v>
      </c>
      <c r="G97" s="7">
        <v>13549</v>
      </c>
      <c r="H97" t="s">
        <v>32</v>
      </c>
      <c r="I97">
        <v>1</v>
      </c>
      <c r="J97">
        <v>4</v>
      </c>
      <c r="K97" s="5">
        <v>0.08</v>
      </c>
      <c r="L97" s="5">
        <v>7.0000000000000007E-2</v>
      </c>
      <c r="M97" s="6">
        <f t="shared" si="3"/>
        <v>9.999999999999995E-3</v>
      </c>
      <c r="N97" s="8">
        <f t="shared" si="4"/>
        <v>2709.8</v>
      </c>
      <c r="O97">
        <v>3000</v>
      </c>
      <c r="P97" t="str">
        <f t="shared" si="5"/>
        <v>low</v>
      </c>
      <c r="Q97" t="s">
        <v>26</v>
      </c>
      <c r="R97">
        <v>1217</v>
      </c>
      <c r="S97" t="s">
        <v>34</v>
      </c>
      <c r="T97">
        <v>2</v>
      </c>
      <c r="U97">
        <v>4</v>
      </c>
      <c r="V97" t="s">
        <v>49</v>
      </c>
      <c r="W97">
        <v>60</v>
      </c>
      <c r="X97">
        <v>3</v>
      </c>
      <c r="Y97">
        <v>3</v>
      </c>
      <c r="Z97" t="s">
        <v>37</v>
      </c>
      <c r="AA97">
        <v>24001</v>
      </c>
      <c r="AB97">
        <v>9</v>
      </c>
      <c r="AC97">
        <v>12</v>
      </c>
      <c r="AD97">
        <v>3</v>
      </c>
      <c r="AE97">
        <v>1</v>
      </c>
      <c r="AF97">
        <v>1</v>
      </c>
      <c r="AG97">
        <v>16</v>
      </c>
      <c r="AH97">
        <v>5</v>
      </c>
      <c r="AI97">
        <v>3</v>
      </c>
      <c r="AJ97">
        <v>0</v>
      </c>
      <c r="AK97" t="str">
        <f>IF(Table2[[#This Row],[Alpha]]&gt;3%,"high performer",IF(Table2[[#This Row],[Alpha]]&gt;0%,"average performer","low performer"))</f>
        <v>average performer</v>
      </c>
      <c r="AL97" s="8">
        <v>14058.525149901119</v>
      </c>
      <c r="AM97">
        <f>Table2[[#This Row],[Salary]]/Table2[[#This Row],[Market Salary]]</f>
        <v>0.96375685610914152</v>
      </c>
      <c r="AN97" t="str">
        <f>IF(AND(Table2[[#This Row],[Alpha]]&gt;3%,Table2[[#This Row],[Salary]]&lt;MEDIAN(G:G)),"Underpaid",IF(AND(Table2[[#This Row],[Alpha]]&lt;0,Table2[[#This Row],[Salary]]&gt;MEDIAN(G:G)),"Overpaid","Fair"))</f>
        <v>Fair</v>
      </c>
      <c r="AO97" t="str">
        <f>IF(AND(Table2[[#This Row],[Alpha]]&gt;3%,Table2[[#This Row],[Tenure]]&gt;5),"Ready Now",IF(AND(Table2[[#This Row],[Alpha]]&gt;0,Table2[[#This Row],[Tenure]]&gt;3),"Ready Soon","Not Ready"))</f>
        <v>Ready Soon</v>
      </c>
    </row>
    <row r="98" spans="1:41" x14ac:dyDescent="0.35">
      <c r="A98">
        <v>24</v>
      </c>
      <c r="B98" t="s">
        <v>32</v>
      </c>
      <c r="C98">
        <v>1</v>
      </c>
      <c r="D98" t="s">
        <v>29</v>
      </c>
      <c r="E98" t="s">
        <v>30</v>
      </c>
      <c r="F98">
        <v>3</v>
      </c>
      <c r="G98" s="7">
        <v>4999</v>
      </c>
      <c r="H98" t="s">
        <v>32</v>
      </c>
      <c r="I98">
        <v>2</v>
      </c>
      <c r="J98">
        <v>3</v>
      </c>
      <c r="K98" s="5">
        <v>0.1</v>
      </c>
      <c r="L98" s="5">
        <v>0.11</v>
      </c>
      <c r="M98" s="6">
        <f t="shared" si="3"/>
        <v>-9.999999999999995E-3</v>
      </c>
      <c r="N98" s="8">
        <f t="shared" si="4"/>
        <v>999.80000000000007</v>
      </c>
      <c r="O98">
        <v>3000</v>
      </c>
      <c r="P98" t="str">
        <f t="shared" si="5"/>
        <v>medium</v>
      </c>
      <c r="Q98" t="s">
        <v>26</v>
      </c>
      <c r="R98">
        <v>1353</v>
      </c>
      <c r="S98" t="s">
        <v>27</v>
      </c>
      <c r="T98">
        <v>3</v>
      </c>
      <c r="U98">
        <v>2</v>
      </c>
      <c r="V98" t="s">
        <v>38</v>
      </c>
      <c r="W98">
        <v>33</v>
      </c>
      <c r="X98">
        <v>3</v>
      </c>
      <c r="Y98">
        <v>2</v>
      </c>
      <c r="Z98" t="s">
        <v>37</v>
      </c>
      <c r="AA98">
        <v>17519</v>
      </c>
      <c r="AB98">
        <v>0</v>
      </c>
      <c r="AC98">
        <v>21</v>
      </c>
      <c r="AD98">
        <v>4</v>
      </c>
      <c r="AE98">
        <v>1</v>
      </c>
      <c r="AF98">
        <v>1</v>
      </c>
      <c r="AG98">
        <v>4</v>
      </c>
      <c r="AH98">
        <v>2</v>
      </c>
      <c r="AI98">
        <v>2</v>
      </c>
      <c r="AJ98">
        <v>0</v>
      </c>
      <c r="AK98" t="str">
        <f>IF(Table2[[#This Row],[Alpha]]&gt;3%,"high performer",IF(Table2[[#This Row],[Alpha]]&gt;0%,"average performer","low performer"))</f>
        <v>low performer</v>
      </c>
      <c r="AL98" s="8">
        <v>6081.3230111049706</v>
      </c>
      <c r="AM98">
        <f>Table2[[#This Row],[Salary]]/Table2[[#This Row],[Market Salary]]</f>
        <v>0.8220250742924583</v>
      </c>
      <c r="AN98" t="str">
        <f>IF(AND(Table2[[#This Row],[Alpha]]&gt;3%,Table2[[#This Row],[Salary]]&lt;MEDIAN(G:G)),"Underpaid",IF(AND(Table2[[#This Row],[Alpha]]&lt;0,Table2[[#This Row],[Salary]]&gt;MEDIAN(G:G)),"Overpaid","Fair"))</f>
        <v>Overpaid</v>
      </c>
      <c r="AO98" t="str">
        <f>IF(AND(Table2[[#This Row],[Alpha]]&gt;3%,Table2[[#This Row],[Tenure]]&gt;5),"Ready Now",IF(AND(Table2[[#This Row],[Alpha]]&gt;0,Table2[[#This Row],[Tenure]]&gt;3),"Ready Soon","Not Ready"))</f>
        <v>Not Ready</v>
      </c>
    </row>
    <row r="99" spans="1:41" x14ac:dyDescent="0.35">
      <c r="A99">
        <v>28</v>
      </c>
      <c r="B99" t="s">
        <v>32</v>
      </c>
      <c r="C99">
        <v>2</v>
      </c>
      <c r="D99" t="s">
        <v>35</v>
      </c>
      <c r="E99" t="s">
        <v>30</v>
      </c>
      <c r="F99">
        <v>3</v>
      </c>
      <c r="G99" s="7">
        <v>4221</v>
      </c>
      <c r="H99" t="s">
        <v>32</v>
      </c>
      <c r="I99">
        <v>4</v>
      </c>
      <c r="J99">
        <v>5</v>
      </c>
      <c r="K99" s="5">
        <v>0.1</v>
      </c>
      <c r="L99" s="5">
        <v>0.11</v>
      </c>
      <c r="M99" s="6">
        <f t="shared" si="3"/>
        <v>-9.999999999999995E-3</v>
      </c>
      <c r="N99" s="8">
        <f t="shared" si="4"/>
        <v>844.2</v>
      </c>
      <c r="O99">
        <v>3000</v>
      </c>
      <c r="P99" t="str">
        <f t="shared" si="5"/>
        <v>low</v>
      </c>
      <c r="Q99" t="s">
        <v>44</v>
      </c>
      <c r="R99">
        <v>120</v>
      </c>
      <c r="S99" t="s">
        <v>27</v>
      </c>
      <c r="T99">
        <v>4</v>
      </c>
      <c r="U99">
        <v>3</v>
      </c>
      <c r="V99" t="s">
        <v>40</v>
      </c>
      <c r="W99">
        <v>43</v>
      </c>
      <c r="X99">
        <v>3</v>
      </c>
      <c r="Y99">
        <v>2</v>
      </c>
      <c r="Z99" t="s">
        <v>37</v>
      </c>
      <c r="AA99">
        <v>8863</v>
      </c>
      <c r="AB99">
        <v>1</v>
      </c>
      <c r="AC99">
        <v>15</v>
      </c>
      <c r="AD99">
        <v>3</v>
      </c>
      <c r="AE99">
        <v>2</v>
      </c>
      <c r="AF99">
        <v>0</v>
      </c>
      <c r="AG99">
        <v>5</v>
      </c>
      <c r="AH99">
        <v>3</v>
      </c>
      <c r="AI99">
        <v>4</v>
      </c>
      <c r="AJ99">
        <v>0</v>
      </c>
      <c r="AK99" t="str">
        <f>IF(Table2[[#This Row],[Alpha]]&gt;3%,"high performer",IF(Table2[[#This Row],[Alpha]]&gt;0%,"average performer","low performer"))</f>
        <v>low performer</v>
      </c>
      <c r="AL99" s="8">
        <v>4924.864698300853</v>
      </c>
      <c r="AM99">
        <f>Table2[[#This Row],[Salary]]/Table2[[#This Row],[Market Salary]]</f>
        <v>0.85707938361358516</v>
      </c>
      <c r="AN99" t="str">
        <f>IF(AND(Table2[[#This Row],[Alpha]]&gt;3%,Table2[[#This Row],[Salary]]&lt;MEDIAN(G:G)),"Underpaid",IF(AND(Table2[[#This Row],[Alpha]]&lt;0,Table2[[#This Row],[Salary]]&gt;MEDIAN(G:G)),"Overpaid","Fair"))</f>
        <v>Fair</v>
      </c>
      <c r="AO99" t="str">
        <f>IF(AND(Table2[[#This Row],[Alpha]]&gt;3%,Table2[[#This Row],[Tenure]]&gt;5),"Ready Now",IF(AND(Table2[[#This Row],[Alpha]]&gt;0,Table2[[#This Row],[Tenure]]&gt;3),"Ready Soon","Not Ready"))</f>
        <v>Not Ready</v>
      </c>
    </row>
    <row r="100" spans="1:41" x14ac:dyDescent="0.35">
      <c r="A100">
        <v>58</v>
      </c>
      <c r="B100" t="s">
        <v>32</v>
      </c>
      <c r="C100">
        <v>4</v>
      </c>
      <c r="D100" t="s">
        <v>35</v>
      </c>
      <c r="E100" t="s">
        <v>30</v>
      </c>
      <c r="F100">
        <v>3</v>
      </c>
      <c r="G100" s="7">
        <v>13872</v>
      </c>
      <c r="H100" t="s">
        <v>32</v>
      </c>
      <c r="I100">
        <v>2</v>
      </c>
      <c r="J100">
        <v>37</v>
      </c>
      <c r="K100" s="5">
        <v>0.15</v>
      </c>
      <c r="L100" s="5">
        <v>0.11</v>
      </c>
      <c r="M100" s="6">
        <f t="shared" si="3"/>
        <v>3.9999999999999994E-2</v>
      </c>
      <c r="N100" s="8">
        <f t="shared" si="4"/>
        <v>2774.4</v>
      </c>
      <c r="O100">
        <v>500</v>
      </c>
      <c r="P100" t="str">
        <f t="shared" si="5"/>
        <v>low</v>
      </c>
      <c r="Q100" t="s">
        <v>26</v>
      </c>
      <c r="R100">
        <v>682</v>
      </c>
      <c r="S100" t="s">
        <v>27</v>
      </c>
      <c r="T100">
        <v>10</v>
      </c>
      <c r="U100">
        <v>4</v>
      </c>
      <c r="V100" t="s">
        <v>40</v>
      </c>
      <c r="W100">
        <v>37</v>
      </c>
      <c r="X100">
        <v>3</v>
      </c>
      <c r="Y100">
        <v>4</v>
      </c>
      <c r="Z100" t="s">
        <v>31</v>
      </c>
      <c r="AA100">
        <v>24409</v>
      </c>
      <c r="AB100">
        <v>0</v>
      </c>
      <c r="AC100">
        <v>13</v>
      </c>
      <c r="AD100">
        <v>3</v>
      </c>
      <c r="AE100">
        <v>3</v>
      </c>
      <c r="AF100">
        <v>0</v>
      </c>
      <c r="AG100">
        <v>38</v>
      </c>
      <c r="AH100">
        <v>1</v>
      </c>
      <c r="AI100">
        <v>10</v>
      </c>
      <c r="AJ100">
        <v>1</v>
      </c>
      <c r="AK100" t="str">
        <f>IF(Table2[[#This Row],[Alpha]]&gt;3%,"high performer",IF(Table2[[#This Row],[Alpha]]&gt;0%,"average performer","low performer"))</f>
        <v>high performer</v>
      </c>
      <c r="AL100" s="8">
        <v>15786.047289190234</v>
      </c>
      <c r="AM100">
        <f>Table2[[#This Row],[Salary]]/Table2[[#This Row],[Market Salary]]</f>
        <v>0.8787506933099769</v>
      </c>
      <c r="AN100" t="str">
        <f>IF(AND(Table2[[#This Row],[Alpha]]&gt;3%,Table2[[#This Row],[Salary]]&lt;MEDIAN(G:G)),"Underpaid",IF(AND(Table2[[#This Row],[Alpha]]&lt;0,Table2[[#This Row],[Salary]]&gt;MEDIAN(G:G)),"Overpaid","Fair"))</f>
        <v>Fair</v>
      </c>
      <c r="AO100" t="str">
        <f>IF(AND(Table2[[#This Row],[Alpha]]&gt;3%,Table2[[#This Row],[Tenure]]&gt;5),"Ready Now",IF(AND(Table2[[#This Row],[Alpha]]&gt;0,Table2[[#This Row],[Tenure]]&gt;3),"Ready Soon","Not Ready"))</f>
        <v>Ready Now</v>
      </c>
    </row>
    <row r="101" spans="1:41" x14ac:dyDescent="0.35">
      <c r="A101">
        <v>44</v>
      </c>
      <c r="B101" t="s">
        <v>32</v>
      </c>
      <c r="C101">
        <v>2</v>
      </c>
      <c r="D101" t="s">
        <v>35</v>
      </c>
      <c r="E101" t="s">
        <v>39</v>
      </c>
      <c r="F101">
        <v>2</v>
      </c>
      <c r="G101" s="7">
        <v>2042</v>
      </c>
      <c r="H101" t="s">
        <v>32</v>
      </c>
      <c r="I101">
        <v>4</v>
      </c>
      <c r="J101">
        <v>3</v>
      </c>
      <c r="K101" s="5">
        <v>0.1</v>
      </c>
      <c r="L101" s="5">
        <v>0.1</v>
      </c>
      <c r="M101" s="6">
        <f t="shared" si="3"/>
        <v>0</v>
      </c>
      <c r="N101" s="8">
        <f t="shared" si="4"/>
        <v>408.40000000000003</v>
      </c>
      <c r="O101">
        <v>3000</v>
      </c>
      <c r="P101" t="str">
        <f t="shared" si="5"/>
        <v>medium</v>
      </c>
      <c r="Q101" t="s">
        <v>44</v>
      </c>
      <c r="R101">
        <v>489</v>
      </c>
      <c r="S101" t="s">
        <v>34</v>
      </c>
      <c r="T101">
        <v>23</v>
      </c>
      <c r="U101">
        <v>3</v>
      </c>
      <c r="V101" t="s">
        <v>40</v>
      </c>
      <c r="W101">
        <v>67</v>
      </c>
      <c r="X101">
        <v>3</v>
      </c>
      <c r="Y101">
        <v>2</v>
      </c>
      <c r="Z101" t="s">
        <v>37</v>
      </c>
      <c r="AA101">
        <v>25043</v>
      </c>
      <c r="AB101">
        <v>4</v>
      </c>
      <c r="AC101">
        <v>12</v>
      </c>
      <c r="AD101">
        <v>3</v>
      </c>
      <c r="AE101">
        <v>3</v>
      </c>
      <c r="AF101">
        <v>1</v>
      </c>
      <c r="AG101">
        <v>17</v>
      </c>
      <c r="AH101">
        <v>3</v>
      </c>
      <c r="AI101">
        <v>2</v>
      </c>
      <c r="AJ101">
        <v>1</v>
      </c>
      <c r="AK101" t="str">
        <f>IF(Table2[[#This Row],[Alpha]]&gt;3%,"high performer",IF(Table2[[#This Row],[Alpha]]&gt;0%,"average performer","low performer"))</f>
        <v>low performer</v>
      </c>
      <c r="AL101" s="8">
        <v>2079.8979921974733</v>
      </c>
      <c r="AM101">
        <f>Table2[[#This Row],[Salary]]/Table2[[#This Row],[Market Salary]]</f>
        <v>0.98177891784133464</v>
      </c>
      <c r="AN101" t="str">
        <f>IF(AND(Table2[[#This Row],[Alpha]]&gt;3%,Table2[[#This Row],[Salary]]&lt;MEDIAN(G:G)),"Underpaid",IF(AND(Table2[[#This Row],[Alpha]]&lt;0,Table2[[#This Row],[Salary]]&gt;MEDIAN(G:G)),"Overpaid","Fair"))</f>
        <v>Fair</v>
      </c>
      <c r="AO101" t="str">
        <f>IF(AND(Table2[[#This Row],[Alpha]]&gt;3%,Table2[[#This Row],[Tenure]]&gt;5),"Ready Now",IF(AND(Table2[[#This Row],[Alpha]]&gt;0,Table2[[#This Row],[Tenure]]&gt;3),"Ready Soon","Not Ready"))</f>
        <v>Not Ready</v>
      </c>
    </row>
    <row r="102" spans="1:41" x14ac:dyDescent="0.35">
      <c r="A102">
        <v>37</v>
      </c>
      <c r="B102" t="s">
        <v>25</v>
      </c>
      <c r="C102">
        <v>3</v>
      </c>
      <c r="D102" t="s">
        <v>35</v>
      </c>
      <c r="E102" t="s">
        <v>50</v>
      </c>
      <c r="F102">
        <v>1</v>
      </c>
      <c r="G102" s="7">
        <v>2073</v>
      </c>
      <c r="H102" t="s">
        <v>25</v>
      </c>
      <c r="I102">
        <v>3</v>
      </c>
      <c r="J102">
        <v>3</v>
      </c>
      <c r="K102" s="5">
        <v>0.12</v>
      </c>
      <c r="L102" s="5">
        <v>0.09</v>
      </c>
      <c r="M102" s="6">
        <f t="shared" si="3"/>
        <v>0.03</v>
      </c>
      <c r="N102" s="8">
        <f t="shared" si="4"/>
        <v>414.6</v>
      </c>
      <c r="O102">
        <v>3000</v>
      </c>
      <c r="P102" t="str">
        <f t="shared" si="5"/>
        <v>low</v>
      </c>
      <c r="Q102" t="s">
        <v>26</v>
      </c>
      <c r="R102">
        <v>807</v>
      </c>
      <c r="S102" t="s">
        <v>50</v>
      </c>
      <c r="T102">
        <v>6</v>
      </c>
      <c r="U102">
        <v>4</v>
      </c>
      <c r="V102" t="s">
        <v>50</v>
      </c>
      <c r="W102">
        <v>63</v>
      </c>
      <c r="X102">
        <v>3</v>
      </c>
      <c r="Y102">
        <v>1</v>
      </c>
      <c r="Z102" t="s">
        <v>41</v>
      </c>
      <c r="AA102">
        <v>23648</v>
      </c>
      <c r="AB102">
        <v>4</v>
      </c>
      <c r="AC102">
        <v>22</v>
      </c>
      <c r="AD102">
        <v>4</v>
      </c>
      <c r="AE102">
        <v>4</v>
      </c>
      <c r="AF102">
        <v>0</v>
      </c>
      <c r="AG102">
        <v>7</v>
      </c>
      <c r="AH102">
        <v>3</v>
      </c>
      <c r="AI102">
        <v>2</v>
      </c>
      <c r="AJ102">
        <v>0</v>
      </c>
      <c r="AK102" t="str">
        <f>IF(Table2[[#This Row],[Alpha]]&gt;3%,"high performer",IF(Table2[[#This Row],[Alpha]]&gt;0%,"average performer","low performer"))</f>
        <v>average performer</v>
      </c>
      <c r="AL102" s="8">
        <v>2580.8317617893122</v>
      </c>
      <c r="AM102">
        <f>Table2[[#This Row],[Salary]]/Table2[[#This Row],[Market Salary]]</f>
        <v>0.80322942033337807</v>
      </c>
      <c r="AN102" t="str">
        <f>IF(AND(Table2[[#This Row],[Alpha]]&gt;3%,Table2[[#This Row],[Salary]]&lt;MEDIAN(G:G)),"Underpaid",IF(AND(Table2[[#This Row],[Alpha]]&lt;0,Table2[[#This Row],[Salary]]&gt;MEDIAN(G:G)),"Overpaid","Fair"))</f>
        <v>Fair</v>
      </c>
      <c r="AO102" t="str">
        <f>IF(AND(Table2[[#This Row],[Alpha]]&gt;3%,Table2[[#This Row],[Tenure]]&gt;5),"Ready Now",IF(AND(Table2[[#This Row],[Alpha]]&gt;0,Table2[[#This Row],[Tenure]]&gt;3),"Ready Soon","Not Ready"))</f>
        <v>Not Ready</v>
      </c>
    </row>
    <row r="103" spans="1:41" x14ac:dyDescent="0.35">
      <c r="A103">
        <v>32</v>
      </c>
      <c r="B103" t="s">
        <v>32</v>
      </c>
      <c r="C103">
        <v>4</v>
      </c>
      <c r="D103" t="s">
        <v>35</v>
      </c>
      <c r="E103" t="s">
        <v>36</v>
      </c>
      <c r="F103">
        <v>1</v>
      </c>
      <c r="G103" s="7">
        <v>2956</v>
      </c>
      <c r="H103" t="s">
        <v>32</v>
      </c>
      <c r="I103">
        <v>3</v>
      </c>
      <c r="J103">
        <v>1</v>
      </c>
      <c r="K103" s="5">
        <v>0.15</v>
      </c>
      <c r="L103" s="5">
        <v>7.0000000000000007E-2</v>
      </c>
      <c r="M103" s="6">
        <f t="shared" si="3"/>
        <v>7.9999999999999988E-2</v>
      </c>
      <c r="N103" s="8">
        <f t="shared" si="4"/>
        <v>591.20000000000005</v>
      </c>
      <c r="O103">
        <v>3000</v>
      </c>
      <c r="P103" t="str">
        <f t="shared" si="5"/>
        <v>low</v>
      </c>
      <c r="Q103" t="s">
        <v>26</v>
      </c>
      <c r="R103">
        <v>827</v>
      </c>
      <c r="S103" t="s">
        <v>34</v>
      </c>
      <c r="T103">
        <v>1</v>
      </c>
      <c r="U103">
        <v>1</v>
      </c>
      <c r="V103" t="s">
        <v>28</v>
      </c>
      <c r="W103">
        <v>71</v>
      </c>
      <c r="X103">
        <v>3</v>
      </c>
      <c r="Y103">
        <v>1</v>
      </c>
      <c r="Z103" t="s">
        <v>31</v>
      </c>
      <c r="AA103">
        <v>15178</v>
      </c>
      <c r="AB103">
        <v>1</v>
      </c>
      <c r="AC103">
        <v>13</v>
      </c>
      <c r="AD103">
        <v>3</v>
      </c>
      <c r="AE103">
        <v>4</v>
      </c>
      <c r="AF103">
        <v>0</v>
      </c>
      <c r="AG103">
        <v>1</v>
      </c>
      <c r="AH103">
        <v>2</v>
      </c>
      <c r="AI103">
        <v>0</v>
      </c>
      <c r="AJ103">
        <v>0</v>
      </c>
      <c r="AK103" t="str">
        <f>IF(Table2[[#This Row],[Alpha]]&gt;3%,"high performer",IF(Table2[[#This Row],[Alpha]]&gt;0%,"average performer","low performer"))</f>
        <v>high performer</v>
      </c>
      <c r="AL103" s="8">
        <v>3310.0479045749335</v>
      </c>
      <c r="AM103">
        <f>Table2[[#This Row],[Salary]]/Table2[[#This Row],[Market Salary]]</f>
        <v>0.89303843485600576</v>
      </c>
      <c r="AN103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03" t="str">
        <f>IF(AND(Table2[[#This Row],[Alpha]]&gt;3%,Table2[[#This Row],[Tenure]]&gt;5),"Ready Now",IF(AND(Table2[[#This Row],[Alpha]]&gt;0,Table2[[#This Row],[Tenure]]&gt;3),"Ready Soon","Not Ready"))</f>
        <v>Not Ready</v>
      </c>
    </row>
    <row r="104" spans="1:41" x14ac:dyDescent="0.35">
      <c r="A104">
        <v>20</v>
      </c>
      <c r="B104" t="s">
        <v>25</v>
      </c>
      <c r="C104">
        <v>4</v>
      </c>
      <c r="D104" t="s">
        <v>29</v>
      </c>
      <c r="E104" t="s">
        <v>39</v>
      </c>
      <c r="F104">
        <v>4</v>
      </c>
      <c r="G104" s="7">
        <v>2926</v>
      </c>
      <c r="H104" t="s">
        <v>25</v>
      </c>
      <c r="I104">
        <v>3</v>
      </c>
      <c r="J104">
        <v>1</v>
      </c>
      <c r="K104" s="5">
        <v>0.15</v>
      </c>
      <c r="L104" s="5">
        <v>0.11</v>
      </c>
      <c r="M104" s="6">
        <f t="shared" si="3"/>
        <v>3.9999999999999994E-2</v>
      </c>
      <c r="N104" s="8">
        <f t="shared" si="4"/>
        <v>585.20000000000005</v>
      </c>
      <c r="O104">
        <v>3000</v>
      </c>
      <c r="P104" t="str">
        <f t="shared" si="5"/>
        <v>low</v>
      </c>
      <c r="Q104" t="s">
        <v>33</v>
      </c>
      <c r="R104">
        <v>871</v>
      </c>
      <c r="S104" t="s">
        <v>34</v>
      </c>
      <c r="T104">
        <v>6</v>
      </c>
      <c r="U104">
        <v>3</v>
      </c>
      <c r="V104" t="s">
        <v>28</v>
      </c>
      <c r="W104">
        <v>66</v>
      </c>
      <c r="X104">
        <v>2</v>
      </c>
      <c r="Y104">
        <v>1</v>
      </c>
      <c r="Z104" t="s">
        <v>31</v>
      </c>
      <c r="AA104">
        <v>19783</v>
      </c>
      <c r="AB104">
        <v>1</v>
      </c>
      <c r="AC104">
        <v>18</v>
      </c>
      <c r="AD104">
        <v>3</v>
      </c>
      <c r="AE104">
        <v>2</v>
      </c>
      <c r="AF104">
        <v>0</v>
      </c>
      <c r="AG104">
        <v>1</v>
      </c>
      <c r="AH104">
        <v>5</v>
      </c>
      <c r="AI104">
        <v>0</v>
      </c>
      <c r="AJ104">
        <v>1</v>
      </c>
      <c r="AK104" t="str">
        <f>IF(Table2[[#This Row],[Alpha]]&gt;3%,"high performer",IF(Table2[[#This Row],[Alpha]]&gt;0%,"average performer","low performer"))</f>
        <v>high performer</v>
      </c>
      <c r="AL104" s="8">
        <v>2975.3788268353887</v>
      </c>
      <c r="AM104">
        <f>Table2[[#This Row],[Salary]]/Table2[[#This Row],[Market Salary]]</f>
        <v>0.98340418827006715</v>
      </c>
      <c r="AN104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04" t="str">
        <f>IF(AND(Table2[[#This Row],[Alpha]]&gt;3%,Table2[[#This Row],[Tenure]]&gt;5),"Ready Now",IF(AND(Table2[[#This Row],[Alpha]]&gt;0,Table2[[#This Row],[Tenure]]&gt;3),"Ready Soon","Not Ready"))</f>
        <v>Not Ready</v>
      </c>
    </row>
    <row r="105" spans="1:41" x14ac:dyDescent="0.35">
      <c r="A105">
        <v>34</v>
      </c>
      <c r="B105" t="s">
        <v>32</v>
      </c>
      <c r="C105">
        <v>1</v>
      </c>
      <c r="D105" t="s">
        <v>29</v>
      </c>
      <c r="E105" t="s">
        <v>36</v>
      </c>
      <c r="F105">
        <v>3</v>
      </c>
      <c r="G105" s="7">
        <v>4809</v>
      </c>
      <c r="H105" t="s">
        <v>32</v>
      </c>
      <c r="I105">
        <v>3</v>
      </c>
      <c r="J105">
        <v>16</v>
      </c>
      <c r="K105" s="5">
        <v>0.15</v>
      </c>
      <c r="L105" s="5">
        <v>7.0000000000000007E-2</v>
      </c>
      <c r="M105" s="6">
        <f t="shared" si="3"/>
        <v>7.9999999999999988E-2</v>
      </c>
      <c r="N105" s="8">
        <f t="shared" si="4"/>
        <v>961.80000000000007</v>
      </c>
      <c r="O105">
        <v>3000</v>
      </c>
      <c r="P105" t="str">
        <f t="shared" si="5"/>
        <v>low</v>
      </c>
      <c r="Q105" t="s">
        <v>26</v>
      </c>
      <c r="R105">
        <v>665</v>
      </c>
      <c r="S105" t="s">
        <v>34</v>
      </c>
      <c r="T105">
        <v>6</v>
      </c>
      <c r="U105">
        <v>4</v>
      </c>
      <c r="V105" t="s">
        <v>38</v>
      </c>
      <c r="W105">
        <v>41</v>
      </c>
      <c r="X105">
        <v>3</v>
      </c>
      <c r="Y105">
        <v>2</v>
      </c>
      <c r="Z105" t="s">
        <v>31</v>
      </c>
      <c r="AA105">
        <v>12482</v>
      </c>
      <c r="AB105">
        <v>1</v>
      </c>
      <c r="AC105">
        <v>14</v>
      </c>
      <c r="AD105">
        <v>3</v>
      </c>
      <c r="AE105">
        <v>3</v>
      </c>
      <c r="AF105">
        <v>0</v>
      </c>
      <c r="AG105">
        <v>16</v>
      </c>
      <c r="AH105">
        <v>3</v>
      </c>
      <c r="AI105">
        <v>13</v>
      </c>
      <c r="AJ105">
        <v>2</v>
      </c>
      <c r="AK105" t="str">
        <f>IF(Table2[[#This Row],[Alpha]]&gt;3%,"high performer",IF(Table2[[#This Row],[Alpha]]&gt;0%,"average performer","low performer"))</f>
        <v>high performer</v>
      </c>
      <c r="AL105" s="8">
        <v>4895.4425137582775</v>
      </c>
      <c r="AM105">
        <f>Table2[[#This Row],[Salary]]/Table2[[#This Row],[Market Salary]]</f>
        <v>0.98234224719923946</v>
      </c>
      <c r="AN105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05" t="str">
        <f>IF(AND(Table2[[#This Row],[Alpha]]&gt;3%,Table2[[#This Row],[Tenure]]&gt;5),"Ready Now",IF(AND(Table2[[#This Row],[Alpha]]&gt;0,Table2[[#This Row],[Tenure]]&gt;3),"Ready Soon","Not Ready"))</f>
        <v>Ready Now</v>
      </c>
    </row>
    <row r="106" spans="1:41" x14ac:dyDescent="0.35">
      <c r="A106">
        <v>37</v>
      </c>
      <c r="B106" t="s">
        <v>32</v>
      </c>
      <c r="C106">
        <v>3</v>
      </c>
      <c r="D106" t="s">
        <v>35</v>
      </c>
      <c r="E106" t="s">
        <v>43</v>
      </c>
      <c r="F106">
        <v>4</v>
      </c>
      <c r="G106" s="7">
        <v>5163</v>
      </c>
      <c r="H106" t="s">
        <v>32</v>
      </c>
      <c r="I106">
        <v>4</v>
      </c>
      <c r="J106">
        <v>1</v>
      </c>
      <c r="K106" s="5">
        <v>0.15</v>
      </c>
      <c r="L106" s="5">
        <v>0.1</v>
      </c>
      <c r="M106" s="6">
        <f t="shared" si="3"/>
        <v>4.9999999999999989E-2</v>
      </c>
      <c r="N106" s="8">
        <f t="shared" si="4"/>
        <v>1032.6000000000001</v>
      </c>
      <c r="O106">
        <v>1200</v>
      </c>
      <c r="P106" t="str">
        <f t="shared" si="5"/>
        <v>low</v>
      </c>
      <c r="Q106" t="s">
        <v>44</v>
      </c>
      <c r="R106">
        <v>1040</v>
      </c>
      <c r="S106" t="s">
        <v>34</v>
      </c>
      <c r="T106">
        <v>2</v>
      </c>
      <c r="U106">
        <v>2</v>
      </c>
      <c r="V106" t="s">
        <v>28</v>
      </c>
      <c r="W106">
        <v>100</v>
      </c>
      <c r="X106">
        <v>2</v>
      </c>
      <c r="Y106">
        <v>2</v>
      </c>
      <c r="Z106" t="s">
        <v>41</v>
      </c>
      <c r="AA106">
        <v>15850</v>
      </c>
      <c r="AB106">
        <v>5</v>
      </c>
      <c r="AC106">
        <v>14</v>
      </c>
      <c r="AD106">
        <v>3</v>
      </c>
      <c r="AE106">
        <v>4</v>
      </c>
      <c r="AF106">
        <v>1</v>
      </c>
      <c r="AG106">
        <v>17</v>
      </c>
      <c r="AH106">
        <v>2</v>
      </c>
      <c r="AI106">
        <v>0</v>
      </c>
      <c r="AJ106">
        <v>0</v>
      </c>
      <c r="AK106" t="str">
        <f>IF(Table2[[#This Row],[Alpha]]&gt;3%,"high performer",IF(Table2[[#This Row],[Alpha]]&gt;0%,"average performer","low performer"))</f>
        <v>high performer</v>
      </c>
      <c r="AL106" s="8">
        <v>6166.7530157841793</v>
      </c>
      <c r="AM106">
        <f>Table2[[#This Row],[Salary]]/Table2[[#This Row],[Market Salary]]</f>
        <v>0.83723151985899025</v>
      </c>
      <c r="AN106" t="str">
        <f>IF(AND(Table2[[#This Row],[Alpha]]&gt;3%,Table2[[#This Row],[Salary]]&lt;MEDIAN(G:G)),"Underpaid",IF(AND(Table2[[#This Row],[Alpha]]&lt;0,Table2[[#This Row],[Salary]]&gt;MEDIAN(G:G)),"Overpaid","Fair"))</f>
        <v>Fair</v>
      </c>
      <c r="AO106" t="str">
        <f>IF(AND(Table2[[#This Row],[Alpha]]&gt;3%,Table2[[#This Row],[Tenure]]&gt;5),"Ready Now",IF(AND(Table2[[#This Row],[Alpha]]&gt;0,Table2[[#This Row],[Tenure]]&gt;3),"Ready Soon","Not Ready"))</f>
        <v>Not Ready</v>
      </c>
    </row>
    <row r="107" spans="1:41" x14ac:dyDescent="0.35">
      <c r="A107">
        <v>59</v>
      </c>
      <c r="B107" t="s">
        <v>32</v>
      </c>
      <c r="C107">
        <v>3</v>
      </c>
      <c r="D107" t="s">
        <v>29</v>
      </c>
      <c r="E107" t="s">
        <v>45</v>
      </c>
      <c r="F107">
        <v>4</v>
      </c>
      <c r="G107" s="7">
        <v>18844</v>
      </c>
      <c r="H107" t="s">
        <v>32</v>
      </c>
      <c r="I107">
        <v>3</v>
      </c>
      <c r="J107">
        <v>3</v>
      </c>
      <c r="K107" s="5">
        <v>0.08</v>
      </c>
      <c r="L107" s="5">
        <v>7.0000000000000007E-2</v>
      </c>
      <c r="M107" s="6">
        <f t="shared" si="3"/>
        <v>9.999999999999995E-3</v>
      </c>
      <c r="N107" s="8">
        <f t="shared" si="4"/>
        <v>3768.8</v>
      </c>
      <c r="O107">
        <v>4500</v>
      </c>
      <c r="P107" t="str">
        <f t="shared" si="5"/>
        <v>low</v>
      </c>
      <c r="Q107" t="s">
        <v>44</v>
      </c>
      <c r="R107">
        <v>1420</v>
      </c>
      <c r="S107" t="s">
        <v>50</v>
      </c>
      <c r="T107">
        <v>2</v>
      </c>
      <c r="U107">
        <v>4</v>
      </c>
      <c r="V107" t="s">
        <v>50</v>
      </c>
      <c r="W107">
        <v>32</v>
      </c>
      <c r="X107">
        <v>2</v>
      </c>
      <c r="Y107">
        <v>5</v>
      </c>
      <c r="Z107" t="s">
        <v>37</v>
      </c>
      <c r="AA107">
        <v>21922</v>
      </c>
      <c r="AB107">
        <v>9</v>
      </c>
      <c r="AC107">
        <v>21</v>
      </c>
      <c r="AD107">
        <v>4</v>
      </c>
      <c r="AE107">
        <v>4</v>
      </c>
      <c r="AF107">
        <v>1</v>
      </c>
      <c r="AG107">
        <v>30</v>
      </c>
      <c r="AH107">
        <v>3</v>
      </c>
      <c r="AI107">
        <v>2</v>
      </c>
      <c r="AJ107">
        <v>2</v>
      </c>
      <c r="AK107" t="str">
        <f>IF(Table2[[#This Row],[Alpha]]&gt;3%,"high performer",IF(Table2[[#This Row],[Alpha]]&gt;0%,"average performer","low performer"))</f>
        <v>average performer</v>
      </c>
      <c r="AL107" s="8">
        <v>21256.184436368829</v>
      </c>
      <c r="AM107">
        <f>Table2[[#This Row],[Salary]]/Table2[[#This Row],[Market Salary]]</f>
        <v>0.88651846508060783</v>
      </c>
      <c r="AN107" t="str">
        <f>IF(AND(Table2[[#This Row],[Alpha]]&gt;3%,Table2[[#This Row],[Salary]]&lt;MEDIAN(G:G)),"Underpaid",IF(AND(Table2[[#This Row],[Alpha]]&lt;0,Table2[[#This Row],[Salary]]&gt;MEDIAN(G:G)),"Overpaid","Fair"))</f>
        <v>Fair</v>
      </c>
      <c r="AO107" t="str">
        <f>IF(AND(Table2[[#This Row],[Alpha]]&gt;3%,Table2[[#This Row],[Tenure]]&gt;5),"Ready Now",IF(AND(Table2[[#This Row],[Alpha]]&gt;0,Table2[[#This Row],[Tenure]]&gt;3),"Ready Soon","Not Ready"))</f>
        <v>Not Ready</v>
      </c>
    </row>
    <row r="108" spans="1:41" x14ac:dyDescent="0.35">
      <c r="A108">
        <v>50</v>
      </c>
      <c r="B108" t="s">
        <v>32</v>
      </c>
      <c r="C108">
        <v>1</v>
      </c>
      <c r="D108" t="s">
        <v>29</v>
      </c>
      <c r="E108" t="s">
        <v>47</v>
      </c>
      <c r="F108">
        <v>2</v>
      </c>
      <c r="G108" s="7">
        <v>18172</v>
      </c>
      <c r="H108" t="s">
        <v>25</v>
      </c>
      <c r="I108">
        <v>2</v>
      </c>
      <c r="J108">
        <v>8</v>
      </c>
      <c r="K108" s="5">
        <v>0.1</v>
      </c>
      <c r="L108" s="5">
        <v>0.11</v>
      </c>
      <c r="M108" s="6">
        <f t="shared" si="3"/>
        <v>-9.999999999999995E-3</v>
      </c>
      <c r="N108" s="8">
        <f t="shared" si="4"/>
        <v>3634.4</v>
      </c>
      <c r="O108">
        <v>1200</v>
      </c>
      <c r="P108" t="str">
        <f t="shared" si="5"/>
        <v>High</v>
      </c>
      <c r="Q108" t="s">
        <v>33</v>
      </c>
      <c r="R108">
        <v>1115</v>
      </c>
      <c r="S108" t="s">
        <v>34</v>
      </c>
      <c r="T108">
        <v>1</v>
      </c>
      <c r="U108">
        <v>3</v>
      </c>
      <c r="V108" t="s">
        <v>28</v>
      </c>
      <c r="W108">
        <v>73</v>
      </c>
      <c r="X108">
        <v>3</v>
      </c>
      <c r="Y108">
        <v>5</v>
      </c>
      <c r="Z108" t="s">
        <v>37</v>
      </c>
      <c r="AA108">
        <v>9755</v>
      </c>
      <c r="AB108">
        <v>3</v>
      </c>
      <c r="AC108">
        <v>19</v>
      </c>
      <c r="AD108">
        <v>3</v>
      </c>
      <c r="AE108">
        <v>1</v>
      </c>
      <c r="AF108">
        <v>0</v>
      </c>
      <c r="AG108">
        <v>28</v>
      </c>
      <c r="AH108">
        <v>1</v>
      </c>
      <c r="AI108">
        <v>3</v>
      </c>
      <c r="AJ108">
        <v>0</v>
      </c>
      <c r="AK108" t="str">
        <f>IF(Table2[[#This Row],[Alpha]]&gt;3%,"high performer",IF(Table2[[#This Row],[Alpha]]&gt;0%,"average performer","low performer"))</f>
        <v>low performer</v>
      </c>
      <c r="AL108" s="8">
        <v>18209.97773515142</v>
      </c>
      <c r="AM108">
        <f>Table2[[#This Row],[Salary]]/Table2[[#This Row],[Market Salary]]</f>
        <v>0.99791445460813988</v>
      </c>
      <c r="AN108" t="str">
        <f>IF(AND(Table2[[#This Row],[Alpha]]&gt;3%,Table2[[#This Row],[Salary]]&lt;MEDIAN(G:G)),"Underpaid",IF(AND(Table2[[#This Row],[Alpha]]&lt;0,Table2[[#This Row],[Salary]]&gt;MEDIAN(G:G)),"Overpaid","Fair"))</f>
        <v>Overpaid</v>
      </c>
      <c r="AO108" t="str">
        <f>IF(AND(Table2[[#This Row],[Alpha]]&gt;3%,Table2[[#This Row],[Tenure]]&gt;5),"Ready Now",IF(AND(Table2[[#This Row],[Alpha]]&gt;0,Table2[[#This Row],[Tenure]]&gt;3),"Ready Soon","Not Ready"))</f>
        <v>Not Ready</v>
      </c>
    </row>
    <row r="109" spans="1:41" x14ac:dyDescent="0.35">
      <c r="A109">
        <v>25</v>
      </c>
      <c r="B109" t="s">
        <v>25</v>
      </c>
      <c r="C109">
        <v>3</v>
      </c>
      <c r="D109" t="s">
        <v>35</v>
      </c>
      <c r="E109" t="s">
        <v>30</v>
      </c>
      <c r="F109">
        <v>3</v>
      </c>
      <c r="G109" s="7">
        <v>5744</v>
      </c>
      <c r="H109" t="s">
        <v>25</v>
      </c>
      <c r="I109">
        <v>3</v>
      </c>
      <c r="J109">
        <v>6</v>
      </c>
      <c r="K109" s="5">
        <v>0.08</v>
      </c>
      <c r="L109" s="5">
        <v>0.09</v>
      </c>
      <c r="M109" s="6">
        <f t="shared" si="3"/>
        <v>-9.999999999999995E-3</v>
      </c>
      <c r="N109" s="8">
        <f t="shared" si="4"/>
        <v>1148.8</v>
      </c>
      <c r="O109">
        <v>3000</v>
      </c>
      <c r="P109" t="str">
        <f t="shared" si="5"/>
        <v>High</v>
      </c>
      <c r="Q109" t="s">
        <v>26</v>
      </c>
      <c r="R109">
        <v>240</v>
      </c>
      <c r="S109" t="s">
        <v>27</v>
      </c>
      <c r="T109">
        <v>5</v>
      </c>
      <c r="U109">
        <v>3</v>
      </c>
      <c r="V109" t="s">
        <v>48</v>
      </c>
      <c r="W109">
        <v>46</v>
      </c>
      <c r="X109">
        <v>2</v>
      </c>
      <c r="Y109">
        <v>2</v>
      </c>
      <c r="Z109" t="s">
        <v>31</v>
      </c>
      <c r="AA109">
        <v>26959</v>
      </c>
      <c r="AB109">
        <v>1</v>
      </c>
      <c r="AC109">
        <v>11</v>
      </c>
      <c r="AD109">
        <v>3</v>
      </c>
      <c r="AE109">
        <v>4</v>
      </c>
      <c r="AF109">
        <v>0</v>
      </c>
      <c r="AG109">
        <v>6</v>
      </c>
      <c r="AH109">
        <v>1</v>
      </c>
      <c r="AI109">
        <v>4</v>
      </c>
      <c r="AJ109">
        <v>0</v>
      </c>
      <c r="AK109" t="str">
        <f>IF(Table2[[#This Row],[Alpha]]&gt;3%,"high performer",IF(Table2[[#This Row],[Alpha]]&gt;0%,"average performer","low performer"))</f>
        <v>low performer</v>
      </c>
      <c r="AL109" s="8">
        <v>6712.3480906858367</v>
      </c>
      <c r="AM109">
        <f>Table2[[#This Row],[Salary]]/Table2[[#This Row],[Market Salary]]</f>
        <v>0.85573631200242251</v>
      </c>
      <c r="AN109" t="str">
        <f>IF(AND(Table2[[#This Row],[Alpha]]&gt;3%,Table2[[#This Row],[Salary]]&lt;MEDIAN(G:G)),"Underpaid",IF(AND(Table2[[#This Row],[Alpha]]&lt;0,Table2[[#This Row],[Salary]]&gt;MEDIAN(G:G)),"Overpaid","Fair"))</f>
        <v>Overpaid</v>
      </c>
      <c r="AO109" t="str">
        <f>IF(AND(Table2[[#This Row],[Alpha]]&gt;3%,Table2[[#This Row],[Tenure]]&gt;5),"Ready Now",IF(AND(Table2[[#This Row],[Alpha]]&gt;0,Table2[[#This Row],[Tenure]]&gt;3),"Ready Soon","Not Ready"))</f>
        <v>Not Ready</v>
      </c>
    </row>
    <row r="110" spans="1:41" x14ac:dyDescent="0.35">
      <c r="A110">
        <v>25</v>
      </c>
      <c r="B110" t="s">
        <v>32</v>
      </c>
      <c r="C110">
        <v>4</v>
      </c>
      <c r="D110" t="s">
        <v>35</v>
      </c>
      <c r="E110" t="s">
        <v>36</v>
      </c>
      <c r="F110">
        <v>4</v>
      </c>
      <c r="G110" s="7">
        <v>2889</v>
      </c>
      <c r="H110" t="s">
        <v>32</v>
      </c>
      <c r="I110">
        <v>3</v>
      </c>
      <c r="J110">
        <v>2</v>
      </c>
      <c r="K110" s="5">
        <v>0.1</v>
      </c>
      <c r="L110" s="5">
        <v>0.09</v>
      </c>
      <c r="M110" s="6">
        <f t="shared" si="3"/>
        <v>1.0000000000000009E-2</v>
      </c>
      <c r="N110" s="8">
        <f t="shared" si="4"/>
        <v>577.80000000000007</v>
      </c>
      <c r="O110">
        <v>3000</v>
      </c>
      <c r="P110" t="str">
        <f t="shared" si="5"/>
        <v>low</v>
      </c>
      <c r="Q110" t="s">
        <v>26</v>
      </c>
      <c r="R110">
        <v>1280</v>
      </c>
      <c r="S110" t="s">
        <v>34</v>
      </c>
      <c r="T110">
        <v>7</v>
      </c>
      <c r="U110">
        <v>1</v>
      </c>
      <c r="V110" t="s">
        <v>40</v>
      </c>
      <c r="W110">
        <v>64</v>
      </c>
      <c r="X110">
        <v>2</v>
      </c>
      <c r="Y110">
        <v>1</v>
      </c>
      <c r="Z110" t="s">
        <v>37</v>
      </c>
      <c r="AA110">
        <v>26897</v>
      </c>
      <c r="AB110">
        <v>1</v>
      </c>
      <c r="AC110">
        <v>11</v>
      </c>
      <c r="AD110">
        <v>3</v>
      </c>
      <c r="AE110">
        <v>3</v>
      </c>
      <c r="AF110">
        <v>2</v>
      </c>
      <c r="AG110">
        <v>2</v>
      </c>
      <c r="AH110">
        <v>2</v>
      </c>
      <c r="AI110">
        <v>2</v>
      </c>
      <c r="AJ110">
        <v>2</v>
      </c>
      <c r="AK110" t="str">
        <f>IF(Table2[[#This Row],[Alpha]]&gt;3%,"high performer",IF(Table2[[#This Row],[Alpha]]&gt;0%,"average performer","low performer"))</f>
        <v>average performer</v>
      </c>
      <c r="AL110" s="8">
        <v>3032.487135903792</v>
      </c>
      <c r="AM110">
        <f>Table2[[#This Row],[Salary]]/Table2[[#This Row],[Market Salary]]</f>
        <v>0.95268334885746264</v>
      </c>
      <c r="AN110" t="str">
        <f>IF(AND(Table2[[#This Row],[Alpha]]&gt;3%,Table2[[#This Row],[Salary]]&lt;MEDIAN(G:G)),"Underpaid",IF(AND(Table2[[#This Row],[Alpha]]&lt;0,Table2[[#This Row],[Salary]]&gt;MEDIAN(G:G)),"Overpaid","Fair"))</f>
        <v>Fair</v>
      </c>
      <c r="AO110" t="str">
        <f>IF(AND(Table2[[#This Row],[Alpha]]&gt;3%,Table2[[#This Row],[Tenure]]&gt;5),"Ready Now",IF(AND(Table2[[#This Row],[Alpha]]&gt;0,Table2[[#This Row],[Tenure]]&gt;3),"Ready Soon","Not Ready"))</f>
        <v>Not Ready</v>
      </c>
    </row>
    <row r="111" spans="1:41" x14ac:dyDescent="0.35">
      <c r="A111">
        <v>22</v>
      </c>
      <c r="B111" t="s">
        <v>32</v>
      </c>
      <c r="C111">
        <v>2</v>
      </c>
      <c r="D111" t="s">
        <v>29</v>
      </c>
      <c r="E111" t="s">
        <v>39</v>
      </c>
      <c r="F111">
        <v>4</v>
      </c>
      <c r="G111" s="7">
        <v>2871</v>
      </c>
      <c r="H111" t="s">
        <v>32</v>
      </c>
      <c r="I111">
        <v>3</v>
      </c>
      <c r="J111">
        <v>0</v>
      </c>
      <c r="K111" s="5">
        <v>0.1</v>
      </c>
      <c r="L111" s="5">
        <v>0.09</v>
      </c>
      <c r="M111" s="6">
        <f t="shared" si="3"/>
        <v>1.0000000000000009E-2</v>
      </c>
      <c r="N111" s="8">
        <f t="shared" si="4"/>
        <v>574.20000000000005</v>
      </c>
      <c r="O111">
        <v>4500</v>
      </c>
      <c r="P111" t="str">
        <f t="shared" si="5"/>
        <v>low</v>
      </c>
      <c r="Q111" t="s">
        <v>26</v>
      </c>
      <c r="R111">
        <v>534</v>
      </c>
      <c r="S111" t="s">
        <v>34</v>
      </c>
      <c r="T111">
        <v>15</v>
      </c>
      <c r="U111">
        <v>3</v>
      </c>
      <c r="V111" t="s">
        <v>40</v>
      </c>
      <c r="W111">
        <v>59</v>
      </c>
      <c r="X111">
        <v>3</v>
      </c>
      <c r="Y111">
        <v>1</v>
      </c>
      <c r="Z111" t="s">
        <v>31</v>
      </c>
      <c r="AA111">
        <v>23785</v>
      </c>
      <c r="AB111">
        <v>1</v>
      </c>
      <c r="AC111">
        <v>15</v>
      </c>
      <c r="AD111">
        <v>3</v>
      </c>
      <c r="AE111">
        <v>3</v>
      </c>
      <c r="AF111">
        <v>0</v>
      </c>
      <c r="AG111">
        <v>1</v>
      </c>
      <c r="AH111">
        <v>5</v>
      </c>
      <c r="AI111">
        <v>0</v>
      </c>
      <c r="AJ111">
        <v>0</v>
      </c>
      <c r="AK111" t="str">
        <f>IF(Table2[[#This Row],[Alpha]]&gt;3%,"high performer",IF(Table2[[#This Row],[Alpha]]&gt;0%,"average performer","low performer"))</f>
        <v>average performer</v>
      </c>
      <c r="AL111" s="8">
        <v>3559.849730591814</v>
      </c>
      <c r="AM111">
        <f>Table2[[#This Row],[Salary]]/Table2[[#This Row],[Market Salary]]</f>
        <v>0.80649471670892836</v>
      </c>
      <c r="AN111" t="str">
        <f>IF(AND(Table2[[#This Row],[Alpha]]&gt;3%,Table2[[#This Row],[Salary]]&lt;MEDIAN(G:G)),"Underpaid",IF(AND(Table2[[#This Row],[Alpha]]&lt;0,Table2[[#This Row],[Salary]]&gt;MEDIAN(G:G)),"Overpaid","Fair"))</f>
        <v>Fair</v>
      </c>
      <c r="AO111" t="str">
        <f>IF(AND(Table2[[#This Row],[Alpha]]&gt;3%,Table2[[#This Row],[Tenure]]&gt;5),"Ready Now",IF(AND(Table2[[#This Row],[Alpha]]&gt;0,Table2[[#This Row],[Tenure]]&gt;3),"Ready Soon","Not Ready"))</f>
        <v>Not Ready</v>
      </c>
    </row>
    <row r="112" spans="1:41" x14ac:dyDescent="0.35">
      <c r="A112">
        <v>51</v>
      </c>
      <c r="B112" t="s">
        <v>32</v>
      </c>
      <c r="C112">
        <v>1</v>
      </c>
      <c r="D112" t="s">
        <v>29</v>
      </c>
      <c r="E112" t="s">
        <v>43</v>
      </c>
      <c r="F112">
        <v>1</v>
      </c>
      <c r="G112" s="7">
        <v>7484</v>
      </c>
      <c r="H112" t="s">
        <v>32</v>
      </c>
      <c r="I112">
        <v>2</v>
      </c>
      <c r="J112">
        <v>13</v>
      </c>
      <c r="K112" s="5">
        <v>0.1</v>
      </c>
      <c r="L112" s="5">
        <v>0.09</v>
      </c>
      <c r="M112" s="6">
        <f t="shared" si="3"/>
        <v>1.0000000000000009E-2</v>
      </c>
      <c r="N112" s="8">
        <f t="shared" si="4"/>
        <v>1496.8000000000002</v>
      </c>
      <c r="O112">
        <v>4500</v>
      </c>
      <c r="P112" t="str">
        <f t="shared" si="5"/>
        <v>low</v>
      </c>
      <c r="Q112" t="s">
        <v>33</v>
      </c>
      <c r="R112">
        <v>1456</v>
      </c>
      <c r="S112" t="s">
        <v>34</v>
      </c>
      <c r="T112">
        <v>1</v>
      </c>
      <c r="U112">
        <v>4</v>
      </c>
      <c r="V112" t="s">
        <v>40</v>
      </c>
      <c r="W112">
        <v>30</v>
      </c>
      <c r="X112">
        <v>2</v>
      </c>
      <c r="Y112">
        <v>3</v>
      </c>
      <c r="Z112" t="s">
        <v>31</v>
      </c>
      <c r="AA112">
        <v>25796</v>
      </c>
      <c r="AB112">
        <v>3</v>
      </c>
      <c r="AC112">
        <v>20</v>
      </c>
      <c r="AD112">
        <v>4</v>
      </c>
      <c r="AE112">
        <v>3</v>
      </c>
      <c r="AF112">
        <v>0</v>
      </c>
      <c r="AG112">
        <v>23</v>
      </c>
      <c r="AH112">
        <v>1</v>
      </c>
      <c r="AI112">
        <v>12</v>
      </c>
      <c r="AJ112">
        <v>12</v>
      </c>
      <c r="AK112" t="str">
        <f>IF(Table2[[#This Row],[Alpha]]&gt;3%,"high performer",IF(Table2[[#This Row],[Alpha]]&gt;0%,"average performer","low performer"))</f>
        <v>average performer</v>
      </c>
      <c r="AL112" s="8">
        <v>7831.5801186925655</v>
      </c>
      <c r="AM112">
        <f>Table2[[#This Row],[Salary]]/Table2[[#This Row],[Market Salary]]</f>
        <v>0.95561813664359319</v>
      </c>
      <c r="AN112" t="str">
        <f>IF(AND(Table2[[#This Row],[Alpha]]&gt;3%,Table2[[#This Row],[Salary]]&lt;MEDIAN(G:G)),"Underpaid",IF(AND(Table2[[#This Row],[Alpha]]&lt;0,Table2[[#This Row],[Salary]]&gt;MEDIAN(G:G)),"Overpaid","Fair"))</f>
        <v>Fair</v>
      </c>
      <c r="AO112" t="str">
        <f>IF(AND(Table2[[#This Row],[Alpha]]&gt;3%,Table2[[#This Row],[Tenure]]&gt;5),"Ready Now",IF(AND(Table2[[#This Row],[Alpha]]&gt;0,Table2[[#This Row],[Tenure]]&gt;3),"Ready Soon","Not Ready"))</f>
        <v>Ready Soon</v>
      </c>
    </row>
    <row r="113" spans="1:41" x14ac:dyDescent="0.35">
      <c r="A113">
        <v>34</v>
      </c>
      <c r="B113" t="s">
        <v>25</v>
      </c>
      <c r="C113">
        <v>1</v>
      </c>
      <c r="D113" t="s">
        <v>35</v>
      </c>
      <c r="E113" t="s">
        <v>39</v>
      </c>
      <c r="F113">
        <v>3</v>
      </c>
      <c r="G113" s="7">
        <v>6074</v>
      </c>
      <c r="H113" t="s">
        <v>25</v>
      </c>
      <c r="I113">
        <v>3</v>
      </c>
      <c r="J113">
        <v>9</v>
      </c>
      <c r="K113" s="5">
        <v>0.08</v>
      </c>
      <c r="L113" s="5">
        <v>0.09</v>
      </c>
      <c r="M113" s="6">
        <f t="shared" si="3"/>
        <v>-9.999999999999995E-3</v>
      </c>
      <c r="N113" s="8">
        <f t="shared" si="4"/>
        <v>1214.8</v>
      </c>
      <c r="O113">
        <v>4500</v>
      </c>
      <c r="P113" t="str">
        <f t="shared" si="5"/>
        <v>medium</v>
      </c>
      <c r="Q113" t="s">
        <v>33</v>
      </c>
      <c r="R113">
        <v>658</v>
      </c>
      <c r="S113" t="s">
        <v>34</v>
      </c>
      <c r="T113">
        <v>7</v>
      </c>
      <c r="U113">
        <v>3</v>
      </c>
      <c r="V113" t="s">
        <v>28</v>
      </c>
      <c r="W113">
        <v>66</v>
      </c>
      <c r="X113">
        <v>1</v>
      </c>
      <c r="Y113">
        <v>2</v>
      </c>
      <c r="Z113" t="s">
        <v>31</v>
      </c>
      <c r="AA113">
        <v>22887</v>
      </c>
      <c r="AB113">
        <v>1</v>
      </c>
      <c r="AC113">
        <v>24</v>
      </c>
      <c r="AD113">
        <v>4</v>
      </c>
      <c r="AE113">
        <v>4</v>
      </c>
      <c r="AF113">
        <v>0</v>
      </c>
      <c r="AG113">
        <v>9</v>
      </c>
      <c r="AH113">
        <v>3</v>
      </c>
      <c r="AI113">
        <v>7</v>
      </c>
      <c r="AJ113">
        <v>0</v>
      </c>
      <c r="AK113" t="str">
        <f>IF(Table2[[#This Row],[Alpha]]&gt;3%,"high performer",IF(Table2[[#This Row],[Alpha]]&gt;0%,"average performer","low performer"))</f>
        <v>low performer</v>
      </c>
      <c r="AL113" s="8">
        <v>7198.0441585260214</v>
      </c>
      <c r="AM113">
        <f>Table2[[#This Row],[Salary]]/Table2[[#This Row],[Market Salary]]</f>
        <v>0.84384033582308593</v>
      </c>
      <c r="AN113" t="str">
        <f>IF(AND(Table2[[#This Row],[Alpha]]&gt;3%,Table2[[#This Row],[Salary]]&lt;MEDIAN(G:G)),"Underpaid",IF(AND(Table2[[#This Row],[Alpha]]&lt;0,Table2[[#This Row],[Salary]]&gt;MEDIAN(G:G)),"Overpaid","Fair"))</f>
        <v>Overpaid</v>
      </c>
      <c r="AO113" t="str">
        <f>IF(AND(Table2[[#This Row],[Alpha]]&gt;3%,Table2[[#This Row],[Tenure]]&gt;5),"Ready Now",IF(AND(Table2[[#This Row],[Alpha]]&gt;0,Table2[[#This Row],[Tenure]]&gt;3),"Ready Soon","Not Ready"))</f>
        <v>Not Ready</v>
      </c>
    </row>
    <row r="114" spans="1:41" x14ac:dyDescent="0.35">
      <c r="A114">
        <v>54</v>
      </c>
      <c r="B114" t="s">
        <v>32</v>
      </c>
      <c r="C114">
        <v>4</v>
      </c>
      <c r="D114" t="s">
        <v>29</v>
      </c>
      <c r="E114" t="s">
        <v>45</v>
      </c>
      <c r="F114">
        <v>4</v>
      </c>
      <c r="G114" s="7">
        <v>17328</v>
      </c>
      <c r="H114" t="s">
        <v>25</v>
      </c>
      <c r="I114">
        <v>3</v>
      </c>
      <c r="J114">
        <v>5</v>
      </c>
      <c r="K114" s="5">
        <v>0.1</v>
      </c>
      <c r="L114" s="5">
        <v>7.0000000000000007E-2</v>
      </c>
      <c r="M114" s="6">
        <f t="shared" si="3"/>
        <v>0.03</v>
      </c>
      <c r="N114" s="8">
        <f t="shared" si="4"/>
        <v>3465.6000000000004</v>
      </c>
      <c r="O114">
        <v>3000</v>
      </c>
      <c r="P114" t="str">
        <f t="shared" si="5"/>
        <v>low</v>
      </c>
      <c r="Q114" t="s">
        <v>44</v>
      </c>
      <c r="R114">
        <v>142</v>
      </c>
      <c r="S114" t="s">
        <v>50</v>
      </c>
      <c r="T114">
        <v>26</v>
      </c>
      <c r="U114">
        <v>3</v>
      </c>
      <c r="V114" t="s">
        <v>50</v>
      </c>
      <c r="W114">
        <v>30</v>
      </c>
      <c r="X114">
        <v>4</v>
      </c>
      <c r="Y114">
        <v>4</v>
      </c>
      <c r="Z114" t="s">
        <v>31</v>
      </c>
      <c r="AA114">
        <v>13871</v>
      </c>
      <c r="AB114">
        <v>2</v>
      </c>
      <c r="AC114">
        <v>12</v>
      </c>
      <c r="AD114">
        <v>3</v>
      </c>
      <c r="AE114">
        <v>3</v>
      </c>
      <c r="AF114">
        <v>0</v>
      </c>
      <c r="AG114">
        <v>23</v>
      </c>
      <c r="AH114">
        <v>3</v>
      </c>
      <c r="AI114">
        <v>3</v>
      </c>
      <c r="AJ114">
        <v>4</v>
      </c>
      <c r="AK114" t="str">
        <f>IF(Table2[[#This Row],[Alpha]]&gt;3%,"high performer",IF(Table2[[#This Row],[Alpha]]&gt;0%,"average performer","low performer"))</f>
        <v>average performer</v>
      </c>
      <c r="AL114" s="8">
        <v>18120.05395425711</v>
      </c>
      <c r="AM114">
        <f>Table2[[#This Row],[Salary]]/Table2[[#This Row],[Market Salary]]</f>
        <v>0.95628854327605217</v>
      </c>
      <c r="AN114" t="str">
        <f>IF(AND(Table2[[#This Row],[Alpha]]&gt;3%,Table2[[#This Row],[Salary]]&lt;MEDIAN(G:G)),"Underpaid",IF(AND(Table2[[#This Row],[Alpha]]&lt;0,Table2[[#This Row],[Salary]]&gt;MEDIAN(G:G)),"Overpaid","Fair"))</f>
        <v>Fair</v>
      </c>
      <c r="AO114" t="str">
        <f>IF(AND(Table2[[#This Row],[Alpha]]&gt;3%,Table2[[#This Row],[Tenure]]&gt;5),"Ready Now",IF(AND(Table2[[#This Row],[Alpha]]&gt;0,Table2[[#This Row],[Tenure]]&gt;3),"Ready Soon","Not Ready"))</f>
        <v>Ready Soon</v>
      </c>
    </row>
    <row r="115" spans="1:41" x14ac:dyDescent="0.35">
      <c r="A115">
        <v>24</v>
      </c>
      <c r="B115" t="s">
        <v>32</v>
      </c>
      <c r="C115">
        <v>2</v>
      </c>
      <c r="D115" t="s">
        <v>35</v>
      </c>
      <c r="E115" t="s">
        <v>39</v>
      </c>
      <c r="F115">
        <v>3</v>
      </c>
      <c r="G115" s="7">
        <v>2774</v>
      </c>
      <c r="H115" t="s">
        <v>32</v>
      </c>
      <c r="I115">
        <v>3</v>
      </c>
      <c r="J115">
        <v>5</v>
      </c>
      <c r="K115" s="5">
        <v>0.12</v>
      </c>
      <c r="L115" s="5">
        <v>0.1</v>
      </c>
      <c r="M115" s="6">
        <f t="shared" si="3"/>
        <v>1.999999999999999E-2</v>
      </c>
      <c r="N115" s="8">
        <f t="shared" si="4"/>
        <v>554.80000000000007</v>
      </c>
      <c r="O115">
        <v>1200</v>
      </c>
      <c r="P115" t="str">
        <f t="shared" si="5"/>
        <v>High</v>
      </c>
      <c r="Q115" t="s">
        <v>26</v>
      </c>
      <c r="R115">
        <v>1127</v>
      </c>
      <c r="S115" t="s">
        <v>34</v>
      </c>
      <c r="T115">
        <v>18</v>
      </c>
      <c r="U115">
        <v>1</v>
      </c>
      <c r="V115" t="s">
        <v>28</v>
      </c>
      <c r="W115">
        <v>52</v>
      </c>
      <c r="X115">
        <v>3</v>
      </c>
      <c r="Y115">
        <v>1</v>
      </c>
      <c r="Z115" t="s">
        <v>37</v>
      </c>
      <c r="AA115">
        <v>13257</v>
      </c>
      <c r="AB115">
        <v>0</v>
      </c>
      <c r="AC115">
        <v>12</v>
      </c>
      <c r="AD115">
        <v>3</v>
      </c>
      <c r="AE115">
        <v>3</v>
      </c>
      <c r="AF115">
        <v>1</v>
      </c>
      <c r="AG115">
        <v>6</v>
      </c>
      <c r="AH115">
        <v>2</v>
      </c>
      <c r="AI115">
        <v>3</v>
      </c>
      <c r="AJ115">
        <v>1</v>
      </c>
      <c r="AK115" t="str">
        <f>IF(Table2[[#This Row],[Alpha]]&gt;3%,"high performer",IF(Table2[[#This Row],[Alpha]]&gt;0%,"average performer","low performer"))</f>
        <v>average performer</v>
      </c>
      <c r="AL115" s="8">
        <v>2980.0134914831056</v>
      </c>
      <c r="AM115">
        <f>Table2[[#This Row],[Salary]]/Table2[[#This Row],[Market Salary]]</f>
        <v>0.93086826886123397</v>
      </c>
      <c r="AN115" t="str">
        <f>IF(AND(Table2[[#This Row],[Alpha]]&gt;3%,Table2[[#This Row],[Salary]]&lt;MEDIAN(G:G)),"Underpaid",IF(AND(Table2[[#This Row],[Alpha]]&lt;0,Table2[[#This Row],[Salary]]&gt;MEDIAN(G:G)),"Overpaid","Fair"))</f>
        <v>Fair</v>
      </c>
      <c r="AO115" t="str">
        <f>IF(AND(Table2[[#This Row],[Alpha]]&gt;3%,Table2[[#This Row],[Tenure]]&gt;5),"Ready Now",IF(AND(Table2[[#This Row],[Alpha]]&gt;0,Table2[[#This Row],[Tenure]]&gt;3),"Ready Soon","Not Ready"))</f>
        <v>Ready Soon</v>
      </c>
    </row>
    <row r="116" spans="1:41" x14ac:dyDescent="0.35">
      <c r="A116">
        <v>34</v>
      </c>
      <c r="B116" t="s">
        <v>32</v>
      </c>
      <c r="C116">
        <v>3</v>
      </c>
      <c r="D116" t="s">
        <v>29</v>
      </c>
      <c r="E116" t="s">
        <v>36</v>
      </c>
      <c r="F116">
        <v>2</v>
      </c>
      <c r="G116" s="7">
        <v>4505</v>
      </c>
      <c r="H116" t="s">
        <v>32</v>
      </c>
      <c r="I116">
        <v>3</v>
      </c>
      <c r="J116">
        <v>1</v>
      </c>
      <c r="K116" s="5">
        <v>0.15</v>
      </c>
      <c r="L116" s="5">
        <v>0.09</v>
      </c>
      <c r="M116" s="6">
        <f t="shared" si="3"/>
        <v>0.06</v>
      </c>
      <c r="N116" s="8">
        <f t="shared" si="4"/>
        <v>901</v>
      </c>
      <c r="O116">
        <v>3000</v>
      </c>
      <c r="P116" t="str">
        <f t="shared" si="5"/>
        <v>low</v>
      </c>
      <c r="Q116" t="s">
        <v>26</v>
      </c>
      <c r="R116">
        <v>1031</v>
      </c>
      <c r="S116" t="s">
        <v>34</v>
      </c>
      <c r="T116">
        <v>6</v>
      </c>
      <c r="U116">
        <v>4</v>
      </c>
      <c r="V116" t="s">
        <v>28</v>
      </c>
      <c r="W116">
        <v>45</v>
      </c>
      <c r="X116">
        <v>2</v>
      </c>
      <c r="Y116">
        <v>2</v>
      </c>
      <c r="Z116" t="s">
        <v>41</v>
      </c>
      <c r="AA116">
        <v>15000</v>
      </c>
      <c r="AB116">
        <v>6</v>
      </c>
      <c r="AC116">
        <v>15</v>
      </c>
      <c r="AD116">
        <v>3</v>
      </c>
      <c r="AE116">
        <v>3</v>
      </c>
      <c r="AF116">
        <v>1</v>
      </c>
      <c r="AG116">
        <v>12</v>
      </c>
      <c r="AH116">
        <v>3</v>
      </c>
      <c r="AI116">
        <v>0</v>
      </c>
      <c r="AJ116">
        <v>0</v>
      </c>
      <c r="AK116" t="str">
        <f>IF(Table2[[#This Row],[Alpha]]&gt;3%,"high performer",IF(Table2[[#This Row],[Alpha]]&gt;0%,"average performer","low performer"))</f>
        <v>high performer</v>
      </c>
      <c r="AL116" s="8">
        <v>4515.1440324406231</v>
      </c>
      <c r="AM116">
        <f>Table2[[#This Row],[Salary]]/Table2[[#This Row],[Market Salary]]</f>
        <v>0.99775333137376354</v>
      </c>
      <c r="AN116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16" t="str">
        <f>IF(AND(Table2[[#This Row],[Alpha]]&gt;3%,Table2[[#This Row],[Tenure]]&gt;5),"Ready Now",IF(AND(Table2[[#This Row],[Alpha]]&gt;0,Table2[[#This Row],[Tenure]]&gt;3),"Ready Soon","Not Ready"))</f>
        <v>Not Ready</v>
      </c>
    </row>
    <row r="117" spans="1:41" x14ac:dyDescent="0.35">
      <c r="A117">
        <v>37</v>
      </c>
      <c r="B117" t="s">
        <v>32</v>
      </c>
      <c r="C117">
        <v>3</v>
      </c>
      <c r="D117" t="s">
        <v>35</v>
      </c>
      <c r="E117" t="s">
        <v>30</v>
      </c>
      <c r="F117">
        <v>4</v>
      </c>
      <c r="G117" s="7">
        <v>7428</v>
      </c>
      <c r="H117" t="s">
        <v>32</v>
      </c>
      <c r="I117">
        <v>3</v>
      </c>
      <c r="J117">
        <v>5</v>
      </c>
      <c r="K117" s="5">
        <v>0.1</v>
      </c>
      <c r="L117" s="5">
        <v>0.1</v>
      </c>
      <c r="M117" s="6">
        <f t="shared" si="3"/>
        <v>0</v>
      </c>
      <c r="N117" s="8">
        <f t="shared" si="4"/>
        <v>1485.6000000000001</v>
      </c>
      <c r="O117">
        <v>1200</v>
      </c>
      <c r="P117" t="str">
        <f t="shared" si="5"/>
        <v>low</v>
      </c>
      <c r="Q117" t="s">
        <v>26</v>
      </c>
      <c r="R117">
        <v>1189</v>
      </c>
      <c r="S117" t="s">
        <v>27</v>
      </c>
      <c r="T117">
        <v>3</v>
      </c>
      <c r="U117">
        <v>3</v>
      </c>
      <c r="V117" t="s">
        <v>28</v>
      </c>
      <c r="W117">
        <v>87</v>
      </c>
      <c r="X117">
        <v>3</v>
      </c>
      <c r="Y117">
        <v>3</v>
      </c>
      <c r="Z117" t="s">
        <v>31</v>
      </c>
      <c r="AA117">
        <v>14506</v>
      </c>
      <c r="AB117">
        <v>2</v>
      </c>
      <c r="AC117">
        <v>12</v>
      </c>
      <c r="AD117">
        <v>3</v>
      </c>
      <c r="AE117">
        <v>1</v>
      </c>
      <c r="AF117">
        <v>0</v>
      </c>
      <c r="AG117">
        <v>12</v>
      </c>
      <c r="AH117">
        <v>3</v>
      </c>
      <c r="AI117">
        <v>3</v>
      </c>
      <c r="AJ117">
        <v>1</v>
      </c>
      <c r="AK117" t="str">
        <f>IF(Table2[[#This Row],[Alpha]]&gt;3%,"high performer",IF(Table2[[#This Row],[Alpha]]&gt;0%,"average performer","low performer"))</f>
        <v>low performer</v>
      </c>
      <c r="AL117" s="8">
        <v>9327.5070723106801</v>
      </c>
      <c r="AM117">
        <f>Table2[[#This Row],[Salary]]/Table2[[#This Row],[Market Salary]]</f>
        <v>0.79635426083465621</v>
      </c>
      <c r="AN117" t="str">
        <f>IF(AND(Table2[[#This Row],[Alpha]]&gt;3%,Table2[[#This Row],[Salary]]&lt;MEDIAN(G:G)),"Underpaid",IF(AND(Table2[[#This Row],[Alpha]]&lt;0,Table2[[#This Row],[Salary]]&gt;MEDIAN(G:G)),"Overpaid","Fair"))</f>
        <v>Fair</v>
      </c>
      <c r="AO117" t="str">
        <f>IF(AND(Table2[[#This Row],[Alpha]]&gt;3%,Table2[[#This Row],[Tenure]]&gt;5),"Ready Now",IF(AND(Table2[[#This Row],[Alpha]]&gt;0,Table2[[#This Row],[Tenure]]&gt;3),"Ready Soon","Not Ready"))</f>
        <v>Not Ready</v>
      </c>
    </row>
    <row r="118" spans="1:41" x14ac:dyDescent="0.35">
      <c r="A118">
        <v>34</v>
      </c>
      <c r="B118" t="s">
        <v>32</v>
      </c>
      <c r="C118">
        <v>3</v>
      </c>
      <c r="D118" t="s">
        <v>29</v>
      </c>
      <c r="E118" t="s">
        <v>45</v>
      </c>
      <c r="F118">
        <v>1</v>
      </c>
      <c r="G118" s="7">
        <v>11631</v>
      </c>
      <c r="H118" t="s">
        <v>32</v>
      </c>
      <c r="I118">
        <v>3</v>
      </c>
      <c r="J118">
        <v>11</v>
      </c>
      <c r="K118" s="5">
        <v>0.12</v>
      </c>
      <c r="L118" s="5">
        <v>7.0000000000000007E-2</v>
      </c>
      <c r="M118" s="6">
        <f t="shared" si="3"/>
        <v>4.9999999999999989E-2</v>
      </c>
      <c r="N118" s="8">
        <f t="shared" si="4"/>
        <v>2326.2000000000003</v>
      </c>
      <c r="O118">
        <v>500</v>
      </c>
      <c r="P118" t="str">
        <f t="shared" si="5"/>
        <v>medium</v>
      </c>
      <c r="Q118" t="s">
        <v>26</v>
      </c>
      <c r="R118">
        <v>1354</v>
      </c>
      <c r="S118" t="s">
        <v>34</v>
      </c>
      <c r="T118">
        <v>5</v>
      </c>
      <c r="U118">
        <v>3</v>
      </c>
      <c r="V118" t="s">
        <v>40</v>
      </c>
      <c r="W118">
        <v>45</v>
      </c>
      <c r="X118">
        <v>2</v>
      </c>
      <c r="Y118">
        <v>3</v>
      </c>
      <c r="Z118" t="s">
        <v>31</v>
      </c>
      <c r="AA118">
        <v>5615</v>
      </c>
      <c r="AB118">
        <v>2</v>
      </c>
      <c r="AC118">
        <v>12</v>
      </c>
      <c r="AD118">
        <v>3</v>
      </c>
      <c r="AE118">
        <v>4</v>
      </c>
      <c r="AF118">
        <v>0</v>
      </c>
      <c r="AG118">
        <v>14</v>
      </c>
      <c r="AH118">
        <v>6</v>
      </c>
      <c r="AI118">
        <v>10</v>
      </c>
      <c r="AJ118">
        <v>5</v>
      </c>
      <c r="AK118" t="str">
        <f>IF(Table2[[#This Row],[Alpha]]&gt;3%,"high performer",IF(Table2[[#This Row],[Alpha]]&gt;0%,"average performer","low performer"))</f>
        <v>high performer</v>
      </c>
      <c r="AL118" s="8">
        <v>13454.160107704545</v>
      </c>
      <c r="AM118">
        <f>Table2[[#This Row],[Salary]]/Table2[[#This Row],[Market Salary]]</f>
        <v>0.86449097579413303</v>
      </c>
      <c r="AN118" t="str">
        <f>IF(AND(Table2[[#This Row],[Alpha]]&gt;3%,Table2[[#This Row],[Salary]]&lt;MEDIAN(G:G)),"Underpaid",IF(AND(Table2[[#This Row],[Alpha]]&lt;0,Table2[[#This Row],[Salary]]&gt;MEDIAN(G:G)),"Overpaid","Fair"))</f>
        <v>Fair</v>
      </c>
      <c r="AO118" t="str">
        <f>IF(AND(Table2[[#This Row],[Alpha]]&gt;3%,Table2[[#This Row],[Tenure]]&gt;5),"Ready Now",IF(AND(Table2[[#This Row],[Alpha]]&gt;0,Table2[[#This Row],[Tenure]]&gt;3),"Ready Soon","Not Ready"))</f>
        <v>Ready Now</v>
      </c>
    </row>
    <row r="119" spans="1:41" x14ac:dyDescent="0.35">
      <c r="A119">
        <v>36</v>
      </c>
      <c r="B119" t="s">
        <v>32</v>
      </c>
      <c r="C119">
        <v>2</v>
      </c>
      <c r="D119" t="s">
        <v>29</v>
      </c>
      <c r="E119" t="s">
        <v>30</v>
      </c>
      <c r="F119">
        <v>4</v>
      </c>
      <c r="G119" s="7">
        <v>9738</v>
      </c>
      <c r="H119" t="s">
        <v>32</v>
      </c>
      <c r="I119">
        <v>3</v>
      </c>
      <c r="J119">
        <v>9</v>
      </c>
      <c r="K119" s="5">
        <v>0.15</v>
      </c>
      <c r="L119" s="5">
        <v>0.11</v>
      </c>
      <c r="M119" s="6">
        <f t="shared" si="3"/>
        <v>3.9999999999999994E-2</v>
      </c>
      <c r="N119" s="8">
        <f t="shared" si="4"/>
        <v>1947.6000000000001</v>
      </c>
      <c r="O119">
        <v>500</v>
      </c>
      <c r="P119" t="str">
        <f t="shared" si="5"/>
        <v>medium</v>
      </c>
      <c r="Q119" t="s">
        <v>33</v>
      </c>
      <c r="R119">
        <v>1467</v>
      </c>
      <c r="S119" t="s">
        <v>27</v>
      </c>
      <c r="T119">
        <v>11</v>
      </c>
      <c r="U119">
        <v>2</v>
      </c>
      <c r="V119" t="s">
        <v>49</v>
      </c>
      <c r="W119">
        <v>92</v>
      </c>
      <c r="X119">
        <v>3</v>
      </c>
      <c r="Y119">
        <v>3</v>
      </c>
      <c r="Z119" t="s">
        <v>37</v>
      </c>
      <c r="AA119">
        <v>22952</v>
      </c>
      <c r="AB119">
        <v>0</v>
      </c>
      <c r="AC119">
        <v>14</v>
      </c>
      <c r="AD119">
        <v>3</v>
      </c>
      <c r="AE119">
        <v>3</v>
      </c>
      <c r="AF119">
        <v>1</v>
      </c>
      <c r="AG119">
        <v>10</v>
      </c>
      <c r="AH119">
        <v>6</v>
      </c>
      <c r="AI119">
        <v>7</v>
      </c>
      <c r="AJ119">
        <v>2</v>
      </c>
      <c r="AK119" t="str">
        <f>IF(Table2[[#This Row],[Alpha]]&gt;3%,"high performer",IF(Table2[[#This Row],[Alpha]]&gt;0%,"average performer","low performer"))</f>
        <v>high performer</v>
      </c>
      <c r="AL119" s="8">
        <v>10419.187790563363</v>
      </c>
      <c r="AM119">
        <f>Table2[[#This Row],[Salary]]/Table2[[#This Row],[Market Salary]]</f>
        <v>0.93462179545508206</v>
      </c>
      <c r="AN119" t="str">
        <f>IF(AND(Table2[[#This Row],[Alpha]]&gt;3%,Table2[[#This Row],[Salary]]&lt;MEDIAN(G:G)),"Underpaid",IF(AND(Table2[[#This Row],[Alpha]]&lt;0,Table2[[#This Row],[Salary]]&gt;MEDIAN(G:G)),"Overpaid","Fair"))</f>
        <v>Fair</v>
      </c>
      <c r="AO119" t="str">
        <f>IF(AND(Table2[[#This Row],[Alpha]]&gt;3%,Table2[[#This Row],[Tenure]]&gt;5),"Ready Now",IF(AND(Table2[[#This Row],[Alpha]]&gt;0,Table2[[#This Row],[Tenure]]&gt;3),"Ready Soon","Not Ready"))</f>
        <v>Ready Now</v>
      </c>
    </row>
    <row r="120" spans="1:41" x14ac:dyDescent="0.35">
      <c r="A120">
        <v>36</v>
      </c>
      <c r="B120" t="s">
        <v>32</v>
      </c>
      <c r="C120">
        <v>1</v>
      </c>
      <c r="D120" t="s">
        <v>29</v>
      </c>
      <c r="E120" t="s">
        <v>39</v>
      </c>
      <c r="F120">
        <v>4</v>
      </c>
      <c r="G120" s="7">
        <v>2835</v>
      </c>
      <c r="H120" t="s">
        <v>32</v>
      </c>
      <c r="I120">
        <v>3</v>
      </c>
      <c r="J120">
        <v>1</v>
      </c>
      <c r="K120" s="5">
        <v>0.15</v>
      </c>
      <c r="L120" s="5">
        <v>0.09</v>
      </c>
      <c r="M120" s="6">
        <f t="shared" si="3"/>
        <v>0.06</v>
      </c>
      <c r="N120" s="8">
        <f t="shared" si="4"/>
        <v>567</v>
      </c>
      <c r="O120">
        <v>500</v>
      </c>
      <c r="P120" t="str">
        <f t="shared" si="5"/>
        <v>medium</v>
      </c>
      <c r="Q120" t="s">
        <v>26</v>
      </c>
      <c r="R120">
        <v>922</v>
      </c>
      <c r="S120" t="s">
        <v>34</v>
      </c>
      <c r="T120">
        <v>3</v>
      </c>
      <c r="U120">
        <v>2</v>
      </c>
      <c r="V120" t="s">
        <v>28</v>
      </c>
      <c r="W120">
        <v>39</v>
      </c>
      <c r="X120">
        <v>3</v>
      </c>
      <c r="Y120">
        <v>1</v>
      </c>
      <c r="Z120" t="s">
        <v>41</v>
      </c>
      <c r="AA120">
        <v>2561</v>
      </c>
      <c r="AB120">
        <v>5</v>
      </c>
      <c r="AC120">
        <v>22</v>
      </c>
      <c r="AD120">
        <v>4</v>
      </c>
      <c r="AE120">
        <v>1</v>
      </c>
      <c r="AF120">
        <v>1</v>
      </c>
      <c r="AG120">
        <v>7</v>
      </c>
      <c r="AH120">
        <v>2</v>
      </c>
      <c r="AI120">
        <v>0</v>
      </c>
      <c r="AJ120">
        <v>0</v>
      </c>
      <c r="AK120" t="str">
        <f>IF(Table2[[#This Row],[Alpha]]&gt;3%,"high performer",IF(Table2[[#This Row],[Alpha]]&gt;0%,"average performer","low performer"))</f>
        <v>high performer</v>
      </c>
      <c r="AL120" s="8">
        <v>3258.8179155945886</v>
      </c>
      <c r="AM120">
        <f>Table2[[#This Row],[Salary]]/Table2[[#This Row],[Market Salary]]</f>
        <v>0.86994734699153609</v>
      </c>
      <c r="AN120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20" t="str">
        <f>IF(AND(Table2[[#This Row],[Alpha]]&gt;3%,Table2[[#This Row],[Tenure]]&gt;5),"Ready Now",IF(AND(Table2[[#This Row],[Alpha]]&gt;0,Table2[[#This Row],[Tenure]]&gt;3),"Ready Soon","Not Ready"))</f>
        <v>Not Ready</v>
      </c>
    </row>
    <row r="121" spans="1:41" x14ac:dyDescent="0.35">
      <c r="A121">
        <v>43</v>
      </c>
      <c r="B121" t="s">
        <v>32</v>
      </c>
      <c r="C121">
        <v>3</v>
      </c>
      <c r="D121" t="s">
        <v>35</v>
      </c>
      <c r="E121" t="s">
        <v>45</v>
      </c>
      <c r="F121">
        <v>4</v>
      </c>
      <c r="G121" s="7">
        <v>16959</v>
      </c>
      <c r="H121" t="s">
        <v>25</v>
      </c>
      <c r="I121">
        <v>4</v>
      </c>
      <c r="J121">
        <v>25</v>
      </c>
      <c r="K121" s="5">
        <v>0.1</v>
      </c>
      <c r="L121" s="5">
        <v>0.1</v>
      </c>
      <c r="M121" s="6">
        <f t="shared" si="3"/>
        <v>0</v>
      </c>
      <c r="N121" s="8">
        <f t="shared" si="4"/>
        <v>3391.8</v>
      </c>
      <c r="O121">
        <v>3000</v>
      </c>
      <c r="P121" t="str">
        <f t="shared" si="5"/>
        <v>low</v>
      </c>
      <c r="Q121" t="s">
        <v>33</v>
      </c>
      <c r="R121">
        <v>394</v>
      </c>
      <c r="S121" t="s">
        <v>27</v>
      </c>
      <c r="T121">
        <v>26</v>
      </c>
      <c r="U121">
        <v>2</v>
      </c>
      <c r="V121" t="s">
        <v>28</v>
      </c>
      <c r="W121">
        <v>92</v>
      </c>
      <c r="X121">
        <v>3</v>
      </c>
      <c r="Y121">
        <v>4</v>
      </c>
      <c r="Z121" t="s">
        <v>37</v>
      </c>
      <c r="AA121">
        <v>19494</v>
      </c>
      <c r="AB121">
        <v>1</v>
      </c>
      <c r="AC121">
        <v>12</v>
      </c>
      <c r="AD121">
        <v>3</v>
      </c>
      <c r="AE121">
        <v>4</v>
      </c>
      <c r="AF121">
        <v>2</v>
      </c>
      <c r="AG121">
        <v>25</v>
      </c>
      <c r="AH121">
        <v>3</v>
      </c>
      <c r="AI121">
        <v>12</v>
      </c>
      <c r="AJ121">
        <v>4</v>
      </c>
      <c r="AK121" t="str">
        <f>IF(Table2[[#This Row],[Alpha]]&gt;3%,"high performer",IF(Table2[[#This Row],[Alpha]]&gt;0%,"average performer","low performer"))</f>
        <v>low performer</v>
      </c>
      <c r="AL121" s="8">
        <v>18949.302616610432</v>
      </c>
      <c r="AM121">
        <f>Table2[[#This Row],[Salary]]/Table2[[#This Row],[Market Salary]]</f>
        <v>0.89496697282855209</v>
      </c>
      <c r="AN121" t="str">
        <f>IF(AND(Table2[[#This Row],[Alpha]]&gt;3%,Table2[[#This Row],[Salary]]&lt;MEDIAN(G:G)),"Underpaid",IF(AND(Table2[[#This Row],[Alpha]]&lt;0,Table2[[#This Row],[Salary]]&gt;MEDIAN(G:G)),"Overpaid","Fair"))</f>
        <v>Fair</v>
      </c>
      <c r="AO121" t="str">
        <f>IF(AND(Table2[[#This Row],[Alpha]]&gt;3%,Table2[[#This Row],[Tenure]]&gt;5),"Ready Now",IF(AND(Table2[[#This Row],[Alpha]]&gt;0,Table2[[#This Row],[Tenure]]&gt;3),"Ready Soon","Not Ready"))</f>
        <v>Not Ready</v>
      </c>
    </row>
    <row r="122" spans="1:41" x14ac:dyDescent="0.35">
      <c r="A122">
        <v>30</v>
      </c>
      <c r="B122" t="s">
        <v>32</v>
      </c>
      <c r="C122">
        <v>1</v>
      </c>
      <c r="D122" t="s">
        <v>35</v>
      </c>
      <c r="E122" t="s">
        <v>36</v>
      </c>
      <c r="F122">
        <v>3</v>
      </c>
      <c r="G122" s="7">
        <v>2613</v>
      </c>
      <c r="H122" t="s">
        <v>32</v>
      </c>
      <c r="I122">
        <v>2</v>
      </c>
      <c r="J122">
        <v>10</v>
      </c>
      <c r="K122" s="5">
        <v>0.1</v>
      </c>
      <c r="L122" s="5">
        <v>0.09</v>
      </c>
      <c r="M122" s="6">
        <f t="shared" si="3"/>
        <v>1.0000000000000009E-2</v>
      </c>
      <c r="N122" s="8">
        <f t="shared" si="4"/>
        <v>522.6</v>
      </c>
      <c r="O122">
        <v>4500</v>
      </c>
      <c r="P122" t="str">
        <f t="shared" si="5"/>
        <v>High</v>
      </c>
      <c r="Q122" t="s">
        <v>33</v>
      </c>
      <c r="R122">
        <v>1312</v>
      </c>
      <c r="S122" t="s">
        <v>34</v>
      </c>
      <c r="T122">
        <v>23</v>
      </c>
      <c r="U122">
        <v>3</v>
      </c>
      <c r="V122" t="s">
        <v>28</v>
      </c>
      <c r="W122">
        <v>96</v>
      </c>
      <c r="X122">
        <v>1</v>
      </c>
      <c r="Y122">
        <v>1</v>
      </c>
      <c r="Z122" t="s">
        <v>41</v>
      </c>
      <c r="AA122">
        <v>22310</v>
      </c>
      <c r="AB122">
        <v>1</v>
      </c>
      <c r="AC122">
        <v>25</v>
      </c>
      <c r="AD122">
        <v>4</v>
      </c>
      <c r="AE122">
        <v>3</v>
      </c>
      <c r="AF122">
        <v>3</v>
      </c>
      <c r="AG122">
        <v>10</v>
      </c>
      <c r="AH122">
        <v>2</v>
      </c>
      <c r="AI122">
        <v>7</v>
      </c>
      <c r="AJ122">
        <v>0</v>
      </c>
      <c r="AK122" t="str">
        <f>IF(Table2[[#This Row],[Alpha]]&gt;3%,"high performer",IF(Table2[[#This Row],[Alpha]]&gt;0%,"average performer","low performer"))</f>
        <v>average performer</v>
      </c>
      <c r="AL122" s="8">
        <v>2939.1794551537155</v>
      </c>
      <c r="AM122">
        <f>Table2[[#This Row],[Salary]]/Table2[[#This Row],[Market Salary]]</f>
        <v>0.8890236339323293</v>
      </c>
      <c r="AN122" t="str">
        <f>IF(AND(Table2[[#This Row],[Alpha]]&gt;3%,Table2[[#This Row],[Salary]]&lt;MEDIAN(G:G)),"Underpaid",IF(AND(Table2[[#This Row],[Alpha]]&lt;0,Table2[[#This Row],[Salary]]&gt;MEDIAN(G:G)),"Overpaid","Fair"))</f>
        <v>Fair</v>
      </c>
      <c r="AO122" t="str">
        <f>IF(AND(Table2[[#This Row],[Alpha]]&gt;3%,Table2[[#This Row],[Tenure]]&gt;5),"Ready Now",IF(AND(Table2[[#This Row],[Alpha]]&gt;0,Table2[[#This Row],[Tenure]]&gt;3),"Ready Soon","Not Ready"))</f>
        <v>Ready Soon</v>
      </c>
    </row>
    <row r="123" spans="1:41" x14ac:dyDescent="0.35">
      <c r="A123">
        <v>33</v>
      </c>
      <c r="B123" t="s">
        <v>32</v>
      </c>
      <c r="C123">
        <v>3</v>
      </c>
      <c r="D123" t="s">
        <v>35</v>
      </c>
      <c r="E123" t="s">
        <v>30</v>
      </c>
      <c r="F123">
        <v>2</v>
      </c>
      <c r="G123" s="7">
        <v>6146</v>
      </c>
      <c r="H123" t="s">
        <v>32</v>
      </c>
      <c r="I123">
        <v>4</v>
      </c>
      <c r="J123">
        <v>7</v>
      </c>
      <c r="K123" s="5">
        <v>0.08</v>
      </c>
      <c r="L123" s="5">
        <v>0.1</v>
      </c>
      <c r="M123" s="6">
        <f t="shared" si="3"/>
        <v>-2.0000000000000004E-2</v>
      </c>
      <c r="N123" s="8">
        <f t="shared" si="4"/>
        <v>1229.2</v>
      </c>
      <c r="O123">
        <v>3000</v>
      </c>
      <c r="P123" t="str">
        <f t="shared" si="5"/>
        <v>low</v>
      </c>
      <c r="Q123" t="s">
        <v>44</v>
      </c>
      <c r="R123">
        <v>750</v>
      </c>
      <c r="S123" t="s">
        <v>27</v>
      </c>
      <c r="T123">
        <v>22</v>
      </c>
      <c r="U123">
        <v>2</v>
      </c>
      <c r="V123" t="s">
        <v>48</v>
      </c>
      <c r="W123">
        <v>95</v>
      </c>
      <c r="X123">
        <v>3</v>
      </c>
      <c r="Y123">
        <v>2</v>
      </c>
      <c r="Z123" t="s">
        <v>37</v>
      </c>
      <c r="AA123">
        <v>15480</v>
      </c>
      <c r="AB123">
        <v>0</v>
      </c>
      <c r="AC123">
        <v>13</v>
      </c>
      <c r="AD123">
        <v>3</v>
      </c>
      <c r="AE123">
        <v>1</v>
      </c>
      <c r="AF123">
        <v>1</v>
      </c>
      <c r="AG123">
        <v>8</v>
      </c>
      <c r="AH123">
        <v>2</v>
      </c>
      <c r="AI123">
        <v>7</v>
      </c>
      <c r="AJ123">
        <v>0</v>
      </c>
      <c r="AK123" t="str">
        <f>IF(Table2[[#This Row],[Alpha]]&gt;3%,"high performer",IF(Table2[[#This Row],[Alpha]]&gt;0%,"average performer","low performer"))</f>
        <v>low performer</v>
      </c>
      <c r="AL123" s="8">
        <v>6972.1963979345492</v>
      </c>
      <c r="AM123">
        <f>Table2[[#This Row],[Salary]]/Table2[[#This Row],[Market Salary]]</f>
        <v>0.88150127294473479</v>
      </c>
      <c r="AN123" t="str">
        <f>IF(AND(Table2[[#This Row],[Alpha]]&gt;3%,Table2[[#This Row],[Salary]]&lt;MEDIAN(G:G)),"Underpaid",IF(AND(Table2[[#This Row],[Alpha]]&lt;0,Table2[[#This Row],[Salary]]&gt;MEDIAN(G:G)),"Overpaid","Fair"))</f>
        <v>Overpaid</v>
      </c>
      <c r="AO123" t="str">
        <f>IF(AND(Table2[[#This Row],[Alpha]]&gt;3%,Table2[[#This Row],[Tenure]]&gt;5),"Ready Now",IF(AND(Table2[[#This Row],[Alpha]]&gt;0,Table2[[#This Row],[Tenure]]&gt;3),"Ready Soon","Not Ready"))</f>
        <v>Not Ready</v>
      </c>
    </row>
    <row r="124" spans="1:41" x14ac:dyDescent="0.35">
      <c r="A124">
        <v>56</v>
      </c>
      <c r="B124" t="s">
        <v>25</v>
      </c>
      <c r="C124">
        <v>2</v>
      </c>
      <c r="D124" t="s">
        <v>29</v>
      </c>
      <c r="E124" t="s">
        <v>36</v>
      </c>
      <c r="F124">
        <v>2</v>
      </c>
      <c r="G124" s="7">
        <v>4963</v>
      </c>
      <c r="H124" t="s">
        <v>25</v>
      </c>
      <c r="I124">
        <v>3</v>
      </c>
      <c r="J124">
        <v>5</v>
      </c>
      <c r="K124" s="5">
        <v>0.15</v>
      </c>
      <c r="L124" s="5">
        <v>7.0000000000000007E-2</v>
      </c>
      <c r="M124" s="6">
        <f t="shared" si="3"/>
        <v>7.9999999999999988E-2</v>
      </c>
      <c r="N124" s="8">
        <f t="shared" si="4"/>
        <v>992.6</v>
      </c>
      <c r="O124">
        <v>1200</v>
      </c>
      <c r="P124" t="str">
        <f t="shared" si="5"/>
        <v>low</v>
      </c>
      <c r="Q124" t="s">
        <v>26</v>
      </c>
      <c r="R124">
        <v>441</v>
      </c>
      <c r="S124" t="s">
        <v>34</v>
      </c>
      <c r="T124">
        <v>14</v>
      </c>
      <c r="U124">
        <v>4</v>
      </c>
      <c r="V124" t="s">
        <v>28</v>
      </c>
      <c r="W124">
        <v>72</v>
      </c>
      <c r="X124">
        <v>3</v>
      </c>
      <c r="Y124">
        <v>1</v>
      </c>
      <c r="Z124" t="s">
        <v>37</v>
      </c>
      <c r="AA124">
        <v>4510</v>
      </c>
      <c r="AB124">
        <v>9</v>
      </c>
      <c r="AC124">
        <v>18</v>
      </c>
      <c r="AD124">
        <v>3</v>
      </c>
      <c r="AE124">
        <v>1</v>
      </c>
      <c r="AF124">
        <v>3</v>
      </c>
      <c r="AG124">
        <v>7</v>
      </c>
      <c r="AH124">
        <v>2</v>
      </c>
      <c r="AI124">
        <v>4</v>
      </c>
      <c r="AJ124">
        <v>4</v>
      </c>
      <c r="AK124" t="str">
        <f>IF(Table2[[#This Row],[Alpha]]&gt;3%,"high performer",IF(Table2[[#This Row],[Alpha]]&gt;0%,"average performer","low performer"))</f>
        <v>high performer</v>
      </c>
      <c r="AL124" s="8">
        <v>6308.2188684806906</v>
      </c>
      <c r="AM124">
        <f>Table2[[#This Row],[Salary]]/Table2[[#This Row],[Market Salary]]</f>
        <v>0.78675139583343578</v>
      </c>
      <c r="AN124" t="str">
        <f>IF(AND(Table2[[#This Row],[Alpha]]&gt;3%,Table2[[#This Row],[Salary]]&lt;MEDIAN(G:G)),"Underpaid",IF(AND(Table2[[#This Row],[Alpha]]&lt;0,Table2[[#This Row],[Salary]]&gt;MEDIAN(G:G)),"Overpaid","Fair"))</f>
        <v>Fair</v>
      </c>
      <c r="AO124" t="str">
        <f>IF(AND(Table2[[#This Row],[Alpha]]&gt;3%,Table2[[#This Row],[Tenure]]&gt;5),"Ready Now",IF(AND(Table2[[#This Row],[Alpha]]&gt;0,Table2[[#This Row],[Tenure]]&gt;3),"Ready Soon","Not Ready"))</f>
        <v>Ready Soon</v>
      </c>
    </row>
    <row r="125" spans="1:41" x14ac:dyDescent="0.35">
      <c r="A125">
        <v>51</v>
      </c>
      <c r="B125" t="s">
        <v>32</v>
      </c>
      <c r="C125">
        <v>1</v>
      </c>
      <c r="D125" t="s">
        <v>35</v>
      </c>
      <c r="E125" t="s">
        <v>47</v>
      </c>
      <c r="F125">
        <v>3</v>
      </c>
      <c r="G125" s="7">
        <v>19537</v>
      </c>
      <c r="H125" t="s">
        <v>32</v>
      </c>
      <c r="I125">
        <v>3</v>
      </c>
      <c r="J125">
        <v>20</v>
      </c>
      <c r="K125" s="5">
        <v>0.08</v>
      </c>
      <c r="L125" s="5">
        <v>7.0000000000000007E-2</v>
      </c>
      <c r="M125" s="6">
        <f t="shared" si="3"/>
        <v>9.999999999999995E-3</v>
      </c>
      <c r="N125" s="8">
        <f t="shared" si="4"/>
        <v>3907.4</v>
      </c>
      <c r="O125">
        <v>4500</v>
      </c>
      <c r="P125" t="str">
        <f t="shared" si="5"/>
        <v>low</v>
      </c>
      <c r="Q125" t="s">
        <v>26</v>
      </c>
      <c r="R125">
        <v>684</v>
      </c>
      <c r="S125" t="s">
        <v>34</v>
      </c>
      <c r="T125">
        <v>6</v>
      </c>
      <c r="U125">
        <v>3</v>
      </c>
      <c r="V125" t="s">
        <v>28</v>
      </c>
      <c r="W125">
        <v>51</v>
      </c>
      <c r="X125">
        <v>3</v>
      </c>
      <c r="Y125">
        <v>5</v>
      </c>
      <c r="Z125" t="s">
        <v>31</v>
      </c>
      <c r="AA125">
        <v>6462</v>
      </c>
      <c r="AB125">
        <v>7</v>
      </c>
      <c r="AC125">
        <v>13</v>
      </c>
      <c r="AD125">
        <v>3</v>
      </c>
      <c r="AE125">
        <v>3</v>
      </c>
      <c r="AF125">
        <v>0</v>
      </c>
      <c r="AG125">
        <v>23</v>
      </c>
      <c r="AH125">
        <v>5</v>
      </c>
      <c r="AI125">
        <v>18</v>
      </c>
      <c r="AJ125">
        <v>15</v>
      </c>
      <c r="AK125" t="str">
        <f>IF(Table2[[#This Row],[Alpha]]&gt;3%,"high performer",IF(Table2[[#This Row],[Alpha]]&gt;0%,"average performer","low performer"))</f>
        <v>average performer</v>
      </c>
      <c r="AL125" s="8">
        <v>24520.963285402391</v>
      </c>
      <c r="AM125">
        <f>Table2[[#This Row],[Salary]]/Table2[[#This Row],[Market Salary]]</f>
        <v>0.79674683953507641</v>
      </c>
      <c r="AN125" t="str">
        <f>IF(AND(Table2[[#This Row],[Alpha]]&gt;3%,Table2[[#This Row],[Salary]]&lt;MEDIAN(G:G)),"Underpaid",IF(AND(Table2[[#This Row],[Alpha]]&lt;0,Table2[[#This Row],[Salary]]&gt;MEDIAN(G:G)),"Overpaid","Fair"))</f>
        <v>Fair</v>
      </c>
      <c r="AO125" t="str">
        <f>IF(AND(Table2[[#This Row],[Alpha]]&gt;3%,Table2[[#This Row],[Tenure]]&gt;5),"Ready Now",IF(AND(Table2[[#This Row],[Alpha]]&gt;0,Table2[[#This Row],[Tenure]]&gt;3),"Ready Soon","Not Ready"))</f>
        <v>Ready Soon</v>
      </c>
    </row>
    <row r="126" spans="1:41" x14ac:dyDescent="0.35">
      <c r="A126">
        <v>31</v>
      </c>
      <c r="B126" t="s">
        <v>25</v>
      </c>
      <c r="C126">
        <v>2</v>
      </c>
      <c r="D126" t="s">
        <v>35</v>
      </c>
      <c r="E126" t="s">
        <v>30</v>
      </c>
      <c r="F126">
        <v>3</v>
      </c>
      <c r="G126" s="7">
        <v>6172</v>
      </c>
      <c r="H126" t="s">
        <v>25</v>
      </c>
      <c r="I126">
        <v>2</v>
      </c>
      <c r="J126">
        <v>7</v>
      </c>
      <c r="K126" s="5">
        <v>0.12</v>
      </c>
      <c r="L126" s="5">
        <v>7.0000000000000007E-2</v>
      </c>
      <c r="M126" s="6">
        <f t="shared" si="3"/>
        <v>4.9999999999999989E-2</v>
      </c>
      <c r="N126" s="8">
        <f t="shared" si="4"/>
        <v>1234.4000000000001</v>
      </c>
      <c r="O126">
        <v>1200</v>
      </c>
      <c r="P126" t="str">
        <f t="shared" si="5"/>
        <v>High</v>
      </c>
      <c r="Q126" t="s">
        <v>26</v>
      </c>
      <c r="R126">
        <v>249</v>
      </c>
      <c r="S126" t="s">
        <v>27</v>
      </c>
      <c r="T126">
        <v>6</v>
      </c>
      <c r="U126">
        <v>4</v>
      </c>
      <c r="V126" t="s">
        <v>28</v>
      </c>
      <c r="W126">
        <v>76</v>
      </c>
      <c r="X126">
        <v>1</v>
      </c>
      <c r="Y126">
        <v>2</v>
      </c>
      <c r="Z126" t="s">
        <v>37</v>
      </c>
      <c r="AA126">
        <v>20739</v>
      </c>
      <c r="AB126">
        <v>4</v>
      </c>
      <c r="AC126">
        <v>18</v>
      </c>
      <c r="AD126">
        <v>3</v>
      </c>
      <c r="AE126">
        <v>2</v>
      </c>
      <c r="AF126">
        <v>0</v>
      </c>
      <c r="AG126">
        <v>12</v>
      </c>
      <c r="AH126">
        <v>3</v>
      </c>
      <c r="AI126">
        <v>7</v>
      </c>
      <c r="AJ126">
        <v>7</v>
      </c>
      <c r="AK126" t="str">
        <f>IF(Table2[[#This Row],[Alpha]]&gt;3%,"high performer",IF(Table2[[#This Row],[Alpha]]&gt;0%,"average performer","low performer"))</f>
        <v>high performer</v>
      </c>
      <c r="AL126" s="8">
        <v>7864.3021123906365</v>
      </c>
      <c r="AM126">
        <f>Table2[[#This Row],[Salary]]/Table2[[#This Row],[Market Salary]]</f>
        <v>0.78481216919117058</v>
      </c>
      <c r="AN126" t="str">
        <f>IF(AND(Table2[[#This Row],[Alpha]]&gt;3%,Table2[[#This Row],[Salary]]&lt;MEDIAN(G:G)),"Underpaid",IF(AND(Table2[[#This Row],[Alpha]]&lt;0,Table2[[#This Row],[Salary]]&gt;MEDIAN(G:G)),"Overpaid","Fair"))</f>
        <v>Fair</v>
      </c>
      <c r="AO126" t="str">
        <f>IF(AND(Table2[[#This Row],[Alpha]]&gt;3%,Table2[[#This Row],[Tenure]]&gt;5),"Ready Now",IF(AND(Table2[[#This Row],[Alpha]]&gt;0,Table2[[#This Row],[Tenure]]&gt;3),"Ready Soon","Not Ready"))</f>
        <v>Ready Now</v>
      </c>
    </row>
    <row r="127" spans="1:41" x14ac:dyDescent="0.35">
      <c r="A127">
        <v>26</v>
      </c>
      <c r="B127" t="s">
        <v>32</v>
      </c>
      <c r="C127">
        <v>3</v>
      </c>
      <c r="D127" t="s">
        <v>29</v>
      </c>
      <c r="E127" t="s">
        <v>36</v>
      </c>
      <c r="F127">
        <v>2</v>
      </c>
      <c r="G127" s="7">
        <v>2368</v>
      </c>
      <c r="H127" t="s">
        <v>32</v>
      </c>
      <c r="I127">
        <v>2</v>
      </c>
      <c r="J127">
        <v>5</v>
      </c>
      <c r="K127" s="5">
        <v>0.12</v>
      </c>
      <c r="L127" s="5">
        <v>7.0000000000000007E-2</v>
      </c>
      <c r="M127" s="6">
        <f t="shared" si="3"/>
        <v>4.9999999999999989E-2</v>
      </c>
      <c r="N127" s="8">
        <f t="shared" si="4"/>
        <v>473.6</v>
      </c>
      <c r="O127">
        <v>1200</v>
      </c>
      <c r="P127" t="str">
        <f t="shared" si="5"/>
        <v>low</v>
      </c>
      <c r="Q127" t="s">
        <v>26</v>
      </c>
      <c r="R127">
        <v>841</v>
      </c>
      <c r="S127" t="s">
        <v>34</v>
      </c>
      <c r="T127">
        <v>6</v>
      </c>
      <c r="U127">
        <v>3</v>
      </c>
      <c r="V127" t="s">
        <v>38</v>
      </c>
      <c r="W127">
        <v>46</v>
      </c>
      <c r="X127">
        <v>2</v>
      </c>
      <c r="Y127">
        <v>1</v>
      </c>
      <c r="Z127" t="s">
        <v>37</v>
      </c>
      <c r="AA127">
        <v>23300</v>
      </c>
      <c r="AB127">
        <v>1</v>
      </c>
      <c r="AC127">
        <v>19</v>
      </c>
      <c r="AD127">
        <v>3</v>
      </c>
      <c r="AE127">
        <v>3</v>
      </c>
      <c r="AF127">
        <v>0</v>
      </c>
      <c r="AG127">
        <v>5</v>
      </c>
      <c r="AH127">
        <v>3</v>
      </c>
      <c r="AI127">
        <v>4</v>
      </c>
      <c r="AJ127">
        <v>4</v>
      </c>
      <c r="AK127" t="str">
        <f>IF(Table2[[#This Row],[Alpha]]&gt;3%,"high performer",IF(Table2[[#This Row],[Alpha]]&gt;0%,"average performer","low performer"))</f>
        <v>high performer</v>
      </c>
      <c r="AL127" s="8">
        <v>2715.9016072513687</v>
      </c>
      <c r="AM127">
        <f>Table2[[#This Row],[Salary]]/Table2[[#This Row],[Market Salary]]</f>
        <v>0.8719019841063157</v>
      </c>
      <c r="AN127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27" t="str">
        <f>IF(AND(Table2[[#This Row],[Alpha]]&gt;3%,Table2[[#This Row],[Tenure]]&gt;5),"Ready Now",IF(AND(Table2[[#This Row],[Alpha]]&gt;0,Table2[[#This Row],[Tenure]]&gt;3),"Ready Soon","Not Ready"))</f>
        <v>Ready Soon</v>
      </c>
    </row>
    <row r="128" spans="1:41" x14ac:dyDescent="0.35">
      <c r="A128">
        <v>58</v>
      </c>
      <c r="B128" t="s">
        <v>25</v>
      </c>
      <c r="C128">
        <v>4</v>
      </c>
      <c r="D128" t="s">
        <v>29</v>
      </c>
      <c r="E128" t="s">
        <v>43</v>
      </c>
      <c r="F128">
        <v>4</v>
      </c>
      <c r="G128" s="7">
        <v>10312</v>
      </c>
      <c r="H128" t="s">
        <v>32</v>
      </c>
      <c r="I128">
        <v>2</v>
      </c>
      <c r="J128">
        <v>40</v>
      </c>
      <c r="K128" s="5">
        <v>0.15</v>
      </c>
      <c r="L128" s="5">
        <v>0.11</v>
      </c>
      <c r="M128" s="6">
        <f t="shared" si="3"/>
        <v>3.9999999999999994E-2</v>
      </c>
      <c r="N128" s="8">
        <f t="shared" si="4"/>
        <v>2062.4</v>
      </c>
      <c r="O128">
        <v>1200</v>
      </c>
      <c r="P128" t="str">
        <f t="shared" si="5"/>
        <v>low</v>
      </c>
      <c r="Q128" t="s">
        <v>26</v>
      </c>
      <c r="R128">
        <v>147</v>
      </c>
      <c r="S128" t="s">
        <v>34</v>
      </c>
      <c r="T128">
        <v>23</v>
      </c>
      <c r="U128">
        <v>4</v>
      </c>
      <c r="V128" t="s">
        <v>40</v>
      </c>
      <c r="W128">
        <v>94</v>
      </c>
      <c r="X128">
        <v>3</v>
      </c>
      <c r="Y128">
        <v>3</v>
      </c>
      <c r="Z128" t="s">
        <v>37</v>
      </c>
      <c r="AA128">
        <v>3465</v>
      </c>
      <c r="AB128">
        <v>1</v>
      </c>
      <c r="AC128">
        <v>12</v>
      </c>
      <c r="AD128">
        <v>3</v>
      </c>
      <c r="AE128">
        <v>4</v>
      </c>
      <c r="AF128">
        <v>1</v>
      </c>
      <c r="AG128">
        <v>40</v>
      </c>
      <c r="AH128">
        <v>3</v>
      </c>
      <c r="AI128">
        <v>10</v>
      </c>
      <c r="AJ128">
        <v>15</v>
      </c>
      <c r="AK128" t="str">
        <f>IF(Table2[[#This Row],[Alpha]]&gt;3%,"high performer",IF(Table2[[#This Row],[Alpha]]&gt;0%,"average performer","low performer"))</f>
        <v>high performer</v>
      </c>
      <c r="AL128" s="8">
        <v>13310.514477018074</v>
      </c>
      <c r="AM128">
        <f>Table2[[#This Row],[Salary]]/Table2[[#This Row],[Market Salary]]</f>
        <v>0.77472587688512662</v>
      </c>
      <c r="AN128" t="str">
        <f>IF(AND(Table2[[#This Row],[Alpha]]&gt;3%,Table2[[#This Row],[Salary]]&lt;MEDIAN(G:G)),"Underpaid",IF(AND(Table2[[#This Row],[Alpha]]&lt;0,Table2[[#This Row],[Salary]]&gt;MEDIAN(G:G)),"Overpaid","Fair"))</f>
        <v>Fair</v>
      </c>
      <c r="AO128" t="str">
        <f>IF(AND(Table2[[#This Row],[Alpha]]&gt;3%,Table2[[#This Row],[Tenure]]&gt;5),"Ready Now",IF(AND(Table2[[#This Row],[Alpha]]&gt;0,Table2[[#This Row],[Tenure]]&gt;3),"Ready Soon","Not Ready"))</f>
        <v>Ready Now</v>
      </c>
    </row>
    <row r="129" spans="1:41" x14ac:dyDescent="0.35">
      <c r="A129">
        <v>19</v>
      </c>
      <c r="B129" t="s">
        <v>25</v>
      </c>
      <c r="C129">
        <v>4</v>
      </c>
      <c r="D129" t="s">
        <v>35</v>
      </c>
      <c r="E129" t="s">
        <v>46</v>
      </c>
      <c r="F129">
        <v>3</v>
      </c>
      <c r="G129" s="7">
        <v>1675</v>
      </c>
      <c r="H129" t="s">
        <v>25</v>
      </c>
      <c r="I129">
        <v>2</v>
      </c>
      <c r="J129">
        <v>0</v>
      </c>
      <c r="K129" s="5">
        <v>0.1</v>
      </c>
      <c r="L129" s="5">
        <v>0.11</v>
      </c>
      <c r="M129" s="6">
        <f t="shared" si="3"/>
        <v>-9.999999999999995E-3</v>
      </c>
      <c r="N129" s="8">
        <f t="shared" si="4"/>
        <v>335</v>
      </c>
      <c r="O129">
        <v>500</v>
      </c>
      <c r="P129" t="str">
        <f t="shared" si="5"/>
        <v>medium</v>
      </c>
      <c r="Q129" t="s">
        <v>26</v>
      </c>
      <c r="R129">
        <v>528</v>
      </c>
      <c r="S129" t="s">
        <v>27</v>
      </c>
      <c r="T129">
        <v>22</v>
      </c>
      <c r="U129">
        <v>1</v>
      </c>
      <c r="V129" t="s">
        <v>48</v>
      </c>
      <c r="W129">
        <v>50</v>
      </c>
      <c r="X129">
        <v>3</v>
      </c>
      <c r="Y129">
        <v>1</v>
      </c>
      <c r="Z129" t="s">
        <v>31</v>
      </c>
      <c r="AA129">
        <v>26820</v>
      </c>
      <c r="AB129">
        <v>1</v>
      </c>
      <c r="AC129">
        <v>19</v>
      </c>
      <c r="AD129">
        <v>3</v>
      </c>
      <c r="AE129">
        <v>4</v>
      </c>
      <c r="AF129">
        <v>0</v>
      </c>
      <c r="AG129">
        <v>0</v>
      </c>
      <c r="AH129">
        <v>2</v>
      </c>
      <c r="AI129">
        <v>0</v>
      </c>
      <c r="AJ129">
        <v>0</v>
      </c>
      <c r="AK129" t="str">
        <f>IF(Table2[[#This Row],[Alpha]]&gt;3%,"high performer",IF(Table2[[#This Row],[Alpha]]&gt;0%,"average performer","low performer"))</f>
        <v>low performer</v>
      </c>
      <c r="AL129" s="8">
        <v>1880.3301575905471</v>
      </c>
      <c r="AM129">
        <f>Table2[[#This Row],[Salary]]/Table2[[#This Row],[Market Salary]]</f>
        <v>0.89080100813058438</v>
      </c>
      <c r="AN129" t="str">
        <f>IF(AND(Table2[[#This Row],[Alpha]]&gt;3%,Table2[[#This Row],[Salary]]&lt;MEDIAN(G:G)),"Underpaid",IF(AND(Table2[[#This Row],[Alpha]]&lt;0,Table2[[#This Row],[Salary]]&gt;MEDIAN(G:G)),"Overpaid","Fair"))</f>
        <v>Fair</v>
      </c>
      <c r="AO129" t="str">
        <f>IF(AND(Table2[[#This Row],[Alpha]]&gt;3%,Table2[[#This Row],[Tenure]]&gt;5),"Ready Now",IF(AND(Table2[[#This Row],[Alpha]]&gt;0,Table2[[#This Row],[Tenure]]&gt;3),"Ready Soon","Not Ready"))</f>
        <v>Not Ready</v>
      </c>
    </row>
    <row r="130" spans="1:41" x14ac:dyDescent="0.35">
      <c r="A130">
        <v>22</v>
      </c>
      <c r="B130" t="s">
        <v>32</v>
      </c>
      <c r="C130">
        <v>3</v>
      </c>
      <c r="D130" t="s">
        <v>35</v>
      </c>
      <c r="E130" t="s">
        <v>39</v>
      </c>
      <c r="F130">
        <v>4</v>
      </c>
      <c r="G130" s="7">
        <v>2523</v>
      </c>
      <c r="H130" t="s">
        <v>32</v>
      </c>
      <c r="I130">
        <v>3</v>
      </c>
      <c r="J130">
        <v>2</v>
      </c>
      <c r="K130" s="5">
        <v>0.1</v>
      </c>
      <c r="L130" s="5">
        <v>0.11</v>
      </c>
      <c r="M130" s="6">
        <f t="shared" ref="M130:M193" si="6">K130-L130</f>
        <v>-9.999999999999995E-3</v>
      </c>
      <c r="N130" s="8">
        <f t="shared" ref="N130:N193" si="7">G130 * 0.2</f>
        <v>504.6</v>
      </c>
      <c r="O130">
        <v>1200</v>
      </c>
      <c r="P130" t="str">
        <f t="shared" si="5"/>
        <v>low</v>
      </c>
      <c r="Q130" t="s">
        <v>26</v>
      </c>
      <c r="R130">
        <v>594</v>
      </c>
      <c r="S130" t="s">
        <v>34</v>
      </c>
      <c r="T130">
        <v>2</v>
      </c>
      <c r="U130">
        <v>1</v>
      </c>
      <c r="V130" t="s">
        <v>49</v>
      </c>
      <c r="W130">
        <v>100</v>
      </c>
      <c r="X130">
        <v>3</v>
      </c>
      <c r="Y130">
        <v>1</v>
      </c>
      <c r="Z130" t="s">
        <v>37</v>
      </c>
      <c r="AA130">
        <v>19299</v>
      </c>
      <c r="AB130">
        <v>0</v>
      </c>
      <c r="AC130">
        <v>14</v>
      </c>
      <c r="AD130">
        <v>3</v>
      </c>
      <c r="AE130">
        <v>3</v>
      </c>
      <c r="AF130">
        <v>1</v>
      </c>
      <c r="AG130">
        <v>3</v>
      </c>
      <c r="AH130">
        <v>2</v>
      </c>
      <c r="AI130">
        <v>1</v>
      </c>
      <c r="AJ130">
        <v>2</v>
      </c>
      <c r="AK130" t="str">
        <f>IF(Table2[[#This Row],[Alpha]]&gt;3%,"high performer",IF(Table2[[#This Row],[Alpha]]&gt;0%,"average performer","low performer"))</f>
        <v>low performer</v>
      </c>
      <c r="AL130" s="8">
        <v>2827.1917220358341</v>
      </c>
      <c r="AM130">
        <f>Table2[[#This Row],[Salary]]/Table2[[#This Row],[Market Salary]]</f>
        <v>0.89240498984738514</v>
      </c>
      <c r="AN130" t="str">
        <f>IF(AND(Table2[[#This Row],[Alpha]]&gt;3%,Table2[[#This Row],[Salary]]&lt;MEDIAN(G:G)),"Underpaid",IF(AND(Table2[[#This Row],[Alpha]]&lt;0,Table2[[#This Row],[Salary]]&gt;MEDIAN(G:G)),"Overpaid","Fair"))</f>
        <v>Fair</v>
      </c>
      <c r="AO130" t="str">
        <f>IF(AND(Table2[[#This Row],[Alpha]]&gt;3%,Table2[[#This Row],[Tenure]]&gt;5),"Ready Now",IF(AND(Table2[[#This Row],[Alpha]]&gt;0,Table2[[#This Row],[Tenure]]&gt;3),"Ready Soon","Not Ready"))</f>
        <v>Not Ready</v>
      </c>
    </row>
    <row r="131" spans="1:41" x14ac:dyDescent="0.35">
      <c r="A131">
        <v>49</v>
      </c>
      <c r="B131" t="s">
        <v>32</v>
      </c>
      <c r="C131">
        <v>3</v>
      </c>
      <c r="D131" t="s">
        <v>29</v>
      </c>
      <c r="E131" t="s">
        <v>42</v>
      </c>
      <c r="F131">
        <v>1</v>
      </c>
      <c r="G131" s="7">
        <v>6567</v>
      </c>
      <c r="H131" t="s">
        <v>32</v>
      </c>
      <c r="I131">
        <v>2</v>
      </c>
      <c r="J131">
        <v>15</v>
      </c>
      <c r="K131" s="5">
        <v>0.1</v>
      </c>
      <c r="L131" s="5">
        <v>0.09</v>
      </c>
      <c r="M131" s="6">
        <f t="shared" si="6"/>
        <v>1.0000000000000009E-2</v>
      </c>
      <c r="N131" s="8">
        <f t="shared" si="7"/>
        <v>1313.4</v>
      </c>
      <c r="O131">
        <v>4500</v>
      </c>
      <c r="P131" t="str">
        <f t="shared" ref="P131:P194" si="8">IF(G130&lt;7000,"low",IF(G130&lt;14000,"medium","High"))</f>
        <v>low</v>
      </c>
      <c r="Q131" t="s">
        <v>26</v>
      </c>
      <c r="R131">
        <v>470</v>
      </c>
      <c r="S131" t="s">
        <v>34</v>
      </c>
      <c r="T131">
        <v>20</v>
      </c>
      <c r="U131">
        <v>4</v>
      </c>
      <c r="V131" t="s">
        <v>40</v>
      </c>
      <c r="W131">
        <v>96</v>
      </c>
      <c r="X131">
        <v>3</v>
      </c>
      <c r="Y131">
        <v>2</v>
      </c>
      <c r="Z131" t="s">
        <v>37</v>
      </c>
      <c r="AA131">
        <v>5549</v>
      </c>
      <c r="AB131">
        <v>1</v>
      </c>
      <c r="AC131">
        <v>14</v>
      </c>
      <c r="AD131">
        <v>3</v>
      </c>
      <c r="AE131">
        <v>3</v>
      </c>
      <c r="AF131">
        <v>0</v>
      </c>
      <c r="AG131">
        <v>16</v>
      </c>
      <c r="AH131">
        <v>2</v>
      </c>
      <c r="AI131">
        <v>11</v>
      </c>
      <c r="AJ131">
        <v>5</v>
      </c>
      <c r="AK131" t="str">
        <f>IF(Table2[[#This Row],[Alpha]]&gt;3%,"high performer",IF(Table2[[#This Row],[Alpha]]&gt;0%,"average performer","low performer"))</f>
        <v>average performer</v>
      </c>
      <c r="AL131" s="8">
        <v>7184.8272757059367</v>
      </c>
      <c r="AM131">
        <f>Table2[[#This Row],[Salary]]/Table2[[#This Row],[Market Salary]]</f>
        <v>0.91400944629594694</v>
      </c>
      <c r="AN131" t="str">
        <f>IF(AND(Table2[[#This Row],[Alpha]]&gt;3%,Table2[[#This Row],[Salary]]&lt;MEDIAN(G:G)),"Underpaid",IF(AND(Table2[[#This Row],[Alpha]]&lt;0,Table2[[#This Row],[Salary]]&gt;MEDIAN(G:G)),"Overpaid","Fair"))</f>
        <v>Fair</v>
      </c>
      <c r="AO131" t="str">
        <f>IF(AND(Table2[[#This Row],[Alpha]]&gt;3%,Table2[[#This Row],[Tenure]]&gt;5),"Ready Now",IF(AND(Table2[[#This Row],[Alpha]]&gt;0,Table2[[#This Row],[Tenure]]&gt;3),"Ready Soon","Not Ready"))</f>
        <v>Ready Soon</v>
      </c>
    </row>
    <row r="132" spans="1:41" x14ac:dyDescent="0.35">
      <c r="A132">
        <v>43</v>
      </c>
      <c r="B132" t="s">
        <v>32</v>
      </c>
      <c r="C132">
        <v>2</v>
      </c>
      <c r="D132" t="s">
        <v>29</v>
      </c>
      <c r="E132" t="s">
        <v>36</v>
      </c>
      <c r="F132">
        <v>3</v>
      </c>
      <c r="G132" s="7">
        <v>4739</v>
      </c>
      <c r="H132" t="s">
        <v>32</v>
      </c>
      <c r="I132">
        <v>3</v>
      </c>
      <c r="J132">
        <v>3</v>
      </c>
      <c r="K132" s="5">
        <v>0.12</v>
      </c>
      <c r="L132" s="5">
        <v>0.1</v>
      </c>
      <c r="M132" s="6">
        <f t="shared" si="6"/>
        <v>1.999999999999999E-2</v>
      </c>
      <c r="N132" s="8">
        <f t="shared" si="7"/>
        <v>947.80000000000007</v>
      </c>
      <c r="O132">
        <v>1200</v>
      </c>
      <c r="P132" t="str">
        <f t="shared" si="8"/>
        <v>low</v>
      </c>
      <c r="Q132" t="s">
        <v>33</v>
      </c>
      <c r="R132">
        <v>957</v>
      </c>
      <c r="S132" t="s">
        <v>34</v>
      </c>
      <c r="T132">
        <v>28</v>
      </c>
      <c r="U132">
        <v>3</v>
      </c>
      <c r="V132" t="s">
        <v>40</v>
      </c>
      <c r="W132">
        <v>72</v>
      </c>
      <c r="X132">
        <v>4</v>
      </c>
      <c r="Y132">
        <v>1</v>
      </c>
      <c r="Z132" t="s">
        <v>31</v>
      </c>
      <c r="AA132">
        <v>16090</v>
      </c>
      <c r="AB132">
        <v>4</v>
      </c>
      <c r="AC132">
        <v>12</v>
      </c>
      <c r="AD132">
        <v>3</v>
      </c>
      <c r="AE132">
        <v>4</v>
      </c>
      <c r="AF132">
        <v>0</v>
      </c>
      <c r="AG132">
        <v>18</v>
      </c>
      <c r="AH132">
        <v>2</v>
      </c>
      <c r="AI132">
        <v>2</v>
      </c>
      <c r="AJ132">
        <v>1</v>
      </c>
      <c r="AK132" t="str">
        <f>IF(Table2[[#This Row],[Alpha]]&gt;3%,"high performer",IF(Table2[[#This Row],[Alpha]]&gt;0%,"average performer","low performer"))</f>
        <v>average performer</v>
      </c>
      <c r="AL132" s="8">
        <v>5393.2197591098247</v>
      </c>
      <c r="AM132">
        <f>Table2[[#This Row],[Salary]]/Table2[[#This Row],[Market Salary]]</f>
        <v>0.87869588328850023</v>
      </c>
      <c r="AN132" t="str">
        <f>IF(AND(Table2[[#This Row],[Alpha]]&gt;3%,Table2[[#This Row],[Salary]]&lt;MEDIAN(G:G)),"Underpaid",IF(AND(Table2[[#This Row],[Alpha]]&lt;0,Table2[[#This Row],[Salary]]&gt;MEDIAN(G:G)),"Overpaid","Fair"))</f>
        <v>Fair</v>
      </c>
      <c r="AO132" t="str">
        <f>IF(AND(Table2[[#This Row],[Alpha]]&gt;3%,Table2[[#This Row],[Tenure]]&gt;5),"Ready Now",IF(AND(Table2[[#This Row],[Alpha]]&gt;0,Table2[[#This Row],[Tenure]]&gt;3),"Ready Soon","Not Ready"))</f>
        <v>Not Ready</v>
      </c>
    </row>
    <row r="133" spans="1:41" x14ac:dyDescent="0.35">
      <c r="A133">
        <v>50</v>
      </c>
      <c r="B133" t="s">
        <v>32</v>
      </c>
      <c r="C133">
        <v>3</v>
      </c>
      <c r="D133" t="s">
        <v>29</v>
      </c>
      <c r="E133" t="s">
        <v>30</v>
      </c>
      <c r="F133">
        <v>4</v>
      </c>
      <c r="G133" s="7">
        <v>9208</v>
      </c>
      <c r="H133" t="s">
        <v>32</v>
      </c>
      <c r="I133">
        <v>3</v>
      </c>
      <c r="J133">
        <v>2</v>
      </c>
      <c r="K133" s="5">
        <v>0.12</v>
      </c>
      <c r="L133" s="5">
        <v>0.09</v>
      </c>
      <c r="M133" s="6">
        <f t="shared" si="6"/>
        <v>0.03</v>
      </c>
      <c r="N133" s="8">
        <f t="shared" si="7"/>
        <v>1841.6000000000001</v>
      </c>
      <c r="O133">
        <v>3000</v>
      </c>
      <c r="P133" t="str">
        <f t="shared" si="8"/>
        <v>low</v>
      </c>
      <c r="Q133" t="s">
        <v>33</v>
      </c>
      <c r="R133">
        <v>809</v>
      </c>
      <c r="S133" t="s">
        <v>27</v>
      </c>
      <c r="T133">
        <v>12</v>
      </c>
      <c r="U133">
        <v>3</v>
      </c>
      <c r="V133" t="s">
        <v>48</v>
      </c>
      <c r="W133">
        <v>77</v>
      </c>
      <c r="X133">
        <v>3</v>
      </c>
      <c r="Y133">
        <v>3</v>
      </c>
      <c r="Z133" t="s">
        <v>31</v>
      </c>
      <c r="AA133">
        <v>6645</v>
      </c>
      <c r="AB133">
        <v>4</v>
      </c>
      <c r="AC133">
        <v>11</v>
      </c>
      <c r="AD133">
        <v>3</v>
      </c>
      <c r="AE133">
        <v>4</v>
      </c>
      <c r="AF133">
        <v>0</v>
      </c>
      <c r="AG133">
        <v>16</v>
      </c>
      <c r="AH133">
        <v>3</v>
      </c>
      <c r="AI133">
        <v>2</v>
      </c>
      <c r="AJ133">
        <v>2</v>
      </c>
      <c r="AK133" t="str">
        <f>IF(Table2[[#This Row],[Alpha]]&gt;3%,"high performer",IF(Table2[[#This Row],[Alpha]]&gt;0%,"average performer","low performer"))</f>
        <v>average performer</v>
      </c>
      <c r="AL133" s="8">
        <v>11186.644325456084</v>
      </c>
      <c r="AM133">
        <f>Table2[[#This Row],[Salary]]/Table2[[#This Row],[Market Salary]]</f>
        <v>0.82312440908186169</v>
      </c>
      <c r="AN133" t="str">
        <f>IF(AND(Table2[[#This Row],[Alpha]]&gt;3%,Table2[[#This Row],[Salary]]&lt;MEDIAN(G:G)),"Underpaid",IF(AND(Table2[[#This Row],[Alpha]]&lt;0,Table2[[#This Row],[Salary]]&gt;MEDIAN(G:G)),"Overpaid","Fair"))</f>
        <v>Fair</v>
      </c>
      <c r="AO133" t="str">
        <f>IF(AND(Table2[[#This Row],[Alpha]]&gt;3%,Table2[[#This Row],[Tenure]]&gt;5),"Ready Now",IF(AND(Table2[[#This Row],[Alpha]]&gt;0,Table2[[#This Row],[Tenure]]&gt;3),"Ready Soon","Not Ready"))</f>
        <v>Not Ready</v>
      </c>
    </row>
    <row r="134" spans="1:41" x14ac:dyDescent="0.35">
      <c r="A134">
        <v>31</v>
      </c>
      <c r="B134" t="s">
        <v>25</v>
      </c>
      <c r="C134">
        <v>2</v>
      </c>
      <c r="D134" t="s">
        <v>29</v>
      </c>
      <c r="E134" t="s">
        <v>30</v>
      </c>
      <c r="F134">
        <v>3</v>
      </c>
      <c r="G134" s="7">
        <v>4559</v>
      </c>
      <c r="H134" t="s">
        <v>25</v>
      </c>
      <c r="I134">
        <v>3</v>
      </c>
      <c r="J134">
        <v>2</v>
      </c>
      <c r="K134" s="5">
        <v>0.15</v>
      </c>
      <c r="L134" s="5">
        <v>0.09</v>
      </c>
      <c r="M134" s="6">
        <f t="shared" si="6"/>
        <v>0.06</v>
      </c>
      <c r="N134" s="8">
        <f t="shared" si="7"/>
        <v>911.80000000000007</v>
      </c>
      <c r="O134">
        <v>1200</v>
      </c>
      <c r="P134" t="str">
        <f t="shared" si="8"/>
        <v>medium</v>
      </c>
      <c r="Q134" t="s">
        <v>26</v>
      </c>
      <c r="R134">
        <v>542</v>
      </c>
      <c r="S134" t="s">
        <v>27</v>
      </c>
      <c r="T134">
        <v>20</v>
      </c>
      <c r="U134">
        <v>3</v>
      </c>
      <c r="V134" t="s">
        <v>28</v>
      </c>
      <c r="W134">
        <v>71</v>
      </c>
      <c r="X134">
        <v>1</v>
      </c>
      <c r="Y134">
        <v>2</v>
      </c>
      <c r="Z134" t="s">
        <v>37</v>
      </c>
      <c r="AA134">
        <v>24788</v>
      </c>
      <c r="AB134">
        <v>3</v>
      </c>
      <c r="AC134">
        <v>11</v>
      </c>
      <c r="AD134">
        <v>3</v>
      </c>
      <c r="AE134">
        <v>3</v>
      </c>
      <c r="AF134">
        <v>1</v>
      </c>
      <c r="AG134">
        <v>4</v>
      </c>
      <c r="AH134">
        <v>2</v>
      </c>
      <c r="AI134">
        <v>2</v>
      </c>
      <c r="AJ134">
        <v>2</v>
      </c>
      <c r="AK134" t="str">
        <f>IF(Table2[[#This Row],[Alpha]]&gt;3%,"high performer",IF(Table2[[#This Row],[Alpha]]&gt;0%,"average performer","low performer"))</f>
        <v>high performer</v>
      </c>
      <c r="AL134" s="8">
        <v>5305.1315195400693</v>
      </c>
      <c r="AM134">
        <f>Table2[[#This Row],[Salary]]/Table2[[#This Row],[Market Salary]]</f>
        <v>0.85935664049196736</v>
      </c>
      <c r="AN134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34" t="str">
        <f>IF(AND(Table2[[#This Row],[Alpha]]&gt;3%,Table2[[#This Row],[Tenure]]&gt;5),"Ready Now",IF(AND(Table2[[#This Row],[Alpha]]&gt;0,Table2[[#This Row],[Tenure]]&gt;3),"Ready Soon","Not Ready"))</f>
        <v>Not Ready</v>
      </c>
    </row>
    <row r="135" spans="1:41" x14ac:dyDescent="0.35">
      <c r="A135">
        <v>41</v>
      </c>
      <c r="B135" t="s">
        <v>32</v>
      </c>
      <c r="C135">
        <v>3</v>
      </c>
      <c r="D135" t="s">
        <v>35</v>
      </c>
      <c r="E135" t="s">
        <v>30</v>
      </c>
      <c r="F135">
        <v>3</v>
      </c>
      <c r="G135" s="7">
        <v>8189</v>
      </c>
      <c r="H135" t="s">
        <v>25</v>
      </c>
      <c r="I135">
        <v>3</v>
      </c>
      <c r="J135">
        <v>9</v>
      </c>
      <c r="K135" s="5">
        <v>0.1</v>
      </c>
      <c r="L135" s="5">
        <v>0.11</v>
      </c>
      <c r="M135" s="6">
        <f t="shared" si="6"/>
        <v>-9.999999999999995E-3</v>
      </c>
      <c r="N135" s="8">
        <f t="shared" si="7"/>
        <v>1637.8000000000002</v>
      </c>
      <c r="O135">
        <v>500</v>
      </c>
      <c r="P135" t="str">
        <f t="shared" si="8"/>
        <v>low</v>
      </c>
      <c r="Q135" t="s">
        <v>26</v>
      </c>
      <c r="R135">
        <v>802</v>
      </c>
      <c r="S135" t="s">
        <v>27</v>
      </c>
      <c r="T135">
        <v>9</v>
      </c>
      <c r="U135">
        <v>1</v>
      </c>
      <c r="V135" t="s">
        <v>28</v>
      </c>
      <c r="W135">
        <v>96</v>
      </c>
      <c r="X135">
        <v>3</v>
      </c>
      <c r="Y135">
        <v>3</v>
      </c>
      <c r="Z135" t="s">
        <v>41</v>
      </c>
      <c r="AA135">
        <v>21196</v>
      </c>
      <c r="AB135">
        <v>3</v>
      </c>
      <c r="AC135">
        <v>13</v>
      </c>
      <c r="AD135">
        <v>3</v>
      </c>
      <c r="AE135">
        <v>3</v>
      </c>
      <c r="AF135">
        <v>1</v>
      </c>
      <c r="AG135">
        <v>12</v>
      </c>
      <c r="AH135">
        <v>2</v>
      </c>
      <c r="AI135">
        <v>7</v>
      </c>
      <c r="AJ135">
        <v>0</v>
      </c>
      <c r="AK135" t="str">
        <f>IF(Table2[[#This Row],[Alpha]]&gt;3%,"high performer",IF(Table2[[#This Row],[Alpha]]&gt;0%,"average performer","low performer"))</f>
        <v>low performer</v>
      </c>
      <c r="AL135" s="8">
        <v>8641.929844069753</v>
      </c>
      <c r="AM135">
        <f>Table2[[#This Row],[Salary]]/Table2[[#This Row],[Market Salary]]</f>
        <v>0.94758927088715472</v>
      </c>
      <c r="AN135" t="str">
        <f>IF(AND(Table2[[#This Row],[Alpha]]&gt;3%,Table2[[#This Row],[Salary]]&lt;MEDIAN(G:G)),"Underpaid",IF(AND(Table2[[#This Row],[Alpha]]&lt;0,Table2[[#This Row],[Salary]]&gt;MEDIAN(G:G)),"Overpaid","Fair"))</f>
        <v>Overpaid</v>
      </c>
      <c r="AO135" t="str">
        <f>IF(AND(Table2[[#This Row],[Alpha]]&gt;3%,Table2[[#This Row],[Tenure]]&gt;5),"Ready Now",IF(AND(Table2[[#This Row],[Alpha]]&gt;0,Table2[[#This Row],[Tenure]]&gt;3),"Ready Soon","Not Ready"))</f>
        <v>Not Ready</v>
      </c>
    </row>
    <row r="136" spans="1:41" x14ac:dyDescent="0.35">
      <c r="A136">
        <v>26</v>
      </c>
      <c r="B136" t="s">
        <v>32</v>
      </c>
      <c r="C136">
        <v>3</v>
      </c>
      <c r="D136" t="s">
        <v>29</v>
      </c>
      <c r="E136" t="s">
        <v>50</v>
      </c>
      <c r="F136">
        <v>3</v>
      </c>
      <c r="G136" s="7">
        <v>2942</v>
      </c>
      <c r="H136" t="s">
        <v>32</v>
      </c>
      <c r="I136">
        <v>3</v>
      </c>
      <c r="J136">
        <v>8</v>
      </c>
      <c r="K136" s="5">
        <v>0.08</v>
      </c>
      <c r="L136" s="5">
        <v>7.0000000000000007E-2</v>
      </c>
      <c r="M136" s="6">
        <f t="shared" si="6"/>
        <v>9.999999999999995E-3</v>
      </c>
      <c r="N136" s="8">
        <f t="shared" si="7"/>
        <v>588.4</v>
      </c>
      <c r="O136">
        <v>1200</v>
      </c>
      <c r="P136" t="str">
        <f t="shared" si="8"/>
        <v>medium</v>
      </c>
      <c r="Q136" t="s">
        <v>26</v>
      </c>
      <c r="R136">
        <v>1355</v>
      </c>
      <c r="S136" t="s">
        <v>50</v>
      </c>
      <c r="T136">
        <v>25</v>
      </c>
      <c r="U136">
        <v>1</v>
      </c>
      <c r="V136" t="s">
        <v>28</v>
      </c>
      <c r="W136">
        <v>61</v>
      </c>
      <c r="X136">
        <v>3</v>
      </c>
      <c r="Y136">
        <v>1</v>
      </c>
      <c r="Z136" t="s">
        <v>37</v>
      </c>
      <c r="AA136">
        <v>8916</v>
      </c>
      <c r="AB136">
        <v>1</v>
      </c>
      <c r="AC136">
        <v>23</v>
      </c>
      <c r="AD136">
        <v>4</v>
      </c>
      <c r="AE136">
        <v>4</v>
      </c>
      <c r="AF136">
        <v>1</v>
      </c>
      <c r="AG136">
        <v>8</v>
      </c>
      <c r="AH136">
        <v>3</v>
      </c>
      <c r="AI136">
        <v>7</v>
      </c>
      <c r="AJ136">
        <v>5</v>
      </c>
      <c r="AK136" t="str">
        <f>IF(Table2[[#This Row],[Alpha]]&gt;3%,"high performer",IF(Table2[[#This Row],[Alpha]]&gt;0%,"average performer","low performer"))</f>
        <v>average performer</v>
      </c>
      <c r="AL136" s="8">
        <v>3654.9830516254287</v>
      </c>
      <c r="AM136">
        <f>Table2[[#This Row],[Salary]]/Table2[[#This Row],[Market Salary]]</f>
        <v>0.80492849308607495</v>
      </c>
      <c r="AN136" t="str">
        <f>IF(AND(Table2[[#This Row],[Alpha]]&gt;3%,Table2[[#This Row],[Salary]]&lt;MEDIAN(G:G)),"Underpaid",IF(AND(Table2[[#This Row],[Alpha]]&lt;0,Table2[[#This Row],[Salary]]&gt;MEDIAN(G:G)),"Overpaid","Fair"))</f>
        <v>Fair</v>
      </c>
      <c r="AO136" t="str">
        <f>IF(AND(Table2[[#This Row],[Alpha]]&gt;3%,Table2[[#This Row],[Tenure]]&gt;5),"Ready Now",IF(AND(Table2[[#This Row],[Alpha]]&gt;0,Table2[[#This Row],[Tenure]]&gt;3),"Ready Soon","Not Ready"))</f>
        <v>Ready Soon</v>
      </c>
    </row>
    <row r="137" spans="1:41" x14ac:dyDescent="0.35">
      <c r="A137">
        <v>36</v>
      </c>
      <c r="B137" t="s">
        <v>32</v>
      </c>
      <c r="C137">
        <v>2</v>
      </c>
      <c r="D137" t="s">
        <v>35</v>
      </c>
      <c r="E137" t="s">
        <v>42</v>
      </c>
      <c r="F137">
        <v>2</v>
      </c>
      <c r="G137" s="7">
        <v>4941</v>
      </c>
      <c r="H137" t="s">
        <v>32</v>
      </c>
      <c r="I137">
        <v>3</v>
      </c>
      <c r="J137">
        <v>3</v>
      </c>
      <c r="K137" s="5">
        <v>0.12</v>
      </c>
      <c r="L137" s="5">
        <v>0.11</v>
      </c>
      <c r="M137" s="6">
        <f t="shared" si="6"/>
        <v>9.999999999999995E-3</v>
      </c>
      <c r="N137" s="8">
        <f t="shared" si="7"/>
        <v>988.2</v>
      </c>
      <c r="O137">
        <v>500</v>
      </c>
      <c r="P137" t="str">
        <f t="shared" si="8"/>
        <v>low</v>
      </c>
      <c r="Q137" t="s">
        <v>26</v>
      </c>
      <c r="R137">
        <v>216</v>
      </c>
      <c r="S137" t="s">
        <v>34</v>
      </c>
      <c r="T137">
        <v>6</v>
      </c>
      <c r="U137">
        <v>2</v>
      </c>
      <c r="V137" t="s">
        <v>40</v>
      </c>
      <c r="W137">
        <v>84</v>
      </c>
      <c r="X137">
        <v>3</v>
      </c>
      <c r="Y137">
        <v>2</v>
      </c>
      <c r="Z137" t="s">
        <v>41</v>
      </c>
      <c r="AA137">
        <v>2819</v>
      </c>
      <c r="AB137">
        <v>6</v>
      </c>
      <c r="AC137">
        <v>20</v>
      </c>
      <c r="AD137">
        <v>4</v>
      </c>
      <c r="AE137">
        <v>4</v>
      </c>
      <c r="AF137">
        <v>2</v>
      </c>
      <c r="AG137">
        <v>7</v>
      </c>
      <c r="AH137">
        <v>0</v>
      </c>
      <c r="AI137">
        <v>2</v>
      </c>
      <c r="AJ137">
        <v>0</v>
      </c>
      <c r="AK137" t="str">
        <f>IF(Table2[[#This Row],[Alpha]]&gt;3%,"high performer",IF(Table2[[#This Row],[Alpha]]&gt;0%,"average performer","low performer"))</f>
        <v>average performer</v>
      </c>
      <c r="AL137" s="8">
        <v>6346.7147749366268</v>
      </c>
      <c r="AM137">
        <f>Table2[[#This Row],[Salary]]/Table2[[#This Row],[Market Salary]]</f>
        <v>0.77851300636861165</v>
      </c>
      <c r="AN137" t="str">
        <f>IF(AND(Table2[[#This Row],[Alpha]]&gt;3%,Table2[[#This Row],[Salary]]&lt;MEDIAN(G:G)),"Underpaid",IF(AND(Table2[[#This Row],[Alpha]]&lt;0,Table2[[#This Row],[Salary]]&gt;MEDIAN(G:G)),"Overpaid","Fair"))</f>
        <v>Fair</v>
      </c>
      <c r="AO137" t="str">
        <f>IF(AND(Table2[[#This Row],[Alpha]]&gt;3%,Table2[[#This Row],[Tenure]]&gt;5),"Ready Now",IF(AND(Table2[[#This Row],[Alpha]]&gt;0,Table2[[#This Row],[Tenure]]&gt;3),"Ready Soon","Not Ready"))</f>
        <v>Not Ready</v>
      </c>
    </row>
    <row r="138" spans="1:41" x14ac:dyDescent="0.35">
      <c r="A138">
        <v>51</v>
      </c>
      <c r="B138" t="s">
        <v>25</v>
      </c>
      <c r="C138">
        <v>1</v>
      </c>
      <c r="D138" t="s">
        <v>35</v>
      </c>
      <c r="E138" t="s">
        <v>42</v>
      </c>
      <c r="F138">
        <v>4</v>
      </c>
      <c r="G138" s="7">
        <v>10650</v>
      </c>
      <c r="H138" t="s">
        <v>32</v>
      </c>
      <c r="I138">
        <v>3</v>
      </c>
      <c r="J138">
        <v>4</v>
      </c>
      <c r="K138" s="5">
        <v>0.15</v>
      </c>
      <c r="L138" s="5">
        <v>0.1</v>
      </c>
      <c r="M138" s="6">
        <f t="shared" si="6"/>
        <v>4.9999999999999989E-2</v>
      </c>
      <c r="N138" s="8">
        <f t="shared" si="7"/>
        <v>2130</v>
      </c>
      <c r="O138">
        <v>1200</v>
      </c>
      <c r="P138" t="str">
        <f t="shared" si="8"/>
        <v>low</v>
      </c>
      <c r="Q138" t="s">
        <v>33</v>
      </c>
      <c r="R138">
        <v>1150</v>
      </c>
      <c r="S138" t="s">
        <v>34</v>
      </c>
      <c r="T138">
        <v>8</v>
      </c>
      <c r="U138">
        <v>4</v>
      </c>
      <c r="V138" t="s">
        <v>28</v>
      </c>
      <c r="W138">
        <v>53</v>
      </c>
      <c r="X138">
        <v>1</v>
      </c>
      <c r="Y138">
        <v>3</v>
      </c>
      <c r="Z138" t="s">
        <v>31</v>
      </c>
      <c r="AA138">
        <v>25150</v>
      </c>
      <c r="AB138">
        <v>2</v>
      </c>
      <c r="AC138">
        <v>15</v>
      </c>
      <c r="AD138">
        <v>3</v>
      </c>
      <c r="AE138">
        <v>4</v>
      </c>
      <c r="AF138">
        <v>0</v>
      </c>
      <c r="AG138">
        <v>18</v>
      </c>
      <c r="AH138">
        <v>2</v>
      </c>
      <c r="AI138">
        <v>2</v>
      </c>
      <c r="AJ138">
        <v>0</v>
      </c>
      <c r="AK138" t="str">
        <f>IF(Table2[[#This Row],[Alpha]]&gt;3%,"high performer",IF(Table2[[#This Row],[Alpha]]&gt;0%,"average performer","low performer"))</f>
        <v>high performer</v>
      </c>
      <c r="AL138" s="8">
        <v>11319.604720927076</v>
      </c>
      <c r="AM138">
        <f>Table2[[#This Row],[Salary]]/Table2[[#This Row],[Market Salary]]</f>
        <v>0.94084557390160917</v>
      </c>
      <c r="AN138" t="str">
        <f>IF(AND(Table2[[#This Row],[Alpha]]&gt;3%,Table2[[#This Row],[Salary]]&lt;MEDIAN(G:G)),"Underpaid",IF(AND(Table2[[#This Row],[Alpha]]&lt;0,Table2[[#This Row],[Salary]]&gt;MEDIAN(G:G)),"Overpaid","Fair"))</f>
        <v>Fair</v>
      </c>
      <c r="AO138" t="str">
        <f>IF(AND(Table2[[#This Row],[Alpha]]&gt;3%,Table2[[#This Row],[Tenure]]&gt;5),"Ready Now",IF(AND(Table2[[#This Row],[Alpha]]&gt;0,Table2[[#This Row],[Tenure]]&gt;3),"Ready Soon","Not Ready"))</f>
        <v>Ready Soon</v>
      </c>
    </row>
    <row r="139" spans="1:41" x14ac:dyDescent="0.35">
      <c r="A139">
        <v>39</v>
      </c>
      <c r="B139" t="s">
        <v>32</v>
      </c>
      <c r="C139">
        <v>4</v>
      </c>
      <c r="D139" t="s">
        <v>29</v>
      </c>
      <c r="E139" t="s">
        <v>30</v>
      </c>
      <c r="F139">
        <v>3</v>
      </c>
      <c r="G139" s="7">
        <v>5902</v>
      </c>
      <c r="H139" t="s">
        <v>32</v>
      </c>
      <c r="I139">
        <v>4</v>
      </c>
      <c r="J139">
        <v>15</v>
      </c>
      <c r="K139" s="5">
        <v>0.08</v>
      </c>
      <c r="L139" s="5">
        <v>7.0000000000000007E-2</v>
      </c>
      <c r="M139" s="6">
        <f t="shared" si="6"/>
        <v>9.999999999999995E-3</v>
      </c>
      <c r="N139" s="8">
        <f t="shared" si="7"/>
        <v>1180.4000000000001</v>
      </c>
      <c r="O139">
        <v>3000</v>
      </c>
      <c r="P139" t="str">
        <f t="shared" si="8"/>
        <v>medium</v>
      </c>
      <c r="Q139" t="s">
        <v>26</v>
      </c>
      <c r="R139">
        <v>1329</v>
      </c>
      <c r="S139" t="s">
        <v>27</v>
      </c>
      <c r="T139">
        <v>4</v>
      </c>
      <c r="U139">
        <v>4</v>
      </c>
      <c r="V139" t="s">
        <v>28</v>
      </c>
      <c r="W139">
        <v>47</v>
      </c>
      <c r="X139">
        <v>2</v>
      </c>
      <c r="Y139">
        <v>2</v>
      </c>
      <c r="Z139" t="s">
        <v>37</v>
      </c>
      <c r="AA139">
        <v>14590</v>
      </c>
      <c r="AB139">
        <v>4</v>
      </c>
      <c r="AC139">
        <v>14</v>
      </c>
      <c r="AD139">
        <v>3</v>
      </c>
      <c r="AE139">
        <v>3</v>
      </c>
      <c r="AF139">
        <v>1</v>
      </c>
      <c r="AG139">
        <v>17</v>
      </c>
      <c r="AH139">
        <v>1</v>
      </c>
      <c r="AI139">
        <v>11</v>
      </c>
      <c r="AJ139">
        <v>5</v>
      </c>
      <c r="AK139" t="str">
        <f>IF(Table2[[#This Row],[Alpha]]&gt;3%,"high performer",IF(Table2[[#This Row],[Alpha]]&gt;0%,"average performer","low performer"))</f>
        <v>average performer</v>
      </c>
      <c r="AL139" s="8">
        <v>6305.8066182241364</v>
      </c>
      <c r="AM139">
        <f>Table2[[#This Row],[Salary]]/Table2[[#This Row],[Market Salary]]</f>
        <v>0.93596273360855808</v>
      </c>
      <c r="AN139" t="str">
        <f>IF(AND(Table2[[#This Row],[Alpha]]&gt;3%,Table2[[#This Row],[Salary]]&lt;MEDIAN(G:G)),"Underpaid",IF(AND(Table2[[#This Row],[Alpha]]&lt;0,Table2[[#This Row],[Salary]]&gt;MEDIAN(G:G)),"Overpaid","Fair"))</f>
        <v>Fair</v>
      </c>
      <c r="AO139" t="str">
        <f>IF(AND(Table2[[#This Row],[Alpha]]&gt;3%,Table2[[#This Row],[Tenure]]&gt;5),"Ready Now",IF(AND(Table2[[#This Row],[Alpha]]&gt;0,Table2[[#This Row],[Tenure]]&gt;3),"Ready Soon","Not Ready"))</f>
        <v>Ready Soon</v>
      </c>
    </row>
    <row r="140" spans="1:41" x14ac:dyDescent="0.35">
      <c r="A140">
        <v>25</v>
      </c>
      <c r="B140" t="s">
        <v>32</v>
      </c>
      <c r="C140">
        <v>1</v>
      </c>
      <c r="D140" t="s">
        <v>35</v>
      </c>
      <c r="E140" t="s">
        <v>30</v>
      </c>
      <c r="F140">
        <v>3</v>
      </c>
      <c r="G140" s="7">
        <v>8639</v>
      </c>
      <c r="H140" t="s">
        <v>32</v>
      </c>
      <c r="I140">
        <v>3</v>
      </c>
      <c r="J140">
        <v>2</v>
      </c>
      <c r="K140" s="5">
        <v>0.12</v>
      </c>
      <c r="L140" s="5">
        <v>0.1</v>
      </c>
      <c r="M140" s="6">
        <f t="shared" si="6"/>
        <v>1.999999999999999E-2</v>
      </c>
      <c r="N140" s="8">
        <f t="shared" si="7"/>
        <v>1727.8000000000002</v>
      </c>
      <c r="O140">
        <v>1200</v>
      </c>
      <c r="P140" t="str">
        <f t="shared" si="8"/>
        <v>low</v>
      </c>
      <c r="Q140" t="s">
        <v>26</v>
      </c>
      <c r="R140">
        <v>959</v>
      </c>
      <c r="S140" t="s">
        <v>27</v>
      </c>
      <c r="T140">
        <v>28</v>
      </c>
      <c r="U140">
        <v>3</v>
      </c>
      <c r="V140" t="s">
        <v>28</v>
      </c>
      <c r="W140">
        <v>41</v>
      </c>
      <c r="X140">
        <v>2</v>
      </c>
      <c r="Y140">
        <v>2</v>
      </c>
      <c r="Z140" t="s">
        <v>37</v>
      </c>
      <c r="AA140">
        <v>24835</v>
      </c>
      <c r="AB140">
        <v>2</v>
      </c>
      <c r="AC140">
        <v>18</v>
      </c>
      <c r="AD140">
        <v>3</v>
      </c>
      <c r="AE140">
        <v>4</v>
      </c>
      <c r="AF140">
        <v>0</v>
      </c>
      <c r="AG140">
        <v>6</v>
      </c>
      <c r="AH140">
        <v>3</v>
      </c>
      <c r="AI140">
        <v>2</v>
      </c>
      <c r="AJ140">
        <v>2</v>
      </c>
      <c r="AK140" t="str">
        <f>IF(Table2[[#This Row],[Alpha]]&gt;3%,"high performer",IF(Table2[[#This Row],[Alpha]]&gt;0%,"average performer","low performer"))</f>
        <v>average performer</v>
      </c>
      <c r="AL140" s="8">
        <v>8910.2933595709837</v>
      </c>
      <c r="AM140">
        <f>Table2[[#This Row],[Salary]]/Table2[[#This Row],[Market Salary]]</f>
        <v>0.96955281396211557</v>
      </c>
      <c r="AN140" t="str">
        <f>IF(AND(Table2[[#This Row],[Alpha]]&gt;3%,Table2[[#This Row],[Salary]]&lt;MEDIAN(G:G)),"Underpaid",IF(AND(Table2[[#This Row],[Alpha]]&lt;0,Table2[[#This Row],[Salary]]&gt;MEDIAN(G:G)),"Overpaid","Fair"))</f>
        <v>Fair</v>
      </c>
      <c r="AO140" t="str">
        <f>IF(AND(Table2[[#This Row],[Alpha]]&gt;3%,Table2[[#This Row],[Tenure]]&gt;5),"Ready Now",IF(AND(Table2[[#This Row],[Alpha]]&gt;0,Table2[[#This Row],[Tenure]]&gt;3),"Ready Soon","Not Ready"))</f>
        <v>Not Ready</v>
      </c>
    </row>
    <row r="141" spans="1:41" x14ac:dyDescent="0.35">
      <c r="A141">
        <v>30</v>
      </c>
      <c r="B141" t="s">
        <v>32</v>
      </c>
      <c r="C141">
        <v>3</v>
      </c>
      <c r="D141" t="s">
        <v>35</v>
      </c>
      <c r="E141" t="s">
        <v>50</v>
      </c>
      <c r="F141">
        <v>4</v>
      </c>
      <c r="G141" s="7">
        <v>6347</v>
      </c>
      <c r="H141" t="s">
        <v>25</v>
      </c>
      <c r="I141">
        <v>1</v>
      </c>
      <c r="J141">
        <v>11</v>
      </c>
      <c r="K141" s="5">
        <v>0.12</v>
      </c>
      <c r="L141" s="5">
        <v>0.1</v>
      </c>
      <c r="M141" s="6">
        <f t="shared" si="6"/>
        <v>1.999999999999999E-2</v>
      </c>
      <c r="N141" s="8">
        <f t="shared" si="7"/>
        <v>1269.4000000000001</v>
      </c>
      <c r="O141">
        <v>1200</v>
      </c>
      <c r="P141" t="str">
        <f t="shared" si="8"/>
        <v>medium</v>
      </c>
      <c r="Q141" t="s">
        <v>26</v>
      </c>
      <c r="R141">
        <v>1240</v>
      </c>
      <c r="S141" t="s">
        <v>50</v>
      </c>
      <c r="T141">
        <v>9</v>
      </c>
      <c r="U141">
        <v>3</v>
      </c>
      <c r="V141" t="s">
        <v>50</v>
      </c>
      <c r="W141">
        <v>48</v>
      </c>
      <c r="X141">
        <v>3</v>
      </c>
      <c r="Y141">
        <v>2</v>
      </c>
      <c r="Z141" t="s">
        <v>37</v>
      </c>
      <c r="AA141">
        <v>13982</v>
      </c>
      <c r="AB141">
        <v>0</v>
      </c>
      <c r="AC141">
        <v>19</v>
      </c>
      <c r="AD141">
        <v>3</v>
      </c>
      <c r="AE141">
        <v>4</v>
      </c>
      <c r="AF141">
        <v>0</v>
      </c>
      <c r="AG141">
        <v>12</v>
      </c>
      <c r="AH141">
        <v>2</v>
      </c>
      <c r="AI141">
        <v>9</v>
      </c>
      <c r="AJ141">
        <v>4</v>
      </c>
      <c r="AK141" t="str">
        <f>IF(Table2[[#This Row],[Alpha]]&gt;3%,"high performer",IF(Table2[[#This Row],[Alpha]]&gt;0%,"average performer","low performer"))</f>
        <v>average performer</v>
      </c>
      <c r="AL141" s="8">
        <v>6818.2314752999355</v>
      </c>
      <c r="AM141">
        <f>Table2[[#This Row],[Salary]]/Table2[[#This Row],[Market Salary]]</f>
        <v>0.9308865536456129</v>
      </c>
      <c r="AN141" t="str">
        <f>IF(AND(Table2[[#This Row],[Alpha]]&gt;3%,Table2[[#This Row],[Salary]]&lt;MEDIAN(G:G)),"Underpaid",IF(AND(Table2[[#This Row],[Alpha]]&lt;0,Table2[[#This Row],[Salary]]&gt;MEDIAN(G:G)),"Overpaid","Fair"))</f>
        <v>Fair</v>
      </c>
      <c r="AO141" t="str">
        <f>IF(AND(Table2[[#This Row],[Alpha]]&gt;3%,Table2[[#This Row],[Tenure]]&gt;5),"Ready Now",IF(AND(Table2[[#This Row],[Alpha]]&gt;0,Table2[[#This Row],[Tenure]]&gt;3),"Ready Soon","Not Ready"))</f>
        <v>Ready Soon</v>
      </c>
    </row>
    <row r="142" spans="1:41" x14ac:dyDescent="0.35">
      <c r="A142">
        <v>32</v>
      </c>
      <c r="B142" t="s">
        <v>25</v>
      </c>
      <c r="C142">
        <v>1</v>
      </c>
      <c r="D142" t="s">
        <v>29</v>
      </c>
      <c r="E142" t="s">
        <v>39</v>
      </c>
      <c r="F142">
        <v>1</v>
      </c>
      <c r="G142" s="7">
        <v>4200</v>
      </c>
      <c r="H142" t="s">
        <v>32</v>
      </c>
      <c r="I142">
        <v>4</v>
      </c>
      <c r="J142">
        <v>5</v>
      </c>
      <c r="K142" s="5">
        <v>0.12</v>
      </c>
      <c r="L142" s="5">
        <v>0.09</v>
      </c>
      <c r="M142" s="6">
        <f t="shared" si="6"/>
        <v>0.03</v>
      </c>
      <c r="N142" s="8">
        <f t="shared" si="7"/>
        <v>840</v>
      </c>
      <c r="O142">
        <v>1200</v>
      </c>
      <c r="P142" t="str">
        <f t="shared" si="8"/>
        <v>low</v>
      </c>
      <c r="Q142" t="s">
        <v>26</v>
      </c>
      <c r="R142">
        <v>1033</v>
      </c>
      <c r="S142" t="s">
        <v>34</v>
      </c>
      <c r="T142">
        <v>9</v>
      </c>
      <c r="U142">
        <v>3</v>
      </c>
      <c r="V142" t="s">
        <v>40</v>
      </c>
      <c r="W142">
        <v>41</v>
      </c>
      <c r="X142">
        <v>3</v>
      </c>
      <c r="Y142">
        <v>1</v>
      </c>
      <c r="Z142" t="s">
        <v>31</v>
      </c>
      <c r="AA142">
        <v>10224</v>
      </c>
      <c r="AB142">
        <v>7</v>
      </c>
      <c r="AC142">
        <v>22</v>
      </c>
      <c r="AD142">
        <v>4</v>
      </c>
      <c r="AE142">
        <v>1</v>
      </c>
      <c r="AF142">
        <v>0</v>
      </c>
      <c r="AG142">
        <v>10</v>
      </c>
      <c r="AH142">
        <v>2</v>
      </c>
      <c r="AI142">
        <v>4</v>
      </c>
      <c r="AJ142">
        <v>0</v>
      </c>
      <c r="AK142" t="str">
        <f>IF(Table2[[#This Row],[Alpha]]&gt;3%,"high performer",IF(Table2[[#This Row],[Alpha]]&gt;0%,"average performer","low performer"))</f>
        <v>average performer</v>
      </c>
      <c r="AL142" s="8">
        <v>5118.3230374737504</v>
      </c>
      <c r="AM142">
        <f>Table2[[#This Row],[Salary]]/Table2[[#This Row],[Market Salary]]</f>
        <v>0.82058126641279627</v>
      </c>
      <c r="AN142" t="str">
        <f>IF(AND(Table2[[#This Row],[Alpha]]&gt;3%,Table2[[#This Row],[Salary]]&lt;MEDIAN(G:G)),"Underpaid",IF(AND(Table2[[#This Row],[Alpha]]&lt;0,Table2[[#This Row],[Salary]]&gt;MEDIAN(G:G)),"Overpaid","Fair"))</f>
        <v>Fair</v>
      </c>
      <c r="AO142" t="str">
        <f>IF(AND(Table2[[#This Row],[Alpha]]&gt;3%,Table2[[#This Row],[Tenure]]&gt;5),"Ready Now",IF(AND(Table2[[#This Row],[Alpha]]&gt;0,Table2[[#This Row],[Tenure]]&gt;3),"Ready Soon","Not Ready"))</f>
        <v>Ready Soon</v>
      </c>
    </row>
    <row r="143" spans="1:41" x14ac:dyDescent="0.35">
      <c r="A143">
        <v>45</v>
      </c>
      <c r="B143" t="s">
        <v>32</v>
      </c>
      <c r="C143">
        <v>3</v>
      </c>
      <c r="D143" t="s">
        <v>35</v>
      </c>
      <c r="E143" t="s">
        <v>36</v>
      </c>
      <c r="F143">
        <v>4</v>
      </c>
      <c r="G143" s="7">
        <v>3452</v>
      </c>
      <c r="H143" t="s">
        <v>32</v>
      </c>
      <c r="I143">
        <v>2</v>
      </c>
      <c r="J143">
        <v>6</v>
      </c>
      <c r="K143" s="5">
        <v>0.15</v>
      </c>
      <c r="L143" s="5">
        <v>0.11</v>
      </c>
      <c r="M143" s="6">
        <f t="shared" si="6"/>
        <v>3.9999999999999994E-2</v>
      </c>
      <c r="N143" s="8">
        <f t="shared" si="7"/>
        <v>690.40000000000009</v>
      </c>
      <c r="O143">
        <v>500</v>
      </c>
      <c r="P143" t="str">
        <f t="shared" si="8"/>
        <v>low</v>
      </c>
      <c r="Q143" t="s">
        <v>26</v>
      </c>
      <c r="R143">
        <v>1316</v>
      </c>
      <c r="S143" t="s">
        <v>34</v>
      </c>
      <c r="T143">
        <v>29</v>
      </c>
      <c r="U143">
        <v>3</v>
      </c>
      <c r="V143" t="s">
        <v>40</v>
      </c>
      <c r="W143">
        <v>83</v>
      </c>
      <c r="X143">
        <v>3</v>
      </c>
      <c r="Y143">
        <v>1</v>
      </c>
      <c r="Z143" t="s">
        <v>31</v>
      </c>
      <c r="AA143">
        <v>9752</v>
      </c>
      <c r="AB143">
        <v>5</v>
      </c>
      <c r="AC143">
        <v>13</v>
      </c>
      <c r="AD143">
        <v>3</v>
      </c>
      <c r="AE143">
        <v>2</v>
      </c>
      <c r="AF143">
        <v>0</v>
      </c>
      <c r="AG143">
        <v>9</v>
      </c>
      <c r="AH143">
        <v>2</v>
      </c>
      <c r="AI143">
        <v>5</v>
      </c>
      <c r="AJ143">
        <v>0</v>
      </c>
      <c r="AK143" t="str">
        <f>IF(Table2[[#This Row],[Alpha]]&gt;3%,"high performer",IF(Table2[[#This Row],[Alpha]]&gt;0%,"average performer","low performer"))</f>
        <v>high performer</v>
      </c>
      <c r="AL143" s="8">
        <v>3740.9810314195815</v>
      </c>
      <c r="AM143">
        <f>Table2[[#This Row],[Salary]]/Table2[[#This Row],[Market Salary]]</f>
        <v>0.92275260713900964</v>
      </c>
      <c r="AN143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43" t="str">
        <f>IF(AND(Table2[[#This Row],[Alpha]]&gt;3%,Table2[[#This Row],[Tenure]]&gt;5),"Ready Now",IF(AND(Table2[[#This Row],[Alpha]]&gt;0,Table2[[#This Row],[Tenure]]&gt;3),"Ready Soon","Not Ready"))</f>
        <v>Ready Now</v>
      </c>
    </row>
    <row r="144" spans="1:41" x14ac:dyDescent="0.35">
      <c r="A144">
        <v>38</v>
      </c>
      <c r="B144" t="s">
        <v>32</v>
      </c>
      <c r="C144">
        <v>4</v>
      </c>
      <c r="D144" t="s">
        <v>29</v>
      </c>
      <c r="E144" t="s">
        <v>36</v>
      </c>
      <c r="F144">
        <v>3</v>
      </c>
      <c r="G144" s="7">
        <v>4317</v>
      </c>
      <c r="H144" t="s">
        <v>25</v>
      </c>
      <c r="I144">
        <v>3</v>
      </c>
      <c r="J144">
        <v>3</v>
      </c>
      <c r="K144" s="5">
        <v>0.1</v>
      </c>
      <c r="L144" s="5">
        <v>7.0000000000000007E-2</v>
      </c>
      <c r="M144" s="6">
        <f t="shared" si="6"/>
        <v>0.03</v>
      </c>
      <c r="N144" s="8">
        <f t="shared" si="7"/>
        <v>863.40000000000009</v>
      </c>
      <c r="O144">
        <v>1200</v>
      </c>
      <c r="P144" t="str">
        <f t="shared" si="8"/>
        <v>low</v>
      </c>
      <c r="Q144" t="s">
        <v>26</v>
      </c>
      <c r="R144">
        <v>364</v>
      </c>
      <c r="S144" t="s">
        <v>34</v>
      </c>
      <c r="T144">
        <v>3</v>
      </c>
      <c r="U144">
        <v>5</v>
      </c>
      <c r="V144" t="s">
        <v>49</v>
      </c>
      <c r="W144">
        <v>32</v>
      </c>
      <c r="X144">
        <v>3</v>
      </c>
      <c r="Y144">
        <v>2</v>
      </c>
      <c r="Z144" t="s">
        <v>31</v>
      </c>
      <c r="AA144">
        <v>2302</v>
      </c>
      <c r="AB144">
        <v>3</v>
      </c>
      <c r="AC144">
        <v>20</v>
      </c>
      <c r="AD144">
        <v>4</v>
      </c>
      <c r="AE144">
        <v>2</v>
      </c>
      <c r="AF144">
        <v>0</v>
      </c>
      <c r="AG144">
        <v>19</v>
      </c>
      <c r="AH144">
        <v>2</v>
      </c>
      <c r="AI144">
        <v>2</v>
      </c>
      <c r="AJ144">
        <v>2</v>
      </c>
      <c r="AK144" t="str">
        <f>IF(Table2[[#This Row],[Alpha]]&gt;3%,"high performer",IF(Table2[[#This Row],[Alpha]]&gt;0%,"average performer","low performer"))</f>
        <v>average performer</v>
      </c>
      <c r="AL144" s="8">
        <v>5190.8286392924838</v>
      </c>
      <c r="AM144">
        <f>Table2[[#This Row],[Salary]]/Table2[[#This Row],[Market Salary]]</f>
        <v>0.83165912419494015</v>
      </c>
      <c r="AN144" t="str">
        <f>IF(AND(Table2[[#This Row],[Alpha]]&gt;3%,Table2[[#This Row],[Salary]]&lt;MEDIAN(G:G)),"Underpaid",IF(AND(Table2[[#This Row],[Alpha]]&lt;0,Table2[[#This Row],[Salary]]&gt;MEDIAN(G:G)),"Overpaid","Fair"))</f>
        <v>Fair</v>
      </c>
      <c r="AO144" t="str">
        <f>IF(AND(Table2[[#This Row],[Alpha]]&gt;3%,Table2[[#This Row],[Tenure]]&gt;5),"Ready Now",IF(AND(Table2[[#This Row],[Alpha]]&gt;0,Table2[[#This Row],[Tenure]]&gt;3),"Ready Soon","Not Ready"))</f>
        <v>Not Ready</v>
      </c>
    </row>
    <row r="145" spans="1:41" x14ac:dyDescent="0.35">
      <c r="A145">
        <v>30</v>
      </c>
      <c r="B145" t="s">
        <v>32</v>
      </c>
      <c r="C145">
        <v>1</v>
      </c>
      <c r="D145" t="s">
        <v>29</v>
      </c>
      <c r="E145" t="s">
        <v>36</v>
      </c>
      <c r="F145">
        <v>3</v>
      </c>
      <c r="G145" s="7">
        <v>2632</v>
      </c>
      <c r="H145" t="s">
        <v>32</v>
      </c>
      <c r="I145">
        <v>2</v>
      </c>
      <c r="J145">
        <v>5</v>
      </c>
      <c r="K145" s="5">
        <v>0.15</v>
      </c>
      <c r="L145" s="5">
        <v>0.1</v>
      </c>
      <c r="M145" s="6">
        <f t="shared" si="6"/>
        <v>4.9999999999999989E-2</v>
      </c>
      <c r="N145" s="8">
        <f t="shared" si="7"/>
        <v>526.4</v>
      </c>
      <c r="O145">
        <v>500</v>
      </c>
      <c r="P145" t="str">
        <f t="shared" si="8"/>
        <v>low</v>
      </c>
      <c r="Q145" t="s">
        <v>26</v>
      </c>
      <c r="R145">
        <v>438</v>
      </c>
      <c r="S145" t="s">
        <v>34</v>
      </c>
      <c r="T145">
        <v>18</v>
      </c>
      <c r="U145">
        <v>3</v>
      </c>
      <c r="V145" t="s">
        <v>28</v>
      </c>
      <c r="W145">
        <v>75</v>
      </c>
      <c r="X145">
        <v>3</v>
      </c>
      <c r="Y145">
        <v>1</v>
      </c>
      <c r="Z145" t="s">
        <v>31</v>
      </c>
      <c r="AA145">
        <v>23910</v>
      </c>
      <c r="AB145">
        <v>1</v>
      </c>
      <c r="AC145">
        <v>14</v>
      </c>
      <c r="AD145">
        <v>3</v>
      </c>
      <c r="AE145">
        <v>3</v>
      </c>
      <c r="AF145">
        <v>0</v>
      </c>
      <c r="AG145">
        <v>5</v>
      </c>
      <c r="AH145">
        <v>4</v>
      </c>
      <c r="AI145">
        <v>4</v>
      </c>
      <c r="AJ145">
        <v>0</v>
      </c>
      <c r="AK145" t="str">
        <f>IF(Table2[[#This Row],[Alpha]]&gt;3%,"high performer",IF(Table2[[#This Row],[Alpha]]&gt;0%,"average performer","low performer"))</f>
        <v>high performer</v>
      </c>
      <c r="AL145" s="8">
        <v>3264.2842522048236</v>
      </c>
      <c r="AM145">
        <f>Table2[[#This Row],[Salary]]/Table2[[#This Row],[Market Salary]]</f>
        <v>0.8063023305100484</v>
      </c>
      <c r="AN145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45" t="str">
        <f>IF(AND(Table2[[#This Row],[Alpha]]&gt;3%,Table2[[#This Row],[Tenure]]&gt;5),"Ready Now",IF(AND(Table2[[#This Row],[Alpha]]&gt;0,Table2[[#This Row],[Tenure]]&gt;3),"Ready Soon","Not Ready"))</f>
        <v>Ready Soon</v>
      </c>
    </row>
    <row r="146" spans="1:41" x14ac:dyDescent="0.35">
      <c r="A146">
        <v>32</v>
      </c>
      <c r="B146" t="s">
        <v>32</v>
      </c>
      <c r="C146">
        <v>4</v>
      </c>
      <c r="D146" t="s">
        <v>35</v>
      </c>
      <c r="E146" t="s">
        <v>30</v>
      </c>
      <c r="F146">
        <v>4</v>
      </c>
      <c r="G146" s="7">
        <v>4668</v>
      </c>
      <c r="H146" t="s">
        <v>32</v>
      </c>
      <c r="I146">
        <v>4</v>
      </c>
      <c r="J146">
        <v>8</v>
      </c>
      <c r="K146" s="5">
        <v>0.12</v>
      </c>
      <c r="L146" s="5">
        <v>0.11</v>
      </c>
      <c r="M146" s="6">
        <f t="shared" si="6"/>
        <v>9.999999999999995E-3</v>
      </c>
      <c r="N146" s="8">
        <f t="shared" si="7"/>
        <v>933.6</v>
      </c>
      <c r="O146">
        <v>4500</v>
      </c>
      <c r="P146" t="str">
        <f t="shared" si="8"/>
        <v>low</v>
      </c>
      <c r="Q146" t="s">
        <v>33</v>
      </c>
      <c r="R146">
        <v>689</v>
      </c>
      <c r="S146" t="s">
        <v>27</v>
      </c>
      <c r="T146">
        <v>9</v>
      </c>
      <c r="U146">
        <v>2</v>
      </c>
      <c r="V146" t="s">
        <v>40</v>
      </c>
      <c r="W146">
        <v>35</v>
      </c>
      <c r="X146">
        <v>1</v>
      </c>
      <c r="Y146">
        <v>2</v>
      </c>
      <c r="Z146" t="s">
        <v>41</v>
      </c>
      <c r="AA146">
        <v>22812</v>
      </c>
      <c r="AB146">
        <v>0</v>
      </c>
      <c r="AC146">
        <v>17</v>
      </c>
      <c r="AD146">
        <v>3</v>
      </c>
      <c r="AE146">
        <v>4</v>
      </c>
      <c r="AF146">
        <v>3</v>
      </c>
      <c r="AG146">
        <v>9</v>
      </c>
      <c r="AH146">
        <v>2</v>
      </c>
      <c r="AI146">
        <v>7</v>
      </c>
      <c r="AJ146">
        <v>0</v>
      </c>
      <c r="AK146" t="str">
        <f>IF(Table2[[#This Row],[Alpha]]&gt;3%,"high performer",IF(Table2[[#This Row],[Alpha]]&gt;0%,"average performer","low performer"))</f>
        <v>average performer</v>
      </c>
      <c r="AL146" s="8">
        <v>5773.3031767875809</v>
      </c>
      <c r="AM146">
        <f>Table2[[#This Row],[Salary]]/Table2[[#This Row],[Market Salary]]</f>
        <v>0.80854925803453115</v>
      </c>
      <c r="AN146" t="str">
        <f>IF(AND(Table2[[#This Row],[Alpha]]&gt;3%,Table2[[#This Row],[Salary]]&lt;MEDIAN(G:G)),"Underpaid",IF(AND(Table2[[#This Row],[Alpha]]&lt;0,Table2[[#This Row],[Salary]]&gt;MEDIAN(G:G)),"Overpaid","Fair"))</f>
        <v>Fair</v>
      </c>
      <c r="AO146" t="str">
        <f>IF(AND(Table2[[#This Row],[Alpha]]&gt;3%,Table2[[#This Row],[Tenure]]&gt;5),"Ready Now",IF(AND(Table2[[#This Row],[Alpha]]&gt;0,Table2[[#This Row],[Tenure]]&gt;3),"Ready Soon","Not Ready"))</f>
        <v>Ready Soon</v>
      </c>
    </row>
    <row r="147" spans="1:41" x14ac:dyDescent="0.35">
      <c r="A147">
        <v>30</v>
      </c>
      <c r="B147" t="s">
        <v>32</v>
      </c>
      <c r="C147">
        <v>4</v>
      </c>
      <c r="D147" t="s">
        <v>29</v>
      </c>
      <c r="E147" t="s">
        <v>36</v>
      </c>
      <c r="F147">
        <v>1</v>
      </c>
      <c r="G147" s="7">
        <v>3204</v>
      </c>
      <c r="H147" t="s">
        <v>32</v>
      </c>
      <c r="I147">
        <v>3</v>
      </c>
      <c r="J147">
        <v>3</v>
      </c>
      <c r="K147" s="5">
        <v>0.15</v>
      </c>
      <c r="L147" s="5">
        <v>7.0000000000000007E-2</v>
      </c>
      <c r="M147" s="6">
        <f t="shared" si="6"/>
        <v>7.9999999999999988E-2</v>
      </c>
      <c r="N147" s="8">
        <f t="shared" si="7"/>
        <v>640.80000000000007</v>
      </c>
      <c r="O147">
        <v>1200</v>
      </c>
      <c r="P147" t="str">
        <f t="shared" si="8"/>
        <v>low</v>
      </c>
      <c r="Q147" t="s">
        <v>26</v>
      </c>
      <c r="R147">
        <v>201</v>
      </c>
      <c r="S147" t="s">
        <v>34</v>
      </c>
      <c r="T147">
        <v>5</v>
      </c>
      <c r="U147">
        <v>3</v>
      </c>
      <c r="V147" t="s">
        <v>49</v>
      </c>
      <c r="W147">
        <v>84</v>
      </c>
      <c r="X147">
        <v>3</v>
      </c>
      <c r="Y147">
        <v>1</v>
      </c>
      <c r="Z147" t="s">
        <v>41</v>
      </c>
      <c r="AA147">
        <v>10415</v>
      </c>
      <c r="AB147">
        <v>5</v>
      </c>
      <c r="AC147">
        <v>14</v>
      </c>
      <c r="AD147">
        <v>3</v>
      </c>
      <c r="AE147">
        <v>4</v>
      </c>
      <c r="AF147">
        <v>1</v>
      </c>
      <c r="AG147">
        <v>8</v>
      </c>
      <c r="AH147">
        <v>3</v>
      </c>
      <c r="AI147">
        <v>2</v>
      </c>
      <c r="AJ147">
        <v>2</v>
      </c>
      <c r="AK147" t="str">
        <f>IF(Table2[[#This Row],[Alpha]]&gt;3%,"high performer",IF(Table2[[#This Row],[Alpha]]&gt;0%,"average performer","low performer"))</f>
        <v>high performer</v>
      </c>
      <c r="AL147" s="8">
        <v>3873.5453033097406</v>
      </c>
      <c r="AM147">
        <f>Table2[[#This Row],[Salary]]/Table2[[#This Row],[Market Salary]]</f>
        <v>0.82714922612686381</v>
      </c>
      <c r="AN147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47" t="str">
        <f>IF(AND(Table2[[#This Row],[Alpha]]&gt;3%,Table2[[#This Row],[Tenure]]&gt;5),"Ready Now",IF(AND(Table2[[#This Row],[Alpha]]&gt;0,Table2[[#This Row],[Tenure]]&gt;3),"Ready Soon","Not Ready"))</f>
        <v>Not Ready</v>
      </c>
    </row>
    <row r="148" spans="1:41" x14ac:dyDescent="0.35">
      <c r="A148">
        <v>30</v>
      </c>
      <c r="B148" t="s">
        <v>32</v>
      </c>
      <c r="C148">
        <v>2</v>
      </c>
      <c r="D148" t="s">
        <v>35</v>
      </c>
      <c r="E148" t="s">
        <v>39</v>
      </c>
      <c r="F148">
        <v>4</v>
      </c>
      <c r="G148" s="7">
        <v>2720</v>
      </c>
      <c r="H148" t="s">
        <v>32</v>
      </c>
      <c r="I148">
        <v>3</v>
      </c>
      <c r="J148">
        <v>5</v>
      </c>
      <c r="K148" s="5">
        <v>0.12</v>
      </c>
      <c r="L148" s="5">
        <v>7.0000000000000007E-2</v>
      </c>
      <c r="M148" s="6">
        <f t="shared" si="6"/>
        <v>4.9999999999999989E-2</v>
      </c>
      <c r="N148" s="8">
        <f t="shared" si="7"/>
        <v>544</v>
      </c>
      <c r="O148">
        <v>4500</v>
      </c>
      <c r="P148" t="str">
        <f t="shared" si="8"/>
        <v>low</v>
      </c>
      <c r="Q148" t="s">
        <v>26</v>
      </c>
      <c r="R148">
        <v>1427</v>
      </c>
      <c r="S148" t="s">
        <v>34</v>
      </c>
      <c r="T148">
        <v>2</v>
      </c>
      <c r="U148">
        <v>1</v>
      </c>
      <c r="V148" t="s">
        <v>40</v>
      </c>
      <c r="W148">
        <v>35</v>
      </c>
      <c r="X148">
        <v>2</v>
      </c>
      <c r="Y148">
        <v>1</v>
      </c>
      <c r="Z148" t="s">
        <v>31</v>
      </c>
      <c r="AA148">
        <v>11162</v>
      </c>
      <c r="AB148">
        <v>0</v>
      </c>
      <c r="AC148">
        <v>13</v>
      </c>
      <c r="AD148">
        <v>3</v>
      </c>
      <c r="AE148">
        <v>4</v>
      </c>
      <c r="AF148">
        <v>0</v>
      </c>
      <c r="AG148">
        <v>6</v>
      </c>
      <c r="AH148">
        <v>3</v>
      </c>
      <c r="AI148">
        <v>3</v>
      </c>
      <c r="AJ148">
        <v>1</v>
      </c>
      <c r="AK148" t="str">
        <f>IF(Table2[[#This Row],[Alpha]]&gt;3%,"high performer",IF(Table2[[#This Row],[Alpha]]&gt;0%,"average performer","low performer"))</f>
        <v>high performer</v>
      </c>
      <c r="AL148" s="8">
        <v>3348.1356291665411</v>
      </c>
      <c r="AM148">
        <f>Table2[[#This Row],[Salary]]/Table2[[#This Row],[Market Salary]]</f>
        <v>0.81239241812826313</v>
      </c>
      <c r="AN148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48" t="str">
        <f>IF(AND(Table2[[#This Row],[Alpha]]&gt;3%,Table2[[#This Row],[Tenure]]&gt;5),"Ready Now",IF(AND(Table2[[#This Row],[Alpha]]&gt;0,Table2[[#This Row],[Tenure]]&gt;3),"Ready Soon","Not Ready"))</f>
        <v>Ready Soon</v>
      </c>
    </row>
    <row r="149" spans="1:41" x14ac:dyDescent="0.35">
      <c r="A149">
        <v>41</v>
      </c>
      <c r="B149" t="s">
        <v>32</v>
      </c>
      <c r="C149">
        <v>4</v>
      </c>
      <c r="D149" t="s">
        <v>35</v>
      </c>
      <c r="E149" t="s">
        <v>45</v>
      </c>
      <c r="F149">
        <v>1</v>
      </c>
      <c r="G149" s="7">
        <v>17181</v>
      </c>
      <c r="H149" t="s">
        <v>32</v>
      </c>
      <c r="I149">
        <v>2</v>
      </c>
      <c r="J149">
        <v>7</v>
      </c>
      <c r="K149" s="5">
        <v>0.08</v>
      </c>
      <c r="L149" s="5">
        <v>0.11</v>
      </c>
      <c r="M149" s="6">
        <f t="shared" si="6"/>
        <v>-0.03</v>
      </c>
      <c r="N149" s="8">
        <f t="shared" si="7"/>
        <v>3436.2000000000003</v>
      </c>
      <c r="O149">
        <v>500</v>
      </c>
      <c r="P149" t="str">
        <f t="shared" si="8"/>
        <v>low</v>
      </c>
      <c r="Q149" t="s">
        <v>33</v>
      </c>
      <c r="R149">
        <v>857</v>
      </c>
      <c r="S149" t="s">
        <v>34</v>
      </c>
      <c r="T149">
        <v>10</v>
      </c>
      <c r="U149">
        <v>3</v>
      </c>
      <c r="V149" t="s">
        <v>28</v>
      </c>
      <c r="W149">
        <v>91</v>
      </c>
      <c r="X149">
        <v>2</v>
      </c>
      <c r="Y149">
        <v>4</v>
      </c>
      <c r="Z149" t="s">
        <v>41</v>
      </c>
      <c r="AA149">
        <v>12888</v>
      </c>
      <c r="AB149">
        <v>4</v>
      </c>
      <c r="AC149">
        <v>13</v>
      </c>
      <c r="AD149">
        <v>3</v>
      </c>
      <c r="AE149">
        <v>2</v>
      </c>
      <c r="AF149">
        <v>1</v>
      </c>
      <c r="AG149">
        <v>21</v>
      </c>
      <c r="AH149">
        <v>2</v>
      </c>
      <c r="AI149">
        <v>6</v>
      </c>
      <c r="AJ149">
        <v>7</v>
      </c>
      <c r="AK149" t="str">
        <f>IF(Table2[[#This Row],[Alpha]]&gt;3%,"high performer",IF(Table2[[#This Row],[Alpha]]&gt;0%,"average performer","low performer"))</f>
        <v>low performer</v>
      </c>
      <c r="AL149" s="8">
        <v>21889.911006248829</v>
      </c>
      <c r="AM149">
        <f>Table2[[#This Row],[Salary]]/Table2[[#This Row],[Market Salary]]</f>
        <v>0.78488213109205451</v>
      </c>
      <c r="AN149" t="str">
        <f>IF(AND(Table2[[#This Row],[Alpha]]&gt;3%,Table2[[#This Row],[Salary]]&lt;MEDIAN(G:G)),"Underpaid",IF(AND(Table2[[#This Row],[Alpha]]&lt;0,Table2[[#This Row],[Salary]]&gt;MEDIAN(G:G)),"Overpaid","Fair"))</f>
        <v>Overpaid</v>
      </c>
      <c r="AO149" t="str">
        <f>IF(AND(Table2[[#This Row],[Alpha]]&gt;3%,Table2[[#This Row],[Tenure]]&gt;5),"Ready Now",IF(AND(Table2[[#This Row],[Alpha]]&gt;0,Table2[[#This Row],[Tenure]]&gt;3),"Ready Soon","Not Ready"))</f>
        <v>Not Ready</v>
      </c>
    </row>
    <row r="150" spans="1:41" x14ac:dyDescent="0.35">
      <c r="A150">
        <v>41</v>
      </c>
      <c r="B150" t="s">
        <v>32</v>
      </c>
      <c r="C150">
        <v>3</v>
      </c>
      <c r="D150" t="s">
        <v>35</v>
      </c>
      <c r="E150" t="s">
        <v>39</v>
      </c>
      <c r="F150">
        <v>1</v>
      </c>
      <c r="G150" s="7">
        <v>2238</v>
      </c>
      <c r="H150" t="s">
        <v>32</v>
      </c>
      <c r="I150">
        <v>3</v>
      </c>
      <c r="J150">
        <v>5</v>
      </c>
      <c r="K150" s="5">
        <v>0.15</v>
      </c>
      <c r="L150" s="5">
        <v>0.09</v>
      </c>
      <c r="M150" s="6">
        <f t="shared" si="6"/>
        <v>0.06</v>
      </c>
      <c r="N150" s="8">
        <f t="shared" si="7"/>
        <v>447.6</v>
      </c>
      <c r="O150">
        <v>500</v>
      </c>
      <c r="P150" t="str">
        <f t="shared" si="8"/>
        <v>High</v>
      </c>
      <c r="Q150" t="s">
        <v>26</v>
      </c>
      <c r="R150">
        <v>933</v>
      </c>
      <c r="S150" t="s">
        <v>34</v>
      </c>
      <c r="T150">
        <v>9</v>
      </c>
      <c r="U150">
        <v>4</v>
      </c>
      <c r="V150" t="s">
        <v>28</v>
      </c>
      <c r="W150">
        <v>94</v>
      </c>
      <c r="X150">
        <v>3</v>
      </c>
      <c r="Y150">
        <v>1</v>
      </c>
      <c r="Z150" t="s">
        <v>37</v>
      </c>
      <c r="AA150">
        <v>6961</v>
      </c>
      <c r="AB150">
        <v>2</v>
      </c>
      <c r="AC150">
        <v>21</v>
      </c>
      <c r="AD150">
        <v>4</v>
      </c>
      <c r="AE150">
        <v>4</v>
      </c>
      <c r="AF150">
        <v>1</v>
      </c>
      <c r="AG150">
        <v>7</v>
      </c>
      <c r="AH150">
        <v>2</v>
      </c>
      <c r="AI150">
        <v>0</v>
      </c>
      <c r="AJ150">
        <v>1</v>
      </c>
      <c r="AK150" t="str">
        <f>IF(Table2[[#This Row],[Alpha]]&gt;3%,"high performer",IF(Table2[[#This Row],[Alpha]]&gt;0%,"average performer","low performer"))</f>
        <v>high performer</v>
      </c>
      <c r="AL150" s="8">
        <v>2272.7745788141333</v>
      </c>
      <c r="AM150">
        <f>Table2[[#This Row],[Salary]]/Table2[[#This Row],[Market Salary]]</f>
        <v>0.98469950379668636</v>
      </c>
      <c r="AN150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50" t="str">
        <f>IF(AND(Table2[[#This Row],[Alpha]]&gt;3%,Table2[[#This Row],[Tenure]]&gt;5),"Ready Now",IF(AND(Table2[[#This Row],[Alpha]]&gt;0,Table2[[#This Row],[Tenure]]&gt;3),"Ready Soon","Not Ready"))</f>
        <v>Ready Soon</v>
      </c>
    </row>
    <row r="151" spans="1:41" x14ac:dyDescent="0.35">
      <c r="A151">
        <v>19</v>
      </c>
      <c r="B151" t="s">
        <v>32</v>
      </c>
      <c r="C151">
        <v>2</v>
      </c>
      <c r="D151" t="s">
        <v>29</v>
      </c>
      <c r="E151" t="s">
        <v>39</v>
      </c>
      <c r="F151">
        <v>2</v>
      </c>
      <c r="G151" s="7">
        <v>1483</v>
      </c>
      <c r="H151" t="s">
        <v>32</v>
      </c>
      <c r="I151">
        <v>3</v>
      </c>
      <c r="J151">
        <v>1</v>
      </c>
      <c r="K151" s="5">
        <v>0.12</v>
      </c>
      <c r="L151" s="5">
        <v>0.11</v>
      </c>
      <c r="M151" s="6">
        <f t="shared" si="6"/>
        <v>9.999999999999995E-3</v>
      </c>
      <c r="N151" s="8">
        <f t="shared" si="7"/>
        <v>296.60000000000002</v>
      </c>
      <c r="O151">
        <v>4500</v>
      </c>
      <c r="P151" t="str">
        <f t="shared" si="8"/>
        <v>low</v>
      </c>
      <c r="Q151" t="s">
        <v>26</v>
      </c>
      <c r="R151">
        <v>1181</v>
      </c>
      <c r="S151" t="s">
        <v>34</v>
      </c>
      <c r="T151">
        <v>3</v>
      </c>
      <c r="U151">
        <v>1</v>
      </c>
      <c r="V151" t="s">
        <v>40</v>
      </c>
      <c r="W151">
        <v>79</v>
      </c>
      <c r="X151">
        <v>3</v>
      </c>
      <c r="Y151">
        <v>1</v>
      </c>
      <c r="Z151" t="s">
        <v>31</v>
      </c>
      <c r="AA151">
        <v>16102</v>
      </c>
      <c r="AB151">
        <v>1</v>
      </c>
      <c r="AC151">
        <v>14</v>
      </c>
      <c r="AD151">
        <v>3</v>
      </c>
      <c r="AE151">
        <v>4</v>
      </c>
      <c r="AF151">
        <v>0</v>
      </c>
      <c r="AG151">
        <v>1</v>
      </c>
      <c r="AH151">
        <v>3</v>
      </c>
      <c r="AI151">
        <v>0</v>
      </c>
      <c r="AJ151">
        <v>0</v>
      </c>
      <c r="AK151" t="str">
        <f>IF(Table2[[#This Row],[Alpha]]&gt;3%,"high performer",IF(Table2[[#This Row],[Alpha]]&gt;0%,"average performer","low performer"))</f>
        <v>average performer</v>
      </c>
      <c r="AL151" s="8">
        <v>1814.3772819968699</v>
      </c>
      <c r="AM151">
        <f>Table2[[#This Row],[Salary]]/Table2[[#This Row],[Market Salary]]</f>
        <v>0.81736032230729749</v>
      </c>
      <c r="AN151" t="str">
        <f>IF(AND(Table2[[#This Row],[Alpha]]&gt;3%,Table2[[#This Row],[Salary]]&lt;MEDIAN(G:G)),"Underpaid",IF(AND(Table2[[#This Row],[Alpha]]&lt;0,Table2[[#This Row],[Salary]]&gt;MEDIAN(G:G)),"Overpaid","Fair"))</f>
        <v>Fair</v>
      </c>
      <c r="AO151" t="str">
        <f>IF(AND(Table2[[#This Row],[Alpha]]&gt;3%,Table2[[#This Row],[Tenure]]&gt;5),"Ready Now",IF(AND(Table2[[#This Row],[Alpha]]&gt;0,Table2[[#This Row],[Tenure]]&gt;3),"Ready Soon","Not Ready"))</f>
        <v>Not Ready</v>
      </c>
    </row>
    <row r="152" spans="1:41" x14ac:dyDescent="0.35">
      <c r="A152">
        <v>40</v>
      </c>
      <c r="B152" t="s">
        <v>32</v>
      </c>
      <c r="C152">
        <v>2</v>
      </c>
      <c r="D152" t="s">
        <v>29</v>
      </c>
      <c r="E152" t="s">
        <v>36</v>
      </c>
      <c r="F152">
        <v>2</v>
      </c>
      <c r="G152" s="7">
        <v>5605</v>
      </c>
      <c r="H152" t="s">
        <v>32</v>
      </c>
      <c r="I152">
        <v>3</v>
      </c>
      <c r="J152">
        <v>20</v>
      </c>
      <c r="K152" s="5">
        <v>0.12</v>
      </c>
      <c r="L152" s="5">
        <v>0.1</v>
      </c>
      <c r="M152" s="6">
        <f t="shared" si="6"/>
        <v>1.999999999999999E-2</v>
      </c>
      <c r="N152" s="8">
        <f t="shared" si="7"/>
        <v>1121</v>
      </c>
      <c r="O152">
        <v>1200</v>
      </c>
      <c r="P152" t="str">
        <f t="shared" si="8"/>
        <v>low</v>
      </c>
      <c r="Q152" t="s">
        <v>33</v>
      </c>
      <c r="R152">
        <v>1395</v>
      </c>
      <c r="S152" t="s">
        <v>34</v>
      </c>
      <c r="T152">
        <v>26</v>
      </c>
      <c r="U152">
        <v>3</v>
      </c>
      <c r="V152" t="s">
        <v>40</v>
      </c>
      <c r="W152">
        <v>54</v>
      </c>
      <c r="X152">
        <v>3</v>
      </c>
      <c r="Y152">
        <v>2</v>
      </c>
      <c r="Z152" t="s">
        <v>41</v>
      </c>
      <c r="AA152">
        <v>8504</v>
      </c>
      <c r="AB152">
        <v>1</v>
      </c>
      <c r="AC152">
        <v>11</v>
      </c>
      <c r="AD152">
        <v>3</v>
      </c>
      <c r="AE152">
        <v>1</v>
      </c>
      <c r="AF152">
        <v>1</v>
      </c>
      <c r="AG152">
        <v>20</v>
      </c>
      <c r="AH152">
        <v>2</v>
      </c>
      <c r="AI152">
        <v>7</v>
      </c>
      <c r="AJ152">
        <v>2</v>
      </c>
      <c r="AK152" t="str">
        <f>IF(Table2[[#This Row],[Alpha]]&gt;3%,"high performer",IF(Table2[[#This Row],[Alpha]]&gt;0%,"average performer","low performer"))</f>
        <v>average performer</v>
      </c>
      <c r="AL152" s="8">
        <v>5722.1312725194466</v>
      </c>
      <c r="AM152">
        <f>Table2[[#This Row],[Salary]]/Table2[[#This Row],[Market Salary]]</f>
        <v>0.97953013187901339</v>
      </c>
      <c r="AN152" t="str">
        <f>IF(AND(Table2[[#This Row],[Alpha]]&gt;3%,Table2[[#This Row],[Salary]]&lt;MEDIAN(G:G)),"Underpaid",IF(AND(Table2[[#This Row],[Alpha]]&lt;0,Table2[[#This Row],[Salary]]&gt;MEDIAN(G:G)),"Overpaid","Fair"))</f>
        <v>Fair</v>
      </c>
      <c r="AO152" t="str">
        <f>IF(AND(Table2[[#This Row],[Alpha]]&gt;3%,Table2[[#This Row],[Tenure]]&gt;5),"Ready Now",IF(AND(Table2[[#This Row],[Alpha]]&gt;0,Table2[[#This Row],[Tenure]]&gt;3),"Ready Soon","Not Ready"))</f>
        <v>Ready Soon</v>
      </c>
    </row>
    <row r="153" spans="1:41" x14ac:dyDescent="0.35">
      <c r="A153">
        <v>35</v>
      </c>
      <c r="B153" t="s">
        <v>32</v>
      </c>
      <c r="C153">
        <v>3</v>
      </c>
      <c r="D153" t="s">
        <v>35</v>
      </c>
      <c r="E153" t="s">
        <v>30</v>
      </c>
      <c r="F153">
        <v>2</v>
      </c>
      <c r="G153" s="7">
        <v>7295</v>
      </c>
      <c r="H153" t="s">
        <v>32</v>
      </c>
      <c r="I153">
        <v>3</v>
      </c>
      <c r="J153">
        <v>10</v>
      </c>
      <c r="K153" s="5">
        <v>0.1</v>
      </c>
      <c r="L153" s="5">
        <v>0.09</v>
      </c>
      <c r="M153" s="6">
        <f t="shared" si="6"/>
        <v>1.0000000000000009E-2</v>
      </c>
      <c r="N153" s="8">
        <f t="shared" si="7"/>
        <v>1459</v>
      </c>
      <c r="O153">
        <v>500</v>
      </c>
      <c r="P153" t="str">
        <f t="shared" si="8"/>
        <v>low</v>
      </c>
      <c r="Q153" t="s">
        <v>26</v>
      </c>
      <c r="R153">
        <v>662</v>
      </c>
      <c r="S153" t="s">
        <v>27</v>
      </c>
      <c r="T153">
        <v>1</v>
      </c>
      <c r="U153">
        <v>5</v>
      </c>
      <c r="V153" t="s">
        <v>48</v>
      </c>
      <c r="W153">
        <v>94</v>
      </c>
      <c r="X153">
        <v>3</v>
      </c>
      <c r="Y153">
        <v>3</v>
      </c>
      <c r="Z153" t="s">
        <v>37</v>
      </c>
      <c r="AA153">
        <v>11439</v>
      </c>
      <c r="AB153">
        <v>1</v>
      </c>
      <c r="AC153">
        <v>13</v>
      </c>
      <c r="AD153">
        <v>3</v>
      </c>
      <c r="AE153">
        <v>1</v>
      </c>
      <c r="AF153">
        <v>2</v>
      </c>
      <c r="AG153">
        <v>10</v>
      </c>
      <c r="AH153">
        <v>3</v>
      </c>
      <c r="AI153">
        <v>8</v>
      </c>
      <c r="AJ153">
        <v>0</v>
      </c>
      <c r="AK153" t="str">
        <f>IF(Table2[[#This Row],[Alpha]]&gt;3%,"high performer",IF(Table2[[#This Row],[Alpha]]&gt;0%,"average performer","low performer"))</f>
        <v>average performer</v>
      </c>
      <c r="AL153" s="8">
        <v>7566.4239042351419</v>
      </c>
      <c r="AM153">
        <f>Table2[[#This Row],[Salary]]/Table2[[#This Row],[Market Salary]]</f>
        <v>0.96412784854900635</v>
      </c>
      <c r="AN153" t="str">
        <f>IF(AND(Table2[[#This Row],[Alpha]]&gt;3%,Table2[[#This Row],[Salary]]&lt;MEDIAN(G:G)),"Underpaid",IF(AND(Table2[[#This Row],[Alpha]]&lt;0,Table2[[#This Row],[Salary]]&gt;MEDIAN(G:G)),"Overpaid","Fair"))</f>
        <v>Fair</v>
      </c>
      <c r="AO153" t="str">
        <f>IF(AND(Table2[[#This Row],[Alpha]]&gt;3%,Table2[[#This Row],[Tenure]]&gt;5),"Ready Now",IF(AND(Table2[[#This Row],[Alpha]]&gt;0,Table2[[#This Row],[Tenure]]&gt;3),"Ready Soon","Not Ready"))</f>
        <v>Ready Soon</v>
      </c>
    </row>
    <row r="154" spans="1:41" x14ac:dyDescent="0.35">
      <c r="A154">
        <v>53</v>
      </c>
      <c r="B154" t="s">
        <v>32</v>
      </c>
      <c r="C154">
        <v>2</v>
      </c>
      <c r="D154" t="s">
        <v>35</v>
      </c>
      <c r="E154" t="s">
        <v>46</v>
      </c>
      <c r="F154">
        <v>3</v>
      </c>
      <c r="G154" s="7">
        <v>2306</v>
      </c>
      <c r="H154" t="s">
        <v>25</v>
      </c>
      <c r="I154">
        <v>1</v>
      </c>
      <c r="J154">
        <v>7</v>
      </c>
      <c r="K154" s="5">
        <v>0.15</v>
      </c>
      <c r="L154" s="5">
        <v>7.0000000000000007E-2</v>
      </c>
      <c r="M154" s="6">
        <f t="shared" si="6"/>
        <v>7.9999999999999988E-2</v>
      </c>
      <c r="N154" s="8">
        <f t="shared" si="7"/>
        <v>461.20000000000005</v>
      </c>
      <c r="O154">
        <v>3000</v>
      </c>
      <c r="P154" t="str">
        <f t="shared" si="8"/>
        <v>medium</v>
      </c>
      <c r="Q154" t="s">
        <v>26</v>
      </c>
      <c r="R154">
        <v>1436</v>
      </c>
      <c r="S154" t="s">
        <v>27</v>
      </c>
      <c r="T154">
        <v>6</v>
      </c>
      <c r="U154">
        <v>2</v>
      </c>
      <c r="V154" t="s">
        <v>48</v>
      </c>
      <c r="W154">
        <v>34</v>
      </c>
      <c r="X154">
        <v>3</v>
      </c>
      <c r="Y154">
        <v>2</v>
      </c>
      <c r="Z154" t="s">
        <v>37</v>
      </c>
      <c r="AA154">
        <v>16047</v>
      </c>
      <c r="AB154">
        <v>2</v>
      </c>
      <c r="AC154">
        <v>20</v>
      </c>
      <c r="AD154">
        <v>4</v>
      </c>
      <c r="AE154">
        <v>4</v>
      </c>
      <c r="AF154">
        <v>1</v>
      </c>
      <c r="AG154">
        <v>13</v>
      </c>
      <c r="AH154">
        <v>3</v>
      </c>
      <c r="AI154">
        <v>7</v>
      </c>
      <c r="AJ154">
        <v>4</v>
      </c>
      <c r="AK154" t="str">
        <f>IF(Table2[[#This Row],[Alpha]]&gt;3%,"high performer",IF(Table2[[#This Row],[Alpha]]&gt;0%,"average performer","low performer"))</f>
        <v>high performer</v>
      </c>
      <c r="AL154" s="8">
        <v>2580.4827053516656</v>
      </c>
      <c r="AM154">
        <f>Table2[[#This Row],[Salary]]/Table2[[#This Row],[Market Salary]]</f>
        <v>0.8936312555854703</v>
      </c>
      <c r="AN154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54" t="str">
        <f>IF(AND(Table2[[#This Row],[Alpha]]&gt;3%,Table2[[#This Row],[Tenure]]&gt;5),"Ready Now",IF(AND(Table2[[#This Row],[Alpha]]&gt;0,Table2[[#This Row],[Tenure]]&gt;3),"Ready Soon","Not Ready"))</f>
        <v>Ready Now</v>
      </c>
    </row>
    <row r="155" spans="1:41" x14ac:dyDescent="0.35">
      <c r="A155">
        <v>45</v>
      </c>
      <c r="B155" t="s">
        <v>32</v>
      </c>
      <c r="C155">
        <v>2</v>
      </c>
      <c r="D155" t="s">
        <v>35</v>
      </c>
      <c r="E155" t="s">
        <v>39</v>
      </c>
      <c r="F155">
        <v>2</v>
      </c>
      <c r="G155" s="7">
        <v>2348</v>
      </c>
      <c r="H155" t="s">
        <v>32</v>
      </c>
      <c r="I155">
        <v>1</v>
      </c>
      <c r="J155">
        <v>17</v>
      </c>
      <c r="K155" s="5">
        <v>0.12</v>
      </c>
      <c r="L155" s="5">
        <v>0.1</v>
      </c>
      <c r="M155" s="6">
        <f t="shared" si="6"/>
        <v>1.999999999999999E-2</v>
      </c>
      <c r="N155" s="8">
        <f t="shared" si="7"/>
        <v>469.6</v>
      </c>
      <c r="O155">
        <v>3000</v>
      </c>
      <c r="P155" t="str">
        <f t="shared" si="8"/>
        <v>low</v>
      </c>
      <c r="Q155" t="s">
        <v>26</v>
      </c>
      <c r="R155">
        <v>194</v>
      </c>
      <c r="S155" t="s">
        <v>34</v>
      </c>
      <c r="T155">
        <v>9</v>
      </c>
      <c r="U155">
        <v>3</v>
      </c>
      <c r="V155" t="s">
        <v>28</v>
      </c>
      <c r="W155">
        <v>60</v>
      </c>
      <c r="X155">
        <v>3</v>
      </c>
      <c r="Y155">
        <v>2</v>
      </c>
      <c r="Z155" t="s">
        <v>41</v>
      </c>
      <c r="AA155">
        <v>10901</v>
      </c>
      <c r="AB155">
        <v>8</v>
      </c>
      <c r="AC155">
        <v>18</v>
      </c>
      <c r="AD155">
        <v>3</v>
      </c>
      <c r="AE155">
        <v>3</v>
      </c>
      <c r="AF155">
        <v>1</v>
      </c>
      <c r="AG155">
        <v>20</v>
      </c>
      <c r="AH155">
        <v>2</v>
      </c>
      <c r="AI155">
        <v>9</v>
      </c>
      <c r="AJ155">
        <v>0</v>
      </c>
      <c r="AK155" t="str">
        <f>IF(Table2[[#This Row],[Alpha]]&gt;3%,"high performer",IF(Table2[[#This Row],[Alpha]]&gt;0%,"average performer","low performer"))</f>
        <v>average performer</v>
      </c>
      <c r="AL155" s="8">
        <v>2647.5401196535963</v>
      </c>
      <c r="AM155">
        <f>Table2[[#This Row],[Salary]]/Table2[[#This Row],[Market Salary]]</f>
        <v>0.88686097051749757</v>
      </c>
      <c r="AN155" t="str">
        <f>IF(AND(Table2[[#This Row],[Alpha]]&gt;3%,Table2[[#This Row],[Salary]]&lt;MEDIAN(G:G)),"Underpaid",IF(AND(Table2[[#This Row],[Alpha]]&lt;0,Table2[[#This Row],[Salary]]&gt;MEDIAN(G:G)),"Overpaid","Fair"))</f>
        <v>Fair</v>
      </c>
      <c r="AO155" t="str">
        <f>IF(AND(Table2[[#This Row],[Alpha]]&gt;3%,Table2[[#This Row],[Tenure]]&gt;5),"Ready Now",IF(AND(Table2[[#This Row],[Alpha]]&gt;0,Table2[[#This Row],[Tenure]]&gt;3),"Ready Soon","Not Ready"))</f>
        <v>Ready Soon</v>
      </c>
    </row>
    <row r="156" spans="1:41" x14ac:dyDescent="0.35">
      <c r="A156">
        <v>32</v>
      </c>
      <c r="B156" t="s">
        <v>32</v>
      </c>
      <c r="C156">
        <v>2</v>
      </c>
      <c r="D156" t="s">
        <v>29</v>
      </c>
      <c r="E156" t="s">
        <v>30</v>
      </c>
      <c r="F156">
        <v>4</v>
      </c>
      <c r="G156" s="7">
        <v>8998</v>
      </c>
      <c r="H156" t="s">
        <v>32</v>
      </c>
      <c r="I156">
        <v>3</v>
      </c>
      <c r="J156">
        <v>9</v>
      </c>
      <c r="K156" s="5">
        <v>0.15</v>
      </c>
      <c r="L156" s="5">
        <v>0.09</v>
      </c>
      <c r="M156" s="6">
        <f t="shared" si="6"/>
        <v>0.06</v>
      </c>
      <c r="N156" s="8">
        <f t="shared" si="7"/>
        <v>1799.6000000000001</v>
      </c>
      <c r="O156">
        <v>3000</v>
      </c>
      <c r="P156" t="str">
        <f t="shared" si="8"/>
        <v>low</v>
      </c>
      <c r="Q156" t="s">
        <v>33</v>
      </c>
      <c r="R156">
        <v>967</v>
      </c>
      <c r="S156" t="s">
        <v>27</v>
      </c>
      <c r="T156">
        <v>8</v>
      </c>
      <c r="U156">
        <v>3</v>
      </c>
      <c r="V156" t="s">
        <v>48</v>
      </c>
      <c r="W156">
        <v>43</v>
      </c>
      <c r="X156">
        <v>3</v>
      </c>
      <c r="Y156">
        <v>3</v>
      </c>
      <c r="Z156" t="s">
        <v>31</v>
      </c>
      <c r="AA156">
        <v>15589</v>
      </c>
      <c r="AB156">
        <v>1</v>
      </c>
      <c r="AC156">
        <v>14</v>
      </c>
      <c r="AD156">
        <v>3</v>
      </c>
      <c r="AE156">
        <v>4</v>
      </c>
      <c r="AF156">
        <v>0</v>
      </c>
      <c r="AG156">
        <v>9</v>
      </c>
      <c r="AH156">
        <v>2</v>
      </c>
      <c r="AI156">
        <v>8</v>
      </c>
      <c r="AJ156">
        <v>3</v>
      </c>
      <c r="AK156" t="str">
        <f>IF(Table2[[#This Row],[Alpha]]&gt;3%,"high performer",IF(Table2[[#This Row],[Alpha]]&gt;0%,"average performer","low performer"))</f>
        <v>high performer</v>
      </c>
      <c r="AL156" s="8">
        <v>9461.6843646583293</v>
      </c>
      <c r="AM156">
        <f>Table2[[#This Row],[Salary]]/Table2[[#This Row],[Market Salary]]</f>
        <v>0.95099346513921956</v>
      </c>
      <c r="AN156" t="str">
        <f>IF(AND(Table2[[#This Row],[Alpha]]&gt;3%,Table2[[#This Row],[Salary]]&lt;MEDIAN(G:G)),"Underpaid",IF(AND(Table2[[#This Row],[Alpha]]&lt;0,Table2[[#This Row],[Salary]]&gt;MEDIAN(G:G)),"Overpaid","Fair"))</f>
        <v>Fair</v>
      </c>
      <c r="AO156" t="str">
        <f>IF(AND(Table2[[#This Row],[Alpha]]&gt;3%,Table2[[#This Row],[Tenure]]&gt;5),"Ready Now",IF(AND(Table2[[#This Row],[Alpha]]&gt;0,Table2[[#This Row],[Tenure]]&gt;3),"Ready Soon","Not Ready"))</f>
        <v>Ready Now</v>
      </c>
    </row>
    <row r="157" spans="1:41" x14ac:dyDescent="0.35">
      <c r="A157">
        <v>29</v>
      </c>
      <c r="B157" t="s">
        <v>32</v>
      </c>
      <c r="C157">
        <v>4</v>
      </c>
      <c r="D157" t="s">
        <v>35</v>
      </c>
      <c r="E157" t="s">
        <v>42</v>
      </c>
      <c r="F157">
        <v>3</v>
      </c>
      <c r="G157" s="7">
        <v>4319</v>
      </c>
      <c r="H157" t="s">
        <v>32</v>
      </c>
      <c r="I157">
        <v>3</v>
      </c>
      <c r="J157">
        <v>10</v>
      </c>
      <c r="K157" s="5">
        <v>0.1</v>
      </c>
      <c r="L157" s="5">
        <v>0.09</v>
      </c>
      <c r="M157" s="6">
        <f t="shared" si="6"/>
        <v>1.0000000000000009E-2</v>
      </c>
      <c r="N157" s="8">
        <f t="shared" si="7"/>
        <v>863.80000000000007</v>
      </c>
      <c r="O157">
        <v>500</v>
      </c>
      <c r="P157" t="str">
        <f t="shared" si="8"/>
        <v>medium</v>
      </c>
      <c r="Q157" t="s">
        <v>44</v>
      </c>
      <c r="R157">
        <v>1496</v>
      </c>
      <c r="S157" t="s">
        <v>34</v>
      </c>
      <c r="T157">
        <v>1</v>
      </c>
      <c r="U157">
        <v>1</v>
      </c>
      <c r="V157" t="s">
        <v>49</v>
      </c>
      <c r="W157">
        <v>41</v>
      </c>
      <c r="X157">
        <v>3</v>
      </c>
      <c r="Y157">
        <v>2</v>
      </c>
      <c r="Z157" t="s">
        <v>37</v>
      </c>
      <c r="AA157">
        <v>26283</v>
      </c>
      <c r="AB157">
        <v>1</v>
      </c>
      <c r="AC157">
        <v>13</v>
      </c>
      <c r="AD157">
        <v>3</v>
      </c>
      <c r="AE157">
        <v>1</v>
      </c>
      <c r="AF157">
        <v>1</v>
      </c>
      <c r="AG157">
        <v>10</v>
      </c>
      <c r="AH157">
        <v>1</v>
      </c>
      <c r="AI157">
        <v>7</v>
      </c>
      <c r="AJ157">
        <v>0</v>
      </c>
      <c r="AK157" t="str">
        <f>IF(Table2[[#This Row],[Alpha]]&gt;3%,"high performer",IF(Table2[[#This Row],[Alpha]]&gt;0%,"average performer","low performer"))</f>
        <v>average performer</v>
      </c>
      <c r="AL157" s="8">
        <v>5484.824008570321</v>
      </c>
      <c r="AM157">
        <f>Table2[[#This Row],[Salary]]/Table2[[#This Row],[Market Salary]]</f>
        <v>0.78744550294619098</v>
      </c>
      <c r="AN157" t="str">
        <f>IF(AND(Table2[[#This Row],[Alpha]]&gt;3%,Table2[[#This Row],[Salary]]&lt;MEDIAN(G:G)),"Underpaid",IF(AND(Table2[[#This Row],[Alpha]]&lt;0,Table2[[#This Row],[Salary]]&gt;MEDIAN(G:G)),"Overpaid","Fair"))</f>
        <v>Fair</v>
      </c>
      <c r="AO157" t="str">
        <f>IF(AND(Table2[[#This Row],[Alpha]]&gt;3%,Table2[[#This Row],[Tenure]]&gt;5),"Ready Now",IF(AND(Table2[[#This Row],[Alpha]]&gt;0,Table2[[#This Row],[Tenure]]&gt;3),"Ready Soon","Not Ready"))</f>
        <v>Ready Soon</v>
      </c>
    </row>
    <row r="158" spans="1:41" x14ac:dyDescent="0.35">
      <c r="A158">
        <v>51</v>
      </c>
      <c r="B158" t="s">
        <v>32</v>
      </c>
      <c r="C158">
        <v>2</v>
      </c>
      <c r="D158" t="s">
        <v>35</v>
      </c>
      <c r="E158" t="s">
        <v>42</v>
      </c>
      <c r="F158">
        <v>3</v>
      </c>
      <c r="G158" s="7">
        <v>6132</v>
      </c>
      <c r="H158" t="s">
        <v>32</v>
      </c>
      <c r="I158">
        <v>3</v>
      </c>
      <c r="J158">
        <v>1</v>
      </c>
      <c r="K158" s="5">
        <v>0.08</v>
      </c>
      <c r="L158" s="5">
        <v>0.1</v>
      </c>
      <c r="M158" s="6">
        <f t="shared" si="6"/>
        <v>-2.0000000000000004E-2</v>
      </c>
      <c r="N158" s="8">
        <f t="shared" si="7"/>
        <v>1226.4000000000001</v>
      </c>
      <c r="O158">
        <v>500</v>
      </c>
      <c r="P158" t="str">
        <f t="shared" si="8"/>
        <v>low</v>
      </c>
      <c r="Q158" t="s">
        <v>26</v>
      </c>
      <c r="R158">
        <v>1169</v>
      </c>
      <c r="S158" t="s">
        <v>34</v>
      </c>
      <c r="T158">
        <v>7</v>
      </c>
      <c r="U158">
        <v>4</v>
      </c>
      <c r="V158" t="s">
        <v>40</v>
      </c>
      <c r="W158">
        <v>34</v>
      </c>
      <c r="X158">
        <v>2</v>
      </c>
      <c r="Y158">
        <v>2</v>
      </c>
      <c r="Z158" t="s">
        <v>37</v>
      </c>
      <c r="AA158">
        <v>13983</v>
      </c>
      <c r="AB158">
        <v>2</v>
      </c>
      <c r="AC158">
        <v>17</v>
      </c>
      <c r="AD158">
        <v>3</v>
      </c>
      <c r="AE158">
        <v>3</v>
      </c>
      <c r="AF158">
        <v>0</v>
      </c>
      <c r="AG158">
        <v>10</v>
      </c>
      <c r="AH158">
        <v>2</v>
      </c>
      <c r="AI158">
        <v>0</v>
      </c>
      <c r="AJ158">
        <v>0</v>
      </c>
      <c r="AK158" t="str">
        <f>IF(Table2[[#This Row],[Alpha]]&gt;3%,"high performer",IF(Table2[[#This Row],[Alpha]]&gt;0%,"average performer","low performer"))</f>
        <v>low performer</v>
      </c>
      <c r="AL158" s="8">
        <v>6341.9504310357534</v>
      </c>
      <c r="AM158">
        <f>Table2[[#This Row],[Salary]]/Table2[[#This Row],[Market Salary]]</f>
        <v>0.96689497445323536</v>
      </c>
      <c r="AN158" t="str">
        <f>IF(AND(Table2[[#This Row],[Alpha]]&gt;3%,Table2[[#This Row],[Salary]]&lt;MEDIAN(G:G)),"Underpaid",IF(AND(Table2[[#This Row],[Alpha]]&lt;0,Table2[[#This Row],[Salary]]&gt;MEDIAN(G:G)),"Overpaid","Fair"))</f>
        <v>Overpaid</v>
      </c>
      <c r="AO158" t="str">
        <f>IF(AND(Table2[[#This Row],[Alpha]]&gt;3%,Table2[[#This Row],[Tenure]]&gt;5),"Ready Now",IF(AND(Table2[[#This Row],[Alpha]]&gt;0,Table2[[#This Row],[Tenure]]&gt;3),"Ready Soon","Not Ready"))</f>
        <v>Not Ready</v>
      </c>
    </row>
    <row r="159" spans="1:41" x14ac:dyDescent="0.35">
      <c r="A159">
        <v>58</v>
      </c>
      <c r="B159" t="s">
        <v>32</v>
      </c>
      <c r="C159">
        <v>2</v>
      </c>
      <c r="D159" t="s">
        <v>29</v>
      </c>
      <c r="E159" t="s">
        <v>36</v>
      </c>
      <c r="F159">
        <v>2</v>
      </c>
      <c r="G159" s="7">
        <v>3346</v>
      </c>
      <c r="H159" t="s">
        <v>25</v>
      </c>
      <c r="I159">
        <v>2</v>
      </c>
      <c r="J159">
        <v>1</v>
      </c>
      <c r="K159" s="5">
        <v>0.12</v>
      </c>
      <c r="L159" s="5">
        <v>0.11</v>
      </c>
      <c r="M159" s="6">
        <f t="shared" si="6"/>
        <v>9.999999999999995E-3</v>
      </c>
      <c r="N159" s="8">
        <f t="shared" si="7"/>
        <v>669.2</v>
      </c>
      <c r="O159">
        <v>4500</v>
      </c>
      <c r="P159" t="str">
        <f t="shared" si="8"/>
        <v>low</v>
      </c>
      <c r="Q159" t="s">
        <v>26</v>
      </c>
      <c r="R159">
        <v>1145</v>
      </c>
      <c r="S159" t="s">
        <v>34</v>
      </c>
      <c r="T159">
        <v>9</v>
      </c>
      <c r="U159">
        <v>3</v>
      </c>
      <c r="V159" t="s">
        <v>40</v>
      </c>
      <c r="W159">
        <v>75</v>
      </c>
      <c r="X159">
        <v>2</v>
      </c>
      <c r="Y159">
        <v>1</v>
      </c>
      <c r="Z159" t="s">
        <v>37</v>
      </c>
      <c r="AA159">
        <v>11873</v>
      </c>
      <c r="AB159">
        <v>4</v>
      </c>
      <c r="AC159">
        <v>20</v>
      </c>
      <c r="AD159">
        <v>4</v>
      </c>
      <c r="AE159">
        <v>2</v>
      </c>
      <c r="AF159">
        <v>1</v>
      </c>
      <c r="AG159">
        <v>9</v>
      </c>
      <c r="AH159">
        <v>3</v>
      </c>
      <c r="AI159">
        <v>0</v>
      </c>
      <c r="AJ159">
        <v>0</v>
      </c>
      <c r="AK159" t="str">
        <f>IF(Table2[[#This Row],[Alpha]]&gt;3%,"high performer",IF(Table2[[#This Row],[Alpha]]&gt;0%,"average performer","low performer"))</f>
        <v>average performer</v>
      </c>
      <c r="AL159" s="8">
        <v>4170.6834706004956</v>
      </c>
      <c r="AM159">
        <f>Table2[[#This Row],[Salary]]/Table2[[#This Row],[Market Salary]]</f>
        <v>0.8022665885786443</v>
      </c>
      <c r="AN159" t="str">
        <f>IF(AND(Table2[[#This Row],[Alpha]]&gt;3%,Table2[[#This Row],[Salary]]&lt;MEDIAN(G:G)),"Underpaid",IF(AND(Table2[[#This Row],[Alpha]]&lt;0,Table2[[#This Row],[Salary]]&gt;MEDIAN(G:G)),"Overpaid","Fair"))</f>
        <v>Fair</v>
      </c>
      <c r="AO159" t="str">
        <f>IF(AND(Table2[[#This Row],[Alpha]]&gt;3%,Table2[[#This Row],[Tenure]]&gt;5),"Ready Now",IF(AND(Table2[[#This Row],[Alpha]]&gt;0,Table2[[#This Row],[Tenure]]&gt;3),"Ready Soon","Not Ready"))</f>
        <v>Not Ready</v>
      </c>
    </row>
    <row r="160" spans="1:41" x14ac:dyDescent="0.35">
      <c r="A160">
        <v>40</v>
      </c>
      <c r="B160" t="s">
        <v>32</v>
      </c>
      <c r="C160">
        <v>3</v>
      </c>
      <c r="D160" t="s">
        <v>35</v>
      </c>
      <c r="E160" t="s">
        <v>30</v>
      </c>
      <c r="F160">
        <v>4</v>
      </c>
      <c r="G160" s="7">
        <v>10855</v>
      </c>
      <c r="H160" t="s">
        <v>32</v>
      </c>
      <c r="I160">
        <v>2</v>
      </c>
      <c r="J160">
        <v>12</v>
      </c>
      <c r="K160" s="5">
        <v>0.1</v>
      </c>
      <c r="L160" s="5">
        <v>0.09</v>
      </c>
      <c r="M160" s="6">
        <f t="shared" si="6"/>
        <v>1.0000000000000009E-2</v>
      </c>
      <c r="N160" s="8">
        <f t="shared" si="7"/>
        <v>2171</v>
      </c>
      <c r="O160">
        <v>3000</v>
      </c>
      <c r="P160" t="str">
        <f t="shared" si="8"/>
        <v>low</v>
      </c>
      <c r="Q160" t="s">
        <v>26</v>
      </c>
      <c r="R160">
        <v>630</v>
      </c>
      <c r="S160" t="s">
        <v>27</v>
      </c>
      <c r="T160">
        <v>4</v>
      </c>
      <c r="U160">
        <v>4</v>
      </c>
      <c r="V160" t="s">
        <v>48</v>
      </c>
      <c r="W160">
        <v>67</v>
      </c>
      <c r="X160">
        <v>2</v>
      </c>
      <c r="Y160">
        <v>3</v>
      </c>
      <c r="Z160" t="s">
        <v>37</v>
      </c>
      <c r="AA160">
        <v>8552</v>
      </c>
      <c r="AB160">
        <v>7</v>
      </c>
      <c r="AC160">
        <v>11</v>
      </c>
      <c r="AD160">
        <v>3</v>
      </c>
      <c r="AE160">
        <v>1</v>
      </c>
      <c r="AF160">
        <v>1</v>
      </c>
      <c r="AG160">
        <v>15</v>
      </c>
      <c r="AH160">
        <v>2</v>
      </c>
      <c r="AI160">
        <v>11</v>
      </c>
      <c r="AJ160">
        <v>2</v>
      </c>
      <c r="AK160" t="str">
        <f>IF(Table2[[#This Row],[Alpha]]&gt;3%,"high performer",IF(Table2[[#This Row],[Alpha]]&gt;0%,"average performer","low performer"))</f>
        <v>average performer</v>
      </c>
      <c r="AL160" s="8">
        <v>11007.859592608305</v>
      </c>
      <c r="AM160">
        <f>Table2[[#This Row],[Salary]]/Table2[[#This Row],[Market Salary]]</f>
        <v>0.9861135953522745</v>
      </c>
      <c r="AN160" t="str">
        <f>IF(AND(Table2[[#This Row],[Alpha]]&gt;3%,Table2[[#This Row],[Salary]]&lt;MEDIAN(G:G)),"Underpaid",IF(AND(Table2[[#This Row],[Alpha]]&lt;0,Table2[[#This Row],[Salary]]&gt;MEDIAN(G:G)),"Overpaid","Fair"))</f>
        <v>Fair</v>
      </c>
      <c r="AO160" t="str">
        <f>IF(AND(Table2[[#This Row],[Alpha]]&gt;3%,Table2[[#This Row],[Tenure]]&gt;5),"Ready Now",IF(AND(Table2[[#This Row],[Alpha]]&gt;0,Table2[[#This Row],[Tenure]]&gt;3),"Ready Soon","Not Ready"))</f>
        <v>Ready Soon</v>
      </c>
    </row>
    <row r="161" spans="1:41" x14ac:dyDescent="0.35">
      <c r="A161">
        <v>34</v>
      </c>
      <c r="B161" t="s">
        <v>32</v>
      </c>
      <c r="C161">
        <v>3</v>
      </c>
      <c r="D161" t="s">
        <v>29</v>
      </c>
      <c r="E161" t="s">
        <v>46</v>
      </c>
      <c r="F161">
        <v>3</v>
      </c>
      <c r="G161" s="7">
        <v>2231</v>
      </c>
      <c r="H161" t="s">
        <v>32</v>
      </c>
      <c r="I161">
        <v>3</v>
      </c>
      <c r="J161">
        <v>4</v>
      </c>
      <c r="K161" s="5">
        <v>0.08</v>
      </c>
      <c r="L161" s="5">
        <v>0.09</v>
      </c>
      <c r="M161" s="6">
        <f t="shared" si="6"/>
        <v>-9.999999999999995E-3</v>
      </c>
      <c r="N161" s="8">
        <f t="shared" si="7"/>
        <v>446.20000000000005</v>
      </c>
      <c r="O161">
        <v>1200</v>
      </c>
      <c r="P161" t="str">
        <f t="shared" si="8"/>
        <v>medium</v>
      </c>
      <c r="Q161" t="s">
        <v>33</v>
      </c>
      <c r="R161">
        <v>303</v>
      </c>
      <c r="S161" t="s">
        <v>27</v>
      </c>
      <c r="T161">
        <v>2</v>
      </c>
      <c r="U161">
        <v>4</v>
      </c>
      <c r="V161" t="s">
        <v>48</v>
      </c>
      <c r="W161">
        <v>75</v>
      </c>
      <c r="X161">
        <v>3</v>
      </c>
      <c r="Y161">
        <v>1</v>
      </c>
      <c r="Z161" t="s">
        <v>37</v>
      </c>
      <c r="AA161">
        <v>11314</v>
      </c>
      <c r="AB161">
        <v>6</v>
      </c>
      <c r="AC161">
        <v>18</v>
      </c>
      <c r="AD161">
        <v>3</v>
      </c>
      <c r="AE161">
        <v>4</v>
      </c>
      <c r="AF161">
        <v>1</v>
      </c>
      <c r="AG161">
        <v>6</v>
      </c>
      <c r="AH161">
        <v>3</v>
      </c>
      <c r="AI161">
        <v>3</v>
      </c>
      <c r="AJ161">
        <v>1</v>
      </c>
      <c r="AK161" t="str">
        <f>IF(Table2[[#This Row],[Alpha]]&gt;3%,"high performer",IF(Table2[[#This Row],[Alpha]]&gt;0%,"average performer","low performer"))</f>
        <v>low performer</v>
      </c>
      <c r="AL161" s="8">
        <v>2838.4597102368575</v>
      </c>
      <c r="AM161">
        <f>Table2[[#This Row],[Salary]]/Table2[[#This Row],[Market Salary]]</f>
        <v>0.7859896661396798</v>
      </c>
      <c r="AN161" t="str">
        <f>IF(AND(Table2[[#This Row],[Alpha]]&gt;3%,Table2[[#This Row],[Salary]]&lt;MEDIAN(G:G)),"Underpaid",IF(AND(Table2[[#This Row],[Alpha]]&lt;0,Table2[[#This Row],[Salary]]&gt;MEDIAN(G:G)),"Overpaid","Fair"))</f>
        <v>Fair</v>
      </c>
      <c r="AO161" t="str">
        <f>IF(AND(Table2[[#This Row],[Alpha]]&gt;3%,Table2[[#This Row],[Tenure]]&gt;5),"Ready Now",IF(AND(Table2[[#This Row],[Alpha]]&gt;0,Table2[[#This Row],[Tenure]]&gt;3),"Ready Soon","Not Ready"))</f>
        <v>Not Ready</v>
      </c>
    </row>
    <row r="162" spans="1:41" x14ac:dyDescent="0.35">
      <c r="A162">
        <v>22</v>
      </c>
      <c r="B162" t="s">
        <v>32</v>
      </c>
      <c r="C162">
        <v>3</v>
      </c>
      <c r="D162" t="s">
        <v>35</v>
      </c>
      <c r="E162" t="s">
        <v>36</v>
      </c>
      <c r="F162">
        <v>4</v>
      </c>
      <c r="G162" s="7">
        <v>2323</v>
      </c>
      <c r="H162" t="s">
        <v>32</v>
      </c>
      <c r="I162">
        <v>3</v>
      </c>
      <c r="J162">
        <v>2</v>
      </c>
      <c r="K162" s="5">
        <v>0.1</v>
      </c>
      <c r="L162" s="5">
        <v>7.0000000000000007E-2</v>
      </c>
      <c r="M162" s="6">
        <f t="shared" si="6"/>
        <v>0.03</v>
      </c>
      <c r="N162" s="8">
        <f t="shared" si="7"/>
        <v>464.6</v>
      </c>
      <c r="O162">
        <v>1200</v>
      </c>
      <c r="P162" t="str">
        <f t="shared" si="8"/>
        <v>low</v>
      </c>
      <c r="Q162" t="s">
        <v>26</v>
      </c>
      <c r="R162">
        <v>1256</v>
      </c>
      <c r="S162" t="s">
        <v>34</v>
      </c>
      <c r="T162">
        <v>19</v>
      </c>
      <c r="U162">
        <v>1</v>
      </c>
      <c r="V162" t="s">
        <v>40</v>
      </c>
      <c r="W162">
        <v>80</v>
      </c>
      <c r="X162">
        <v>3</v>
      </c>
      <c r="Y162">
        <v>1</v>
      </c>
      <c r="Z162" t="s">
        <v>37</v>
      </c>
      <c r="AA162">
        <v>11992</v>
      </c>
      <c r="AB162">
        <v>1</v>
      </c>
      <c r="AC162">
        <v>24</v>
      </c>
      <c r="AD162">
        <v>4</v>
      </c>
      <c r="AE162">
        <v>1</v>
      </c>
      <c r="AF162">
        <v>2</v>
      </c>
      <c r="AG162">
        <v>2</v>
      </c>
      <c r="AH162">
        <v>6</v>
      </c>
      <c r="AI162">
        <v>2</v>
      </c>
      <c r="AJ162">
        <v>2</v>
      </c>
      <c r="AK162" t="str">
        <f>IF(Table2[[#This Row],[Alpha]]&gt;3%,"high performer",IF(Table2[[#This Row],[Alpha]]&gt;0%,"average performer","low performer"))</f>
        <v>average performer</v>
      </c>
      <c r="AL162" s="8">
        <v>2833.759613754944</v>
      </c>
      <c r="AM162">
        <f>Table2[[#This Row],[Salary]]/Table2[[#This Row],[Market Salary]]</f>
        <v>0.8197590186282071</v>
      </c>
      <c r="AN162" t="str">
        <f>IF(AND(Table2[[#This Row],[Alpha]]&gt;3%,Table2[[#This Row],[Salary]]&lt;MEDIAN(G:G)),"Underpaid",IF(AND(Table2[[#This Row],[Alpha]]&lt;0,Table2[[#This Row],[Salary]]&gt;MEDIAN(G:G)),"Overpaid","Fair"))</f>
        <v>Fair</v>
      </c>
      <c r="AO162" t="str">
        <f>IF(AND(Table2[[#This Row],[Alpha]]&gt;3%,Table2[[#This Row],[Tenure]]&gt;5),"Ready Now",IF(AND(Table2[[#This Row],[Alpha]]&gt;0,Table2[[#This Row],[Tenure]]&gt;3),"Ready Soon","Not Ready"))</f>
        <v>Not Ready</v>
      </c>
    </row>
    <row r="163" spans="1:41" x14ac:dyDescent="0.35">
      <c r="A163">
        <v>27</v>
      </c>
      <c r="B163" t="s">
        <v>32</v>
      </c>
      <c r="C163">
        <v>4</v>
      </c>
      <c r="D163" t="s">
        <v>35</v>
      </c>
      <c r="E163" t="s">
        <v>36</v>
      </c>
      <c r="F163">
        <v>2</v>
      </c>
      <c r="G163" s="7">
        <v>2024</v>
      </c>
      <c r="H163" t="s">
        <v>32</v>
      </c>
      <c r="I163">
        <v>1</v>
      </c>
      <c r="J163">
        <v>2</v>
      </c>
      <c r="K163" s="5">
        <v>0.1</v>
      </c>
      <c r="L163" s="5">
        <v>0.09</v>
      </c>
      <c r="M163" s="6">
        <f t="shared" si="6"/>
        <v>1.0000000000000009E-2</v>
      </c>
      <c r="N163" s="8">
        <f t="shared" si="7"/>
        <v>404.8</v>
      </c>
      <c r="O163">
        <v>3000</v>
      </c>
      <c r="P163" t="str">
        <f t="shared" si="8"/>
        <v>low</v>
      </c>
      <c r="Q163" t="s">
        <v>44</v>
      </c>
      <c r="R163">
        <v>691</v>
      </c>
      <c r="S163" t="s">
        <v>34</v>
      </c>
      <c r="T163">
        <v>9</v>
      </c>
      <c r="U163">
        <v>3</v>
      </c>
      <c r="V163" t="s">
        <v>40</v>
      </c>
      <c r="W163">
        <v>57</v>
      </c>
      <c r="X163">
        <v>3</v>
      </c>
      <c r="Y163">
        <v>1</v>
      </c>
      <c r="Z163" t="s">
        <v>41</v>
      </c>
      <c r="AA163">
        <v>5970</v>
      </c>
      <c r="AB163">
        <v>6</v>
      </c>
      <c r="AC163">
        <v>18</v>
      </c>
      <c r="AD163">
        <v>3</v>
      </c>
      <c r="AE163">
        <v>4</v>
      </c>
      <c r="AF163">
        <v>1</v>
      </c>
      <c r="AG163">
        <v>6</v>
      </c>
      <c r="AH163">
        <v>1</v>
      </c>
      <c r="AI163">
        <v>2</v>
      </c>
      <c r="AJ163">
        <v>2</v>
      </c>
      <c r="AK163" t="str">
        <f>IF(Table2[[#This Row],[Alpha]]&gt;3%,"high performer",IF(Table2[[#This Row],[Alpha]]&gt;0%,"average performer","low performer"))</f>
        <v>average performer</v>
      </c>
      <c r="AL163" s="8">
        <v>2103.4147306388236</v>
      </c>
      <c r="AM163">
        <f>Table2[[#This Row],[Salary]]/Table2[[#This Row],[Market Salary]]</f>
        <v>0.96224485381696234</v>
      </c>
      <c r="AN163" t="str">
        <f>IF(AND(Table2[[#This Row],[Alpha]]&gt;3%,Table2[[#This Row],[Salary]]&lt;MEDIAN(G:G)),"Underpaid",IF(AND(Table2[[#This Row],[Alpha]]&lt;0,Table2[[#This Row],[Salary]]&gt;MEDIAN(G:G)),"Overpaid","Fair"))</f>
        <v>Fair</v>
      </c>
      <c r="AO163" t="str">
        <f>IF(AND(Table2[[#This Row],[Alpha]]&gt;3%,Table2[[#This Row],[Tenure]]&gt;5),"Ready Now",IF(AND(Table2[[#This Row],[Alpha]]&gt;0,Table2[[#This Row],[Tenure]]&gt;3),"Ready Soon","Not Ready"))</f>
        <v>Not Ready</v>
      </c>
    </row>
    <row r="164" spans="1:41" x14ac:dyDescent="0.35">
      <c r="A164">
        <v>28</v>
      </c>
      <c r="B164" t="s">
        <v>32</v>
      </c>
      <c r="C164">
        <v>3</v>
      </c>
      <c r="D164" t="s">
        <v>35</v>
      </c>
      <c r="E164" t="s">
        <v>36</v>
      </c>
      <c r="F164">
        <v>4</v>
      </c>
      <c r="G164" s="7">
        <v>2713</v>
      </c>
      <c r="H164" t="s">
        <v>32</v>
      </c>
      <c r="I164">
        <v>1</v>
      </c>
      <c r="J164">
        <v>5</v>
      </c>
      <c r="K164" s="5">
        <v>0.12</v>
      </c>
      <c r="L164" s="5">
        <v>0.1</v>
      </c>
      <c r="M164" s="6">
        <f t="shared" si="6"/>
        <v>1.999999999999999E-2</v>
      </c>
      <c r="N164" s="8">
        <f t="shared" si="7"/>
        <v>542.6</v>
      </c>
      <c r="O164">
        <v>1200</v>
      </c>
      <c r="P164" t="str">
        <f t="shared" si="8"/>
        <v>low</v>
      </c>
      <c r="Q164" t="s">
        <v>26</v>
      </c>
      <c r="R164">
        <v>440</v>
      </c>
      <c r="S164" t="s">
        <v>34</v>
      </c>
      <c r="T164">
        <v>21</v>
      </c>
      <c r="U164">
        <v>3</v>
      </c>
      <c r="V164" t="s">
        <v>40</v>
      </c>
      <c r="W164">
        <v>42</v>
      </c>
      <c r="X164">
        <v>3</v>
      </c>
      <c r="Y164">
        <v>1</v>
      </c>
      <c r="Z164" t="s">
        <v>37</v>
      </c>
      <c r="AA164">
        <v>6672</v>
      </c>
      <c r="AB164">
        <v>1</v>
      </c>
      <c r="AC164">
        <v>11</v>
      </c>
      <c r="AD164">
        <v>3</v>
      </c>
      <c r="AE164">
        <v>3</v>
      </c>
      <c r="AF164">
        <v>1</v>
      </c>
      <c r="AG164">
        <v>5</v>
      </c>
      <c r="AH164">
        <v>2</v>
      </c>
      <c r="AI164">
        <v>2</v>
      </c>
      <c r="AJ164">
        <v>0</v>
      </c>
      <c r="AK164" t="str">
        <f>IF(Table2[[#This Row],[Alpha]]&gt;3%,"high performer",IF(Table2[[#This Row],[Alpha]]&gt;0%,"average performer","low performer"))</f>
        <v>average performer</v>
      </c>
      <c r="AL164" s="8">
        <v>3361.2986085029388</v>
      </c>
      <c r="AM164">
        <f>Table2[[#This Row],[Salary]]/Table2[[#This Row],[Market Salary]]</f>
        <v>0.80712852858030393</v>
      </c>
      <c r="AN164" t="str">
        <f>IF(AND(Table2[[#This Row],[Alpha]]&gt;3%,Table2[[#This Row],[Salary]]&lt;MEDIAN(G:G)),"Underpaid",IF(AND(Table2[[#This Row],[Alpha]]&lt;0,Table2[[#This Row],[Salary]]&gt;MEDIAN(G:G)),"Overpaid","Fair"))</f>
        <v>Fair</v>
      </c>
      <c r="AO164" t="str">
        <f>IF(AND(Table2[[#This Row],[Alpha]]&gt;3%,Table2[[#This Row],[Tenure]]&gt;5),"Ready Now",IF(AND(Table2[[#This Row],[Alpha]]&gt;0,Table2[[#This Row],[Tenure]]&gt;3),"Ready Soon","Not Ready"))</f>
        <v>Ready Soon</v>
      </c>
    </row>
    <row r="165" spans="1:41" x14ac:dyDescent="0.35">
      <c r="A165">
        <v>57</v>
      </c>
      <c r="B165" t="s">
        <v>32</v>
      </c>
      <c r="C165">
        <v>3</v>
      </c>
      <c r="D165" t="s">
        <v>35</v>
      </c>
      <c r="E165" t="s">
        <v>43</v>
      </c>
      <c r="F165">
        <v>4</v>
      </c>
      <c r="G165" s="7">
        <v>9439</v>
      </c>
      <c r="H165" t="s">
        <v>25</v>
      </c>
      <c r="I165">
        <v>1</v>
      </c>
      <c r="J165">
        <v>5</v>
      </c>
      <c r="K165" s="5">
        <v>0.08</v>
      </c>
      <c r="L165" s="5">
        <v>7.0000000000000007E-2</v>
      </c>
      <c r="M165" s="6">
        <f t="shared" si="6"/>
        <v>9.999999999999995E-3</v>
      </c>
      <c r="N165" s="8">
        <f t="shared" si="7"/>
        <v>1887.8000000000002</v>
      </c>
      <c r="O165">
        <v>4500</v>
      </c>
      <c r="P165" t="str">
        <f t="shared" si="8"/>
        <v>low</v>
      </c>
      <c r="Q165" t="s">
        <v>26</v>
      </c>
      <c r="R165">
        <v>334</v>
      </c>
      <c r="S165" t="s">
        <v>34</v>
      </c>
      <c r="T165">
        <v>24</v>
      </c>
      <c r="U165">
        <v>2</v>
      </c>
      <c r="V165" t="s">
        <v>28</v>
      </c>
      <c r="W165">
        <v>83</v>
      </c>
      <c r="X165">
        <v>4</v>
      </c>
      <c r="Y165">
        <v>3</v>
      </c>
      <c r="Z165" t="s">
        <v>41</v>
      </c>
      <c r="AA165">
        <v>23402</v>
      </c>
      <c r="AB165">
        <v>3</v>
      </c>
      <c r="AC165">
        <v>16</v>
      </c>
      <c r="AD165">
        <v>3</v>
      </c>
      <c r="AE165">
        <v>2</v>
      </c>
      <c r="AF165">
        <v>1</v>
      </c>
      <c r="AG165">
        <v>12</v>
      </c>
      <c r="AH165">
        <v>2</v>
      </c>
      <c r="AI165">
        <v>3</v>
      </c>
      <c r="AJ165">
        <v>1</v>
      </c>
      <c r="AK165" t="str">
        <f>IF(Table2[[#This Row],[Alpha]]&gt;3%,"high performer",IF(Table2[[#This Row],[Alpha]]&gt;0%,"average performer","low performer"))</f>
        <v>average performer</v>
      </c>
      <c r="AL165" s="8">
        <v>9557.7157428577138</v>
      </c>
      <c r="AM165">
        <f>Table2[[#This Row],[Salary]]/Table2[[#This Row],[Market Salary]]</f>
        <v>0.98757906742032708</v>
      </c>
      <c r="AN165" t="str">
        <f>IF(AND(Table2[[#This Row],[Alpha]]&gt;3%,Table2[[#This Row],[Salary]]&lt;MEDIAN(G:G)),"Underpaid",IF(AND(Table2[[#This Row],[Alpha]]&lt;0,Table2[[#This Row],[Salary]]&gt;MEDIAN(G:G)),"Overpaid","Fair"))</f>
        <v>Fair</v>
      </c>
      <c r="AO165" t="str">
        <f>IF(AND(Table2[[#This Row],[Alpha]]&gt;3%,Table2[[#This Row],[Tenure]]&gt;5),"Ready Now",IF(AND(Table2[[#This Row],[Alpha]]&gt;0,Table2[[#This Row],[Tenure]]&gt;3),"Ready Soon","Not Ready"))</f>
        <v>Ready Soon</v>
      </c>
    </row>
    <row r="166" spans="1:41" x14ac:dyDescent="0.35">
      <c r="A166">
        <v>27</v>
      </c>
      <c r="B166" t="s">
        <v>32</v>
      </c>
      <c r="C166">
        <v>3</v>
      </c>
      <c r="D166" t="s">
        <v>35</v>
      </c>
      <c r="E166" t="s">
        <v>36</v>
      </c>
      <c r="F166">
        <v>3</v>
      </c>
      <c r="G166" s="7">
        <v>2566</v>
      </c>
      <c r="H166" t="s">
        <v>25</v>
      </c>
      <c r="I166">
        <v>2</v>
      </c>
      <c r="J166">
        <v>1</v>
      </c>
      <c r="K166" s="5">
        <v>0.15</v>
      </c>
      <c r="L166" s="5">
        <v>0.09</v>
      </c>
      <c r="M166" s="6">
        <f t="shared" si="6"/>
        <v>0.06</v>
      </c>
      <c r="N166" s="8">
        <f t="shared" si="7"/>
        <v>513.20000000000005</v>
      </c>
      <c r="O166">
        <v>1200</v>
      </c>
      <c r="P166" t="str">
        <f t="shared" si="8"/>
        <v>medium</v>
      </c>
      <c r="Q166" t="s">
        <v>44</v>
      </c>
      <c r="R166">
        <v>1450</v>
      </c>
      <c r="S166" t="s">
        <v>34</v>
      </c>
      <c r="T166">
        <v>3</v>
      </c>
      <c r="U166">
        <v>3</v>
      </c>
      <c r="V166" t="s">
        <v>40</v>
      </c>
      <c r="W166">
        <v>79</v>
      </c>
      <c r="X166">
        <v>2</v>
      </c>
      <c r="Y166">
        <v>1</v>
      </c>
      <c r="Z166" t="s">
        <v>41</v>
      </c>
      <c r="AA166">
        <v>25326</v>
      </c>
      <c r="AB166">
        <v>1</v>
      </c>
      <c r="AC166">
        <v>15</v>
      </c>
      <c r="AD166">
        <v>3</v>
      </c>
      <c r="AE166">
        <v>4</v>
      </c>
      <c r="AF166">
        <v>1</v>
      </c>
      <c r="AG166">
        <v>1</v>
      </c>
      <c r="AH166">
        <v>2</v>
      </c>
      <c r="AI166">
        <v>1</v>
      </c>
      <c r="AJ166">
        <v>0</v>
      </c>
      <c r="AK166" t="str">
        <f>IF(Table2[[#This Row],[Alpha]]&gt;3%,"high performer",IF(Table2[[#This Row],[Alpha]]&gt;0%,"average performer","low performer"))</f>
        <v>high performer</v>
      </c>
      <c r="AL166" s="8">
        <v>3310.9515275348103</v>
      </c>
      <c r="AM166">
        <f>Table2[[#This Row],[Salary]]/Table2[[#This Row],[Market Salary]]</f>
        <v>0.7750037953320722</v>
      </c>
      <c r="AN166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66" t="str">
        <f>IF(AND(Table2[[#This Row],[Alpha]]&gt;3%,Table2[[#This Row],[Tenure]]&gt;5),"Ready Now",IF(AND(Table2[[#This Row],[Alpha]]&gt;0,Table2[[#This Row],[Tenure]]&gt;3),"Ready Soon","Not Ready"))</f>
        <v>Not Ready</v>
      </c>
    </row>
    <row r="167" spans="1:41" x14ac:dyDescent="0.35">
      <c r="A167">
        <v>50</v>
      </c>
      <c r="B167" t="s">
        <v>32</v>
      </c>
      <c r="C167">
        <v>3</v>
      </c>
      <c r="D167" t="s">
        <v>29</v>
      </c>
      <c r="E167" t="s">
        <v>45</v>
      </c>
      <c r="F167">
        <v>2</v>
      </c>
      <c r="G167" s="7">
        <v>19926</v>
      </c>
      <c r="H167" t="s">
        <v>32</v>
      </c>
      <c r="I167">
        <v>3</v>
      </c>
      <c r="J167">
        <v>5</v>
      </c>
      <c r="K167" s="5">
        <v>0.15</v>
      </c>
      <c r="L167" s="5">
        <v>0.1</v>
      </c>
      <c r="M167" s="6">
        <f t="shared" si="6"/>
        <v>4.9999999999999989E-2</v>
      </c>
      <c r="N167" s="8">
        <f t="shared" si="7"/>
        <v>3985.2000000000003</v>
      </c>
      <c r="O167">
        <v>1200</v>
      </c>
      <c r="P167" t="str">
        <f t="shared" si="8"/>
        <v>low</v>
      </c>
      <c r="Q167" t="s">
        <v>26</v>
      </c>
      <c r="R167">
        <v>1452</v>
      </c>
      <c r="S167" t="s">
        <v>34</v>
      </c>
      <c r="T167">
        <v>11</v>
      </c>
      <c r="U167">
        <v>3</v>
      </c>
      <c r="V167" t="s">
        <v>28</v>
      </c>
      <c r="W167">
        <v>53</v>
      </c>
      <c r="X167">
        <v>3</v>
      </c>
      <c r="Y167">
        <v>5</v>
      </c>
      <c r="Z167" t="s">
        <v>31</v>
      </c>
      <c r="AA167">
        <v>17053</v>
      </c>
      <c r="AB167">
        <v>3</v>
      </c>
      <c r="AC167">
        <v>15</v>
      </c>
      <c r="AD167">
        <v>3</v>
      </c>
      <c r="AE167">
        <v>2</v>
      </c>
      <c r="AF167">
        <v>0</v>
      </c>
      <c r="AG167">
        <v>21</v>
      </c>
      <c r="AH167">
        <v>5</v>
      </c>
      <c r="AI167">
        <v>4</v>
      </c>
      <c r="AJ167">
        <v>4</v>
      </c>
      <c r="AK167" t="str">
        <f>IF(Table2[[#This Row],[Alpha]]&gt;3%,"high performer",IF(Table2[[#This Row],[Alpha]]&gt;0%,"average performer","low performer"))</f>
        <v>high performer</v>
      </c>
      <c r="AL167" s="8">
        <v>22436.739350985055</v>
      </c>
      <c r="AM167">
        <f>Table2[[#This Row],[Salary]]/Table2[[#This Row],[Market Salary]]</f>
        <v>0.8880969595577699</v>
      </c>
      <c r="AN167" t="str">
        <f>IF(AND(Table2[[#This Row],[Alpha]]&gt;3%,Table2[[#This Row],[Salary]]&lt;MEDIAN(G:G)),"Underpaid",IF(AND(Table2[[#This Row],[Alpha]]&lt;0,Table2[[#This Row],[Salary]]&gt;MEDIAN(G:G)),"Overpaid","Fair"))</f>
        <v>Fair</v>
      </c>
      <c r="AO167" t="str">
        <f>IF(AND(Table2[[#This Row],[Alpha]]&gt;3%,Table2[[#This Row],[Tenure]]&gt;5),"Ready Now",IF(AND(Table2[[#This Row],[Alpha]]&gt;0,Table2[[#This Row],[Tenure]]&gt;3),"Ready Soon","Not Ready"))</f>
        <v>Ready Soon</v>
      </c>
    </row>
    <row r="168" spans="1:41" x14ac:dyDescent="0.35">
      <c r="A168">
        <v>41</v>
      </c>
      <c r="B168" t="s">
        <v>32</v>
      </c>
      <c r="C168">
        <v>1</v>
      </c>
      <c r="D168" t="s">
        <v>35</v>
      </c>
      <c r="E168" t="s">
        <v>36</v>
      </c>
      <c r="F168">
        <v>3</v>
      </c>
      <c r="G168" s="7">
        <v>2451</v>
      </c>
      <c r="H168" t="s">
        <v>32</v>
      </c>
      <c r="I168">
        <v>3</v>
      </c>
      <c r="J168">
        <v>9</v>
      </c>
      <c r="K168" s="5">
        <v>0.08</v>
      </c>
      <c r="L168" s="5">
        <v>0.1</v>
      </c>
      <c r="M168" s="6">
        <f t="shared" si="6"/>
        <v>-2.0000000000000004E-2</v>
      </c>
      <c r="N168" s="8">
        <f t="shared" si="7"/>
        <v>490.20000000000005</v>
      </c>
      <c r="O168">
        <v>4500</v>
      </c>
      <c r="P168" t="str">
        <f t="shared" si="8"/>
        <v>High</v>
      </c>
      <c r="Q168" t="s">
        <v>26</v>
      </c>
      <c r="R168">
        <v>465</v>
      </c>
      <c r="S168" t="s">
        <v>34</v>
      </c>
      <c r="T168">
        <v>14</v>
      </c>
      <c r="U168">
        <v>3</v>
      </c>
      <c r="V168" t="s">
        <v>28</v>
      </c>
      <c r="W168">
        <v>56</v>
      </c>
      <c r="X168">
        <v>3</v>
      </c>
      <c r="Y168">
        <v>1</v>
      </c>
      <c r="Z168" t="s">
        <v>41</v>
      </c>
      <c r="AA168">
        <v>4609</v>
      </c>
      <c r="AB168">
        <v>4</v>
      </c>
      <c r="AC168">
        <v>12</v>
      </c>
      <c r="AD168">
        <v>3</v>
      </c>
      <c r="AE168">
        <v>1</v>
      </c>
      <c r="AF168">
        <v>1</v>
      </c>
      <c r="AG168">
        <v>13</v>
      </c>
      <c r="AH168">
        <v>2</v>
      </c>
      <c r="AI168">
        <v>8</v>
      </c>
      <c r="AJ168">
        <v>1</v>
      </c>
      <c r="AK168" t="str">
        <f>IF(Table2[[#This Row],[Alpha]]&gt;3%,"high performer",IF(Table2[[#This Row],[Alpha]]&gt;0%,"average performer","low performer"))</f>
        <v>low performer</v>
      </c>
      <c r="AL168" s="8">
        <v>2888.8579907400435</v>
      </c>
      <c r="AM168">
        <f>Table2[[#This Row],[Salary]]/Table2[[#This Row],[Market Salary]]</f>
        <v>0.84843215134023364</v>
      </c>
      <c r="AN168" t="str">
        <f>IF(AND(Table2[[#This Row],[Alpha]]&gt;3%,Table2[[#This Row],[Salary]]&lt;MEDIAN(G:G)),"Underpaid",IF(AND(Table2[[#This Row],[Alpha]]&lt;0,Table2[[#This Row],[Salary]]&gt;MEDIAN(G:G)),"Overpaid","Fair"))</f>
        <v>Fair</v>
      </c>
      <c r="AO168" t="str">
        <f>IF(AND(Table2[[#This Row],[Alpha]]&gt;3%,Table2[[#This Row],[Tenure]]&gt;5),"Ready Now",IF(AND(Table2[[#This Row],[Alpha]]&gt;0,Table2[[#This Row],[Tenure]]&gt;3),"Ready Soon","Not Ready"))</f>
        <v>Not Ready</v>
      </c>
    </row>
    <row r="169" spans="1:41" x14ac:dyDescent="0.35">
      <c r="A169">
        <v>30</v>
      </c>
      <c r="B169" t="s">
        <v>32</v>
      </c>
      <c r="C169">
        <v>2</v>
      </c>
      <c r="D169" t="s">
        <v>29</v>
      </c>
      <c r="E169" t="s">
        <v>30</v>
      </c>
      <c r="F169">
        <v>4</v>
      </c>
      <c r="G169" s="7">
        <v>9419</v>
      </c>
      <c r="H169" t="s">
        <v>32</v>
      </c>
      <c r="I169">
        <v>3</v>
      </c>
      <c r="J169">
        <v>10</v>
      </c>
      <c r="K169" s="5">
        <v>0.12</v>
      </c>
      <c r="L169" s="5">
        <v>0.11</v>
      </c>
      <c r="M169" s="6">
        <f t="shared" si="6"/>
        <v>9.999999999999995E-3</v>
      </c>
      <c r="N169" s="8">
        <f t="shared" si="7"/>
        <v>1883.8000000000002</v>
      </c>
      <c r="O169">
        <v>1200</v>
      </c>
      <c r="P169" t="str">
        <f t="shared" si="8"/>
        <v>low</v>
      </c>
      <c r="Q169" t="s">
        <v>26</v>
      </c>
      <c r="R169">
        <v>1339</v>
      </c>
      <c r="S169" t="s">
        <v>27</v>
      </c>
      <c r="T169">
        <v>5</v>
      </c>
      <c r="U169">
        <v>3</v>
      </c>
      <c r="V169" t="s">
        <v>28</v>
      </c>
      <c r="W169">
        <v>41</v>
      </c>
      <c r="X169">
        <v>3</v>
      </c>
      <c r="Y169">
        <v>3</v>
      </c>
      <c r="Z169" t="s">
        <v>37</v>
      </c>
      <c r="AA169">
        <v>8053</v>
      </c>
      <c r="AB169">
        <v>2</v>
      </c>
      <c r="AC169">
        <v>12</v>
      </c>
      <c r="AD169">
        <v>3</v>
      </c>
      <c r="AE169">
        <v>3</v>
      </c>
      <c r="AF169">
        <v>1</v>
      </c>
      <c r="AG169">
        <v>12</v>
      </c>
      <c r="AH169">
        <v>2</v>
      </c>
      <c r="AI169">
        <v>9</v>
      </c>
      <c r="AJ169">
        <v>7</v>
      </c>
      <c r="AK169" t="str">
        <f>IF(Table2[[#This Row],[Alpha]]&gt;3%,"high performer",IF(Table2[[#This Row],[Alpha]]&gt;0%,"average performer","low performer"))</f>
        <v>average performer</v>
      </c>
      <c r="AL169" s="8">
        <v>9704.4920416660934</v>
      </c>
      <c r="AM169">
        <f>Table2[[#This Row],[Salary]]/Table2[[#This Row],[Market Salary]]</f>
        <v>0.97058145439860866</v>
      </c>
      <c r="AN169" t="str">
        <f>IF(AND(Table2[[#This Row],[Alpha]]&gt;3%,Table2[[#This Row],[Salary]]&lt;MEDIAN(G:G)),"Underpaid",IF(AND(Table2[[#This Row],[Alpha]]&lt;0,Table2[[#This Row],[Salary]]&gt;MEDIAN(G:G)),"Overpaid","Fair"))</f>
        <v>Fair</v>
      </c>
      <c r="AO169" t="str">
        <f>IF(AND(Table2[[#This Row],[Alpha]]&gt;3%,Table2[[#This Row],[Tenure]]&gt;5),"Ready Now",IF(AND(Table2[[#This Row],[Alpha]]&gt;0,Table2[[#This Row],[Tenure]]&gt;3),"Ready Soon","Not Ready"))</f>
        <v>Ready Soon</v>
      </c>
    </row>
    <row r="170" spans="1:41" x14ac:dyDescent="0.35">
      <c r="A170">
        <v>38</v>
      </c>
      <c r="B170" t="s">
        <v>32</v>
      </c>
      <c r="C170">
        <v>1</v>
      </c>
      <c r="D170" t="s">
        <v>29</v>
      </c>
      <c r="E170" t="s">
        <v>30</v>
      </c>
      <c r="F170">
        <v>4</v>
      </c>
      <c r="G170" s="7">
        <v>8686</v>
      </c>
      <c r="H170" t="s">
        <v>32</v>
      </c>
      <c r="I170">
        <v>4</v>
      </c>
      <c r="J170">
        <v>8</v>
      </c>
      <c r="K170" s="5">
        <v>0.1</v>
      </c>
      <c r="L170" s="5">
        <v>0.1</v>
      </c>
      <c r="M170" s="6">
        <f t="shared" si="6"/>
        <v>0</v>
      </c>
      <c r="N170" s="8">
        <f t="shared" si="7"/>
        <v>1737.2</v>
      </c>
      <c r="O170">
        <v>1200</v>
      </c>
      <c r="P170" t="str">
        <f t="shared" si="8"/>
        <v>medium</v>
      </c>
      <c r="Q170" t="s">
        <v>26</v>
      </c>
      <c r="R170">
        <v>702</v>
      </c>
      <c r="S170" t="s">
        <v>27</v>
      </c>
      <c r="T170">
        <v>1</v>
      </c>
      <c r="U170">
        <v>4</v>
      </c>
      <c r="V170" t="s">
        <v>28</v>
      </c>
      <c r="W170">
        <v>59</v>
      </c>
      <c r="X170">
        <v>2</v>
      </c>
      <c r="Y170">
        <v>2</v>
      </c>
      <c r="Z170" t="s">
        <v>31</v>
      </c>
      <c r="AA170">
        <v>12930</v>
      </c>
      <c r="AB170">
        <v>4</v>
      </c>
      <c r="AC170">
        <v>22</v>
      </c>
      <c r="AD170">
        <v>4</v>
      </c>
      <c r="AE170">
        <v>3</v>
      </c>
      <c r="AF170">
        <v>0</v>
      </c>
      <c r="AG170">
        <v>12</v>
      </c>
      <c r="AH170">
        <v>2</v>
      </c>
      <c r="AI170">
        <v>3</v>
      </c>
      <c r="AJ170">
        <v>0</v>
      </c>
      <c r="AK170" t="str">
        <f>IF(Table2[[#This Row],[Alpha]]&gt;3%,"high performer",IF(Table2[[#This Row],[Alpha]]&gt;0%,"average performer","low performer"))</f>
        <v>low performer</v>
      </c>
      <c r="AL170" s="8">
        <v>10358.166208904269</v>
      </c>
      <c r="AM170">
        <f>Table2[[#This Row],[Salary]]/Table2[[#This Row],[Market Salary]]</f>
        <v>0.83856542025104674</v>
      </c>
      <c r="AN170" t="str">
        <f>IF(AND(Table2[[#This Row],[Alpha]]&gt;3%,Table2[[#This Row],[Salary]]&lt;MEDIAN(G:G)),"Underpaid",IF(AND(Table2[[#This Row],[Alpha]]&lt;0,Table2[[#This Row],[Salary]]&gt;MEDIAN(G:G)),"Overpaid","Fair"))</f>
        <v>Fair</v>
      </c>
      <c r="AO170" t="str">
        <f>IF(AND(Table2[[#This Row],[Alpha]]&gt;3%,Table2[[#This Row],[Tenure]]&gt;5),"Ready Now",IF(AND(Table2[[#This Row],[Alpha]]&gt;0,Table2[[#This Row],[Tenure]]&gt;3),"Ready Soon","Not Ready"))</f>
        <v>Not Ready</v>
      </c>
    </row>
    <row r="171" spans="1:41" x14ac:dyDescent="0.35">
      <c r="A171">
        <v>32</v>
      </c>
      <c r="B171" t="s">
        <v>32</v>
      </c>
      <c r="C171">
        <v>3</v>
      </c>
      <c r="D171" t="s">
        <v>35</v>
      </c>
      <c r="E171" t="s">
        <v>36</v>
      </c>
      <c r="F171">
        <v>3</v>
      </c>
      <c r="G171" s="7">
        <v>3038</v>
      </c>
      <c r="H171" t="s">
        <v>32</v>
      </c>
      <c r="I171">
        <v>3</v>
      </c>
      <c r="J171">
        <v>5</v>
      </c>
      <c r="K171" s="5">
        <v>0.12</v>
      </c>
      <c r="L171" s="5">
        <v>0.11</v>
      </c>
      <c r="M171" s="6">
        <f t="shared" si="6"/>
        <v>9.999999999999995E-3</v>
      </c>
      <c r="N171" s="8">
        <f t="shared" si="7"/>
        <v>607.6</v>
      </c>
      <c r="O171">
        <v>1200</v>
      </c>
      <c r="P171" t="str">
        <f t="shared" si="8"/>
        <v>medium</v>
      </c>
      <c r="Q171" t="s">
        <v>26</v>
      </c>
      <c r="R171">
        <v>120</v>
      </c>
      <c r="S171" t="s">
        <v>34</v>
      </c>
      <c r="T171">
        <v>6</v>
      </c>
      <c r="U171">
        <v>5</v>
      </c>
      <c r="V171" t="s">
        <v>28</v>
      </c>
      <c r="W171">
        <v>43</v>
      </c>
      <c r="X171">
        <v>3</v>
      </c>
      <c r="Y171">
        <v>1</v>
      </c>
      <c r="Z171" t="s">
        <v>31</v>
      </c>
      <c r="AA171">
        <v>12430</v>
      </c>
      <c r="AB171">
        <v>3</v>
      </c>
      <c r="AC171">
        <v>20</v>
      </c>
      <c r="AD171">
        <v>4</v>
      </c>
      <c r="AE171">
        <v>1</v>
      </c>
      <c r="AF171">
        <v>0</v>
      </c>
      <c r="AG171">
        <v>8</v>
      </c>
      <c r="AH171">
        <v>2</v>
      </c>
      <c r="AI171">
        <v>4</v>
      </c>
      <c r="AJ171">
        <v>1</v>
      </c>
      <c r="AK171" t="str">
        <f>IF(Table2[[#This Row],[Alpha]]&gt;3%,"high performer",IF(Table2[[#This Row],[Alpha]]&gt;0%,"average performer","low performer"))</f>
        <v>average performer</v>
      </c>
      <c r="AL171" s="8">
        <v>3344.5451815104952</v>
      </c>
      <c r="AM171">
        <f>Table2[[#This Row],[Salary]]/Table2[[#This Row],[Market Salary]]</f>
        <v>0.90834473302822882</v>
      </c>
      <c r="AN171" t="str">
        <f>IF(AND(Table2[[#This Row],[Alpha]]&gt;3%,Table2[[#This Row],[Salary]]&lt;MEDIAN(G:G)),"Underpaid",IF(AND(Table2[[#This Row],[Alpha]]&lt;0,Table2[[#This Row],[Salary]]&gt;MEDIAN(G:G)),"Overpaid","Fair"))</f>
        <v>Fair</v>
      </c>
      <c r="AO171" t="str">
        <f>IF(AND(Table2[[#This Row],[Alpha]]&gt;3%,Table2[[#This Row],[Tenure]]&gt;5),"Ready Now",IF(AND(Table2[[#This Row],[Alpha]]&gt;0,Table2[[#This Row],[Tenure]]&gt;3),"Ready Soon","Not Ready"))</f>
        <v>Ready Soon</v>
      </c>
    </row>
    <row r="172" spans="1:41" x14ac:dyDescent="0.35">
      <c r="A172">
        <v>27</v>
      </c>
      <c r="B172" t="s">
        <v>32</v>
      </c>
      <c r="C172">
        <v>3</v>
      </c>
      <c r="D172" t="s">
        <v>35</v>
      </c>
      <c r="E172" t="s">
        <v>36</v>
      </c>
      <c r="F172">
        <v>2</v>
      </c>
      <c r="G172" s="7">
        <v>3058</v>
      </c>
      <c r="H172" t="s">
        <v>25</v>
      </c>
      <c r="I172">
        <v>2</v>
      </c>
      <c r="J172">
        <v>5</v>
      </c>
      <c r="K172" s="5">
        <v>0.08</v>
      </c>
      <c r="L172" s="5">
        <v>0.09</v>
      </c>
      <c r="M172" s="6">
        <f t="shared" si="6"/>
        <v>-9.999999999999995E-3</v>
      </c>
      <c r="N172" s="8">
        <f t="shared" si="7"/>
        <v>611.6</v>
      </c>
      <c r="O172">
        <v>3000</v>
      </c>
      <c r="P172" t="str">
        <f t="shared" si="8"/>
        <v>low</v>
      </c>
      <c r="Q172" t="s">
        <v>26</v>
      </c>
      <c r="R172">
        <v>1157</v>
      </c>
      <c r="S172" t="s">
        <v>34</v>
      </c>
      <c r="T172">
        <v>17</v>
      </c>
      <c r="U172">
        <v>3</v>
      </c>
      <c r="V172" t="s">
        <v>49</v>
      </c>
      <c r="W172">
        <v>51</v>
      </c>
      <c r="X172">
        <v>3</v>
      </c>
      <c r="Y172">
        <v>1</v>
      </c>
      <c r="Z172" t="s">
        <v>37</v>
      </c>
      <c r="AA172">
        <v>13364</v>
      </c>
      <c r="AB172">
        <v>0</v>
      </c>
      <c r="AC172">
        <v>16</v>
      </c>
      <c r="AD172">
        <v>3</v>
      </c>
      <c r="AE172">
        <v>4</v>
      </c>
      <c r="AF172">
        <v>1</v>
      </c>
      <c r="AG172">
        <v>6</v>
      </c>
      <c r="AH172">
        <v>3</v>
      </c>
      <c r="AI172">
        <v>2</v>
      </c>
      <c r="AJ172">
        <v>1</v>
      </c>
      <c r="AK172" t="str">
        <f>IF(Table2[[#This Row],[Alpha]]&gt;3%,"high performer",IF(Table2[[#This Row],[Alpha]]&gt;0%,"average performer","low performer"))</f>
        <v>low performer</v>
      </c>
      <c r="AL172" s="8">
        <v>3304.5592186758026</v>
      </c>
      <c r="AM172">
        <f>Table2[[#This Row],[Salary]]/Table2[[#This Row],[Market Salary]]</f>
        <v>0.92538816757092235</v>
      </c>
      <c r="AN172" t="str">
        <f>IF(AND(Table2[[#This Row],[Alpha]]&gt;3%,Table2[[#This Row],[Salary]]&lt;MEDIAN(G:G)),"Underpaid",IF(AND(Table2[[#This Row],[Alpha]]&lt;0,Table2[[#This Row],[Salary]]&gt;MEDIAN(G:G)),"Overpaid","Fair"))</f>
        <v>Fair</v>
      </c>
      <c r="AO172" t="str">
        <f>IF(AND(Table2[[#This Row],[Alpha]]&gt;3%,Table2[[#This Row],[Tenure]]&gt;5),"Ready Now",IF(AND(Table2[[#This Row],[Alpha]]&gt;0,Table2[[#This Row],[Tenure]]&gt;3),"Ready Soon","Not Ready"))</f>
        <v>Not Ready</v>
      </c>
    </row>
    <row r="173" spans="1:41" x14ac:dyDescent="0.35">
      <c r="A173">
        <v>19</v>
      </c>
      <c r="B173" t="s">
        <v>25</v>
      </c>
      <c r="C173">
        <v>3</v>
      </c>
      <c r="D173" t="s">
        <v>29</v>
      </c>
      <c r="E173" t="s">
        <v>46</v>
      </c>
      <c r="F173">
        <v>1</v>
      </c>
      <c r="G173" s="7">
        <v>2325</v>
      </c>
      <c r="H173" t="s">
        <v>32</v>
      </c>
      <c r="I173">
        <v>4</v>
      </c>
      <c r="J173">
        <v>0</v>
      </c>
      <c r="K173" s="5">
        <v>0.12</v>
      </c>
      <c r="L173" s="5">
        <v>7.0000000000000007E-2</v>
      </c>
      <c r="M173" s="6">
        <f t="shared" si="6"/>
        <v>4.9999999999999989E-2</v>
      </c>
      <c r="N173" s="8">
        <f t="shared" si="7"/>
        <v>465</v>
      </c>
      <c r="O173">
        <v>1200</v>
      </c>
      <c r="P173" t="str">
        <f t="shared" si="8"/>
        <v>low</v>
      </c>
      <c r="Q173" t="s">
        <v>33</v>
      </c>
      <c r="R173">
        <v>602</v>
      </c>
      <c r="S173" t="s">
        <v>27</v>
      </c>
      <c r="T173">
        <v>1</v>
      </c>
      <c r="U173">
        <v>1</v>
      </c>
      <c r="V173" t="s">
        <v>49</v>
      </c>
      <c r="W173">
        <v>100</v>
      </c>
      <c r="X173">
        <v>1</v>
      </c>
      <c r="Y173">
        <v>1</v>
      </c>
      <c r="Z173" t="s">
        <v>31</v>
      </c>
      <c r="AA173">
        <v>20989</v>
      </c>
      <c r="AB173">
        <v>0</v>
      </c>
      <c r="AC173">
        <v>21</v>
      </c>
      <c r="AD173">
        <v>4</v>
      </c>
      <c r="AE173">
        <v>1</v>
      </c>
      <c r="AF173">
        <v>0</v>
      </c>
      <c r="AG173">
        <v>1</v>
      </c>
      <c r="AH173">
        <v>5</v>
      </c>
      <c r="AI173">
        <v>0</v>
      </c>
      <c r="AJ173">
        <v>0</v>
      </c>
      <c r="AK173" t="str">
        <f>IF(Table2[[#This Row],[Alpha]]&gt;3%,"high performer",IF(Table2[[#This Row],[Alpha]]&gt;0%,"average performer","low performer"))</f>
        <v>high performer</v>
      </c>
      <c r="AL173" s="8">
        <v>2813.4274537481829</v>
      </c>
      <c r="AM173">
        <f>Table2[[#This Row],[Salary]]/Table2[[#This Row],[Market Salary]]</f>
        <v>0.82639415382917503</v>
      </c>
      <c r="AN173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73" t="str">
        <f>IF(AND(Table2[[#This Row],[Alpha]]&gt;3%,Table2[[#This Row],[Tenure]]&gt;5),"Ready Now",IF(AND(Table2[[#This Row],[Alpha]]&gt;0,Table2[[#This Row],[Tenure]]&gt;3),"Ready Soon","Not Ready"))</f>
        <v>Not Ready</v>
      </c>
    </row>
    <row r="174" spans="1:41" x14ac:dyDescent="0.35">
      <c r="A174">
        <v>36</v>
      </c>
      <c r="B174" t="s">
        <v>32</v>
      </c>
      <c r="C174">
        <v>4</v>
      </c>
      <c r="D174" t="s">
        <v>35</v>
      </c>
      <c r="E174" t="s">
        <v>39</v>
      </c>
      <c r="F174">
        <v>2</v>
      </c>
      <c r="G174" s="7">
        <v>2088</v>
      </c>
      <c r="H174" t="s">
        <v>32</v>
      </c>
      <c r="I174">
        <v>2</v>
      </c>
      <c r="J174">
        <v>8</v>
      </c>
      <c r="K174" s="5">
        <v>0.12</v>
      </c>
      <c r="L174" s="5">
        <v>0.09</v>
      </c>
      <c r="M174" s="6">
        <f t="shared" si="6"/>
        <v>0.03</v>
      </c>
      <c r="N174" s="8">
        <f t="shared" si="7"/>
        <v>417.6</v>
      </c>
      <c r="O174">
        <v>1200</v>
      </c>
      <c r="P174" t="str">
        <f t="shared" si="8"/>
        <v>low</v>
      </c>
      <c r="Q174" t="s">
        <v>33</v>
      </c>
      <c r="R174">
        <v>1480</v>
      </c>
      <c r="S174" t="s">
        <v>34</v>
      </c>
      <c r="T174">
        <v>3</v>
      </c>
      <c r="U174">
        <v>2</v>
      </c>
      <c r="V174" t="s">
        <v>40</v>
      </c>
      <c r="W174">
        <v>30</v>
      </c>
      <c r="X174">
        <v>3</v>
      </c>
      <c r="Y174">
        <v>1</v>
      </c>
      <c r="Z174" t="s">
        <v>31</v>
      </c>
      <c r="AA174">
        <v>15062</v>
      </c>
      <c r="AB174">
        <v>4</v>
      </c>
      <c r="AC174">
        <v>12</v>
      </c>
      <c r="AD174">
        <v>3</v>
      </c>
      <c r="AE174">
        <v>3</v>
      </c>
      <c r="AF174">
        <v>0</v>
      </c>
      <c r="AG174">
        <v>13</v>
      </c>
      <c r="AH174">
        <v>3</v>
      </c>
      <c r="AI174">
        <v>7</v>
      </c>
      <c r="AJ174">
        <v>7</v>
      </c>
      <c r="AK174" t="str">
        <f>IF(Table2[[#This Row],[Alpha]]&gt;3%,"high performer",IF(Table2[[#This Row],[Alpha]]&gt;0%,"average performer","low performer"))</f>
        <v>average performer</v>
      </c>
      <c r="AL174" s="8">
        <v>2621.4339756665349</v>
      </c>
      <c r="AM174">
        <f>Table2[[#This Row],[Salary]]/Table2[[#This Row],[Market Salary]]</f>
        <v>0.79651061952422353</v>
      </c>
      <c r="AN174" t="str">
        <f>IF(AND(Table2[[#This Row],[Alpha]]&gt;3%,Table2[[#This Row],[Salary]]&lt;MEDIAN(G:G)),"Underpaid",IF(AND(Table2[[#This Row],[Alpha]]&lt;0,Table2[[#This Row],[Salary]]&gt;MEDIAN(G:G)),"Overpaid","Fair"))</f>
        <v>Fair</v>
      </c>
      <c r="AO174" t="str">
        <f>IF(AND(Table2[[#This Row],[Alpha]]&gt;3%,Table2[[#This Row],[Tenure]]&gt;5),"Ready Now",IF(AND(Table2[[#This Row],[Alpha]]&gt;0,Table2[[#This Row],[Tenure]]&gt;3),"Ready Soon","Not Ready"))</f>
        <v>Ready Soon</v>
      </c>
    </row>
    <row r="175" spans="1:41" x14ac:dyDescent="0.35">
      <c r="A175">
        <v>30</v>
      </c>
      <c r="B175" t="s">
        <v>32</v>
      </c>
      <c r="C175">
        <v>3</v>
      </c>
      <c r="D175" t="s">
        <v>35</v>
      </c>
      <c r="E175" t="s">
        <v>39</v>
      </c>
      <c r="F175">
        <v>1</v>
      </c>
      <c r="G175" s="7">
        <v>3072</v>
      </c>
      <c r="H175" t="s">
        <v>32</v>
      </c>
      <c r="I175">
        <v>3</v>
      </c>
      <c r="J175">
        <v>12</v>
      </c>
      <c r="K175" s="5">
        <v>0.15</v>
      </c>
      <c r="L175" s="5">
        <v>7.0000000000000007E-2</v>
      </c>
      <c r="M175" s="6">
        <f t="shared" si="6"/>
        <v>7.9999999999999988E-2</v>
      </c>
      <c r="N175" s="8">
        <f t="shared" si="7"/>
        <v>614.40000000000009</v>
      </c>
      <c r="O175">
        <v>500</v>
      </c>
      <c r="P175" t="str">
        <f t="shared" si="8"/>
        <v>low</v>
      </c>
      <c r="Q175" t="s">
        <v>44</v>
      </c>
      <c r="R175">
        <v>111</v>
      </c>
      <c r="S175" t="s">
        <v>34</v>
      </c>
      <c r="T175">
        <v>9</v>
      </c>
      <c r="U175">
        <v>3</v>
      </c>
      <c r="V175" t="s">
        <v>40</v>
      </c>
      <c r="W175">
        <v>66</v>
      </c>
      <c r="X175">
        <v>3</v>
      </c>
      <c r="Y175">
        <v>2</v>
      </c>
      <c r="Z175" t="s">
        <v>41</v>
      </c>
      <c r="AA175">
        <v>11012</v>
      </c>
      <c r="AB175">
        <v>1</v>
      </c>
      <c r="AC175">
        <v>11</v>
      </c>
      <c r="AD175">
        <v>3</v>
      </c>
      <c r="AE175">
        <v>3</v>
      </c>
      <c r="AF175">
        <v>2</v>
      </c>
      <c r="AG175">
        <v>12</v>
      </c>
      <c r="AH175">
        <v>4</v>
      </c>
      <c r="AI175">
        <v>9</v>
      </c>
      <c r="AJ175">
        <v>6</v>
      </c>
      <c r="AK175" t="str">
        <f>IF(Table2[[#This Row],[Alpha]]&gt;3%,"high performer",IF(Table2[[#This Row],[Alpha]]&gt;0%,"average performer","low performer"))</f>
        <v>high performer</v>
      </c>
      <c r="AL175" s="8">
        <v>3750.3756764350355</v>
      </c>
      <c r="AM175">
        <f>Table2[[#This Row],[Salary]]/Table2[[#This Row],[Market Salary]]</f>
        <v>0.81911794045126873</v>
      </c>
      <c r="AN175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75" t="str">
        <f>IF(AND(Table2[[#This Row],[Alpha]]&gt;3%,Table2[[#This Row],[Tenure]]&gt;5),"Ready Now",IF(AND(Table2[[#This Row],[Alpha]]&gt;0,Table2[[#This Row],[Tenure]]&gt;3),"Ready Soon","Not Ready"))</f>
        <v>Ready Now</v>
      </c>
    </row>
    <row r="176" spans="1:41" x14ac:dyDescent="0.35">
      <c r="A176">
        <v>45</v>
      </c>
      <c r="B176" t="s">
        <v>32</v>
      </c>
      <c r="C176">
        <v>3</v>
      </c>
      <c r="D176" t="s">
        <v>29</v>
      </c>
      <c r="E176" t="s">
        <v>30</v>
      </c>
      <c r="F176">
        <v>1</v>
      </c>
      <c r="G176" s="7">
        <v>5006</v>
      </c>
      <c r="H176" t="s">
        <v>25</v>
      </c>
      <c r="I176">
        <v>4</v>
      </c>
      <c r="J176">
        <v>5</v>
      </c>
      <c r="K176" s="5">
        <v>0.08</v>
      </c>
      <c r="L176" s="5">
        <v>0.11</v>
      </c>
      <c r="M176" s="6">
        <f t="shared" si="6"/>
        <v>-0.03</v>
      </c>
      <c r="N176" s="8">
        <f t="shared" si="7"/>
        <v>1001.2</v>
      </c>
      <c r="O176">
        <v>3000</v>
      </c>
      <c r="P176" t="str">
        <f t="shared" si="8"/>
        <v>low</v>
      </c>
      <c r="Q176" t="s">
        <v>26</v>
      </c>
      <c r="R176">
        <v>1268</v>
      </c>
      <c r="S176" t="s">
        <v>27</v>
      </c>
      <c r="T176">
        <v>4</v>
      </c>
      <c r="U176">
        <v>2</v>
      </c>
      <c r="V176" t="s">
        <v>28</v>
      </c>
      <c r="W176">
        <v>30</v>
      </c>
      <c r="X176">
        <v>3</v>
      </c>
      <c r="Y176">
        <v>2</v>
      </c>
      <c r="Z176" t="s">
        <v>41</v>
      </c>
      <c r="AA176">
        <v>6319</v>
      </c>
      <c r="AB176">
        <v>4</v>
      </c>
      <c r="AC176">
        <v>11</v>
      </c>
      <c r="AD176">
        <v>3</v>
      </c>
      <c r="AE176">
        <v>1</v>
      </c>
      <c r="AF176">
        <v>1</v>
      </c>
      <c r="AG176">
        <v>9</v>
      </c>
      <c r="AH176">
        <v>3</v>
      </c>
      <c r="AI176">
        <v>4</v>
      </c>
      <c r="AJ176">
        <v>0</v>
      </c>
      <c r="AK176" t="str">
        <f>IF(Table2[[#This Row],[Alpha]]&gt;3%,"high performer",IF(Table2[[#This Row],[Alpha]]&gt;0%,"average performer","low performer"))</f>
        <v>low performer</v>
      </c>
      <c r="AL176" s="8">
        <v>6348.5362625362204</v>
      </c>
      <c r="AM176">
        <f>Table2[[#This Row],[Salary]]/Table2[[#This Row],[Market Salary]]</f>
        <v>0.78852822020427726</v>
      </c>
      <c r="AN176" t="str">
        <f>IF(AND(Table2[[#This Row],[Alpha]]&gt;3%,Table2[[#This Row],[Salary]]&lt;MEDIAN(G:G)),"Underpaid",IF(AND(Table2[[#This Row],[Alpha]]&lt;0,Table2[[#This Row],[Salary]]&gt;MEDIAN(G:G)),"Overpaid","Fair"))</f>
        <v>Overpaid</v>
      </c>
      <c r="AO176" t="str">
        <f>IF(AND(Table2[[#This Row],[Alpha]]&gt;3%,Table2[[#This Row],[Tenure]]&gt;5),"Ready Now",IF(AND(Table2[[#This Row],[Alpha]]&gt;0,Table2[[#This Row],[Tenure]]&gt;3),"Ready Soon","Not Ready"))</f>
        <v>Not Ready</v>
      </c>
    </row>
    <row r="177" spans="1:41" x14ac:dyDescent="0.35">
      <c r="A177">
        <v>56</v>
      </c>
      <c r="B177" t="s">
        <v>32</v>
      </c>
      <c r="C177">
        <v>3</v>
      </c>
      <c r="D177" t="s">
        <v>29</v>
      </c>
      <c r="E177" t="s">
        <v>36</v>
      </c>
      <c r="F177">
        <v>1</v>
      </c>
      <c r="G177" s="7">
        <v>4257</v>
      </c>
      <c r="H177" t="s">
        <v>25</v>
      </c>
      <c r="I177">
        <v>3</v>
      </c>
      <c r="J177">
        <v>2</v>
      </c>
      <c r="K177" s="5">
        <v>0.12</v>
      </c>
      <c r="L177" s="5">
        <v>0.11</v>
      </c>
      <c r="M177" s="6">
        <f t="shared" si="6"/>
        <v>9.999999999999995E-3</v>
      </c>
      <c r="N177" s="8">
        <f t="shared" si="7"/>
        <v>851.40000000000009</v>
      </c>
      <c r="O177">
        <v>4500</v>
      </c>
      <c r="P177" t="str">
        <f t="shared" si="8"/>
        <v>low</v>
      </c>
      <c r="Q177" t="s">
        <v>26</v>
      </c>
      <c r="R177">
        <v>713</v>
      </c>
      <c r="S177" t="s">
        <v>34</v>
      </c>
      <c r="T177">
        <v>8</v>
      </c>
      <c r="U177">
        <v>3</v>
      </c>
      <c r="V177" t="s">
        <v>28</v>
      </c>
      <c r="W177">
        <v>67</v>
      </c>
      <c r="X177">
        <v>3</v>
      </c>
      <c r="Y177">
        <v>1</v>
      </c>
      <c r="Z177" t="s">
        <v>41</v>
      </c>
      <c r="AA177">
        <v>13939</v>
      </c>
      <c r="AB177">
        <v>4</v>
      </c>
      <c r="AC177">
        <v>18</v>
      </c>
      <c r="AD177">
        <v>3</v>
      </c>
      <c r="AE177">
        <v>3</v>
      </c>
      <c r="AF177">
        <v>1</v>
      </c>
      <c r="AG177">
        <v>19</v>
      </c>
      <c r="AH177">
        <v>3</v>
      </c>
      <c r="AI177">
        <v>2</v>
      </c>
      <c r="AJ177">
        <v>2</v>
      </c>
      <c r="AK177" t="str">
        <f>IF(Table2[[#This Row],[Alpha]]&gt;3%,"high performer",IF(Table2[[#This Row],[Alpha]]&gt;0%,"average performer","low performer"))</f>
        <v>average performer</v>
      </c>
      <c r="AL177" s="8">
        <v>4770.0919744588882</v>
      </c>
      <c r="AM177">
        <f>Table2[[#This Row],[Salary]]/Table2[[#This Row],[Market Salary]]</f>
        <v>0.89243562237244023</v>
      </c>
      <c r="AN177" t="str">
        <f>IF(AND(Table2[[#This Row],[Alpha]]&gt;3%,Table2[[#This Row],[Salary]]&lt;MEDIAN(G:G)),"Underpaid",IF(AND(Table2[[#This Row],[Alpha]]&lt;0,Table2[[#This Row],[Salary]]&gt;MEDIAN(G:G)),"Overpaid","Fair"))</f>
        <v>Fair</v>
      </c>
      <c r="AO177" t="str">
        <f>IF(AND(Table2[[#This Row],[Alpha]]&gt;3%,Table2[[#This Row],[Tenure]]&gt;5),"Ready Now",IF(AND(Table2[[#This Row],[Alpha]]&gt;0,Table2[[#This Row],[Tenure]]&gt;3),"Ready Soon","Not Ready"))</f>
        <v>Not Ready</v>
      </c>
    </row>
    <row r="178" spans="1:41" x14ac:dyDescent="0.35">
      <c r="A178">
        <v>33</v>
      </c>
      <c r="B178" t="s">
        <v>32</v>
      </c>
      <c r="C178">
        <v>3</v>
      </c>
      <c r="D178" t="s">
        <v>35</v>
      </c>
      <c r="E178" t="s">
        <v>36</v>
      </c>
      <c r="F178">
        <v>4</v>
      </c>
      <c r="G178" s="7">
        <v>2500</v>
      </c>
      <c r="H178" t="s">
        <v>32</v>
      </c>
      <c r="I178">
        <v>4</v>
      </c>
      <c r="J178">
        <v>3</v>
      </c>
      <c r="K178" s="5">
        <v>0.12</v>
      </c>
      <c r="L178" s="5">
        <v>0.09</v>
      </c>
      <c r="M178" s="6">
        <f t="shared" si="6"/>
        <v>0.03</v>
      </c>
      <c r="N178" s="8">
        <f t="shared" si="7"/>
        <v>500</v>
      </c>
      <c r="O178">
        <v>3000</v>
      </c>
      <c r="P178" t="str">
        <f t="shared" si="8"/>
        <v>low</v>
      </c>
      <c r="Q178" t="s">
        <v>26</v>
      </c>
      <c r="R178">
        <v>134</v>
      </c>
      <c r="S178" t="s">
        <v>34</v>
      </c>
      <c r="T178">
        <v>2</v>
      </c>
      <c r="U178">
        <v>3</v>
      </c>
      <c r="V178" t="s">
        <v>28</v>
      </c>
      <c r="W178">
        <v>90</v>
      </c>
      <c r="X178">
        <v>3</v>
      </c>
      <c r="Y178">
        <v>1</v>
      </c>
      <c r="Z178" t="s">
        <v>31</v>
      </c>
      <c r="AA178">
        <v>10515</v>
      </c>
      <c r="AB178">
        <v>0</v>
      </c>
      <c r="AC178">
        <v>14</v>
      </c>
      <c r="AD178">
        <v>3</v>
      </c>
      <c r="AE178">
        <v>1</v>
      </c>
      <c r="AF178">
        <v>0</v>
      </c>
      <c r="AG178">
        <v>4</v>
      </c>
      <c r="AH178">
        <v>2</v>
      </c>
      <c r="AI178">
        <v>1</v>
      </c>
      <c r="AJ178">
        <v>0</v>
      </c>
      <c r="AK178" t="str">
        <f>IF(Table2[[#This Row],[Alpha]]&gt;3%,"high performer",IF(Table2[[#This Row],[Alpha]]&gt;0%,"average performer","low performer"))</f>
        <v>average performer</v>
      </c>
      <c r="AL178" s="8">
        <v>2599.9000140551161</v>
      </c>
      <c r="AM178">
        <f>Table2[[#This Row],[Salary]]/Table2[[#This Row],[Market Salary]]</f>
        <v>0.96157544001113338</v>
      </c>
      <c r="AN178" t="str">
        <f>IF(AND(Table2[[#This Row],[Alpha]]&gt;3%,Table2[[#This Row],[Salary]]&lt;MEDIAN(G:G)),"Underpaid",IF(AND(Table2[[#This Row],[Alpha]]&lt;0,Table2[[#This Row],[Salary]]&gt;MEDIAN(G:G)),"Overpaid","Fair"))</f>
        <v>Fair</v>
      </c>
      <c r="AO178" t="str">
        <f>IF(AND(Table2[[#This Row],[Alpha]]&gt;3%,Table2[[#This Row],[Tenure]]&gt;5),"Ready Now",IF(AND(Table2[[#This Row],[Alpha]]&gt;0,Table2[[#This Row],[Tenure]]&gt;3),"Ready Soon","Not Ready"))</f>
        <v>Not Ready</v>
      </c>
    </row>
    <row r="179" spans="1:41" x14ac:dyDescent="0.35">
      <c r="A179">
        <v>19</v>
      </c>
      <c r="B179" t="s">
        <v>25</v>
      </c>
      <c r="C179">
        <v>2</v>
      </c>
      <c r="D179" t="s">
        <v>35</v>
      </c>
      <c r="E179" t="s">
        <v>39</v>
      </c>
      <c r="F179">
        <v>4</v>
      </c>
      <c r="G179" s="7">
        <v>1102</v>
      </c>
      <c r="H179" t="s">
        <v>32</v>
      </c>
      <c r="I179">
        <v>2</v>
      </c>
      <c r="J179">
        <v>1</v>
      </c>
      <c r="K179" s="5">
        <v>0.08</v>
      </c>
      <c r="L179" s="5">
        <v>0.1</v>
      </c>
      <c r="M179" s="6">
        <f t="shared" si="6"/>
        <v>-2.0000000000000004E-2</v>
      </c>
      <c r="N179" s="8">
        <f t="shared" si="7"/>
        <v>220.4</v>
      </c>
      <c r="O179">
        <v>4500</v>
      </c>
      <c r="P179" t="str">
        <f t="shared" si="8"/>
        <v>low</v>
      </c>
      <c r="Q179" t="s">
        <v>26</v>
      </c>
      <c r="R179">
        <v>303</v>
      </c>
      <c r="S179" t="s">
        <v>34</v>
      </c>
      <c r="T179">
        <v>2</v>
      </c>
      <c r="U179">
        <v>3</v>
      </c>
      <c r="V179" t="s">
        <v>28</v>
      </c>
      <c r="W179">
        <v>47</v>
      </c>
      <c r="X179">
        <v>2</v>
      </c>
      <c r="Y179">
        <v>1</v>
      </c>
      <c r="Z179" t="s">
        <v>31</v>
      </c>
      <c r="AA179">
        <v>9241</v>
      </c>
      <c r="AB179">
        <v>1</v>
      </c>
      <c r="AC179">
        <v>22</v>
      </c>
      <c r="AD179">
        <v>4</v>
      </c>
      <c r="AE179">
        <v>3</v>
      </c>
      <c r="AF179">
        <v>0</v>
      </c>
      <c r="AG179">
        <v>1</v>
      </c>
      <c r="AH179">
        <v>3</v>
      </c>
      <c r="AI179">
        <v>0</v>
      </c>
      <c r="AJ179">
        <v>1</v>
      </c>
      <c r="AK179" t="str">
        <f>IF(Table2[[#This Row],[Alpha]]&gt;3%,"high performer",IF(Table2[[#This Row],[Alpha]]&gt;0%,"average performer","low performer"))</f>
        <v>low performer</v>
      </c>
      <c r="AL179" s="8">
        <v>1319.9554146210269</v>
      </c>
      <c r="AM179">
        <f>Table2[[#This Row],[Salary]]/Table2[[#This Row],[Market Salary]]</f>
        <v>0.83487668431315598</v>
      </c>
      <c r="AN179" t="str">
        <f>IF(AND(Table2[[#This Row],[Alpha]]&gt;3%,Table2[[#This Row],[Salary]]&lt;MEDIAN(G:G)),"Underpaid",IF(AND(Table2[[#This Row],[Alpha]]&lt;0,Table2[[#This Row],[Salary]]&gt;MEDIAN(G:G)),"Overpaid","Fair"))</f>
        <v>Fair</v>
      </c>
      <c r="AO179" t="str">
        <f>IF(AND(Table2[[#This Row],[Alpha]]&gt;3%,Table2[[#This Row],[Tenure]]&gt;5),"Ready Now",IF(AND(Table2[[#This Row],[Alpha]]&gt;0,Table2[[#This Row],[Tenure]]&gt;3),"Ready Soon","Not Ready"))</f>
        <v>Not Ready</v>
      </c>
    </row>
    <row r="180" spans="1:41" x14ac:dyDescent="0.35">
      <c r="A180">
        <v>46</v>
      </c>
      <c r="B180" t="s">
        <v>32</v>
      </c>
      <c r="C180">
        <v>2</v>
      </c>
      <c r="D180" t="s">
        <v>29</v>
      </c>
      <c r="E180" t="s">
        <v>30</v>
      </c>
      <c r="F180">
        <v>1</v>
      </c>
      <c r="G180" s="7">
        <v>10453</v>
      </c>
      <c r="H180" t="s">
        <v>32</v>
      </c>
      <c r="I180">
        <v>3</v>
      </c>
      <c r="J180">
        <v>24</v>
      </c>
      <c r="K180" s="5">
        <v>0.12</v>
      </c>
      <c r="L180" s="5">
        <v>7.0000000000000007E-2</v>
      </c>
      <c r="M180" s="6">
        <f t="shared" si="6"/>
        <v>4.9999999999999989E-2</v>
      </c>
      <c r="N180" s="8">
        <f t="shared" si="7"/>
        <v>2090.6</v>
      </c>
      <c r="O180">
        <v>500</v>
      </c>
      <c r="P180" t="str">
        <f t="shared" si="8"/>
        <v>low</v>
      </c>
      <c r="Q180" t="s">
        <v>26</v>
      </c>
      <c r="R180">
        <v>526</v>
      </c>
      <c r="S180" t="s">
        <v>27</v>
      </c>
      <c r="T180">
        <v>1</v>
      </c>
      <c r="U180">
        <v>2</v>
      </c>
      <c r="V180" t="s">
        <v>48</v>
      </c>
      <c r="W180">
        <v>92</v>
      </c>
      <c r="X180">
        <v>3</v>
      </c>
      <c r="Y180">
        <v>3</v>
      </c>
      <c r="Z180" t="s">
        <v>41</v>
      </c>
      <c r="AA180">
        <v>2137</v>
      </c>
      <c r="AB180">
        <v>1</v>
      </c>
      <c r="AC180">
        <v>25</v>
      </c>
      <c r="AD180">
        <v>4</v>
      </c>
      <c r="AE180">
        <v>3</v>
      </c>
      <c r="AF180">
        <v>3</v>
      </c>
      <c r="AG180">
        <v>24</v>
      </c>
      <c r="AH180">
        <v>2</v>
      </c>
      <c r="AI180">
        <v>13</v>
      </c>
      <c r="AJ180">
        <v>15</v>
      </c>
      <c r="AK180" t="str">
        <f>IF(Table2[[#This Row],[Alpha]]&gt;3%,"high performer",IF(Table2[[#This Row],[Alpha]]&gt;0%,"average performer","low performer"))</f>
        <v>high performer</v>
      </c>
      <c r="AL180" s="8">
        <v>12857.884259993467</v>
      </c>
      <c r="AM180">
        <f>Table2[[#This Row],[Salary]]/Table2[[#This Row],[Market Salary]]</f>
        <v>0.81296423180008548</v>
      </c>
      <c r="AN180" t="str">
        <f>IF(AND(Table2[[#This Row],[Alpha]]&gt;3%,Table2[[#This Row],[Salary]]&lt;MEDIAN(G:G)),"Underpaid",IF(AND(Table2[[#This Row],[Alpha]]&lt;0,Table2[[#This Row],[Salary]]&gt;MEDIAN(G:G)),"Overpaid","Fair"))</f>
        <v>Fair</v>
      </c>
      <c r="AO180" t="str">
        <f>IF(AND(Table2[[#This Row],[Alpha]]&gt;3%,Table2[[#This Row],[Tenure]]&gt;5),"Ready Now",IF(AND(Table2[[#This Row],[Alpha]]&gt;0,Table2[[#This Row],[Tenure]]&gt;3),"Ready Soon","Not Ready"))</f>
        <v>Ready Now</v>
      </c>
    </row>
    <row r="181" spans="1:41" x14ac:dyDescent="0.35">
      <c r="A181">
        <v>38</v>
      </c>
      <c r="B181" t="s">
        <v>32</v>
      </c>
      <c r="C181">
        <v>3</v>
      </c>
      <c r="D181" t="s">
        <v>29</v>
      </c>
      <c r="E181" t="s">
        <v>39</v>
      </c>
      <c r="F181">
        <v>4</v>
      </c>
      <c r="G181" s="7">
        <v>2288</v>
      </c>
      <c r="H181" t="s">
        <v>32</v>
      </c>
      <c r="I181">
        <v>3</v>
      </c>
      <c r="J181">
        <v>2</v>
      </c>
      <c r="K181" s="5">
        <v>0.12</v>
      </c>
      <c r="L181" s="5">
        <v>7.0000000000000007E-2</v>
      </c>
      <c r="M181" s="6">
        <f t="shared" si="6"/>
        <v>4.9999999999999989E-2</v>
      </c>
      <c r="N181" s="8">
        <f t="shared" si="7"/>
        <v>457.6</v>
      </c>
      <c r="O181">
        <v>500</v>
      </c>
      <c r="P181" t="str">
        <f t="shared" si="8"/>
        <v>medium</v>
      </c>
      <c r="Q181" t="s">
        <v>26</v>
      </c>
      <c r="R181">
        <v>1380</v>
      </c>
      <c r="S181" t="s">
        <v>34</v>
      </c>
      <c r="T181">
        <v>9</v>
      </c>
      <c r="U181">
        <v>2</v>
      </c>
      <c r="V181" t="s">
        <v>28</v>
      </c>
      <c r="W181">
        <v>75</v>
      </c>
      <c r="X181">
        <v>3</v>
      </c>
      <c r="Y181">
        <v>1</v>
      </c>
      <c r="Z181" t="s">
        <v>31</v>
      </c>
      <c r="AA181">
        <v>6319</v>
      </c>
      <c r="AB181">
        <v>1</v>
      </c>
      <c r="AC181">
        <v>12</v>
      </c>
      <c r="AD181">
        <v>3</v>
      </c>
      <c r="AE181">
        <v>3</v>
      </c>
      <c r="AF181">
        <v>0</v>
      </c>
      <c r="AG181">
        <v>2</v>
      </c>
      <c r="AH181">
        <v>3</v>
      </c>
      <c r="AI181">
        <v>2</v>
      </c>
      <c r="AJ181">
        <v>2</v>
      </c>
      <c r="AK181" t="str">
        <f>IF(Table2[[#This Row],[Alpha]]&gt;3%,"high performer",IF(Table2[[#This Row],[Alpha]]&gt;0%,"average performer","low performer"))</f>
        <v>high performer</v>
      </c>
      <c r="AL181" s="8">
        <v>2731.9470291259868</v>
      </c>
      <c r="AM181">
        <f>Table2[[#This Row],[Salary]]/Table2[[#This Row],[Market Salary]]</f>
        <v>0.83749793667558203</v>
      </c>
      <c r="AN181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81" t="str">
        <f>IF(AND(Table2[[#This Row],[Alpha]]&gt;3%,Table2[[#This Row],[Tenure]]&gt;5),"Ready Now",IF(AND(Table2[[#This Row],[Alpha]]&gt;0,Table2[[#This Row],[Tenure]]&gt;3),"Ready Soon","Not Ready"))</f>
        <v>Not Ready</v>
      </c>
    </row>
    <row r="182" spans="1:41" x14ac:dyDescent="0.35">
      <c r="A182">
        <v>31</v>
      </c>
      <c r="B182" t="s">
        <v>32</v>
      </c>
      <c r="C182">
        <v>3</v>
      </c>
      <c r="D182" t="s">
        <v>29</v>
      </c>
      <c r="E182" t="s">
        <v>36</v>
      </c>
      <c r="F182">
        <v>4</v>
      </c>
      <c r="G182" s="7">
        <v>3929</v>
      </c>
      <c r="H182" t="s">
        <v>25</v>
      </c>
      <c r="I182">
        <v>3</v>
      </c>
      <c r="J182">
        <v>4</v>
      </c>
      <c r="K182" s="5">
        <v>0.08</v>
      </c>
      <c r="L182" s="5">
        <v>0.1</v>
      </c>
      <c r="M182" s="6">
        <f t="shared" si="6"/>
        <v>-2.0000000000000004E-2</v>
      </c>
      <c r="N182" s="8">
        <f t="shared" si="7"/>
        <v>785.80000000000007</v>
      </c>
      <c r="O182">
        <v>3000</v>
      </c>
      <c r="P182" t="str">
        <f t="shared" si="8"/>
        <v>low</v>
      </c>
      <c r="Q182" t="s">
        <v>26</v>
      </c>
      <c r="R182">
        <v>140</v>
      </c>
      <c r="S182" t="s">
        <v>34</v>
      </c>
      <c r="T182">
        <v>12</v>
      </c>
      <c r="U182">
        <v>1</v>
      </c>
      <c r="V182" t="s">
        <v>40</v>
      </c>
      <c r="W182">
        <v>95</v>
      </c>
      <c r="X182">
        <v>3</v>
      </c>
      <c r="Y182">
        <v>1</v>
      </c>
      <c r="Z182" t="s">
        <v>37</v>
      </c>
      <c r="AA182">
        <v>6984</v>
      </c>
      <c r="AB182">
        <v>8</v>
      </c>
      <c r="AC182">
        <v>23</v>
      </c>
      <c r="AD182">
        <v>4</v>
      </c>
      <c r="AE182">
        <v>3</v>
      </c>
      <c r="AF182">
        <v>1</v>
      </c>
      <c r="AG182">
        <v>7</v>
      </c>
      <c r="AH182">
        <v>0</v>
      </c>
      <c r="AI182">
        <v>2</v>
      </c>
      <c r="AJ182">
        <v>0</v>
      </c>
      <c r="AK182" t="str">
        <f>IF(Table2[[#This Row],[Alpha]]&gt;3%,"high performer",IF(Table2[[#This Row],[Alpha]]&gt;0%,"average performer","low performer"))</f>
        <v>low performer</v>
      </c>
      <c r="AL182" s="8">
        <v>4882.4533706813354</v>
      </c>
      <c r="AM182">
        <f>Table2[[#This Row],[Salary]]/Table2[[#This Row],[Market Salary]]</f>
        <v>0.80471838678342911</v>
      </c>
      <c r="AN182" t="str">
        <f>IF(AND(Table2[[#This Row],[Alpha]]&gt;3%,Table2[[#This Row],[Salary]]&lt;MEDIAN(G:G)),"Underpaid",IF(AND(Table2[[#This Row],[Alpha]]&lt;0,Table2[[#This Row],[Salary]]&gt;MEDIAN(G:G)),"Overpaid","Fair"))</f>
        <v>Fair</v>
      </c>
      <c r="AO182" t="str">
        <f>IF(AND(Table2[[#This Row],[Alpha]]&gt;3%,Table2[[#This Row],[Tenure]]&gt;5),"Ready Now",IF(AND(Table2[[#This Row],[Alpha]]&gt;0,Table2[[#This Row],[Tenure]]&gt;3),"Ready Soon","Not Ready"))</f>
        <v>Not Ready</v>
      </c>
    </row>
    <row r="183" spans="1:41" x14ac:dyDescent="0.35">
      <c r="A183">
        <v>34</v>
      </c>
      <c r="B183" t="s">
        <v>32</v>
      </c>
      <c r="C183">
        <v>4</v>
      </c>
      <c r="D183" t="s">
        <v>29</v>
      </c>
      <c r="E183" t="s">
        <v>36</v>
      </c>
      <c r="F183">
        <v>2</v>
      </c>
      <c r="G183" s="7">
        <v>2311</v>
      </c>
      <c r="H183" t="s">
        <v>32</v>
      </c>
      <c r="I183">
        <v>3</v>
      </c>
      <c r="J183">
        <v>3</v>
      </c>
      <c r="K183" s="5">
        <v>0.08</v>
      </c>
      <c r="L183" s="5">
        <v>7.0000000000000007E-2</v>
      </c>
      <c r="M183" s="6">
        <f t="shared" si="6"/>
        <v>9.999999999999995E-3</v>
      </c>
      <c r="N183" s="8">
        <f t="shared" si="7"/>
        <v>462.20000000000005</v>
      </c>
      <c r="O183">
        <v>500</v>
      </c>
      <c r="P183" t="str">
        <f t="shared" si="8"/>
        <v>low</v>
      </c>
      <c r="Q183" t="s">
        <v>26</v>
      </c>
      <c r="R183">
        <v>629</v>
      </c>
      <c r="S183" t="s">
        <v>34</v>
      </c>
      <c r="T183">
        <v>27</v>
      </c>
      <c r="U183">
        <v>2</v>
      </c>
      <c r="V183" t="s">
        <v>40</v>
      </c>
      <c r="W183">
        <v>95</v>
      </c>
      <c r="X183">
        <v>3</v>
      </c>
      <c r="Y183">
        <v>1</v>
      </c>
      <c r="Z183" t="s">
        <v>31</v>
      </c>
      <c r="AA183">
        <v>5711</v>
      </c>
      <c r="AB183">
        <v>2</v>
      </c>
      <c r="AC183">
        <v>15</v>
      </c>
      <c r="AD183">
        <v>3</v>
      </c>
      <c r="AE183">
        <v>4</v>
      </c>
      <c r="AF183">
        <v>0</v>
      </c>
      <c r="AG183">
        <v>9</v>
      </c>
      <c r="AH183">
        <v>3</v>
      </c>
      <c r="AI183">
        <v>2</v>
      </c>
      <c r="AJ183">
        <v>1</v>
      </c>
      <c r="AK183" t="str">
        <f>IF(Table2[[#This Row],[Alpha]]&gt;3%,"high performer",IF(Table2[[#This Row],[Alpha]]&gt;0%,"average performer","low performer"))</f>
        <v>average performer</v>
      </c>
      <c r="AL183" s="8">
        <v>2759.0323011013766</v>
      </c>
      <c r="AM183">
        <f>Table2[[#This Row],[Salary]]/Table2[[#This Row],[Market Salary]]</f>
        <v>0.83761252054840862</v>
      </c>
      <c r="AN183" t="str">
        <f>IF(AND(Table2[[#This Row],[Alpha]]&gt;3%,Table2[[#This Row],[Salary]]&lt;MEDIAN(G:G)),"Underpaid",IF(AND(Table2[[#This Row],[Alpha]]&lt;0,Table2[[#This Row],[Salary]]&gt;MEDIAN(G:G)),"Overpaid","Fair"))</f>
        <v>Fair</v>
      </c>
      <c r="AO183" t="str">
        <f>IF(AND(Table2[[#This Row],[Alpha]]&gt;3%,Table2[[#This Row],[Tenure]]&gt;5),"Ready Now",IF(AND(Table2[[#This Row],[Alpha]]&gt;0,Table2[[#This Row],[Tenure]]&gt;3),"Ready Soon","Not Ready"))</f>
        <v>Not Ready</v>
      </c>
    </row>
    <row r="184" spans="1:41" x14ac:dyDescent="0.35">
      <c r="A184">
        <v>41</v>
      </c>
      <c r="B184" t="s">
        <v>25</v>
      </c>
      <c r="C184">
        <v>2</v>
      </c>
      <c r="D184" t="s">
        <v>29</v>
      </c>
      <c r="E184" t="s">
        <v>46</v>
      </c>
      <c r="F184">
        <v>2</v>
      </c>
      <c r="G184" s="7">
        <v>3140</v>
      </c>
      <c r="H184" t="s">
        <v>25</v>
      </c>
      <c r="I184">
        <v>2</v>
      </c>
      <c r="J184">
        <v>4</v>
      </c>
      <c r="K184" s="5">
        <v>0.08</v>
      </c>
      <c r="L184" s="5">
        <v>0.11</v>
      </c>
      <c r="M184" s="6">
        <f t="shared" si="6"/>
        <v>-0.03</v>
      </c>
      <c r="N184" s="8">
        <f t="shared" si="7"/>
        <v>628</v>
      </c>
      <c r="O184">
        <v>1200</v>
      </c>
      <c r="P184" t="str">
        <f t="shared" si="8"/>
        <v>low</v>
      </c>
      <c r="Q184" t="s">
        <v>26</v>
      </c>
      <c r="R184">
        <v>1356</v>
      </c>
      <c r="S184" t="s">
        <v>27</v>
      </c>
      <c r="T184">
        <v>20</v>
      </c>
      <c r="U184">
        <v>2</v>
      </c>
      <c r="V184" t="s">
        <v>48</v>
      </c>
      <c r="W184">
        <v>70</v>
      </c>
      <c r="X184">
        <v>3</v>
      </c>
      <c r="Y184">
        <v>1</v>
      </c>
      <c r="Z184" t="s">
        <v>31</v>
      </c>
      <c r="AA184">
        <v>21728</v>
      </c>
      <c r="AB184">
        <v>1</v>
      </c>
      <c r="AC184">
        <v>22</v>
      </c>
      <c r="AD184">
        <v>4</v>
      </c>
      <c r="AE184">
        <v>4</v>
      </c>
      <c r="AF184">
        <v>0</v>
      </c>
      <c r="AG184">
        <v>4</v>
      </c>
      <c r="AH184">
        <v>5</v>
      </c>
      <c r="AI184">
        <v>3</v>
      </c>
      <c r="AJ184">
        <v>0</v>
      </c>
      <c r="AK184" t="str">
        <f>IF(Table2[[#This Row],[Alpha]]&gt;3%,"high performer",IF(Table2[[#This Row],[Alpha]]&gt;0%,"average performer","low performer"))</f>
        <v>low performer</v>
      </c>
      <c r="AL184" s="8">
        <v>3724.2644359531432</v>
      </c>
      <c r="AM184">
        <f>Table2[[#This Row],[Salary]]/Table2[[#This Row],[Market Salary]]</f>
        <v>0.84311950829463223</v>
      </c>
      <c r="AN184" t="str">
        <f>IF(AND(Table2[[#This Row],[Alpha]]&gt;3%,Table2[[#This Row],[Salary]]&lt;MEDIAN(G:G)),"Underpaid",IF(AND(Table2[[#This Row],[Alpha]]&lt;0,Table2[[#This Row],[Salary]]&gt;MEDIAN(G:G)),"Overpaid","Fair"))</f>
        <v>Fair</v>
      </c>
      <c r="AO184" t="str">
        <f>IF(AND(Table2[[#This Row],[Alpha]]&gt;3%,Table2[[#This Row],[Tenure]]&gt;5),"Ready Now",IF(AND(Table2[[#This Row],[Alpha]]&gt;0,Table2[[#This Row],[Tenure]]&gt;3),"Ready Soon","Not Ready"))</f>
        <v>Not Ready</v>
      </c>
    </row>
    <row r="185" spans="1:41" x14ac:dyDescent="0.35">
      <c r="A185">
        <v>50</v>
      </c>
      <c r="B185" t="s">
        <v>32</v>
      </c>
      <c r="C185">
        <v>3</v>
      </c>
      <c r="D185" t="s">
        <v>35</v>
      </c>
      <c r="E185" t="s">
        <v>39</v>
      </c>
      <c r="F185">
        <v>3</v>
      </c>
      <c r="G185" s="7">
        <v>3690</v>
      </c>
      <c r="H185" t="s">
        <v>32</v>
      </c>
      <c r="I185">
        <v>2</v>
      </c>
      <c r="J185">
        <v>3</v>
      </c>
      <c r="K185" s="5">
        <v>0.1</v>
      </c>
      <c r="L185" s="5">
        <v>7.0000000000000007E-2</v>
      </c>
      <c r="M185" s="6">
        <f t="shared" si="6"/>
        <v>0.03</v>
      </c>
      <c r="N185" s="8">
        <f t="shared" si="7"/>
        <v>738</v>
      </c>
      <c r="O185">
        <v>1200</v>
      </c>
      <c r="P185" t="str">
        <f t="shared" si="8"/>
        <v>low</v>
      </c>
      <c r="Q185" t="s">
        <v>26</v>
      </c>
      <c r="R185">
        <v>328</v>
      </c>
      <c r="S185" t="s">
        <v>34</v>
      </c>
      <c r="T185">
        <v>1</v>
      </c>
      <c r="U185">
        <v>3</v>
      </c>
      <c r="V185" t="s">
        <v>40</v>
      </c>
      <c r="W185">
        <v>86</v>
      </c>
      <c r="X185">
        <v>2</v>
      </c>
      <c r="Y185">
        <v>1</v>
      </c>
      <c r="Z185" t="s">
        <v>37</v>
      </c>
      <c r="AA185">
        <v>3425</v>
      </c>
      <c r="AB185">
        <v>2</v>
      </c>
      <c r="AC185">
        <v>15</v>
      </c>
      <c r="AD185">
        <v>3</v>
      </c>
      <c r="AE185">
        <v>4</v>
      </c>
      <c r="AF185">
        <v>1</v>
      </c>
      <c r="AG185">
        <v>5</v>
      </c>
      <c r="AH185">
        <v>2</v>
      </c>
      <c r="AI185">
        <v>2</v>
      </c>
      <c r="AJ185">
        <v>0</v>
      </c>
      <c r="AK185" t="str">
        <f>IF(Table2[[#This Row],[Alpha]]&gt;3%,"high performer",IF(Table2[[#This Row],[Alpha]]&gt;0%,"average performer","low performer"))</f>
        <v>average performer</v>
      </c>
      <c r="AL185" s="8">
        <v>4568.2337748570399</v>
      </c>
      <c r="AM185">
        <f>Table2[[#This Row],[Salary]]/Table2[[#This Row],[Market Salary]]</f>
        <v>0.8077520069811831</v>
      </c>
      <c r="AN185" t="str">
        <f>IF(AND(Table2[[#This Row],[Alpha]]&gt;3%,Table2[[#This Row],[Salary]]&lt;MEDIAN(G:G)),"Underpaid",IF(AND(Table2[[#This Row],[Alpha]]&lt;0,Table2[[#This Row],[Salary]]&gt;MEDIAN(G:G)),"Overpaid","Fair"))</f>
        <v>Fair</v>
      </c>
      <c r="AO185" t="str">
        <f>IF(AND(Table2[[#This Row],[Alpha]]&gt;3%,Table2[[#This Row],[Tenure]]&gt;5),"Ready Now",IF(AND(Table2[[#This Row],[Alpha]]&gt;0,Table2[[#This Row],[Tenure]]&gt;3),"Ready Soon","Not Ready"))</f>
        <v>Not Ready</v>
      </c>
    </row>
    <row r="186" spans="1:41" x14ac:dyDescent="0.35">
      <c r="A186">
        <v>53</v>
      </c>
      <c r="B186" t="s">
        <v>32</v>
      </c>
      <c r="C186">
        <v>4</v>
      </c>
      <c r="D186" t="s">
        <v>29</v>
      </c>
      <c r="E186" t="s">
        <v>42</v>
      </c>
      <c r="F186">
        <v>1</v>
      </c>
      <c r="G186" s="7">
        <v>4450</v>
      </c>
      <c r="H186" t="s">
        <v>32</v>
      </c>
      <c r="I186">
        <v>3</v>
      </c>
      <c r="J186">
        <v>4</v>
      </c>
      <c r="K186" s="5">
        <v>0.12</v>
      </c>
      <c r="L186" s="5">
        <v>0.1</v>
      </c>
      <c r="M186" s="6">
        <f t="shared" si="6"/>
        <v>1.999999999999999E-2</v>
      </c>
      <c r="N186" s="8">
        <f t="shared" si="7"/>
        <v>890</v>
      </c>
      <c r="O186">
        <v>3000</v>
      </c>
      <c r="P186" t="str">
        <f t="shared" si="8"/>
        <v>low</v>
      </c>
      <c r="Q186" t="s">
        <v>26</v>
      </c>
      <c r="R186">
        <v>1084</v>
      </c>
      <c r="S186" t="s">
        <v>34</v>
      </c>
      <c r="T186">
        <v>13</v>
      </c>
      <c r="U186">
        <v>2</v>
      </c>
      <c r="V186" t="s">
        <v>40</v>
      </c>
      <c r="W186">
        <v>57</v>
      </c>
      <c r="X186">
        <v>4</v>
      </c>
      <c r="Y186">
        <v>2</v>
      </c>
      <c r="Z186" t="s">
        <v>41</v>
      </c>
      <c r="AA186">
        <v>26250</v>
      </c>
      <c r="AB186">
        <v>1</v>
      </c>
      <c r="AC186">
        <v>11</v>
      </c>
      <c r="AD186">
        <v>3</v>
      </c>
      <c r="AE186">
        <v>3</v>
      </c>
      <c r="AF186">
        <v>2</v>
      </c>
      <c r="AG186">
        <v>5</v>
      </c>
      <c r="AH186">
        <v>3</v>
      </c>
      <c r="AI186">
        <v>2</v>
      </c>
      <c r="AJ186">
        <v>1</v>
      </c>
      <c r="AK186" t="str">
        <f>IF(Table2[[#This Row],[Alpha]]&gt;3%,"high performer",IF(Table2[[#This Row],[Alpha]]&gt;0%,"average performer","low performer"))</f>
        <v>average performer</v>
      </c>
      <c r="AL186" s="8">
        <v>4688.1242110135136</v>
      </c>
      <c r="AM186">
        <f>Table2[[#This Row],[Salary]]/Table2[[#This Row],[Market Salary]]</f>
        <v>0.94920693217681751</v>
      </c>
      <c r="AN186" t="str">
        <f>IF(AND(Table2[[#This Row],[Alpha]]&gt;3%,Table2[[#This Row],[Salary]]&lt;MEDIAN(G:G)),"Underpaid",IF(AND(Table2[[#This Row],[Alpha]]&lt;0,Table2[[#This Row],[Salary]]&gt;MEDIAN(G:G)),"Overpaid","Fair"))</f>
        <v>Fair</v>
      </c>
      <c r="AO186" t="str">
        <f>IF(AND(Table2[[#This Row],[Alpha]]&gt;3%,Table2[[#This Row],[Tenure]]&gt;5),"Ready Now",IF(AND(Table2[[#This Row],[Alpha]]&gt;0,Table2[[#This Row],[Tenure]]&gt;3),"Ready Soon","Not Ready"))</f>
        <v>Ready Soon</v>
      </c>
    </row>
    <row r="187" spans="1:41" x14ac:dyDescent="0.35">
      <c r="A187">
        <v>33</v>
      </c>
      <c r="B187" t="s">
        <v>32</v>
      </c>
      <c r="C187">
        <v>4</v>
      </c>
      <c r="D187" t="s">
        <v>29</v>
      </c>
      <c r="E187" t="s">
        <v>36</v>
      </c>
      <c r="F187">
        <v>2</v>
      </c>
      <c r="G187" s="7">
        <v>2756</v>
      </c>
      <c r="H187" t="s">
        <v>32</v>
      </c>
      <c r="I187">
        <v>3</v>
      </c>
      <c r="J187">
        <v>8</v>
      </c>
      <c r="K187" s="5">
        <v>0.1</v>
      </c>
      <c r="L187" s="5">
        <v>0.11</v>
      </c>
      <c r="M187" s="6">
        <f t="shared" si="6"/>
        <v>-9.999999999999995E-3</v>
      </c>
      <c r="N187" s="8">
        <f t="shared" si="7"/>
        <v>551.20000000000005</v>
      </c>
      <c r="O187">
        <v>500</v>
      </c>
      <c r="P187" t="str">
        <f t="shared" si="8"/>
        <v>low</v>
      </c>
      <c r="Q187" t="s">
        <v>26</v>
      </c>
      <c r="R187">
        <v>931</v>
      </c>
      <c r="S187" t="s">
        <v>34</v>
      </c>
      <c r="T187">
        <v>14</v>
      </c>
      <c r="U187">
        <v>3</v>
      </c>
      <c r="V187" t="s">
        <v>40</v>
      </c>
      <c r="W187">
        <v>72</v>
      </c>
      <c r="X187">
        <v>3</v>
      </c>
      <c r="Y187">
        <v>1</v>
      </c>
      <c r="Z187" t="s">
        <v>37</v>
      </c>
      <c r="AA187">
        <v>4673</v>
      </c>
      <c r="AB187">
        <v>1</v>
      </c>
      <c r="AC187">
        <v>13</v>
      </c>
      <c r="AD187">
        <v>3</v>
      </c>
      <c r="AE187">
        <v>4</v>
      </c>
      <c r="AF187">
        <v>1</v>
      </c>
      <c r="AG187">
        <v>8</v>
      </c>
      <c r="AH187">
        <v>5</v>
      </c>
      <c r="AI187">
        <v>7</v>
      </c>
      <c r="AJ187">
        <v>1</v>
      </c>
      <c r="AK187" t="str">
        <f>IF(Table2[[#This Row],[Alpha]]&gt;3%,"high performer",IF(Table2[[#This Row],[Alpha]]&gt;0%,"average performer","low performer"))</f>
        <v>low performer</v>
      </c>
      <c r="AL187" s="8">
        <v>3363.4993035109874</v>
      </c>
      <c r="AM187">
        <f>Table2[[#This Row],[Salary]]/Table2[[#This Row],[Market Salary]]</f>
        <v>0.81938473931692224</v>
      </c>
      <c r="AN187" t="str">
        <f>IF(AND(Table2[[#This Row],[Alpha]]&gt;3%,Table2[[#This Row],[Salary]]&lt;MEDIAN(G:G)),"Underpaid",IF(AND(Table2[[#This Row],[Alpha]]&lt;0,Table2[[#This Row],[Salary]]&gt;MEDIAN(G:G)),"Overpaid","Fair"))</f>
        <v>Fair</v>
      </c>
      <c r="AO187" t="str">
        <f>IF(AND(Table2[[#This Row],[Alpha]]&gt;3%,Table2[[#This Row],[Tenure]]&gt;5),"Ready Now",IF(AND(Table2[[#This Row],[Alpha]]&gt;0,Table2[[#This Row],[Tenure]]&gt;3),"Ready Soon","Not Ready"))</f>
        <v>Not Ready</v>
      </c>
    </row>
    <row r="188" spans="1:41" x14ac:dyDescent="0.35">
      <c r="A188">
        <v>40</v>
      </c>
      <c r="B188" t="s">
        <v>32</v>
      </c>
      <c r="C188">
        <v>4</v>
      </c>
      <c r="D188" t="s">
        <v>29</v>
      </c>
      <c r="E188" t="s">
        <v>45</v>
      </c>
      <c r="F188">
        <v>3</v>
      </c>
      <c r="G188" s="7">
        <v>19033</v>
      </c>
      <c r="H188" t="s">
        <v>32</v>
      </c>
      <c r="I188">
        <v>3</v>
      </c>
      <c r="J188">
        <v>20</v>
      </c>
      <c r="K188" s="5">
        <v>0.12</v>
      </c>
      <c r="L188" s="5">
        <v>0.09</v>
      </c>
      <c r="M188" s="6">
        <f t="shared" si="6"/>
        <v>0.03</v>
      </c>
      <c r="N188" s="8">
        <f t="shared" si="7"/>
        <v>3806.6000000000004</v>
      </c>
      <c r="O188">
        <v>500</v>
      </c>
      <c r="P188" t="str">
        <f t="shared" si="8"/>
        <v>low</v>
      </c>
      <c r="Q188" t="s">
        <v>26</v>
      </c>
      <c r="R188">
        <v>989</v>
      </c>
      <c r="S188" t="s">
        <v>34</v>
      </c>
      <c r="T188">
        <v>4</v>
      </c>
      <c r="U188">
        <v>1</v>
      </c>
      <c r="V188" t="s">
        <v>40</v>
      </c>
      <c r="W188">
        <v>46</v>
      </c>
      <c r="X188">
        <v>3</v>
      </c>
      <c r="Y188">
        <v>5</v>
      </c>
      <c r="Z188" t="s">
        <v>37</v>
      </c>
      <c r="AA188">
        <v>6499</v>
      </c>
      <c r="AB188">
        <v>1</v>
      </c>
      <c r="AC188">
        <v>14</v>
      </c>
      <c r="AD188">
        <v>3</v>
      </c>
      <c r="AE188">
        <v>2</v>
      </c>
      <c r="AF188">
        <v>1</v>
      </c>
      <c r="AG188">
        <v>21</v>
      </c>
      <c r="AH188">
        <v>2</v>
      </c>
      <c r="AI188">
        <v>8</v>
      </c>
      <c r="AJ188">
        <v>9</v>
      </c>
      <c r="AK188" t="str">
        <f>IF(Table2[[#This Row],[Alpha]]&gt;3%,"high performer",IF(Table2[[#This Row],[Alpha]]&gt;0%,"average performer","low performer"))</f>
        <v>average performer</v>
      </c>
      <c r="AL188" s="8">
        <v>22292.906912585822</v>
      </c>
      <c r="AM188">
        <f>Table2[[#This Row],[Salary]]/Table2[[#This Row],[Market Salary]]</f>
        <v>0.85376932109533954</v>
      </c>
      <c r="AN188" t="str">
        <f>IF(AND(Table2[[#This Row],[Alpha]]&gt;3%,Table2[[#This Row],[Salary]]&lt;MEDIAN(G:G)),"Underpaid",IF(AND(Table2[[#This Row],[Alpha]]&lt;0,Table2[[#This Row],[Salary]]&gt;MEDIAN(G:G)),"Overpaid","Fair"))</f>
        <v>Fair</v>
      </c>
      <c r="AO188" t="str">
        <f>IF(AND(Table2[[#This Row],[Alpha]]&gt;3%,Table2[[#This Row],[Tenure]]&gt;5),"Ready Now",IF(AND(Table2[[#This Row],[Alpha]]&gt;0,Table2[[#This Row],[Tenure]]&gt;3),"Ready Soon","Not Ready"))</f>
        <v>Ready Soon</v>
      </c>
    </row>
    <row r="189" spans="1:41" x14ac:dyDescent="0.35">
      <c r="A189">
        <v>55</v>
      </c>
      <c r="B189" t="s">
        <v>32</v>
      </c>
      <c r="C189">
        <v>3</v>
      </c>
      <c r="D189" t="s">
        <v>35</v>
      </c>
      <c r="E189" t="s">
        <v>47</v>
      </c>
      <c r="F189">
        <v>2</v>
      </c>
      <c r="G189" s="7">
        <v>18722</v>
      </c>
      <c r="H189" t="s">
        <v>32</v>
      </c>
      <c r="I189">
        <v>3</v>
      </c>
      <c r="J189">
        <v>24</v>
      </c>
      <c r="K189" s="5">
        <v>0.08</v>
      </c>
      <c r="L189" s="5">
        <v>0.11</v>
      </c>
      <c r="M189" s="6">
        <f t="shared" si="6"/>
        <v>-0.03</v>
      </c>
      <c r="N189" s="8">
        <f t="shared" si="7"/>
        <v>3744.4</v>
      </c>
      <c r="O189">
        <v>3000</v>
      </c>
      <c r="P189" t="str">
        <f t="shared" si="8"/>
        <v>High</v>
      </c>
      <c r="Q189" t="s">
        <v>26</v>
      </c>
      <c r="R189">
        <v>692</v>
      </c>
      <c r="S189" t="s">
        <v>34</v>
      </c>
      <c r="T189">
        <v>14</v>
      </c>
      <c r="U189">
        <v>4</v>
      </c>
      <c r="V189" t="s">
        <v>40</v>
      </c>
      <c r="W189">
        <v>61</v>
      </c>
      <c r="X189">
        <v>4</v>
      </c>
      <c r="Y189">
        <v>5</v>
      </c>
      <c r="Z189" t="s">
        <v>31</v>
      </c>
      <c r="AA189">
        <v>13339</v>
      </c>
      <c r="AB189">
        <v>8</v>
      </c>
      <c r="AC189">
        <v>11</v>
      </c>
      <c r="AD189">
        <v>3</v>
      </c>
      <c r="AE189">
        <v>4</v>
      </c>
      <c r="AF189">
        <v>0</v>
      </c>
      <c r="AG189">
        <v>36</v>
      </c>
      <c r="AH189">
        <v>3</v>
      </c>
      <c r="AI189">
        <v>15</v>
      </c>
      <c r="AJ189">
        <v>2</v>
      </c>
      <c r="AK189" t="str">
        <f>IF(Table2[[#This Row],[Alpha]]&gt;3%,"high performer",IF(Table2[[#This Row],[Alpha]]&gt;0%,"average performer","low performer"))</f>
        <v>low performer</v>
      </c>
      <c r="AL189" s="8">
        <v>23317.054981797119</v>
      </c>
      <c r="AM189">
        <f>Table2[[#This Row],[Salary]]/Table2[[#This Row],[Market Salary]]</f>
        <v>0.80293158868543513</v>
      </c>
      <c r="AN189" t="str">
        <f>IF(AND(Table2[[#This Row],[Alpha]]&gt;3%,Table2[[#This Row],[Salary]]&lt;MEDIAN(G:G)),"Underpaid",IF(AND(Table2[[#This Row],[Alpha]]&lt;0,Table2[[#This Row],[Salary]]&gt;MEDIAN(G:G)),"Overpaid","Fair"))</f>
        <v>Overpaid</v>
      </c>
      <c r="AO189" t="str">
        <f>IF(AND(Table2[[#This Row],[Alpha]]&gt;3%,Table2[[#This Row],[Tenure]]&gt;5),"Ready Now",IF(AND(Table2[[#This Row],[Alpha]]&gt;0,Table2[[#This Row],[Tenure]]&gt;3),"Ready Soon","Not Ready"))</f>
        <v>Not Ready</v>
      </c>
    </row>
    <row r="190" spans="1:41" x14ac:dyDescent="0.35">
      <c r="A190">
        <v>34</v>
      </c>
      <c r="B190" t="s">
        <v>32</v>
      </c>
      <c r="C190">
        <v>4</v>
      </c>
      <c r="D190" t="s">
        <v>35</v>
      </c>
      <c r="E190" t="s">
        <v>42</v>
      </c>
      <c r="F190">
        <v>3</v>
      </c>
      <c r="G190" s="7">
        <v>9547</v>
      </c>
      <c r="H190" t="s">
        <v>32</v>
      </c>
      <c r="I190">
        <v>2</v>
      </c>
      <c r="J190">
        <v>10</v>
      </c>
      <c r="K190" s="5">
        <v>0.08</v>
      </c>
      <c r="L190" s="5">
        <v>7.0000000000000007E-2</v>
      </c>
      <c r="M190" s="6">
        <f t="shared" si="6"/>
        <v>9.999999999999995E-3</v>
      </c>
      <c r="N190" s="8">
        <f t="shared" si="7"/>
        <v>1909.4</v>
      </c>
      <c r="O190">
        <v>4500</v>
      </c>
      <c r="P190" t="str">
        <f t="shared" si="8"/>
        <v>High</v>
      </c>
      <c r="Q190" t="s">
        <v>33</v>
      </c>
      <c r="R190">
        <v>1069</v>
      </c>
      <c r="S190" t="s">
        <v>34</v>
      </c>
      <c r="T190">
        <v>2</v>
      </c>
      <c r="U190">
        <v>1</v>
      </c>
      <c r="V190" t="s">
        <v>28</v>
      </c>
      <c r="W190">
        <v>45</v>
      </c>
      <c r="X190">
        <v>2</v>
      </c>
      <c r="Y190">
        <v>2</v>
      </c>
      <c r="Z190" t="s">
        <v>37</v>
      </c>
      <c r="AA190">
        <v>14074</v>
      </c>
      <c r="AB190">
        <v>1</v>
      </c>
      <c r="AC190">
        <v>17</v>
      </c>
      <c r="AD190">
        <v>3</v>
      </c>
      <c r="AE190">
        <v>3</v>
      </c>
      <c r="AF190">
        <v>0</v>
      </c>
      <c r="AG190">
        <v>10</v>
      </c>
      <c r="AH190">
        <v>2</v>
      </c>
      <c r="AI190">
        <v>9</v>
      </c>
      <c r="AJ190">
        <v>1</v>
      </c>
      <c r="AK190" t="str">
        <f>IF(Table2[[#This Row],[Alpha]]&gt;3%,"high performer",IF(Table2[[#This Row],[Alpha]]&gt;0%,"average performer","low performer"))</f>
        <v>average performer</v>
      </c>
      <c r="AL190" s="8">
        <v>12362.427750618306</v>
      </c>
      <c r="AM190">
        <f>Table2[[#This Row],[Salary]]/Table2[[#This Row],[Market Salary]]</f>
        <v>0.77225931609772258</v>
      </c>
      <c r="AN190" t="str">
        <f>IF(AND(Table2[[#This Row],[Alpha]]&gt;3%,Table2[[#This Row],[Salary]]&lt;MEDIAN(G:G)),"Underpaid",IF(AND(Table2[[#This Row],[Alpha]]&lt;0,Table2[[#This Row],[Salary]]&gt;MEDIAN(G:G)),"Overpaid","Fair"))</f>
        <v>Fair</v>
      </c>
      <c r="AO190" t="str">
        <f>IF(AND(Table2[[#This Row],[Alpha]]&gt;3%,Table2[[#This Row],[Tenure]]&gt;5),"Ready Now",IF(AND(Table2[[#This Row],[Alpha]]&gt;0,Table2[[#This Row],[Tenure]]&gt;3),"Ready Soon","Not Ready"))</f>
        <v>Ready Soon</v>
      </c>
    </row>
    <row r="191" spans="1:41" x14ac:dyDescent="0.35">
      <c r="A191">
        <v>51</v>
      </c>
      <c r="B191" t="s">
        <v>32</v>
      </c>
      <c r="C191">
        <v>4</v>
      </c>
      <c r="D191" t="s">
        <v>29</v>
      </c>
      <c r="E191" t="s">
        <v>43</v>
      </c>
      <c r="F191">
        <v>2</v>
      </c>
      <c r="G191" s="7">
        <v>13734</v>
      </c>
      <c r="H191" t="s">
        <v>32</v>
      </c>
      <c r="I191">
        <v>3</v>
      </c>
      <c r="J191">
        <v>7</v>
      </c>
      <c r="K191" s="5">
        <v>0.1</v>
      </c>
      <c r="L191" s="5">
        <v>0.1</v>
      </c>
      <c r="M191" s="6">
        <f t="shared" si="6"/>
        <v>0</v>
      </c>
      <c r="N191" s="8">
        <f t="shared" si="7"/>
        <v>2746.8</v>
      </c>
      <c r="O191">
        <v>1200</v>
      </c>
      <c r="P191" t="str">
        <f t="shared" si="8"/>
        <v>medium</v>
      </c>
      <c r="Q191" t="s">
        <v>26</v>
      </c>
      <c r="R191">
        <v>313</v>
      </c>
      <c r="S191" t="s">
        <v>34</v>
      </c>
      <c r="T191">
        <v>3</v>
      </c>
      <c r="U191">
        <v>3</v>
      </c>
      <c r="V191" t="s">
        <v>40</v>
      </c>
      <c r="W191">
        <v>98</v>
      </c>
      <c r="X191">
        <v>3</v>
      </c>
      <c r="Y191">
        <v>4</v>
      </c>
      <c r="Z191" t="s">
        <v>31</v>
      </c>
      <c r="AA191">
        <v>7192</v>
      </c>
      <c r="AB191">
        <v>3</v>
      </c>
      <c r="AC191">
        <v>18</v>
      </c>
      <c r="AD191">
        <v>3</v>
      </c>
      <c r="AE191">
        <v>3</v>
      </c>
      <c r="AF191">
        <v>0</v>
      </c>
      <c r="AG191">
        <v>21</v>
      </c>
      <c r="AH191">
        <v>6</v>
      </c>
      <c r="AI191">
        <v>7</v>
      </c>
      <c r="AJ191">
        <v>1</v>
      </c>
      <c r="AK191" t="str">
        <f>IF(Table2[[#This Row],[Alpha]]&gt;3%,"high performer",IF(Table2[[#This Row],[Alpha]]&gt;0%,"average performer","low performer"))</f>
        <v>low performer</v>
      </c>
      <c r="AL191" s="8">
        <v>14601.766335744665</v>
      </c>
      <c r="AM191">
        <f>Table2[[#This Row],[Salary]]/Table2[[#This Row],[Market Salary]]</f>
        <v>0.94057113942301618</v>
      </c>
      <c r="AN191" t="str">
        <f>IF(AND(Table2[[#This Row],[Alpha]]&gt;3%,Table2[[#This Row],[Salary]]&lt;MEDIAN(G:G)),"Underpaid",IF(AND(Table2[[#This Row],[Alpha]]&lt;0,Table2[[#This Row],[Salary]]&gt;MEDIAN(G:G)),"Overpaid","Fair"))</f>
        <v>Fair</v>
      </c>
      <c r="AO191" t="str">
        <f>IF(AND(Table2[[#This Row],[Alpha]]&gt;3%,Table2[[#This Row],[Tenure]]&gt;5),"Ready Now",IF(AND(Table2[[#This Row],[Alpha]]&gt;0,Table2[[#This Row],[Tenure]]&gt;3),"Ready Soon","Not Ready"))</f>
        <v>Not Ready</v>
      </c>
    </row>
    <row r="192" spans="1:41" x14ac:dyDescent="0.35">
      <c r="A192">
        <v>52</v>
      </c>
      <c r="B192" t="s">
        <v>32</v>
      </c>
      <c r="C192">
        <v>3</v>
      </c>
      <c r="D192" t="s">
        <v>35</v>
      </c>
      <c r="E192" t="s">
        <v>45</v>
      </c>
      <c r="F192">
        <v>3</v>
      </c>
      <c r="G192" s="7">
        <v>19999</v>
      </c>
      <c r="H192" t="s">
        <v>32</v>
      </c>
      <c r="I192">
        <v>3</v>
      </c>
      <c r="J192">
        <v>33</v>
      </c>
      <c r="K192" s="5">
        <v>0.12</v>
      </c>
      <c r="L192" s="5">
        <v>0.1</v>
      </c>
      <c r="M192" s="6">
        <f t="shared" si="6"/>
        <v>1.999999999999999E-2</v>
      </c>
      <c r="N192" s="8">
        <f t="shared" si="7"/>
        <v>3999.8</v>
      </c>
      <c r="O192">
        <v>3000</v>
      </c>
      <c r="P192" t="str">
        <f t="shared" si="8"/>
        <v>medium</v>
      </c>
      <c r="Q192" t="s">
        <v>26</v>
      </c>
      <c r="R192">
        <v>699</v>
      </c>
      <c r="S192" t="s">
        <v>34</v>
      </c>
      <c r="T192">
        <v>1</v>
      </c>
      <c r="U192">
        <v>4</v>
      </c>
      <c r="V192" t="s">
        <v>28</v>
      </c>
      <c r="W192">
        <v>65</v>
      </c>
      <c r="X192">
        <v>2</v>
      </c>
      <c r="Y192">
        <v>5</v>
      </c>
      <c r="Z192" t="s">
        <v>37</v>
      </c>
      <c r="AA192">
        <v>5678</v>
      </c>
      <c r="AB192">
        <v>0</v>
      </c>
      <c r="AC192">
        <v>14</v>
      </c>
      <c r="AD192">
        <v>3</v>
      </c>
      <c r="AE192">
        <v>1</v>
      </c>
      <c r="AF192">
        <v>1</v>
      </c>
      <c r="AG192">
        <v>34</v>
      </c>
      <c r="AH192">
        <v>5</v>
      </c>
      <c r="AI192">
        <v>18</v>
      </c>
      <c r="AJ192">
        <v>11</v>
      </c>
      <c r="AK192" t="str">
        <f>IF(Table2[[#This Row],[Alpha]]&gt;3%,"high performer",IF(Table2[[#This Row],[Alpha]]&gt;0%,"average performer","low performer"))</f>
        <v>average performer</v>
      </c>
      <c r="AL192" s="8">
        <v>23646.061931552787</v>
      </c>
      <c r="AM192">
        <f>Table2[[#This Row],[Salary]]/Table2[[#This Row],[Market Salary]]</f>
        <v>0.84576451072022996</v>
      </c>
      <c r="AN192" t="str">
        <f>IF(AND(Table2[[#This Row],[Alpha]]&gt;3%,Table2[[#This Row],[Salary]]&lt;MEDIAN(G:G)),"Underpaid",IF(AND(Table2[[#This Row],[Alpha]]&lt;0,Table2[[#This Row],[Salary]]&gt;MEDIAN(G:G)),"Overpaid","Fair"))</f>
        <v>Fair</v>
      </c>
      <c r="AO192" t="str">
        <f>IF(AND(Table2[[#This Row],[Alpha]]&gt;3%,Table2[[#This Row],[Tenure]]&gt;5),"Ready Now",IF(AND(Table2[[#This Row],[Alpha]]&gt;0,Table2[[#This Row],[Tenure]]&gt;3),"Ready Soon","Not Ready"))</f>
        <v>Ready Soon</v>
      </c>
    </row>
    <row r="193" spans="1:41" x14ac:dyDescent="0.35">
      <c r="A193">
        <v>27</v>
      </c>
      <c r="B193" t="s">
        <v>32</v>
      </c>
      <c r="C193">
        <v>4</v>
      </c>
      <c r="D193" t="s">
        <v>29</v>
      </c>
      <c r="E193" t="s">
        <v>36</v>
      </c>
      <c r="F193">
        <v>2</v>
      </c>
      <c r="G193" s="7">
        <v>2279</v>
      </c>
      <c r="H193" t="s">
        <v>32</v>
      </c>
      <c r="I193">
        <v>2</v>
      </c>
      <c r="J193">
        <v>7</v>
      </c>
      <c r="K193" s="5">
        <v>0.12</v>
      </c>
      <c r="L193" s="5">
        <v>0.1</v>
      </c>
      <c r="M193" s="6">
        <f t="shared" si="6"/>
        <v>1.999999999999999E-2</v>
      </c>
      <c r="N193" s="8">
        <f t="shared" si="7"/>
        <v>455.8</v>
      </c>
      <c r="O193">
        <v>500</v>
      </c>
      <c r="P193" t="str">
        <f t="shared" si="8"/>
        <v>High</v>
      </c>
      <c r="Q193" t="s">
        <v>26</v>
      </c>
      <c r="R193">
        <v>894</v>
      </c>
      <c r="S193" t="s">
        <v>34</v>
      </c>
      <c r="T193">
        <v>9</v>
      </c>
      <c r="U193">
        <v>3</v>
      </c>
      <c r="V193" t="s">
        <v>40</v>
      </c>
      <c r="W193">
        <v>99</v>
      </c>
      <c r="X193">
        <v>3</v>
      </c>
      <c r="Y193">
        <v>1</v>
      </c>
      <c r="Z193" t="s">
        <v>31</v>
      </c>
      <c r="AA193">
        <v>11781</v>
      </c>
      <c r="AB193">
        <v>1</v>
      </c>
      <c r="AC193">
        <v>16</v>
      </c>
      <c r="AD193">
        <v>3</v>
      </c>
      <c r="AE193">
        <v>4</v>
      </c>
      <c r="AF193">
        <v>0</v>
      </c>
      <c r="AG193">
        <v>7</v>
      </c>
      <c r="AH193">
        <v>2</v>
      </c>
      <c r="AI193">
        <v>7</v>
      </c>
      <c r="AJ193">
        <v>0</v>
      </c>
      <c r="AK193" t="str">
        <f>IF(Table2[[#This Row],[Alpha]]&gt;3%,"high performer",IF(Table2[[#This Row],[Alpha]]&gt;0%,"average performer","low performer"))</f>
        <v>average performer</v>
      </c>
      <c r="AL193" s="8">
        <v>2755.3657284119236</v>
      </c>
      <c r="AM193">
        <f>Table2[[#This Row],[Salary]]/Table2[[#This Row],[Market Salary]]</f>
        <v>0.82711343053305642</v>
      </c>
      <c r="AN193" t="str">
        <f>IF(AND(Table2[[#This Row],[Alpha]]&gt;3%,Table2[[#This Row],[Salary]]&lt;MEDIAN(G:G)),"Underpaid",IF(AND(Table2[[#This Row],[Alpha]]&lt;0,Table2[[#This Row],[Salary]]&gt;MEDIAN(G:G)),"Overpaid","Fair"))</f>
        <v>Fair</v>
      </c>
      <c r="AO193" t="str">
        <f>IF(AND(Table2[[#This Row],[Alpha]]&gt;3%,Table2[[#This Row],[Tenure]]&gt;5),"Ready Now",IF(AND(Table2[[#This Row],[Alpha]]&gt;0,Table2[[#This Row],[Tenure]]&gt;3),"Ready Soon","Not Ready"))</f>
        <v>Ready Soon</v>
      </c>
    </row>
    <row r="194" spans="1:41" x14ac:dyDescent="0.35">
      <c r="A194">
        <v>35</v>
      </c>
      <c r="B194" t="s">
        <v>25</v>
      </c>
      <c r="C194">
        <v>2</v>
      </c>
      <c r="D194" t="s">
        <v>35</v>
      </c>
      <c r="E194" t="s">
        <v>42</v>
      </c>
      <c r="F194">
        <v>3</v>
      </c>
      <c r="G194" s="7">
        <v>5916</v>
      </c>
      <c r="H194" t="s">
        <v>25</v>
      </c>
      <c r="I194">
        <v>3</v>
      </c>
      <c r="J194">
        <v>1</v>
      </c>
      <c r="K194" s="5">
        <v>0.1</v>
      </c>
      <c r="L194" s="5">
        <v>7.0000000000000007E-2</v>
      </c>
      <c r="M194" s="6">
        <f t="shared" ref="M194:M257" si="9">K194-L194</f>
        <v>0.03</v>
      </c>
      <c r="N194" s="8">
        <f t="shared" ref="N194:N257" si="10">G194 * 0.2</f>
        <v>1183.2</v>
      </c>
      <c r="O194">
        <v>1200</v>
      </c>
      <c r="P194" t="str">
        <f t="shared" si="8"/>
        <v>low</v>
      </c>
      <c r="Q194" t="s">
        <v>26</v>
      </c>
      <c r="R194">
        <v>556</v>
      </c>
      <c r="S194" t="s">
        <v>34</v>
      </c>
      <c r="T194">
        <v>23</v>
      </c>
      <c r="U194">
        <v>2</v>
      </c>
      <c r="V194" t="s">
        <v>28</v>
      </c>
      <c r="W194">
        <v>50</v>
      </c>
      <c r="X194">
        <v>2</v>
      </c>
      <c r="Y194">
        <v>2</v>
      </c>
      <c r="Z194" t="s">
        <v>37</v>
      </c>
      <c r="AA194">
        <v>15497</v>
      </c>
      <c r="AB194">
        <v>3</v>
      </c>
      <c r="AC194">
        <v>13</v>
      </c>
      <c r="AD194">
        <v>3</v>
      </c>
      <c r="AE194">
        <v>1</v>
      </c>
      <c r="AF194">
        <v>0</v>
      </c>
      <c r="AG194">
        <v>8</v>
      </c>
      <c r="AH194">
        <v>1</v>
      </c>
      <c r="AI194">
        <v>0</v>
      </c>
      <c r="AJ194">
        <v>0</v>
      </c>
      <c r="AK194" t="str">
        <f>IF(Table2[[#This Row],[Alpha]]&gt;3%,"high performer",IF(Table2[[#This Row],[Alpha]]&gt;0%,"average performer","low performer"))</f>
        <v>average performer</v>
      </c>
      <c r="AL194" s="8">
        <v>6535.4371981517716</v>
      </c>
      <c r="AM194">
        <f>Table2[[#This Row],[Salary]]/Table2[[#This Row],[Market Salary]]</f>
        <v>0.90521870544070882</v>
      </c>
      <c r="AN194" t="str">
        <f>IF(AND(Table2[[#This Row],[Alpha]]&gt;3%,Table2[[#This Row],[Salary]]&lt;MEDIAN(G:G)),"Underpaid",IF(AND(Table2[[#This Row],[Alpha]]&lt;0,Table2[[#This Row],[Salary]]&gt;MEDIAN(G:G)),"Overpaid","Fair"))</f>
        <v>Fair</v>
      </c>
      <c r="AO194" t="str">
        <f>IF(AND(Table2[[#This Row],[Alpha]]&gt;3%,Table2[[#This Row],[Tenure]]&gt;5),"Ready Now",IF(AND(Table2[[#This Row],[Alpha]]&gt;0,Table2[[#This Row],[Tenure]]&gt;3),"Ready Soon","Not Ready"))</f>
        <v>Not Ready</v>
      </c>
    </row>
    <row r="195" spans="1:41" x14ac:dyDescent="0.35">
      <c r="A195">
        <v>43</v>
      </c>
      <c r="B195" t="s">
        <v>32</v>
      </c>
      <c r="C195">
        <v>4</v>
      </c>
      <c r="D195" t="s">
        <v>35</v>
      </c>
      <c r="E195" t="s">
        <v>36</v>
      </c>
      <c r="F195">
        <v>4</v>
      </c>
      <c r="G195" s="7">
        <v>2089</v>
      </c>
      <c r="H195" t="s">
        <v>32</v>
      </c>
      <c r="I195">
        <v>4</v>
      </c>
      <c r="J195">
        <v>5</v>
      </c>
      <c r="K195" s="5">
        <v>0.1</v>
      </c>
      <c r="L195" s="5">
        <v>0.09</v>
      </c>
      <c r="M195" s="6">
        <f t="shared" si="9"/>
        <v>1.0000000000000009E-2</v>
      </c>
      <c r="N195" s="8">
        <f t="shared" si="10"/>
        <v>417.8</v>
      </c>
      <c r="O195">
        <v>4500</v>
      </c>
      <c r="P195" t="str">
        <f t="shared" ref="P195:P258" si="11">IF(G194&lt;7000,"low",IF(G194&lt;14000,"medium","High"))</f>
        <v>low</v>
      </c>
      <c r="Q195" t="s">
        <v>44</v>
      </c>
      <c r="R195">
        <v>1344</v>
      </c>
      <c r="S195" t="s">
        <v>34</v>
      </c>
      <c r="T195">
        <v>7</v>
      </c>
      <c r="U195">
        <v>3</v>
      </c>
      <c r="V195" t="s">
        <v>40</v>
      </c>
      <c r="W195">
        <v>37</v>
      </c>
      <c r="X195">
        <v>4</v>
      </c>
      <c r="Y195">
        <v>1</v>
      </c>
      <c r="Z195" t="s">
        <v>41</v>
      </c>
      <c r="AA195">
        <v>5228</v>
      </c>
      <c r="AB195">
        <v>4</v>
      </c>
      <c r="AC195">
        <v>14</v>
      </c>
      <c r="AD195">
        <v>3</v>
      </c>
      <c r="AE195">
        <v>4</v>
      </c>
      <c r="AF195">
        <v>3</v>
      </c>
      <c r="AG195">
        <v>7</v>
      </c>
      <c r="AH195">
        <v>3</v>
      </c>
      <c r="AI195">
        <v>4</v>
      </c>
      <c r="AJ195">
        <v>2</v>
      </c>
      <c r="AK195" t="str">
        <f>IF(Table2[[#This Row],[Alpha]]&gt;3%,"high performer",IF(Table2[[#This Row],[Alpha]]&gt;0%,"average performer","low performer"))</f>
        <v>average performer</v>
      </c>
      <c r="AL195" s="8">
        <v>2576.6113885458494</v>
      </c>
      <c r="AM195">
        <f>Table2[[#This Row],[Salary]]/Table2[[#This Row],[Market Salary]]</f>
        <v>0.81075478020725489</v>
      </c>
      <c r="AN195" t="str">
        <f>IF(AND(Table2[[#This Row],[Alpha]]&gt;3%,Table2[[#This Row],[Salary]]&lt;MEDIAN(G:G)),"Underpaid",IF(AND(Table2[[#This Row],[Alpha]]&lt;0,Table2[[#This Row],[Salary]]&gt;MEDIAN(G:G)),"Overpaid","Fair"))</f>
        <v>Fair</v>
      </c>
      <c r="AO195" t="str">
        <f>IF(AND(Table2[[#This Row],[Alpha]]&gt;3%,Table2[[#This Row],[Tenure]]&gt;5),"Ready Now",IF(AND(Table2[[#This Row],[Alpha]]&gt;0,Table2[[#This Row],[Tenure]]&gt;3),"Ready Soon","Not Ready"))</f>
        <v>Ready Soon</v>
      </c>
    </row>
    <row r="196" spans="1:41" x14ac:dyDescent="0.35">
      <c r="A196">
        <v>45</v>
      </c>
      <c r="B196" t="s">
        <v>32</v>
      </c>
      <c r="C196">
        <v>1</v>
      </c>
      <c r="D196" t="s">
        <v>35</v>
      </c>
      <c r="E196" t="s">
        <v>45</v>
      </c>
      <c r="F196">
        <v>4</v>
      </c>
      <c r="G196" s="7">
        <v>16792</v>
      </c>
      <c r="H196" t="s">
        <v>32</v>
      </c>
      <c r="I196">
        <v>3</v>
      </c>
      <c r="J196">
        <v>20</v>
      </c>
      <c r="K196" s="5">
        <v>0.15</v>
      </c>
      <c r="L196" s="5">
        <v>0.1</v>
      </c>
      <c r="M196" s="6">
        <f t="shared" si="9"/>
        <v>4.9999999999999989E-2</v>
      </c>
      <c r="N196" s="8">
        <f t="shared" si="10"/>
        <v>3358.4</v>
      </c>
      <c r="O196">
        <v>500</v>
      </c>
      <c r="P196" t="str">
        <f t="shared" si="11"/>
        <v>low</v>
      </c>
      <c r="Q196" t="s">
        <v>44</v>
      </c>
      <c r="R196">
        <v>1195</v>
      </c>
      <c r="S196" t="s">
        <v>34</v>
      </c>
      <c r="T196">
        <v>2</v>
      </c>
      <c r="U196">
        <v>2</v>
      </c>
      <c r="V196" t="s">
        <v>40</v>
      </c>
      <c r="W196">
        <v>65</v>
      </c>
      <c r="X196">
        <v>2</v>
      </c>
      <c r="Y196">
        <v>4</v>
      </c>
      <c r="Z196" t="s">
        <v>37</v>
      </c>
      <c r="AA196">
        <v>20462</v>
      </c>
      <c r="AB196">
        <v>9</v>
      </c>
      <c r="AC196">
        <v>23</v>
      </c>
      <c r="AD196">
        <v>4</v>
      </c>
      <c r="AE196">
        <v>4</v>
      </c>
      <c r="AF196">
        <v>1</v>
      </c>
      <c r="AG196">
        <v>22</v>
      </c>
      <c r="AH196">
        <v>1</v>
      </c>
      <c r="AI196">
        <v>8</v>
      </c>
      <c r="AJ196">
        <v>11</v>
      </c>
      <c r="AK196" t="str">
        <f>IF(Table2[[#This Row],[Alpha]]&gt;3%,"high performer",IF(Table2[[#This Row],[Alpha]]&gt;0%,"average performer","low performer"))</f>
        <v>high performer</v>
      </c>
      <c r="AL196" s="8">
        <v>18192.371678021558</v>
      </c>
      <c r="AM196">
        <f>Table2[[#This Row],[Salary]]/Table2[[#This Row],[Market Salary]]</f>
        <v>0.92302423769665143</v>
      </c>
      <c r="AN196" t="str">
        <f>IF(AND(Table2[[#This Row],[Alpha]]&gt;3%,Table2[[#This Row],[Salary]]&lt;MEDIAN(G:G)),"Underpaid",IF(AND(Table2[[#This Row],[Alpha]]&lt;0,Table2[[#This Row],[Salary]]&gt;MEDIAN(G:G)),"Overpaid","Fair"))</f>
        <v>Fair</v>
      </c>
      <c r="AO196" t="str">
        <f>IF(AND(Table2[[#This Row],[Alpha]]&gt;3%,Table2[[#This Row],[Tenure]]&gt;5),"Ready Now",IF(AND(Table2[[#This Row],[Alpha]]&gt;0,Table2[[#This Row],[Tenure]]&gt;3),"Ready Soon","Not Ready"))</f>
        <v>Ready Now</v>
      </c>
    </row>
    <row r="197" spans="1:41" x14ac:dyDescent="0.35">
      <c r="A197">
        <v>37</v>
      </c>
      <c r="B197" t="s">
        <v>32</v>
      </c>
      <c r="C197">
        <v>2</v>
      </c>
      <c r="D197" t="s">
        <v>35</v>
      </c>
      <c r="E197" t="s">
        <v>36</v>
      </c>
      <c r="F197">
        <v>1</v>
      </c>
      <c r="G197" s="7">
        <v>3564</v>
      </c>
      <c r="H197" t="s">
        <v>25</v>
      </c>
      <c r="I197">
        <v>2</v>
      </c>
      <c r="J197">
        <v>8</v>
      </c>
      <c r="K197" s="5">
        <v>0.08</v>
      </c>
      <c r="L197" s="5">
        <v>7.0000000000000007E-2</v>
      </c>
      <c r="M197" s="6">
        <f t="shared" si="9"/>
        <v>9.999999999999995E-3</v>
      </c>
      <c r="N197" s="8">
        <f t="shared" si="10"/>
        <v>712.80000000000007</v>
      </c>
      <c r="O197">
        <v>3000</v>
      </c>
      <c r="P197" t="str">
        <f t="shared" si="11"/>
        <v>High</v>
      </c>
      <c r="Q197" t="s">
        <v>26</v>
      </c>
      <c r="R197">
        <v>290</v>
      </c>
      <c r="S197" t="s">
        <v>34</v>
      </c>
      <c r="T197">
        <v>21</v>
      </c>
      <c r="U197">
        <v>3</v>
      </c>
      <c r="V197" t="s">
        <v>28</v>
      </c>
      <c r="W197">
        <v>65</v>
      </c>
      <c r="X197">
        <v>4</v>
      </c>
      <c r="Y197">
        <v>1</v>
      </c>
      <c r="Z197" t="s">
        <v>37</v>
      </c>
      <c r="AA197">
        <v>22977</v>
      </c>
      <c r="AB197">
        <v>1</v>
      </c>
      <c r="AC197">
        <v>12</v>
      </c>
      <c r="AD197">
        <v>3</v>
      </c>
      <c r="AE197">
        <v>1</v>
      </c>
      <c r="AF197">
        <v>1</v>
      </c>
      <c r="AG197">
        <v>8</v>
      </c>
      <c r="AH197">
        <v>3</v>
      </c>
      <c r="AI197">
        <v>7</v>
      </c>
      <c r="AJ197">
        <v>1</v>
      </c>
      <c r="AK197" t="str">
        <f>IF(Table2[[#This Row],[Alpha]]&gt;3%,"high performer",IF(Table2[[#This Row],[Alpha]]&gt;0%,"average performer","low performer"))</f>
        <v>average performer</v>
      </c>
      <c r="AL197" s="8">
        <v>4599.4917427297914</v>
      </c>
      <c r="AM197">
        <f>Table2[[#This Row],[Salary]]/Table2[[#This Row],[Market Salary]]</f>
        <v>0.7748682244366355</v>
      </c>
      <c r="AN197" t="str">
        <f>IF(AND(Table2[[#This Row],[Alpha]]&gt;3%,Table2[[#This Row],[Salary]]&lt;MEDIAN(G:G)),"Underpaid",IF(AND(Table2[[#This Row],[Alpha]]&lt;0,Table2[[#This Row],[Salary]]&gt;MEDIAN(G:G)),"Overpaid","Fair"))</f>
        <v>Fair</v>
      </c>
      <c r="AO197" t="str">
        <f>IF(AND(Table2[[#This Row],[Alpha]]&gt;3%,Table2[[#This Row],[Tenure]]&gt;5),"Ready Now",IF(AND(Table2[[#This Row],[Alpha]]&gt;0,Table2[[#This Row],[Tenure]]&gt;3),"Ready Soon","Not Ready"))</f>
        <v>Ready Soon</v>
      </c>
    </row>
    <row r="198" spans="1:41" x14ac:dyDescent="0.35">
      <c r="A198">
        <v>35</v>
      </c>
      <c r="B198" t="s">
        <v>32</v>
      </c>
      <c r="C198">
        <v>2</v>
      </c>
      <c r="D198" t="s">
        <v>29</v>
      </c>
      <c r="E198" t="s">
        <v>39</v>
      </c>
      <c r="F198">
        <v>2</v>
      </c>
      <c r="G198" s="7">
        <v>4425</v>
      </c>
      <c r="H198" t="s">
        <v>32</v>
      </c>
      <c r="I198">
        <v>3</v>
      </c>
      <c r="J198">
        <v>6</v>
      </c>
      <c r="K198" s="5">
        <v>0.15</v>
      </c>
      <c r="L198" s="5">
        <v>7.0000000000000007E-2</v>
      </c>
      <c r="M198" s="6">
        <f t="shared" si="9"/>
        <v>7.9999999999999988E-2</v>
      </c>
      <c r="N198" s="8">
        <f t="shared" si="10"/>
        <v>885</v>
      </c>
      <c r="O198">
        <v>4500</v>
      </c>
      <c r="P198" t="str">
        <f t="shared" si="11"/>
        <v>low</v>
      </c>
      <c r="Q198" t="s">
        <v>33</v>
      </c>
      <c r="R198">
        <v>138</v>
      </c>
      <c r="S198" t="s">
        <v>34</v>
      </c>
      <c r="T198">
        <v>2</v>
      </c>
      <c r="U198">
        <v>3</v>
      </c>
      <c r="V198" t="s">
        <v>40</v>
      </c>
      <c r="W198">
        <v>37</v>
      </c>
      <c r="X198">
        <v>3</v>
      </c>
      <c r="Y198">
        <v>2</v>
      </c>
      <c r="Z198" t="s">
        <v>31</v>
      </c>
      <c r="AA198">
        <v>15986</v>
      </c>
      <c r="AB198">
        <v>5</v>
      </c>
      <c r="AC198">
        <v>11</v>
      </c>
      <c r="AD198">
        <v>3</v>
      </c>
      <c r="AE198">
        <v>4</v>
      </c>
      <c r="AF198">
        <v>0</v>
      </c>
      <c r="AG198">
        <v>10</v>
      </c>
      <c r="AH198">
        <v>5</v>
      </c>
      <c r="AI198">
        <v>2</v>
      </c>
      <c r="AJ198">
        <v>1</v>
      </c>
      <c r="AK198" t="str">
        <f>IF(Table2[[#This Row],[Alpha]]&gt;3%,"high performer",IF(Table2[[#This Row],[Alpha]]&gt;0%,"average performer","low performer"))</f>
        <v>high performer</v>
      </c>
      <c r="AL198" s="8">
        <v>5243.8476625240155</v>
      </c>
      <c r="AM198">
        <f>Table2[[#This Row],[Salary]]/Table2[[#This Row],[Market Salary]]</f>
        <v>0.84384602390797137</v>
      </c>
      <c r="AN198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98" t="str">
        <f>IF(AND(Table2[[#This Row],[Alpha]]&gt;3%,Table2[[#This Row],[Tenure]]&gt;5),"Ready Now",IF(AND(Table2[[#This Row],[Alpha]]&gt;0,Table2[[#This Row],[Tenure]]&gt;3),"Ready Soon","Not Ready"))</f>
        <v>Ready Now</v>
      </c>
    </row>
    <row r="199" spans="1:41" x14ac:dyDescent="0.35">
      <c r="A199">
        <v>42</v>
      </c>
      <c r="B199" t="s">
        <v>32</v>
      </c>
      <c r="C199">
        <v>3</v>
      </c>
      <c r="D199" t="s">
        <v>29</v>
      </c>
      <c r="E199" t="s">
        <v>42</v>
      </c>
      <c r="F199">
        <v>3</v>
      </c>
      <c r="G199" s="7">
        <v>5265</v>
      </c>
      <c r="H199" t="s">
        <v>32</v>
      </c>
      <c r="I199">
        <v>3</v>
      </c>
      <c r="J199">
        <v>5</v>
      </c>
      <c r="K199" s="5">
        <v>0.1</v>
      </c>
      <c r="L199" s="5">
        <v>0.1</v>
      </c>
      <c r="M199" s="6">
        <f t="shared" si="9"/>
        <v>0</v>
      </c>
      <c r="N199" s="8">
        <f t="shared" si="10"/>
        <v>1053</v>
      </c>
      <c r="O199">
        <v>1200</v>
      </c>
      <c r="P199" t="str">
        <f t="shared" si="11"/>
        <v>low</v>
      </c>
      <c r="Q199" t="s">
        <v>44</v>
      </c>
      <c r="R199">
        <v>926</v>
      </c>
      <c r="S199" t="s">
        <v>34</v>
      </c>
      <c r="T199">
        <v>21</v>
      </c>
      <c r="U199">
        <v>2</v>
      </c>
      <c r="V199" t="s">
        <v>40</v>
      </c>
      <c r="W199">
        <v>36</v>
      </c>
      <c r="X199">
        <v>3</v>
      </c>
      <c r="Y199">
        <v>2</v>
      </c>
      <c r="Z199" t="s">
        <v>41</v>
      </c>
      <c r="AA199">
        <v>16439</v>
      </c>
      <c r="AB199">
        <v>2</v>
      </c>
      <c r="AC199">
        <v>16</v>
      </c>
      <c r="AD199">
        <v>3</v>
      </c>
      <c r="AE199">
        <v>2</v>
      </c>
      <c r="AF199">
        <v>1</v>
      </c>
      <c r="AG199">
        <v>11</v>
      </c>
      <c r="AH199">
        <v>5</v>
      </c>
      <c r="AI199">
        <v>3</v>
      </c>
      <c r="AJ199">
        <v>0</v>
      </c>
      <c r="AK199" t="str">
        <f>IF(Table2[[#This Row],[Alpha]]&gt;3%,"high performer",IF(Table2[[#This Row],[Alpha]]&gt;0%,"average performer","low performer"))</f>
        <v>low performer</v>
      </c>
      <c r="AL199" s="8">
        <v>6332.8417309900815</v>
      </c>
      <c r="AM199">
        <f>Table2[[#This Row],[Salary]]/Table2[[#This Row],[Market Salary]]</f>
        <v>0.83138032239704585</v>
      </c>
      <c r="AN199" t="str">
        <f>IF(AND(Table2[[#This Row],[Alpha]]&gt;3%,Table2[[#This Row],[Salary]]&lt;MEDIAN(G:G)),"Underpaid",IF(AND(Table2[[#This Row],[Alpha]]&lt;0,Table2[[#This Row],[Salary]]&gt;MEDIAN(G:G)),"Overpaid","Fair"))</f>
        <v>Fair</v>
      </c>
      <c r="AO199" t="str">
        <f>IF(AND(Table2[[#This Row],[Alpha]]&gt;3%,Table2[[#This Row],[Tenure]]&gt;5),"Ready Now",IF(AND(Table2[[#This Row],[Alpha]]&gt;0,Table2[[#This Row],[Tenure]]&gt;3),"Ready Soon","Not Ready"))</f>
        <v>Not Ready</v>
      </c>
    </row>
    <row r="200" spans="1:41" x14ac:dyDescent="0.35">
      <c r="A200">
        <v>38</v>
      </c>
      <c r="B200" t="s">
        <v>32</v>
      </c>
      <c r="C200">
        <v>4</v>
      </c>
      <c r="D200" t="s">
        <v>35</v>
      </c>
      <c r="E200" t="s">
        <v>42</v>
      </c>
      <c r="F200">
        <v>3</v>
      </c>
      <c r="G200" s="7">
        <v>6553</v>
      </c>
      <c r="H200" t="s">
        <v>32</v>
      </c>
      <c r="I200">
        <v>3</v>
      </c>
      <c r="J200">
        <v>1</v>
      </c>
      <c r="K200" s="5">
        <v>0.1</v>
      </c>
      <c r="L200" s="5">
        <v>0.11</v>
      </c>
      <c r="M200" s="6">
        <f t="shared" si="9"/>
        <v>-9.999999999999995E-3</v>
      </c>
      <c r="N200" s="8">
        <f t="shared" si="10"/>
        <v>1310.6000000000001</v>
      </c>
      <c r="O200">
        <v>500</v>
      </c>
      <c r="P200" t="str">
        <f t="shared" si="11"/>
        <v>low</v>
      </c>
      <c r="Q200" t="s">
        <v>26</v>
      </c>
      <c r="R200">
        <v>1261</v>
      </c>
      <c r="S200" t="s">
        <v>34</v>
      </c>
      <c r="T200">
        <v>2</v>
      </c>
      <c r="U200">
        <v>4</v>
      </c>
      <c r="V200" t="s">
        <v>28</v>
      </c>
      <c r="W200">
        <v>88</v>
      </c>
      <c r="X200">
        <v>3</v>
      </c>
      <c r="Y200">
        <v>2</v>
      </c>
      <c r="Z200" t="s">
        <v>37</v>
      </c>
      <c r="AA200">
        <v>7259</v>
      </c>
      <c r="AB200">
        <v>9</v>
      </c>
      <c r="AC200">
        <v>14</v>
      </c>
      <c r="AD200">
        <v>3</v>
      </c>
      <c r="AE200">
        <v>2</v>
      </c>
      <c r="AF200">
        <v>0</v>
      </c>
      <c r="AG200">
        <v>14</v>
      </c>
      <c r="AH200">
        <v>3</v>
      </c>
      <c r="AI200">
        <v>0</v>
      </c>
      <c r="AJ200">
        <v>0</v>
      </c>
      <c r="AK200" t="str">
        <f>IF(Table2[[#This Row],[Alpha]]&gt;3%,"high performer",IF(Table2[[#This Row],[Alpha]]&gt;0%,"average performer","low performer"))</f>
        <v>low performer</v>
      </c>
      <c r="AL200" s="8">
        <v>7557.4041081832211</v>
      </c>
      <c r="AM200">
        <f>Table2[[#This Row],[Salary]]/Table2[[#This Row],[Market Salary]]</f>
        <v>0.86709667846190153</v>
      </c>
      <c r="AN200" t="str">
        <f>IF(AND(Table2[[#This Row],[Alpha]]&gt;3%,Table2[[#This Row],[Salary]]&lt;MEDIAN(G:G)),"Underpaid",IF(AND(Table2[[#This Row],[Alpha]]&lt;0,Table2[[#This Row],[Salary]]&gt;MEDIAN(G:G)),"Overpaid","Fair"))</f>
        <v>Overpaid</v>
      </c>
      <c r="AO200" t="str">
        <f>IF(AND(Table2[[#This Row],[Alpha]]&gt;3%,Table2[[#This Row],[Tenure]]&gt;5),"Ready Now",IF(AND(Table2[[#This Row],[Alpha]]&gt;0,Table2[[#This Row],[Tenure]]&gt;3),"Ready Soon","Not Ready"))</f>
        <v>Not Ready</v>
      </c>
    </row>
    <row r="201" spans="1:41" x14ac:dyDescent="0.35">
      <c r="A201">
        <v>38</v>
      </c>
      <c r="B201" t="s">
        <v>32</v>
      </c>
      <c r="C201">
        <v>4</v>
      </c>
      <c r="D201" t="s">
        <v>35</v>
      </c>
      <c r="E201" t="s">
        <v>42</v>
      </c>
      <c r="F201">
        <v>4</v>
      </c>
      <c r="G201" s="7">
        <v>6261</v>
      </c>
      <c r="H201" t="s">
        <v>32</v>
      </c>
      <c r="I201">
        <v>1</v>
      </c>
      <c r="J201">
        <v>7</v>
      </c>
      <c r="K201" s="5">
        <v>0.15</v>
      </c>
      <c r="L201" s="5">
        <v>7.0000000000000007E-2</v>
      </c>
      <c r="M201" s="6">
        <f t="shared" si="9"/>
        <v>7.9999999999999988E-2</v>
      </c>
      <c r="N201" s="8">
        <f t="shared" si="10"/>
        <v>1252.2</v>
      </c>
      <c r="O201">
        <v>4500</v>
      </c>
      <c r="P201" t="str">
        <f t="shared" si="11"/>
        <v>low</v>
      </c>
      <c r="Q201" t="s">
        <v>26</v>
      </c>
      <c r="R201">
        <v>1084</v>
      </c>
      <c r="S201" t="s">
        <v>34</v>
      </c>
      <c r="T201">
        <v>29</v>
      </c>
      <c r="U201">
        <v>3</v>
      </c>
      <c r="V201" t="s">
        <v>49</v>
      </c>
      <c r="W201">
        <v>54</v>
      </c>
      <c r="X201">
        <v>3</v>
      </c>
      <c r="Y201">
        <v>2</v>
      </c>
      <c r="Z201" t="s">
        <v>37</v>
      </c>
      <c r="AA201">
        <v>4185</v>
      </c>
      <c r="AB201">
        <v>3</v>
      </c>
      <c r="AC201">
        <v>18</v>
      </c>
      <c r="AD201">
        <v>3</v>
      </c>
      <c r="AE201">
        <v>1</v>
      </c>
      <c r="AF201">
        <v>1</v>
      </c>
      <c r="AG201">
        <v>9</v>
      </c>
      <c r="AH201">
        <v>3</v>
      </c>
      <c r="AI201">
        <v>7</v>
      </c>
      <c r="AJ201">
        <v>1</v>
      </c>
      <c r="AK201" t="str">
        <f>IF(Table2[[#This Row],[Alpha]]&gt;3%,"high performer",IF(Table2[[#This Row],[Alpha]]&gt;0%,"average performer","low performer"))</f>
        <v>high performer</v>
      </c>
      <c r="AL201" s="8">
        <v>6335.8168230178444</v>
      </c>
      <c r="AM201">
        <f>Table2[[#This Row],[Salary]]/Table2[[#This Row],[Market Salary]]</f>
        <v>0.98819144790517977</v>
      </c>
      <c r="AN201" t="str">
        <f>IF(AND(Table2[[#This Row],[Alpha]]&gt;3%,Table2[[#This Row],[Salary]]&lt;MEDIAN(G:G)),"Underpaid",IF(AND(Table2[[#This Row],[Alpha]]&lt;0,Table2[[#This Row],[Salary]]&gt;MEDIAN(G:G)),"Overpaid","Fair"))</f>
        <v>Fair</v>
      </c>
      <c r="AO201" t="str">
        <f>IF(AND(Table2[[#This Row],[Alpha]]&gt;3%,Table2[[#This Row],[Tenure]]&gt;5),"Ready Now",IF(AND(Table2[[#This Row],[Alpha]]&gt;0,Table2[[#This Row],[Tenure]]&gt;3),"Ready Soon","Not Ready"))</f>
        <v>Ready Now</v>
      </c>
    </row>
    <row r="202" spans="1:41" x14ac:dyDescent="0.35">
      <c r="A202">
        <v>27</v>
      </c>
      <c r="B202" t="s">
        <v>32</v>
      </c>
      <c r="C202">
        <v>3</v>
      </c>
      <c r="D202" t="s">
        <v>35</v>
      </c>
      <c r="E202" t="s">
        <v>42</v>
      </c>
      <c r="F202">
        <v>1</v>
      </c>
      <c r="G202" s="7">
        <v>4298</v>
      </c>
      <c r="H202" t="s">
        <v>32</v>
      </c>
      <c r="I202">
        <v>3</v>
      </c>
      <c r="J202">
        <v>2</v>
      </c>
      <c r="K202" s="5">
        <v>0.1</v>
      </c>
      <c r="L202" s="5">
        <v>0.09</v>
      </c>
      <c r="M202" s="6">
        <f t="shared" si="9"/>
        <v>1.0000000000000009E-2</v>
      </c>
      <c r="N202" s="8">
        <f t="shared" si="10"/>
        <v>859.6</v>
      </c>
      <c r="O202">
        <v>3000</v>
      </c>
      <c r="P202" t="str">
        <f t="shared" si="11"/>
        <v>low</v>
      </c>
      <c r="Q202" t="s">
        <v>33</v>
      </c>
      <c r="R202">
        <v>472</v>
      </c>
      <c r="S202" t="s">
        <v>34</v>
      </c>
      <c r="T202">
        <v>1</v>
      </c>
      <c r="U202">
        <v>1</v>
      </c>
      <c r="V202" t="s">
        <v>49</v>
      </c>
      <c r="W202">
        <v>60</v>
      </c>
      <c r="X202">
        <v>2</v>
      </c>
      <c r="Y202">
        <v>2</v>
      </c>
      <c r="Z202" t="s">
        <v>37</v>
      </c>
      <c r="AA202">
        <v>9679</v>
      </c>
      <c r="AB202">
        <v>5</v>
      </c>
      <c r="AC202">
        <v>19</v>
      </c>
      <c r="AD202">
        <v>3</v>
      </c>
      <c r="AE202">
        <v>3</v>
      </c>
      <c r="AF202">
        <v>1</v>
      </c>
      <c r="AG202">
        <v>6</v>
      </c>
      <c r="AH202">
        <v>1</v>
      </c>
      <c r="AI202">
        <v>2</v>
      </c>
      <c r="AJ202">
        <v>2</v>
      </c>
      <c r="AK202" t="str">
        <f>IF(Table2[[#This Row],[Alpha]]&gt;3%,"high performer",IF(Table2[[#This Row],[Alpha]]&gt;0%,"average performer","low performer"))</f>
        <v>average performer</v>
      </c>
      <c r="AL202" s="8">
        <v>4388.9613955285395</v>
      </c>
      <c r="AM202">
        <f>Table2[[#This Row],[Salary]]/Table2[[#This Row],[Market Salary]]</f>
        <v>0.979274961128341</v>
      </c>
      <c r="AN202" t="str">
        <f>IF(AND(Table2[[#This Row],[Alpha]]&gt;3%,Table2[[#This Row],[Salary]]&lt;MEDIAN(G:G)),"Underpaid",IF(AND(Table2[[#This Row],[Alpha]]&lt;0,Table2[[#This Row],[Salary]]&gt;MEDIAN(G:G)),"Overpaid","Fair"))</f>
        <v>Fair</v>
      </c>
      <c r="AO202" t="str">
        <f>IF(AND(Table2[[#This Row],[Alpha]]&gt;3%,Table2[[#This Row],[Tenure]]&gt;5),"Ready Now",IF(AND(Table2[[#This Row],[Alpha]]&gt;0,Table2[[#This Row],[Tenure]]&gt;3),"Ready Soon","Not Ready"))</f>
        <v>Not Ready</v>
      </c>
    </row>
    <row r="203" spans="1:41" x14ac:dyDescent="0.35">
      <c r="A203">
        <v>49</v>
      </c>
      <c r="B203" t="s">
        <v>32</v>
      </c>
      <c r="C203">
        <v>4</v>
      </c>
      <c r="D203" t="s">
        <v>35</v>
      </c>
      <c r="E203" t="s">
        <v>42</v>
      </c>
      <c r="F203">
        <v>4</v>
      </c>
      <c r="G203" s="7">
        <v>6804</v>
      </c>
      <c r="H203" t="s">
        <v>25</v>
      </c>
      <c r="I203">
        <v>3</v>
      </c>
      <c r="J203">
        <v>7</v>
      </c>
      <c r="K203" s="5">
        <v>0.12</v>
      </c>
      <c r="L203" s="5">
        <v>0.11</v>
      </c>
      <c r="M203" s="6">
        <f t="shared" si="9"/>
        <v>9.999999999999995E-3</v>
      </c>
      <c r="N203" s="8">
        <f t="shared" si="10"/>
        <v>1360.8000000000002</v>
      </c>
      <c r="O203">
        <v>1200</v>
      </c>
      <c r="P203" t="str">
        <f t="shared" si="11"/>
        <v>low</v>
      </c>
      <c r="Q203" t="s">
        <v>44</v>
      </c>
      <c r="R203">
        <v>1002</v>
      </c>
      <c r="S203" t="s">
        <v>34</v>
      </c>
      <c r="T203">
        <v>18</v>
      </c>
      <c r="U203">
        <v>4</v>
      </c>
      <c r="V203" t="s">
        <v>28</v>
      </c>
      <c r="W203">
        <v>92</v>
      </c>
      <c r="X203">
        <v>3</v>
      </c>
      <c r="Y203">
        <v>2</v>
      </c>
      <c r="Z203" t="s">
        <v>41</v>
      </c>
      <c r="AA203">
        <v>23793</v>
      </c>
      <c r="AB203">
        <v>1</v>
      </c>
      <c r="AC203">
        <v>15</v>
      </c>
      <c r="AD203">
        <v>3</v>
      </c>
      <c r="AE203">
        <v>1</v>
      </c>
      <c r="AF203">
        <v>2</v>
      </c>
      <c r="AG203">
        <v>7</v>
      </c>
      <c r="AH203">
        <v>0</v>
      </c>
      <c r="AI203">
        <v>7</v>
      </c>
      <c r="AJ203">
        <v>1</v>
      </c>
      <c r="AK203" t="str">
        <f>IF(Table2[[#This Row],[Alpha]]&gt;3%,"high performer",IF(Table2[[#This Row],[Alpha]]&gt;0%,"average performer","low performer"))</f>
        <v>average performer</v>
      </c>
      <c r="AL203" s="8">
        <v>7534.3262551480848</v>
      </c>
      <c r="AM203">
        <f>Table2[[#This Row],[Salary]]/Table2[[#This Row],[Market Salary]]</f>
        <v>0.9030668130877576</v>
      </c>
      <c r="AN203" t="str">
        <f>IF(AND(Table2[[#This Row],[Alpha]]&gt;3%,Table2[[#This Row],[Salary]]&lt;MEDIAN(G:G)),"Underpaid",IF(AND(Table2[[#This Row],[Alpha]]&lt;0,Table2[[#This Row],[Salary]]&gt;MEDIAN(G:G)),"Overpaid","Fair"))</f>
        <v>Fair</v>
      </c>
      <c r="AO203" t="str">
        <f>IF(AND(Table2[[#This Row],[Alpha]]&gt;3%,Table2[[#This Row],[Tenure]]&gt;5),"Ready Now",IF(AND(Table2[[#This Row],[Alpha]]&gt;0,Table2[[#This Row],[Tenure]]&gt;3),"Ready Soon","Not Ready"))</f>
        <v>Ready Soon</v>
      </c>
    </row>
    <row r="204" spans="1:41" x14ac:dyDescent="0.35">
      <c r="A204">
        <v>34</v>
      </c>
      <c r="B204" t="s">
        <v>32</v>
      </c>
      <c r="C204">
        <v>4</v>
      </c>
      <c r="D204" t="s">
        <v>35</v>
      </c>
      <c r="E204" t="s">
        <v>36</v>
      </c>
      <c r="F204">
        <v>3</v>
      </c>
      <c r="G204" s="7">
        <v>3815</v>
      </c>
      <c r="H204" t="s">
        <v>25</v>
      </c>
      <c r="I204">
        <v>4</v>
      </c>
      <c r="J204">
        <v>5</v>
      </c>
      <c r="K204" s="5">
        <v>0.08</v>
      </c>
      <c r="L204" s="5">
        <v>0.11</v>
      </c>
      <c r="M204" s="6">
        <f t="shared" si="9"/>
        <v>-0.03</v>
      </c>
      <c r="N204" s="8">
        <f t="shared" si="10"/>
        <v>763</v>
      </c>
      <c r="O204">
        <v>4500</v>
      </c>
      <c r="P204" t="str">
        <f t="shared" si="11"/>
        <v>low</v>
      </c>
      <c r="Q204" t="s">
        <v>33</v>
      </c>
      <c r="R204">
        <v>878</v>
      </c>
      <c r="S204" t="s">
        <v>34</v>
      </c>
      <c r="T204">
        <v>10</v>
      </c>
      <c r="U204">
        <v>4</v>
      </c>
      <c r="V204" t="s">
        <v>40</v>
      </c>
      <c r="W204">
        <v>43</v>
      </c>
      <c r="X204">
        <v>3</v>
      </c>
      <c r="Y204">
        <v>1</v>
      </c>
      <c r="Z204" t="s">
        <v>41</v>
      </c>
      <c r="AA204">
        <v>5972</v>
      </c>
      <c r="AB204">
        <v>1</v>
      </c>
      <c r="AC204">
        <v>17</v>
      </c>
      <c r="AD204">
        <v>3</v>
      </c>
      <c r="AE204">
        <v>4</v>
      </c>
      <c r="AF204">
        <v>1</v>
      </c>
      <c r="AG204">
        <v>5</v>
      </c>
      <c r="AH204">
        <v>4</v>
      </c>
      <c r="AI204">
        <v>3</v>
      </c>
      <c r="AJ204">
        <v>2</v>
      </c>
      <c r="AK204" t="str">
        <f>IF(Table2[[#This Row],[Alpha]]&gt;3%,"high performer",IF(Table2[[#This Row],[Alpha]]&gt;0%,"average performer","low performer"))</f>
        <v>low performer</v>
      </c>
      <c r="AL204" s="8">
        <v>3857.7851245834354</v>
      </c>
      <c r="AM204">
        <f>Table2[[#This Row],[Salary]]/Table2[[#This Row],[Market Salary]]</f>
        <v>0.98890940702975116</v>
      </c>
      <c r="AN204" t="str">
        <f>IF(AND(Table2[[#This Row],[Alpha]]&gt;3%,Table2[[#This Row],[Salary]]&lt;MEDIAN(G:G)),"Underpaid",IF(AND(Table2[[#This Row],[Alpha]]&lt;0,Table2[[#This Row],[Salary]]&gt;MEDIAN(G:G)),"Overpaid","Fair"))</f>
        <v>Fair</v>
      </c>
      <c r="AO204" t="str">
        <f>IF(AND(Table2[[#This Row],[Alpha]]&gt;3%,Table2[[#This Row],[Tenure]]&gt;5),"Ready Now",IF(AND(Table2[[#This Row],[Alpha]]&gt;0,Table2[[#This Row],[Tenure]]&gt;3),"Ready Soon","Not Ready"))</f>
        <v>Not Ready</v>
      </c>
    </row>
    <row r="205" spans="1:41" x14ac:dyDescent="0.35">
      <c r="A205">
        <v>40</v>
      </c>
      <c r="B205" t="s">
        <v>32</v>
      </c>
      <c r="C205">
        <v>3</v>
      </c>
      <c r="D205" t="s">
        <v>35</v>
      </c>
      <c r="E205" t="s">
        <v>39</v>
      </c>
      <c r="F205">
        <v>4</v>
      </c>
      <c r="G205" s="7">
        <v>2741</v>
      </c>
      <c r="H205" t="s">
        <v>25</v>
      </c>
      <c r="I205">
        <v>4</v>
      </c>
      <c r="J205">
        <v>7</v>
      </c>
      <c r="K205" s="5">
        <v>0.1</v>
      </c>
      <c r="L205" s="5">
        <v>0.09</v>
      </c>
      <c r="M205" s="6">
        <f t="shared" si="9"/>
        <v>1.0000000000000009E-2</v>
      </c>
      <c r="N205" s="8">
        <f t="shared" si="10"/>
        <v>548.20000000000005</v>
      </c>
      <c r="O205">
        <v>500</v>
      </c>
      <c r="P205" t="str">
        <f t="shared" si="11"/>
        <v>low</v>
      </c>
      <c r="Q205" t="s">
        <v>26</v>
      </c>
      <c r="R205">
        <v>905</v>
      </c>
      <c r="S205" t="s">
        <v>34</v>
      </c>
      <c r="T205">
        <v>19</v>
      </c>
      <c r="U205">
        <v>2</v>
      </c>
      <c r="V205" t="s">
        <v>40</v>
      </c>
      <c r="W205">
        <v>99</v>
      </c>
      <c r="X205">
        <v>3</v>
      </c>
      <c r="Y205">
        <v>2</v>
      </c>
      <c r="Z205" t="s">
        <v>37</v>
      </c>
      <c r="AA205">
        <v>16523</v>
      </c>
      <c r="AB205">
        <v>8</v>
      </c>
      <c r="AC205">
        <v>15</v>
      </c>
      <c r="AD205">
        <v>3</v>
      </c>
      <c r="AE205">
        <v>3</v>
      </c>
      <c r="AF205">
        <v>1</v>
      </c>
      <c r="AG205">
        <v>15</v>
      </c>
      <c r="AH205">
        <v>2</v>
      </c>
      <c r="AI205">
        <v>2</v>
      </c>
      <c r="AJ205">
        <v>3</v>
      </c>
      <c r="AK205" t="str">
        <f>IF(Table2[[#This Row],[Alpha]]&gt;3%,"high performer",IF(Table2[[#This Row],[Alpha]]&gt;0%,"average performer","low performer"))</f>
        <v>average performer</v>
      </c>
      <c r="AL205" s="8">
        <v>3254.7265467947077</v>
      </c>
      <c r="AM205">
        <f>Table2[[#This Row],[Salary]]/Table2[[#This Row],[Market Salary]]</f>
        <v>0.8421598437200104</v>
      </c>
      <c r="AN205" t="str">
        <f>IF(AND(Table2[[#This Row],[Alpha]]&gt;3%,Table2[[#This Row],[Salary]]&lt;MEDIAN(G:G)),"Underpaid",IF(AND(Table2[[#This Row],[Alpha]]&lt;0,Table2[[#This Row],[Salary]]&gt;MEDIAN(G:G)),"Overpaid","Fair"))</f>
        <v>Fair</v>
      </c>
      <c r="AO205" t="str">
        <f>IF(AND(Table2[[#This Row],[Alpha]]&gt;3%,Table2[[#This Row],[Tenure]]&gt;5),"Ready Now",IF(AND(Table2[[#This Row],[Alpha]]&gt;0,Table2[[#This Row],[Tenure]]&gt;3),"Ready Soon","Not Ready"))</f>
        <v>Ready Soon</v>
      </c>
    </row>
    <row r="206" spans="1:41" x14ac:dyDescent="0.35">
      <c r="A206">
        <v>38</v>
      </c>
      <c r="B206" t="s">
        <v>25</v>
      </c>
      <c r="C206">
        <v>2</v>
      </c>
      <c r="D206" t="s">
        <v>35</v>
      </c>
      <c r="E206" t="s">
        <v>43</v>
      </c>
      <c r="F206">
        <v>1</v>
      </c>
      <c r="G206" s="7">
        <v>6673</v>
      </c>
      <c r="H206" t="s">
        <v>25</v>
      </c>
      <c r="I206">
        <v>3</v>
      </c>
      <c r="J206">
        <v>1</v>
      </c>
      <c r="K206" s="5">
        <v>0.08</v>
      </c>
      <c r="L206" s="5">
        <v>0.11</v>
      </c>
      <c r="M206" s="6">
        <f t="shared" si="9"/>
        <v>-0.03</v>
      </c>
      <c r="N206" s="8">
        <f t="shared" si="10"/>
        <v>1334.6000000000001</v>
      </c>
      <c r="O206">
        <v>3000</v>
      </c>
      <c r="P206" t="str">
        <f t="shared" si="11"/>
        <v>low</v>
      </c>
      <c r="Q206" t="s">
        <v>26</v>
      </c>
      <c r="R206">
        <v>1180</v>
      </c>
      <c r="S206" t="s">
        <v>34</v>
      </c>
      <c r="T206">
        <v>29</v>
      </c>
      <c r="U206">
        <v>1</v>
      </c>
      <c r="V206" t="s">
        <v>40</v>
      </c>
      <c r="W206">
        <v>70</v>
      </c>
      <c r="X206">
        <v>3</v>
      </c>
      <c r="Y206">
        <v>2</v>
      </c>
      <c r="Z206" t="s">
        <v>37</v>
      </c>
      <c r="AA206">
        <v>11354</v>
      </c>
      <c r="AB206">
        <v>7</v>
      </c>
      <c r="AC206">
        <v>19</v>
      </c>
      <c r="AD206">
        <v>3</v>
      </c>
      <c r="AE206">
        <v>2</v>
      </c>
      <c r="AF206">
        <v>0</v>
      </c>
      <c r="AG206">
        <v>17</v>
      </c>
      <c r="AH206">
        <v>2</v>
      </c>
      <c r="AI206">
        <v>0</v>
      </c>
      <c r="AJ206">
        <v>0</v>
      </c>
      <c r="AK206" t="str">
        <f>IF(Table2[[#This Row],[Alpha]]&gt;3%,"high performer",IF(Table2[[#This Row],[Alpha]]&gt;0%,"average performer","low performer"))</f>
        <v>low performer</v>
      </c>
      <c r="AL206" s="8">
        <v>8660.5990758308471</v>
      </c>
      <c r="AM206">
        <f>Table2[[#This Row],[Salary]]/Table2[[#This Row],[Market Salary]]</f>
        <v>0.77050097130374684</v>
      </c>
      <c r="AN206" t="str">
        <f>IF(AND(Table2[[#This Row],[Alpha]]&gt;3%,Table2[[#This Row],[Salary]]&lt;MEDIAN(G:G)),"Underpaid",IF(AND(Table2[[#This Row],[Alpha]]&lt;0,Table2[[#This Row],[Salary]]&gt;MEDIAN(G:G)),"Overpaid","Fair"))</f>
        <v>Overpaid</v>
      </c>
      <c r="AO206" t="str">
        <f>IF(AND(Table2[[#This Row],[Alpha]]&gt;3%,Table2[[#This Row],[Tenure]]&gt;5),"Ready Now",IF(AND(Table2[[#This Row],[Alpha]]&gt;0,Table2[[#This Row],[Tenure]]&gt;3),"Ready Soon","Not Ready"))</f>
        <v>Not Ready</v>
      </c>
    </row>
    <row r="207" spans="1:41" x14ac:dyDescent="0.35">
      <c r="A207">
        <v>29</v>
      </c>
      <c r="B207" t="s">
        <v>25</v>
      </c>
      <c r="C207">
        <v>2</v>
      </c>
      <c r="D207" t="s">
        <v>29</v>
      </c>
      <c r="E207" t="s">
        <v>30</v>
      </c>
      <c r="F207">
        <v>4</v>
      </c>
      <c r="G207" s="7">
        <v>7639</v>
      </c>
      <c r="H207" t="s">
        <v>32</v>
      </c>
      <c r="I207">
        <v>2</v>
      </c>
      <c r="J207">
        <v>10</v>
      </c>
      <c r="K207" s="5">
        <v>0.1</v>
      </c>
      <c r="L207" s="5">
        <v>0.11</v>
      </c>
      <c r="M207" s="6">
        <f t="shared" si="9"/>
        <v>-9.999999999999995E-3</v>
      </c>
      <c r="N207" s="8">
        <f t="shared" si="10"/>
        <v>1527.8000000000002</v>
      </c>
      <c r="O207">
        <v>500</v>
      </c>
      <c r="P207" t="str">
        <f t="shared" si="11"/>
        <v>low</v>
      </c>
      <c r="Q207" t="s">
        <v>26</v>
      </c>
      <c r="R207">
        <v>121</v>
      </c>
      <c r="S207" t="s">
        <v>27</v>
      </c>
      <c r="T207">
        <v>27</v>
      </c>
      <c r="U207">
        <v>3</v>
      </c>
      <c r="V207" t="s">
        <v>48</v>
      </c>
      <c r="W207">
        <v>35</v>
      </c>
      <c r="X207">
        <v>3</v>
      </c>
      <c r="Y207">
        <v>3</v>
      </c>
      <c r="Z207" t="s">
        <v>37</v>
      </c>
      <c r="AA207">
        <v>24525</v>
      </c>
      <c r="AB207">
        <v>1</v>
      </c>
      <c r="AC207">
        <v>22</v>
      </c>
      <c r="AD207">
        <v>4</v>
      </c>
      <c r="AE207">
        <v>4</v>
      </c>
      <c r="AF207">
        <v>3</v>
      </c>
      <c r="AG207">
        <v>10</v>
      </c>
      <c r="AH207">
        <v>3</v>
      </c>
      <c r="AI207">
        <v>4</v>
      </c>
      <c r="AJ207">
        <v>1</v>
      </c>
      <c r="AK207" t="str">
        <f>IF(Table2[[#This Row],[Alpha]]&gt;3%,"high performer",IF(Table2[[#This Row],[Alpha]]&gt;0%,"average performer","low performer"))</f>
        <v>low performer</v>
      </c>
      <c r="AL207" s="8">
        <v>7769.9607702574795</v>
      </c>
      <c r="AM207">
        <f>Table2[[#This Row],[Salary]]/Table2[[#This Row],[Market Salary]]</f>
        <v>0.98314524691568816</v>
      </c>
      <c r="AN207" t="str">
        <f>IF(AND(Table2[[#This Row],[Alpha]]&gt;3%,Table2[[#This Row],[Salary]]&lt;MEDIAN(G:G)),"Underpaid",IF(AND(Table2[[#This Row],[Alpha]]&lt;0,Table2[[#This Row],[Salary]]&gt;MEDIAN(G:G)),"Overpaid","Fair"))</f>
        <v>Overpaid</v>
      </c>
      <c r="AO207" t="str">
        <f>IF(AND(Table2[[#This Row],[Alpha]]&gt;3%,Table2[[#This Row],[Tenure]]&gt;5),"Ready Now",IF(AND(Table2[[#This Row],[Alpha]]&gt;0,Table2[[#This Row],[Tenure]]&gt;3),"Ready Soon","Not Ready"))</f>
        <v>Not Ready</v>
      </c>
    </row>
    <row r="208" spans="1:41" x14ac:dyDescent="0.35">
      <c r="A208">
        <v>22</v>
      </c>
      <c r="B208" t="s">
        <v>32</v>
      </c>
      <c r="C208">
        <v>4</v>
      </c>
      <c r="D208" t="s">
        <v>35</v>
      </c>
      <c r="E208" t="s">
        <v>36</v>
      </c>
      <c r="F208">
        <v>2</v>
      </c>
      <c r="G208" s="7">
        <v>2328</v>
      </c>
      <c r="H208" t="s">
        <v>25</v>
      </c>
      <c r="I208">
        <v>2</v>
      </c>
      <c r="J208">
        <v>4</v>
      </c>
      <c r="K208" s="5">
        <v>0.15</v>
      </c>
      <c r="L208" s="5">
        <v>0.09</v>
      </c>
      <c r="M208" s="6">
        <f t="shared" si="9"/>
        <v>0.06</v>
      </c>
      <c r="N208" s="8">
        <f t="shared" si="10"/>
        <v>465.6</v>
      </c>
      <c r="O208">
        <v>500</v>
      </c>
      <c r="P208" t="str">
        <f t="shared" si="11"/>
        <v>medium</v>
      </c>
      <c r="Q208" t="s">
        <v>26</v>
      </c>
      <c r="R208">
        <v>1136</v>
      </c>
      <c r="S208" t="s">
        <v>34</v>
      </c>
      <c r="T208">
        <v>5</v>
      </c>
      <c r="U208">
        <v>3</v>
      </c>
      <c r="V208" t="s">
        <v>28</v>
      </c>
      <c r="W208">
        <v>60</v>
      </c>
      <c r="X208">
        <v>4</v>
      </c>
      <c r="Y208">
        <v>1</v>
      </c>
      <c r="Z208" t="s">
        <v>41</v>
      </c>
      <c r="AA208">
        <v>12392</v>
      </c>
      <c r="AB208">
        <v>1</v>
      </c>
      <c r="AC208">
        <v>16</v>
      </c>
      <c r="AD208">
        <v>3</v>
      </c>
      <c r="AE208">
        <v>1</v>
      </c>
      <c r="AF208">
        <v>1</v>
      </c>
      <c r="AG208">
        <v>4</v>
      </c>
      <c r="AH208">
        <v>2</v>
      </c>
      <c r="AI208">
        <v>2</v>
      </c>
      <c r="AJ208">
        <v>2</v>
      </c>
      <c r="AK208" t="str">
        <f>IF(Table2[[#This Row],[Alpha]]&gt;3%,"high performer",IF(Table2[[#This Row],[Alpha]]&gt;0%,"average performer","low performer"))</f>
        <v>high performer</v>
      </c>
      <c r="AL208" s="8">
        <v>2821.6213282445583</v>
      </c>
      <c r="AM208">
        <f>Table2[[#This Row],[Salary]]/Table2[[#This Row],[Market Salary]]</f>
        <v>0.82505755704942185</v>
      </c>
      <c r="AN208" t="str">
        <f>IF(AND(Table2[[#This Row],[Alpha]]&gt;3%,Table2[[#This Row],[Salary]]&lt;MEDIAN(G:G)),"Underpaid",IF(AND(Table2[[#This Row],[Alpha]]&lt;0,Table2[[#This Row],[Salary]]&gt;MEDIAN(G:G)),"Overpaid","Fair"))</f>
        <v>Underpaid</v>
      </c>
      <c r="AO208" t="str">
        <f>IF(AND(Table2[[#This Row],[Alpha]]&gt;3%,Table2[[#This Row],[Tenure]]&gt;5),"Ready Now",IF(AND(Table2[[#This Row],[Alpha]]&gt;0,Table2[[#This Row],[Tenure]]&gt;3),"Ready Soon","Not Ready"))</f>
        <v>Ready Soon</v>
      </c>
    </row>
    <row r="209" spans="1:41" x14ac:dyDescent="0.35">
      <c r="A209">
        <v>36</v>
      </c>
      <c r="B209" t="s">
        <v>32</v>
      </c>
      <c r="C209">
        <v>2</v>
      </c>
      <c r="D209" t="s">
        <v>29</v>
      </c>
      <c r="E209" t="s">
        <v>39</v>
      </c>
      <c r="F209">
        <v>4</v>
      </c>
      <c r="G209" s="7">
        <v>2153</v>
      </c>
      <c r="H209" t="s">
        <v>32</v>
      </c>
      <c r="I209">
        <v>3</v>
      </c>
      <c r="J209">
        <v>8</v>
      </c>
      <c r="K209" s="5">
        <v>0.12</v>
      </c>
      <c r="L209" s="5">
        <v>7.0000000000000007E-2</v>
      </c>
      <c r="M209" s="6">
        <f t="shared" si="9"/>
        <v>4.9999999999999989E-2</v>
      </c>
      <c r="N209" s="8">
        <f t="shared" si="10"/>
        <v>430.6</v>
      </c>
      <c r="O209">
        <v>1200</v>
      </c>
      <c r="P209" t="str">
        <f t="shared" si="11"/>
        <v>low</v>
      </c>
      <c r="Q209" t="s">
        <v>33</v>
      </c>
      <c r="R209">
        <v>635</v>
      </c>
      <c r="S209" t="s">
        <v>34</v>
      </c>
      <c r="T209">
        <v>18</v>
      </c>
      <c r="U209">
        <v>1</v>
      </c>
      <c r="V209" t="s">
        <v>40</v>
      </c>
      <c r="W209">
        <v>73</v>
      </c>
      <c r="X209">
        <v>3</v>
      </c>
      <c r="Y209">
        <v>1</v>
      </c>
      <c r="Z209" t="s">
        <v>31</v>
      </c>
      <c r="AA209">
        <v>7703</v>
      </c>
      <c r="AB209">
        <v>1</v>
      </c>
      <c r="AC209">
        <v>13</v>
      </c>
      <c r="AD209">
        <v>3</v>
      </c>
      <c r="AE209">
        <v>1</v>
      </c>
      <c r="AF209">
        <v>0</v>
      </c>
      <c r="AG209">
        <v>8</v>
      </c>
      <c r="AH209">
        <v>2</v>
      </c>
      <c r="AI209">
        <v>1</v>
      </c>
      <c r="AJ209">
        <v>1</v>
      </c>
      <c r="AK209" t="str">
        <f>IF(Table2[[#This Row],[Alpha]]&gt;3%,"high performer",IF(Table2[[#This Row],[Alpha]]&gt;0%,"average performer","low performer"))</f>
        <v>high performer</v>
      </c>
      <c r="AL209" s="8">
        <v>2566.3364771889833</v>
      </c>
      <c r="AM209">
        <f>Table2[[#This Row],[Salary]]/Table2[[#This Row],[Market Salary]]</f>
        <v>0.83893909436157488</v>
      </c>
      <c r="AN209" t="str">
        <f>IF(AND(Table2[[#This Row],[Alpha]]&gt;3%,Table2[[#This Row],[Salary]]&lt;MEDIAN(G:G)),"Underpaid",IF(AND(Table2[[#This Row],[Alpha]]&lt;0,Table2[[#This Row],[Salary]]&gt;MEDIAN(G:G)),"Overpaid","Fair"))</f>
        <v>Underpaid</v>
      </c>
      <c r="AO209" t="str">
        <f>IF(AND(Table2[[#This Row],[Alpha]]&gt;3%,Table2[[#This Row],[Tenure]]&gt;5),"Ready Now",IF(AND(Table2[[#This Row],[Alpha]]&gt;0,Table2[[#This Row],[Tenure]]&gt;3),"Ready Soon","Not Ready"))</f>
        <v>Ready Now</v>
      </c>
    </row>
    <row r="210" spans="1:41" x14ac:dyDescent="0.35">
      <c r="A210">
        <v>40</v>
      </c>
      <c r="B210" t="s">
        <v>32</v>
      </c>
      <c r="C210">
        <v>4</v>
      </c>
      <c r="D210" t="s">
        <v>35</v>
      </c>
      <c r="E210" t="s">
        <v>43</v>
      </c>
      <c r="F210">
        <v>4</v>
      </c>
      <c r="G210" s="7">
        <v>4876</v>
      </c>
      <c r="H210" t="s">
        <v>32</v>
      </c>
      <c r="I210">
        <v>1</v>
      </c>
      <c r="J210">
        <v>3</v>
      </c>
      <c r="K210" s="5">
        <v>0.15</v>
      </c>
      <c r="L210" s="5">
        <v>0.11</v>
      </c>
      <c r="M210" s="6">
        <f t="shared" si="9"/>
        <v>3.9999999999999994E-2</v>
      </c>
      <c r="N210" s="8">
        <f t="shared" si="10"/>
        <v>975.2</v>
      </c>
      <c r="O210">
        <v>3000</v>
      </c>
      <c r="P210" t="str">
        <f t="shared" si="11"/>
        <v>low</v>
      </c>
      <c r="Q210" t="s">
        <v>44</v>
      </c>
      <c r="R210">
        <v>1151</v>
      </c>
      <c r="S210" t="s">
        <v>34</v>
      </c>
      <c r="T210">
        <v>9</v>
      </c>
      <c r="U210">
        <v>5</v>
      </c>
      <c r="V210" t="s">
        <v>28</v>
      </c>
      <c r="W210">
        <v>63</v>
      </c>
      <c r="X210">
        <v>2</v>
      </c>
      <c r="Y210">
        <v>2</v>
      </c>
      <c r="Z210" t="s">
        <v>37</v>
      </c>
      <c r="AA210">
        <v>14242</v>
      </c>
      <c r="AB210">
        <v>9</v>
      </c>
      <c r="AC210">
        <v>14</v>
      </c>
      <c r="AD210">
        <v>3</v>
      </c>
      <c r="AE210">
        <v>4</v>
      </c>
      <c r="AF210">
        <v>1</v>
      </c>
      <c r="AG210">
        <v>5</v>
      </c>
      <c r="AH210">
        <v>5</v>
      </c>
      <c r="AI210">
        <v>2</v>
      </c>
      <c r="AJ210">
        <v>0</v>
      </c>
      <c r="AK210" t="str">
        <f>IF(Table2[[#This Row],[Alpha]]&gt;3%,"high performer",IF(Table2[[#This Row],[Alpha]]&gt;0%,"average performer","low performer"))</f>
        <v>high performer</v>
      </c>
      <c r="AL210" s="8">
        <v>4968.3782463296266</v>
      </c>
      <c r="AM210">
        <f>Table2[[#This Row],[Salary]]/Table2[[#This Row],[Market Salary]]</f>
        <v>0.98140676056661535</v>
      </c>
      <c r="AN210" t="str">
        <f>IF(AND(Table2[[#This Row],[Alpha]]&gt;3%,Table2[[#This Row],[Salary]]&lt;MEDIAN(G:G)),"Underpaid",IF(AND(Table2[[#This Row],[Alpha]]&lt;0,Table2[[#This Row],[Salary]]&gt;MEDIAN(G:G)),"Overpaid","Fair"))</f>
        <v>Underpaid</v>
      </c>
      <c r="AO210" t="str">
        <f>IF(AND(Table2[[#This Row],[Alpha]]&gt;3%,Table2[[#This Row],[Tenure]]&gt;5),"Ready Now",IF(AND(Table2[[#This Row],[Alpha]]&gt;0,Table2[[#This Row],[Tenure]]&gt;3),"Ready Soon","Not Ready"))</f>
        <v>Not Ready</v>
      </c>
    </row>
    <row r="211" spans="1:41" x14ac:dyDescent="0.35">
      <c r="A211">
        <v>46</v>
      </c>
      <c r="B211" t="s">
        <v>32</v>
      </c>
      <c r="C211">
        <v>4</v>
      </c>
      <c r="D211" t="s">
        <v>35</v>
      </c>
      <c r="E211" t="s">
        <v>43</v>
      </c>
      <c r="F211">
        <v>1</v>
      </c>
      <c r="G211" s="7">
        <v>9396</v>
      </c>
      <c r="H211" t="s">
        <v>32</v>
      </c>
      <c r="I211">
        <v>3</v>
      </c>
      <c r="J211">
        <v>4</v>
      </c>
      <c r="K211" s="5">
        <v>0.08</v>
      </c>
      <c r="L211" s="5">
        <v>0.09</v>
      </c>
      <c r="M211" s="6">
        <f t="shared" si="9"/>
        <v>-9.999999999999995E-3</v>
      </c>
      <c r="N211" s="8">
        <f t="shared" si="10"/>
        <v>1879.2</v>
      </c>
      <c r="O211">
        <v>3000</v>
      </c>
      <c r="P211" t="str">
        <f t="shared" si="11"/>
        <v>low</v>
      </c>
      <c r="Q211" t="s">
        <v>26</v>
      </c>
      <c r="R211">
        <v>644</v>
      </c>
      <c r="S211" t="s">
        <v>34</v>
      </c>
      <c r="T211">
        <v>1</v>
      </c>
      <c r="U211">
        <v>4</v>
      </c>
      <c r="V211" t="s">
        <v>40</v>
      </c>
      <c r="W211">
        <v>97</v>
      </c>
      <c r="X211">
        <v>3</v>
      </c>
      <c r="Y211">
        <v>3</v>
      </c>
      <c r="Z211" t="s">
        <v>41</v>
      </c>
      <c r="AA211">
        <v>12368</v>
      </c>
      <c r="AB211">
        <v>7</v>
      </c>
      <c r="AC211">
        <v>16</v>
      </c>
      <c r="AD211">
        <v>3</v>
      </c>
      <c r="AE211">
        <v>3</v>
      </c>
      <c r="AF211">
        <v>1</v>
      </c>
      <c r="AG211">
        <v>17</v>
      </c>
      <c r="AH211">
        <v>3</v>
      </c>
      <c r="AI211">
        <v>2</v>
      </c>
      <c r="AJ211">
        <v>0</v>
      </c>
      <c r="AK211" t="str">
        <f>IF(Table2[[#This Row],[Alpha]]&gt;3%,"high performer",IF(Table2[[#This Row],[Alpha]]&gt;0%,"average performer","low performer"))</f>
        <v>low performer</v>
      </c>
      <c r="AL211" s="8">
        <v>9434.3139784166488</v>
      </c>
      <c r="AM211">
        <f>Table2[[#This Row],[Salary]]/Table2[[#This Row],[Market Salary]]</f>
        <v>0.99593886969372636</v>
      </c>
      <c r="AN211" t="str">
        <f>IF(AND(Table2[[#This Row],[Alpha]]&gt;3%,Table2[[#This Row],[Salary]]&lt;MEDIAN(G:G)),"Underpaid",IF(AND(Table2[[#This Row],[Alpha]]&lt;0,Table2[[#This Row],[Salary]]&gt;MEDIAN(G:G)),"Overpaid","Fair"))</f>
        <v>Overpaid</v>
      </c>
      <c r="AO211" t="str">
        <f>IF(AND(Table2[[#This Row],[Alpha]]&gt;3%,Table2[[#This Row],[Tenure]]&gt;5),"Ready Now",IF(AND(Table2[[#This Row],[Alpha]]&gt;0,Table2[[#This Row],[Tenure]]&gt;3),"Ready Soon","Not Ready"))</f>
        <v>Not Ready</v>
      </c>
    </row>
    <row r="212" spans="1:41" x14ac:dyDescent="0.35">
      <c r="A212">
        <v>32</v>
      </c>
      <c r="B212" t="s">
        <v>25</v>
      </c>
      <c r="C212">
        <v>4</v>
      </c>
      <c r="D212" t="s">
        <v>35</v>
      </c>
      <c r="E212" t="s">
        <v>30</v>
      </c>
      <c r="F212">
        <v>4</v>
      </c>
      <c r="G212" s="7">
        <v>10400</v>
      </c>
      <c r="H212" t="s">
        <v>32</v>
      </c>
      <c r="I212">
        <v>2</v>
      </c>
      <c r="J212">
        <v>14</v>
      </c>
      <c r="K212" s="5">
        <v>0.12</v>
      </c>
      <c r="L212" s="5">
        <v>0.09</v>
      </c>
      <c r="M212" s="6">
        <f t="shared" si="9"/>
        <v>0.03</v>
      </c>
      <c r="N212" s="8">
        <f t="shared" si="10"/>
        <v>2080</v>
      </c>
      <c r="O212">
        <v>500</v>
      </c>
      <c r="P212" t="str">
        <f t="shared" si="11"/>
        <v>medium</v>
      </c>
      <c r="Q212" t="s">
        <v>26</v>
      </c>
      <c r="R212">
        <v>1045</v>
      </c>
      <c r="S212" t="s">
        <v>27</v>
      </c>
      <c r="T212">
        <v>4</v>
      </c>
      <c r="U212">
        <v>4</v>
      </c>
      <c r="V212" t="s">
        <v>40</v>
      </c>
      <c r="W212">
        <v>32</v>
      </c>
      <c r="X212">
        <v>1</v>
      </c>
      <c r="Y212">
        <v>3</v>
      </c>
      <c r="Z212" t="s">
        <v>37</v>
      </c>
      <c r="AA212">
        <v>25812</v>
      </c>
      <c r="AB212">
        <v>1</v>
      </c>
      <c r="AC212">
        <v>11</v>
      </c>
      <c r="AD212">
        <v>3</v>
      </c>
      <c r="AE212">
        <v>3</v>
      </c>
      <c r="AF212">
        <v>0</v>
      </c>
      <c r="AG212">
        <v>14</v>
      </c>
      <c r="AH212">
        <v>2</v>
      </c>
      <c r="AI212">
        <v>8</v>
      </c>
      <c r="AJ212">
        <v>9</v>
      </c>
      <c r="AK212" t="str">
        <f>IF(Table2[[#This Row],[Alpha]]&gt;3%,"high performer",IF(Table2[[#This Row],[Alpha]]&gt;0%,"average performer","low performer"))</f>
        <v>average performer</v>
      </c>
      <c r="AL212" s="8">
        <v>13394.047829532981</v>
      </c>
      <c r="AM212">
        <f>Table2[[#This Row],[Salary]]/Table2[[#This Row],[Market Salary]]</f>
        <v>0.7764643020811598</v>
      </c>
      <c r="AN212" t="str">
        <f>IF(AND(Table2[[#This Row],[Alpha]]&gt;3%,Table2[[#This Row],[Salary]]&lt;MEDIAN(G:G)),"Underpaid",IF(AND(Table2[[#This Row],[Alpha]]&lt;0,Table2[[#This Row],[Salary]]&gt;MEDIAN(G:G)),"Overpaid","Fair"))</f>
        <v>Fair</v>
      </c>
      <c r="AO212" t="str">
        <f>IF(AND(Table2[[#This Row],[Alpha]]&gt;3%,Table2[[#This Row],[Tenure]]&gt;5),"Ready Now",IF(AND(Table2[[#This Row],[Alpha]]&gt;0,Table2[[#This Row],[Tenure]]&gt;3),"Ready Soon","Not Ready"))</f>
        <v>Ready Soon</v>
      </c>
    </row>
    <row r="213" spans="1:41" x14ac:dyDescent="0.35">
      <c r="A213">
        <v>30</v>
      </c>
      <c r="B213" t="s">
        <v>32</v>
      </c>
      <c r="C213">
        <v>3</v>
      </c>
      <c r="D213" t="s">
        <v>35</v>
      </c>
      <c r="E213" t="s">
        <v>42</v>
      </c>
      <c r="F213">
        <v>3</v>
      </c>
      <c r="G213" s="7">
        <v>8474</v>
      </c>
      <c r="H213" t="s">
        <v>32</v>
      </c>
      <c r="I213">
        <v>3</v>
      </c>
      <c r="J213">
        <v>11</v>
      </c>
      <c r="K213" s="5">
        <v>0.1</v>
      </c>
      <c r="L213" s="5">
        <v>0.11</v>
      </c>
      <c r="M213" s="6">
        <f t="shared" si="9"/>
        <v>-9.999999999999995E-3</v>
      </c>
      <c r="N213" s="8">
        <f t="shared" si="10"/>
        <v>1694.8000000000002</v>
      </c>
      <c r="O213">
        <v>3000</v>
      </c>
      <c r="P213" t="str">
        <f t="shared" si="11"/>
        <v>medium</v>
      </c>
      <c r="Q213" t="s">
        <v>44</v>
      </c>
      <c r="R213">
        <v>829</v>
      </c>
      <c r="S213" t="s">
        <v>34</v>
      </c>
      <c r="T213">
        <v>1</v>
      </c>
      <c r="U213">
        <v>1</v>
      </c>
      <c r="V213" t="s">
        <v>28</v>
      </c>
      <c r="W213">
        <v>88</v>
      </c>
      <c r="X213">
        <v>2</v>
      </c>
      <c r="Y213">
        <v>3</v>
      </c>
      <c r="Z213" t="s">
        <v>31</v>
      </c>
      <c r="AA213">
        <v>20925</v>
      </c>
      <c r="AB213">
        <v>1</v>
      </c>
      <c r="AC213">
        <v>22</v>
      </c>
      <c r="AD213">
        <v>4</v>
      </c>
      <c r="AE213">
        <v>3</v>
      </c>
      <c r="AF213">
        <v>0</v>
      </c>
      <c r="AG213">
        <v>12</v>
      </c>
      <c r="AH213">
        <v>2</v>
      </c>
      <c r="AI213">
        <v>8</v>
      </c>
      <c r="AJ213">
        <v>5</v>
      </c>
      <c r="AK213" t="str">
        <f>IF(Table2[[#This Row],[Alpha]]&gt;3%,"high performer",IF(Table2[[#This Row],[Alpha]]&gt;0%,"average performer","low performer"))</f>
        <v>low performer</v>
      </c>
      <c r="AL213" s="8">
        <v>8681.0107846230021</v>
      </c>
      <c r="AM213">
        <f>Table2[[#This Row],[Salary]]/Table2[[#This Row],[Market Salary]]</f>
        <v>0.97615360817317631</v>
      </c>
      <c r="AN213" t="str">
        <f>IF(AND(Table2[[#This Row],[Alpha]]&gt;3%,Table2[[#This Row],[Salary]]&lt;MEDIAN(G:G)),"Underpaid",IF(AND(Table2[[#This Row],[Alpha]]&lt;0,Table2[[#This Row],[Salary]]&gt;MEDIAN(G:G)),"Overpaid","Fair"))</f>
        <v>Overpaid</v>
      </c>
      <c r="AO213" t="str">
        <f>IF(AND(Table2[[#This Row],[Alpha]]&gt;3%,Table2[[#This Row],[Tenure]]&gt;5),"Ready Now",IF(AND(Table2[[#This Row],[Alpha]]&gt;0,Table2[[#This Row],[Tenure]]&gt;3),"Ready Soon","Not Ready"))</f>
        <v>Not Ready</v>
      </c>
    </row>
    <row r="214" spans="1:41" x14ac:dyDescent="0.35">
      <c r="A214">
        <v>27</v>
      </c>
      <c r="B214" t="s">
        <v>32</v>
      </c>
      <c r="C214">
        <v>4</v>
      </c>
      <c r="D214" t="s">
        <v>29</v>
      </c>
      <c r="E214" t="s">
        <v>30</v>
      </c>
      <c r="F214">
        <v>3</v>
      </c>
      <c r="G214" s="7">
        <v>9981</v>
      </c>
      <c r="H214" t="s">
        <v>32</v>
      </c>
      <c r="I214">
        <v>3</v>
      </c>
      <c r="J214">
        <v>7</v>
      </c>
      <c r="K214" s="5">
        <v>0.08</v>
      </c>
      <c r="L214" s="5">
        <v>7.0000000000000007E-2</v>
      </c>
      <c r="M214" s="6">
        <f t="shared" si="9"/>
        <v>9.999999999999995E-3</v>
      </c>
      <c r="N214" s="8">
        <f t="shared" si="10"/>
        <v>1996.2</v>
      </c>
      <c r="O214">
        <v>500</v>
      </c>
      <c r="P214" t="str">
        <f t="shared" si="11"/>
        <v>medium</v>
      </c>
      <c r="Q214" t="s">
        <v>33</v>
      </c>
      <c r="R214">
        <v>1242</v>
      </c>
      <c r="S214" t="s">
        <v>27</v>
      </c>
      <c r="T214">
        <v>20</v>
      </c>
      <c r="U214">
        <v>3</v>
      </c>
      <c r="V214" t="s">
        <v>28</v>
      </c>
      <c r="W214">
        <v>90</v>
      </c>
      <c r="X214">
        <v>3</v>
      </c>
      <c r="Y214">
        <v>2</v>
      </c>
      <c r="Z214" t="s">
        <v>31</v>
      </c>
      <c r="AA214">
        <v>12916</v>
      </c>
      <c r="AB214">
        <v>1</v>
      </c>
      <c r="AC214">
        <v>14</v>
      </c>
      <c r="AD214">
        <v>3</v>
      </c>
      <c r="AE214">
        <v>4</v>
      </c>
      <c r="AF214">
        <v>0</v>
      </c>
      <c r="AG214">
        <v>7</v>
      </c>
      <c r="AH214">
        <v>2</v>
      </c>
      <c r="AI214">
        <v>7</v>
      </c>
      <c r="AJ214">
        <v>0</v>
      </c>
      <c r="AK214" t="str">
        <f>IF(Table2[[#This Row],[Alpha]]&gt;3%,"high performer",IF(Table2[[#This Row],[Alpha]]&gt;0%,"average performer","low performer"))</f>
        <v>average performer</v>
      </c>
      <c r="AL214" s="8">
        <v>12087.809005702244</v>
      </c>
      <c r="AM214">
        <f>Table2[[#This Row],[Salary]]/Table2[[#This Row],[Market Salary]]</f>
        <v>0.82570795048892753</v>
      </c>
      <c r="AN214" t="str">
        <f>IF(AND(Table2[[#This Row],[Alpha]]&gt;3%,Table2[[#This Row],[Salary]]&lt;MEDIAN(G:G)),"Underpaid",IF(AND(Table2[[#This Row],[Alpha]]&lt;0,Table2[[#This Row],[Salary]]&gt;MEDIAN(G:G)),"Overpaid","Fair"))</f>
        <v>Fair</v>
      </c>
      <c r="AO214" t="str">
        <f>IF(AND(Table2[[#This Row],[Alpha]]&gt;3%,Table2[[#This Row],[Tenure]]&gt;5),"Ready Now",IF(AND(Table2[[#This Row],[Alpha]]&gt;0,Table2[[#This Row],[Tenure]]&gt;3),"Ready Soon","Not Ready"))</f>
        <v>Ready Soon</v>
      </c>
    </row>
    <row r="215" spans="1:41" x14ac:dyDescent="0.35">
      <c r="A215">
        <v>51</v>
      </c>
      <c r="B215" t="s">
        <v>32</v>
      </c>
      <c r="C215">
        <v>2</v>
      </c>
      <c r="D215" t="s">
        <v>35</v>
      </c>
      <c r="E215" t="s">
        <v>47</v>
      </c>
      <c r="F215">
        <v>2</v>
      </c>
      <c r="G215" s="7">
        <v>12490</v>
      </c>
      <c r="H215" t="s">
        <v>32</v>
      </c>
      <c r="I215">
        <v>1</v>
      </c>
      <c r="J215">
        <v>10</v>
      </c>
      <c r="K215" s="5">
        <v>0.15</v>
      </c>
      <c r="L215" s="5">
        <v>7.0000000000000007E-2</v>
      </c>
      <c r="M215" s="6">
        <f t="shared" si="9"/>
        <v>7.9999999999999988E-2</v>
      </c>
      <c r="N215" s="8">
        <f t="shared" si="10"/>
        <v>2498</v>
      </c>
      <c r="O215">
        <v>500</v>
      </c>
      <c r="P215" t="str">
        <f t="shared" si="11"/>
        <v>medium</v>
      </c>
      <c r="Q215" t="s">
        <v>26</v>
      </c>
      <c r="R215">
        <v>1469</v>
      </c>
      <c r="S215" t="s">
        <v>34</v>
      </c>
      <c r="T215">
        <v>8</v>
      </c>
      <c r="U215">
        <v>4</v>
      </c>
      <c r="V215" t="s">
        <v>28</v>
      </c>
      <c r="W215">
        <v>81</v>
      </c>
      <c r="X215">
        <v>2</v>
      </c>
      <c r="Y215">
        <v>3</v>
      </c>
      <c r="Z215" t="s">
        <v>37</v>
      </c>
      <c r="AA215">
        <v>15736</v>
      </c>
      <c r="AB215">
        <v>5</v>
      </c>
      <c r="AC215">
        <v>16</v>
      </c>
      <c r="AD215">
        <v>3</v>
      </c>
      <c r="AE215">
        <v>4</v>
      </c>
      <c r="AF215">
        <v>2</v>
      </c>
      <c r="AG215">
        <v>16</v>
      </c>
      <c r="AH215">
        <v>5</v>
      </c>
      <c r="AI215">
        <v>9</v>
      </c>
      <c r="AJ215">
        <v>4</v>
      </c>
      <c r="AK215" t="str">
        <f>IF(Table2[[#This Row],[Alpha]]&gt;3%,"high performer",IF(Table2[[#This Row],[Alpha]]&gt;0%,"average performer","low performer"))</f>
        <v>high performer</v>
      </c>
      <c r="AL215" s="8">
        <v>14733.215515618249</v>
      </c>
      <c r="AM215">
        <f>Table2[[#This Row],[Salary]]/Table2[[#This Row],[Market Salary]]</f>
        <v>0.84774433569913632</v>
      </c>
      <c r="AN215" t="str">
        <f>IF(AND(Table2[[#This Row],[Alpha]]&gt;3%,Table2[[#This Row],[Salary]]&lt;MEDIAN(G:G)),"Underpaid",IF(AND(Table2[[#This Row],[Alpha]]&lt;0,Table2[[#This Row],[Salary]]&gt;MEDIAN(G:G)),"Overpaid","Fair"))</f>
        <v>Fair</v>
      </c>
      <c r="AO215" t="str">
        <f>IF(AND(Table2[[#This Row],[Alpha]]&gt;3%,Table2[[#This Row],[Tenure]]&gt;5),"Ready Now",IF(AND(Table2[[#This Row],[Alpha]]&gt;0,Table2[[#This Row],[Tenure]]&gt;3),"Ready Soon","Not Ready"))</f>
        <v>Ready Now</v>
      </c>
    </row>
    <row r="216" spans="1:41" x14ac:dyDescent="0.35">
      <c r="A216">
        <v>30</v>
      </c>
      <c r="B216" t="s">
        <v>25</v>
      </c>
      <c r="C216">
        <v>4</v>
      </c>
      <c r="D216" t="s">
        <v>29</v>
      </c>
      <c r="E216" t="s">
        <v>36</v>
      </c>
      <c r="F216">
        <v>1</v>
      </c>
      <c r="G216" s="7">
        <v>2657</v>
      </c>
      <c r="H216" t="s">
        <v>25</v>
      </c>
      <c r="I216">
        <v>3</v>
      </c>
      <c r="J216">
        <v>5</v>
      </c>
      <c r="K216" s="5">
        <v>0.08</v>
      </c>
      <c r="L216" s="5">
        <v>0.1</v>
      </c>
      <c r="M216" s="6">
        <f t="shared" si="9"/>
        <v>-2.0000000000000004E-2</v>
      </c>
      <c r="N216" s="8">
        <f t="shared" si="10"/>
        <v>531.4</v>
      </c>
      <c r="O216">
        <v>500</v>
      </c>
      <c r="P216" t="str">
        <f t="shared" si="11"/>
        <v>medium</v>
      </c>
      <c r="Q216" t="s">
        <v>26</v>
      </c>
      <c r="R216">
        <v>1005</v>
      </c>
      <c r="S216" t="s">
        <v>34</v>
      </c>
      <c r="T216">
        <v>3</v>
      </c>
      <c r="U216">
        <v>3</v>
      </c>
      <c r="V216" t="s">
        <v>49</v>
      </c>
      <c r="W216">
        <v>88</v>
      </c>
      <c r="X216">
        <v>3</v>
      </c>
      <c r="Y216">
        <v>1</v>
      </c>
      <c r="Z216" t="s">
        <v>31</v>
      </c>
      <c r="AA216">
        <v>8556</v>
      </c>
      <c r="AB216">
        <v>5</v>
      </c>
      <c r="AC216">
        <v>11</v>
      </c>
      <c r="AD216">
        <v>3</v>
      </c>
      <c r="AE216">
        <v>3</v>
      </c>
      <c r="AF216">
        <v>0</v>
      </c>
      <c r="AG216">
        <v>8</v>
      </c>
      <c r="AH216">
        <v>5</v>
      </c>
      <c r="AI216">
        <v>2</v>
      </c>
      <c r="AJ216">
        <v>0</v>
      </c>
      <c r="AK216" t="str">
        <f>IF(Table2[[#This Row],[Alpha]]&gt;3%,"high performer",IF(Table2[[#This Row],[Alpha]]&gt;0%,"average performer","low performer"))</f>
        <v>low performer</v>
      </c>
      <c r="AL216" s="8">
        <v>3323.8799478035603</v>
      </c>
      <c r="AM216">
        <f>Table2[[#This Row],[Salary]]/Table2[[#This Row],[Market Salary]]</f>
        <v>0.79936701737851923</v>
      </c>
      <c r="AN216" t="str">
        <f>IF(AND(Table2[[#This Row],[Alpha]]&gt;3%,Table2[[#This Row],[Salary]]&lt;MEDIAN(G:G)),"Underpaid",IF(AND(Table2[[#This Row],[Alpha]]&lt;0,Table2[[#This Row],[Salary]]&gt;MEDIAN(G:G)),"Overpaid","Fair"))</f>
        <v>Fair</v>
      </c>
      <c r="AO216" t="str">
        <f>IF(AND(Table2[[#This Row],[Alpha]]&gt;3%,Table2[[#This Row],[Tenure]]&gt;5),"Ready Now",IF(AND(Table2[[#This Row],[Alpha]]&gt;0,Table2[[#This Row],[Tenure]]&gt;3),"Ready Soon","Not Ready"))</f>
        <v>Not Ready</v>
      </c>
    </row>
    <row r="217" spans="1:41" x14ac:dyDescent="0.35">
      <c r="A217">
        <v>41</v>
      </c>
      <c r="B217" t="s">
        <v>32</v>
      </c>
      <c r="C217">
        <v>4</v>
      </c>
      <c r="D217" t="s">
        <v>29</v>
      </c>
      <c r="E217" t="s">
        <v>45</v>
      </c>
      <c r="F217">
        <v>4</v>
      </c>
      <c r="G217" s="7">
        <v>13591</v>
      </c>
      <c r="H217" t="s">
        <v>25</v>
      </c>
      <c r="I217">
        <v>3</v>
      </c>
      <c r="J217">
        <v>1</v>
      </c>
      <c r="K217" s="5">
        <v>0.15</v>
      </c>
      <c r="L217" s="5">
        <v>0.11</v>
      </c>
      <c r="M217" s="6">
        <f t="shared" si="9"/>
        <v>3.9999999999999994E-2</v>
      </c>
      <c r="N217" s="8">
        <f t="shared" si="10"/>
        <v>2718.2000000000003</v>
      </c>
      <c r="O217">
        <v>3000</v>
      </c>
      <c r="P217" t="str">
        <f t="shared" si="11"/>
        <v>low</v>
      </c>
      <c r="Q217" t="s">
        <v>26</v>
      </c>
      <c r="R217">
        <v>896</v>
      </c>
      <c r="S217" t="s">
        <v>27</v>
      </c>
      <c r="T217">
        <v>6</v>
      </c>
      <c r="U217">
        <v>3</v>
      </c>
      <c r="V217" t="s">
        <v>28</v>
      </c>
      <c r="W217">
        <v>75</v>
      </c>
      <c r="X217">
        <v>3</v>
      </c>
      <c r="Y217">
        <v>3</v>
      </c>
      <c r="Z217" t="s">
        <v>31</v>
      </c>
      <c r="AA217">
        <v>14674</v>
      </c>
      <c r="AB217">
        <v>3</v>
      </c>
      <c r="AC217">
        <v>18</v>
      </c>
      <c r="AD217">
        <v>3</v>
      </c>
      <c r="AE217">
        <v>3</v>
      </c>
      <c r="AF217">
        <v>0</v>
      </c>
      <c r="AG217">
        <v>16</v>
      </c>
      <c r="AH217">
        <v>3</v>
      </c>
      <c r="AI217">
        <v>0</v>
      </c>
      <c r="AJ217">
        <v>0</v>
      </c>
      <c r="AK217" t="str">
        <f>IF(Table2[[#This Row],[Alpha]]&gt;3%,"high performer",IF(Table2[[#This Row],[Alpha]]&gt;0%,"average performer","low performer"))</f>
        <v>high performer</v>
      </c>
      <c r="AL217" s="8">
        <v>15255.629771716069</v>
      </c>
      <c r="AM217">
        <f>Table2[[#This Row],[Salary]]/Table2[[#This Row],[Market Salary]]</f>
        <v>0.89088423115758275</v>
      </c>
      <c r="AN217" t="str">
        <f>IF(AND(Table2[[#This Row],[Alpha]]&gt;3%,Table2[[#This Row],[Salary]]&lt;MEDIAN(G:G)),"Underpaid",IF(AND(Table2[[#This Row],[Alpha]]&lt;0,Table2[[#This Row],[Salary]]&gt;MEDIAN(G:G)),"Overpaid","Fair"))</f>
        <v>Fair</v>
      </c>
      <c r="AO217" t="str">
        <f>IF(AND(Table2[[#This Row],[Alpha]]&gt;3%,Table2[[#This Row],[Tenure]]&gt;5),"Ready Now",IF(AND(Table2[[#This Row],[Alpha]]&gt;0,Table2[[#This Row],[Tenure]]&gt;3),"Ready Soon","Not Ready"))</f>
        <v>Not Ready</v>
      </c>
    </row>
    <row r="218" spans="1:41" x14ac:dyDescent="0.35">
      <c r="A218">
        <v>30</v>
      </c>
      <c r="B218" t="s">
        <v>25</v>
      </c>
      <c r="C218">
        <v>3</v>
      </c>
      <c r="D218" t="s">
        <v>29</v>
      </c>
      <c r="E218" t="s">
        <v>30</v>
      </c>
      <c r="F218">
        <v>1</v>
      </c>
      <c r="G218" s="7">
        <v>6696</v>
      </c>
      <c r="H218" t="s">
        <v>32</v>
      </c>
      <c r="I218">
        <v>2</v>
      </c>
      <c r="J218">
        <v>6</v>
      </c>
      <c r="K218" s="5">
        <v>0.08</v>
      </c>
      <c r="L218" s="5">
        <v>0.11</v>
      </c>
      <c r="M218" s="6">
        <f t="shared" si="9"/>
        <v>-0.03</v>
      </c>
      <c r="N218" s="8">
        <f t="shared" si="10"/>
        <v>1339.2</v>
      </c>
      <c r="O218">
        <v>4500</v>
      </c>
      <c r="P218" t="str">
        <f t="shared" si="11"/>
        <v>medium</v>
      </c>
      <c r="Q218" t="s">
        <v>33</v>
      </c>
      <c r="R218">
        <v>334</v>
      </c>
      <c r="S218" t="s">
        <v>27</v>
      </c>
      <c r="T218">
        <v>26</v>
      </c>
      <c r="U218">
        <v>4</v>
      </c>
      <c r="V218" t="s">
        <v>48</v>
      </c>
      <c r="W218">
        <v>52</v>
      </c>
      <c r="X218">
        <v>2</v>
      </c>
      <c r="Y218">
        <v>2</v>
      </c>
      <c r="Z218" t="s">
        <v>31</v>
      </c>
      <c r="AA218">
        <v>22967</v>
      </c>
      <c r="AB218">
        <v>5</v>
      </c>
      <c r="AC218">
        <v>15</v>
      </c>
      <c r="AD218">
        <v>3</v>
      </c>
      <c r="AE218">
        <v>3</v>
      </c>
      <c r="AF218">
        <v>0</v>
      </c>
      <c r="AG218">
        <v>9</v>
      </c>
      <c r="AH218">
        <v>5</v>
      </c>
      <c r="AI218">
        <v>3</v>
      </c>
      <c r="AJ218">
        <v>0</v>
      </c>
      <c r="AK218" t="str">
        <f>IF(Table2[[#This Row],[Alpha]]&gt;3%,"high performer",IF(Table2[[#This Row],[Alpha]]&gt;0%,"average performer","low performer"))</f>
        <v>low performer</v>
      </c>
      <c r="AL218" s="8">
        <v>7243.6347119145385</v>
      </c>
      <c r="AM218">
        <f>Table2[[#This Row],[Salary]]/Table2[[#This Row],[Market Salary]]</f>
        <v>0.92439780114618797</v>
      </c>
      <c r="AN218" t="str">
        <f>IF(AND(Table2[[#This Row],[Alpha]]&gt;3%,Table2[[#This Row],[Salary]]&lt;MEDIAN(G:G)),"Underpaid",IF(AND(Table2[[#This Row],[Alpha]]&lt;0,Table2[[#This Row],[Salary]]&gt;MEDIAN(G:G)),"Overpaid","Fair"))</f>
        <v>Overpaid</v>
      </c>
      <c r="AO218" t="str">
        <f>IF(AND(Table2[[#This Row],[Alpha]]&gt;3%,Table2[[#This Row],[Tenure]]&gt;5),"Ready Now",IF(AND(Table2[[#This Row],[Alpha]]&gt;0,Table2[[#This Row],[Tenure]]&gt;3),"Ready Soon","Not Ready"))</f>
        <v>Not Ready</v>
      </c>
    </row>
    <row r="219" spans="1:41" x14ac:dyDescent="0.35">
      <c r="A219">
        <v>29</v>
      </c>
      <c r="B219" t="s">
        <v>25</v>
      </c>
      <c r="C219">
        <v>3</v>
      </c>
      <c r="D219" t="s">
        <v>35</v>
      </c>
      <c r="E219" t="s">
        <v>36</v>
      </c>
      <c r="F219">
        <v>3</v>
      </c>
      <c r="G219" s="7">
        <v>2058</v>
      </c>
      <c r="H219" t="s">
        <v>32</v>
      </c>
      <c r="I219">
        <v>2</v>
      </c>
      <c r="J219">
        <v>6</v>
      </c>
      <c r="K219" s="5">
        <v>0.12</v>
      </c>
      <c r="L219" s="5">
        <v>0.1</v>
      </c>
      <c r="M219" s="6">
        <f t="shared" si="9"/>
        <v>1.999999999999999E-2</v>
      </c>
      <c r="N219" s="8">
        <f t="shared" si="10"/>
        <v>411.6</v>
      </c>
      <c r="O219">
        <v>500</v>
      </c>
      <c r="P219" t="str">
        <f t="shared" si="11"/>
        <v>low</v>
      </c>
      <c r="Q219" t="s">
        <v>26</v>
      </c>
      <c r="R219">
        <v>992</v>
      </c>
      <c r="S219" t="s">
        <v>34</v>
      </c>
      <c r="T219">
        <v>1</v>
      </c>
      <c r="U219">
        <v>3</v>
      </c>
      <c r="V219" t="s">
        <v>49</v>
      </c>
      <c r="W219">
        <v>85</v>
      </c>
      <c r="X219">
        <v>3</v>
      </c>
      <c r="Y219">
        <v>1</v>
      </c>
      <c r="Z219" t="s">
        <v>31</v>
      </c>
      <c r="AA219">
        <v>19757</v>
      </c>
      <c r="AB219">
        <v>0</v>
      </c>
      <c r="AC219">
        <v>14</v>
      </c>
      <c r="AD219">
        <v>3</v>
      </c>
      <c r="AE219">
        <v>4</v>
      </c>
      <c r="AF219">
        <v>0</v>
      </c>
      <c r="AG219">
        <v>7</v>
      </c>
      <c r="AH219">
        <v>1</v>
      </c>
      <c r="AI219">
        <v>2</v>
      </c>
      <c r="AJ219">
        <v>1</v>
      </c>
      <c r="AK219" t="str">
        <f>IF(Table2[[#This Row],[Alpha]]&gt;3%,"high performer",IF(Table2[[#This Row],[Alpha]]&gt;0%,"average performer","low performer"))</f>
        <v>average performer</v>
      </c>
      <c r="AL219" s="8">
        <v>2438.5122660870129</v>
      </c>
      <c r="AM219">
        <f>Table2[[#This Row],[Salary]]/Table2[[#This Row],[Market Salary]]</f>
        <v>0.84395720645785133</v>
      </c>
      <c r="AN219" t="str">
        <f>IF(AND(Table2[[#This Row],[Alpha]]&gt;3%,Table2[[#This Row],[Salary]]&lt;MEDIAN(G:G)),"Underpaid",IF(AND(Table2[[#This Row],[Alpha]]&lt;0,Table2[[#This Row],[Salary]]&gt;MEDIAN(G:G)),"Overpaid","Fair"))</f>
        <v>Fair</v>
      </c>
      <c r="AO219" t="str">
        <f>IF(AND(Table2[[#This Row],[Alpha]]&gt;3%,Table2[[#This Row],[Tenure]]&gt;5),"Ready Now",IF(AND(Table2[[#This Row],[Alpha]]&gt;0,Table2[[#This Row],[Tenure]]&gt;3),"Ready Soon","Not Ready"))</f>
        <v>Ready Soon</v>
      </c>
    </row>
    <row r="220" spans="1:41" x14ac:dyDescent="0.35">
      <c r="A220">
        <v>45</v>
      </c>
      <c r="B220" t="s">
        <v>32</v>
      </c>
      <c r="C220">
        <v>4</v>
      </c>
      <c r="D220" t="s">
        <v>29</v>
      </c>
      <c r="E220" t="s">
        <v>30</v>
      </c>
      <c r="F220">
        <v>4</v>
      </c>
      <c r="G220" s="7">
        <v>8865</v>
      </c>
      <c r="H220" t="s">
        <v>32</v>
      </c>
      <c r="I220">
        <v>3</v>
      </c>
      <c r="J220">
        <v>19</v>
      </c>
      <c r="K220" s="5">
        <v>0.12</v>
      </c>
      <c r="L220" s="5">
        <v>0.1</v>
      </c>
      <c r="M220" s="6">
        <f t="shared" si="9"/>
        <v>1.999999999999999E-2</v>
      </c>
      <c r="N220" s="8">
        <f t="shared" si="10"/>
        <v>1773</v>
      </c>
      <c r="O220">
        <v>1200</v>
      </c>
      <c r="P220" t="str">
        <f t="shared" si="11"/>
        <v>low</v>
      </c>
      <c r="Q220" t="s">
        <v>44</v>
      </c>
      <c r="R220">
        <v>1052</v>
      </c>
      <c r="S220" t="s">
        <v>27</v>
      </c>
      <c r="T220">
        <v>6</v>
      </c>
      <c r="U220">
        <v>3</v>
      </c>
      <c r="V220" t="s">
        <v>40</v>
      </c>
      <c r="W220">
        <v>57</v>
      </c>
      <c r="X220">
        <v>2</v>
      </c>
      <c r="Y220">
        <v>3</v>
      </c>
      <c r="Z220" t="s">
        <v>31</v>
      </c>
      <c r="AA220">
        <v>16840</v>
      </c>
      <c r="AB220">
        <v>6</v>
      </c>
      <c r="AC220">
        <v>12</v>
      </c>
      <c r="AD220">
        <v>3</v>
      </c>
      <c r="AE220">
        <v>4</v>
      </c>
      <c r="AF220">
        <v>0</v>
      </c>
      <c r="AG220">
        <v>23</v>
      </c>
      <c r="AH220">
        <v>2</v>
      </c>
      <c r="AI220">
        <v>7</v>
      </c>
      <c r="AJ220">
        <v>12</v>
      </c>
      <c r="AK220" t="str">
        <f>IF(Table2[[#This Row],[Alpha]]&gt;3%,"high performer",IF(Table2[[#This Row],[Alpha]]&gt;0%,"average performer","low performer"))</f>
        <v>average performer</v>
      </c>
      <c r="AL220" s="8">
        <v>10882.471745889818</v>
      </c>
      <c r="AM220">
        <f>Table2[[#This Row],[Salary]]/Table2[[#This Row],[Market Salary]]</f>
        <v>0.81461272833979159</v>
      </c>
      <c r="AN220" t="str">
        <f>IF(AND(Table2[[#This Row],[Alpha]]&gt;3%,Table2[[#This Row],[Salary]]&lt;MEDIAN(G:G)),"Underpaid",IF(AND(Table2[[#This Row],[Alpha]]&lt;0,Table2[[#This Row],[Salary]]&gt;MEDIAN(G:G)),"Overpaid","Fair"))</f>
        <v>Fair</v>
      </c>
      <c r="AO220" t="str">
        <f>IF(AND(Table2[[#This Row],[Alpha]]&gt;3%,Table2[[#This Row],[Tenure]]&gt;5),"Ready Now",IF(AND(Table2[[#This Row],[Alpha]]&gt;0,Table2[[#This Row],[Tenure]]&gt;3),"Ready Soon","Not Ready"))</f>
        <v>Ready Soon</v>
      </c>
    </row>
    <row r="221" spans="1:41" x14ac:dyDescent="0.35">
      <c r="A221">
        <v>54</v>
      </c>
      <c r="B221" t="s">
        <v>32</v>
      </c>
      <c r="C221">
        <v>4</v>
      </c>
      <c r="D221" t="s">
        <v>29</v>
      </c>
      <c r="E221" t="s">
        <v>30</v>
      </c>
      <c r="F221">
        <v>1</v>
      </c>
      <c r="G221" s="7">
        <v>5940</v>
      </c>
      <c r="H221" t="s">
        <v>32</v>
      </c>
      <c r="I221">
        <v>3</v>
      </c>
      <c r="J221">
        <v>6</v>
      </c>
      <c r="K221" s="5">
        <v>0.1</v>
      </c>
      <c r="L221" s="5">
        <v>0.1</v>
      </c>
      <c r="M221" s="6">
        <f t="shared" si="9"/>
        <v>0</v>
      </c>
      <c r="N221" s="8">
        <f t="shared" si="10"/>
        <v>1188</v>
      </c>
      <c r="O221">
        <v>3000</v>
      </c>
      <c r="P221" t="str">
        <f t="shared" si="11"/>
        <v>medium</v>
      </c>
      <c r="Q221" t="s">
        <v>26</v>
      </c>
      <c r="R221">
        <v>1147</v>
      </c>
      <c r="S221" t="s">
        <v>27</v>
      </c>
      <c r="T221">
        <v>3</v>
      </c>
      <c r="U221">
        <v>3</v>
      </c>
      <c r="V221" t="s">
        <v>48</v>
      </c>
      <c r="W221">
        <v>52</v>
      </c>
      <c r="X221">
        <v>3</v>
      </c>
      <c r="Y221">
        <v>2</v>
      </c>
      <c r="Z221" t="s">
        <v>37</v>
      </c>
      <c r="AA221">
        <v>17011</v>
      </c>
      <c r="AB221">
        <v>2</v>
      </c>
      <c r="AC221">
        <v>14</v>
      </c>
      <c r="AD221">
        <v>3</v>
      </c>
      <c r="AE221">
        <v>4</v>
      </c>
      <c r="AF221">
        <v>1</v>
      </c>
      <c r="AG221">
        <v>16</v>
      </c>
      <c r="AH221">
        <v>4</v>
      </c>
      <c r="AI221">
        <v>2</v>
      </c>
      <c r="AJ221">
        <v>0</v>
      </c>
      <c r="AK221" t="str">
        <f>IF(Table2[[#This Row],[Alpha]]&gt;3%,"high performer",IF(Table2[[#This Row],[Alpha]]&gt;0%,"average performer","low performer"))</f>
        <v>low performer</v>
      </c>
      <c r="AL221" s="8">
        <v>6747.8025648002222</v>
      </c>
      <c r="AM221">
        <f>Table2[[#This Row],[Salary]]/Table2[[#This Row],[Market Salary]]</f>
        <v>0.88028657373377994</v>
      </c>
      <c r="AN221" t="str">
        <f>IF(AND(Table2[[#This Row],[Alpha]]&gt;3%,Table2[[#This Row],[Salary]]&lt;MEDIAN(G:G)),"Underpaid",IF(AND(Table2[[#This Row],[Alpha]]&lt;0,Table2[[#This Row],[Salary]]&gt;MEDIAN(G:G)),"Overpaid","Fair"))</f>
        <v>Fair</v>
      </c>
      <c r="AO221" t="str">
        <f>IF(AND(Table2[[#This Row],[Alpha]]&gt;3%,Table2[[#This Row],[Tenure]]&gt;5),"Ready Now",IF(AND(Table2[[#This Row],[Alpha]]&gt;0,Table2[[#This Row],[Tenure]]&gt;3),"Ready Soon","Not Ready"))</f>
        <v>Not Ready</v>
      </c>
    </row>
    <row r="222" spans="1:41" x14ac:dyDescent="0.35">
      <c r="A222">
        <v>36</v>
      </c>
      <c r="B222" t="s">
        <v>32</v>
      </c>
      <c r="C222">
        <v>4</v>
      </c>
      <c r="D222" t="s">
        <v>35</v>
      </c>
      <c r="E222" t="s">
        <v>39</v>
      </c>
      <c r="F222">
        <v>2</v>
      </c>
      <c r="G222" s="7">
        <v>5914</v>
      </c>
      <c r="H222" t="s">
        <v>32</v>
      </c>
      <c r="I222">
        <v>4</v>
      </c>
      <c r="J222">
        <v>13</v>
      </c>
      <c r="K222" s="5">
        <v>0.08</v>
      </c>
      <c r="L222" s="5">
        <v>0.11</v>
      </c>
      <c r="M222" s="6">
        <f t="shared" si="9"/>
        <v>-0.03</v>
      </c>
      <c r="N222" s="8">
        <f t="shared" si="10"/>
        <v>1182.8</v>
      </c>
      <c r="O222">
        <v>4500</v>
      </c>
      <c r="P222" t="str">
        <f t="shared" si="11"/>
        <v>low</v>
      </c>
      <c r="Q222" t="s">
        <v>26</v>
      </c>
      <c r="R222">
        <v>1396</v>
      </c>
      <c r="S222" t="s">
        <v>34</v>
      </c>
      <c r="T222">
        <v>5</v>
      </c>
      <c r="U222">
        <v>2</v>
      </c>
      <c r="V222" t="s">
        <v>28</v>
      </c>
      <c r="W222">
        <v>62</v>
      </c>
      <c r="X222">
        <v>3</v>
      </c>
      <c r="Y222">
        <v>2</v>
      </c>
      <c r="Z222" t="s">
        <v>31</v>
      </c>
      <c r="AA222">
        <v>9945</v>
      </c>
      <c r="AB222">
        <v>8</v>
      </c>
      <c r="AC222">
        <v>16</v>
      </c>
      <c r="AD222">
        <v>3</v>
      </c>
      <c r="AE222">
        <v>4</v>
      </c>
      <c r="AF222">
        <v>0</v>
      </c>
      <c r="AG222">
        <v>16</v>
      </c>
      <c r="AH222">
        <v>3</v>
      </c>
      <c r="AI222">
        <v>11</v>
      </c>
      <c r="AJ222">
        <v>3</v>
      </c>
      <c r="AK222" t="str">
        <f>IF(Table2[[#This Row],[Alpha]]&gt;3%,"high performer",IF(Table2[[#This Row],[Alpha]]&gt;0%,"average performer","low performer"))</f>
        <v>low performer</v>
      </c>
      <c r="AL222" s="8">
        <v>6144.712882995982</v>
      </c>
      <c r="AM222">
        <f>Table2[[#This Row],[Salary]]/Table2[[#This Row],[Market Salary]]</f>
        <v>0.96245343152901019</v>
      </c>
      <c r="AN222" t="str">
        <f>IF(AND(Table2[[#This Row],[Alpha]]&gt;3%,Table2[[#This Row],[Salary]]&lt;MEDIAN(G:G)),"Underpaid",IF(AND(Table2[[#This Row],[Alpha]]&lt;0,Table2[[#This Row],[Salary]]&gt;MEDIAN(G:G)),"Overpaid","Fair"))</f>
        <v>Overpaid</v>
      </c>
      <c r="AO222" t="str">
        <f>IF(AND(Table2[[#This Row],[Alpha]]&gt;3%,Table2[[#This Row],[Tenure]]&gt;5),"Ready Now",IF(AND(Table2[[#This Row],[Alpha]]&gt;0,Table2[[#This Row],[Tenure]]&gt;3),"Ready Soon","Not Ready"))</f>
        <v>Not Ready</v>
      </c>
    </row>
    <row r="223" spans="1:41" x14ac:dyDescent="0.35">
      <c r="A223">
        <v>33</v>
      </c>
      <c r="B223" t="s">
        <v>32</v>
      </c>
      <c r="C223">
        <v>3</v>
      </c>
      <c r="D223" t="s">
        <v>29</v>
      </c>
      <c r="E223" t="s">
        <v>36</v>
      </c>
      <c r="F223">
        <v>2</v>
      </c>
      <c r="G223" s="7">
        <v>2622</v>
      </c>
      <c r="H223" t="s">
        <v>32</v>
      </c>
      <c r="I223">
        <v>3</v>
      </c>
      <c r="J223">
        <v>3</v>
      </c>
      <c r="K223" s="5">
        <v>0.12</v>
      </c>
      <c r="L223" s="5">
        <v>7.0000000000000007E-2</v>
      </c>
      <c r="M223" s="6">
        <f t="shared" si="9"/>
        <v>4.9999999999999989E-2</v>
      </c>
      <c r="N223" s="8">
        <f t="shared" si="10"/>
        <v>524.4</v>
      </c>
      <c r="O223">
        <v>3000</v>
      </c>
      <c r="P223" t="str">
        <f t="shared" si="11"/>
        <v>low</v>
      </c>
      <c r="Q223" t="s">
        <v>26</v>
      </c>
      <c r="R223">
        <v>147</v>
      </c>
      <c r="S223" t="s">
        <v>34</v>
      </c>
      <c r="T223">
        <v>4</v>
      </c>
      <c r="U223">
        <v>4</v>
      </c>
      <c r="V223" t="s">
        <v>40</v>
      </c>
      <c r="W223">
        <v>47</v>
      </c>
      <c r="X223">
        <v>2</v>
      </c>
      <c r="Y223">
        <v>1</v>
      </c>
      <c r="Z223" t="s">
        <v>37</v>
      </c>
      <c r="AA223">
        <v>13248</v>
      </c>
      <c r="AB223">
        <v>6</v>
      </c>
      <c r="AC223">
        <v>21</v>
      </c>
      <c r="AD223">
        <v>4</v>
      </c>
      <c r="AE223">
        <v>4</v>
      </c>
      <c r="AF223">
        <v>0</v>
      </c>
      <c r="AG223">
        <v>7</v>
      </c>
      <c r="AH223">
        <v>3</v>
      </c>
      <c r="AI223">
        <v>2</v>
      </c>
      <c r="AJ223">
        <v>1</v>
      </c>
      <c r="AK223" t="str">
        <f>IF(Table2[[#This Row],[Alpha]]&gt;3%,"high performer",IF(Table2[[#This Row],[Alpha]]&gt;0%,"average performer","low performer"))</f>
        <v>high performer</v>
      </c>
      <c r="AL223" s="8">
        <v>2995.6407814982831</v>
      </c>
      <c r="AM223">
        <f>Table2[[#This Row],[Salary]]/Table2[[#This Row],[Market Salary]]</f>
        <v>0.87527183372386697</v>
      </c>
      <c r="AN223" t="str">
        <f>IF(AND(Table2[[#This Row],[Alpha]]&gt;3%,Table2[[#This Row],[Salary]]&lt;MEDIAN(G:G)),"Underpaid",IF(AND(Table2[[#This Row],[Alpha]]&lt;0,Table2[[#This Row],[Salary]]&gt;MEDIAN(G:G)),"Overpaid","Fair"))</f>
        <v>Underpaid</v>
      </c>
      <c r="AO223" t="str">
        <f>IF(AND(Table2[[#This Row],[Alpha]]&gt;3%,Table2[[#This Row],[Tenure]]&gt;5),"Ready Now",IF(AND(Table2[[#This Row],[Alpha]]&gt;0,Table2[[#This Row],[Tenure]]&gt;3),"Ready Soon","Not Ready"))</f>
        <v>Not Ready</v>
      </c>
    </row>
    <row r="224" spans="1:41" x14ac:dyDescent="0.35">
      <c r="A224">
        <v>37</v>
      </c>
      <c r="B224" t="s">
        <v>32</v>
      </c>
      <c r="C224">
        <v>2</v>
      </c>
      <c r="D224" t="s">
        <v>35</v>
      </c>
      <c r="E224" t="s">
        <v>47</v>
      </c>
      <c r="F224">
        <v>4</v>
      </c>
      <c r="G224" s="7">
        <v>12185</v>
      </c>
      <c r="H224" t="s">
        <v>25</v>
      </c>
      <c r="I224">
        <v>3</v>
      </c>
      <c r="J224">
        <v>10</v>
      </c>
      <c r="K224" s="5">
        <v>0.08</v>
      </c>
      <c r="L224" s="5">
        <v>0.1</v>
      </c>
      <c r="M224" s="6">
        <f t="shared" si="9"/>
        <v>-2.0000000000000004E-2</v>
      </c>
      <c r="N224" s="8">
        <f t="shared" si="10"/>
        <v>2437</v>
      </c>
      <c r="O224">
        <v>500</v>
      </c>
      <c r="P224" t="str">
        <f t="shared" si="11"/>
        <v>low</v>
      </c>
      <c r="Q224" t="s">
        <v>33</v>
      </c>
      <c r="R224">
        <v>663</v>
      </c>
      <c r="S224" t="s">
        <v>34</v>
      </c>
      <c r="T224">
        <v>11</v>
      </c>
      <c r="U224">
        <v>3</v>
      </c>
      <c r="V224" t="s">
        <v>38</v>
      </c>
      <c r="W224">
        <v>47</v>
      </c>
      <c r="X224">
        <v>3</v>
      </c>
      <c r="Y224">
        <v>3</v>
      </c>
      <c r="Z224" t="s">
        <v>41</v>
      </c>
      <c r="AA224">
        <v>10056</v>
      </c>
      <c r="AB224">
        <v>1</v>
      </c>
      <c r="AC224">
        <v>14</v>
      </c>
      <c r="AD224">
        <v>3</v>
      </c>
      <c r="AE224">
        <v>3</v>
      </c>
      <c r="AF224">
        <v>3</v>
      </c>
      <c r="AG224">
        <v>10</v>
      </c>
      <c r="AH224">
        <v>1</v>
      </c>
      <c r="AI224">
        <v>8</v>
      </c>
      <c r="AJ224">
        <v>0</v>
      </c>
      <c r="AK224" t="str">
        <f>IF(Table2[[#This Row],[Alpha]]&gt;3%,"high performer",IF(Table2[[#This Row],[Alpha]]&gt;0%,"average performer","low performer"))</f>
        <v>low performer</v>
      </c>
      <c r="AL224" s="8">
        <v>14522.908374657303</v>
      </c>
      <c r="AM224">
        <f>Table2[[#This Row],[Salary]]/Table2[[#This Row],[Market Salary]]</f>
        <v>0.83901927118558506</v>
      </c>
      <c r="AN224" t="str">
        <f>IF(AND(Table2[[#This Row],[Alpha]]&gt;3%,Table2[[#This Row],[Salary]]&lt;MEDIAN(G:G)),"Underpaid",IF(AND(Table2[[#This Row],[Alpha]]&lt;0,Table2[[#This Row],[Salary]]&gt;MEDIAN(G:G)),"Overpaid","Fair"))</f>
        <v>Overpaid</v>
      </c>
      <c r="AO224" t="str">
        <f>IF(AND(Table2[[#This Row],[Alpha]]&gt;3%,Table2[[#This Row],[Tenure]]&gt;5),"Ready Now",IF(AND(Table2[[#This Row],[Alpha]]&gt;0,Table2[[#This Row],[Tenure]]&gt;3),"Ready Soon","Not Ready"))</f>
        <v>Not Ready</v>
      </c>
    </row>
    <row r="225" spans="1:41" x14ac:dyDescent="0.35">
      <c r="A225">
        <v>38</v>
      </c>
      <c r="B225" t="s">
        <v>32</v>
      </c>
      <c r="C225">
        <v>1</v>
      </c>
      <c r="D225" t="s">
        <v>35</v>
      </c>
      <c r="E225" t="s">
        <v>30</v>
      </c>
      <c r="F225">
        <v>3</v>
      </c>
      <c r="G225" s="7">
        <v>10609</v>
      </c>
      <c r="H225" t="s">
        <v>32</v>
      </c>
      <c r="I225">
        <v>2</v>
      </c>
      <c r="J225">
        <v>16</v>
      </c>
      <c r="K225" s="5">
        <v>0.12</v>
      </c>
      <c r="L225" s="5">
        <v>0.1</v>
      </c>
      <c r="M225" s="6">
        <f t="shared" si="9"/>
        <v>1.999999999999999E-2</v>
      </c>
      <c r="N225" s="8">
        <f t="shared" si="10"/>
        <v>2121.8000000000002</v>
      </c>
      <c r="O225">
        <v>1200</v>
      </c>
      <c r="P225" t="str">
        <f t="shared" si="11"/>
        <v>medium</v>
      </c>
      <c r="Q225" t="s">
        <v>26</v>
      </c>
      <c r="R225">
        <v>119</v>
      </c>
      <c r="S225" t="s">
        <v>27</v>
      </c>
      <c r="T225">
        <v>3</v>
      </c>
      <c r="U225">
        <v>3</v>
      </c>
      <c r="V225" t="s">
        <v>28</v>
      </c>
      <c r="W225">
        <v>76</v>
      </c>
      <c r="X225">
        <v>3</v>
      </c>
      <c r="Y225">
        <v>3</v>
      </c>
      <c r="Z225" t="s">
        <v>41</v>
      </c>
      <c r="AA225">
        <v>9647</v>
      </c>
      <c r="AB225">
        <v>0</v>
      </c>
      <c r="AC225">
        <v>12</v>
      </c>
      <c r="AD225">
        <v>3</v>
      </c>
      <c r="AE225">
        <v>3</v>
      </c>
      <c r="AF225">
        <v>2</v>
      </c>
      <c r="AG225">
        <v>17</v>
      </c>
      <c r="AH225">
        <v>6</v>
      </c>
      <c r="AI225">
        <v>10</v>
      </c>
      <c r="AJ225">
        <v>5</v>
      </c>
      <c r="AK225" t="str">
        <f>IF(Table2[[#This Row],[Alpha]]&gt;3%,"high performer",IF(Table2[[#This Row],[Alpha]]&gt;0%,"average performer","low performer"))</f>
        <v>average performer</v>
      </c>
      <c r="AL225" s="8">
        <v>13381.466847026872</v>
      </c>
      <c r="AM225">
        <f>Table2[[#This Row],[Salary]]/Table2[[#This Row],[Market Salary]]</f>
        <v>0.79281293458176705</v>
      </c>
      <c r="AN225" t="str">
        <f>IF(AND(Table2[[#This Row],[Alpha]]&gt;3%,Table2[[#This Row],[Salary]]&lt;MEDIAN(G:G)),"Underpaid",IF(AND(Table2[[#This Row],[Alpha]]&lt;0,Table2[[#This Row],[Salary]]&gt;MEDIAN(G:G)),"Overpaid","Fair"))</f>
        <v>Fair</v>
      </c>
      <c r="AO225" t="str">
        <f>IF(AND(Table2[[#This Row],[Alpha]]&gt;3%,Table2[[#This Row],[Tenure]]&gt;5),"Ready Now",IF(AND(Table2[[#This Row],[Alpha]]&gt;0,Table2[[#This Row],[Tenure]]&gt;3),"Ready Soon","Not Ready"))</f>
        <v>Ready Soon</v>
      </c>
    </row>
    <row r="226" spans="1:41" x14ac:dyDescent="0.35">
      <c r="A226">
        <v>31</v>
      </c>
      <c r="B226" t="s">
        <v>32</v>
      </c>
      <c r="C226">
        <v>3</v>
      </c>
      <c r="D226" t="s">
        <v>35</v>
      </c>
      <c r="E226" t="s">
        <v>42</v>
      </c>
      <c r="F226">
        <v>3</v>
      </c>
      <c r="G226" s="7">
        <v>4345</v>
      </c>
      <c r="H226" t="s">
        <v>32</v>
      </c>
      <c r="I226">
        <v>3</v>
      </c>
      <c r="J226">
        <v>5</v>
      </c>
      <c r="K226" s="5">
        <v>0.12</v>
      </c>
      <c r="L226" s="5">
        <v>0.1</v>
      </c>
      <c r="M226" s="6">
        <f t="shared" si="9"/>
        <v>1.999999999999999E-2</v>
      </c>
      <c r="N226" s="8">
        <f t="shared" si="10"/>
        <v>869</v>
      </c>
      <c r="O226">
        <v>1200</v>
      </c>
      <c r="P226" t="str">
        <f t="shared" si="11"/>
        <v>medium</v>
      </c>
      <c r="Q226" t="s">
        <v>44</v>
      </c>
      <c r="R226">
        <v>979</v>
      </c>
      <c r="S226" t="s">
        <v>34</v>
      </c>
      <c r="T226">
        <v>1</v>
      </c>
      <c r="U226">
        <v>4</v>
      </c>
      <c r="V226" t="s">
        <v>40</v>
      </c>
      <c r="W226">
        <v>90</v>
      </c>
      <c r="X226">
        <v>1</v>
      </c>
      <c r="Y226">
        <v>2</v>
      </c>
      <c r="Z226" t="s">
        <v>37</v>
      </c>
      <c r="AA226">
        <v>4381</v>
      </c>
      <c r="AB226">
        <v>0</v>
      </c>
      <c r="AC226">
        <v>12</v>
      </c>
      <c r="AD226">
        <v>3</v>
      </c>
      <c r="AE226">
        <v>4</v>
      </c>
      <c r="AF226">
        <v>1</v>
      </c>
      <c r="AG226">
        <v>6</v>
      </c>
      <c r="AH226">
        <v>2</v>
      </c>
      <c r="AI226">
        <v>4</v>
      </c>
      <c r="AJ226">
        <v>1</v>
      </c>
      <c r="AK226" t="str">
        <f>IF(Table2[[#This Row],[Alpha]]&gt;3%,"high performer",IF(Table2[[#This Row],[Alpha]]&gt;0%,"average performer","low performer"))</f>
        <v>average performer</v>
      </c>
      <c r="AL226" s="8">
        <v>5309.2491726939852</v>
      </c>
      <c r="AM226">
        <f>Table2[[#This Row],[Salary]]/Table2[[#This Row],[Market Salary]]</f>
        <v>0.8183831383064073</v>
      </c>
      <c r="AN226" t="str">
        <f>IF(AND(Table2[[#This Row],[Alpha]]&gt;3%,Table2[[#This Row],[Salary]]&lt;MEDIAN(G:G)),"Underpaid",IF(AND(Table2[[#This Row],[Alpha]]&lt;0,Table2[[#This Row],[Salary]]&gt;MEDIAN(G:G)),"Overpaid","Fair"))</f>
        <v>Fair</v>
      </c>
      <c r="AO226" t="str">
        <f>IF(AND(Table2[[#This Row],[Alpha]]&gt;3%,Table2[[#This Row],[Tenure]]&gt;5),"Ready Now",IF(AND(Table2[[#This Row],[Alpha]]&gt;0,Table2[[#This Row],[Tenure]]&gt;3),"Ready Soon","Not Ready"))</f>
        <v>Ready Soon</v>
      </c>
    </row>
    <row r="227" spans="1:41" x14ac:dyDescent="0.35">
      <c r="A227">
        <v>59</v>
      </c>
      <c r="B227" t="s">
        <v>32</v>
      </c>
      <c r="C227">
        <v>3</v>
      </c>
      <c r="D227" t="s">
        <v>35</v>
      </c>
      <c r="E227" t="s">
        <v>36</v>
      </c>
      <c r="F227">
        <v>4</v>
      </c>
      <c r="G227" s="7">
        <v>2177</v>
      </c>
      <c r="H227" t="s">
        <v>32</v>
      </c>
      <c r="I227">
        <v>3</v>
      </c>
      <c r="J227">
        <v>1</v>
      </c>
      <c r="K227" s="5">
        <v>0.12</v>
      </c>
      <c r="L227" s="5">
        <v>0.11</v>
      </c>
      <c r="M227" s="6">
        <f t="shared" si="9"/>
        <v>9.999999999999995E-3</v>
      </c>
      <c r="N227" s="8">
        <f t="shared" si="10"/>
        <v>435.40000000000003</v>
      </c>
      <c r="O227">
        <v>4500</v>
      </c>
      <c r="P227" t="str">
        <f t="shared" si="11"/>
        <v>low</v>
      </c>
      <c r="Q227" t="s">
        <v>26</v>
      </c>
      <c r="R227">
        <v>142</v>
      </c>
      <c r="S227" t="s">
        <v>34</v>
      </c>
      <c r="T227">
        <v>3</v>
      </c>
      <c r="U227">
        <v>3</v>
      </c>
      <c r="V227" t="s">
        <v>28</v>
      </c>
      <c r="W227">
        <v>70</v>
      </c>
      <c r="X227">
        <v>2</v>
      </c>
      <c r="Y227">
        <v>1</v>
      </c>
      <c r="Z227" t="s">
        <v>37</v>
      </c>
      <c r="AA227">
        <v>8456</v>
      </c>
      <c r="AB227">
        <v>3</v>
      </c>
      <c r="AC227">
        <v>17</v>
      </c>
      <c r="AD227">
        <v>3</v>
      </c>
      <c r="AE227">
        <v>1</v>
      </c>
      <c r="AF227">
        <v>1</v>
      </c>
      <c r="AG227">
        <v>7</v>
      </c>
      <c r="AH227">
        <v>6</v>
      </c>
      <c r="AI227">
        <v>0</v>
      </c>
      <c r="AJ227">
        <v>0</v>
      </c>
      <c r="AK227" t="str">
        <f>IF(Table2[[#This Row],[Alpha]]&gt;3%,"high performer",IF(Table2[[#This Row],[Alpha]]&gt;0%,"average performer","low performer"))</f>
        <v>average performer</v>
      </c>
      <c r="AL227" s="8">
        <v>2581.0596911249481</v>
      </c>
      <c r="AM227">
        <f>Table2[[#This Row],[Salary]]/Table2[[#This Row],[Market Salary]]</f>
        <v>0.84345201604041953</v>
      </c>
      <c r="AN227" t="str">
        <f>IF(AND(Table2[[#This Row],[Alpha]]&gt;3%,Table2[[#This Row],[Salary]]&lt;MEDIAN(G:G)),"Underpaid",IF(AND(Table2[[#This Row],[Alpha]]&lt;0,Table2[[#This Row],[Salary]]&gt;MEDIAN(G:G)),"Overpaid","Fair"))</f>
        <v>Fair</v>
      </c>
      <c r="AO227" t="str">
        <f>IF(AND(Table2[[#This Row],[Alpha]]&gt;3%,Table2[[#This Row],[Tenure]]&gt;5),"Ready Now",IF(AND(Table2[[#This Row],[Alpha]]&gt;0,Table2[[#This Row],[Tenure]]&gt;3),"Ready Soon","Not Ready"))</f>
        <v>Not Ready</v>
      </c>
    </row>
    <row r="228" spans="1:41" x14ac:dyDescent="0.35">
      <c r="A228">
        <v>37</v>
      </c>
      <c r="B228" t="s">
        <v>32</v>
      </c>
      <c r="C228">
        <v>1</v>
      </c>
      <c r="D228" t="s">
        <v>35</v>
      </c>
      <c r="E228" t="s">
        <v>46</v>
      </c>
      <c r="F228">
        <v>4</v>
      </c>
      <c r="G228" s="7">
        <v>2793</v>
      </c>
      <c r="H228" t="s">
        <v>32</v>
      </c>
      <c r="I228">
        <v>3</v>
      </c>
      <c r="J228">
        <v>9</v>
      </c>
      <c r="K228" s="5">
        <v>0.12</v>
      </c>
      <c r="L228" s="5">
        <v>0.11</v>
      </c>
      <c r="M228" s="6">
        <f t="shared" si="9"/>
        <v>9.999999999999995E-3</v>
      </c>
      <c r="N228" s="8">
        <f t="shared" si="10"/>
        <v>558.6</v>
      </c>
      <c r="O228">
        <v>1200</v>
      </c>
      <c r="P228" t="str">
        <f t="shared" si="11"/>
        <v>low</v>
      </c>
      <c r="Q228" t="s">
        <v>33</v>
      </c>
      <c r="R228">
        <v>319</v>
      </c>
      <c r="S228" t="s">
        <v>27</v>
      </c>
      <c r="T228">
        <v>4</v>
      </c>
      <c r="U228">
        <v>4</v>
      </c>
      <c r="V228" t="s">
        <v>48</v>
      </c>
      <c r="W228">
        <v>41</v>
      </c>
      <c r="X228">
        <v>3</v>
      </c>
      <c r="Y228">
        <v>1</v>
      </c>
      <c r="Z228" t="s">
        <v>41</v>
      </c>
      <c r="AA228">
        <v>2539</v>
      </c>
      <c r="AB228">
        <v>4</v>
      </c>
      <c r="AC228">
        <v>17</v>
      </c>
      <c r="AD228">
        <v>3</v>
      </c>
      <c r="AE228">
        <v>3</v>
      </c>
      <c r="AF228">
        <v>1</v>
      </c>
      <c r="AG228">
        <v>13</v>
      </c>
      <c r="AH228">
        <v>2</v>
      </c>
      <c r="AI228">
        <v>8</v>
      </c>
      <c r="AJ228">
        <v>5</v>
      </c>
      <c r="AK228" t="str">
        <f>IF(Table2[[#This Row],[Alpha]]&gt;3%,"high performer",IF(Table2[[#This Row],[Alpha]]&gt;0%,"average performer","low performer"))</f>
        <v>average performer</v>
      </c>
      <c r="AL228" s="8">
        <v>3364.4627069125345</v>
      </c>
      <c r="AM228">
        <f>Table2[[#This Row],[Salary]]/Table2[[#This Row],[Market Salary]]</f>
        <v>0.8301474093505562</v>
      </c>
      <c r="AN228" t="str">
        <f>IF(AND(Table2[[#This Row],[Alpha]]&gt;3%,Table2[[#This Row],[Salary]]&lt;MEDIAN(G:G)),"Underpaid",IF(AND(Table2[[#This Row],[Alpha]]&lt;0,Table2[[#This Row],[Salary]]&gt;MEDIAN(G:G)),"Overpaid","Fair"))</f>
        <v>Fair</v>
      </c>
      <c r="AO228" t="str">
        <f>IF(AND(Table2[[#This Row],[Alpha]]&gt;3%,Table2[[#This Row],[Tenure]]&gt;5),"Ready Now",IF(AND(Table2[[#This Row],[Alpha]]&gt;0,Table2[[#This Row],[Tenure]]&gt;3),"Ready Soon","Not Ready"))</f>
        <v>Ready Soon</v>
      </c>
    </row>
    <row r="229" spans="1:41" x14ac:dyDescent="0.35">
      <c r="A229">
        <v>29</v>
      </c>
      <c r="B229" t="s">
        <v>32</v>
      </c>
      <c r="C229">
        <v>2</v>
      </c>
      <c r="D229" t="s">
        <v>29</v>
      </c>
      <c r="E229" t="s">
        <v>30</v>
      </c>
      <c r="F229">
        <v>4</v>
      </c>
      <c r="G229" s="7">
        <v>7918</v>
      </c>
      <c r="H229" t="s">
        <v>32</v>
      </c>
      <c r="I229">
        <v>3</v>
      </c>
      <c r="J229">
        <v>11</v>
      </c>
      <c r="K229" s="5">
        <v>0.15</v>
      </c>
      <c r="L229" s="5">
        <v>7.0000000000000007E-2</v>
      </c>
      <c r="M229" s="6">
        <f t="shared" si="9"/>
        <v>7.9999999999999988E-2</v>
      </c>
      <c r="N229" s="8">
        <f t="shared" si="10"/>
        <v>1583.6000000000001</v>
      </c>
      <c r="O229">
        <v>3000</v>
      </c>
      <c r="P229" t="str">
        <f t="shared" si="11"/>
        <v>low</v>
      </c>
      <c r="Q229" t="s">
        <v>33</v>
      </c>
      <c r="R229">
        <v>1413</v>
      </c>
      <c r="S229" t="s">
        <v>27</v>
      </c>
      <c r="T229">
        <v>1</v>
      </c>
      <c r="U229">
        <v>1</v>
      </c>
      <c r="V229" t="s">
        <v>40</v>
      </c>
      <c r="W229">
        <v>42</v>
      </c>
      <c r="X229">
        <v>3</v>
      </c>
      <c r="Y229">
        <v>3</v>
      </c>
      <c r="Z229" t="s">
        <v>37</v>
      </c>
      <c r="AA229">
        <v>6599</v>
      </c>
      <c r="AB229">
        <v>1</v>
      </c>
      <c r="AC229">
        <v>14</v>
      </c>
      <c r="AD229">
        <v>3</v>
      </c>
      <c r="AE229">
        <v>4</v>
      </c>
      <c r="AF229">
        <v>1</v>
      </c>
      <c r="AG229">
        <v>11</v>
      </c>
      <c r="AH229">
        <v>5</v>
      </c>
      <c r="AI229">
        <v>10</v>
      </c>
      <c r="AJ229">
        <v>4</v>
      </c>
      <c r="AK229" t="str">
        <f>IF(Table2[[#This Row],[Alpha]]&gt;3%,"high performer",IF(Table2[[#This Row],[Alpha]]&gt;0%,"average performer","low performer"))</f>
        <v>high performer</v>
      </c>
      <c r="AL229" s="8">
        <v>8441.9727293895485</v>
      </c>
      <c r="AM229">
        <f>Table2[[#This Row],[Salary]]/Table2[[#This Row],[Market Salary]]</f>
        <v>0.93793243046552255</v>
      </c>
      <c r="AN229" t="str">
        <f>IF(AND(Table2[[#This Row],[Alpha]]&gt;3%,Table2[[#This Row],[Salary]]&lt;MEDIAN(G:G)),"Underpaid",IF(AND(Table2[[#This Row],[Alpha]]&lt;0,Table2[[#This Row],[Salary]]&gt;MEDIAN(G:G)),"Overpaid","Fair"))</f>
        <v>Fair</v>
      </c>
      <c r="AO229" t="str">
        <f>IF(AND(Table2[[#This Row],[Alpha]]&gt;3%,Table2[[#This Row],[Tenure]]&gt;5),"Ready Now",IF(AND(Table2[[#This Row],[Alpha]]&gt;0,Table2[[#This Row],[Tenure]]&gt;3),"Ready Soon","Not Ready"))</f>
        <v>Ready Now</v>
      </c>
    </row>
    <row r="230" spans="1:41" x14ac:dyDescent="0.35">
      <c r="A230">
        <v>35</v>
      </c>
      <c r="B230" t="s">
        <v>32</v>
      </c>
      <c r="C230">
        <v>3</v>
      </c>
      <c r="D230" t="s">
        <v>29</v>
      </c>
      <c r="E230" t="s">
        <v>30</v>
      </c>
      <c r="F230">
        <v>3</v>
      </c>
      <c r="G230" s="7">
        <v>8789</v>
      </c>
      <c r="H230" t="s">
        <v>32</v>
      </c>
      <c r="I230">
        <v>4</v>
      </c>
      <c r="J230">
        <v>10</v>
      </c>
      <c r="K230" s="5">
        <v>0.12</v>
      </c>
      <c r="L230" s="5">
        <v>7.0000000000000007E-2</v>
      </c>
      <c r="M230" s="6">
        <f t="shared" si="9"/>
        <v>4.9999999999999989E-2</v>
      </c>
      <c r="N230" s="8">
        <f t="shared" si="10"/>
        <v>1757.8000000000002</v>
      </c>
      <c r="O230">
        <v>3000</v>
      </c>
      <c r="P230" t="str">
        <f t="shared" si="11"/>
        <v>medium</v>
      </c>
      <c r="Q230" t="s">
        <v>33</v>
      </c>
      <c r="R230">
        <v>944</v>
      </c>
      <c r="S230" t="s">
        <v>27</v>
      </c>
      <c r="T230">
        <v>1</v>
      </c>
      <c r="U230">
        <v>3</v>
      </c>
      <c r="V230" t="s">
        <v>48</v>
      </c>
      <c r="W230">
        <v>92</v>
      </c>
      <c r="X230">
        <v>3</v>
      </c>
      <c r="Y230">
        <v>3</v>
      </c>
      <c r="Z230" t="s">
        <v>31</v>
      </c>
      <c r="AA230">
        <v>9096</v>
      </c>
      <c r="AB230">
        <v>1</v>
      </c>
      <c r="AC230">
        <v>14</v>
      </c>
      <c r="AD230">
        <v>3</v>
      </c>
      <c r="AE230">
        <v>1</v>
      </c>
      <c r="AF230">
        <v>0</v>
      </c>
      <c r="AG230">
        <v>10</v>
      </c>
      <c r="AH230">
        <v>3</v>
      </c>
      <c r="AI230">
        <v>7</v>
      </c>
      <c r="AJ230">
        <v>0</v>
      </c>
      <c r="AK230" t="str">
        <f>IF(Table2[[#This Row],[Alpha]]&gt;3%,"high performer",IF(Table2[[#This Row],[Alpha]]&gt;0%,"average performer","low performer"))</f>
        <v>high performer</v>
      </c>
      <c r="AL230" s="8">
        <v>10667.304745420801</v>
      </c>
      <c r="AM230">
        <f>Table2[[#This Row],[Salary]]/Table2[[#This Row],[Market Salary]]</f>
        <v>0.82391946323394305</v>
      </c>
      <c r="AN230" t="str">
        <f>IF(AND(Table2[[#This Row],[Alpha]]&gt;3%,Table2[[#This Row],[Salary]]&lt;MEDIAN(G:G)),"Underpaid",IF(AND(Table2[[#This Row],[Alpha]]&lt;0,Table2[[#This Row],[Salary]]&gt;MEDIAN(G:G)),"Overpaid","Fair"))</f>
        <v>Fair</v>
      </c>
      <c r="AO230" t="str">
        <f>IF(AND(Table2[[#This Row],[Alpha]]&gt;3%,Table2[[#This Row],[Tenure]]&gt;5),"Ready Now",IF(AND(Table2[[#This Row],[Alpha]]&gt;0,Table2[[#This Row],[Tenure]]&gt;3),"Ready Soon","Not Ready"))</f>
        <v>Ready Now</v>
      </c>
    </row>
    <row r="231" spans="1:41" x14ac:dyDescent="0.35">
      <c r="A231">
        <v>29</v>
      </c>
      <c r="B231" t="s">
        <v>25</v>
      </c>
      <c r="C231">
        <v>3</v>
      </c>
      <c r="D231" t="s">
        <v>35</v>
      </c>
      <c r="E231" t="s">
        <v>36</v>
      </c>
      <c r="F231">
        <v>4</v>
      </c>
      <c r="G231" s="7">
        <v>2389</v>
      </c>
      <c r="H231" t="s">
        <v>25</v>
      </c>
      <c r="I231">
        <v>2</v>
      </c>
      <c r="J231">
        <v>4</v>
      </c>
      <c r="K231" s="5">
        <v>0.15</v>
      </c>
      <c r="L231" s="5">
        <v>0.1</v>
      </c>
      <c r="M231" s="6">
        <f t="shared" si="9"/>
        <v>4.9999999999999989E-2</v>
      </c>
      <c r="N231" s="8">
        <f t="shared" si="10"/>
        <v>477.8</v>
      </c>
      <c r="O231">
        <v>3000</v>
      </c>
      <c r="P231" t="str">
        <f t="shared" si="11"/>
        <v>medium</v>
      </c>
      <c r="Q231" t="s">
        <v>26</v>
      </c>
      <c r="R231">
        <v>896</v>
      </c>
      <c r="S231" t="s">
        <v>34</v>
      </c>
      <c r="T231">
        <v>18</v>
      </c>
      <c r="U231">
        <v>1</v>
      </c>
      <c r="V231" t="s">
        <v>40</v>
      </c>
      <c r="W231">
        <v>86</v>
      </c>
      <c r="X231">
        <v>2</v>
      </c>
      <c r="Y231">
        <v>1</v>
      </c>
      <c r="Z231" t="s">
        <v>31</v>
      </c>
      <c r="AA231">
        <v>14961</v>
      </c>
      <c r="AB231">
        <v>1</v>
      </c>
      <c r="AC231">
        <v>13</v>
      </c>
      <c r="AD231">
        <v>3</v>
      </c>
      <c r="AE231">
        <v>3</v>
      </c>
      <c r="AF231">
        <v>0</v>
      </c>
      <c r="AG231">
        <v>4</v>
      </c>
      <c r="AH231">
        <v>3</v>
      </c>
      <c r="AI231">
        <v>3</v>
      </c>
      <c r="AJ231">
        <v>0</v>
      </c>
      <c r="AK231" t="str">
        <f>IF(Table2[[#This Row],[Alpha]]&gt;3%,"high performer",IF(Table2[[#This Row],[Alpha]]&gt;0%,"average performer","low performer"))</f>
        <v>high performer</v>
      </c>
      <c r="AL231" s="8">
        <v>3045.7189487263522</v>
      </c>
      <c r="AM231">
        <f>Table2[[#This Row],[Salary]]/Table2[[#This Row],[Market Salary]]</f>
        <v>0.78437966214808608</v>
      </c>
      <c r="AN231" t="str">
        <f>IF(AND(Table2[[#This Row],[Alpha]]&gt;3%,Table2[[#This Row],[Salary]]&lt;MEDIAN(G:G)),"Underpaid",IF(AND(Table2[[#This Row],[Alpha]]&lt;0,Table2[[#This Row],[Salary]]&gt;MEDIAN(G:G)),"Overpaid","Fair"))</f>
        <v>Underpaid</v>
      </c>
      <c r="AO231" t="str">
        <f>IF(AND(Table2[[#This Row],[Alpha]]&gt;3%,Table2[[#This Row],[Tenure]]&gt;5),"Ready Now",IF(AND(Table2[[#This Row],[Alpha]]&gt;0,Table2[[#This Row],[Tenure]]&gt;3),"Ready Soon","Not Ready"))</f>
        <v>Ready Soon</v>
      </c>
    </row>
    <row r="232" spans="1:41" x14ac:dyDescent="0.35">
      <c r="A232">
        <v>52</v>
      </c>
      <c r="B232" t="s">
        <v>32</v>
      </c>
      <c r="C232">
        <v>3</v>
      </c>
      <c r="D232" t="s">
        <v>29</v>
      </c>
      <c r="E232" t="s">
        <v>39</v>
      </c>
      <c r="F232">
        <v>4</v>
      </c>
      <c r="G232" s="7">
        <v>3212</v>
      </c>
      <c r="H232" t="s">
        <v>32</v>
      </c>
      <c r="I232">
        <v>2</v>
      </c>
      <c r="J232">
        <v>2</v>
      </c>
      <c r="K232" s="5">
        <v>0.15</v>
      </c>
      <c r="L232" s="5">
        <v>0.1</v>
      </c>
      <c r="M232" s="6">
        <f t="shared" si="9"/>
        <v>4.9999999999999989E-2</v>
      </c>
      <c r="N232" s="8">
        <f t="shared" si="10"/>
        <v>642.40000000000009</v>
      </c>
      <c r="O232">
        <v>1200</v>
      </c>
      <c r="P232" t="str">
        <f t="shared" si="11"/>
        <v>low</v>
      </c>
      <c r="Q232" t="s">
        <v>26</v>
      </c>
      <c r="R232">
        <v>1323</v>
      </c>
      <c r="S232" t="s">
        <v>34</v>
      </c>
      <c r="T232">
        <v>2</v>
      </c>
      <c r="U232">
        <v>3</v>
      </c>
      <c r="V232" t="s">
        <v>28</v>
      </c>
      <c r="W232">
        <v>89</v>
      </c>
      <c r="X232">
        <v>2</v>
      </c>
      <c r="Y232">
        <v>1</v>
      </c>
      <c r="Z232" t="s">
        <v>31</v>
      </c>
      <c r="AA232">
        <v>3300</v>
      </c>
      <c r="AB232">
        <v>7</v>
      </c>
      <c r="AC232">
        <v>15</v>
      </c>
      <c r="AD232">
        <v>3</v>
      </c>
      <c r="AE232">
        <v>2</v>
      </c>
      <c r="AF232">
        <v>0</v>
      </c>
      <c r="AG232">
        <v>6</v>
      </c>
      <c r="AH232">
        <v>3</v>
      </c>
      <c r="AI232">
        <v>2</v>
      </c>
      <c r="AJ232">
        <v>2</v>
      </c>
      <c r="AK232" t="str">
        <f>IF(Table2[[#This Row],[Alpha]]&gt;3%,"high performer",IF(Table2[[#This Row],[Alpha]]&gt;0%,"average performer","low performer"))</f>
        <v>high performer</v>
      </c>
      <c r="AL232" s="8">
        <v>4092.5684655346217</v>
      </c>
      <c r="AM232">
        <f>Table2[[#This Row],[Salary]]/Table2[[#This Row],[Market Salary]]</f>
        <v>0.78483720603569884</v>
      </c>
      <c r="AN232" t="str">
        <f>IF(AND(Table2[[#This Row],[Alpha]]&gt;3%,Table2[[#This Row],[Salary]]&lt;MEDIAN(G:G)),"Underpaid",IF(AND(Table2[[#This Row],[Alpha]]&lt;0,Table2[[#This Row],[Salary]]&gt;MEDIAN(G:G)),"Overpaid","Fair"))</f>
        <v>Underpaid</v>
      </c>
      <c r="AO232" t="str">
        <f>IF(AND(Table2[[#This Row],[Alpha]]&gt;3%,Table2[[#This Row],[Tenure]]&gt;5),"Ready Now",IF(AND(Table2[[#This Row],[Alpha]]&gt;0,Table2[[#This Row],[Tenure]]&gt;3),"Ready Soon","Not Ready"))</f>
        <v>Not Ready</v>
      </c>
    </row>
    <row r="233" spans="1:41" x14ac:dyDescent="0.35">
      <c r="A233">
        <v>42</v>
      </c>
      <c r="B233" t="s">
        <v>32</v>
      </c>
      <c r="C233">
        <v>3</v>
      </c>
      <c r="D233" t="s">
        <v>35</v>
      </c>
      <c r="E233" t="s">
        <v>45</v>
      </c>
      <c r="F233">
        <v>4</v>
      </c>
      <c r="G233" s="7">
        <v>19232</v>
      </c>
      <c r="H233" t="s">
        <v>32</v>
      </c>
      <c r="I233">
        <v>3</v>
      </c>
      <c r="J233">
        <v>22</v>
      </c>
      <c r="K233" s="5">
        <v>0.1</v>
      </c>
      <c r="L233" s="5">
        <v>0.11</v>
      </c>
      <c r="M233" s="6">
        <f t="shared" si="9"/>
        <v>-9.999999999999995E-3</v>
      </c>
      <c r="N233" s="8">
        <f t="shared" si="10"/>
        <v>3846.4</v>
      </c>
      <c r="O233">
        <v>4500</v>
      </c>
      <c r="P233" t="str">
        <f t="shared" si="11"/>
        <v>low</v>
      </c>
      <c r="Q233" t="s">
        <v>26</v>
      </c>
      <c r="R233">
        <v>532</v>
      </c>
      <c r="S233" t="s">
        <v>34</v>
      </c>
      <c r="T233">
        <v>4</v>
      </c>
      <c r="U233">
        <v>2</v>
      </c>
      <c r="V233" t="s">
        <v>49</v>
      </c>
      <c r="W233">
        <v>58</v>
      </c>
      <c r="X233">
        <v>3</v>
      </c>
      <c r="Y233">
        <v>5</v>
      </c>
      <c r="Z233" t="s">
        <v>37</v>
      </c>
      <c r="AA233">
        <v>4933</v>
      </c>
      <c r="AB233">
        <v>1</v>
      </c>
      <c r="AC233">
        <v>11</v>
      </c>
      <c r="AD233">
        <v>3</v>
      </c>
      <c r="AE233">
        <v>4</v>
      </c>
      <c r="AF233">
        <v>0</v>
      </c>
      <c r="AG233">
        <v>22</v>
      </c>
      <c r="AH233">
        <v>3</v>
      </c>
      <c r="AI233">
        <v>17</v>
      </c>
      <c r="AJ233">
        <v>11</v>
      </c>
      <c r="AK233" t="str">
        <f>IF(Table2[[#This Row],[Alpha]]&gt;3%,"high performer",IF(Table2[[#This Row],[Alpha]]&gt;0%,"average performer","low performer"))</f>
        <v>low performer</v>
      </c>
      <c r="AL233" s="8">
        <v>21301.4657814112</v>
      </c>
      <c r="AM233">
        <f>Table2[[#This Row],[Salary]]/Table2[[#This Row],[Market Salary]]</f>
        <v>0.90284866766224481</v>
      </c>
      <c r="AN233" t="str">
        <f>IF(AND(Table2[[#This Row],[Alpha]]&gt;3%,Table2[[#This Row],[Salary]]&lt;MEDIAN(G:G)),"Underpaid",IF(AND(Table2[[#This Row],[Alpha]]&lt;0,Table2[[#This Row],[Salary]]&gt;MEDIAN(G:G)),"Overpaid","Fair"))</f>
        <v>Overpaid</v>
      </c>
      <c r="AO233" t="str">
        <f>IF(AND(Table2[[#This Row],[Alpha]]&gt;3%,Table2[[#This Row],[Tenure]]&gt;5),"Ready Now",IF(AND(Table2[[#This Row],[Alpha]]&gt;0,Table2[[#This Row],[Tenure]]&gt;3),"Ready Soon","Not Ready"))</f>
        <v>Not Ready</v>
      </c>
    </row>
    <row r="234" spans="1:41" x14ac:dyDescent="0.35">
      <c r="A234">
        <v>59</v>
      </c>
      <c r="B234" t="s">
        <v>32</v>
      </c>
      <c r="C234">
        <v>2</v>
      </c>
      <c r="D234" t="s">
        <v>35</v>
      </c>
      <c r="E234" t="s">
        <v>50</v>
      </c>
      <c r="F234">
        <v>3</v>
      </c>
      <c r="G234" s="7">
        <v>2267</v>
      </c>
      <c r="H234" t="s">
        <v>32</v>
      </c>
      <c r="I234">
        <v>2</v>
      </c>
      <c r="J234">
        <v>2</v>
      </c>
      <c r="K234" s="5">
        <v>0.08</v>
      </c>
      <c r="L234" s="5">
        <v>0.1</v>
      </c>
      <c r="M234" s="6">
        <f t="shared" si="9"/>
        <v>-2.0000000000000004E-2</v>
      </c>
      <c r="N234" s="8">
        <f t="shared" si="10"/>
        <v>453.40000000000003</v>
      </c>
      <c r="O234">
        <v>3000</v>
      </c>
      <c r="P234" t="str">
        <f t="shared" si="11"/>
        <v>High</v>
      </c>
      <c r="Q234" t="s">
        <v>26</v>
      </c>
      <c r="R234">
        <v>818</v>
      </c>
      <c r="S234" t="s">
        <v>50</v>
      </c>
      <c r="T234">
        <v>6</v>
      </c>
      <c r="U234">
        <v>2</v>
      </c>
      <c r="V234" t="s">
        <v>40</v>
      </c>
      <c r="W234">
        <v>52</v>
      </c>
      <c r="X234">
        <v>3</v>
      </c>
      <c r="Y234">
        <v>1</v>
      </c>
      <c r="Z234" t="s">
        <v>37</v>
      </c>
      <c r="AA234">
        <v>25657</v>
      </c>
      <c r="AB234">
        <v>8</v>
      </c>
      <c r="AC234">
        <v>17</v>
      </c>
      <c r="AD234">
        <v>3</v>
      </c>
      <c r="AE234">
        <v>4</v>
      </c>
      <c r="AF234">
        <v>0</v>
      </c>
      <c r="AG234">
        <v>7</v>
      </c>
      <c r="AH234">
        <v>2</v>
      </c>
      <c r="AI234">
        <v>2</v>
      </c>
      <c r="AJ234">
        <v>2</v>
      </c>
      <c r="AK234" t="str">
        <f>IF(Table2[[#This Row],[Alpha]]&gt;3%,"high performer",IF(Table2[[#This Row],[Alpha]]&gt;0%,"average performer","low performer"))</f>
        <v>low performer</v>
      </c>
      <c r="AL234" s="8">
        <v>2646.6696318981021</v>
      </c>
      <c r="AM234">
        <f>Table2[[#This Row],[Salary]]/Table2[[#This Row],[Market Salary]]</f>
        <v>0.85654815874174073</v>
      </c>
      <c r="AN234" t="str">
        <f>IF(AND(Table2[[#This Row],[Alpha]]&gt;3%,Table2[[#This Row],[Salary]]&lt;MEDIAN(G:G)),"Underpaid",IF(AND(Table2[[#This Row],[Alpha]]&lt;0,Table2[[#This Row],[Salary]]&gt;MEDIAN(G:G)),"Overpaid","Fair"))</f>
        <v>Fair</v>
      </c>
      <c r="AO234" t="str">
        <f>IF(AND(Table2[[#This Row],[Alpha]]&gt;3%,Table2[[#This Row],[Tenure]]&gt;5),"Ready Now",IF(AND(Table2[[#This Row],[Alpha]]&gt;0,Table2[[#This Row],[Tenure]]&gt;3),"Ready Soon","Not Ready"))</f>
        <v>Not Ready</v>
      </c>
    </row>
    <row r="235" spans="1:41" x14ac:dyDescent="0.35">
      <c r="A235">
        <v>50</v>
      </c>
      <c r="B235" t="s">
        <v>32</v>
      </c>
      <c r="C235">
        <v>4</v>
      </c>
      <c r="D235" t="s">
        <v>29</v>
      </c>
      <c r="E235" t="s">
        <v>45</v>
      </c>
      <c r="F235">
        <v>4</v>
      </c>
      <c r="G235" s="7">
        <v>19517</v>
      </c>
      <c r="H235" t="s">
        <v>32</v>
      </c>
      <c r="I235">
        <v>2</v>
      </c>
      <c r="J235">
        <v>7</v>
      </c>
      <c r="K235" s="5">
        <v>0.15</v>
      </c>
      <c r="L235" s="5">
        <v>0.1</v>
      </c>
      <c r="M235" s="6">
        <f t="shared" si="9"/>
        <v>4.9999999999999989E-2</v>
      </c>
      <c r="N235" s="8">
        <f t="shared" si="10"/>
        <v>3903.4</v>
      </c>
      <c r="O235">
        <v>3000</v>
      </c>
      <c r="P235" t="str">
        <f t="shared" si="11"/>
        <v>low</v>
      </c>
      <c r="Q235" t="s">
        <v>26</v>
      </c>
      <c r="R235">
        <v>854</v>
      </c>
      <c r="S235" t="s">
        <v>27</v>
      </c>
      <c r="T235">
        <v>1</v>
      </c>
      <c r="U235">
        <v>4</v>
      </c>
      <c r="V235" t="s">
        <v>40</v>
      </c>
      <c r="W235">
        <v>68</v>
      </c>
      <c r="X235">
        <v>3</v>
      </c>
      <c r="Y235">
        <v>5</v>
      </c>
      <c r="Z235" t="s">
        <v>41</v>
      </c>
      <c r="AA235">
        <v>24118</v>
      </c>
      <c r="AB235">
        <v>3</v>
      </c>
      <c r="AC235">
        <v>11</v>
      </c>
      <c r="AD235">
        <v>3</v>
      </c>
      <c r="AE235">
        <v>3</v>
      </c>
      <c r="AF235">
        <v>1</v>
      </c>
      <c r="AG235">
        <v>32</v>
      </c>
      <c r="AH235">
        <v>3</v>
      </c>
      <c r="AI235">
        <v>0</v>
      </c>
      <c r="AJ235">
        <v>0</v>
      </c>
      <c r="AK235" t="str">
        <f>IF(Table2[[#This Row],[Alpha]]&gt;3%,"high performer",IF(Table2[[#This Row],[Alpha]]&gt;0%,"average performer","low performer"))</f>
        <v>high performer</v>
      </c>
      <c r="AL235" s="8">
        <v>24171.355063805106</v>
      </c>
      <c r="AM235">
        <f>Table2[[#This Row],[Salary]]/Table2[[#This Row],[Market Salary]]</f>
        <v>0.80744335385753063</v>
      </c>
      <c r="AN235" t="str">
        <f>IF(AND(Table2[[#This Row],[Alpha]]&gt;3%,Table2[[#This Row],[Salary]]&lt;MEDIAN(G:G)),"Underpaid",IF(AND(Table2[[#This Row],[Alpha]]&lt;0,Table2[[#This Row],[Salary]]&gt;MEDIAN(G:G)),"Overpaid","Fair"))</f>
        <v>Fair</v>
      </c>
      <c r="AO235" t="str">
        <f>IF(AND(Table2[[#This Row],[Alpha]]&gt;3%,Table2[[#This Row],[Tenure]]&gt;5),"Ready Now",IF(AND(Table2[[#This Row],[Alpha]]&gt;0,Table2[[#This Row],[Tenure]]&gt;3),"Ready Soon","Not Ready"))</f>
        <v>Ready Now</v>
      </c>
    </row>
    <row r="236" spans="1:41" x14ac:dyDescent="0.35">
      <c r="A236">
        <v>33</v>
      </c>
      <c r="B236" t="s">
        <v>25</v>
      </c>
      <c r="C236">
        <v>3</v>
      </c>
      <c r="D236" t="s">
        <v>35</v>
      </c>
      <c r="E236" t="s">
        <v>39</v>
      </c>
      <c r="F236">
        <v>4</v>
      </c>
      <c r="G236" s="7">
        <v>2436</v>
      </c>
      <c r="H236" t="s">
        <v>25</v>
      </c>
      <c r="I236">
        <v>1</v>
      </c>
      <c r="J236">
        <v>5</v>
      </c>
      <c r="K236" s="5">
        <v>0.15</v>
      </c>
      <c r="L236" s="5">
        <v>0.09</v>
      </c>
      <c r="M236" s="6">
        <f t="shared" si="9"/>
        <v>0.06</v>
      </c>
      <c r="N236" s="8">
        <f t="shared" si="10"/>
        <v>487.20000000000005</v>
      </c>
      <c r="O236">
        <v>1200</v>
      </c>
      <c r="P236" t="str">
        <f t="shared" si="11"/>
        <v>High</v>
      </c>
      <c r="Q236" t="s">
        <v>26</v>
      </c>
      <c r="R236">
        <v>813</v>
      </c>
      <c r="S236" t="s">
        <v>34</v>
      </c>
      <c r="T236">
        <v>14</v>
      </c>
      <c r="U236">
        <v>3</v>
      </c>
      <c r="V236" t="s">
        <v>40</v>
      </c>
      <c r="W236">
        <v>58</v>
      </c>
      <c r="X236">
        <v>3</v>
      </c>
      <c r="Y236">
        <v>1</v>
      </c>
      <c r="Z236" t="s">
        <v>37</v>
      </c>
      <c r="AA236">
        <v>22149</v>
      </c>
      <c r="AB236">
        <v>5</v>
      </c>
      <c r="AC236">
        <v>13</v>
      </c>
      <c r="AD236">
        <v>3</v>
      </c>
      <c r="AE236">
        <v>3</v>
      </c>
      <c r="AF236">
        <v>1</v>
      </c>
      <c r="AG236">
        <v>8</v>
      </c>
      <c r="AH236">
        <v>2</v>
      </c>
      <c r="AI236">
        <v>4</v>
      </c>
      <c r="AJ236">
        <v>0</v>
      </c>
      <c r="AK236" t="str">
        <f>IF(Table2[[#This Row],[Alpha]]&gt;3%,"high performer",IF(Table2[[#This Row],[Alpha]]&gt;0%,"average performer","low performer"))</f>
        <v>high performer</v>
      </c>
      <c r="AL236" s="8">
        <v>2527.7373020301529</v>
      </c>
      <c r="AM236">
        <f>Table2[[#This Row],[Salary]]/Table2[[#This Row],[Market Salary]]</f>
        <v>0.96370773895037509</v>
      </c>
      <c r="AN236" t="str">
        <f>IF(AND(Table2[[#This Row],[Alpha]]&gt;3%,Table2[[#This Row],[Salary]]&lt;MEDIAN(G:G)),"Underpaid",IF(AND(Table2[[#This Row],[Alpha]]&lt;0,Table2[[#This Row],[Salary]]&gt;MEDIAN(G:G)),"Overpaid","Fair"))</f>
        <v>Underpaid</v>
      </c>
      <c r="AO236" t="str">
        <f>IF(AND(Table2[[#This Row],[Alpha]]&gt;3%,Table2[[#This Row],[Tenure]]&gt;5),"Ready Now",IF(AND(Table2[[#This Row],[Alpha]]&gt;0,Table2[[#This Row],[Tenure]]&gt;3),"Ready Soon","Not Ready"))</f>
        <v>Ready Soon</v>
      </c>
    </row>
    <row r="237" spans="1:41" x14ac:dyDescent="0.35">
      <c r="A237">
        <v>43</v>
      </c>
      <c r="B237" t="s">
        <v>32</v>
      </c>
      <c r="C237">
        <v>4</v>
      </c>
      <c r="D237" t="s">
        <v>29</v>
      </c>
      <c r="E237" t="s">
        <v>45</v>
      </c>
      <c r="F237">
        <v>4</v>
      </c>
      <c r="G237" s="7">
        <v>16064</v>
      </c>
      <c r="H237" t="s">
        <v>25</v>
      </c>
      <c r="I237">
        <v>3</v>
      </c>
      <c r="J237">
        <v>17</v>
      </c>
      <c r="K237" s="5">
        <v>0.15</v>
      </c>
      <c r="L237" s="5">
        <v>0.09</v>
      </c>
      <c r="M237" s="6">
        <f t="shared" si="9"/>
        <v>0.06</v>
      </c>
      <c r="N237" s="8">
        <f t="shared" si="10"/>
        <v>3212.8</v>
      </c>
      <c r="O237">
        <v>500</v>
      </c>
      <c r="P237" t="str">
        <f t="shared" si="11"/>
        <v>low</v>
      </c>
      <c r="Q237" t="s">
        <v>26</v>
      </c>
      <c r="R237">
        <v>1034</v>
      </c>
      <c r="S237" t="s">
        <v>27</v>
      </c>
      <c r="T237">
        <v>16</v>
      </c>
      <c r="U237">
        <v>3</v>
      </c>
      <c r="V237" t="s">
        <v>48</v>
      </c>
      <c r="W237">
        <v>80</v>
      </c>
      <c r="X237">
        <v>3</v>
      </c>
      <c r="Y237">
        <v>4</v>
      </c>
      <c r="Z237" t="s">
        <v>37</v>
      </c>
      <c r="AA237">
        <v>7744</v>
      </c>
      <c r="AB237">
        <v>5</v>
      </c>
      <c r="AC237">
        <v>22</v>
      </c>
      <c r="AD237">
        <v>4</v>
      </c>
      <c r="AE237">
        <v>3</v>
      </c>
      <c r="AF237">
        <v>1</v>
      </c>
      <c r="AG237">
        <v>22</v>
      </c>
      <c r="AH237">
        <v>3</v>
      </c>
      <c r="AI237">
        <v>13</v>
      </c>
      <c r="AJ237">
        <v>1</v>
      </c>
      <c r="AK237" t="str">
        <f>IF(Table2[[#This Row],[Alpha]]&gt;3%,"high performer",IF(Table2[[#This Row],[Alpha]]&gt;0%,"average performer","low performer"))</f>
        <v>high performer</v>
      </c>
      <c r="AL237" s="8">
        <v>19174.721321108074</v>
      </c>
      <c r="AM237">
        <f>Table2[[#This Row],[Salary]]/Table2[[#This Row],[Market Salary]]</f>
        <v>0.83776967242367661</v>
      </c>
      <c r="AN237" t="str">
        <f>IF(AND(Table2[[#This Row],[Alpha]]&gt;3%,Table2[[#This Row],[Salary]]&lt;MEDIAN(G:G)),"Underpaid",IF(AND(Table2[[#This Row],[Alpha]]&lt;0,Table2[[#This Row],[Salary]]&gt;MEDIAN(G:G)),"Overpaid","Fair"))</f>
        <v>Fair</v>
      </c>
      <c r="AO237" t="str">
        <f>IF(AND(Table2[[#This Row],[Alpha]]&gt;3%,Table2[[#This Row],[Tenure]]&gt;5),"Ready Now",IF(AND(Table2[[#This Row],[Alpha]]&gt;0,Table2[[#This Row],[Tenure]]&gt;3),"Ready Soon","Not Ready"))</f>
        <v>Ready Now</v>
      </c>
    </row>
    <row r="238" spans="1:41" x14ac:dyDescent="0.35">
      <c r="A238">
        <v>33</v>
      </c>
      <c r="B238" t="s">
        <v>25</v>
      </c>
      <c r="C238">
        <v>1</v>
      </c>
      <c r="D238" t="s">
        <v>29</v>
      </c>
      <c r="E238" t="s">
        <v>39</v>
      </c>
      <c r="F238">
        <v>1</v>
      </c>
      <c r="G238" s="7">
        <v>2707</v>
      </c>
      <c r="H238" t="s">
        <v>32</v>
      </c>
      <c r="I238">
        <v>4</v>
      </c>
      <c r="J238">
        <v>9</v>
      </c>
      <c r="K238" s="5">
        <v>0.12</v>
      </c>
      <c r="L238" s="5">
        <v>0.11</v>
      </c>
      <c r="M238" s="6">
        <f t="shared" si="9"/>
        <v>9.999999999999995E-3</v>
      </c>
      <c r="N238" s="8">
        <f t="shared" si="10"/>
        <v>541.4</v>
      </c>
      <c r="O238">
        <v>4500</v>
      </c>
      <c r="P238" t="str">
        <f t="shared" si="11"/>
        <v>High</v>
      </c>
      <c r="Q238" t="s">
        <v>26</v>
      </c>
      <c r="R238">
        <v>465</v>
      </c>
      <c r="S238" t="s">
        <v>34</v>
      </c>
      <c r="T238">
        <v>2</v>
      </c>
      <c r="U238">
        <v>2</v>
      </c>
      <c r="V238" t="s">
        <v>28</v>
      </c>
      <c r="W238">
        <v>39</v>
      </c>
      <c r="X238">
        <v>3</v>
      </c>
      <c r="Y238">
        <v>1</v>
      </c>
      <c r="Z238" t="s">
        <v>37</v>
      </c>
      <c r="AA238">
        <v>21509</v>
      </c>
      <c r="AB238">
        <v>7</v>
      </c>
      <c r="AC238">
        <v>20</v>
      </c>
      <c r="AD238">
        <v>4</v>
      </c>
      <c r="AE238">
        <v>1</v>
      </c>
      <c r="AF238">
        <v>0</v>
      </c>
      <c r="AG238">
        <v>13</v>
      </c>
      <c r="AH238">
        <v>3</v>
      </c>
      <c r="AI238">
        <v>7</v>
      </c>
      <c r="AJ238">
        <v>1</v>
      </c>
      <c r="AK238" t="str">
        <f>IF(Table2[[#This Row],[Alpha]]&gt;3%,"high performer",IF(Table2[[#This Row],[Alpha]]&gt;0%,"average performer","low performer"))</f>
        <v>average performer</v>
      </c>
      <c r="AL238" s="8">
        <v>3297.0325769569013</v>
      </c>
      <c r="AM238">
        <f>Table2[[#This Row],[Salary]]/Table2[[#This Row],[Market Salary]]</f>
        <v>0.82104132634883142</v>
      </c>
      <c r="AN238" t="str">
        <f>IF(AND(Table2[[#This Row],[Alpha]]&gt;3%,Table2[[#This Row],[Salary]]&lt;MEDIAN(G:G)),"Underpaid",IF(AND(Table2[[#This Row],[Alpha]]&lt;0,Table2[[#This Row],[Salary]]&gt;MEDIAN(G:G)),"Overpaid","Fair"))</f>
        <v>Fair</v>
      </c>
      <c r="AO238" t="str">
        <f>IF(AND(Table2[[#This Row],[Alpha]]&gt;3%,Table2[[#This Row],[Tenure]]&gt;5),"Ready Now",IF(AND(Table2[[#This Row],[Alpha]]&gt;0,Table2[[#This Row],[Tenure]]&gt;3),"Ready Soon","Not Ready"))</f>
        <v>Ready Soon</v>
      </c>
    </row>
    <row r="239" spans="1:41" x14ac:dyDescent="0.35">
      <c r="A239">
        <v>52</v>
      </c>
      <c r="B239" t="s">
        <v>32</v>
      </c>
      <c r="C239">
        <v>1</v>
      </c>
      <c r="D239" t="s">
        <v>35</v>
      </c>
      <c r="E239" t="s">
        <v>45</v>
      </c>
      <c r="F239">
        <v>3</v>
      </c>
      <c r="G239" s="7">
        <v>19068</v>
      </c>
      <c r="H239" t="s">
        <v>25</v>
      </c>
      <c r="I239">
        <v>4</v>
      </c>
      <c r="J239">
        <v>33</v>
      </c>
      <c r="K239" s="5">
        <v>0.1</v>
      </c>
      <c r="L239" s="5">
        <v>0.09</v>
      </c>
      <c r="M239" s="6">
        <f t="shared" si="9"/>
        <v>1.0000000000000009E-2</v>
      </c>
      <c r="N239" s="8">
        <f t="shared" si="10"/>
        <v>3813.6000000000004</v>
      </c>
      <c r="O239">
        <v>4500</v>
      </c>
      <c r="P239" t="str">
        <f t="shared" si="11"/>
        <v>low</v>
      </c>
      <c r="Q239" t="s">
        <v>44</v>
      </c>
      <c r="R239">
        <v>771</v>
      </c>
      <c r="S239" t="s">
        <v>27</v>
      </c>
      <c r="T239">
        <v>2</v>
      </c>
      <c r="U239">
        <v>4</v>
      </c>
      <c r="V239" t="s">
        <v>28</v>
      </c>
      <c r="W239">
        <v>79</v>
      </c>
      <c r="X239">
        <v>2</v>
      </c>
      <c r="Y239">
        <v>5</v>
      </c>
      <c r="Z239" t="s">
        <v>31</v>
      </c>
      <c r="AA239">
        <v>21030</v>
      </c>
      <c r="AB239">
        <v>1</v>
      </c>
      <c r="AC239">
        <v>18</v>
      </c>
      <c r="AD239">
        <v>3</v>
      </c>
      <c r="AE239">
        <v>4</v>
      </c>
      <c r="AF239">
        <v>0</v>
      </c>
      <c r="AG239">
        <v>33</v>
      </c>
      <c r="AH239">
        <v>2</v>
      </c>
      <c r="AI239">
        <v>7</v>
      </c>
      <c r="AJ239">
        <v>15</v>
      </c>
      <c r="AK239" t="str">
        <f>IF(Table2[[#This Row],[Alpha]]&gt;3%,"high performer",IF(Table2[[#This Row],[Alpha]]&gt;0%,"average performer","low performer"))</f>
        <v>average performer</v>
      </c>
      <c r="AL239" s="8">
        <v>20018.305693447815</v>
      </c>
      <c r="AM239">
        <f>Table2[[#This Row],[Salary]]/Table2[[#This Row],[Market Salary]]</f>
        <v>0.95252816557003328</v>
      </c>
      <c r="AN239" t="str">
        <f>IF(AND(Table2[[#This Row],[Alpha]]&gt;3%,Table2[[#This Row],[Salary]]&lt;MEDIAN(G:G)),"Underpaid",IF(AND(Table2[[#This Row],[Alpha]]&lt;0,Table2[[#This Row],[Salary]]&gt;MEDIAN(G:G)),"Overpaid","Fair"))</f>
        <v>Fair</v>
      </c>
      <c r="AO239" t="str">
        <f>IF(AND(Table2[[#This Row],[Alpha]]&gt;3%,Table2[[#This Row],[Tenure]]&gt;5),"Ready Now",IF(AND(Table2[[#This Row],[Alpha]]&gt;0,Table2[[#This Row],[Tenure]]&gt;3),"Ready Soon","Not Ready"))</f>
        <v>Ready Soon</v>
      </c>
    </row>
    <row r="240" spans="1:41" x14ac:dyDescent="0.35">
      <c r="A240">
        <v>32</v>
      </c>
      <c r="B240" t="s">
        <v>32</v>
      </c>
      <c r="C240">
        <v>3</v>
      </c>
      <c r="D240" t="s">
        <v>29</v>
      </c>
      <c r="E240" t="s">
        <v>46</v>
      </c>
      <c r="F240">
        <v>2</v>
      </c>
      <c r="G240" s="7">
        <v>3931</v>
      </c>
      <c r="H240" t="s">
        <v>32</v>
      </c>
      <c r="I240">
        <v>3</v>
      </c>
      <c r="J240">
        <v>4</v>
      </c>
      <c r="K240" s="5">
        <v>0.12</v>
      </c>
      <c r="L240" s="5">
        <v>7.0000000000000007E-2</v>
      </c>
      <c r="M240" s="6">
        <f t="shared" si="9"/>
        <v>4.9999999999999989E-2</v>
      </c>
      <c r="N240" s="8">
        <f t="shared" si="10"/>
        <v>786.2</v>
      </c>
      <c r="O240">
        <v>3000</v>
      </c>
      <c r="P240" t="str">
        <f t="shared" si="11"/>
        <v>High</v>
      </c>
      <c r="Q240" t="s">
        <v>26</v>
      </c>
      <c r="R240">
        <v>1401</v>
      </c>
      <c r="S240" t="s">
        <v>27</v>
      </c>
      <c r="T240">
        <v>4</v>
      </c>
      <c r="U240">
        <v>2</v>
      </c>
      <c r="V240" t="s">
        <v>28</v>
      </c>
      <c r="W240">
        <v>56</v>
      </c>
      <c r="X240">
        <v>3</v>
      </c>
      <c r="Y240">
        <v>1</v>
      </c>
      <c r="Z240" t="s">
        <v>37</v>
      </c>
      <c r="AA240">
        <v>20990</v>
      </c>
      <c r="AB240">
        <v>2</v>
      </c>
      <c r="AC240">
        <v>11</v>
      </c>
      <c r="AD240">
        <v>3</v>
      </c>
      <c r="AE240">
        <v>1</v>
      </c>
      <c r="AF240">
        <v>1</v>
      </c>
      <c r="AG240">
        <v>6</v>
      </c>
      <c r="AH240">
        <v>5</v>
      </c>
      <c r="AI240">
        <v>3</v>
      </c>
      <c r="AJ240">
        <v>1</v>
      </c>
      <c r="AK240" t="str">
        <f>IF(Table2[[#This Row],[Alpha]]&gt;3%,"high performer",IF(Table2[[#This Row],[Alpha]]&gt;0%,"average performer","low performer"))</f>
        <v>high performer</v>
      </c>
      <c r="AL240" s="8">
        <v>4665.7339743705352</v>
      </c>
      <c r="AM240">
        <f>Table2[[#This Row],[Salary]]/Table2[[#This Row],[Market Salary]]</f>
        <v>0.84252553222997251</v>
      </c>
      <c r="AN240" t="str">
        <f>IF(AND(Table2[[#This Row],[Alpha]]&gt;3%,Table2[[#This Row],[Salary]]&lt;MEDIAN(G:G)),"Underpaid",IF(AND(Table2[[#This Row],[Alpha]]&lt;0,Table2[[#This Row],[Salary]]&gt;MEDIAN(G:G)),"Overpaid","Fair"))</f>
        <v>Underpaid</v>
      </c>
      <c r="AO240" t="str">
        <f>IF(AND(Table2[[#This Row],[Alpha]]&gt;3%,Table2[[#This Row],[Tenure]]&gt;5),"Ready Now",IF(AND(Table2[[#This Row],[Alpha]]&gt;0,Table2[[#This Row],[Tenure]]&gt;3),"Ready Soon","Not Ready"))</f>
        <v>Ready Soon</v>
      </c>
    </row>
    <row r="241" spans="1:41" x14ac:dyDescent="0.35">
      <c r="A241">
        <v>32</v>
      </c>
      <c r="B241" t="s">
        <v>25</v>
      </c>
      <c r="C241">
        <v>4</v>
      </c>
      <c r="D241" t="s">
        <v>35</v>
      </c>
      <c r="E241" t="s">
        <v>39</v>
      </c>
      <c r="F241">
        <v>3</v>
      </c>
      <c r="G241" s="7">
        <v>3730</v>
      </c>
      <c r="H241" t="s">
        <v>25</v>
      </c>
      <c r="I241">
        <v>1</v>
      </c>
      <c r="J241">
        <v>3</v>
      </c>
      <c r="K241" s="5">
        <v>0.1</v>
      </c>
      <c r="L241" s="5">
        <v>0.11</v>
      </c>
      <c r="M241" s="6">
        <f t="shared" si="9"/>
        <v>-9.999999999999995E-3</v>
      </c>
      <c r="N241" s="8">
        <f t="shared" si="10"/>
        <v>746</v>
      </c>
      <c r="O241">
        <v>1200</v>
      </c>
      <c r="P241" t="str">
        <f t="shared" si="11"/>
        <v>low</v>
      </c>
      <c r="Q241" t="s">
        <v>26</v>
      </c>
      <c r="R241">
        <v>515</v>
      </c>
      <c r="S241" t="s">
        <v>34</v>
      </c>
      <c r="T241">
        <v>1</v>
      </c>
      <c r="U241">
        <v>3</v>
      </c>
      <c r="V241" t="s">
        <v>28</v>
      </c>
      <c r="W241">
        <v>62</v>
      </c>
      <c r="X241">
        <v>2</v>
      </c>
      <c r="Y241">
        <v>1</v>
      </c>
      <c r="Z241" t="s">
        <v>31</v>
      </c>
      <c r="AA241">
        <v>9571</v>
      </c>
      <c r="AB241">
        <v>0</v>
      </c>
      <c r="AC241">
        <v>14</v>
      </c>
      <c r="AD241">
        <v>3</v>
      </c>
      <c r="AE241">
        <v>4</v>
      </c>
      <c r="AF241">
        <v>0</v>
      </c>
      <c r="AG241">
        <v>4</v>
      </c>
      <c r="AH241">
        <v>2</v>
      </c>
      <c r="AI241">
        <v>2</v>
      </c>
      <c r="AJ241">
        <v>1</v>
      </c>
      <c r="AK241" t="str">
        <f>IF(Table2[[#This Row],[Alpha]]&gt;3%,"high performer",IF(Table2[[#This Row],[Alpha]]&gt;0%,"average performer","low performer"))</f>
        <v>low performer</v>
      </c>
      <c r="AL241" s="8">
        <v>4735.7621959317039</v>
      </c>
      <c r="AM241">
        <f>Table2[[#This Row],[Salary]]/Table2[[#This Row],[Market Salary]]</f>
        <v>0.78762400764216745</v>
      </c>
      <c r="AN241" t="str">
        <f>IF(AND(Table2[[#This Row],[Alpha]]&gt;3%,Table2[[#This Row],[Salary]]&lt;MEDIAN(G:G)),"Underpaid",IF(AND(Table2[[#This Row],[Alpha]]&lt;0,Table2[[#This Row],[Salary]]&gt;MEDIAN(G:G)),"Overpaid","Fair"))</f>
        <v>Fair</v>
      </c>
      <c r="AO241" t="str">
        <f>IF(AND(Table2[[#This Row],[Alpha]]&gt;3%,Table2[[#This Row],[Tenure]]&gt;5),"Ready Now",IF(AND(Table2[[#This Row],[Alpha]]&gt;0,Table2[[#This Row],[Tenure]]&gt;3),"Ready Soon","Not Ready"))</f>
        <v>Not Ready</v>
      </c>
    </row>
    <row r="242" spans="1:41" x14ac:dyDescent="0.35">
      <c r="A242">
        <v>39</v>
      </c>
      <c r="B242" t="s">
        <v>32</v>
      </c>
      <c r="C242">
        <v>3</v>
      </c>
      <c r="D242" t="s">
        <v>29</v>
      </c>
      <c r="E242" t="s">
        <v>39</v>
      </c>
      <c r="F242">
        <v>3</v>
      </c>
      <c r="G242" s="7">
        <v>2232</v>
      </c>
      <c r="H242" t="s">
        <v>32</v>
      </c>
      <c r="I242">
        <v>3</v>
      </c>
      <c r="J242">
        <v>3</v>
      </c>
      <c r="K242" s="5">
        <v>0.12</v>
      </c>
      <c r="L242" s="5">
        <v>0.09</v>
      </c>
      <c r="M242" s="6">
        <f t="shared" si="9"/>
        <v>0.03</v>
      </c>
      <c r="N242" s="8">
        <f t="shared" si="10"/>
        <v>446.40000000000003</v>
      </c>
      <c r="O242">
        <v>3000</v>
      </c>
      <c r="P242" t="str">
        <f t="shared" si="11"/>
        <v>low</v>
      </c>
      <c r="Q242" t="s">
        <v>26</v>
      </c>
      <c r="R242">
        <v>1431</v>
      </c>
      <c r="S242" t="s">
        <v>34</v>
      </c>
      <c r="T242">
        <v>1</v>
      </c>
      <c r="U242">
        <v>4</v>
      </c>
      <c r="V242" t="s">
        <v>40</v>
      </c>
      <c r="W242">
        <v>96</v>
      </c>
      <c r="X242">
        <v>3</v>
      </c>
      <c r="Y242">
        <v>1</v>
      </c>
      <c r="Z242" t="s">
        <v>41</v>
      </c>
      <c r="AA242">
        <v>15417</v>
      </c>
      <c r="AB242">
        <v>7</v>
      </c>
      <c r="AC242">
        <v>14</v>
      </c>
      <c r="AD242">
        <v>3</v>
      </c>
      <c r="AE242">
        <v>3</v>
      </c>
      <c r="AF242">
        <v>3</v>
      </c>
      <c r="AG242">
        <v>7</v>
      </c>
      <c r="AH242">
        <v>1</v>
      </c>
      <c r="AI242">
        <v>2</v>
      </c>
      <c r="AJ242">
        <v>1</v>
      </c>
      <c r="AK242" t="str">
        <f>IF(Table2[[#This Row],[Alpha]]&gt;3%,"high performer",IF(Table2[[#This Row],[Alpha]]&gt;0%,"average performer","low performer"))</f>
        <v>average performer</v>
      </c>
      <c r="AL242" s="8">
        <v>2461.054910806638</v>
      </c>
      <c r="AM242">
        <f>Table2[[#This Row],[Salary]]/Table2[[#This Row],[Market Salary]]</f>
        <v>0.90692815922113545</v>
      </c>
      <c r="AN242" t="str">
        <f>IF(AND(Table2[[#This Row],[Alpha]]&gt;3%,Table2[[#This Row],[Salary]]&lt;MEDIAN(G:G)),"Underpaid",IF(AND(Table2[[#This Row],[Alpha]]&lt;0,Table2[[#This Row],[Salary]]&gt;MEDIAN(G:G)),"Overpaid","Fair"))</f>
        <v>Fair</v>
      </c>
      <c r="AO242" t="str">
        <f>IF(AND(Table2[[#This Row],[Alpha]]&gt;3%,Table2[[#This Row],[Tenure]]&gt;5),"Ready Now",IF(AND(Table2[[#This Row],[Alpha]]&gt;0,Table2[[#This Row],[Tenure]]&gt;3),"Ready Soon","Not Ready"))</f>
        <v>Not Ready</v>
      </c>
    </row>
    <row r="243" spans="1:41" x14ac:dyDescent="0.35">
      <c r="A243">
        <v>32</v>
      </c>
      <c r="B243" t="s">
        <v>32</v>
      </c>
      <c r="C243">
        <v>3</v>
      </c>
      <c r="D243" t="s">
        <v>35</v>
      </c>
      <c r="E243" t="s">
        <v>30</v>
      </c>
      <c r="F243">
        <v>4</v>
      </c>
      <c r="G243" s="7">
        <v>4465</v>
      </c>
      <c r="H243" t="s">
        <v>32</v>
      </c>
      <c r="I243">
        <v>3</v>
      </c>
      <c r="J243">
        <v>3</v>
      </c>
      <c r="K243" s="5">
        <v>0.12</v>
      </c>
      <c r="L243" s="5">
        <v>0.1</v>
      </c>
      <c r="M243" s="6">
        <f t="shared" si="9"/>
        <v>1.999999999999999E-2</v>
      </c>
      <c r="N243" s="8">
        <f t="shared" si="10"/>
        <v>893</v>
      </c>
      <c r="O243">
        <v>3000</v>
      </c>
      <c r="P243" t="str">
        <f t="shared" si="11"/>
        <v>low</v>
      </c>
      <c r="Q243" t="s">
        <v>44</v>
      </c>
      <c r="R243">
        <v>976</v>
      </c>
      <c r="S243" t="s">
        <v>27</v>
      </c>
      <c r="T243">
        <v>26</v>
      </c>
      <c r="U243">
        <v>4</v>
      </c>
      <c r="V243" t="s">
        <v>48</v>
      </c>
      <c r="W243">
        <v>100</v>
      </c>
      <c r="X243">
        <v>3</v>
      </c>
      <c r="Y243">
        <v>2</v>
      </c>
      <c r="Z243" t="s">
        <v>37</v>
      </c>
      <c r="AA243">
        <v>12069</v>
      </c>
      <c r="AB243">
        <v>0</v>
      </c>
      <c r="AC243">
        <v>18</v>
      </c>
      <c r="AD243">
        <v>3</v>
      </c>
      <c r="AE243">
        <v>1</v>
      </c>
      <c r="AF243">
        <v>0</v>
      </c>
      <c r="AG243">
        <v>4</v>
      </c>
      <c r="AH243">
        <v>2</v>
      </c>
      <c r="AI243">
        <v>2</v>
      </c>
      <c r="AJ243">
        <v>2</v>
      </c>
      <c r="AK243" t="str">
        <f>IF(Table2[[#This Row],[Alpha]]&gt;3%,"high performer",IF(Table2[[#This Row],[Alpha]]&gt;0%,"average performer","low performer"))</f>
        <v>average performer</v>
      </c>
      <c r="AL243" s="8">
        <v>5021.6406879939805</v>
      </c>
      <c r="AM243">
        <f>Table2[[#This Row],[Salary]]/Table2[[#This Row],[Market Salary]]</f>
        <v>0.88915162940175541</v>
      </c>
      <c r="AN243" t="str">
        <f>IF(AND(Table2[[#This Row],[Alpha]]&gt;3%,Table2[[#This Row],[Salary]]&lt;MEDIAN(G:G)),"Underpaid",IF(AND(Table2[[#This Row],[Alpha]]&lt;0,Table2[[#This Row],[Salary]]&gt;MEDIAN(G:G)),"Overpaid","Fair"))</f>
        <v>Fair</v>
      </c>
      <c r="AO243" t="str">
        <f>IF(AND(Table2[[#This Row],[Alpha]]&gt;3%,Table2[[#This Row],[Tenure]]&gt;5),"Ready Now",IF(AND(Table2[[#This Row],[Alpha]]&gt;0,Table2[[#This Row],[Tenure]]&gt;3),"Ready Soon","Not Ready"))</f>
        <v>Not Ready</v>
      </c>
    </row>
    <row r="244" spans="1:41" x14ac:dyDescent="0.35">
      <c r="A244">
        <v>41</v>
      </c>
      <c r="B244" t="s">
        <v>32</v>
      </c>
      <c r="C244">
        <v>3</v>
      </c>
      <c r="D244" t="s">
        <v>35</v>
      </c>
      <c r="E244" t="s">
        <v>36</v>
      </c>
      <c r="F244">
        <v>1</v>
      </c>
      <c r="G244" s="7">
        <v>3072</v>
      </c>
      <c r="H244" t="s">
        <v>32</v>
      </c>
      <c r="I244">
        <v>2</v>
      </c>
      <c r="J244">
        <v>1</v>
      </c>
      <c r="K244" s="5">
        <v>0.15</v>
      </c>
      <c r="L244" s="5">
        <v>0.09</v>
      </c>
      <c r="M244" s="6">
        <f t="shared" si="9"/>
        <v>0.06</v>
      </c>
      <c r="N244" s="8">
        <f t="shared" si="10"/>
        <v>614.40000000000009</v>
      </c>
      <c r="O244">
        <v>500</v>
      </c>
      <c r="P244" t="str">
        <f t="shared" si="11"/>
        <v>low</v>
      </c>
      <c r="Q244" t="s">
        <v>26</v>
      </c>
      <c r="R244">
        <v>1411</v>
      </c>
      <c r="S244" t="s">
        <v>34</v>
      </c>
      <c r="T244">
        <v>19</v>
      </c>
      <c r="U244">
        <v>2</v>
      </c>
      <c r="V244" t="s">
        <v>28</v>
      </c>
      <c r="W244">
        <v>36</v>
      </c>
      <c r="X244">
        <v>3</v>
      </c>
      <c r="Y244">
        <v>2</v>
      </c>
      <c r="Z244" t="s">
        <v>41</v>
      </c>
      <c r="AA244">
        <v>19877</v>
      </c>
      <c r="AB244">
        <v>2</v>
      </c>
      <c r="AC244">
        <v>16</v>
      </c>
      <c r="AD244">
        <v>3</v>
      </c>
      <c r="AE244">
        <v>1</v>
      </c>
      <c r="AF244">
        <v>2</v>
      </c>
      <c r="AG244">
        <v>17</v>
      </c>
      <c r="AH244">
        <v>2</v>
      </c>
      <c r="AI244">
        <v>0</v>
      </c>
      <c r="AJ244">
        <v>0</v>
      </c>
      <c r="AK244" t="str">
        <f>IF(Table2[[#This Row],[Alpha]]&gt;3%,"high performer",IF(Table2[[#This Row],[Alpha]]&gt;0%,"average performer","low performer"))</f>
        <v>high performer</v>
      </c>
      <c r="AL244" s="8">
        <v>3157.8366037670912</v>
      </c>
      <c r="AM244">
        <f>Table2[[#This Row],[Salary]]/Table2[[#This Row],[Market Salary]]</f>
        <v>0.97281790841720761</v>
      </c>
      <c r="AN244" t="str">
        <f>IF(AND(Table2[[#This Row],[Alpha]]&gt;3%,Table2[[#This Row],[Salary]]&lt;MEDIAN(G:G)),"Underpaid",IF(AND(Table2[[#This Row],[Alpha]]&lt;0,Table2[[#This Row],[Salary]]&gt;MEDIAN(G:G)),"Overpaid","Fair"))</f>
        <v>Underpaid</v>
      </c>
      <c r="AO244" t="str">
        <f>IF(AND(Table2[[#This Row],[Alpha]]&gt;3%,Table2[[#This Row],[Tenure]]&gt;5),"Ready Now",IF(AND(Table2[[#This Row],[Alpha]]&gt;0,Table2[[#This Row],[Tenure]]&gt;3),"Ready Soon","Not Ready"))</f>
        <v>Not Ready</v>
      </c>
    </row>
    <row r="245" spans="1:41" x14ac:dyDescent="0.35">
      <c r="A245">
        <v>40</v>
      </c>
      <c r="B245" t="s">
        <v>32</v>
      </c>
      <c r="C245">
        <v>1</v>
      </c>
      <c r="D245" t="s">
        <v>35</v>
      </c>
      <c r="E245" t="s">
        <v>36</v>
      </c>
      <c r="F245">
        <v>4</v>
      </c>
      <c r="G245" s="7">
        <v>3319</v>
      </c>
      <c r="H245" t="s">
        <v>32</v>
      </c>
      <c r="I245">
        <v>3</v>
      </c>
      <c r="J245">
        <v>9</v>
      </c>
      <c r="K245" s="5">
        <v>0.12</v>
      </c>
      <c r="L245" s="5">
        <v>0.1</v>
      </c>
      <c r="M245" s="6">
        <f t="shared" si="9"/>
        <v>1.999999999999999E-2</v>
      </c>
      <c r="N245" s="8">
        <f t="shared" si="10"/>
        <v>663.80000000000007</v>
      </c>
      <c r="O245">
        <v>1200</v>
      </c>
      <c r="P245" t="str">
        <f t="shared" si="11"/>
        <v>low</v>
      </c>
      <c r="Q245" t="s">
        <v>26</v>
      </c>
      <c r="R245">
        <v>1300</v>
      </c>
      <c r="S245" t="s">
        <v>34</v>
      </c>
      <c r="T245">
        <v>24</v>
      </c>
      <c r="U245">
        <v>2</v>
      </c>
      <c r="V245" t="s">
        <v>49</v>
      </c>
      <c r="W245">
        <v>62</v>
      </c>
      <c r="X245">
        <v>3</v>
      </c>
      <c r="Y245">
        <v>2</v>
      </c>
      <c r="Z245" t="s">
        <v>41</v>
      </c>
      <c r="AA245">
        <v>24447</v>
      </c>
      <c r="AB245">
        <v>1</v>
      </c>
      <c r="AC245">
        <v>17</v>
      </c>
      <c r="AD245">
        <v>3</v>
      </c>
      <c r="AE245">
        <v>1</v>
      </c>
      <c r="AF245">
        <v>2</v>
      </c>
      <c r="AG245">
        <v>9</v>
      </c>
      <c r="AH245">
        <v>3</v>
      </c>
      <c r="AI245">
        <v>8</v>
      </c>
      <c r="AJ245">
        <v>4</v>
      </c>
      <c r="AK245" t="str">
        <f>IF(Table2[[#This Row],[Alpha]]&gt;3%,"high performer",IF(Table2[[#This Row],[Alpha]]&gt;0%,"average performer","low performer"))</f>
        <v>average performer</v>
      </c>
      <c r="AL245" s="8">
        <v>3474.4615523831262</v>
      </c>
      <c r="AM245">
        <f>Table2[[#This Row],[Salary]]/Table2[[#This Row],[Market Salary]]</f>
        <v>0.95525592957662875</v>
      </c>
      <c r="AN245" t="str">
        <f>IF(AND(Table2[[#This Row],[Alpha]]&gt;3%,Table2[[#This Row],[Salary]]&lt;MEDIAN(G:G)),"Underpaid",IF(AND(Table2[[#This Row],[Alpha]]&lt;0,Table2[[#This Row],[Salary]]&gt;MEDIAN(G:G)),"Overpaid","Fair"))</f>
        <v>Fair</v>
      </c>
      <c r="AO245" t="str">
        <f>IF(AND(Table2[[#This Row],[Alpha]]&gt;3%,Table2[[#This Row],[Tenure]]&gt;5),"Ready Now",IF(AND(Table2[[#This Row],[Alpha]]&gt;0,Table2[[#This Row],[Tenure]]&gt;3),"Ready Soon","Not Ready"))</f>
        <v>Ready Soon</v>
      </c>
    </row>
    <row r="246" spans="1:41" x14ac:dyDescent="0.35">
      <c r="A246">
        <v>45</v>
      </c>
      <c r="B246" t="s">
        <v>32</v>
      </c>
      <c r="C246">
        <v>3</v>
      </c>
      <c r="D246" t="s">
        <v>35</v>
      </c>
      <c r="E246" t="s">
        <v>45</v>
      </c>
      <c r="F246">
        <v>4</v>
      </c>
      <c r="G246" s="7">
        <v>19202</v>
      </c>
      <c r="H246" t="s">
        <v>32</v>
      </c>
      <c r="I246">
        <v>3</v>
      </c>
      <c r="J246">
        <v>24</v>
      </c>
      <c r="K246" s="5">
        <v>0.15</v>
      </c>
      <c r="L246" s="5">
        <v>0.09</v>
      </c>
      <c r="M246" s="6">
        <f t="shared" si="9"/>
        <v>0.06</v>
      </c>
      <c r="N246" s="8">
        <f t="shared" si="10"/>
        <v>3840.4</v>
      </c>
      <c r="O246">
        <v>1200</v>
      </c>
      <c r="P246" t="str">
        <f t="shared" si="11"/>
        <v>low</v>
      </c>
      <c r="Q246" t="s">
        <v>26</v>
      </c>
      <c r="R246">
        <v>252</v>
      </c>
      <c r="S246" t="s">
        <v>34</v>
      </c>
      <c r="T246">
        <v>1</v>
      </c>
      <c r="U246">
        <v>3</v>
      </c>
      <c r="V246" t="s">
        <v>38</v>
      </c>
      <c r="W246">
        <v>70</v>
      </c>
      <c r="X246">
        <v>4</v>
      </c>
      <c r="Y246">
        <v>5</v>
      </c>
      <c r="Z246" t="s">
        <v>37</v>
      </c>
      <c r="AA246">
        <v>15970</v>
      </c>
      <c r="AB246">
        <v>0</v>
      </c>
      <c r="AC246">
        <v>11</v>
      </c>
      <c r="AD246">
        <v>3</v>
      </c>
      <c r="AE246">
        <v>3</v>
      </c>
      <c r="AF246">
        <v>1</v>
      </c>
      <c r="AG246">
        <v>25</v>
      </c>
      <c r="AH246">
        <v>2</v>
      </c>
      <c r="AI246">
        <v>0</v>
      </c>
      <c r="AJ246">
        <v>1</v>
      </c>
      <c r="AK246" t="str">
        <f>IF(Table2[[#This Row],[Alpha]]&gt;3%,"high performer",IF(Table2[[#This Row],[Alpha]]&gt;0%,"average performer","low performer"))</f>
        <v>high performer</v>
      </c>
      <c r="AL246" s="8">
        <v>19700.906014410153</v>
      </c>
      <c r="AM246">
        <f>Table2[[#This Row],[Salary]]/Table2[[#This Row],[Market Salary]]</f>
        <v>0.9746759862696045</v>
      </c>
      <c r="AN246" t="str">
        <f>IF(AND(Table2[[#This Row],[Alpha]]&gt;3%,Table2[[#This Row],[Salary]]&lt;MEDIAN(G:G)),"Underpaid",IF(AND(Table2[[#This Row],[Alpha]]&lt;0,Table2[[#This Row],[Salary]]&gt;MEDIAN(G:G)),"Overpaid","Fair"))</f>
        <v>Fair</v>
      </c>
      <c r="AO246" t="str">
        <f>IF(AND(Table2[[#This Row],[Alpha]]&gt;3%,Table2[[#This Row],[Tenure]]&gt;5),"Ready Now",IF(AND(Table2[[#This Row],[Alpha]]&gt;0,Table2[[#This Row],[Tenure]]&gt;3),"Ready Soon","Not Ready"))</f>
        <v>Ready Now</v>
      </c>
    </row>
    <row r="247" spans="1:41" x14ac:dyDescent="0.35">
      <c r="A247">
        <v>31</v>
      </c>
      <c r="B247" t="s">
        <v>32</v>
      </c>
      <c r="C247">
        <v>2</v>
      </c>
      <c r="D247" t="s">
        <v>35</v>
      </c>
      <c r="E247" t="s">
        <v>47</v>
      </c>
      <c r="F247">
        <v>3</v>
      </c>
      <c r="G247" s="7">
        <v>13675</v>
      </c>
      <c r="H247" t="s">
        <v>32</v>
      </c>
      <c r="I247">
        <v>3</v>
      </c>
      <c r="J247">
        <v>2</v>
      </c>
      <c r="K247" s="5">
        <v>0.08</v>
      </c>
      <c r="L247" s="5">
        <v>0.1</v>
      </c>
      <c r="M247" s="6">
        <f t="shared" si="9"/>
        <v>-2.0000000000000004E-2</v>
      </c>
      <c r="N247" s="8">
        <f t="shared" si="10"/>
        <v>2735</v>
      </c>
      <c r="O247">
        <v>3000</v>
      </c>
      <c r="P247" t="str">
        <f t="shared" si="11"/>
        <v>High</v>
      </c>
      <c r="Q247" t="s">
        <v>33</v>
      </c>
      <c r="R247">
        <v>1327</v>
      </c>
      <c r="S247" t="s">
        <v>34</v>
      </c>
      <c r="T247">
        <v>3</v>
      </c>
      <c r="U247">
        <v>4</v>
      </c>
      <c r="V247" t="s">
        <v>40</v>
      </c>
      <c r="W247">
        <v>73</v>
      </c>
      <c r="X247">
        <v>3</v>
      </c>
      <c r="Y247">
        <v>3</v>
      </c>
      <c r="Z247" t="s">
        <v>41</v>
      </c>
      <c r="AA247">
        <v>13523</v>
      </c>
      <c r="AB247">
        <v>9</v>
      </c>
      <c r="AC247">
        <v>12</v>
      </c>
      <c r="AD247">
        <v>3</v>
      </c>
      <c r="AE247">
        <v>1</v>
      </c>
      <c r="AF247">
        <v>1</v>
      </c>
      <c r="AG247">
        <v>9</v>
      </c>
      <c r="AH247">
        <v>3</v>
      </c>
      <c r="AI247">
        <v>2</v>
      </c>
      <c r="AJ247">
        <v>2</v>
      </c>
      <c r="AK247" t="str">
        <f>IF(Table2[[#This Row],[Alpha]]&gt;3%,"high performer",IF(Table2[[#This Row],[Alpha]]&gt;0%,"average performer","low performer"))</f>
        <v>low performer</v>
      </c>
      <c r="AL247" s="8">
        <v>15810.443426778851</v>
      </c>
      <c r="AM247">
        <f>Table2[[#This Row],[Salary]]/Table2[[#This Row],[Market Salary]]</f>
        <v>0.86493462775610985</v>
      </c>
      <c r="AN247" t="str">
        <f>IF(AND(Table2[[#This Row],[Alpha]]&gt;3%,Table2[[#This Row],[Salary]]&lt;MEDIAN(G:G)),"Underpaid",IF(AND(Table2[[#This Row],[Alpha]]&lt;0,Table2[[#This Row],[Salary]]&gt;MEDIAN(G:G)),"Overpaid","Fair"))</f>
        <v>Overpaid</v>
      </c>
      <c r="AO247" t="str">
        <f>IF(AND(Table2[[#This Row],[Alpha]]&gt;3%,Table2[[#This Row],[Tenure]]&gt;5),"Ready Now",IF(AND(Table2[[#This Row],[Alpha]]&gt;0,Table2[[#This Row],[Tenure]]&gt;3),"Ready Soon","Not Ready"))</f>
        <v>Not Ready</v>
      </c>
    </row>
    <row r="248" spans="1:41" x14ac:dyDescent="0.35">
      <c r="A248">
        <v>33</v>
      </c>
      <c r="B248" t="s">
        <v>32</v>
      </c>
      <c r="C248">
        <v>3</v>
      </c>
      <c r="D248" t="s">
        <v>29</v>
      </c>
      <c r="E248" t="s">
        <v>36</v>
      </c>
      <c r="F248">
        <v>4</v>
      </c>
      <c r="G248" s="7">
        <v>2911</v>
      </c>
      <c r="H248" t="s">
        <v>32</v>
      </c>
      <c r="I248">
        <v>2</v>
      </c>
      <c r="J248">
        <v>2</v>
      </c>
      <c r="K248" s="5">
        <v>0.1</v>
      </c>
      <c r="L248" s="5">
        <v>0.09</v>
      </c>
      <c r="M248" s="6">
        <f t="shared" si="9"/>
        <v>1.0000000000000009E-2</v>
      </c>
      <c r="N248" s="8">
        <f t="shared" si="10"/>
        <v>582.20000000000005</v>
      </c>
      <c r="O248">
        <v>3000</v>
      </c>
      <c r="P248" t="str">
        <f t="shared" si="11"/>
        <v>medium</v>
      </c>
      <c r="Q248" t="s">
        <v>26</v>
      </c>
      <c r="R248">
        <v>832</v>
      </c>
      <c r="S248" t="s">
        <v>34</v>
      </c>
      <c r="T248">
        <v>5</v>
      </c>
      <c r="U248">
        <v>4</v>
      </c>
      <c r="V248" t="s">
        <v>28</v>
      </c>
      <c r="W248">
        <v>63</v>
      </c>
      <c r="X248">
        <v>2</v>
      </c>
      <c r="Y248">
        <v>1</v>
      </c>
      <c r="Z248" t="s">
        <v>37</v>
      </c>
      <c r="AA248">
        <v>14776</v>
      </c>
      <c r="AB248">
        <v>1</v>
      </c>
      <c r="AC248">
        <v>13</v>
      </c>
      <c r="AD248">
        <v>3</v>
      </c>
      <c r="AE248">
        <v>3</v>
      </c>
      <c r="AF248">
        <v>1</v>
      </c>
      <c r="AG248">
        <v>2</v>
      </c>
      <c r="AH248">
        <v>2</v>
      </c>
      <c r="AI248">
        <v>2</v>
      </c>
      <c r="AJ248">
        <v>0</v>
      </c>
      <c r="AK248" t="str">
        <f>IF(Table2[[#This Row],[Alpha]]&gt;3%,"high performer",IF(Table2[[#This Row],[Alpha]]&gt;0%,"average performer","low performer"))</f>
        <v>average performer</v>
      </c>
      <c r="AL248" s="8">
        <v>3105.333158465533</v>
      </c>
      <c r="AM248">
        <f>Table2[[#This Row],[Salary]]/Table2[[#This Row],[Market Salary]]</f>
        <v>0.93741954613283407</v>
      </c>
      <c r="AN248" t="str">
        <f>IF(AND(Table2[[#This Row],[Alpha]]&gt;3%,Table2[[#This Row],[Salary]]&lt;MEDIAN(G:G)),"Underpaid",IF(AND(Table2[[#This Row],[Alpha]]&lt;0,Table2[[#This Row],[Salary]]&gt;MEDIAN(G:G)),"Overpaid","Fair"))</f>
        <v>Fair</v>
      </c>
      <c r="AO248" t="str">
        <f>IF(AND(Table2[[#This Row],[Alpha]]&gt;3%,Table2[[#This Row],[Tenure]]&gt;5),"Ready Now",IF(AND(Table2[[#This Row],[Alpha]]&gt;0,Table2[[#This Row],[Tenure]]&gt;3),"Ready Soon","Not Ready"))</f>
        <v>Not Ready</v>
      </c>
    </row>
    <row r="249" spans="1:41" x14ac:dyDescent="0.35">
      <c r="A249">
        <v>34</v>
      </c>
      <c r="B249" t="s">
        <v>32</v>
      </c>
      <c r="C249">
        <v>4</v>
      </c>
      <c r="D249" t="s">
        <v>35</v>
      </c>
      <c r="E249" t="s">
        <v>42</v>
      </c>
      <c r="F249">
        <v>1</v>
      </c>
      <c r="G249" s="7">
        <v>5957</v>
      </c>
      <c r="H249" t="s">
        <v>32</v>
      </c>
      <c r="I249">
        <v>3</v>
      </c>
      <c r="J249">
        <v>11</v>
      </c>
      <c r="K249" s="5">
        <v>0.08</v>
      </c>
      <c r="L249" s="5">
        <v>7.0000000000000007E-2</v>
      </c>
      <c r="M249" s="6">
        <f t="shared" si="9"/>
        <v>9.999999999999995E-3</v>
      </c>
      <c r="N249" s="8">
        <f t="shared" si="10"/>
        <v>1191.4000000000001</v>
      </c>
      <c r="O249">
        <v>500</v>
      </c>
      <c r="P249" t="str">
        <f t="shared" si="11"/>
        <v>low</v>
      </c>
      <c r="Q249" t="s">
        <v>26</v>
      </c>
      <c r="R249">
        <v>470</v>
      </c>
      <c r="S249" t="s">
        <v>34</v>
      </c>
      <c r="T249">
        <v>2</v>
      </c>
      <c r="U249">
        <v>4</v>
      </c>
      <c r="V249" t="s">
        <v>28</v>
      </c>
      <c r="W249">
        <v>84</v>
      </c>
      <c r="X249">
        <v>2</v>
      </c>
      <c r="Y249">
        <v>2</v>
      </c>
      <c r="Z249" t="s">
        <v>37</v>
      </c>
      <c r="AA249">
        <v>23687</v>
      </c>
      <c r="AB249">
        <v>6</v>
      </c>
      <c r="AC249">
        <v>13</v>
      </c>
      <c r="AD249">
        <v>3</v>
      </c>
      <c r="AE249">
        <v>2</v>
      </c>
      <c r="AF249">
        <v>1</v>
      </c>
      <c r="AG249">
        <v>13</v>
      </c>
      <c r="AH249">
        <v>3</v>
      </c>
      <c r="AI249">
        <v>9</v>
      </c>
      <c r="AJ249">
        <v>5</v>
      </c>
      <c r="AK249" t="str">
        <f>IF(Table2[[#This Row],[Alpha]]&gt;3%,"high performer",IF(Table2[[#This Row],[Alpha]]&gt;0%,"average performer","low performer"))</f>
        <v>average performer</v>
      </c>
      <c r="AL249" s="8">
        <v>7065.6746036602117</v>
      </c>
      <c r="AM249">
        <f>Table2[[#This Row],[Salary]]/Table2[[#This Row],[Market Salary]]</f>
        <v>0.84309005638529011</v>
      </c>
      <c r="AN249" t="str">
        <f>IF(AND(Table2[[#This Row],[Alpha]]&gt;3%,Table2[[#This Row],[Salary]]&lt;MEDIAN(G:G)),"Underpaid",IF(AND(Table2[[#This Row],[Alpha]]&lt;0,Table2[[#This Row],[Salary]]&gt;MEDIAN(G:G)),"Overpaid","Fair"))</f>
        <v>Fair</v>
      </c>
      <c r="AO249" t="str">
        <f>IF(AND(Table2[[#This Row],[Alpha]]&gt;3%,Table2[[#This Row],[Tenure]]&gt;5),"Ready Now",IF(AND(Table2[[#This Row],[Alpha]]&gt;0,Table2[[#This Row],[Tenure]]&gt;3),"Ready Soon","Not Ready"))</f>
        <v>Ready Soon</v>
      </c>
    </row>
    <row r="250" spans="1:41" x14ac:dyDescent="0.35">
      <c r="A250">
        <v>37</v>
      </c>
      <c r="B250" t="s">
        <v>32</v>
      </c>
      <c r="C250">
        <v>3</v>
      </c>
      <c r="D250" t="s">
        <v>29</v>
      </c>
      <c r="E250" t="s">
        <v>36</v>
      </c>
      <c r="F250">
        <v>1</v>
      </c>
      <c r="G250" s="7">
        <v>3920</v>
      </c>
      <c r="H250" t="s">
        <v>32</v>
      </c>
      <c r="I250">
        <v>2</v>
      </c>
      <c r="J250">
        <v>3</v>
      </c>
      <c r="K250" s="5">
        <v>0.1</v>
      </c>
      <c r="L250" s="5">
        <v>0.09</v>
      </c>
      <c r="M250" s="6">
        <f t="shared" si="9"/>
        <v>1.0000000000000009E-2</v>
      </c>
      <c r="N250" s="8">
        <f t="shared" si="10"/>
        <v>784</v>
      </c>
      <c r="O250">
        <v>3000</v>
      </c>
      <c r="P250" t="str">
        <f t="shared" si="11"/>
        <v>low</v>
      </c>
      <c r="Q250" t="s">
        <v>26</v>
      </c>
      <c r="R250">
        <v>1017</v>
      </c>
      <c r="S250" t="s">
        <v>34</v>
      </c>
      <c r="T250">
        <v>1</v>
      </c>
      <c r="U250">
        <v>2</v>
      </c>
      <c r="V250" t="s">
        <v>40</v>
      </c>
      <c r="W250">
        <v>83</v>
      </c>
      <c r="X250">
        <v>2</v>
      </c>
      <c r="Y250">
        <v>1</v>
      </c>
      <c r="Z250" t="s">
        <v>37</v>
      </c>
      <c r="AA250">
        <v>18697</v>
      </c>
      <c r="AB250">
        <v>2</v>
      </c>
      <c r="AC250">
        <v>14</v>
      </c>
      <c r="AD250">
        <v>3</v>
      </c>
      <c r="AE250">
        <v>1</v>
      </c>
      <c r="AF250">
        <v>1</v>
      </c>
      <c r="AG250">
        <v>17</v>
      </c>
      <c r="AH250">
        <v>2</v>
      </c>
      <c r="AI250">
        <v>1</v>
      </c>
      <c r="AJ250">
        <v>0</v>
      </c>
      <c r="AK250" t="str">
        <f>IF(Table2[[#This Row],[Alpha]]&gt;3%,"high performer",IF(Table2[[#This Row],[Alpha]]&gt;0%,"average performer","low performer"))</f>
        <v>average performer</v>
      </c>
      <c r="AL250" s="8">
        <v>3996.602935548708</v>
      </c>
      <c r="AM250">
        <f>Table2[[#This Row],[Salary]]/Table2[[#This Row],[Market Salary]]</f>
        <v>0.98083298821923348</v>
      </c>
      <c r="AN250" t="str">
        <f>IF(AND(Table2[[#This Row],[Alpha]]&gt;3%,Table2[[#This Row],[Salary]]&lt;MEDIAN(G:G)),"Underpaid",IF(AND(Table2[[#This Row],[Alpha]]&lt;0,Table2[[#This Row],[Salary]]&gt;MEDIAN(G:G)),"Overpaid","Fair"))</f>
        <v>Fair</v>
      </c>
      <c r="AO250" t="str">
        <f>IF(AND(Table2[[#This Row],[Alpha]]&gt;3%,Table2[[#This Row],[Tenure]]&gt;5),"Ready Now",IF(AND(Table2[[#This Row],[Alpha]]&gt;0,Table2[[#This Row],[Tenure]]&gt;3),"Ready Soon","Not Ready"))</f>
        <v>Not Ready</v>
      </c>
    </row>
    <row r="251" spans="1:41" x14ac:dyDescent="0.35">
      <c r="A251">
        <v>45</v>
      </c>
      <c r="B251" t="s">
        <v>32</v>
      </c>
      <c r="C251">
        <v>1</v>
      </c>
      <c r="D251" t="s">
        <v>35</v>
      </c>
      <c r="E251" t="s">
        <v>42</v>
      </c>
      <c r="F251">
        <v>3</v>
      </c>
      <c r="G251" s="7">
        <v>6434</v>
      </c>
      <c r="H251" t="s">
        <v>32</v>
      </c>
      <c r="I251">
        <v>3</v>
      </c>
      <c r="J251">
        <v>3</v>
      </c>
      <c r="K251" s="5">
        <v>0.08</v>
      </c>
      <c r="L251" s="5">
        <v>0.1</v>
      </c>
      <c r="M251" s="6">
        <f t="shared" si="9"/>
        <v>-2.0000000000000004E-2</v>
      </c>
      <c r="N251" s="8">
        <f t="shared" si="10"/>
        <v>1286.8000000000002</v>
      </c>
      <c r="O251">
        <v>1200</v>
      </c>
      <c r="P251" t="str">
        <f t="shared" si="11"/>
        <v>low</v>
      </c>
      <c r="Q251" t="s">
        <v>33</v>
      </c>
      <c r="R251">
        <v>1199</v>
      </c>
      <c r="S251" t="s">
        <v>34</v>
      </c>
      <c r="T251">
        <v>7</v>
      </c>
      <c r="U251">
        <v>4</v>
      </c>
      <c r="V251" t="s">
        <v>28</v>
      </c>
      <c r="W251">
        <v>77</v>
      </c>
      <c r="X251">
        <v>4</v>
      </c>
      <c r="Y251">
        <v>2</v>
      </c>
      <c r="Z251" t="s">
        <v>37</v>
      </c>
      <c r="AA251">
        <v>5118</v>
      </c>
      <c r="AB251">
        <v>4</v>
      </c>
      <c r="AC251">
        <v>17</v>
      </c>
      <c r="AD251">
        <v>3</v>
      </c>
      <c r="AE251">
        <v>4</v>
      </c>
      <c r="AF251">
        <v>1</v>
      </c>
      <c r="AG251">
        <v>9</v>
      </c>
      <c r="AH251">
        <v>1</v>
      </c>
      <c r="AI251">
        <v>2</v>
      </c>
      <c r="AJ251">
        <v>0</v>
      </c>
      <c r="AK251" t="str">
        <f>IF(Table2[[#This Row],[Alpha]]&gt;3%,"high performer",IF(Table2[[#This Row],[Alpha]]&gt;0%,"average performer","low performer"))</f>
        <v>low performer</v>
      </c>
      <c r="AL251" s="8">
        <v>6983.1294292115344</v>
      </c>
      <c r="AM251">
        <f>Table2[[#This Row],[Salary]]/Table2[[#This Row],[Market Salary]]</f>
        <v>0.92136341810958866</v>
      </c>
      <c r="AN251" t="str">
        <f>IF(AND(Table2[[#This Row],[Alpha]]&gt;3%,Table2[[#This Row],[Salary]]&lt;MEDIAN(G:G)),"Underpaid",IF(AND(Table2[[#This Row],[Alpha]]&lt;0,Table2[[#This Row],[Salary]]&gt;MEDIAN(G:G)),"Overpaid","Fair"))</f>
        <v>Overpaid</v>
      </c>
      <c r="AO251" t="str">
        <f>IF(AND(Table2[[#This Row],[Alpha]]&gt;3%,Table2[[#This Row],[Tenure]]&gt;5),"Ready Now",IF(AND(Table2[[#This Row],[Alpha]]&gt;0,Table2[[#This Row],[Tenure]]&gt;3),"Ready Soon","Not Ready"))</f>
        <v>Not Ready</v>
      </c>
    </row>
    <row r="252" spans="1:41" x14ac:dyDescent="0.35">
      <c r="A252">
        <v>37</v>
      </c>
      <c r="B252" t="s">
        <v>25</v>
      </c>
      <c r="C252">
        <v>1</v>
      </c>
      <c r="D252" t="s">
        <v>35</v>
      </c>
      <c r="E252" t="s">
        <v>42</v>
      </c>
      <c r="F252">
        <v>3</v>
      </c>
      <c r="G252" s="7">
        <v>10048</v>
      </c>
      <c r="H252" t="s">
        <v>32</v>
      </c>
      <c r="I252">
        <v>3</v>
      </c>
      <c r="J252">
        <v>1</v>
      </c>
      <c r="K252" s="5">
        <v>0.08</v>
      </c>
      <c r="L252" s="5">
        <v>0.1</v>
      </c>
      <c r="M252" s="6">
        <f t="shared" si="9"/>
        <v>-2.0000000000000004E-2</v>
      </c>
      <c r="N252" s="8">
        <f t="shared" si="10"/>
        <v>2009.6000000000001</v>
      </c>
      <c r="O252">
        <v>3000</v>
      </c>
      <c r="P252" t="str">
        <f t="shared" si="11"/>
        <v>low</v>
      </c>
      <c r="Q252" t="s">
        <v>33</v>
      </c>
      <c r="R252">
        <v>504</v>
      </c>
      <c r="S252" t="s">
        <v>34</v>
      </c>
      <c r="T252">
        <v>10</v>
      </c>
      <c r="U252">
        <v>3</v>
      </c>
      <c r="V252" t="s">
        <v>40</v>
      </c>
      <c r="W252">
        <v>61</v>
      </c>
      <c r="X252">
        <v>3</v>
      </c>
      <c r="Y252">
        <v>3</v>
      </c>
      <c r="Z252" t="s">
        <v>41</v>
      </c>
      <c r="AA252">
        <v>22573</v>
      </c>
      <c r="AB252">
        <v>6</v>
      </c>
      <c r="AC252">
        <v>11</v>
      </c>
      <c r="AD252">
        <v>3</v>
      </c>
      <c r="AE252">
        <v>2</v>
      </c>
      <c r="AF252">
        <v>2</v>
      </c>
      <c r="AG252">
        <v>17</v>
      </c>
      <c r="AH252">
        <v>5</v>
      </c>
      <c r="AI252">
        <v>0</v>
      </c>
      <c r="AJ252">
        <v>0</v>
      </c>
      <c r="AK252" t="str">
        <f>IF(Table2[[#This Row],[Alpha]]&gt;3%,"high performer",IF(Table2[[#This Row],[Alpha]]&gt;0%,"average performer","low performer"))</f>
        <v>low performer</v>
      </c>
      <c r="AL252" s="8">
        <v>11492.536968000746</v>
      </c>
      <c r="AM252">
        <f>Table2[[#This Row],[Salary]]/Table2[[#This Row],[Market Salary]]</f>
        <v>0.87430651978559271</v>
      </c>
      <c r="AN252" t="str">
        <f>IF(AND(Table2[[#This Row],[Alpha]]&gt;3%,Table2[[#This Row],[Salary]]&lt;MEDIAN(G:G)),"Underpaid",IF(AND(Table2[[#This Row],[Alpha]]&lt;0,Table2[[#This Row],[Salary]]&gt;MEDIAN(G:G)),"Overpaid","Fair"))</f>
        <v>Overpaid</v>
      </c>
      <c r="AO252" t="str">
        <f>IF(AND(Table2[[#This Row],[Alpha]]&gt;3%,Table2[[#This Row],[Tenure]]&gt;5),"Ready Now",IF(AND(Table2[[#This Row],[Alpha]]&gt;0,Table2[[#This Row],[Tenure]]&gt;3),"Ready Soon","Not Ready"))</f>
        <v>Not Ready</v>
      </c>
    </row>
    <row r="253" spans="1:41" x14ac:dyDescent="0.35">
      <c r="A253">
        <v>39</v>
      </c>
      <c r="B253" t="s">
        <v>32</v>
      </c>
      <c r="C253">
        <v>3</v>
      </c>
      <c r="D253" t="s">
        <v>29</v>
      </c>
      <c r="E253" t="s">
        <v>43</v>
      </c>
      <c r="F253">
        <v>3</v>
      </c>
      <c r="G253" s="7">
        <v>10938</v>
      </c>
      <c r="H253" t="s">
        <v>32</v>
      </c>
      <c r="I253">
        <v>3</v>
      </c>
      <c r="J253">
        <v>19</v>
      </c>
      <c r="K253" s="5">
        <v>0.08</v>
      </c>
      <c r="L253" s="5">
        <v>7.0000000000000007E-2</v>
      </c>
      <c r="M253" s="6">
        <f t="shared" si="9"/>
        <v>9.999999999999995E-3</v>
      </c>
      <c r="N253" s="8">
        <f t="shared" si="10"/>
        <v>2187.6</v>
      </c>
      <c r="O253">
        <v>4500</v>
      </c>
      <c r="P253" t="str">
        <f t="shared" si="11"/>
        <v>medium</v>
      </c>
      <c r="Q253" t="s">
        <v>33</v>
      </c>
      <c r="R253">
        <v>505</v>
      </c>
      <c r="S253" t="s">
        <v>34</v>
      </c>
      <c r="T253">
        <v>2</v>
      </c>
      <c r="U253">
        <v>4</v>
      </c>
      <c r="V253" t="s">
        <v>49</v>
      </c>
      <c r="W253">
        <v>64</v>
      </c>
      <c r="X253">
        <v>3</v>
      </c>
      <c r="Y253">
        <v>3</v>
      </c>
      <c r="Z253" t="s">
        <v>31</v>
      </c>
      <c r="AA253">
        <v>6420</v>
      </c>
      <c r="AB253">
        <v>0</v>
      </c>
      <c r="AC253">
        <v>25</v>
      </c>
      <c r="AD253">
        <v>4</v>
      </c>
      <c r="AE253">
        <v>4</v>
      </c>
      <c r="AF253">
        <v>0</v>
      </c>
      <c r="AG253">
        <v>20</v>
      </c>
      <c r="AH253">
        <v>1</v>
      </c>
      <c r="AI253">
        <v>6</v>
      </c>
      <c r="AJ253">
        <v>11</v>
      </c>
      <c r="AK253" t="str">
        <f>IF(Table2[[#This Row],[Alpha]]&gt;3%,"high performer",IF(Table2[[#This Row],[Alpha]]&gt;0%,"average performer","low performer"))</f>
        <v>average performer</v>
      </c>
      <c r="AL253" s="8">
        <v>11783.72187583045</v>
      </c>
      <c r="AM253">
        <f>Table2[[#This Row],[Salary]]/Table2[[#This Row],[Market Salary]]</f>
        <v>0.92822964724200541</v>
      </c>
      <c r="AN253" t="str">
        <f>IF(AND(Table2[[#This Row],[Alpha]]&gt;3%,Table2[[#This Row],[Salary]]&lt;MEDIAN(G:G)),"Underpaid",IF(AND(Table2[[#This Row],[Alpha]]&lt;0,Table2[[#This Row],[Salary]]&gt;MEDIAN(G:G)),"Overpaid","Fair"))</f>
        <v>Fair</v>
      </c>
      <c r="AO253" t="str">
        <f>IF(AND(Table2[[#This Row],[Alpha]]&gt;3%,Table2[[#This Row],[Tenure]]&gt;5),"Ready Now",IF(AND(Table2[[#This Row],[Alpha]]&gt;0,Table2[[#This Row],[Tenure]]&gt;3),"Ready Soon","Not Ready"))</f>
        <v>Ready Soon</v>
      </c>
    </row>
    <row r="254" spans="1:41" x14ac:dyDescent="0.35">
      <c r="A254">
        <v>29</v>
      </c>
      <c r="B254" t="s">
        <v>32</v>
      </c>
      <c r="C254">
        <v>3</v>
      </c>
      <c r="D254" t="s">
        <v>35</v>
      </c>
      <c r="E254" t="s">
        <v>36</v>
      </c>
      <c r="F254">
        <v>4</v>
      </c>
      <c r="G254" s="7">
        <v>2340</v>
      </c>
      <c r="H254" t="s">
        <v>32</v>
      </c>
      <c r="I254">
        <v>3</v>
      </c>
      <c r="J254">
        <v>6</v>
      </c>
      <c r="K254" s="5">
        <v>0.1</v>
      </c>
      <c r="L254" s="5">
        <v>0.11</v>
      </c>
      <c r="M254" s="6">
        <f t="shared" si="9"/>
        <v>-9.999999999999995E-3</v>
      </c>
      <c r="N254" s="8">
        <f t="shared" si="10"/>
        <v>468</v>
      </c>
      <c r="O254">
        <v>3000</v>
      </c>
      <c r="P254" t="str">
        <f t="shared" si="11"/>
        <v>medium</v>
      </c>
      <c r="Q254" t="s">
        <v>26</v>
      </c>
      <c r="R254">
        <v>665</v>
      </c>
      <c r="S254" t="s">
        <v>34</v>
      </c>
      <c r="T254">
        <v>15</v>
      </c>
      <c r="U254">
        <v>3</v>
      </c>
      <c r="V254" t="s">
        <v>28</v>
      </c>
      <c r="W254">
        <v>60</v>
      </c>
      <c r="X254">
        <v>3</v>
      </c>
      <c r="Y254">
        <v>1</v>
      </c>
      <c r="Z254" t="s">
        <v>31</v>
      </c>
      <c r="AA254">
        <v>22673</v>
      </c>
      <c r="AB254">
        <v>1</v>
      </c>
      <c r="AC254">
        <v>19</v>
      </c>
      <c r="AD254">
        <v>3</v>
      </c>
      <c r="AE254">
        <v>1</v>
      </c>
      <c r="AF254">
        <v>0</v>
      </c>
      <c r="AG254">
        <v>6</v>
      </c>
      <c r="AH254">
        <v>1</v>
      </c>
      <c r="AI254">
        <v>5</v>
      </c>
      <c r="AJ254">
        <v>1</v>
      </c>
      <c r="AK254" t="str">
        <f>IF(Table2[[#This Row],[Alpha]]&gt;3%,"high performer",IF(Table2[[#This Row],[Alpha]]&gt;0%,"average performer","low performer"))</f>
        <v>low performer</v>
      </c>
      <c r="AL254" s="8">
        <v>2613.6526483223329</v>
      </c>
      <c r="AM254">
        <f>Table2[[#This Row],[Salary]]/Table2[[#This Row],[Market Salary]]</f>
        <v>0.89529876952165521</v>
      </c>
      <c r="AN254" t="str">
        <f>IF(AND(Table2[[#This Row],[Alpha]]&gt;3%,Table2[[#This Row],[Salary]]&lt;MEDIAN(G:G)),"Underpaid",IF(AND(Table2[[#This Row],[Alpha]]&lt;0,Table2[[#This Row],[Salary]]&gt;MEDIAN(G:G)),"Overpaid","Fair"))</f>
        <v>Fair</v>
      </c>
      <c r="AO254" t="str">
        <f>IF(AND(Table2[[#This Row],[Alpha]]&gt;3%,Table2[[#This Row],[Tenure]]&gt;5),"Ready Now",IF(AND(Table2[[#This Row],[Alpha]]&gt;0,Table2[[#This Row],[Tenure]]&gt;3),"Ready Soon","Not Ready"))</f>
        <v>Not Ready</v>
      </c>
    </row>
    <row r="255" spans="1:41" x14ac:dyDescent="0.35">
      <c r="A255">
        <v>42</v>
      </c>
      <c r="B255" t="s">
        <v>32</v>
      </c>
      <c r="C255">
        <v>4</v>
      </c>
      <c r="D255" t="s">
        <v>29</v>
      </c>
      <c r="E255" t="s">
        <v>36</v>
      </c>
      <c r="F255">
        <v>1</v>
      </c>
      <c r="G255" s="7">
        <v>6545</v>
      </c>
      <c r="H255" t="s">
        <v>25</v>
      </c>
      <c r="I255">
        <v>3</v>
      </c>
      <c r="J255">
        <v>3</v>
      </c>
      <c r="K255" s="5">
        <v>0.08</v>
      </c>
      <c r="L255" s="5">
        <v>0.09</v>
      </c>
      <c r="M255" s="6">
        <f t="shared" si="9"/>
        <v>-9.999999999999995E-3</v>
      </c>
      <c r="N255" s="8">
        <f t="shared" si="10"/>
        <v>1309</v>
      </c>
      <c r="O255">
        <v>3000</v>
      </c>
      <c r="P255" t="str">
        <f t="shared" si="11"/>
        <v>low</v>
      </c>
      <c r="Q255" t="s">
        <v>26</v>
      </c>
      <c r="R255">
        <v>916</v>
      </c>
      <c r="S255" t="s">
        <v>34</v>
      </c>
      <c r="T255">
        <v>17</v>
      </c>
      <c r="U255">
        <v>2</v>
      </c>
      <c r="V255" t="s">
        <v>28</v>
      </c>
      <c r="W255">
        <v>82</v>
      </c>
      <c r="X255">
        <v>4</v>
      </c>
      <c r="Y255">
        <v>2</v>
      </c>
      <c r="Z255" t="s">
        <v>31</v>
      </c>
      <c r="AA255">
        <v>23016</v>
      </c>
      <c r="AB255">
        <v>3</v>
      </c>
      <c r="AC255">
        <v>13</v>
      </c>
      <c r="AD255">
        <v>3</v>
      </c>
      <c r="AE255">
        <v>3</v>
      </c>
      <c r="AF255">
        <v>0</v>
      </c>
      <c r="AG255">
        <v>10</v>
      </c>
      <c r="AH255">
        <v>1</v>
      </c>
      <c r="AI255">
        <v>2</v>
      </c>
      <c r="AJ255">
        <v>0</v>
      </c>
      <c r="AK255" t="str">
        <f>IF(Table2[[#This Row],[Alpha]]&gt;3%,"high performer",IF(Table2[[#This Row],[Alpha]]&gt;0%,"average performer","low performer"))</f>
        <v>low performer</v>
      </c>
      <c r="AL255" s="8">
        <v>7066.1377651497742</v>
      </c>
      <c r="AM255">
        <f>Table2[[#This Row],[Salary]]/Table2[[#This Row],[Market Salary]]</f>
        <v>0.92624856994438631</v>
      </c>
      <c r="AN255" t="str">
        <f>IF(AND(Table2[[#This Row],[Alpha]]&gt;3%,Table2[[#This Row],[Salary]]&lt;MEDIAN(G:G)),"Underpaid",IF(AND(Table2[[#This Row],[Alpha]]&lt;0,Table2[[#This Row],[Salary]]&gt;MEDIAN(G:G)),"Overpaid","Fair"))</f>
        <v>Overpaid</v>
      </c>
      <c r="AO255" t="str">
        <f>IF(AND(Table2[[#This Row],[Alpha]]&gt;3%,Table2[[#This Row],[Tenure]]&gt;5),"Ready Now",IF(AND(Table2[[#This Row],[Alpha]]&gt;0,Table2[[#This Row],[Tenure]]&gt;3),"Ready Soon","Not Ready"))</f>
        <v>Not Ready</v>
      </c>
    </row>
    <row r="256" spans="1:41" x14ac:dyDescent="0.35">
      <c r="A256">
        <v>29</v>
      </c>
      <c r="B256" t="s">
        <v>32</v>
      </c>
      <c r="C256">
        <v>4</v>
      </c>
      <c r="D256" t="s">
        <v>35</v>
      </c>
      <c r="E256" t="s">
        <v>30</v>
      </c>
      <c r="F256">
        <v>4</v>
      </c>
      <c r="G256" s="7">
        <v>6931</v>
      </c>
      <c r="H256" t="s">
        <v>32</v>
      </c>
      <c r="I256">
        <v>3</v>
      </c>
      <c r="J256">
        <v>3</v>
      </c>
      <c r="K256" s="5">
        <v>0.12</v>
      </c>
      <c r="L256" s="5">
        <v>0.09</v>
      </c>
      <c r="M256" s="6">
        <f t="shared" si="9"/>
        <v>0.03</v>
      </c>
      <c r="N256" s="8">
        <f t="shared" si="10"/>
        <v>1386.2</v>
      </c>
      <c r="O256">
        <v>1200</v>
      </c>
      <c r="P256" t="str">
        <f t="shared" si="11"/>
        <v>low</v>
      </c>
      <c r="Q256" t="s">
        <v>26</v>
      </c>
      <c r="R256">
        <v>1247</v>
      </c>
      <c r="S256" t="s">
        <v>27</v>
      </c>
      <c r="T256">
        <v>20</v>
      </c>
      <c r="U256">
        <v>2</v>
      </c>
      <c r="V256" t="s">
        <v>48</v>
      </c>
      <c r="W256">
        <v>45</v>
      </c>
      <c r="X256">
        <v>3</v>
      </c>
      <c r="Y256">
        <v>2</v>
      </c>
      <c r="Z256" t="s">
        <v>41</v>
      </c>
      <c r="AA256">
        <v>10732</v>
      </c>
      <c r="AB256">
        <v>2</v>
      </c>
      <c r="AC256">
        <v>14</v>
      </c>
      <c r="AD256">
        <v>3</v>
      </c>
      <c r="AE256">
        <v>4</v>
      </c>
      <c r="AF256">
        <v>1</v>
      </c>
      <c r="AG256">
        <v>10</v>
      </c>
      <c r="AH256">
        <v>2</v>
      </c>
      <c r="AI256">
        <v>2</v>
      </c>
      <c r="AJ256">
        <v>0</v>
      </c>
      <c r="AK256" t="str">
        <f>IF(Table2[[#This Row],[Alpha]]&gt;3%,"high performer",IF(Table2[[#This Row],[Alpha]]&gt;0%,"average performer","low performer"))</f>
        <v>average performer</v>
      </c>
      <c r="AL256" s="8">
        <v>7812.1493721686247</v>
      </c>
      <c r="AM256">
        <f>Table2[[#This Row],[Salary]]/Table2[[#This Row],[Market Salary]]</f>
        <v>0.88720781820841954</v>
      </c>
      <c r="AN256" t="str">
        <f>IF(AND(Table2[[#This Row],[Alpha]]&gt;3%,Table2[[#This Row],[Salary]]&lt;MEDIAN(G:G)),"Underpaid",IF(AND(Table2[[#This Row],[Alpha]]&lt;0,Table2[[#This Row],[Salary]]&gt;MEDIAN(G:G)),"Overpaid","Fair"))</f>
        <v>Fair</v>
      </c>
      <c r="AO256" t="str">
        <f>IF(AND(Table2[[#This Row],[Alpha]]&gt;3%,Table2[[#This Row],[Tenure]]&gt;5),"Ready Now",IF(AND(Table2[[#This Row],[Alpha]]&gt;0,Table2[[#This Row],[Tenure]]&gt;3),"Ready Soon","Not Ready"))</f>
        <v>Not Ready</v>
      </c>
    </row>
    <row r="257" spans="1:41" x14ac:dyDescent="0.35">
      <c r="A257">
        <v>25</v>
      </c>
      <c r="B257" t="s">
        <v>32</v>
      </c>
      <c r="C257">
        <v>1</v>
      </c>
      <c r="D257" t="s">
        <v>29</v>
      </c>
      <c r="E257" t="s">
        <v>42</v>
      </c>
      <c r="F257">
        <v>3</v>
      </c>
      <c r="G257" s="7">
        <v>4898</v>
      </c>
      <c r="H257" t="s">
        <v>32</v>
      </c>
      <c r="I257">
        <v>3</v>
      </c>
      <c r="J257">
        <v>4</v>
      </c>
      <c r="K257" s="5">
        <v>0.12</v>
      </c>
      <c r="L257" s="5">
        <v>0.1</v>
      </c>
      <c r="M257" s="6">
        <f t="shared" si="9"/>
        <v>1.999999999999999E-2</v>
      </c>
      <c r="N257" s="8">
        <f t="shared" si="10"/>
        <v>979.6</v>
      </c>
      <c r="O257">
        <v>500</v>
      </c>
      <c r="P257" t="str">
        <f t="shared" si="11"/>
        <v>low</v>
      </c>
      <c r="Q257" t="s">
        <v>26</v>
      </c>
      <c r="R257">
        <v>685</v>
      </c>
      <c r="S257" t="s">
        <v>34</v>
      </c>
      <c r="T257">
        <v>1</v>
      </c>
      <c r="U257">
        <v>3</v>
      </c>
      <c r="V257" t="s">
        <v>28</v>
      </c>
      <c r="W257">
        <v>62</v>
      </c>
      <c r="X257">
        <v>3</v>
      </c>
      <c r="Y257">
        <v>2</v>
      </c>
      <c r="Z257" t="s">
        <v>37</v>
      </c>
      <c r="AA257">
        <v>7505</v>
      </c>
      <c r="AB257">
        <v>0</v>
      </c>
      <c r="AC257">
        <v>12</v>
      </c>
      <c r="AD257">
        <v>3</v>
      </c>
      <c r="AE257">
        <v>4</v>
      </c>
      <c r="AF257">
        <v>2</v>
      </c>
      <c r="AG257">
        <v>5</v>
      </c>
      <c r="AH257">
        <v>3</v>
      </c>
      <c r="AI257">
        <v>2</v>
      </c>
      <c r="AJ257">
        <v>1</v>
      </c>
      <c r="AK257" t="str">
        <f>IF(Table2[[#This Row],[Alpha]]&gt;3%,"high performer",IF(Table2[[#This Row],[Alpha]]&gt;0%,"average performer","low performer"))</f>
        <v>average performer</v>
      </c>
      <c r="AL257" s="8">
        <v>5807.2817439927758</v>
      </c>
      <c r="AM257">
        <f>Table2[[#This Row],[Salary]]/Table2[[#This Row],[Market Salary]]</f>
        <v>0.8434238626473799</v>
      </c>
      <c r="AN257" t="str">
        <f>IF(AND(Table2[[#This Row],[Alpha]]&gt;3%,Table2[[#This Row],[Salary]]&lt;MEDIAN(G:G)),"Underpaid",IF(AND(Table2[[#This Row],[Alpha]]&lt;0,Table2[[#This Row],[Salary]]&gt;MEDIAN(G:G)),"Overpaid","Fair"))</f>
        <v>Fair</v>
      </c>
      <c r="AO257" t="str">
        <f>IF(AND(Table2[[#This Row],[Alpha]]&gt;3%,Table2[[#This Row],[Tenure]]&gt;5),"Ready Now",IF(AND(Table2[[#This Row],[Alpha]]&gt;0,Table2[[#This Row],[Tenure]]&gt;3),"Ready Soon","Not Ready"))</f>
        <v>Ready Soon</v>
      </c>
    </row>
    <row r="258" spans="1:41" x14ac:dyDescent="0.35">
      <c r="A258">
        <v>42</v>
      </c>
      <c r="B258" t="s">
        <v>32</v>
      </c>
      <c r="C258">
        <v>4</v>
      </c>
      <c r="D258" t="s">
        <v>29</v>
      </c>
      <c r="E258" t="s">
        <v>39</v>
      </c>
      <c r="F258">
        <v>1</v>
      </c>
      <c r="G258" s="7">
        <v>2593</v>
      </c>
      <c r="H258" t="s">
        <v>25</v>
      </c>
      <c r="I258">
        <v>3</v>
      </c>
      <c r="J258">
        <v>9</v>
      </c>
      <c r="K258" s="5">
        <v>0.1</v>
      </c>
      <c r="L258" s="5">
        <v>0.09</v>
      </c>
      <c r="M258" s="6">
        <f t="shared" ref="M258:M321" si="12">K258-L258</f>
        <v>1.0000000000000009E-2</v>
      </c>
      <c r="N258" s="8">
        <f t="shared" ref="N258:N321" si="13">G258 * 0.2</f>
        <v>518.6</v>
      </c>
      <c r="O258">
        <v>3000</v>
      </c>
      <c r="P258" t="str">
        <f t="shared" si="11"/>
        <v>low</v>
      </c>
      <c r="Q258" t="s">
        <v>26</v>
      </c>
      <c r="R258">
        <v>269</v>
      </c>
      <c r="S258" t="s">
        <v>34</v>
      </c>
      <c r="T258">
        <v>2</v>
      </c>
      <c r="U258">
        <v>3</v>
      </c>
      <c r="V258" t="s">
        <v>40</v>
      </c>
      <c r="W258">
        <v>56</v>
      </c>
      <c r="X258">
        <v>2</v>
      </c>
      <c r="Y258">
        <v>1</v>
      </c>
      <c r="Z258" t="s">
        <v>41</v>
      </c>
      <c r="AA258">
        <v>8007</v>
      </c>
      <c r="AB258">
        <v>0</v>
      </c>
      <c r="AC258">
        <v>11</v>
      </c>
      <c r="AD258">
        <v>3</v>
      </c>
      <c r="AE258">
        <v>3</v>
      </c>
      <c r="AF258">
        <v>1</v>
      </c>
      <c r="AG258">
        <v>10</v>
      </c>
      <c r="AH258">
        <v>4</v>
      </c>
      <c r="AI258">
        <v>6</v>
      </c>
      <c r="AJ258">
        <v>7</v>
      </c>
      <c r="AK258" t="str">
        <f>IF(Table2[[#This Row],[Alpha]]&gt;3%,"high performer",IF(Table2[[#This Row],[Alpha]]&gt;0%,"average performer","low performer"))</f>
        <v>average performer</v>
      </c>
      <c r="AL258" s="8">
        <v>3042.8214626906911</v>
      </c>
      <c r="AM258">
        <f>Table2[[#This Row],[Salary]]/Table2[[#This Row],[Market Salary]]</f>
        <v>0.85216961684865822</v>
      </c>
      <c r="AN258" t="str">
        <f>IF(AND(Table2[[#This Row],[Alpha]]&gt;3%,Table2[[#This Row],[Salary]]&lt;MEDIAN(G:G)),"Underpaid",IF(AND(Table2[[#This Row],[Alpha]]&lt;0,Table2[[#This Row],[Salary]]&gt;MEDIAN(G:G)),"Overpaid","Fair"))</f>
        <v>Fair</v>
      </c>
      <c r="AO258" t="str">
        <f>IF(AND(Table2[[#This Row],[Alpha]]&gt;3%,Table2[[#This Row],[Tenure]]&gt;5),"Ready Now",IF(AND(Table2[[#This Row],[Alpha]]&gt;0,Table2[[#This Row],[Tenure]]&gt;3),"Ready Soon","Not Ready"))</f>
        <v>Ready Soon</v>
      </c>
    </row>
    <row r="259" spans="1:41" x14ac:dyDescent="0.35">
      <c r="A259">
        <v>40</v>
      </c>
      <c r="B259" t="s">
        <v>32</v>
      </c>
      <c r="C259">
        <v>1</v>
      </c>
      <c r="D259" t="s">
        <v>35</v>
      </c>
      <c r="E259" t="s">
        <v>47</v>
      </c>
      <c r="F259">
        <v>3</v>
      </c>
      <c r="G259" s="7">
        <v>19436</v>
      </c>
      <c r="H259" t="s">
        <v>32</v>
      </c>
      <c r="I259">
        <v>3</v>
      </c>
      <c r="J259">
        <v>21</v>
      </c>
      <c r="K259" s="5">
        <v>0.15</v>
      </c>
      <c r="L259" s="5">
        <v>7.0000000000000007E-2</v>
      </c>
      <c r="M259" s="6">
        <f t="shared" si="12"/>
        <v>7.9999999999999988E-2</v>
      </c>
      <c r="N259" s="8">
        <f t="shared" si="13"/>
        <v>3887.2000000000003</v>
      </c>
      <c r="O259">
        <v>3000</v>
      </c>
      <c r="P259" t="str">
        <f t="shared" ref="P259:P322" si="14">IF(G258&lt;7000,"low",IF(G258&lt;14000,"medium","High"))</f>
        <v>low</v>
      </c>
      <c r="Q259" t="s">
        <v>26</v>
      </c>
      <c r="R259">
        <v>1416</v>
      </c>
      <c r="S259" t="s">
        <v>34</v>
      </c>
      <c r="T259">
        <v>2</v>
      </c>
      <c r="U259">
        <v>2</v>
      </c>
      <c r="V259" t="s">
        <v>40</v>
      </c>
      <c r="W259">
        <v>49</v>
      </c>
      <c r="X259">
        <v>3</v>
      </c>
      <c r="Y259">
        <v>5</v>
      </c>
      <c r="Z259" t="s">
        <v>41</v>
      </c>
      <c r="AA259">
        <v>5949</v>
      </c>
      <c r="AB259">
        <v>0</v>
      </c>
      <c r="AC259">
        <v>19</v>
      </c>
      <c r="AD259">
        <v>3</v>
      </c>
      <c r="AE259">
        <v>4</v>
      </c>
      <c r="AF259">
        <v>1</v>
      </c>
      <c r="AG259">
        <v>22</v>
      </c>
      <c r="AH259">
        <v>5</v>
      </c>
      <c r="AI259">
        <v>7</v>
      </c>
      <c r="AJ259">
        <v>3</v>
      </c>
      <c r="AK259" t="str">
        <f>IF(Table2[[#This Row],[Alpha]]&gt;3%,"high performer",IF(Table2[[#This Row],[Alpha]]&gt;0%,"average performer","low performer"))</f>
        <v>high performer</v>
      </c>
      <c r="AL259" s="8">
        <v>20749.308745197693</v>
      </c>
      <c r="AM259">
        <f>Table2[[#This Row],[Salary]]/Table2[[#This Row],[Market Salary]]</f>
        <v>0.93670590373273754</v>
      </c>
      <c r="AN259" t="str">
        <f>IF(AND(Table2[[#This Row],[Alpha]]&gt;3%,Table2[[#This Row],[Salary]]&lt;MEDIAN(G:G)),"Underpaid",IF(AND(Table2[[#This Row],[Alpha]]&lt;0,Table2[[#This Row],[Salary]]&gt;MEDIAN(G:G)),"Overpaid","Fair"))</f>
        <v>Fair</v>
      </c>
      <c r="AO259" t="str">
        <f>IF(AND(Table2[[#This Row],[Alpha]]&gt;3%,Table2[[#This Row],[Tenure]]&gt;5),"Ready Now",IF(AND(Table2[[#This Row],[Alpha]]&gt;0,Table2[[#This Row],[Tenure]]&gt;3),"Ready Soon","Not Ready"))</f>
        <v>Ready Now</v>
      </c>
    </row>
    <row r="260" spans="1:41" x14ac:dyDescent="0.35">
      <c r="A260">
        <v>51</v>
      </c>
      <c r="B260" t="s">
        <v>32</v>
      </c>
      <c r="C260">
        <v>3</v>
      </c>
      <c r="D260" t="s">
        <v>35</v>
      </c>
      <c r="E260" t="s">
        <v>36</v>
      </c>
      <c r="F260">
        <v>4</v>
      </c>
      <c r="G260" s="7">
        <v>2723</v>
      </c>
      <c r="H260" t="s">
        <v>32</v>
      </c>
      <c r="I260">
        <v>2</v>
      </c>
      <c r="J260">
        <v>1</v>
      </c>
      <c r="K260" s="5">
        <v>0.15</v>
      </c>
      <c r="L260" s="5">
        <v>0.11</v>
      </c>
      <c r="M260" s="6">
        <f t="shared" si="12"/>
        <v>3.9999999999999994E-2</v>
      </c>
      <c r="N260" s="8">
        <f t="shared" si="13"/>
        <v>544.6</v>
      </c>
      <c r="O260">
        <v>500</v>
      </c>
      <c r="P260" t="str">
        <f t="shared" si="14"/>
        <v>High</v>
      </c>
      <c r="Q260" t="s">
        <v>26</v>
      </c>
      <c r="R260">
        <v>833</v>
      </c>
      <c r="S260" t="s">
        <v>34</v>
      </c>
      <c r="T260">
        <v>1</v>
      </c>
      <c r="U260">
        <v>3</v>
      </c>
      <c r="V260" t="s">
        <v>28</v>
      </c>
      <c r="W260">
        <v>96</v>
      </c>
      <c r="X260">
        <v>3</v>
      </c>
      <c r="Y260">
        <v>1</v>
      </c>
      <c r="Z260" t="s">
        <v>37</v>
      </c>
      <c r="AA260">
        <v>23231</v>
      </c>
      <c r="AB260">
        <v>1</v>
      </c>
      <c r="AC260">
        <v>11</v>
      </c>
      <c r="AD260">
        <v>3</v>
      </c>
      <c r="AE260">
        <v>2</v>
      </c>
      <c r="AF260">
        <v>0</v>
      </c>
      <c r="AG260">
        <v>1</v>
      </c>
      <c r="AH260">
        <v>0</v>
      </c>
      <c r="AI260">
        <v>0</v>
      </c>
      <c r="AJ260">
        <v>0</v>
      </c>
      <c r="AK260" t="str">
        <f>IF(Table2[[#This Row],[Alpha]]&gt;3%,"high performer",IF(Table2[[#This Row],[Alpha]]&gt;0%,"average performer","low performer"))</f>
        <v>high performer</v>
      </c>
      <c r="AL260" s="8">
        <v>3316.2959627500454</v>
      </c>
      <c r="AM260">
        <f>Table2[[#This Row],[Salary]]/Table2[[#This Row],[Market Salary]]</f>
        <v>0.82109679913548683</v>
      </c>
      <c r="AN260" t="str">
        <f>IF(AND(Table2[[#This Row],[Alpha]]&gt;3%,Table2[[#This Row],[Salary]]&lt;MEDIAN(G:G)),"Underpaid",IF(AND(Table2[[#This Row],[Alpha]]&lt;0,Table2[[#This Row],[Salary]]&gt;MEDIAN(G:G)),"Overpaid","Fair"))</f>
        <v>Underpaid</v>
      </c>
      <c r="AO260" t="str">
        <f>IF(AND(Table2[[#This Row],[Alpha]]&gt;3%,Table2[[#This Row],[Tenure]]&gt;5),"Ready Now",IF(AND(Table2[[#This Row],[Alpha]]&gt;0,Table2[[#This Row],[Tenure]]&gt;3),"Ready Soon","Not Ready"))</f>
        <v>Not Ready</v>
      </c>
    </row>
    <row r="261" spans="1:41" x14ac:dyDescent="0.35">
      <c r="A261">
        <v>31</v>
      </c>
      <c r="B261" t="s">
        <v>25</v>
      </c>
      <c r="C261">
        <v>3</v>
      </c>
      <c r="D261" t="s">
        <v>35</v>
      </c>
      <c r="E261" t="s">
        <v>39</v>
      </c>
      <c r="F261">
        <v>2</v>
      </c>
      <c r="G261" s="7">
        <v>3479</v>
      </c>
      <c r="H261" t="s">
        <v>32</v>
      </c>
      <c r="I261">
        <v>4</v>
      </c>
      <c r="J261">
        <v>5</v>
      </c>
      <c r="K261" s="5">
        <v>0.08</v>
      </c>
      <c r="L261" s="5">
        <v>7.0000000000000007E-2</v>
      </c>
      <c r="M261" s="6">
        <f t="shared" si="12"/>
        <v>9.999999999999995E-3</v>
      </c>
      <c r="N261" s="8">
        <f t="shared" si="13"/>
        <v>695.80000000000007</v>
      </c>
      <c r="O261">
        <v>1200</v>
      </c>
      <c r="P261" t="str">
        <f t="shared" si="14"/>
        <v>low</v>
      </c>
      <c r="Q261" t="s">
        <v>33</v>
      </c>
      <c r="R261">
        <v>307</v>
      </c>
      <c r="S261" t="s">
        <v>34</v>
      </c>
      <c r="T261">
        <v>29</v>
      </c>
      <c r="U261">
        <v>2</v>
      </c>
      <c r="V261" t="s">
        <v>40</v>
      </c>
      <c r="W261">
        <v>71</v>
      </c>
      <c r="X261">
        <v>2</v>
      </c>
      <c r="Y261">
        <v>1</v>
      </c>
      <c r="Z261" t="s">
        <v>31</v>
      </c>
      <c r="AA261">
        <v>11652</v>
      </c>
      <c r="AB261">
        <v>0</v>
      </c>
      <c r="AC261">
        <v>11</v>
      </c>
      <c r="AD261">
        <v>3</v>
      </c>
      <c r="AE261">
        <v>2</v>
      </c>
      <c r="AF261">
        <v>0</v>
      </c>
      <c r="AG261">
        <v>6</v>
      </c>
      <c r="AH261">
        <v>2</v>
      </c>
      <c r="AI261">
        <v>4</v>
      </c>
      <c r="AJ261">
        <v>1</v>
      </c>
      <c r="AK261" t="str">
        <f>IF(Table2[[#This Row],[Alpha]]&gt;3%,"high performer",IF(Table2[[#This Row],[Alpha]]&gt;0%,"average performer","low performer"))</f>
        <v>average performer</v>
      </c>
      <c r="AL261" s="8">
        <v>4258.2909424841455</v>
      </c>
      <c r="AM261">
        <f>Table2[[#This Row],[Salary]]/Table2[[#This Row],[Market Salary]]</f>
        <v>0.8169944343846236</v>
      </c>
      <c r="AN261" t="str">
        <f>IF(AND(Table2[[#This Row],[Alpha]]&gt;3%,Table2[[#This Row],[Salary]]&lt;MEDIAN(G:G)),"Underpaid",IF(AND(Table2[[#This Row],[Alpha]]&lt;0,Table2[[#This Row],[Salary]]&gt;MEDIAN(G:G)),"Overpaid","Fair"))</f>
        <v>Fair</v>
      </c>
      <c r="AO261" t="str">
        <f>IF(AND(Table2[[#This Row],[Alpha]]&gt;3%,Table2[[#This Row],[Tenure]]&gt;5),"Ready Now",IF(AND(Table2[[#This Row],[Alpha]]&gt;0,Table2[[#This Row],[Tenure]]&gt;3),"Ready Soon","Not Ready"))</f>
        <v>Ready Soon</v>
      </c>
    </row>
    <row r="262" spans="1:41" x14ac:dyDescent="0.35">
      <c r="A262">
        <v>32</v>
      </c>
      <c r="B262" t="s">
        <v>32</v>
      </c>
      <c r="C262">
        <v>2</v>
      </c>
      <c r="D262" t="s">
        <v>35</v>
      </c>
      <c r="E262" t="s">
        <v>39</v>
      </c>
      <c r="F262">
        <v>2</v>
      </c>
      <c r="G262" s="7">
        <v>2794</v>
      </c>
      <c r="H262" t="s">
        <v>32</v>
      </c>
      <c r="I262">
        <v>1</v>
      </c>
      <c r="J262">
        <v>5</v>
      </c>
      <c r="K262" s="5">
        <v>0.12</v>
      </c>
      <c r="L262" s="5">
        <v>0.1</v>
      </c>
      <c r="M262" s="6">
        <f t="shared" si="12"/>
        <v>1.999999999999999E-2</v>
      </c>
      <c r="N262" s="8">
        <f t="shared" si="13"/>
        <v>558.80000000000007</v>
      </c>
      <c r="O262">
        <v>3000</v>
      </c>
      <c r="P262" t="str">
        <f t="shared" si="14"/>
        <v>low</v>
      </c>
      <c r="Q262" t="s">
        <v>33</v>
      </c>
      <c r="R262">
        <v>1311</v>
      </c>
      <c r="S262" t="s">
        <v>34</v>
      </c>
      <c r="T262">
        <v>7</v>
      </c>
      <c r="U262">
        <v>3</v>
      </c>
      <c r="V262" t="s">
        <v>28</v>
      </c>
      <c r="W262">
        <v>100</v>
      </c>
      <c r="X262">
        <v>4</v>
      </c>
      <c r="Y262">
        <v>1</v>
      </c>
      <c r="Z262" t="s">
        <v>37</v>
      </c>
      <c r="AA262">
        <v>26062</v>
      </c>
      <c r="AB262">
        <v>1</v>
      </c>
      <c r="AC262">
        <v>20</v>
      </c>
      <c r="AD262">
        <v>4</v>
      </c>
      <c r="AE262">
        <v>3</v>
      </c>
      <c r="AF262">
        <v>0</v>
      </c>
      <c r="AG262">
        <v>5</v>
      </c>
      <c r="AH262">
        <v>3</v>
      </c>
      <c r="AI262">
        <v>1</v>
      </c>
      <c r="AJ262">
        <v>0</v>
      </c>
      <c r="AK262" t="str">
        <f>IF(Table2[[#This Row],[Alpha]]&gt;3%,"high performer",IF(Table2[[#This Row],[Alpha]]&gt;0%,"average performer","low performer"))</f>
        <v>average performer</v>
      </c>
      <c r="AL262" s="8">
        <v>3287.5640792598701</v>
      </c>
      <c r="AM262">
        <f>Table2[[#This Row],[Salary]]/Table2[[#This Row],[Market Salary]]</f>
        <v>0.84986936608366082</v>
      </c>
      <c r="AN262" t="str">
        <f>IF(AND(Table2[[#This Row],[Alpha]]&gt;3%,Table2[[#This Row],[Salary]]&lt;MEDIAN(G:G)),"Underpaid",IF(AND(Table2[[#This Row],[Alpha]]&lt;0,Table2[[#This Row],[Salary]]&gt;MEDIAN(G:G)),"Overpaid","Fair"))</f>
        <v>Fair</v>
      </c>
      <c r="AO262" t="str">
        <f>IF(AND(Table2[[#This Row],[Alpha]]&gt;3%,Table2[[#This Row],[Tenure]]&gt;5),"Ready Now",IF(AND(Table2[[#This Row],[Alpha]]&gt;0,Table2[[#This Row],[Tenure]]&gt;3),"Ready Soon","Not Ready"))</f>
        <v>Ready Soon</v>
      </c>
    </row>
    <row r="263" spans="1:41" x14ac:dyDescent="0.35">
      <c r="A263">
        <v>38</v>
      </c>
      <c r="B263" t="s">
        <v>32</v>
      </c>
      <c r="C263">
        <v>4</v>
      </c>
      <c r="D263" t="s">
        <v>35</v>
      </c>
      <c r="E263" t="s">
        <v>30</v>
      </c>
      <c r="F263">
        <v>4</v>
      </c>
      <c r="G263" s="7">
        <v>5249</v>
      </c>
      <c r="H263" t="s">
        <v>32</v>
      </c>
      <c r="I263">
        <v>3</v>
      </c>
      <c r="J263">
        <v>8</v>
      </c>
      <c r="K263" s="5">
        <v>0.12</v>
      </c>
      <c r="L263" s="5">
        <v>0.11</v>
      </c>
      <c r="M263" s="6">
        <f t="shared" si="12"/>
        <v>9.999999999999995E-3</v>
      </c>
      <c r="N263" s="8">
        <f t="shared" si="13"/>
        <v>1049.8</v>
      </c>
      <c r="O263">
        <v>500</v>
      </c>
      <c r="P263" t="str">
        <f t="shared" si="14"/>
        <v>low</v>
      </c>
      <c r="Q263" t="s">
        <v>44</v>
      </c>
      <c r="R263">
        <v>1327</v>
      </c>
      <c r="S263" t="s">
        <v>27</v>
      </c>
      <c r="T263">
        <v>2</v>
      </c>
      <c r="U263">
        <v>2</v>
      </c>
      <c r="V263" t="s">
        <v>28</v>
      </c>
      <c r="W263">
        <v>39</v>
      </c>
      <c r="X263">
        <v>2</v>
      </c>
      <c r="Y263">
        <v>2</v>
      </c>
      <c r="Z263" t="s">
        <v>37</v>
      </c>
      <c r="AA263">
        <v>19682</v>
      </c>
      <c r="AB263">
        <v>3</v>
      </c>
      <c r="AC263">
        <v>18</v>
      </c>
      <c r="AD263">
        <v>3</v>
      </c>
      <c r="AE263">
        <v>4</v>
      </c>
      <c r="AF263">
        <v>1</v>
      </c>
      <c r="AG263">
        <v>13</v>
      </c>
      <c r="AH263">
        <v>0</v>
      </c>
      <c r="AI263">
        <v>7</v>
      </c>
      <c r="AJ263">
        <v>7</v>
      </c>
      <c r="AK263" t="str">
        <f>IF(Table2[[#This Row],[Alpha]]&gt;3%,"high performer",IF(Table2[[#This Row],[Alpha]]&gt;0%,"average performer","low performer"))</f>
        <v>average performer</v>
      </c>
      <c r="AL263" s="8">
        <v>6689.0086133649538</v>
      </c>
      <c r="AM263">
        <f>Table2[[#This Row],[Salary]]/Table2[[#This Row],[Market Salary]]</f>
        <v>0.78472017355639989</v>
      </c>
      <c r="AN263" t="str">
        <f>IF(AND(Table2[[#This Row],[Alpha]]&gt;3%,Table2[[#This Row],[Salary]]&lt;MEDIAN(G:G)),"Underpaid",IF(AND(Table2[[#This Row],[Alpha]]&lt;0,Table2[[#This Row],[Salary]]&gt;MEDIAN(G:G)),"Overpaid","Fair"))</f>
        <v>Fair</v>
      </c>
      <c r="AO263" t="str">
        <f>IF(AND(Table2[[#This Row],[Alpha]]&gt;3%,Table2[[#This Row],[Tenure]]&gt;5),"Ready Now",IF(AND(Table2[[#This Row],[Alpha]]&gt;0,Table2[[#This Row],[Tenure]]&gt;3),"Ready Soon","Not Ready"))</f>
        <v>Ready Soon</v>
      </c>
    </row>
    <row r="264" spans="1:41" x14ac:dyDescent="0.35">
      <c r="A264">
        <v>32</v>
      </c>
      <c r="B264" t="s">
        <v>32</v>
      </c>
      <c r="C264">
        <v>4</v>
      </c>
      <c r="D264" t="s">
        <v>35</v>
      </c>
      <c r="E264" t="s">
        <v>39</v>
      </c>
      <c r="F264">
        <v>1</v>
      </c>
      <c r="G264" s="7">
        <v>2176</v>
      </c>
      <c r="H264" t="s">
        <v>32</v>
      </c>
      <c r="I264">
        <v>3</v>
      </c>
      <c r="J264">
        <v>6</v>
      </c>
      <c r="K264" s="5">
        <v>0.1</v>
      </c>
      <c r="L264" s="5">
        <v>0.09</v>
      </c>
      <c r="M264" s="6">
        <f t="shared" si="12"/>
        <v>1.0000000000000009E-2</v>
      </c>
      <c r="N264" s="8">
        <f t="shared" si="13"/>
        <v>435.20000000000005</v>
      </c>
      <c r="O264">
        <v>3000</v>
      </c>
      <c r="P264" t="str">
        <f t="shared" si="14"/>
        <v>low</v>
      </c>
      <c r="Q264" t="s">
        <v>26</v>
      </c>
      <c r="R264">
        <v>128</v>
      </c>
      <c r="S264" t="s">
        <v>34</v>
      </c>
      <c r="T264">
        <v>2</v>
      </c>
      <c r="U264">
        <v>1</v>
      </c>
      <c r="V264" t="s">
        <v>49</v>
      </c>
      <c r="W264">
        <v>84</v>
      </c>
      <c r="X264">
        <v>2</v>
      </c>
      <c r="Y264">
        <v>2</v>
      </c>
      <c r="Z264" t="s">
        <v>31</v>
      </c>
      <c r="AA264">
        <v>19737</v>
      </c>
      <c r="AB264">
        <v>4</v>
      </c>
      <c r="AC264">
        <v>13</v>
      </c>
      <c r="AD264">
        <v>3</v>
      </c>
      <c r="AE264">
        <v>4</v>
      </c>
      <c r="AF264">
        <v>0</v>
      </c>
      <c r="AG264">
        <v>9</v>
      </c>
      <c r="AH264">
        <v>5</v>
      </c>
      <c r="AI264">
        <v>2</v>
      </c>
      <c r="AJ264">
        <v>0</v>
      </c>
      <c r="AK264" t="str">
        <f>IF(Table2[[#This Row],[Alpha]]&gt;3%,"high performer",IF(Table2[[#This Row],[Alpha]]&gt;0%,"average performer","low performer"))</f>
        <v>average performer</v>
      </c>
      <c r="AL264" s="8">
        <v>2238.0274429450874</v>
      </c>
      <c r="AM264">
        <f>Table2[[#This Row],[Salary]]/Table2[[#This Row],[Market Salary]]</f>
        <v>0.97228477106453015</v>
      </c>
      <c r="AN264" t="str">
        <f>IF(AND(Table2[[#This Row],[Alpha]]&gt;3%,Table2[[#This Row],[Salary]]&lt;MEDIAN(G:G)),"Underpaid",IF(AND(Table2[[#This Row],[Alpha]]&lt;0,Table2[[#This Row],[Salary]]&gt;MEDIAN(G:G)),"Overpaid","Fair"))</f>
        <v>Fair</v>
      </c>
      <c r="AO264" t="str">
        <f>IF(AND(Table2[[#This Row],[Alpha]]&gt;3%,Table2[[#This Row],[Tenure]]&gt;5),"Ready Now",IF(AND(Table2[[#This Row],[Alpha]]&gt;0,Table2[[#This Row],[Tenure]]&gt;3),"Ready Soon","Not Ready"))</f>
        <v>Ready Soon</v>
      </c>
    </row>
    <row r="265" spans="1:41" x14ac:dyDescent="0.35">
      <c r="A265">
        <v>46</v>
      </c>
      <c r="B265" t="s">
        <v>32</v>
      </c>
      <c r="C265">
        <v>3</v>
      </c>
      <c r="D265" t="s">
        <v>29</v>
      </c>
      <c r="E265" t="s">
        <v>45</v>
      </c>
      <c r="F265">
        <v>2</v>
      </c>
      <c r="G265" s="7">
        <v>16872</v>
      </c>
      <c r="H265" t="s">
        <v>25</v>
      </c>
      <c r="I265">
        <v>2</v>
      </c>
      <c r="J265">
        <v>7</v>
      </c>
      <c r="K265" s="5">
        <v>0.1</v>
      </c>
      <c r="L265" s="5">
        <v>0.09</v>
      </c>
      <c r="M265" s="6">
        <f t="shared" si="12"/>
        <v>1.0000000000000009E-2</v>
      </c>
      <c r="N265" s="8">
        <f t="shared" si="13"/>
        <v>3374.4</v>
      </c>
      <c r="O265">
        <v>4500</v>
      </c>
      <c r="P265" t="str">
        <f t="shared" si="14"/>
        <v>low</v>
      </c>
      <c r="Q265" t="s">
        <v>26</v>
      </c>
      <c r="R265">
        <v>488</v>
      </c>
      <c r="S265" t="s">
        <v>27</v>
      </c>
      <c r="T265">
        <v>2</v>
      </c>
      <c r="U265">
        <v>3</v>
      </c>
      <c r="V265" t="s">
        <v>49</v>
      </c>
      <c r="W265">
        <v>75</v>
      </c>
      <c r="X265">
        <v>1</v>
      </c>
      <c r="Y265">
        <v>4</v>
      </c>
      <c r="Z265" t="s">
        <v>37</v>
      </c>
      <c r="AA265">
        <v>14977</v>
      </c>
      <c r="AB265">
        <v>3</v>
      </c>
      <c r="AC265">
        <v>12</v>
      </c>
      <c r="AD265">
        <v>3</v>
      </c>
      <c r="AE265">
        <v>2</v>
      </c>
      <c r="AF265">
        <v>1</v>
      </c>
      <c r="AG265">
        <v>28</v>
      </c>
      <c r="AH265">
        <v>2</v>
      </c>
      <c r="AI265">
        <v>7</v>
      </c>
      <c r="AJ265">
        <v>7</v>
      </c>
      <c r="AK265" t="str">
        <f>IF(Table2[[#This Row],[Alpha]]&gt;3%,"high performer",IF(Table2[[#This Row],[Alpha]]&gt;0%,"average performer","low performer"))</f>
        <v>average performer</v>
      </c>
      <c r="AL265" s="8">
        <v>19947.668169568406</v>
      </c>
      <c r="AM265">
        <f>Table2[[#This Row],[Salary]]/Table2[[#This Row],[Market Salary]]</f>
        <v>0.84581314751061698</v>
      </c>
      <c r="AN265" t="str">
        <f>IF(AND(Table2[[#This Row],[Alpha]]&gt;3%,Table2[[#This Row],[Salary]]&lt;MEDIAN(G:G)),"Underpaid",IF(AND(Table2[[#This Row],[Alpha]]&lt;0,Table2[[#This Row],[Salary]]&gt;MEDIAN(G:G)),"Overpaid","Fair"))</f>
        <v>Fair</v>
      </c>
      <c r="AO265" t="str">
        <f>IF(AND(Table2[[#This Row],[Alpha]]&gt;3%,Table2[[#This Row],[Tenure]]&gt;5),"Ready Now",IF(AND(Table2[[#This Row],[Alpha]]&gt;0,Table2[[#This Row],[Tenure]]&gt;3),"Ready Soon","Not Ready"))</f>
        <v>Ready Soon</v>
      </c>
    </row>
    <row r="266" spans="1:41" x14ac:dyDescent="0.35">
      <c r="A266">
        <v>28</v>
      </c>
      <c r="B266" t="s">
        <v>25</v>
      </c>
      <c r="C266">
        <v>1</v>
      </c>
      <c r="D266" t="s">
        <v>35</v>
      </c>
      <c r="E266" t="s">
        <v>39</v>
      </c>
      <c r="F266">
        <v>3</v>
      </c>
      <c r="G266" s="7">
        <v>3485</v>
      </c>
      <c r="H266" t="s">
        <v>32</v>
      </c>
      <c r="I266">
        <v>1</v>
      </c>
      <c r="J266">
        <v>0</v>
      </c>
      <c r="K266" s="5">
        <v>0.1</v>
      </c>
      <c r="L266" s="5">
        <v>0.11</v>
      </c>
      <c r="M266" s="6">
        <f t="shared" si="12"/>
        <v>-9.999999999999995E-3</v>
      </c>
      <c r="N266" s="8">
        <f t="shared" si="13"/>
        <v>697</v>
      </c>
      <c r="O266">
        <v>1200</v>
      </c>
      <c r="P266" t="str">
        <f t="shared" si="14"/>
        <v>High</v>
      </c>
      <c r="Q266" t="s">
        <v>26</v>
      </c>
      <c r="R266">
        <v>529</v>
      </c>
      <c r="S266" t="s">
        <v>34</v>
      </c>
      <c r="T266">
        <v>2</v>
      </c>
      <c r="U266">
        <v>4</v>
      </c>
      <c r="V266" t="s">
        <v>28</v>
      </c>
      <c r="W266">
        <v>79</v>
      </c>
      <c r="X266">
        <v>3</v>
      </c>
      <c r="Y266">
        <v>1</v>
      </c>
      <c r="Z266" t="s">
        <v>31</v>
      </c>
      <c r="AA266">
        <v>14935</v>
      </c>
      <c r="AB266">
        <v>2</v>
      </c>
      <c r="AC266">
        <v>11</v>
      </c>
      <c r="AD266">
        <v>3</v>
      </c>
      <c r="AE266">
        <v>3</v>
      </c>
      <c r="AF266">
        <v>0</v>
      </c>
      <c r="AG266">
        <v>5</v>
      </c>
      <c r="AH266">
        <v>5</v>
      </c>
      <c r="AI266">
        <v>0</v>
      </c>
      <c r="AJ266">
        <v>0</v>
      </c>
      <c r="AK266" t="str">
        <f>IF(Table2[[#This Row],[Alpha]]&gt;3%,"high performer",IF(Table2[[#This Row],[Alpha]]&gt;0%,"average performer","low performer"))</f>
        <v>low performer</v>
      </c>
      <c r="AL266" s="8">
        <v>3969.8887005741908</v>
      </c>
      <c r="AM266">
        <f>Table2[[#This Row],[Salary]]/Table2[[#This Row],[Market Salary]]</f>
        <v>0.87785836401306205</v>
      </c>
      <c r="AN266" t="str">
        <f>IF(AND(Table2[[#This Row],[Alpha]]&gt;3%,Table2[[#This Row],[Salary]]&lt;MEDIAN(G:G)),"Underpaid",IF(AND(Table2[[#This Row],[Alpha]]&lt;0,Table2[[#This Row],[Salary]]&gt;MEDIAN(G:G)),"Overpaid","Fair"))</f>
        <v>Fair</v>
      </c>
      <c r="AO266" t="str">
        <f>IF(AND(Table2[[#This Row],[Alpha]]&gt;3%,Table2[[#This Row],[Tenure]]&gt;5),"Ready Now",IF(AND(Table2[[#This Row],[Alpha]]&gt;0,Table2[[#This Row],[Tenure]]&gt;3),"Ready Soon","Not Ready"))</f>
        <v>Not Ready</v>
      </c>
    </row>
    <row r="267" spans="1:41" x14ac:dyDescent="0.35">
      <c r="A267">
        <v>29</v>
      </c>
      <c r="B267" t="s">
        <v>32</v>
      </c>
      <c r="C267">
        <v>1</v>
      </c>
      <c r="D267" t="s">
        <v>35</v>
      </c>
      <c r="E267" t="s">
        <v>30</v>
      </c>
      <c r="F267">
        <v>2</v>
      </c>
      <c r="G267" s="7">
        <v>6644</v>
      </c>
      <c r="H267" t="s">
        <v>32</v>
      </c>
      <c r="I267">
        <v>3</v>
      </c>
      <c r="J267">
        <v>0</v>
      </c>
      <c r="K267" s="5">
        <v>0.08</v>
      </c>
      <c r="L267" s="5">
        <v>0.1</v>
      </c>
      <c r="M267" s="6">
        <f t="shared" si="12"/>
        <v>-2.0000000000000004E-2</v>
      </c>
      <c r="N267" s="8">
        <f t="shared" si="13"/>
        <v>1328.8000000000002</v>
      </c>
      <c r="O267">
        <v>4500</v>
      </c>
      <c r="P267" t="str">
        <f t="shared" si="14"/>
        <v>low</v>
      </c>
      <c r="Q267" t="s">
        <v>26</v>
      </c>
      <c r="R267">
        <v>1210</v>
      </c>
      <c r="S267" t="s">
        <v>27</v>
      </c>
      <c r="T267">
        <v>2</v>
      </c>
      <c r="U267">
        <v>3</v>
      </c>
      <c r="V267" t="s">
        <v>40</v>
      </c>
      <c r="W267">
        <v>78</v>
      </c>
      <c r="X267">
        <v>2</v>
      </c>
      <c r="Y267">
        <v>2</v>
      </c>
      <c r="Z267" t="s">
        <v>37</v>
      </c>
      <c r="AA267">
        <v>3687</v>
      </c>
      <c r="AB267">
        <v>2</v>
      </c>
      <c r="AC267">
        <v>19</v>
      </c>
      <c r="AD267">
        <v>3</v>
      </c>
      <c r="AE267">
        <v>2</v>
      </c>
      <c r="AF267">
        <v>2</v>
      </c>
      <c r="AG267">
        <v>10</v>
      </c>
      <c r="AH267">
        <v>2</v>
      </c>
      <c r="AI267">
        <v>0</v>
      </c>
      <c r="AJ267">
        <v>0</v>
      </c>
      <c r="AK267" t="str">
        <f>IF(Table2[[#This Row],[Alpha]]&gt;3%,"high performer",IF(Table2[[#This Row],[Alpha]]&gt;0%,"average performer","low performer"))</f>
        <v>low performer</v>
      </c>
      <c r="AL267" s="8">
        <v>8341.5113643430232</v>
      </c>
      <c r="AM267">
        <f>Table2[[#This Row],[Salary]]/Table2[[#This Row],[Market Salary]]</f>
        <v>0.79649834541983877</v>
      </c>
      <c r="AN267" t="str">
        <f>IF(AND(Table2[[#This Row],[Alpha]]&gt;3%,Table2[[#This Row],[Salary]]&lt;MEDIAN(G:G)),"Underpaid",IF(AND(Table2[[#This Row],[Alpha]]&lt;0,Table2[[#This Row],[Salary]]&gt;MEDIAN(G:G)),"Overpaid","Fair"))</f>
        <v>Overpaid</v>
      </c>
      <c r="AO267" t="str">
        <f>IF(AND(Table2[[#This Row],[Alpha]]&gt;3%,Table2[[#This Row],[Tenure]]&gt;5),"Ready Now",IF(AND(Table2[[#This Row],[Alpha]]&gt;0,Table2[[#This Row],[Tenure]]&gt;3),"Ready Soon","Not Ready"))</f>
        <v>Not Ready</v>
      </c>
    </row>
    <row r="268" spans="1:41" x14ac:dyDescent="0.35">
      <c r="A268">
        <v>31</v>
      </c>
      <c r="B268" t="s">
        <v>32</v>
      </c>
      <c r="C268">
        <v>2</v>
      </c>
      <c r="D268" t="s">
        <v>35</v>
      </c>
      <c r="E268" t="s">
        <v>43</v>
      </c>
      <c r="F268">
        <v>4</v>
      </c>
      <c r="G268" s="7">
        <v>5582</v>
      </c>
      <c r="H268" t="s">
        <v>32</v>
      </c>
      <c r="I268">
        <v>3</v>
      </c>
      <c r="J268">
        <v>9</v>
      </c>
      <c r="K268" s="5">
        <v>0.15</v>
      </c>
      <c r="L268" s="5">
        <v>0.1</v>
      </c>
      <c r="M268" s="6">
        <f t="shared" si="12"/>
        <v>4.9999999999999989E-2</v>
      </c>
      <c r="N268" s="8">
        <f t="shared" si="13"/>
        <v>1116.4000000000001</v>
      </c>
      <c r="O268">
        <v>4500</v>
      </c>
      <c r="P268" t="str">
        <f t="shared" si="14"/>
        <v>low</v>
      </c>
      <c r="Q268" t="s">
        <v>26</v>
      </c>
      <c r="R268">
        <v>1463</v>
      </c>
      <c r="S268" t="s">
        <v>34</v>
      </c>
      <c r="T268">
        <v>23</v>
      </c>
      <c r="U268">
        <v>3</v>
      </c>
      <c r="V268" t="s">
        <v>40</v>
      </c>
      <c r="W268">
        <v>64</v>
      </c>
      <c r="X268">
        <v>2</v>
      </c>
      <c r="Y268">
        <v>2</v>
      </c>
      <c r="Z268" t="s">
        <v>37</v>
      </c>
      <c r="AA268">
        <v>14408</v>
      </c>
      <c r="AB268">
        <v>0</v>
      </c>
      <c r="AC268">
        <v>21</v>
      </c>
      <c r="AD268">
        <v>4</v>
      </c>
      <c r="AE268">
        <v>2</v>
      </c>
      <c r="AF268">
        <v>1</v>
      </c>
      <c r="AG268">
        <v>10</v>
      </c>
      <c r="AH268">
        <v>2</v>
      </c>
      <c r="AI268">
        <v>0</v>
      </c>
      <c r="AJ268">
        <v>7</v>
      </c>
      <c r="AK268" t="str">
        <f>IF(Table2[[#This Row],[Alpha]]&gt;3%,"high performer",IF(Table2[[#This Row],[Alpha]]&gt;0%,"average performer","low performer"))</f>
        <v>high performer</v>
      </c>
      <c r="AL268" s="8">
        <v>5655.8558254702702</v>
      </c>
      <c r="AM268">
        <f>Table2[[#This Row],[Salary]]/Table2[[#This Row],[Market Salary]]</f>
        <v>0.98694170648097646</v>
      </c>
      <c r="AN268" t="str">
        <f>IF(AND(Table2[[#This Row],[Alpha]]&gt;3%,Table2[[#This Row],[Salary]]&lt;MEDIAN(G:G)),"Underpaid",IF(AND(Table2[[#This Row],[Alpha]]&lt;0,Table2[[#This Row],[Salary]]&gt;MEDIAN(G:G)),"Overpaid","Fair"))</f>
        <v>Fair</v>
      </c>
      <c r="AO268" t="str">
        <f>IF(AND(Table2[[#This Row],[Alpha]]&gt;3%,Table2[[#This Row],[Tenure]]&gt;5),"Ready Now",IF(AND(Table2[[#This Row],[Alpha]]&gt;0,Table2[[#This Row],[Tenure]]&gt;3),"Ready Soon","Not Ready"))</f>
        <v>Ready Now</v>
      </c>
    </row>
    <row r="269" spans="1:41" x14ac:dyDescent="0.35">
      <c r="A269">
        <v>25</v>
      </c>
      <c r="B269" t="s">
        <v>32</v>
      </c>
      <c r="C269">
        <v>2</v>
      </c>
      <c r="D269" t="s">
        <v>35</v>
      </c>
      <c r="E269" t="s">
        <v>43</v>
      </c>
      <c r="F269">
        <v>1</v>
      </c>
      <c r="G269" s="7">
        <v>4000</v>
      </c>
      <c r="H269" t="s">
        <v>32</v>
      </c>
      <c r="I269">
        <v>3</v>
      </c>
      <c r="J269">
        <v>6</v>
      </c>
      <c r="K269" s="5">
        <v>0.15</v>
      </c>
      <c r="L269" s="5">
        <v>0.1</v>
      </c>
      <c r="M269" s="6">
        <f t="shared" si="12"/>
        <v>4.9999999999999989E-2</v>
      </c>
      <c r="N269" s="8">
        <f t="shared" si="13"/>
        <v>800</v>
      </c>
      <c r="O269">
        <v>1200</v>
      </c>
      <c r="P269" t="str">
        <f t="shared" si="14"/>
        <v>low</v>
      </c>
      <c r="Q269" t="s">
        <v>44</v>
      </c>
      <c r="R269">
        <v>675</v>
      </c>
      <c r="S269" t="s">
        <v>34</v>
      </c>
      <c r="T269">
        <v>5</v>
      </c>
      <c r="U269">
        <v>2</v>
      </c>
      <c r="V269" t="s">
        <v>28</v>
      </c>
      <c r="W269">
        <v>85</v>
      </c>
      <c r="X269">
        <v>4</v>
      </c>
      <c r="Y269">
        <v>2</v>
      </c>
      <c r="Z269" t="s">
        <v>41</v>
      </c>
      <c r="AA269">
        <v>18384</v>
      </c>
      <c r="AB269">
        <v>1</v>
      </c>
      <c r="AC269">
        <v>12</v>
      </c>
      <c r="AD269">
        <v>3</v>
      </c>
      <c r="AE269">
        <v>4</v>
      </c>
      <c r="AF269">
        <v>2</v>
      </c>
      <c r="AG269">
        <v>6</v>
      </c>
      <c r="AH269">
        <v>2</v>
      </c>
      <c r="AI269">
        <v>3</v>
      </c>
      <c r="AJ269">
        <v>1</v>
      </c>
      <c r="AK269" t="str">
        <f>IF(Table2[[#This Row],[Alpha]]&gt;3%,"high performer",IF(Table2[[#This Row],[Alpha]]&gt;0%,"average performer","low performer"))</f>
        <v>high performer</v>
      </c>
      <c r="AL269" s="8">
        <v>4869.3242402460191</v>
      </c>
      <c r="AM269">
        <f>Table2[[#This Row],[Salary]]/Table2[[#This Row],[Market Salary]]</f>
        <v>0.82146922296509517</v>
      </c>
      <c r="AN269" t="str">
        <f>IF(AND(Table2[[#This Row],[Alpha]]&gt;3%,Table2[[#This Row],[Salary]]&lt;MEDIAN(G:G)),"Underpaid",IF(AND(Table2[[#This Row],[Alpha]]&lt;0,Table2[[#This Row],[Salary]]&gt;MEDIAN(G:G)),"Overpaid","Fair"))</f>
        <v>Underpaid</v>
      </c>
      <c r="AO269" t="str">
        <f>IF(AND(Table2[[#This Row],[Alpha]]&gt;3%,Table2[[#This Row],[Tenure]]&gt;5),"Ready Now",IF(AND(Table2[[#This Row],[Alpha]]&gt;0,Table2[[#This Row],[Tenure]]&gt;3),"Ready Soon","Not Ready"))</f>
        <v>Ready Now</v>
      </c>
    </row>
    <row r="270" spans="1:41" x14ac:dyDescent="0.35">
      <c r="A270">
        <v>45</v>
      </c>
      <c r="B270" t="s">
        <v>32</v>
      </c>
      <c r="C270">
        <v>3</v>
      </c>
      <c r="D270" t="s">
        <v>35</v>
      </c>
      <c r="E270" t="s">
        <v>43</v>
      </c>
      <c r="F270">
        <v>4</v>
      </c>
      <c r="G270" s="7">
        <v>13496</v>
      </c>
      <c r="H270" t="s">
        <v>25</v>
      </c>
      <c r="I270">
        <v>3</v>
      </c>
      <c r="J270">
        <v>20</v>
      </c>
      <c r="K270" s="5">
        <v>0.15</v>
      </c>
      <c r="L270" s="5">
        <v>7.0000000000000007E-2</v>
      </c>
      <c r="M270" s="6">
        <f t="shared" si="12"/>
        <v>7.9999999999999988E-2</v>
      </c>
      <c r="N270" s="8">
        <f t="shared" si="13"/>
        <v>2699.2000000000003</v>
      </c>
      <c r="O270">
        <v>4500</v>
      </c>
      <c r="P270" t="str">
        <f t="shared" si="14"/>
        <v>low</v>
      </c>
      <c r="Q270" t="s">
        <v>26</v>
      </c>
      <c r="R270">
        <v>1385</v>
      </c>
      <c r="S270" t="s">
        <v>34</v>
      </c>
      <c r="T270">
        <v>20</v>
      </c>
      <c r="U270">
        <v>2</v>
      </c>
      <c r="V270" t="s">
        <v>40</v>
      </c>
      <c r="W270">
        <v>79</v>
      </c>
      <c r="X270">
        <v>3</v>
      </c>
      <c r="Y270">
        <v>4</v>
      </c>
      <c r="Z270" t="s">
        <v>37</v>
      </c>
      <c r="AA270">
        <v>7501</v>
      </c>
      <c r="AB270">
        <v>0</v>
      </c>
      <c r="AC270">
        <v>14</v>
      </c>
      <c r="AD270">
        <v>3</v>
      </c>
      <c r="AE270">
        <v>2</v>
      </c>
      <c r="AF270">
        <v>0</v>
      </c>
      <c r="AG270">
        <v>21</v>
      </c>
      <c r="AH270">
        <v>2</v>
      </c>
      <c r="AI270">
        <v>7</v>
      </c>
      <c r="AJ270">
        <v>4</v>
      </c>
      <c r="AK270" t="str">
        <f>IF(Table2[[#This Row],[Alpha]]&gt;3%,"high performer",IF(Table2[[#This Row],[Alpha]]&gt;0%,"average performer","low performer"))</f>
        <v>high performer</v>
      </c>
      <c r="AL270" s="8">
        <v>17400.016759010668</v>
      </c>
      <c r="AM270">
        <f>Table2[[#This Row],[Salary]]/Table2[[#This Row],[Market Salary]]</f>
        <v>0.7756314368496825</v>
      </c>
      <c r="AN270" t="str">
        <f>IF(AND(Table2[[#This Row],[Alpha]]&gt;3%,Table2[[#This Row],[Salary]]&lt;MEDIAN(G:G)),"Underpaid",IF(AND(Table2[[#This Row],[Alpha]]&lt;0,Table2[[#This Row],[Salary]]&gt;MEDIAN(G:G)),"Overpaid","Fair"))</f>
        <v>Fair</v>
      </c>
      <c r="AO270" t="str">
        <f>IF(AND(Table2[[#This Row],[Alpha]]&gt;3%,Table2[[#This Row],[Tenure]]&gt;5),"Ready Now",IF(AND(Table2[[#This Row],[Alpha]]&gt;0,Table2[[#This Row],[Tenure]]&gt;3),"Ready Soon","Not Ready"))</f>
        <v>Ready Now</v>
      </c>
    </row>
    <row r="271" spans="1:41" x14ac:dyDescent="0.35">
      <c r="A271">
        <v>36</v>
      </c>
      <c r="B271" t="s">
        <v>32</v>
      </c>
      <c r="C271">
        <v>4</v>
      </c>
      <c r="D271" t="s">
        <v>35</v>
      </c>
      <c r="E271" t="s">
        <v>39</v>
      </c>
      <c r="F271">
        <v>4</v>
      </c>
      <c r="G271" s="7">
        <v>3210</v>
      </c>
      <c r="H271" t="s">
        <v>32</v>
      </c>
      <c r="I271">
        <v>3</v>
      </c>
      <c r="J271">
        <v>15</v>
      </c>
      <c r="K271" s="5">
        <v>0.1</v>
      </c>
      <c r="L271" s="5">
        <v>0.11</v>
      </c>
      <c r="M271" s="6">
        <f t="shared" si="12"/>
        <v>-9.999999999999995E-3</v>
      </c>
      <c r="N271" s="8">
        <f t="shared" si="13"/>
        <v>642</v>
      </c>
      <c r="O271">
        <v>1200</v>
      </c>
      <c r="P271" t="str">
        <f t="shared" si="14"/>
        <v>medium</v>
      </c>
      <c r="Q271" t="s">
        <v>26</v>
      </c>
      <c r="R271">
        <v>1403</v>
      </c>
      <c r="S271" t="s">
        <v>34</v>
      </c>
      <c r="T271">
        <v>6</v>
      </c>
      <c r="U271">
        <v>3</v>
      </c>
      <c r="V271" t="s">
        <v>28</v>
      </c>
      <c r="W271">
        <v>47</v>
      </c>
      <c r="X271">
        <v>3</v>
      </c>
      <c r="Y271">
        <v>1</v>
      </c>
      <c r="Z271" t="s">
        <v>37</v>
      </c>
      <c r="AA271">
        <v>20251</v>
      </c>
      <c r="AB271">
        <v>0</v>
      </c>
      <c r="AC271">
        <v>11</v>
      </c>
      <c r="AD271">
        <v>3</v>
      </c>
      <c r="AE271">
        <v>3</v>
      </c>
      <c r="AF271">
        <v>1</v>
      </c>
      <c r="AG271">
        <v>16</v>
      </c>
      <c r="AH271">
        <v>4</v>
      </c>
      <c r="AI271">
        <v>13</v>
      </c>
      <c r="AJ271">
        <v>10</v>
      </c>
      <c r="AK271" t="str">
        <f>IF(Table2[[#This Row],[Alpha]]&gt;3%,"high performer",IF(Table2[[#This Row],[Alpha]]&gt;0%,"average performer","low performer"))</f>
        <v>low performer</v>
      </c>
      <c r="AL271" s="8">
        <v>4025.8004737323786</v>
      </c>
      <c r="AM271">
        <f>Table2[[#This Row],[Salary]]/Table2[[#This Row],[Market Salary]]</f>
        <v>0.79735695321829048</v>
      </c>
      <c r="AN271" t="str">
        <f>IF(AND(Table2[[#This Row],[Alpha]]&gt;3%,Table2[[#This Row],[Salary]]&lt;MEDIAN(G:G)),"Underpaid",IF(AND(Table2[[#This Row],[Alpha]]&lt;0,Table2[[#This Row],[Salary]]&gt;MEDIAN(G:G)),"Overpaid","Fair"))</f>
        <v>Fair</v>
      </c>
      <c r="AO271" t="str">
        <f>IF(AND(Table2[[#This Row],[Alpha]]&gt;3%,Table2[[#This Row],[Tenure]]&gt;5),"Ready Now",IF(AND(Table2[[#This Row],[Alpha]]&gt;0,Table2[[#This Row],[Tenure]]&gt;3),"Ready Soon","Not Ready"))</f>
        <v>Not Ready</v>
      </c>
    </row>
    <row r="272" spans="1:41" x14ac:dyDescent="0.35">
      <c r="A272">
        <v>55</v>
      </c>
      <c r="B272" t="s">
        <v>32</v>
      </c>
      <c r="C272">
        <v>4</v>
      </c>
      <c r="D272" t="s">
        <v>35</v>
      </c>
      <c r="E272" t="s">
        <v>45</v>
      </c>
      <c r="F272">
        <v>1</v>
      </c>
      <c r="G272" s="7">
        <v>19045</v>
      </c>
      <c r="H272" t="s">
        <v>25</v>
      </c>
      <c r="I272">
        <v>3</v>
      </c>
      <c r="J272">
        <v>36</v>
      </c>
      <c r="K272" s="5">
        <v>0.12</v>
      </c>
      <c r="L272" s="5">
        <v>0.09</v>
      </c>
      <c r="M272" s="6">
        <f t="shared" si="12"/>
        <v>0.03</v>
      </c>
      <c r="N272" s="8">
        <f t="shared" si="13"/>
        <v>3809</v>
      </c>
      <c r="O272">
        <v>3000</v>
      </c>
      <c r="P272" t="str">
        <f t="shared" si="14"/>
        <v>low</v>
      </c>
      <c r="Q272" t="s">
        <v>26</v>
      </c>
      <c r="R272">
        <v>452</v>
      </c>
      <c r="S272" t="s">
        <v>34</v>
      </c>
      <c r="T272">
        <v>1</v>
      </c>
      <c r="U272">
        <v>3</v>
      </c>
      <c r="V272" t="s">
        <v>40</v>
      </c>
      <c r="W272">
        <v>81</v>
      </c>
      <c r="X272">
        <v>3</v>
      </c>
      <c r="Y272">
        <v>5</v>
      </c>
      <c r="Z272" t="s">
        <v>31</v>
      </c>
      <c r="AA272">
        <v>18938</v>
      </c>
      <c r="AB272">
        <v>0</v>
      </c>
      <c r="AC272">
        <v>14</v>
      </c>
      <c r="AD272">
        <v>3</v>
      </c>
      <c r="AE272">
        <v>3</v>
      </c>
      <c r="AF272">
        <v>0</v>
      </c>
      <c r="AG272">
        <v>37</v>
      </c>
      <c r="AH272">
        <v>2</v>
      </c>
      <c r="AI272">
        <v>10</v>
      </c>
      <c r="AJ272">
        <v>4</v>
      </c>
      <c r="AK272" t="str">
        <f>IF(Table2[[#This Row],[Alpha]]&gt;3%,"high performer",IF(Table2[[#This Row],[Alpha]]&gt;0%,"average performer","low performer"))</f>
        <v>average performer</v>
      </c>
      <c r="AL272" s="8">
        <v>22537.968020460281</v>
      </c>
      <c r="AM272">
        <f>Table2[[#This Row],[Salary]]/Table2[[#This Row],[Market Salary]]</f>
        <v>0.84501850311930005</v>
      </c>
      <c r="AN272" t="str">
        <f>IF(AND(Table2[[#This Row],[Alpha]]&gt;3%,Table2[[#This Row],[Salary]]&lt;MEDIAN(G:G)),"Underpaid",IF(AND(Table2[[#This Row],[Alpha]]&lt;0,Table2[[#This Row],[Salary]]&gt;MEDIAN(G:G)),"Overpaid","Fair"))</f>
        <v>Fair</v>
      </c>
      <c r="AO272" t="str">
        <f>IF(AND(Table2[[#This Row],[Alpha]]&gt;3%,Table2[[#This Row],[Tenure]]&gt;5),"Ready Now",IF(AND(Table2[[#This Row],[Alpha]]&gt;0,Table2[[#This Row],[Tenure]]&gt;3),"Ready Soon","Not Ready"))</f>
        <v>Ready Soon</v>
      </c>
    </row>
    <row r="273" spans="1:41" x14ac:dyDescent="0.35">
      <c r="A273">
        <v>47</v>
      </c>
      <c r="B273" t="s">
        <v>25</v>
      </c>
      <c r="C273">
        <v>1</v>
      </c>
      <c r="D273" t="s">
        <v>35</v>
      </c>
      <c r="E273" t="s">
        <v>45</v>
      </c>
      <c r="F273">
        <v>2</v>
      </c>
      <c r="G273" s="7">
        <v>11849</v>
      </c>
      <c r="H273" t="s">
        <v>25</v>
      </c>
      <c r="I273">
        <v>2</v>
      </c>
      <c r="J273">
        <v>10</v>
      </c>
      <c r="K273" s="5">
        <v>0.1</v>
      </c>
      <c r="L273" s="5">
        <v>7.0000000000000007E-2</v>
      </c>
      <c r="M273" s="6">
        <f t="shared" si="12"/>
        <v>0.03</v>
      </c>
      <c r="N273" s="8">
        <f t="shared" si="13"/>
        <v>2369.8000000000002</v>
      </c>
      <c r="O273">
        <v>500</v>
      </c>
      <c r="P273" t="str">
        <f t="shared" si="14"/>
        <v>High</v>
      </c>
      <c r="Q273" t="s">
        <v>44</v>
      </c>
      <c r="R273">
        <v>666</v>
      </c>
      <c r="S273" t="s">
        <v>34</v>
      </c>
      <c r="T273">
        <v>29</v>
      </c>
      <c r="U273">
        <v>4</v>
      </c>
      <c r="V273" t="s">
        <v>28</v>
      </c>
      <c r="W273">
        <v>88</v>
      </c>
      <c r="X273">
        <v>3</v>
      </c>
      <c r="Y273">
        <v>3</v>
      </c>
      <c r="Z273" t="s">
        <v>37</v>
      </c>
      <c r="AA273">
        <v>10268</v>
      </c>
      <c r="AB273">
        <v>1</v>
      </c>
      <c r="AC273">
        <v>12</v>
      </c>
      <c r="AD273">
        <v>3</v>
      </c>
      <c r="AE273">
        <v>4</v>
      </c>
      <c r="AF273">
        <v>1</v>
      </c>
      <c r="AG273">
        <v>10</v>
      </c>
      <c r="AH273">
        <v>2</v>
      </c>
      <c r="AI273">
        <v>7</v>
      </c>
      <c r="AJ273">
        <v>9</v>
      </c>
      <c r="AK273" t="str">
        <f>IF(Table2[[#This Row],[Alpha]]&gt;3%,"high performer",IF(Table2[[#This Row],[Alpha]]&gt;0%,"average performer","low performer"))</f>
        <v>average performer</v>
      </c>
      <c r="AL273" s="8">
        <v>15061.750147525627</v>
      </c>
      <c r="AM273">
        <f>Table2[[#This Row],[Salary]]/Table2[[#This Row],[Market Salary]]</f>
        <v>0.78669476547827188</v>
      </c>
      <c r="AN273" t="str">
        <f>IF(AND(Table2[[#This Row],[Alpha]]&gt;3%,Table2[[#This Row],[Salary]]&lt;MEDIAN(G:G)),"Underpaid",IF(AND(Table2[[#This Row],[Alpha]]&lt;0,Table2[[#This Row],[Salary]]&gt;MEDIAN(G:G)),"Overpaid","Fair"))</f>
        <v>Fair</v>
      </c>
      <c r="AO273" t="str">
        <f>IF(AND(Table2[[#This Row],[Alpha]]&gt;3%,Table2[[#This Row],[Tenure]]&gt;5),"Ready Now",IF(AND(Table2[[#This Row],[Alpha]]&gt;0,Table2[[#This Row],[Tenure]]&gt;3),"Ready Soon","Not Ready"))</f>
        <v>Ready Soon</v>
      </c>
    </row>
    <row r="274" spans="1:41" x14ac:dyDescent="0.35">
      <c r="A274">
        <v>28</v>
      </c>
      <c r="B274" t="s">
        <v>32</v>
      </c>
      <c r="C274">
        <v>4</v>
      </c>
      <c r="D274" t="s">
        <v>35</v>
      </c>
      <c r="E274" t="s">
        <v>36</v>
      </c>
      <c r="F274">
        <v>4</v>
      </c>
      <c r="G274" s="7">
        <v>2070</v>
      </c>
      <c r="H274" t="s">
        <v>32</v>
      </c>
      <c r="I274">
        <v>2</v>
      </c>
      <c r="J274">
        <v>5</v>
      </c>
      <c r="K274" s="5">
        <v>0.1</v>
      </c>
      <c r="L274" s="5">
        <v>0.09</v>
      </c>
      <c r="M274" s="6">
        <f t="shared" si="12"/>
        <v>1.0000000000000009E-2</v>
      </c>
      <c r="N274" s="8">
        <f t="shared" si="13"/>
        <v>414</v>
      </c>
      <c r="O274">
        <v>1200</v>
      </c>
      <c r="P274" t="str">
        <f t="shared" si="14"/>
        <v>medium</v>
      </c>
      <c r="Q274" t="s">
        <v>26</v>
      </c>
      <c r="R274">
        <v>1158</v>
      </c>
      <c r="S274" t="s">
        <v>34</v>
      </c>
      <c r="T274">
        <v>9</v>
      </c>
      <c r="U274">
        <v>3</v>
      </c>
      <c r="V274" t="s">
        <v>40</v>
      </c>
      <c r="W274">
        <v>94</v>
      </c>
      <c r="X274">
        <v>3</v>
      </c>
      <c r="Y274">
        <v>1</v>
      </c>
      <c r="Z274" t="s">
        <v>37</v>
      </c>
      <c r="AA274">
        <v>2613</v>
      </c>
      <c r="AB274">
        <v>1</v>
      </c>
      <c r="AC274">
        <v>23</v>
      </c>
      <c r="AD274">
        <v>4</v>
      </c>
      <c r="AE274">
        <v>4</v>
      </c>
      <c r="AF274">
        <v>1</v>
      </c>
      <c r="AG274">
        <v>5</v>
      </c>
      <c r="AH274">
        <v>3</v>
      </c>
      <c r="AI274">
        <v>2</v>
      </c>
      <c r="AJ274">
        <v>0</v>
      </c>
      <c r="AK274" t="str">
        <f>IF(Table2[[#This Row],[Alpha]]&gt;3%,"high performer",IF(Table2[[#This Row],[Alpha]]&gt;0%,"average performer","low performer"))</f>
        <v>average performer</v>
      </c>
      <c r="AL274" s="8">
        <v>2082.9475753545121</v>
      </c>
      <c r="AM274">
        <f>Table2[[#This Row],[Salary]]/Table2[[#This Row],[Market Salary]]</f>
        <v>0.99378401285384799</v>
      </c>
      <c r="AN274" t="str">
        <f>IF(AND(Table2[[#This Row],[Alpha]]&gt;3%,Table2[[#This Row],[Salary]]&lt;MEDIAN(G:G)),"Underpaid",IF(AND(Table2[[#This Row],[Alpha]]&lt;0,Table2[[#This Row],[Salary]]&gt;MEDIAN(G:G)),"Overpaid","Fair"))</f>
        <v>Fair</v>
      </c>
      <c r="AO274" t="str">
        <f>IF(AND(Table2[[#This Row],[Alpha]]&gt;3%,Table2[[#This Row],[Tenure]]&gt;5),"Ready Now",IF(AND(Table2[[#This Row],[Alpha]]&gt;0,Table2[[#This Row],[Tenure]]&gt;3),"Ready Soon","Not Ready"))</f>
        <v>Ready Soon</v>
      </c>
    </row>
    <row r="275" spans="1:41" x14ac:dyDescent="0.35">
      <c r="A275">
        <v>37</v>
      </c>
      <c r="B275" t="s">
        <v>32</v>
      </c>
      <c r="C275">
        <v>3</v>
      </c>
      <c r="D275" t="s">
        <v>35</v>
      </c>
      <c r="E275" t="s">
        <v>30</v>
      </c>
      <c r="F275">
        <v>4</v>
      </c>
      <c r="G275" s="7">
        <v>6502</v>
      </c>
      <c r="H275" t="s">
        <v>32</v>
      </c>
      <c r="I275">
        <v>4</v>
      </c>
      <c r="J275">
        <v>5</v>
      </c>
      <c r="K275" s="5">
        <v>0.12</v>
      </c>
      <c r="L275" s="5">
        <v>7.0000000000000007E-2</v>
      </c>
      <c r="M275" s="6">
        <f t="shared" si="12"/>
        <v>4.9999999999999989E-2</v>
      </c>
      <c r="N275" s="8">
        <f t="shared" si="13"/>
        <v>1300.4000000000001</v>
      </c>
      <c r="O275">
        <v>1200</v>
      </c>
      <c r="P275" t="str">
        <f t="shared" si="14"/>
        <v>low</v>
      </c>
      <c r="Q275" t="s">
        <v>26</v>
      </c>
      <c r="R275">
        <v>228</v>
      </c>
      <c r="S275" t="s">
        <v>27</v>
      </c>
      <c r="T275">
        <v>6</v>
      </c>
      <c r="U275">
        <v>4</v>
      </c>
      <c r="V275" t="s">
        <v>40</v>
      </c>
      <c r="W275">
        <v>98</v>
      </c>
      <c r="X275">
        <v>3</v>
      </c>
      <c r="Y275">
        <v>2</v>
      </c>
      <c r="Z275" t="s">
        <v>37</v>
      </c>
      <c r="AA275">
        <v>22825</v>
      </c>
      <c r="AB275">
        <v>4</v>
      </c>
      <c r="AC275">
        <v>14</v>
      </c>
      <c r="AD275">
        <v>3</v>
      </c>
      <c r="AE275">
        <v>2</v>
      </c>
      <c r="AF275">
        <v>1</v>
      </c>
      <c r="AG275">
        <v>7</v>
      </c>
      <c r="AH275">
        <v>5</v>
      </c>
      <c r="AI275">
        <v>4</v>
      </c>
      <c r="AJ275">
        <v>0</v>
      </c>
      <c r="AK275" t="str">
        <f>IF(Table2[[#This Row],[Alpha]]&gt;3%,"high performer",IF(Table2[[#This Row],[Alpha]]&gt;0%,"average performer","low performer"))</f>
        <v>high performer</v>
      </c>
      <c r="AL275" s="8">
        <v>7555.1648105900704</v>
      </c>
      <c r="AM275">
        <f>Table2[[#This Row],[Salary]]/Table2[[#This Row],[Market Salary]]</f>
        <v>0.86060333070248185</v>
      </c>
      <c r="AN275" t="str">
        <f>IF(AND(Table2[[#This Row],[Alpha]]&gt;3%,Table2[[#This Row],[Salary]]&lt;MEDIAN(G:G)),"Underpaid",IF(AND(Table2[[#This Row],[Alpha]]&lt;0,Table2[[#This Row],[Salary]]&gt;MEDIAN(G:G)),"Overpaid","Fair"))</f>
        <v>Fair</v>
      </c>
      <c r="AO275" t="str">
        <f>IF(AND(Table2[[#This Row],[Alpha]]&gt;3%,Table2[[#This Row],[Tenure]]&gt;5),"Ready Now",IF(AND(Table2[[#This Row],[Alpha]]&gt;0,Table2[[#This Row],[Tenure]]&gt;3),"Ready Soon","Not Ready"))</f>
        <v>Ready Soon</v>
      </c>
    </row>
    <row r="276" spans="1:41" x14ac:dyDescent="0.35">
      <c r="A276">
        <v>21</v>
      </c>
      <c r="B276" t="s">
        <v>32</v>
      </c>
      <c r="C276">
        <v>4</v>
      </c>
      <c r="D276" t="s">
        <v>35</v>
      </c>
      <c r="E276" t="s">
        <v>36</v>
      </c>
      <c r="F276">
        <v>3</v>
      </c>
      <c r="G276" s="7">
        <v>3230</v>
      </c>
      <c r="H276" t="s">
        <v>32</v>
      </c>
      <c r="I276">
        <v>4</v>
      </c>
      <c r="J276">
        <v>3</v>
      </c>
      <c r="K276" s="5">
        <v>0.12</v>
      </c>
      <c r="L276" s="5">
        <v>0.1</v>
      </c>
      <c r="M276" s="6">
        <f t="shared" si="12"/>
        <v>1.999999999999999E-2</v>
      </c>
      <c r="N276" s="8">
        <f t="shared" si="13"/>
        <v>646</v>
      </c>
      <c r="O276">
        <v>3000</v>
      </c>
      <c r="P276" t="str">
        <f t="shared" si="14"/>
        <v>low</v>
      </c>
      <c r="Q276" t="s">
        <v>26</v>
      </c>
      <c r="R276">
        <v>996</v>
      </c>
      <c r="S276" t="s">
        <v>34</v>
      </c>
      <c r="T276">
        <v>3</v>
      </c>
      <c r="U276">
        <v>2</v>
      </c>
      <c r="V276" t="s">
        <v>40</v>
      </c>
      <c r="W276">
        <v>100</v>
      </c>
      <c r="X276">
        <v>2</v>
      </c>
      <c r="Y276">
        <v>1</v>
      </c>
      <c r="Z276" t="s">
        <v>31</v>
      </c>
      <c r="AA276">
        <v>10531</v>
      </c>
      <c r="AB276">
        <v>1</v>
      </c>
      <c r="AC276">
        <v>17</v>
      </c>
      <c r="AD276">
        <v>3</v>
      </c>
      <c r="AE276">
        <v>1</v>
      </c>
      <c r="AF276">
        <v>0</v>
      </c>
      <c r="AG276">
        <v>3</v>
      </c>
      <c r="AH276">
        <v>4</v>
      </c>
      <c r="AI276">
        <v>2</v>
      </c>
      <c r="AJ276">
        <v>1</v>
      </c>
      <c r="AK276" t="str">
        <f>IF(Table2[[#This Row],[Alpha]]&gt;3%,"high performer",IF(Table2[[#This Row],[Alpha]]&gt;0%,"average performer","low performer"))</f>
        <v>average performer</v>
      </c>
      <c r="AL276" s="8">
        <v>3374.1059560518302</v>
      </c>
      <c r="AM276">
        <f>Table2[[#This Row],[Salary]]/Table2[[#This Row],[Market Salary]]</f>
        <v>0.95729062515260965</v>
      </c>
      <c r="AN276" t="str">
        <f>IF(AND(Table2[[#This Row],[Alpha]]&gt;3%,Table2[[#This Row],[Salary]]&lt;MEDIAN(G:G)),"Underpaid",IF(AND(Table2[[#This Row],[Alpha]]&lt;0,Table2[[#This Row],[Salary]]&gt;MEDIAN(G:G)),"Overpaid","Fair"))</f>
        <v>Fair</v>
      </c>
      <c r="AO276" t="str">
        <f>IF(AND(Table2[[#This Row],[Alpha]]&gt;3%,Table2[[#This Row],[Tenure]]&gt;5),"Ready Now",IF(AND(Table2[[#This Row],[Alpha]]&gt;0,Table2[[#This Row],[Tenure]]&gt;3),"Ready Soon","Not Ready"))</f>
        <v>Not Ready</v>
      </c>
    </row>
    <row r="277" spans="1:41" x14ac:dyDescent="0.35">
      <c r="A277">
        <v>37</v>
      </c>
      <c r="B277" t="s">
        <v>32</v>
      </c>
      <c r="C277">
        <v>1</v>
      </c>
      <c r="D277" t="s">
        <v>29</v>
      </c>
      <c r="E277" t="s">
        <v>47</v>
      </c>
      <c r="F277">
        <v>4</v>
      </c>
      <c r="G277" s="7">
        <v>13603</v>
      </c>
      <c r="H277" t="s">
        <v>25</v>
      </c>
      <c r="I277">
        <v>3</v>
      </c>
      <c r="J277">
        <v>5</v>
      </c>
      <c r="K277" s="5">
        <v>0.12</v>
      </c>
      <c r="L277" s="5">
        <v>0.09</v>
      </c>
      <c r="M277" s="6">
        <f t="shared" si="12"/>
        <v>0.03</v>
      </c>
      <c r="N277" s="8">
        <f t="shared" si="13"/>
        <v>2720.6000000000004</v>
      </c>
      <c r="O277">
        <v>500</v>
      </c>
      <c r="P277" t="str">
        <f t="shared" si="14"/>
        <v>low</v>
      </c>
      <c r="Q277" t="s">
        <v>44</v>
      </c>
      <c r="R277">
        <v>728</v>
      </c>
      <c r="S277" t="s">
        <v>34</v>
      </c>
      <c r="T277">
        <v>1</v>
      </c>
      <c r="U277">
        <v>4</v>
      </c>
      <c r="V277" t="s">
        <v>40</v>
      </c>
      <c r="W277">
        <v>80</v>
      </c>
      <c r="X277">
        <v>3</v>
      </c>
      <c r="Y277">
        <v>3</v>
      </c>
      <c r="Z277" t="s">
        <v>41</v>
      </c>
      <c r="AA277">
        <v>11677</v>
      </c>
      <c r="AB277">
        <v>2</v>
      </c>
      <c r="AC277">
        <v>18</v>
      </c>
      <c r="AD277">
        <v>3</v>
      </c>
      <c r="AE277">
        <v>1</v>
      </c>
      <c r="AF277">
        <v>2</v>
      </c>
      <c r="AG277">
        <v>15</v>
      </c>
      <c r="AH277">
        <v>2</v>
      </c>
      <c r="AI277">
        <v>2</v>
      </c>
      <c r="AJ277">
        <v>0</v>
      </c>
      <c r="AK277" t="str">
        <f>IF(Table2[[#This Row],[Alpha]]&gt;3%,"high performer",IF(Table2[[#This Row],[Alpha]]&gt;0%,"average performer","low performer"))</f>
        <v>average performer</v>
      </c>
      <c r="AL277" s="8">
        <v>17103.738138477009</v>
      </c>
      <c r="AM277">
        <f>Table2[[#This Row],[Salary]]/Table2[[#This Row],[Market Salary]]</f>
        <v>0.79532321471867851</v>
      </c>
      <c r="AN277" t="str">
        <f>IF(AND(Table2[[#This Row],[Alpha]]&gt;3%,Table2[[#This Row],[Salary]]&lt;MEDIAN(G:G)),"Underpaid",IF(AND(Table2[[#This Row],[Alpha]]&lt;0,Table2[[#This Row],[Salary]]&gt;MEDIAN(G:G)),"Overpaid","Fair"))</f>
        <v>Fair</v>
      </c>
      <c r="AO277" t="str">
        <f>IF(AND(Table2[[#This Row],[Alpha]]&gt;3%,Table2[[#This Row],[Tenure]]&gt;5),"Ready Now",IF(AND(Table2[[#This Row],[Alpha]]&gt;0,Table2[[#This Row],[Tenure]]&gt;3),"Ready Soon","Not Ready"))</f>
        <v>Ready Soon</v>
      </c>
    </row>
    <row r="278" spans="1:41" x14ac:dyDescent="0.35">
      <c r="A278">
        <v>35</v>
      </c>
      <c r="B278" t="s">
        <v>32</v>
      </c>
      <c r="C278">
        <v>2</v>
      </c>
      <c r="D278" t="s">
        <v>29</v>
      </c>
      <c r="E278" t="s">
        <v>45</v>
      </c>
      <c r="F278">
        <v>2</v>
      </c>
      <c r="G278" s="7">
        <v>11996</v>
      </c>
      <c r="H278" t="s">
        <v>32</v>
      </c>
      <c r="I278">
        <v>2</v>
      </c>
      <c r="J278">
        <v>7</v>
      </c>
      <c r="K278" s="5">
        <v>0.15</v>
      </c>
      <c r="L278" s="5">
        <v>7.0000000000000007E-2</v>
      </c>
      <c r="M278" s="6">
        <f t="shared" si="12"/>
        <v>7.9999999999999988E-2</v>
      </c>
      <c r="N278" s="8">
        <f t="shared" si="13"/>
        <v>2399.2000000000003</v>
      </c>
      <c r="O278">
        <v>4500</v>
      </c>
      <c r="P278" t="str">
        <f t="shared" si="14"/>
        <v>medium</v>
      </c>
      <c r="Q278" t="s">
        <v>26</v>
      </c>
      <c r="R278">
        <v>1315</v>
      </c>
      <c r="S278" t="s">
        <v>34</v>
      </c>
      <c r="T278">
        <v>22</v>
      </c>
      <c r="U278">
        <v>3</v>
      </c>
      <c r="V278" t="s">
        <v>28</v>
      </c>
      <c r="W278">
        <v>71</v>
      </c>
      <c r="X278">
        <v>4</v>
      </c>
      <c r="Y278">
        <v>3</v>
      </c>
      <c r="Z278" t="s">
        <v>41</v>
      </c>
      <c r="AA278">
        <v>19100</v>
      </c>
      <c r="AB278">
        <v>7</v>
      </c>
      <c r="AC278">
        <v>18</v>
      </c>
      <c r="AD278">
        <v>3</v>
      </c>
      <c r="AE278">
        <v>2</v>
      </c>
      <c r="AF278">
        <v>1</v>
      </c>
      <c r="AG278">
        <v>10</v>
      </c>
      <c r="AH278">
        <v>6</v>
      </c>
      <c r="AI278">
        <v>7</v>
      </c>
      <c r="AJ278">
        <v>6</v>
      </c>
      <c r="AK278" t="str">
        <f>IF(Table2[[#This Row],[Alpha]]&gt;3%,"high performer",IF(Table2[[#This Row],[Alpha]]&gt;0%,"average performer","low performer"))</f>
        <v>high performer</v>
      </c>
      <c r="AL278" s="8">
        <v>14153.906748839387</v>
      </c>
      <c r="AM278">
        <f>Table2[[#This Row],[Salary]]/Table2[[#This Row],[Market Salary]]</f>
        <v>0.84753984980038577</v>
      </c>
      <c r="AN278" t="str">
        <f>IF(AND(Table2[[#This Row],[Alpha]]&gt;3%,Table2[[#This Row],[Salary]]&lt;MEDIAN(G:G)),"Underpaid",IF(AND(Table2[[#This Row],[Alpha]]&lt;0,Table2[[#This Row],[Salary]]&gt;MEDIAN(G:G)),"Overpaid","Fair"))</f>
        <v>Fair</v>
      </c>
      <c r="AO278" t="str">
        <f>IF(AND(Table2[[#This Row],[Alpha]]&gt;3%,Table2[[#This Row],[Tenure]]&gt;5),"Ready Now",IF(AND(Table2[[#This Row],[Alpha]]&gt;0,Table2[[#This Row],[Tenure]]&gt;3),"Ready Soon","Not Ready"))</f>
        <v>Ready Now</v>
      </c>
    </row>
    <row r="279" spans="1:41" x14ac:dyDescent="0.35">
      <c r="A279">
        <v>38</v>
      </c>
      <c r="B279" t="s">
        <v>32</v>
      </c>
      <c r="C279">
        <v>1</v>
      </c>
      <c r="D279" t="s">
        <v>29</v>
      </c>
      <c r="E279" t="s">
        <v>30</v>
      </c>
      <c r="F279">
        <v>1</v>
      </c>
      <c r="G279" s="7">
        <v>5605</v>
      </c>
      <c r="H279" t="s">
        <v>25</v>
      </c>
      <c r="I279">
        <v>3</v>
      </c>
      <c r="J279">
        <v>8</v>
      </c>
      <c r="K279" s="5">
        <v>0.1</v>
      </c>
      <c r="L279" s="5">
        <v>0.09</v>
      </c>
      <c r="M279" s="6">
        <f t="shared" si="12"/>
        <v>1.0000000000000009E-2</v>
      </c>
      <c r="N279" s="8">
        <f t="shared" si="13"/>
        <v>1121</v>
      </c>
      <c r="O279">
        <v>3000</v>
      </c>
      <c r="P279" t="str">
        <f t="shared" si="14"/>
        <v>medium</v>
      </c>
      <c r="Q279" t="s">
        <v>26</v>
      </c>
      <c r="R279">
        <v>322</v>
      </c>
      <c r="S279" t="s">
        <v>27</v>
      </c>
      <c r="T279">
        <v>7</v>
      </c>
      <c r="U279">
        <v>2</v>
      </c>
      <c r="V279" t="s">
        <v>40</v>
      </c>
      <c r="W279">
        <v>44</v>
      </c>
      <c r="X279">
        <v>4</v>
      </c>
      <c r="Y279">
        <v>2</v>
      </c>
      <c r="Z279" t="s">
        <v>41</v>
      </c>
      <c r="AA279">
        <v>19191</v>
      </c>
      <c r="AB279">
        <v>1</v>
      </c>
      <c r="AC279">
        <v>24</v>
      </c>
      <c r="AD279">
        <v>4</v>
      </c>
      <c r="AE279">
        <v>3</v>
      </c>
      <c r="AF279">
        <v>1</v>
      </c>
      <c r="AG279">
        <v>8</v>
      </c>
      <c r="AH279">
        <v>3</v>
      </c>
      <c r="AI279">
        <v>0</v>
      </c>
      <c r="AJ279">
        <v>7</v>
      </c>
      <c r="AK279" t="str">
        <f>IF(Table2[[#This Row],[Alpha]]&gt;3%,"high performer",IF(Table2[[#This Row],[Alpha]]&gt;0%,"average performer","low performer"))</f>
        <v>average performer</v>
      </c>
      <c r="AL279" s="8">
        <v>6823.2162019764419</v>
      </c>
      <c r="AM279">
        <f>Table2[[#This Row],[Salary]]/Table2[[#This Row],[Market Salary]]</f>
        <v>0.82146011999098489</v>
      </c>
      <c r="AN279" t="str">
        <f>IF(AND(Table2[[#This Row],[Alpha]]&gt;3%,Table2[[#This Row],[Salary]]&lt;MEDIAN(G:G)),"Underpaid",IF(AND(Table2[[#This Row],[Alpha]]&lt;0,Table2[[#This Row],[Salary]]&gt;MEDIAN(G:G)),"Overpaid","Fair"))</f>
        <v>Fair</v>
      </c>
      <c r="AO279" t="str">
        <f>IF(AND(Table2[[#This Row],[Alpha]]&gt;3%,Table2[[#This Row],[Tenure]]&gt;5),"Ready Now",IF(AND(Table2[[#This Row],[Alpha]]&gt;0,Table2[[#This Row],[Tenure]]&gt;3),"Ready Soon","Not Ready"))</f>
        <v>Ready Soon</v>
      </c>
    </row>
    <row r="280" spans="1:41" x14ac:dyDescent="0.35">
      <c r="A280">
        <v>26</v>
      </c>
      <c r="B280" t="s">
        <v>32</v>
      </c>
      <c r="C280">
        <v>3</v>
      </c>
      <c r="D280" t="s">
        <v>29</v>
      </c>
      <c r="E280" t="s">
        <v>42</v>
      </c>
      <c r="F280">
        <v>2</v>
      </c>
      <c r="G280" s="7">
        <v>6397</v>
      </c>
      <c r="H280" t="s">
        <v>32</v>
      </c>
      <c r="I280">
        <v>1</v>
      </c>
      <c r="J280">
        <v>6</v>
      </c>
      <c r="K280" s="5">
        <v>0.1</v>
      </c>
      <c r="L280" s="5">
        <v>7.0000000000000007E-2</v>
      </c>
      <c r="M280" s="6">
        <f t="shared" si="12"/>
        <v>0.03</v>
      </c>
      <c r="N280" s="8">
        <f t="shared" si="13"/>
        <v>1279.4000000000001</v>
      </c>
      <c r="O280">
        <v>3000</v>
      </c>
      <c r="P280" t="str">
        <f t="shared" si="14"/>
        <v>low</v>
      </c>
      <c r="Q280" t="s">
        <v>33</v>
      </c>
      <c r="R280">
        <v>1479</v>
      </c>
      <c r="S280" t="s">
        <v>34</v>
      </c>
      <c r="T280">
        <v>1</v>
      </c>
      <c r="U280">
        <v>3</v>
      </c>
      <c r="V280" t="s">
        <v>28</v>
      </c>
      <c r="W280">
        <v>84</v>
      </c>
      <c r="X280">
        <v>3</v>
      </c>
      <c r="Y280">
        <v>2</v>
      </c>
      <c r="Z280" t="s">
        <v>41</v>
      </c>
      <c r="AA280">
        <v>26767</v>
      </c>
      <c r="AB280">
        <v>1</v>
      </c>
      <c r="AC280">
        <v>20</v>
      </c>
      <c r="AD280">
        <v>4</v>
      </c>
      <c r="AE280">
        <v>1</v>
      </c>
      <c r="AF280">
        <v>1</v>
      </c>
      <c r="AG280">
        <v>6</v>
      </c>
      <c r="AH280">
        <v>6</v>
      </c>
      <c r="AI280">
        <v>5</v>
      </c>
      <c r="AJ280">
        <v>1</v>
      </c>
      <c r="AK280" t="str">
        <f>IF(Table2[[#This Row],[Alpha]]&gt;3%,"high performer",IF(Table2[[#This Row],[Alpha]]&gt;0%,"average performer","low performer"))</f>
        <v>average performer</v>
      </c>
      <c r="AL280" s="8">
        <v>8251.5675423945922</v>
      </c>
      <c r="AM280">
        <f>Table2[[#This Row],[Salary]]/Table2[[#This Row],[Market Salary]]</f>
        <v>0.77524663854882536</v>
      </c>
      <c r="AN280" t="str">
        <f>IF(AND(Table2[[#This Row],[Alpha]]&gt;3%,Table2[[#This Row],[Salary]]&lt;MEDIAN(G:G)),"Underpaid",IF(AND(Table2[[#This Row],[Alpha]]&lt;0,Table2[[#This Row],[Salary]]&gt;MEDIAN(G:G)),"Overpaid","Fair"))</f>
        <v>Fair</v>
      </c>
      <c r="AO280" t="str">
        <f>IF(AND(Table2[[#This Row],[Alpha]]&gt;3%,Table2[[#This Row],[Tenure]]&gt;5),"Ready Now",IF(AND(Table2[[#This Row],[Alpha]]&gt;0,Table2[[#This Row],[Tenure]]&gt;3),"Ready Soon","Not Ready"))</f>
        <v>Ready Soon</v>
      </c>
    </row>
    <row r="281" spans="1:41" x14ac:dyDescent="0.35">
      <c r="A281">
        <v>50</v>
      </c>
      <c r="B281" t="s">
        <v>32</v>
      </c>
      <c r="C281">
        <v>1</v>
      </c>
      <c r="D281" t="s">
        <v>35</v>
      </c>
      <c r="E281" t="s">
        <v>47</v>
      </c>
      <c r="F281">
        <v>2</v>
      </c>
      <c r="G281" s="7">
        <v>19144</v>
      </c>
      <c r="H281" t="s">
        <v>32</v>
      </c>
      <c r="I281">
        <v>2</v>
      </c>
      <c r="J281">
        <v>10</v>
      </c>
      <c r="K281" s="5">
        <v>0.08</v>
      </c>
      <c r="L281" s="5">
        <v>0.09</v>
      </c>
      <c r="M281" s="6">
        <f t="shared" si="12"/>
        <v>-9.999999999999995E-3</v>
      </c>
      <c r="N281" s="8">
        <f t="shared" si="13"/>
        <v>3828.8</v>
      </c>
      <c r="O281">
        <v>500</v>
      </c>
      <c r="P281" t="str">
        <f t="shared" si="14"/>
        <v>low</v>
      </c>
      <c r="Q281" t="s">
        <v>26</v>
      </c>
      <c r="R281">
        <v>797</v>
      </c>
      <c r="S281" t="s">
        <v>34</v>
      </c>
      <c r="T281">
        <v>4</v>
      </c>
      <c r="U281">
        <v>1</v>
      </c>
      <c r="V281" t="s">
        <v>28</v>
      </c>
      <c r="W281">
        <v>96</v>
      </c>
      <c r="X281">
        <v>3</v>
      </c>
      <c r="Y281">
        <v>5</v>
      </c>
      <c r="Z281" t="s">
        <v>41</v>
      </c>
      <c r="AA281">
        <v>15815</v>
      </c>
      <c r="AB281">
        <v>3</v>
      </c>
      <c r="AC281">
        <v>14</v>
      </c>
      <c r="AD281">
        <v>3</v>
      </c>
      <c r="AE281">
        <v>1</v>
      </c>
      <c r="AF281">
        <v>2</v>
      </c>
      <c r="AG281">
        <v>28</v>
      </c>
      <c r="AH281">
        <v>4</v>
      </c>
      <c r="AI281">
        <v>4</v>
      </c>
      <c r="AJ281">
        <v>1</v>
      </c>
      <c r="AK281" t="str">
        <f>IF(Table2[[#This Row],[Alpha]]&gt;3%,"high performer",IF(Table2[[#This Row],[Alpha]]&gt;0%,"average performer","low performer"))</f>
        <v>low performer</v>
      </c>
      <c r="AL281" s="8">
        <v>23019.973226658141</v>
      </c>
      <c r="AM281">
        <f>Table2[[#This Row],[Salary]]/Table2[[#This Row],[Market Salary]]</f>
        <v>0.83162564141605544</v>
      </c>
      <c r="AN281" t="str">
        <f>IF(AND(Table2[[#This Row],[Alpha]]&gt;3%,Table2[[#This Row],[Salary]]&lt;MEDIAN(G:G)),"Underpaid",IF(AND(Table2[[#This Row],[Alpha]]&lt;0,Table2[[#This Row],[Salary]]&gt;MEDIAN(G:G)),"Overpaid","Fair"))</f>
        <v>Overpaid</v>
      </c>
      <c r="AO281" t="str">
        <f>IF(AND(Table2[[#This Row],[Alpha]]&gt;3%,Table2[[#This Row],[Tenure]]&gt;5),"Ready Now",IF(AND(Table2[[#This Row],[Alpha]]&gt;0,Table2[[#This Row],[Tenure]]&gt;3),"Ready Soon","Not Ready"))</f>
        <v>Not Ready</v>
      </c>
    </row>
    <row r="282" spans="1:41" x14ac:dyDescent="0.35">
      <c r="A282">
        <v>53</v>
      </c>
      <c r="B282" t="s">
        <v>32</v>
      </c>
      <c r="C282">
        <v>3</v>
      </c>
      <c r="D282" t="s">
        <v>35</v>
      </c>
      <c r="E282" t="s">
        <v>47</v>
      </c>
      <c r="F282">
        <v>3</v>
      </c>
      <c r="G282" s="7">
        <v>17584</v>
      </c>
      <c r="H282" t="s">
        <v>25</v>
      </c>
      <c r="I282">
        <v>2</v>
      </c>
      <c r="J282">
        <v>5</v>
      </c>
      <c r="K282" s="5">
        <v>0.1</v>
      </c>
      <c r="L282" s="5">
        <v>7.0000000000000007E-2</v>
      </c>
      <c r="M282" s="6">
        <f t="shared" si="12"/>
        <v>0.03</v>
      </c>
      <c r="N282" s="8">
        <f t="shared" si="13"/>
        <v>3516.8</v>
      </c>
      <c r="O282">
        <v>3000</v>
      </c>
      <c r="P282" t="str">
        <f t="shared" si="14"/>
        <v>High</v>
      </c>
      <c r="Q282" t="s">
        <v>26</v>
      </c>
      <c r="R282">
        <v>1070</v>
      </c>
      <c r="S282" t="s">
        <v>34</v>
      </c>
      <c r="T282">
        <v>3</v>
      </c>
      <c r="U282">
        <v>4</v>
      </c>
      <c r="V282" t="s">
        <v>40</v>
      </c>
      <c r="W282">
        <v>45</v>
      </c>
      <c r="X282">
        <v>3</v>
      </c>
      <c r="Y282">
        <v>4</v>
      </c>
      <c r="Z282" t="s">
        <v>37</v>
      </c>
      <c r="AA282">
        <v>21016</v>
      </c>
      <c r="AB282">
        <v>3</v>
      </c>
      <c r="AC282">
        <v>16</v>
      </c>
      <c r="AD282">
        <v>3</v>
      </c>
      <c r="AE282">
        <v>4</v>
      </c>
      <c r="AF282">
        <v>3</v>
      </c>
      <c r="AG282">
        <v>21</v>
      </c>
      <c r="AH282">
        <v>5</v>
      </c>
      <c r="AI282">
        <v>3</v>
      </c>
      <c r="AJ282">
        <v>1</v>
      </c>
      <c r="AK282" t="str">
        <f>IF(Table2[[#This Row],[Alpha]]&gt;3%,"high performer",IF(Table2[[#This Row],[Alpha]]&gt;0%,"average performer","low performer"))</f>
        <v>average performer</v>
      </c>
      <c r="AL282" s="8">
        <v>22480.777063430465</v>
      </c>
      <c r="AM282">
        <f>Table2[[#This Row],[Salary]]/Table2[[#This Row],[Market Salary]]</f>
        <v>0.78217936819470246</v>
      </c>
      <c r="AN282" t="str">
        <f>IF(AND(Table2[[#This Row],[Alpha]]&gt;3%,Table2[[#This Row],[Salary]]&lt;MEDIAN(G:G)),"Underpaid",IF(AND(Table2[[#This Row],[Alpha]]&lt;0,Table2[[#This Row],[Salary]]&gt;MEDIAN(G:G)),"Overpaid","Fair"))</f>
        <v>Fair</v>
      </c>
      <c r="AO282" t="str">
        <f>IF(AND(Table2[[#This Row],[Alpha]]&gt;3%,Table2[[#This Row],[Tenure]]&gt;5),"Ready Now",IF(AND(Table2[[#This Row],[Alpha]]&gt;0,Table2[[#This Row],[Tenure]]&gt;3),"Ready Soon","Not Ready"))</f>
        <v>Ready Soon</v>
      </c>
    </row>
    <row r="283" spans="1:41" x14ac:dyDescent="0.35">
      <c r="A283">
        <v>42</v>
      </c>
      <c r="B283" t="s">
        <v>32</v>
      </c>
      <c r="C283">
        <v>2</v>
      </c>
      <c r="D283" t="s">
        <v>35</v>
      </c>
      <c r="E283" t="s">
        <v>30</v>
      </c>
      <c r="F283">
        <v>3</v>
      </c>
      <c r="G283" s="7">
        <v>4907</v>
      </c>
      <c r="H283" t="s">
        <v>32</v>
      </c>
      <c r="I283">
        <v>3</v>
      </c>
      <c r="J283">
        <v>20</v>
      </c>
      <c r="K283" s="5">
        <v>0.08</v>
      </c>
      <c r="L283" s="5">
        <v>0.09</v>
      </c>
      <c r="M283" s="6">
        <f t="shared" si="12"/>
        <v>-9.999999999999995E-3</v>
      </c>
      <c r="N283" s="8">
        <f t="shared" si="13"/>
        <v>981.40000000000009</v>
      </c>
      <c r="O283">
        <v>3000</v>
      </c>
      <c r="P283" t="str">
        <f t="shared" si="14"/>
        <v>High</v>
      </c>
      <c r="Q283" t="s">
        <v>26</v>
      </c>
      <c r="R283">
        <v>635</v>
      </c>
      <c r="S283" t="s">
        <v>27</v>
      </c>
      <c r="T283">
        <v>1</v>
      </c>
      <c r="U283">
        <v>1</v>
      </c>
      <c r="V283" t="s">
        <v>28</v>
      </c>
      <c r="W283">
        <v>99</v>
      </c>
      <c r="X283">
        <v>3</v>
      </c>
      <c r="Y283">
        <v>2</v>
      </c>
      <c r="Z283" t="s">
        <v>37</v>
      </c>
      <c r="AA283">
        <v>24532</v>
      </c>
      <c r="AB283">
        <v>1</v>
      </c>
      <c r="AC283">
        <v>25</v>
      </c>
      <c r="AD283">
        <v>4</v>
      </c>
      <c r="AE283">
        <v>3</v>
      </c>
      <c r="AF283">
        <v>0</v>
      </c>
      <c r="AG283">
        <v>20</v>
      </c>
      <c r="AH283">
        <v>3</v>
      </c>
      <c r="AI283">
        <v>16</v>
      </c>
      <c r="AJ283">
        <v>11</v>
      </c>
      <c r="AK283" t="str">
        <f>IF(Table2[[#This Row],[Alpha]]&gt;3%,"high performer",IF(Table2[[#This Row],[Alpha]]&gt;0%,"average performer","low performer"))</f>
        <v>low performer</v>
      </c>
      <c r="AL283" s="8">
        <v>5030.9434305680015</v>
      </c>
      <c r="AM283">
        <f>Table2[[#This Row],[Salary]]/Table2[[#This Row],[Market Salary]]</f>
        <v>0.97536377972073363</v>
      </c>
      <c r="AN283" t="str">
        <f>IF(AND(Table2[[#This Row],[Alpha]]&gt;3%,Table2[[#This Row],[Salary]]&lt;MEDIAN(G:G)),"Underpaid",IF(AND(Table2[[#This Row],[Alpha]]&lt;0,Table2[[#This Row],[Salary]]&gt;MEDIAN(G:G)),"Overpaid","Fair"))</f>
        <v>Fair</v>
      </c>
      <c r="AO283" t="str">
        <f>IF(AND(Table2[[#This Row],[Alpha]]&gt;3%,Table2[[#This Row],[Tenure]]&gt;5),"Ready Now",IF(AND(Table2[[#This Row],[Alpha]]&gt;0,Table2[[#This Row],[Tenure]]&gt;3),"Ready Soon","Not Ready"))</f>
        <v>Not Ready</v>
      </c>
    </row>
    <row r="284" spans="1:41" x14ac:dyDescent="0.35">
      <c r="A284">
        <v>29</v>
      </c>
      <c r="B284" t="s">
        <v>32</v>
      </c>
      <c r="C284">
        <v>2</v>
      </c>
      <c r="D284" t="s">
        <v>35</v>
      </c>
      <c r="E284" t="s">
        <v>30</v>
      </c>
      <c r="F284">
        <v>4</v>
      </c>
      <c r="G284" s="7">
        <v>4554</v>
      </c>
      <c r="H284" t="s">
        <v>32</v>
      </c>
      <c r="I284">
        <v>2</v>
      </c>
      <c r="J284">
        <v>10</v>
      </c>
      <c r="K284" s="5">
        <v>0.08</v>
      </c>
      <c r="L284" s="5">
        <v>7.0000000000000007E-2</v>
      </c>
      <c r="M284" s="6">
        <f t="shared" si="12"/>
        <v>9.999999999999995E-3</v>
      </c>
      <c r="N284" s="8">
        <f t="shared" si="13"/>
        <v>910.80000000000007</v>
      </c>
      <c r="O284">
        <v>500</v>
      </c>
      <c r="P284" t="str">
        <f t="shared" si="14"/>
        <v>low</v>
      </c>
      <c r="Q284" t="s">
        <v>33</v>
      </c>
      <c r="R284">
        <v>442</v>
      </c>
      <c r="S284" t="s">
        <v>27</v>
      </c>
      <c r="T284">
        <v>2</v>
      </c>
      <c r="U284">
        <v>2</v>
      </c>
      <c r="V284" t="s">
        <v>28</v>
      </c>
      <c r="W284">
        <v>44</v>
      </c>
      <c r="X284">
        <v>3</v>
      </c>
      <c r="Y284">
        <v>2</v>
      </c>
      <c r="Z284" t="s">
        <v>31</v>
      </c>
      <c r="AA284">
        <v>20260</v>
      </c>
      <c r="AB284">
        <v>1</v>
      </c>
      <c r="AC284">
        <v>18</v>
      </c>
      <c r="AD284">
        <v>3</v>
      </c>
      <c r="AE284">
        <v>1</v>
      </c>
      <c r="AF284">
        <v>0</v>
      </c>
      <c r="AG284">
        <v>10</v>
      </c>
      <c r="AH284">
        <v>3</v>
      </c>
      <c r="AI284">
        <v>7</v>
      </c>
      <c r="AJ284">
        <v>0</v>
      </c>
      <c r="AK284" t="str">
        <f>IF(Table2[[#This Row],[Alpha]]&gt;3%,"high performer",IF(Table2[[#This Row],[Alpha]]&gt;0%,"average performer","low performer"))</f>
        <v>average performer</v>
      </c>
      <c r="AL284" s="8">
        <v>5831.0092680005264</v>
      </c>
      <c r="AM284">
        <f>Table2[[#This Row],[Salary]]/Table2[[#This Row],[Market Salary]]</f>
        <v>0.78099687218668801</v>
      </c>
      <c r="AN284" t="str">
        <f>IF(AND(Table2[[#This Row],[Alpha]]&gt;3%,Table2[[#This Row],[Salary]]&lt;MEDIAN(G:G)),"Underpaid",IF(AND(Table2[[#This Row],[Alpha]]&lt;0,Table2[[#This Row],[Salary]]&gt;MEDIAN(G:G)),"Overpaid","Fair"))</f>
        <v>Fair</v>
      </c>
      <c r="AO284" t="str">
        <f>IF(AND(Table2[[#This Row],[Alpha]]&gt;3%,Table2[[#This Row],[Tenure]]&gt;5),"Ready Now",IF(AND(Table2[[#This Row],[Alpha]]&gt;0,Table2[[#This Row],[Tenure]]&gt;3),"Ready Soon","Not Ready"))</f>
        <v>Ready Soon</v>
      </c>
    </row>
    <row r="285" spans="1:41" x14ac:dyDescent="0.35">
      <c r="A285">
        <v>55</v>
      </c>
      <c r="B285" t="s">
        <v>32</v>
      </c>
      <c r="C285">
        <v>2</v>
      </c>
      <c r="D285" t="s">
        <v>35</v>
      </c>
      <c r="E285" t="s">
        <v>39</v>
      </c>
      <c r="F285">
        <v>4</v>
      </c>
      <c r="G285" s="7">
        <v>5415</v>
      </c>
      <c r="H285" t="s">
        <v>25</v>
      </c>
      <c r="I285">
        <v>3</v>
      </c>
      <c r="J285">
        <v>10</v>
      </c>
      <c r="K285" s="5">
        <v>0.08</v>
      </c>
      <c r="L285" s="5">
        <v>0.09</v>
      </c>
      <c r="M285" s="6">
        <f t="shared" si="12"/>
        <v>-9.999999999999995E-3</v>
      </c>
      <c r="N285" s="8">
        <f t="shared" si="13"/>
        <v>1083</v>
      </c>
      <c r="O285">
        <v>3000</v>
      </c>
      <c r="P285" t="str">
        <f t="shared" si="14"/>
        <v>low</v>
      </c>
      <c r="Q285" t="s">
        <v>26</v>
      </c>
      <c r="R285">
        <v>147</v>
      </c>
      <c r="S285" t="s">
        <v>34</v>
      </c>
      <c r="T285">
        <v>20</v>
      </c>
      <c r="U285">
        <v>2</v>
      </c>
      <c r="V285" t="s">
        <v>49</v>
      </c>
      <c r="W285">
        <v>37</v>
      </c>
      <c r="X285">
        <v>3</v>
      </c>
      <c r="Y285">
        <v>2</v>
      </c>
      <c r="Z285" t="s">
        <v>37</v>
      </c>
      <c r="AA285">
        <v>15972</v>
      </c>
      <c r="AB285">
        <v>3</v>
      </c>
      <c r="AC285">
        <v>19</v>
      </c>
      <c r="AD285">
        <v>3</v>
      </c>
      <c r="AE285">
        <v>4</v>
      </c>
      <c r="AF285">
        <v>1</v>
      </c>
      <c r="AG285">
        <v>12</v>
      </c>
      <c r="AH285">
        <v>4</v>
      </c>
      <c r="AI285">
        <v>7</v>
      </c>
      <c r="AJ285">
        <v>0</v>
      </c>
      <c r="AK285" t="str">
        <f>IF(Table2[[#This Row],[Alpha]]&gt;3%,"high performer",IF(Table2[[#This Row],[Alpha]]&gt;0%,"average performer","low performer"))</f>
        <v>low performer</v>
      </c>
      <c r="AL285" s="8">
        <v>6977.140861562224</v>
      </c>
      <c r="AM285">
        <f>Table2[[#This Row],[Salary]]/Table2[[#This Row],[Market Salary]]</f>
        <v>0.77610587308503165</v>
      </c>
      <c r="AN285" t="str">
        <f>IF(AND(Table2[[#This Row],[Alpha]]&gt;3%,Table2[[#This Row],[Salary]]&lt;MEDIAN(G:G)),"Underpaid",IF(AND(Table2[[#This Row],[Alpha]]&lt;0,Table2[[#This Row],[Salary]]&gt;MEDIAN(G:G)),"Overpaid","Fair"))</f>
        <v>Overpaid</v>
      </c>
      <c r="AO285" t="str">
        <f>IF(AND(Table2[[#This Row],[Alpha]]&gt;3%,Table2[[#This Row],[Tenure]]&gt;5),"Ready Now",IF(AND(Table2[[#This Row],[Alpha]]&gt;0,Table2[[#This Row],[Tenure]]&gt;3),"Ready Soon","Not Ready"))</f>
        <v>Not Ready</v>
      </c>
    </row>
    <row r="286" spans="1:41" x14ac:dyDescent="0.35">
      <c r="A286">
        <v>26</v>
      </c>
      <c r="B286" t="s">
        <v>32</v>
      </c>
      <c r="C286">
        <v>1</v>
      </c>
      <c r="D286" t="s">
        <v>35</v>
      </c>
      <c r="E286" t="s">
        <v>43</v>
      </c>
      <c r="F286">
        <v>1</v>
      </c>
      <c r="G286" s="7">
        <v>4741</v>
      </c>
      <c r="H286" t="s">
        <v>25</v>
      </c>
      <c r="I286">
        <v>3</v>
      </c>
      <c r="J286">
        <v>5</v>
      </c>
      <c r="K286" s="5">
        <v>0.08</v>
      </c>
      <c r="L286" s="5">
        <v>0.09</v>
      </c>
      <c r="M286" s="6">
        <f t="shared" si="12"/>
        <v>-9.999999999999995E-3</v>
      </c>
      <c r="N286" s="8">
        <f t="shared" si="13"/>
        <v>948.2</v>
      </c>
      <c r="O286">
        <v>3000</v>
      </c>
      <c r="P286" t="str">
        <f t="shared" si="14"/>
        <v>low</v>
      </c>
      <c r="Q286" t="s">
        <v>33</v>
      </c>
      <c r="R286">
        <v>496</v>
      </c>
      <c r="S286" t="s">
        <v>34</v>
      </c>
      <c r="T286">
        <v>11</v>
      </c>
      <c r="U286">
        <v>2</v>
      </c>
      <c r="V286" t="s">
        <v>40</v>
      </c>
      <c r="W286">
        <v>60</v>
      </c>
      <c r="X286">
        <v>3</v>
      </c>
      <c r="Y286">
        <v>2</v>
      </c>
      <c r="Z286" t="s">
        <v>37</v>
      </c>
      <c r="AA286">
        <v>22722</v>
      </c>
      <c r="AB286">
        <v>1</v>
      </c>
      <c r="AC286">
        <v>13</v>
      </c>
      <c r="AD286">
        <v>3</v>
      </c>
      <c r="AE286">
        <v>3</v>
      </c>
      <c r="AF286">
        <v>1</v>
      </c>
      <c r="AG286">
        <v>5</v>
      </c>
      <c r="AH286">
        <v>3</v>
      </c>
      <c r="AI286">
        <v>3</v>
      </c>
      <c r="AJ286">
        <v>3</v>
      </c>
      <c r="AK286" t="str">
        <f>IF(Table2[[#This Row],[Alpha]]&gt;3%,"high performer",IF(Table2[[#This Row],[Alpha]]&gt;0%,"average performer","low performer"))</f>
        <v>low performer</v>
      </c>
      <c r="AL286" s="8">
        <v>6132.0206394632551</v>
      </c>
      <c r="AM286">
        <f>Table2[[#This Row],[Salary]]/Table2[[#This Row],[Market Salary]]</f>
        <v>0.7731546057573262</v>
      </c>
      <c r="AN286" t="str">
        <f>IF(AND(Table2[[#This Row],[Alpha]]&gt;3%,Table2[[#This Row],[Salary]]&lt;MEDIAN(G:G)),"Underpaid",IF(AND(Table2[[#This Row],[Alpha]]&lt;0,Table2[[#This Row],[Salary]]&gt;MEDIAN(G:G)),"Overpaid","Fair"))</f>
        <v>Fair</v>
      </c>
      <c r="AO286" t="str">
        <f>IF(AND(Table2[[#This Row],[Alpha]]&gt;3%,Table2[[#This Row],[Tenure]]&gt;5),"Ready Now",IF(AND(Table2[[#This Row],[Alpha]]&gt;0,Table2[[#This Row],[Tenure]]&gt;3),"Ready Soon","Not Ready"))</f>
        <v>Not Ready</v>
      </c>
    </row>
    <row r="287" spans="1:41" x14ac:dyDescent="0.35">
      <c r="A287">
        <v>37</v>
      </c>
      <c r="B287" t="s">
        <v>32</v>
      </c>
      <c r="C287">
        <v>4</v>
      </c>
      <c r="D287" t="s">
        <v>29</v>
      </c>
      <c r="E287" t="s">
        <v>36</v>
      </c>
      <c r="F287">
        <v>4</v>
      </c>
      <c r="G287" s="7">
        <v>2115</v>
      </c>
      <c r="H287" t="s">
        <v>32</v>
      </c>
      <c r="I287">
        <v>3</v>
      </c>
      <c r="J287">
        <v>17</v>
      </c>
      <c r="K287" s="5">
        <v>0.12</v>
      </c>
      <c r="L287" s="5">
        <v>0.11</v>
      </c>
      <c r="M287" s="6">
        <f t="shared" si="12"/>
        <v>9.999999999999995E-3</v>
      </c>
      <c r="N287" s="8">
        <f t="shared" si="13"/>
        <v>423</v>
      </c>
      <c r="O287">
        <v>500</v>
      </c>
      <c r="P287" t="str">
        <f t="shared" si="14"/>
        <v>low</v>
      </c>
      <c r="Q287" t="s">
        <v>26</v>
      </c>
      <c r="R287">
        <v>1372</v>
      </c>
      <c r="S287" t="s">
        <v>34</v>
      </c>
      <c r="T287">
        <v>1</v>
      </c>
      <c r="U287">
        <v>3</v>
      </c>
      <c r="V287" t="s">
        <v>28</v>
      </c>
      <c r="W287">
        <v>42</v>
      </c>
      <c r="X287">
        <v>3</v>
      </c>
      <c r="Y287">
        <v>1</v>
      </c>
      <c r="Z287" t="s">
        <v>31</v>
      </c>
      <c r="AA287">
        <v>15881</v>
      </c>
      <c r="AB287">
        <v>1</v>
      </c>
      <c r="AC287">
        <v>12</v>
      </c>
      <c r="AD287">
        <v>3</v>
      </c>
      <c r="AE287">
        <v>2</v>
      </c>
      <c r="AF287">
        <v>0</v>
      </c>
      <c r="AG287">
        <v>17</v>
      </c>
      <c r="AH287">
        <v>3</v>
      </c>
      <c r="AI287">
        <v>12</v>
      </c>
      <c r="AJ287">
        <v>5</v>
      </c>
      <c r="AK287" t="str">
        <f>IF(Table2[[#This Row],[Alpha]]&gt;3%,"high performer",IF(Table2[[#This Row],[Alpha]]&gt;0%,"average performer","low performer"))</f>
        <v>average performer</v>
      </c>
      <c r="AL287" s="8">
        <v>2612.3375513310025</v>
      </c>
      <c r="AM287">
        <f>Table2[[#This Row],[Salary]]/Table2[[#This Row],[Market Salary]]</f>
        <v>0.8096197212042503</v>
      </c>
      <c r="AN287" t="str">
        <f>IF(AND(Table2[[#This Row],[Alpha]]&gt;3%,Table2[[#This Row],[Salary]]&lt;MEDIAN(G:G)),"Underpaid",IF(AND(Table2[[#This Row],[Alpha]]&lt;0,Table2[[#This Row],[Salary]]&gt;MEDIAN(G:G)),"Overpaid","Fair"))</f>
        <v>Fair</v>
      </c>
      <c r="AO287" t="str">
        <f>IF(AND(Table2[[#This Row],[Alpha]]&gt;3%,Table2[[#This Row],[Tenure]]&gt;5),"Ready Now",IF(AND(Table2[[#This Row],[Alpha]]&gt;0,Table2[[#This Row],[Tenure]]&gt;3),"Ready Soon","Not Ready"))</f>
        <v>Ready Soon</v>
      </c>
    </row>
    <row r="288" spans="1:41" x14ac:dyDescent="0.35">
      <c r="A288">
        <v>44</v>
      </c>
      <c r="B288" t="s">
        <v>25</v>
      </c>
      <c r="C288">
        <v>4</v>
      </c>
      <c r="D288" t="s">
        <v>35</v>
      </c>
      <c r="E288" t="s">
        <v>39</v>
      </c>
      <c r="F288">
        <v>3</v>
      </c>
      <c r="G288" s="7">
        <v>3161</v>
      </c>
      <c r="H288" t="s">
        <v>25</v>
      </c>
      <c r="I288">
        <v>1</v>
      </c>
      <c r="J288">
        <v>1</v>
      </c>
      <c r="K288" s="5">
        <v>0.15</v>
      </c>
      <c r="L288" s="5">
        <v>0.1</v>
      </c>
      <c r="M288" s="6">
        <f t="shared" si="12"/>
        <v>4.9999999999999989E-2</v>
      </c>
      <c r="N288" s="8">
        <f t="shared" si="13"/>
        <v>632.20000000000005</v>
      </c>
      <c r="O288">
        <v>3000</v>
      </c>
      <c r="P288" t="str">
        <f t="shared" si="14"/>
        <v>low</v>
      </c>
      <c r="Q288" t="s">
        <v>33</v>
      </c>
      <c r="R288">
        <v>920</v>
      </c>
      <c r="S288" t="s">
        <v>34</v>
      </c>
      <c r="T288">
        <v>24</v>
      </c>
      <c r="U288">
        <v>3</v>
      </c>
      <c r="V288" t="s">
        <v>28</v>
      </c>
      <c r="W288">
        <v>43</v>
      </c>
      <c r="X288">
        <v>3</v>
      </c>
      <c r="Y288">
        <v>1</v>
      </c>
      <c r="Z288" t="s">
        <v>41</v>
      </c>
      <c r="AA288">
        <v>19920</v>
      </c>
      <c r="AB288">
        <v>3</v>
      </c>
      <c r="AC288">
        <v>22</v>
      </c>
      <c r="AD288">
        <v>4</v>
      </c>
      <c r="AE288">
        <v>4</v>
      </c>
      <c r="AF288">
        <v>1</v>
      </c>
      <c r="AG288">
        <v>19</v>
      </c>
      <c r="AH288">
        <v>0</v>
      </c>
      <c r="AI288">
        <v>0</v>
      </c>
      <c r="AJ288">
        <v>0</v>
      </c>
      <c r="AK288" t="str">
        <f>IF(Table2[[#This Row],[Alpha]]&gt;3%,"high performer",IF(Table2[[#This Row],[Alpha]]&gt;0%,"average performer","low performer"))</f>
        <v>high performer</v>
      </c>
      <c r="AL288" s="8">
        <v>3795.6876447420955</v>
      </c>
      <c r="AM288">
        <f>Table2[[#This Row],[Salary]]/Table2[[#This Row],[Market Salary]]</f>
        <v>0.83278717741137509</v>
      </c>
      <c r="AN288" t="str">
        <f>IF(AND(Table2[[#This Row],[Alpha]]&gt;3%,Table2[[#This Row],[Salary]]&lt;MEDIAN(G:G)),"Underpaid",IF(AND(Table2[[#This Row],[Alpha]]&lt;0,Table2[[#This Row],[Salary]]&gt;MEDIAN(G:G)),"Overpaid","Fair"))</f>
        <v>Underpaid</v>
      </c>
      <c r="AO288" t="str">
        <f>IF(AND(Table2[[#This Row],[Alpha]]&gt;3%,Table2[[#This Row],[Tenure]]&gt;5),"Ready Now",IF(AND(Table2[[#This Row],[Alpha]]&gt;0,Table2[[#This Row],[Tenure]]&gt;3),"Ready Soon","Not Ready"))</f>
        <v>Not Ready</v>
      </c>
    </row>
    <row r="289" spans="1:41" x14ac:dyDescent="0.35">
      <c r="A289">
        <v>38</v>
      </c>
      <c r="B289" t="s">
        <v>32</v>
      </c>
      <c r="C289">
        <v>4</v>
      </c>
      <c r="D289" t="s">
        <v>35</v>
      </c>
      <c r="E289" t="s">
        <v>43</v>
      </c>
      <c r="F289">
        <v>4</v>
      </c>
      <c r="G289" s="7">
        <v>5745</v>
      </c>
      <c r="H289" t="s">
        <v>32</v>
      </c>
      <c r="I289">
        <v>3</v>
      </c>
      <c r="J289">
        <v>2</v>
      </c>
      <c r="K289" s="5">
        <v>0.08</v>
      </c>
      <c r="L289" s="5">
        <v>0.09</v>
      </c>
      <c r="M289" s="6">
        <f t="shared" si="12"/>
        <v>-9.999999999999995E-3</v>
      </c>
      <c r="N289" s="8">
        <f t="shared" si="13"/>
        <v>1149</v>
      </c>
      <c r="O289">
        <v>3000</v>
      </c>
      <c r="P289" t="str">
        <f t="shared" si="14"/>
        <v>low</v>
      </c>
      <c r="Q289" t="s">
        <v>26</v>
      </c>
      <c r="R289">
        <v>688</v>
      </c>
      <c r="S289" t="s">
        <v>34</v>
      </c>
      <c r="T289">
        <v>23</v>
      </c>
      <c r="U289">
        <v>4</v>
      </c>
      <c r="V289" t="s">
        <v>28</v>
      </c>
      <c r="W289">
        <v>82</v>
      </c>
      <c r="X289">
        <v>3</v>
      </c>
      <c r="Y289">
        <v>2</v>
      </c>
      <c r="Z289" t="s">
        <v>41</v>
      </c>
      <c r="AA289">
        <v>18899</v>
      </c>
      <c r="AB289">
        <v>9</v>
      </c>
      <c r="AC289">
        <v>14</v>
      </c>
      <c r="AD289">
        <v>3</v>
      </c>
      <c r="AE289">
        <v>2</v>
      </c>
      <c r="AF289">
        <v>1</v>
      </c>
      <c r="AG289">
        <v>10</v>
      </c>
      <c r="AH289">
        <v>2</v>
      </c>
      <c r="AI289">
        <v>2</v>
      </c>
      <c r="AJ289">
        <v>1</v>
      </c>
      <c r="AK289" t="str">
        <f>IF(Table2[[#This Row],[Alpha]]&gt;3%,"high performer",IF(Table2[[#This Row],[Alpha]]&gt;0%,"average performer","low performer"))</f>
        <v>low performer</v>
      </c>
      <c r="AL289" s="8">
        <v>6434.3386537883653</v>
      </c>
      <c r="AM289">
        <f>Table2[[#This Row],[Salary]]/Table2[[#This Row],[Market Salary]]</f>
        <v>0.89286565552739428</v>
      </c>
      <c r="AN289" t="str">
        <f>IF(AND(Table2[[#This Row],[Alpha]]&gt;3%,Table2[[#This Row],[Salary]]&lt;MEDIAN(G:G)),"Underpaid",IF(AND(Table2[[#This Row],[Alpha]]&lt;0,Table2[[#This Row],[Salary]]&gt;MEDIAN(G:G)),"Overpaid","Fair"))</f>
        <v>Overpaid</v>
      </c>
      <c r="AO289" t="str">
        <f>IF(AND(Table2[[#This Row],[Alpha]]&gt;3%,Table2[[#This Row],[Tenure]]&gt;5),"Ready Now",IF(AND(Table2[[#This Row],[Alpha]]&gt;0,Table2[[#This Row],[Tenure]]&gt;3),"Ready Soon","Not Ready"))</f>
        <v>Not Ready</v>
      </c>
    </row>
    <row r="290" spans="1:41" x14ac:dyDescent="0.35">
      <c r="A290">
        <v>26</v>
      </c>
      <c r="B290" t="s">
        <v>25</v>
      </c>
      <c r="C290">
        <v>1</v>
      </c>
      <c r="D290" t="s">
        <v>35</v>
      </c>
      <c r="E290" t="s">
        <v>39</v>
      </c>
      <c r="F290">
        <v>2</v>
      </c>
      <c r="G290" s="7">
        <v>2373</v>
      </c>
      <c r="H290" t="s">
        <v>25</v>
      </c>
      <c r="I290">
        <v>3</v>
      </c>
      <c r="J290">
        <v>3</v>
      </c>
      <c r="K290" s="5">
        <v>0.15</v>
      </c>
      <c r="L290" s="5">
        <v>0.11</v>
      </c>
      <c r="M290" s="6">
        <f t="shared" si="12"/>
        <v>3.9999999999999994E-2</v>
      </c>
      <c r="N290" s="8">
        <f t="shared" si="13"/>
        <v>474.6</v>
      </c>
      <c r="O290">
        <v>500</v>
      </c>
      <c r="P290" t="str">
        <f t="shared" si="14"/>
        <v>low</v>
      </c>
      <c r="Q290" t="s">
        <v>26</v>
      </c>
      <c r="R290">
        <v>1449</v>
      </c>
      <c r="S290" t="s">
        <v>34</v>
      </c>
      <c r="T290">
        <v>16</v>
      </c>
      <c r="U290">
        <v>4</v>
      </c>
      <c r="V290" t="s">
        <v>40</v>
      </c>
      <c r="W290">
        <v>45</v>
      </c>
      <c r="X290">
        <v>3</v>
      </c>
      <c r="Y290">
        <v>1</v>
      </c>
      <c r="Z290" t="s">
        <v>41</v>
      </c>
      <c r="AA290">
        <v>14180</v>
      </c>
      <c r="AB290">
        <v>2</v>
      </c>
      <c r="AC290">
        <v>13</v>
      </c>
      <c r="AD290">
        <v>3</v>
      </c>
      <c r="AE290">
        <v>4</v>
      </c>
      <c r="AF290">
        <v>1</v>
      </c>
      <c r="AG290">
        <v>5</v>
      </c>
      <c r="AH290">
        <v>2</v>
      </c>
      <c r="AI290">
        <v>2</v>
      </c>
      <c r="AJ290">
        <v>0</v>
      </c>
      <c r="AK290" t="str">
        <f>IF(Table2[[#This Row],[Alpha]]&gt;3%,"high performer",IF(Table2[[#This Row],[Alpha]]&gt;0%,"average performer","low performer"))</f>
        <v>high performer</v>
      </c>
      <c r="AL290" s="8">
        <v>3056.6608799601177</v>
      </c>
      <c r="AM290">
        <f>Table2[[#This Row],[Salary]]/Table2[[#This Row],[Market Salary]]</f>
        <v>0.77633734758006989</v>
      </c>
      <c r="AN290" t="str">
        <f>IF(AND(Table2[[#This Row],[Alpha]]&gt;3%,Table2[[#This Row],[Salary]]&lt;MEDIAN(G:G)),"Underpaid",IF(AND(Table2[[#This Row],[Alpha]]&lt;0,Table2[[#This Row],[Salary]]&gt;MEDIAN(G:G)),"Overpaid","Fair"))</f>
        <v>Underpaid</v>
      </c>
      <c r="AO290" t="str">
        <f>IF(AND(Table2[[#This Row],[Alpha]]&gt;3%,Table2[[#This Row],[Tenure]]&gt;5),"Ready Now",IF(AND(Table2[[#This Row],[Alpha]]&gt;0,Table2[[#This Row],[Tenure]]&gt;3),"Ready Soon","Not Ready"))</f>
        <v>Not Ready</v>
      </c>
    </row>
    <row r="291" spans="1:41" x14ac:dyDescent="0.35">
      <c r="A291">
        <v>28</v>
      </c>
      <c r="B291" t="s">
        <v>32</v>
      </c>
      <c r="C291">
        <v>4</v>
      </c>
      <c r="D291" t="s">
        <v>29</v>
      </c>
      <c r="E291" t="s">
        <v>36</v>
      </c>
      <c r="F291">
        <v>4</v>
      </c>
      <c r="G291" s="7">
        <v>3310</v>
      </c>
      <c r="H291" t="s">
        <v>32</v>
      </c>
      <c r="I291">
        <v>3</v>
      </c>
      <c r="J291">
        <v>5</v>
      </c>
      <c r="K291" s="5">
        <v>0.1</v>
      </c>
      <c r="L291" s="5">
        <v>0.09</v>
      </c>
      <c r="M291" s="6">
        <f t="shared" si="12"/>
        <v>1.0000000000000009E-2</v>
      </c>
      <c r="N291" s="8">
        <f t="shared" si="13"/>
        <v>662</v>
      </c>
      <c r="O291">
        <v>1200</v>
      </c>
      <c r="P291" t="str">
        <f t="shared" si="14"/>
        <v>low</v>
      </c>
      <c r="Q291" t="s">
        <v>26</v>
      </c>
      <c r="R291">
        <v>1117</v>
      </c>
      <c r="S291" t="s">
        <v>34</v>
      </c>
      <c r="T291">
        <v>8</v>
      </c>
      <c r="U291">
        <v>2</v>
      </c>
      <c r="V291" t="s">
        <v>28</v>
      </c>
      <c r="W291">
        <v>66</v>
      </c>
      <c r="X291">
        <v>3</v>
      </c>
      <c r="Y291">
        <v>1</v>
      </c>
      <c r="Z291" t="s">
        <v>31</v>
      </c>
      <c r="AA291">
        <v>4488</v>
      </c>
      <c r="AB291">
        <v>1</v>
      </c>
      <c r="AC291">
        <v>21</v>
      </c>
      <c r="AD291">
        <v>4</v>
      </c>
      <c r="AE291">
        <v>4</v>
      </c>
      <c r="AF291">
        <v>0</v>
      </c>
      <c r="AG291">
        <v>5</v>
      </c>
      <c r="AH291">
        <v>3</v>
      </c>
      <c r="AI291">
        <v>3</v>
      </c>
      <c r="AJ291">
        <v>0</v>
      </c>
      <c r="AK291" t="str">
        <f>IF(Table2[[#This Row],[Alpha]]&gt;3%,"high performer",IF(Table2[[#This Row],[Alpha]]&gt;0%,"average performer","low performer"))</f>
        <v>average performer</v>
      </c>
      <c r="AL291" s="8">
        <v>3661.5218465718435</v>
      </c>
      <c r="AM291">
        <f>Table2[[#This Row],[Salary]]/Table2[[#This Row],[Market Salary]]</f>
        <v>0.90399569870081176</v>
      </c>
      <c r="AN291" t="str">
        <f>IF(AND(Table2[[#This Row],[Alpha]]&gt;3%,Table2[[#This Row],[Salary]]&lt;MEDIAN(G:G)),"Underpaid",IF(AND(Table2[[#This Row],[Alpha]]&lt;0,Table2[[#This Row],[Salary]]&gt;MEDIAN(G:G)),"Overpaid","Fair"))</f>
        <v>Fair</v>
      </c>
      <c r="AO291" t="str">
        <f>IF(AND(Table2[[#This Row],[Alpha]]&gt;3%,Table2[[#This Row],[Tenure]]&gt;5),"Ready Now",IF(AND(Table2[[#This Row],[Alpha]]&gt;0,Table2[[#This Row],[Tenure]]&gt;3),"Ready Soon","Not Ready"))</f>
        <v>Ready Soon</v>
      </c>
    </row>
    <row r="292" spans="1:41" x14ac:dyDescent="0.35">
      <c r="A292">
        <v>49</v>
      </c>
      <c r="B292" t="s">
        <v>32</v>
      </c>
      <c r="C292">
        <v>3</v>
      </c>
      <c r="D292" t="s">
        <v>29</v>
      </c>
      <c r="E292" t="s">
        <v>47</v>
      </c>
      <c r="F292">
        <v>1</v>
      </c>
      <c r="G292" s="7">
        <v>18665</v>
      </c>
      <c r="H292" t="s">
        <v>25</v>
      </c>
      <c r="I292">
        <v>3</v>
      </c>
      <c r="J292">
        <v>3</v>
      </c>
      <c r="K292" s="5">
        <v>0.15</v>
      </c>
      <c r="L292" s="5">
        <v>0.1</v>
      </c>
      <c r="M292" s="6">
        <f t="shared" si="12"/>
        <v>4.9999999999999989E-2</v>
      </c>
      <c r="N292" s="8">
        <f t="shared" si="13"/>
        <v>3733</v>
      </c>
      <c r="O292">
        <v>4500</v>
      </c>
      <c r="P292" t="str">
        <f t="shared" si="14"/>
        <v>low</v>
      </c>
      <c r="Q292" t="s">
        <v>33</v>
      </c>
      <c r="R292">
        <v>636</v>
      </c>
      <c r="S292" t="s">
        <v>34</v>
      </c>
      <c r="T292">
        <v>10</v>
      </c>
      <c r="U292">
        <v>4</v>
      </c>
      <c r="V292" t="s">
        <v>28</v>
      </c>
      <c r="W292">
        <v>35</v>
      </c>
      <c r="X292">
        <v>3</v>
      </c>
      <c r="Y292">
        <v>5</v>
      </c>
      <c r="Z292" t="s">
        <v>31</v>
      </c>
      <c r="AA292">
        <v>25594</v>
      </c>
      <c r="AB292">
        <v>9</v>
      </c>
      <c r="AC292">
        <v>11</v>
      </c>
      <c r="AD292">
        <v>3</v>
      </c>
      <c r="AE292">
        <v>4</v>
      </c>
      <c r="AF292">
        <v>0</v>
      </c>
      <c r="AG292">
        <v>22</v>
      </c>
      <c r="AH292">
        <v>4</v>
      </c>
      <c r="AI292">
        <v>2</v>
      </c>
      <c r="AJ292">
        <v>1</v>
      </c>
      <c r="AK292" t="str">
        <f>IF(Table2[[#This Row],[Alpha]]&gt;3%,"high performer",IF(Table2[[#This Row],[Alpha]]&gt;0%,"average performer","low performer"))</f>
        <v>high performer</v>
      </c>
      <c r="AL292" s="8">
        <v>22936.911152746496</v>
      </c>
      <c r="AM292">
        <f>Table2[[#This Row],[Salary]]/Table2[[#This Row],[Market Salary]]</f>
        <v>0.81375386056570342</v>
      </c>
      <c r="AN292" t="str">
        <f>IF(AND(Table2[[#This Row],[Alpha]]&gt;3%,Table2[[#This Row],[Salary]]&lt;MEDIAN(G:G)),"Underpaid",IF(AND(Table2[[#This Row],[Alpha]]&lt;0,Table2[[#This Row],[Salary]]&gt;MEDIAN(G:G)),"Overpaid","Fair"))</f>
        <v>Fair</v>
      </c>
      <c r="AO292" t="str">
        <f>IF(AND(Table2[[#This Row],[Alpha]]&gt;3%,Table2[[#This Row],[Tenure]]&gt;5),"Ready Now",IF(AND(Table2[[#This Row],[Alpha]]&gt;0,Table2[[#This Row],[Tenure]]&gt;3),"Ready Soon","Not Ready"))</f>
        <v>Not Ready</v>
      </c>
    </row>
    <row r="293" spans="1:41" x14ac:dyDescent="0.35">
      <c r="A293">
        <v>36</v>
      </c>
      <c r="B293" t="s">
        <v>32</v>
      </c>
      <c r="C293">
        <v>3</v>
      </c>
      <c r="D293" t="s">
        <v>35</v>
      </c>
      <c r="E293" t="s">
        <v>36</v>
      </c>
      <c r="F293">
        <v>2</v>
      </c>
      <c r="G293" s="7">
        <v>4485</v>
      </c>
      <c r="H293" t="s">
        <v>32</v>
      </c>
      <c r="I293">
        <v>3</v>
      </c>
      <c r="J293">
        <v>8</v>
      </c>
      <c r="K293" s="5">
        <v>0.15</v>
      </c>
      <c r="L293" s="5">
        <v>0.1</v>
      </c>
      <c r="M293" s="6">
        <f t="shared" si="12"/>
        <v>4.9999999999999989E-2</v>
      </c>
      <c r="N293" s="8">
        <f t="shared" si="13"/>
        <v>897</v>
      </c>
      <c r="O293">
        <v>4500</v>
      </c>
      <c r="P293" t="str">
        <f t="shared" si="14"/>
        <v>High</v>
      </c>
      <c r="Q293" t="s">
        <v>26</v>
      </c>
      <c r="R293">
        <v>506</v>
      </c>
      <c r="S293" t="s">
        <v>34</v>
      </c>
      <c r="T293">
        <v>3</v>
      </c>
      <c r="U293">
        <v>3</v>
      </c>
      <c r="V293" t="s">
        <v>49</v>
      </c>
      <c r="W293">
        <v>30</v>
      </c>
      <c r="X293">
        <v>3</v>
      </c>
      <c r="Y293">
        <v>2</v>
      </c>
      <c r="Z293" t="s">
        <v>31</v>
      </c>
      <c r="AA293">
        <v>26285</v>
      </c>
      <c r="AB293">
        <v>4</v>
      </c>
      <c r="AC293">
        <v>12</v>
      </c>
      <c r="AD293">
        <v>3</v>
      </c>
      <c r="AE293">
        <v>4</v>
      </c>
      <c r="AF293">
        <v>0</v>
      </c>
      <c r="AG293">
        <v>10</v>
      </c>
      <c r="AH293">
        <v>2</v>
      </c>
      <c r="AI293">
        <v>0</v>
      </c>
      <c r="AJ293">
        <v>7</v>
      </c>
      <c r="AK293" t="str">
        <f>IF(Table2[[#This Row],[Alpha]]&gt;3%,"high performer",IF(Table2[[#This Row],[Alpha]]&gt;0%,"average performer","low performer"))</f>
        <v>high performer</v>
      </c>
      <c r="AL293" s="8">
        <v>5420.6639734369937</v>
      </c>
      <c r="AM293">
        <f>Table2[[#This Row],[Salary]]/Table2[[#This Row],[Market Salary]]</f>
        <v>0.8273894161265023</v>
      </c>
      <c r="AN293" t="str">
        <f>IF(AND(Table2[[#This Row],[Alpha]]&gt;3%,Table2[[#This Row],[Salary]]&lt;MEDIAN(G:G)),"Underpaid",IF(AND(Table2[[#This Row],[Alpha]]&lt;0,Table2[[#This Row],[Salary]]&gt;MEDIAN(G:G)),"Overpaid","Fair"))</f>
        <v>Underpaid</v>
      </c>
      <c r="AO293" t="str">
        <f>IF(AND(Table2[[#This Row],[Alpha]]&gt;3%,Table2[[#This Row],[Tenure]]&gt;5),"Ready Now",IF(AND(Table2[[#This Row],[Alpha]]&gt;0,Table2[[#This Row],[Tenure]]&gt;3),"Ready Soon","Not Ready"))</f>
        <v>Ready Now</v>
      </c>
    </row>
    <row r="294" spans="1:41" x14ac:dyDescent="0.35">
      <c r="A294">
        <v>31</v>
      </c>
      <c r="B294" t="s">
        <v>32</v>
      </c>
      <c r="C294">
        <v>4</v>
      </c>
      <c r="D294" t="s">
        <v>29</v>
      </c>
      <c r="E294" t="s">
        <v>46</v>
      </c>
      <c r="F294">
        <v>2</v>
      </c>
      <c r="G294" s="7">
        <v>2789</v>
      </c>
      <c r="H294" t="s">
        <v>32</v>
      </c>
      <c r="I294">
        <v>2</v>
      </c>
      <c r="J294">
        <v>2</v>
      </c>
      <c r="K294" s="5">
        <v>0.1</v>
      </c>
      <c r="L294" s="5">
        <v>0.09</v>
      </c>
      <c r="M294" s="6">
        <f t="shared" si="12"/>
        <v>1.0000000000000009E-2</v>
      </c>
      <c r="N294" s="8">
        <f t="shared" si="13"/>
        <v>557.80000000000007</v>
      </c>
      <c r="O294">
        <v>3000</v>
      </c>
      <c r="P294" t="str">
        <f t="shared" si="14"/>
        <v>low</v>
      </c>
      <c r="Q294" t="s">
        <v>33</v>
      </c>
      <c r="R294">
        <v>444</v>
      </c>
      <c r="S294" t="s">
        <v>27</v>
      </c>
      <c r="T294">
        <v>5</v>
      </c>
      <c r="U294">
        <v>3</v>
      </c>
      <c r="V294" t="s">
        <v>48</v>
      </c>
      <c r="W294">
        <v>84</v>
      </c>
      <c r="X294">
        <v>3</v>
      </c>
      <c r="Y294">
        <v>1</v>
      </c>
      <c r="Z294" t="s">
        <v>41</v>
      </c>
      <c r="AA294">
        <v>3909</v>
      </c>
      <c r="AB294">
        <v>1</v>
      </c>
      <c r="AC294">
        <v>11</v>
      </c>
      <c r="AD294">
        <v>3</v>
      </c>
      <c r="AE294">
        <v>3</v>
      </c>
      <c r="AF294">
        <v>1</v>
      </c>
      <c r="AG294">
        <v>2</v>
      </c>
      <c r="AH294">
        <v>5</v>
      </c>
      <c r="AI294">
        <v>2</v>
      </c>
      <c r="AJ294">
        <v>2</v>
      </c>
      <c r="AK294" t="str">
        <f>IF(Table2[[#This Row],[Alpha]]&gt;3%,"high performer",IF(Table2[[#This Row],[Alpha]]&gt;0%,"average performer","low performer"))</f>
        <v>average performer</v>
      </c>
      <c r="AL294" s="8">
        <v>3557.2486732016205</v>
      </c>
      <c r="AM294">
        <f>Table2[[#This Row],[Salary]]/Table2[[#This Row],[Market Salary]]</f>
        <v>0.78403290189151276</v>
      </c>
      <c r="AN294" t="str">
        <f>IF(AND(Table2[[#This Row],[Alpha]]&gt;3%,Table2[[#This Row],[Salary]]&lt;MEDIAN(G:G)),"Underpaid",IF(AND(Table2[[#This Row],[Alpha]]&lt;0,Table2[[#This Row],[Salary]]&gt;MEDIAN(G:G)),"Overpaid","Fair"))</f>
        <v>Fair</v>
      </c>
      <c r="AO294" t="str">
        <f>IF(AND(Table2[[#This Row],[Alpha]]&gt;3%,Table2[[#This Row],[Tenure]]&gt;5),"Ready Now",IF(AND(Table2[[#This Row],[Alpha]]&gt;0,Table2[[#This Row],[Tenure]]&gt;3),"Ready Soon","Not Ready"))</f>
        <v>Not Ready</v>
      </c>
    </row>
    <row r="295" spans="1:41" x14ac:dyDescent="0.35">
      <c r="A295">
        <v>26</v>
      </c>
      <c r="B295" t="s">
        <v>25</v>
      </c>
      <c r="C295">
        <v>4</v>
      </c>
      <c r="D295" t="s">
        <v>35</v>
      </c>
      <c r="E295" t="s">
        <v>30</v>
      </c>
      <c r="F295">
        <v>4</v>
      </c>
      <c r="G295" s="7">
        <v>5828</v>
      </c>
      <c r="H295" t="s">
        <v>25</v>
      </c>
      <c r="I295">
        <v>3</v>
      </c>
      <c r="J295">
        <v>8</v>
      </c>
      <c r="K295" s="5">
        <v>0.08</v>
      </c>
      <c r="L295" s="5">
        <v>7.0000000000000007E-2</v>
      </c>
      <c r="M295" s="6">
        <f t="shared" si="12"/>
        <v>9.999999999999995E-3</v>
      </c>
      <c r="N295" s="8">
        <f t="shared" si="13"/>
        <v>1165.6000000000001</v>
      </c>
      <c r="O295">
        <v>3000</v>
      </c>
      <c r="P295" t="str">
        <f t="shared" si="14"/>
        <v>low</v>
      </c>
      <c r="Q295" t="s">
        <v>26</v>
      </c>
      <c r="R295">
        <v>950</v>
      </c>
      <c r="S295" t="s">
        <v>27</v>
      </c>
      <c r="T295">
        <v>4</v>
      </c>
      <c r="U295">
        <v>4</v>
      </c>
      <c r="V295" t="s">
        <v>48</v>
      </c>
      <c r="W295">
        <v>48</v>
      </c>
      <c r="X295">
        <v>2</v>
      </c>
      <c r="Y295">
        <v>2</v>
      </c>
      <c r="Z295" t="s">
        <v>31</v>
      </c>
      <c r="AA295">
        <v>8450</v>
      </c>
      <c r="AB295">
        <v>1</v>
      </c>
      <c r="AC295">
        <v>12</v>
      </c>
      <c r="AD295">
        <v>3</v>
      </c>
      <c r="AE295">
        <v>2</v>
      </c>
      <c r="AF295">
        <v>0</v>
      </c>
      <c r="AG295">
        <v>8</v>
      </c>
      <c r="AH295">
        <v>0</v>
      </c>
      <c r="AI295">
        <v>7</v>
      </c>
      <c r="AJ295">
        <v>7</v>
      </c>
      <c r="AK295" t="str">
        <f>IF(Table2[[#This Row],[Alpha]]&gt;3%,"high performer",IF(Table2[[#This Row],[Alpha]]&gt;0%,"average performer","low performer"))</f>
        <v>average performer</v>
      </c>
      <c r="AL295" s="8">
        <v>7393.9788454841364</v>
      </c>
      <c r="AM295">
        <f>Table2[[#This Row],[Salary]]/Table2[[#This Row],[Market Salary]]</f>
        <v>0.78820890913955532</v>
      </c>
      <c r="AN295" t="str">
        <f>IF(AND(Table2[[#This Row],[Alpha]]&gt;3%,Table2[[#This Row],[Salary]]&lt;MEDIAN(G:G)),"Underpaid",IF(AND(Table2[[#This Row],[Alpha]]&lt;0,Table2[[#This Row],[Salary]]&gt;MEDIAN(G:G)),"Overpaid","Fair"))</f>
        <v>Fair</v>
      </c>
      <c r="AO295" t="str">
        <f>IF(AND(Table2[[#This Row],[Alpha]]&gt;3%,Table2[[#This Row],[Tenure]]&gt;5),"Ready Now",IF(AND(Table2[[#This Row],[Alpha]]&gt;0,Table2[[#This Row],[Tenure]]&gt;3),"Ready Soon","Not Ready"))</f>
        <v>Ready Soon</v>
      </c>
    </row>
    <row r="296" spans="1:41" x14ac:dyDescent="0.35">
      <c r="A296">
        <v>37</v>
      </c>
      <c r="B296" t="s">
        <v>32</v>
      </c>
      <c r="C296">
        <v>2</v>
      </c>
      <c r="D296" t="s">
        <v>35</v>
      </c>
      <c r="E296" t="s">
        <v>36</v>
      </c>
      <c r="F296">
        <v>4</v>
      </c>
      <c r="G296" s="7">
        <v>2326</v>
      </c>
      <c r="H296" t="s">
        <v>25</v>
      </c>
      <c r="I296">
        <v>2</v>
      </c>
      <c r="J296">
        <v>4</v>
      </c>
      <c r="K296" s="5">
        <v>0.15</v>
      </c>
      <c r="L296" s="5">
        <v>0.09</v>
      </c>
      <c r="M296" s="6">
        <f t="shared" si="12"/>
        <v>0.06</v>
      </c>
      <c r="N296" s="8">
        <f t="shared" si="13"/>
        <v>465.20000000000005</v>
      </c>
      <c r="O296">
        <v>3000</v>
      </c>
      <c r="P296" t="str">
        <f t="shared" si="14"/>
        <v>low</v>
      </c>
      <c r="Q296" t="s">
        <v>33</v>
      </c>
      <c r="R296">
        <v>889</v>
      </c>
      <c r="S296" t="s">
        <v>34</v>
      </c>
      <c r="T296">
        <v>9</v>
      </c>
      <c r="U296">
        <v>3</v>
      </c>
      <c r="V296" t="s">
        <v>40</v>
      </c>
      <c r="W296">
        <v>53</v>
      </c>
      <c r="X296">
        <v>3</v>
      </c>
      <c r="Y296">
        <v>1</v>
      </c>
      <c r="Z296" t="s">
        <v>37</v>
      </c>
      <c r="AA296">
        <v>11411</v>
      </c>
      <c r="AB296">
        <v>1</v>
      </c>
      <c r="AC296">
        <v>12</v>
      </c>
      <c r="AD296">
        <v>3</v>
      </c>
      <c r="AE296">
        <v>3</v>
      </c>
      <c r="AF296">
        <v>3</v>
      </c>
      <c r="AG296">
        <v>4</v>
      </c>
      <c r="AH296">
        <v>3</v>
      </c>
      <c r="AI296">
        <v>2</v>
      </c>
      <c r="AJ296">
        <v>1</v>
      </c>
      <c r="AK296" t="str">
        <f>IF(Table2[[#This Row],[Alpha]]&gt;3%,"high performer",IF(Table2[[#This Row],[Alpha]]&gt;0%,"average performer","low performer"))</f>
        <v>high performer</v>
      </c>
      <c r="AL296" s="8">
        <v>2434.1188978671853</v>
      </c>
      <c r="AM296">
        <f>Table2[[#This Row],[Salary]]/Table2[[#This Row],[Market Salary]]</f>
        <v>0.95558191591958763</v>
      </c>
      <c r="AN296" t="str">
        <f>IF(AND(Table2[[#This Row],[Alpha]]&gt;3%,Table2[[#This Row],[Salary]]&lt;MEDIAN(G:G)),"Underpaid",IF(AND(Table2[[#This Row],[Alpha]]&lt;0,Table2[[#This Row],[Salary]]&gt;MEDIAN(G:G)),"Overpaid","Fair"))</f>
        <v>Underpaid</v>
      </c>
      <c r="AO296" t="str">
        <f>IF(AND(Table2[[#This Row],[Alpha]]&gt;3%,Table2[[#This Row],[Tenure]]&gt;5),"Ready Now",IF(AND(Table2[[#This Row],[Alpha]]&gt;0,Table2[[#This Row],[Tenure]]&gt;3),"Ready Soon","Not Ready"))</f>
        <v>Ready Soon</v>
      </c>
    </row>
    <row r="297" spans="1:41" x14ac:dyDescent="0.35">
      <c r="A297">
        <v>42</v>
      </c>
      <c r="B297" t="s">
        <v>32</v>
      </c>
      <c r="C297">
        <v>3</v>
      </c>
      <c r="D297" t="s">
        <v>29</v>
      </c>
      <c r="E297" t="s">
        <v>30</v>
      </c>
      <c r="F297">
        <v>2</v>
      </c>
      <c r="G297" s="7">
        <v>13525</v>
      </c>
      <c r="H297" t="s">
        <v>32</v>
      </c>
      <c r="I297">
        <v>4</v>
      </c>
      <c r="J297">
        <v>20</v>
      </c>
      <c r="K297" s="5">
        <v>0.12</v>
      </c>
      <c r="L297" s="5">
        <v>0.11</v>
      </c>
      <c r="M297" s="6">
        <f t="shared" si="12"/>
        <v>9.999999999999995E-3</v>
      </c>
      <c r="N297" s="8">
        <f t="shared" si="13"/>
        <v>2705</v>
      </c>
      <c r="O297">
        <v>500</v>
      </c>
      <c r="P297" t="str">
        <f t="shared" si="14"/>
        <v>low</v>
      </c>
      <c r="Q297" t="s">
        <v>33</v>
      </c>
      <c r="R297">
        <v>555</v>
      </c>
      <c r="S297" t="s">
        <v>27</v>
      </c>
      <c r="T297">
        <v>26</v>
      </c>
      <c r="U297">
        <v>3</v>
      </c>
      <c r="V297" t="s">
        <v>48</v>
      </c>
      <c r="W297">
        <v>77</v>
      </c>
      <c r="X297">
        <v>3</v>
      </c>
      <c r="Y297">
        <v>4</v>
      </c>
      <c r="Z297" t="s">
        <v>37</v>
      </c>
      <c r="AA297">
        <v>14864</v>
      </c>
      <c r="AB297">
        <v>5</v>
      </c>
      <c r="AC297">
        <v>14</v>
      </c>
      <c r="AD297">
        <v>3</v>
      </c>
      <c r="AE297">
        <v>4</v>
      </c>
      <c r="AF297">
        <v>1</v>
      </c>
      <c r="AG297">
        <v>23</v>
      </c>
      <c r="AH297">
        <v>2</v>
      </c>
      <c r="AI297">
        <v>4</v>
      </c>
      <c r="AJ297">
        <v>4</v>
      </c>
      <c r="AK297" t="str">
        <f>IF(Table2[[#This Row],[Alpha]]&gt;3%,"high performer",IF(Table2[[#This Row],[Alpha]]&gt;0%,"average performer","low performer"))</f>
        <v>average performer</v>
      </c>
      <c r="AL297" s="8">
        <v>13595.292250813589</v>
      </c>
      <c r="AM297">
        <f>Table2[[#This Row],[Salary]]/Table2[[#This Row],[Market Salary]]</f>
        <v>0.99482966239218706</v>
      </c>
      <c r="AN297" t="str">
        <f>IF(AND(Table2[[#This Row],[Alpha]]&gt;3%,Table2[[#This Row],[Salary]]&lt;MEDIAN(G:G)),"Underpaid",IF(AND(Table2[[#This Row],[Alpha]]&lt;0,Table2[[#This Row],[Salary]]&gt;MEDIAN(G:G)),"Overpaid","Fair"))</f>
        <v>Fair</v>
      </c>
      <c r="AO297" t="str">
        <f>IF(AND(Table2[[#This Row],[Alpha]]&gt;3%,Table2[[#This Row],[Tenure]]&gt;5),"Ready Now",IF(AND(Table2[[#This Row],[Alpha]]&gt;0,Table2[[#This Row],[Tenure]]&gt;3),"Ready Soon","Not Ready"))</f>
        <v>Ready Soon</v>
      </c>
    </row>
    <row r="298" spans="1:41" x14ac:dyDescent="0.35">
      <c r="A298">
        <v>18</v>
      </c>
      <c r="B298" t="s">
        <v>25</v>
      </c>
      <c r="C298">
        <v>3</v>
      </c>
      <c r="D298" t="s">
        <v>35</v>
      </c>
      <c r="E298" t="s">
        <v>39</v>
      </c>
      <c r="F298">
        <v>3</v>
      </c>
      <c r="G298" s="7">
        <v>1420</v>
      </c>
      <c r="H298" t="s">
        <v>32</v>
      </c>
      <c r="I298">
        <v>3</v>
      </c>
      <c r="J298">
        <v>0</v>
      </c>
      <c r="K298" s="5">
        <v>0.15</v>
      </c>
      <c r="L298" s="5">
        <v>0.1</v>
      </c>
      <c r="M298" s="6">
        <f t="shared" si="12"/>
        <v>4.9999999999999989E-2</v>
      </c>
      <c r="N298" s="8">
        <f t="shared" si="13"/>
        <v>284</v>
      </c>
      <c r="O298">
        <v>500</v>
      </c>
      <c r="P298" t="str">
        <f t="shared" si="14"/>
        <v>medium</v>
      </c>
      <c r="Q298" t="s">
        <v>26</v>
      </c>
      <c r="R298">
        <v>230</v>
      </c>
      <c r="S298" t="s">
        <v>34</v>
      </c>
      <c r="T298">
        <v>3</v>
      </c>
      <c r="U298">
        <v>3</v>
      </c>
      <c r="V298" t="s">
        <v>28</v>
      </c>
      <c r="W298">
        <v>54</v>
      </c>
      <c r="X298">
        <v>3</v>
      </c>
      <c r="Y298">
        <v>1</v>
      </c>
      <c r="Z298" t="s">
        <v>31</v>
      </c>
      <c r="AA298">
        <v>25233</v>
      </c>
      <c r="AB298">
        <v>1</v>
      </c>
      <c r="AC298">
        <v>13</v>
      </c>
      <c r="AD298">
        <v>3</v>
      </c>
      <c r="AE298">
        <v>3</v>
      </c>
      <c r="AF298">
        <v>0</v>
      </c>
      <c r="AG298">
        <v>0</v>
      </c>
      <c r="AH298">
        <v>2</v>
      </c>
      <c r="AI298">
        <v>0</v>
      </c>
      <c r="AJ298">
        <v>0</v>
      </c>
      <c r="AK298" t="str">
        <f>IF(Table2[[#This Row],[Alpha]]&gt;3%,"high performer",IF(Table2[[#This Row],[Alpha]]&gt;0%,"average performer","low performer"))</f>
        <v>high performer</v>
      </c>
      <c r="AL298" s="8">
        <v>1511.0458082261932</v>
      </c>
      <c r="AM298">
        <f>Table2[[#This Row],[Salary]]/Table2[[#This Row],[Market Salary]]</f>
        <v>0.93974649363339202</v>
      </c>
      <c r="AN298" t="str">
        <f>IF(AND(Table2[[#This Row],[Alpha]]&gt;3%,Table2[[#This Row],[Salary]]&lt;MEDIAN(G:G)),"Underpaid",IF(AND(Table2[[#This Row],[Alpha]]&lt;0,Table2[[#This Row],[Salary]]&gt;MEDIAN(G:G)),"Overpaid","Fair"))</f>
        <v>Underpaid</v>
      </c>
      <c r="AO298" t="str">
        <f>IF(AND(Table2[[#This Row],[Alpha]]&gt;3%,Table2[[#This Row],[Tenure]]&gt;5),"Ready Now",IF(AND(Table2[[#This Row],[Alpha]]&gt;0,Table2[[#This Row],[Tenure]]&gt;3),"Ready Soon","Not Ready"))</f>
        <v>Not Ready</v>
      </c>
    </row>
    <row r="299" spans="1:41" x14ac:dyDescent="0.35">
      <c r="A299">
        <v>35</v>
      </c>
      <c r="B299" t="s">
        <v>32</v>
      </c>
      <c r="C299">
        <v>3</v>
      </c>
      <c r="D299" t="s">
        <v>35</v>
      </c>
      <c r="E299" t="s">
        <v>30</v>
      </c>
      <c r="F299">
        <v>2</v>
      </c>
      <c r="G299" s="7">
        <v>8020</v>
      </c>
      <c r="H299" t="s">
        <v>32</v>
      </c>
      <c r="I299">
        <v>2</v>
      </c>
      <c r="J299">
        <v>11</v>
      </c>
      <c r="K299" s="5">
        <v>0.1</v>
      </c>
      <c r="L299" s="5">
        <v>0.09</v>
      </c>
      <c r="M299" s="6">
        <f t="shared" si="12"/>
        <v>1.0000000000000009E-2</v>
      </c>
      <c r="N299" s="8">
        <f t="shared" si="13"/>
        <v>1604</v>
      </c>
      <c r="O299">
        <v>500</v>
      </c>
      <c r="P299" t="str">
        <f t="shared" si="14"/>
        <v>low</v>
      </c>
      <c r="Q299" t="s">
        <v>26</v>
      </c>
      <c r="R299">
        <v>1232</v>
      </c>
      <c r="S299" t="s">
        <v>27</v>
      </c>
      <c r="T299">
        <v>16</v>
      </c>
      <c r="U299">
        <v>3</v>
      </c>
      <c r="V299" t="s">
        <v>48</v>
      </c>
      <c r="W299">
        <v>96</v>
      </c>
      <c r="X299">
        <v>3</v>
      </c>
      <c r="Y299">
        <v>3</v>
      </c>
      <c r="Z299" t="s">
        <v>37</v>
      </c>
      <c r="AA299">
        <v>5100</v>
      </c>
      <c r="AB299">
        <v>0</v>
      </c>
      <c r="AC299">
        <v>15</v>
      </c>
      <c r="AD299">
        <v>3</v>
      </c>
      <c r="AE299">
        <v>3</v>
      </c>
      <c r="AF299">
        <v>2</v>
      </c>
      <c r="AG299">
        <v>12</v>
      </c>
      <c r="AH299">
        <v>3</v>
      </c>
      <c r="AI299">
        <v>9</v>
      </c>
      <c r="AJ299">
        <v>6</v>
      </c>
      <c r="AK299" t="str">
        <f>IF(Table2[[#This Row],[Alpha]]&gt;3%,"high performer",IF(Table2[[#This Row],[Alpha]]&gt;0%,"average performer","low performer"))</f>
        <v>average performer</v>
      </c>
      <c r="AL299" s="8">
        <v>8383.9050170214505</v>
      </c>
      <c r="AM299">
        <f>Table2[[#This Row],[Salary]]/Table2[[#This Row],[Market Salary]]</f>
        <v>0.95659480680152853</v>
      </c>
      <c r="AN299" t="str">
        <f>IF(AND(Table2[[#This Row],[Alpha]]&gt;3%,Table2[[#This Row],[Salary]]&lt;MEDIAN(G:G)),"Underpaid",IF(AND(Table2[[#This Row],[Alpha]]&lt;0,Table2[[#This Row],[Salary]]&gt;MEDIAN(G:G)),"Overpaid","Fair"))</f>
        <v>Fair</v>
      </c>
      <c r="AO299" t="str">
        <f>IF(AND(Table2[[#This Row],[Alpha]]&gt;3%,Table2[[#This Row],[Tenure]]&gt;5),"Ready Now",IF(AND(Table2[[#This Row],[Alpha]]&gt;0,Table2[[#This Row],[Tenure]]&gt;3),"Ready Soon","Not Ready"))</f>
        <v>Ready Soon</v>
      </c>
    </row>
    <row r="300" spans="1:41" x14ac:dyDescent="0.35">
      <c r="A300">
        <v>36</v>
      </c>
      <c r="B300" t="s">
        <v>32</v>
      </c>
      <c r="C300">
        <v>3</v>
      </c>
      <c r="D300" t="s">
        <v>35</v>
      </c>
      <c r="E300" t="s">
        <v>39</v>
      </c>
      <c r="F300">
        <v>4</v>
      </c>
      <c r="G300" s="7">
        <v>3688</v>
      </c>
      <c r="H300" t="s">
        <v>32</v>
      </c>
      <c r="I300">
        <v>3</v>
      </c>
      <c r="J300">
        <v>1</v>
      </c>
      <c r="K300" s="5">
        <v>0.12</v>
      </c>
      <c r="L300" s="5">
        <v>0.1</v>
      </c>
      <c r="M300" s="6">
        <f t="shared" si="12"/>
        <v>1.999999999999999E-2</v>
      </c>
      <c r="N300" s="8">
        <f t="shared" si="13"/>
        <v>737.6</v>
      </c>
      <c r="O300">
        <v>4500</v>
      </c>
      <c r="P300" t="str">
        <f t="shared" si="14"/>
        <v>medium</v>
      </c>
      <c r="Q300" t="s">
        <v>33</v>
      </c>
      <c r="R300">
        <v>566</v>
      </c>
      <c r="S300" t="s">
        <v>34</v>
      </c>
      <c r="T300">
        <v>18</v>
      </c>
      <c r="U300">
        <v>4</v>
      </c>
      <c r="V300" t="s">
        <v>28</v>
      </c>
      <c r="W300">
        <v>81</v>
      </c>
      <c r="X300">
        <v>4</v>
      </c>
      <c r="Y300">
        <v>1</v>
      </c>
      <c r="Z300" t="s">
        <v>37</v>
      </c>
      <c r="AA300">
        <v>7122</v>
      </c>
      <c r="AB300">
        <v>4</v>
      </c>
      <c r="AC300">
        <v>18</v>
      </c>
      <c r="AD300">
        <v>3</v>
      </c>
      <c r="AE300">
        <v>4</v>
      </c>
      <c r="AF300">
        <v>2</v>
      </c>
      <c r="AG300">
        <v>4</v>
      </c>
      <c r="AH300">
        <v>2</v>
      </c>
      <c r="AI300">
        <v>0</v>
      </c>
      <c r="AJ300">
        <v>0</v>
      </c>
      <c r="AK300" t="str">
        <f>IF(Table2[[#This Row],[Alpha]]&gt;3%,"high performer",IF(Table2[[#This Row],[Alpha]]&gt;0%,"average performer","low performer"))</f>
        <v>average performer</v>
      </c>
      <c r="AL300" s="8">
        <v>4595.4467934478116</v>
      </c>
      <c r="AM300">
        <f>Table2[[#This Row],[Salary]]/Table2[[#This Row],[Market Salary]]</f>
        <v>0.80253350017202907</v>
      </c>
      <c r="AN300" t="str">
        <f>IF(AND(Table2[[#This Row],[Alpha]]&gt;3%,Table2[[#This Row],[Salary]]&lt;MEDIAN(G:G)),"Underpaid",IF(AND(Table2[[#This Row],[Alpha]]&lt;0,Table2[[#This Row],[Salary]]&gt;MEDIAN(G:G)),"Overpaid","Fair"))</f>
        <v>Fair</v>
      </c>
      <c r="AO300" t="str">
        <f>IF(AND(Table2[[#This Row],[Alpha]]&gt;3%,Table2[[#This Row],[Tenure]]&gt;5),"Ready Now",IF(AND(Table2[[#This Row],[Alpha]]&gt;0,Table2[[#This Row],[Tenure]]&gt;3),"Ready Soon","Not Ready"))</f>
        <v>Not Ready</v>
      </c>
    </row>
    <row r="301" spans="1:41" x14ac:dyDescent="0.35">
      <c r="A301">
        <v>51</v>
      </c>
      <c r="B301" t="s">
        <v>32</v>
      </c>
      <c r="C301">
        <v>4</v>
      </c>
      <c r="D301" t="s">
        <v>35</v>
      </c>
      <c r="E301" t="s">
        <v>42</v>
      </c>
      <c r="F301">
        <v>2</v>
      </c>
      <c r="G301" s="7">
        <v>5482</v>
      </c>
      <c r="H301" t="s">
        <v>32</v>
      </c>
      <c r="I301">
        <v>3</v>
      </c>
      <c r="J301">
        <v>4</v>
      </c>
      <c r="K301" s="5">
        <v>0.08</v>
      </c>
      <c r="L301" s="5">
        <v>0.11</v>
      </c>
      <c r="M301" s="6">
        <f t="shared" si="12"/>
        <v>-0.03</v>
      </c>
      <c r="N301" s="8">
        <f t="shared" si="13"/>
        <v>1096.4000000000001</v>
      </c>
      <c r="O301">
        <v>1200</v>
      </c>
      <c r="P301" t="str">
        <f t="shared" si="14"/>
        <v>low</v>
      </c>
      <c r="Q301" t="s">
        <v>26</v>
      </c>
      <c r="R301">
        <v>1302</v>
      </c>
      <c r="S301" t="s">
        <v>34</v>
      </c>
      <c r="T301">
        <v>2</v>
      </c>
      <c r="U301">
        <v>3</v>
      </c>
      <c r="V301" t="s">
        <v>40</v>
      </c>
      <c r="W301">
        <v>84</v>
      </c>
      <c r="X301">
        <v>1</v>
      </c>
      <c r="Y301">
        <v>2</v>
      </c>
      <c r="Z301" t="s">
        <v>41</v>
      </c>
      <c r="AA301">
        <v>16321</v>
      </c>
      <c r="AB301">
        <v>5</v>
      </c>
      <c r="AC301">
        <v>18</v>
      </c>
      <c r="AD301">
        <v>3</v>
      </c>
      <c r="AE301">
        <v>4</v>
      </c>
      <c r="AF301">
        <v>1</v>
      </c>
      <c r="AG301">
        <v>13</v>
      </c>
      <c r="AH301">
        <v>3</v>
      </c>
      <c r="AI301">
        <v>1</v>
      </c>
      <c r="AJ301">
        <v>1</v>
      </c>
      <c r="AK301" t="str">
        <f>IF(Table2[[#This Row],[Alpha]]&gt;3%,"high performer",IF(Table2[[#This Row],[Alpha]]&gt;0%,"average performer","low performer"))</f>
        <v>low performer</v>
      </c>
      <c r="AL301" s="8">
        <v>5616.0807887065994</v>
      </c>
      <c r="AM301">
        <f>Table2[[#This Row],[Salary]]/Table2[[#This Row],[Market Salary]]</f>
        <v>0.97612555913080468</v>
      </c>
      <c r="AN301" t="str">
        <f>IF(AND(Table2[[#This Row],[Alpha]]&gt;3%,Table2[[#This Row],[Salary]]&lt;MEDIAN(G:G)),"Underpaid",IF(AND(Table2[[#This Row],[Alpha]]&lt;0,Table2[[#This Row],[Salary]]&gt;MEDIAN(G:G)),"Overpaid","Fair"))</f>
        <v>Overpaid</v>
      </c>
      <c r="AO301" t="str">
        <f>IF(AND(Table2[[#This Row],[Alpha]]&gt;3%,Table2[[#This Row],[Tenure]]&gt;5),"Ready Now",IF(AND(Table2[[#This Row],[Alpha]]&gt;0,Table2[[#This Row],[Tenure]]&gt;3),"Ready Soon","Not Ready"))</f>
        <v>Not Ready</v>
      </c>
    </row>
    <row r="302" spans="1:41" x14ac:dyDescent="0.35">
      <c r="A302">
        <v>41</v>
      </c>
      <c r="B302" t="s">
        <v>32</v>
      </c>
      <c r="C302">
        <v>4</v>
      </c>
      <c r="D302" t="s">
        <v>35</v>
      </c>
      <c r="E302" t="s">
        <v>45</v>
      </c>
      <c r="F302">
        <v>2</v>
      </c>
      <c r="G302" s="7">
        <v>16015</v>
      </c>
      <c r="H302" t="s">
        <v>32</v>
      </c>
      <c r="I302">
        <v>3</v>
      </c>
      <c r="J302">
        <v>22</v>
      </c>
      <c r="K302" s="5">
        <v>0.08</v>
      </c>
      <c r="L302" s="5">
        <v>7.0000000000000007E-2</v>
      </c>
      <c r="M302" s="6">
        <f t="shared" si="12"/>
        <v>9.999999999999995E-3</v>
      </c>
      <c r="N302" s="8">
        <f t="shared" si="13"/>
        <v>3203</v>
      </c>
      <c r="O302">
        <v>500</v>
      </c>
      <c r="P302" t="str">
        <f t="shared" si="14"/>
        <v>low</v>
      </c>
      <c r="Q302" t="s">
        <v>26</v>
      </c>
      <c r="R302">
        <v>334</v>
      </c>
      <c r="S302" t="s">
        <v>27</v>
      </c>
      <c r="T302">
        <v>2</v>
      </c>
      <c r="U302">
        <v>4</v>
      </c>
      <c r="V302" t="s">
        <v>28</v>
      </c>
      <c r="W302">
        <v>88</v>
      </c>
      <c r="X302">
        <v>3</v>
      </c>
      <c r="Y302">
        <v>4</v>
      </c>
      <c r="Z302" t="s">
        <v>31</v>
      </c>
      <c r="AA302">
        <v>15896</v>
      </c>
      <c r="AB302">
        <v>1</v>
      </c>
      <c r="AC302">
        <v>19</v>
      </c>
      <c r="AD302">
        <v>3</v>
      </c>
      <c r="AE302">
        <v>2</v>
      </c>
      <c r="AF302">
        <v>0</v>
      </c>
      <c r="AG302">
        <v>22</v>
      </c>
      <c r="AH302">
        <v>2</v>
      </c>
      <c r="AI302">
        <v>10</v>
      </c>
      <c r="AJ302">
        <v>0</v>
      </c>
      <c r="AK302" t="str">
        <f>IF(Table2[[#This Row],[Alpha]]&gt;3%,"high performer",IF(Table2[[#This Row],[Alpha]]&gt;0%,"average performer","low performer"))</f>
        <v>average performer</v>
      </c>
      <c r="AL302" s="8">
        <v>20543.818784107949</v>
      </c>
      <c r="AM302">
        <f>Table2[[#This Row],[Salary]]/Table2[[#This Row],[Market Salary]]</f>
        <v>0.77955321589911508</v>
      </c>
      <c r="AN302" t="str">
        <f>IF(AND(Table2[[#This Row],[Alpha]]&gt;3%,Table2[[#This Row],[Salary]]&lt;MEDIAN(G:G)),"Underpaid",IF(AND(Table2[[#This Row],[Alpha]]&lt;0,Table2[[#This Row],[Salary]]&gt;MEDIAN(G:G)),"Overpaid","Fair"))</f>
        <v>Fair</v>
      </c>
      <c r="AO302" t="str">
        <f>IF(AND(Table2[[#This Row],[Alpha]]&gt;3%,Table2[[#This Row],[Tenure]]&gt;5),"Ready Now",IF(AND(Table2[[#This Row],[Alpha]]&gt;0,Table2[[#This Row],[Tenure]]&gt;3),"Ready Soon","Not Ready"))</f>
        <v>Ready Soon</v>
      </c>
    </row>
    <row r="303" spans="1:41" x14ac:dyDescent="0.35">
      <c r="A303">
        <v>18</v>
      </c>
      <c r="B303" t="s">
        <v>32</v>
      </c>
      <c r="C303">
        <v>4</v>
      </c>
      <c r="D303" t="s">
        <v>29</v>
      </c>
      <c r="E303" t="s">
        <v>46</v>
      </c>
      <c r="F303">
        <v>3</v>
      </c>
      <c r="G303" s="7">
        <v>1200</v>
      </c>
      <c r="H303" t="s">
        <v>32</v>
      </c>
      <c r="I303">
        <v>3</v>
      </c>
      <c r="J303">
        <v>0</v>
      </c>
      <c r="K303" s="5">
        <v>0.1</v>
      </c>
      <c r="L303" s="5">
        <v>0.11</v>
      </c>
      <c r="M303" s="6">
        <f t="shared" si="12"/>
        <v>-9.999999999999995E-3</v>
      </c>
      <c r="N303" s="8">
        <f t="shared" si="13"/>
        <v>240</v>
      </c>
      <c r="O303">
        <v>500</v>
      </c>
      <c r="P303" t="str">
        <f t="shared" si="14"/>
        <v>High</v>
      </c>
      <c r="Q303" t="s">
        <v>26</v>
      </c>
      <c r="R303">
        <v>812</v>
      </c>
      <c r="S303" t="s">
        <v>27</v>
      </c>
      <c r="T303">
        <v>10</v>
      </c>
      <c r="U303">
        <v>3</v>
      </c>
      <c r="V303" t="s">
        <v>40</v>
      </c>
      <c r="W303">
        <v>69</v>
      </c>
      <c r="X303">
        <v>2</v>
      </c>
      <c r="Y303">
        <v>1</v>
      </c>
      <c r="Z303" t="s">
        <v>31</v>
      </c>
      <c r="AA303">
        <v>9724</v>
      </c>
      <c r="AB303">
        <v>1</v>
      </c>
      <c r="AC303">
        <v>12</v>
      </c>
      <c r="AD303">
        <v>3</v>
      </c>
      <c r="AE303">
        <v>1</v>
      </c>
      <c r="AF303">
        <v>0</v>
      </c>
      <c r="AG303">
        <v>0</v>
      </c>
      <c r="AH303">
        <v>2</v>
      </c>
      <c r="AI303">
        <v>0</v>
      </c>
      <c r="AJ303">
        <v>0</v>
      </c>
      <c r="AK303" t="str">
        <f>IF(Table2[[#This Row],[Alpha]]&gt;3%,"high performer",IF(Table2[[#This Row],[Alpha]]&gt;0%,"average performer","low performer"))</f>
        <v>low performer</v>
      </c>
      <c r="AL303" s="8">
        <v>1238.1944344343133</v>
      </c>
      <c r="AM303">
        <f>Table2[[#This Row],[Salary]]/Table2[[#This Row],[Market Salary]]</f>
        <v>0.96915312056642955</v>
      </c>
      <c r="AN303" t="str">
        <f>IF(AND(Table2[[#This Row],[Alpha]]&gt;3%,Table2[[#This Row],[Salary]]&lt;MEDIAN(G:G)),"Underpaid",IF(AND(Table2[[#This Row],[Alpha]]&lt;0,Table2[[#This Row],[Salary]]&gt;MEDIAN(G:G)),"Overpaid","Fair"))</f>
        <v>Fair</v>
      </c>
      <c r="AO303" t="str">
        <f>IF(AND(Table2[[#This Row],[Alpha]]&gt;3%,Table2[[#This Row],[Tenure]]&gt;5),"Ready Now",IF(AND(Table2[[#This Row],[Alpha]]&gt;0,Table2[[#This Row],[Tenure]]&gt;3),"Ready Soon","Not Ready"))</f>
        <v>Not Ready</v>
      </c>
    </row>
    <row r="304" spans="1:41" x14ac:dyDescent="0.35">
      <c r="A304">
        <v>28</v>
      </c>
      <c r="B304" t="s">
        <v>32</v>
      </c>
      <c r="C304">
        <v>2</v>
      </c>
      <c r="D304" t="s">
        <v>35</v>
      </c>
      <c r="E304" t="s">
        <v>43</v>
      </c>
      <c r="F304">
        <v>1</v>
      </c>
      <c r="G304" s="7">
        <v>5661</v>
      </c>
      <c r="H304" t="s">
        <v>32</v>
      </c>
      <c r="I304">
        <v>3</v>
      </c>
      <c r="J304">
        <v>8</v>
      </c>
      <c r="K304" s="5">
        <v>0.15</v>
      </c>
      <c r="L304" s="5">
        <v>0.09</v>
      </c>
      <c r="M304" s="6">
        <f t="shared" si="12"/>
        <v>0.06</v>
      </c>
      <c r="N304" s="8">
        <f t="shared" si="13"/>
        <v>1132.2</v>
      </c>
      <c r="O304">
        <v>1200</v>
      </c>
      <c r="P304" t="str">
        <f t="shared" si="14"/>
        <v>low</v>
      </c>
      <c r="Q304" t="s">
        <v>26</v>
      </c>
      <c r="R304">
        <v>1476</v>
      </c>
      <c r="S304" t="s">
        <v>34</v>
      </c>
      <c r="T304">
        <v>16</v>
      </c>
      <c r="U304">
        <v>2</v>
      </c>
      <c r="V304" t="s">
        <v>40</v>
      </c>
      <c r="W304">
        <v>68</v>
      </c>
      <c r="X304">
        <v>4</v>
      </c>
      <c r="Y304">
        <v>2</v>
      </c>
      <c r="Z304" t="s">
        <v>31</v>
      </c>
      <c r="AA304">
        <v>4824</v>
      </c>
      <c r="AB304">
        <v>0</v>
      </c>
      <c r="AC304">
        <v>19</v>
      </c>
      <c r="AD304">
        <v>3</v>
      </c>
      <c r="AE304">
        <v>3</v>
      </c>
      <c r="AF304">
        <v>0</v>
      </c>
      <c r="AG304">
        <v>9</v>
      </c>
      <c r="AH304">
        <v>2</v>
      </c>
      <c r="AI304">
        <v>3</v>
      </c>
      <c r="AJ304">
        <v>0</v>
      </c>
      <c r="AK304" t="str">
        <f>IF(Table2[[#This Row],[Alpha]]&gt;3%,"high performer",IF(Table2[[#This Row],[Alpha]]&gt;0%,"average performer","low performer"))</f>
        <v>high performer</v>
      </c>
      <c r="AL304" s="8">
        <v>6714.3661472412041</v>
      </c>
      <c r="AM304">
        <f>Table2[[#This Row],[Salary]]/Table2[[#This Row],[Market Salary]]</f>
        <v>0.84311755955191525</v>
      </c>
      <c r="AN304" t="str">
        <f>IF(AND(Table2[[#This Row],[Alpha]]&gt;3%,Table2[[#This Row],[Salary]]&lt;MEDIAN(G:G)),"Underpaid",IF(AND(Table2[[#This Row],[Alpha]]&lt;0,Table2[[#This Row],[Salary]]&gt;MEDIAN(G:G)),"Overpaid","Fair"))</f>
        <v>Fair</v>
      </c>
      <c r="AO304" t="str">
        <f>IF(AND(Table2[[#This Row],[Alpha]]&gt;3%,Table2[[#This Row],[Tenure]]&gt;5),"Ready Now",IF(AND(Table2[[#This Row],[Alpha]]&gt;0,Table2[[#This Row],[Tenure]]&gt;3),"Ready Soon","Not Ready"))</f>
        <v>Ready Now</v>
      </c>
    </row>
    <row r="305" spans="1:41" x14ac:dyDescent="0.35">
      <c r="A305">
        <v>31</v>
      </c>
      <c r="B305" t="s">
        <v>32</v>
      </c>
      <c r="C305">
        <v>2</v>
      </c>
      <c r="D305" t="s">
        <v>35</v>
      </c>
      <c r="E305" t="s">
        <v>30</v>
      </c>
      <c r="F305">
        <v>4</v>
      </c>
      <c r="G305" s="7">
        <v>6929</v>
      </c>
      <c r="H305" t="s">
        <v>32</v>
      </c>
      <c r="I305">
        <v>2</v>
      </c>
      <c r="J305">
        <v>8</v>
      </c>
      <c r="K305" s="5">
        <v>0.15</v>
      </c>
      <c r="L305" s="5">
        <v>0.11</v>
      </c>
      <c r="M305" s="6">
        <f t="shared" si="12"/>
        <v>3.9999999999999994E-2</v>
      </c>
      <c r="N305" s="8">
        <f t="shared" si="13"/>
        <v>1385.8000000000002</v>
      </c>
      <c r="O305">
        <v>4500</v>
      </c>
      <c r="P305" t="str">
        <f t="shared" si="14"/>
        <v>low</v>
      </c>
      <c r="Q305" t="s">
        <v>26</v>
      </c>
      <c r="R305">
        <v>218</v>
      </c>
      <c r="S305" t="s">
        <v>27</v>
      </c>
      <c r="T305">
        <v>7</v>
      </c>
      <c r="U305">
        <v>3</v>
      </c>
      <c r="V305" t="s">
        <v>49</v>
      </c>
      <c r="W305">
        <v>100</v>
      </c>
      <c r="X305">
        <v>4</v>
      </c>
      <c r="Y305">
        <v>2</v>
      </c>
      <c r="Z305" t="s">
        <v>37</v>
      </c>
      <c r="AA305">
        <v>12241</v>
      </c>
      <c r="AB305">
        <v>4</v>
      </c>
      <c r="AC305">
        <v>11</v>
      </c>
      <c r="AD305">
        <v>3</v>
      </c>
      <c r="AE305">
        <v>2</v>
      </c>
      <c r="AF305">
        <v>1</v>
      </c>
      <c r="AG305">
        <v>10</v>
      </c>
      <c r="AH305">
        <v>3</v>
      </c>
      <c r="AI305">
        <v>7</v>
      </c>
      <c r="AJ305">
        <v>7</v>
      </c>
      <c r="AK305" t="str">
        <f>IF(Table2[[#This Row],[Alpha]]&gt;3%,"high performer",IF(Table2[[#This Row],[Alpha]]&gt;0%,"average performer","low performer"))</f>
        <v>high performer</v>
      </c>
      <c r="AL305" s="8">
        <v>7852.7986838157949</v>
      </c>
      <c r="AM305">
        <f>Table2[[#This Row],[Salary]]/Table2[[#This Row],[Market Salary]]</f>
        <v>0.88236057983764493</v>
      </c>
      <c r="AN305" t="str">
        <f>IF(AND(Table2[[#This Row],[Alpha]]&gt;3%,Table2[[#This Row],[Salary]]&lt;MEDIAN(G:G)),"Underpaid",IF(AND(Table2[[#This Row],[Alpha]]&lt;0,Table2[[#This Row],[Salary]]&gt;MEDIAN(G:G)),"Overpaid","Fair"))</f>
        <v>Fair</v>
      </c>
      <c r="AO305" t="str">
        <f>IF(AND(Table2[[#This Row],[Alpha]]&gt;3%,Table2[[#This Row],[Tenure]]&gt;5),"Ready Now",IF(AND(Table2[[#This Row],[Alpha]]&gt;0,Table2[[#This Row],[Tenure]]&gt;3),"Ready Soon","Not Ready"))</f>
        <v>Ready Now</v>
      </c>
    </row>
    <row r="306" spans="1:41" x14ac:dyDescent="0.35">
      <c r="A306">
        <v>39</v>
      </c>
      <c r="B306" t="s">
        <v>32</v>
      </c>
      <c r="C306">
        <v>3</v>
      </c>
      <c r="D306" t="s">
        <v>35</v>
      </c>
      <c r="E306" t="s">
        <v>43</v>
      </c>
      <c r="F306">
        <v>4</v>
      </c>
      <c r="G306" s="7">
        <v>9613</v>
      </c>
      <c r="H306" t="s">
        <v>32</v>
      </c>
      <c r="I306">
        <v>2</v>
      </c>
      <c r="J306">
        <v>18</v>
      </c>
      <c r="K306" s="5">
        <v>0.15</v>
      </c>
      <c r="L306" s="5">
        <v>0.1</v>
      </c>
      <c r="M306" s="6">
        <f t="shared" si="12"/>
        <v>4.9999999999999989E-2</v>
      </c>
      <c r="N306" s="8">
        <f t="shared" si="13"/>
        <v>1922.6000000000001</v>
      </c>
      <c r="O306">
        <v>3000</v>
      </c>
      <c r="P306" t="str">
        <f t="shared" si="14"/>
        <v>low</v>
      </c>
      <c r="Q306" t="s">
        <v>26</v>
      </c>
      <c r="R306">
        <v>1132</v>
      </c>
      <c r="S306" t="s">
        <v>34</v>
      </c>
      <c r="T306">
        <v>1</v>
      </c>
      <c r="U306">
        <v>3</v>
      </c>
      <c r="V306" t="s">
        <v>40</v>
      </c>
      <c r="W306">
        <v>48</v>
      </c>
      <c r="X306">
        <v>4</v>
      </c>
      <c r="Y306">
        <v>3</v>
      </c>
      <c r="Z306" t="s">
        <v>41</v>
      </c>
      <c r="AA306">
        <v>10942</v>
      </c>
      <c r="AB306">
        <v>0</v>
      </c>
      <c r="AC306">
        <v>17</v>
      </c>
      <c r="AD306">
        <v>3</v>
      </c>
      <c r="AE306">
        <v>1</v>
      </c>
      <c r="AF306">
        <v>3</v>
      </c>
      <c r="AG306">
        <v>19</v>
      </c>
      <c r="AH306">
        <v>5</v>
      </c>
      <c r="AI306">
        <v>10</v>
      </c>
      <c r="AJ306">
        <v>3</v>
      </c>
      <c r="AK306" t="str">
        <f>IF(Table2[[#This Row],[Alpha]]&gt;3%,"high performer",IF(Table2[[#This Row],[Alpha]]&gt;0%,"average performer","low performer"))</f>
        <v>high performer</v>
      </c>
      <c r="AL306" s="8">
        <v>10750.893000974233</v>
      </c>
      <c r="AM306">
        <f>Table2[[#This Row],[Salary]]/Table2[[#This Row],[Market Salary]]</f>
        <v>0.89415828053808011</v>
      </c>
      <c r="AN306" t="str">
        <f>IF(AND(Table2[[#This Row],[Alpha]]&gt;3%,Table2[[#This Row],[Salary]]&lt;MEDIAN(G:G)),"Underpaid",IF(AND(Table2[[#This Row],[Alpha]]&lt;0,Table2[[#This Row],[Salary]]&gt;MEDIAN(G:G)),"Overpaid","Fair"))</f>
        <v>Fair</v>
      </c>
      <c r="AO306" t="str">
        <f>IF(AND(Table2[[#This Row],[Alpha]]&gt;3%,Table2[[#This Row],[Tenure]]&gt;5),"Ready Now",IF(AND(Table2[[#This Row],[Alpha]]&gt;0,Table2[[#This Row],[Tenure]]&gt;3),"Ready Soon","Not Ready"))</f>
        <v>Ready Now</v>
      </c>
    </row>
    <row r="307" spans="1:41" x14ac:dyDescent="0.35">
      <c r="A307">
        <v>36</v>
      </c>
      <c r="B307" t="s">
        <v>32</v>
      </c>
      <c r="C307">
        <v>2</v>
      </c>
      <c r="D307" t="s">
        <v>29</v>
      </c>
      <c r="E307" t="s">
        <v>39</v>
      </c>
      <c r="F307">
        <v>2</v>
      </c>
      <c r="G307" s="7">
        <v>5674</v>
      </c>
      <c r="H307" t="s">
        <v>32</v>
      </c>
      <c r="I307">
        <v>3</v>
      </c>
      <c r="J307">
        <v>9</v>
      </c>
      <c r="K307" s="5">
        <v>0.12</v>
      </c>
      <c r="L307" s="5">
        <v>7.0000000000000007E-2</v>
      </c>
      <c r="M307" s="6">
        <f t="shared" si="12"/>
        <v>4.9999999999999989E-2</v>
      </c>
      <c r="N307" s="8">
        <f t="shared" si="13"/>
        <v>1134.8</v>
      </c>
      <c r="O307">
        <v>3000</v>
      </c>
      <c r="P307" t="str">
        <f t="shared" si="14"/>
        <v>medium</v>
      </c>
      <c r="Q307" t="s">
        <v>44</v>
      </c>
      <c r="R307">
        <v>1105</v>
      </c>
      <c r="S307" t="s">
        <v>34</v>
      </c>
      <c r="T307">
        <v>24</v>
      </c>
      <c r="U307">
        <v>4</v>
      </c>
      <c r="V307" t="s">
        <v>28</v>
      </c>
      <c r="W307">
        <v>47</v>
      </c>
      <c r="X307">
        <v>3</v>
      </c>
      <c r="Y307">
        <v>2</v>
      </c>
      <c r="Z307" t="s">
        <v>37</v>
      </c>
      <c r="AA307">
        <v>6927</v>
      </c>
      <c r="AB307">
        <v>7</v>
      </c>
      <c r="AC307">
        <v>15</v>
      </c>
      <c r="AD307">
        <v>3</v>
      </c>
      <c r="AE307">
        <v>3</v>
      </c>
      <c r="AF307">
        <v>1</v>
      </c>
      <c r="AG307">
        <v>11</v>
      </c>
      <c r="AH307">
        <v>3</v>
      </c>
      <c r="AI307">
        <v>8</v>
      </c>
      <c r="AJ307">
        <v>0</v>
      </c>
      <c r="AK307" t="str">
        <f>IF(Table2[[#This Row],[Alpha]]&gt;3%,"high performer",IF(Table2[[#This Row],[Alpha]]&gt;0%,"average performer","low performer"))</f>
        <v>high performer</v>
      </c>
      <c r="AL307" s="8">
        <v>5909.6000985116752</v>
      </c>
      <c r="AM307">
        <f>Table2[[#This Row],[Salary]]/Table2[[#This Row],[Market Salary]]</f>
        <v>0.96013264948824362</v>
      </c>
      <c r="AN307" t="str">
        <f>IF(AND(Table2[[#This Row],[Alpha]]&gt;3%,Table2[[#This Row],[Salary]]&lt;MEDIAN(G:G)),"Underpaid",IF(AND(Table2[[#This Row],[Alpha]]&lt;0,Table2[[#This Row],[Salary]]&gt;MEDIAN(G:G)),"Overpaid","Fair"))</f>
        <v>Fair</v>
      </c>
      <c r="AO307" t="str">
        <f>IF(AND(Table2[[#This Row],[Alpha]]&gt;3%,Table2[[#This Row],[Tenure]]&gt;5),"Ready Now",IF(AND(Table2[[#This Row],[Alpha]]&gt;0,Table2[[#This Row],[Tenure]]&gt;3),"Ready Soon","Not Ready"))</f>
        <v>Ready Now</v>
      </c>
    </row>
    <row r="308" spans="1:41" x14ac:dyDescent="0.35">
      <c r="A308">
        <v>32</v>
      </c>
      <c r="B308" t="s">
        <v>32</v>
      </c>
      <c r="C308">
        <v>4</v>
      </c>
      <c r="D308" t="s">
        <v>35</v>
      </c>
      <c r="E308" t="s">
        <v>30</v>
      </c>
      <c r="F308">
        <v>3</v>
      </c>
      <c r="G308" s="7">
        <v>5484</v>
      </c>
      <c r="H308" t="s">
        <v>32</v>
      </c>
      <c r="I308">
        <v>2</v>
      </c>
      <c r="J308">
        <v>13</v>
      </c>
      <c r="K308" s="5">
        <v>0.08</v>
      </c>
      <c r="L308" s="5">
        <v>7.0000000000000007E-2</v>
      </c>
      <c r="M308" s="6">
        <f t="shared" si="12"/>
        <v>9.999999999999995E-3</v>
      </c>
      <c r="N308" s="8">
        <f t="shared" si="13"/>
        <v>1096.8</v>
      </c>
      <c r="O308">
        <v>1200</v>
      </c>
      <c r="P308" t="str">
        <f t="shared" si="14"/>
        <v>low</v>
      </c>
      <c r="Q308" t="s">
        <v>26</v>
      </c>
      <c r="R308">
        <v>906</v>
      </c>
      <c r="S308" t="s">
        <v>27</v>
      </c>
      <c r="T308">
        <v>7</v>
      </c>
      <c r="U308">
        <v>3</v>
      </c>
      <c r="V308" t="s">
        <v>28</v>
      </c>
      <c r="W308">
        <v>91</v>
      </c>
      <c r="X308">
        <v>2</v>
      </c>
      <c r="Y308">
        <v>2</v>
      </c>
      <c r="Z308" t="s">
        <v>37</v>
      </c>
      <c r="AA308">
        <v>16985</v>
      </c>
      <c r="AB308">
        <v>1</v>
      </c>
      <c r="AC308">
        <v>14</v>
      </c>
      <c r="AD308">
        <v>3</v>
      </c>
      <c r="AE308">
        <v>3</v>
      </c>
      <c r="AF308">
        <v>1</v>
      </c>
      <c r="AG308">
        <v>13</v>
      </c>
      <c r="AH308">
        <v>3</v>
      </c>
      <c r="AI308">
        <v>8</v>
      </c>
      <c r="AJ308">
        <v>4</v>
      </c>
      <c r="AK308" t="str">
        <f>IF(Table2[[#This Row],[Alpha]]&gt;3%,"high performer",IF(Table2[[#This Row],[Alpha]]&gt;0%,"average performer","low performer"))</f>
        <v>average performer</v>
      </c>
      <c r="AL308" s="8">
        <v>5596.5125745976293</v>
      </c>
      <c r="AM308">
        <f>Table2[[#This Row],[Salary]]/Table2[[#This Row],[Market Salary]]</f>
        <v>0.97989594893285514</v>
      </c>
      <c r="AN308" t="str">
        <f>IF(AND(Table2[[#This Row],[Alpha]]&gt;3%,Table2[[#This Row],[Salary]]&lt;MEDIAN(G:G)),"Underpaid",IF(AND(Table2[[#This Row],[Alpha]]&lt;0,Table2[[#This Row],[Salary]]&gt;MEDIAN(G:G)),"Overpaid","Fair"))</f>
        <v>Fair</v>
      </c>
      <c r="AO308" t="str">
        <f>IF(AND(Table2[[#This Row],[Alpha]]&gt;3%,Table2[[#This Row],[Tenure]]&gt;5),"Ready Now",IF(AND(Table2[[#This Row],[Alpha]]&gt;0,Table2[[#This Row],[Tenure]]&gt;3),"Ready Soon","Not Ready"))</f>
        <v>Ready Soon</v>
      </c>
    </row>
    <row r="309" spans="1:41" x14ac:dyDescent="0.35">
      <c r="A309">
        <v>38</v>
      </c>
      <c r="B309" t="s">
        <v>32</v>
      </c>
      <c r="C309">
        <v>1</v>
      </c>
      <c r="D309" t="s">
        <v>29</v>
      </c>
      <c r="E309" t="s">
        <v>47</v>
      </c>
      <c r="F309">
        <v>2</v>
      </c>
      <c r="G309" s="7">
        <v>12061</v>
      </c>
      <c r="H309" t="s">
        <v>32</v>
      </c>
      <c r="I309">
        <v>3</v>
      </c>
      <c r="J309">
        <v>10</v>
      </c>
      <c r="K309" s="5">
        <v>0.12</v>
      </c>
      <c r="L309" s="5">
        <v>0.09</v>
      </c>
      <c r="M309" s="6">
        <f t="shared" si="12"/>
        <v>0.03</v>
      </c>
      <c r="N309" s="8">
        <f t="shared" si="13"/>
        <v>2412.2000000000003</v>
      </c>
      <c r="O309">
        <v>1200</v>
      </c>
      <c r="P309" t="str">
        <f t="shared" si="14"/>
        <v>low</v>
      </c>
      <c r="Q309" t="s">
        <v>26</v>
      </c>
      <c r="R309">
        <v>849</v>
      </c>
      <c r="S309" t="s">
        <v>34</v>
      </c>
      <c r="T309">
        <v>25</v>
      </c>
      <c r="U309">
        <v>2</v>
      </c>
      <c r="V309" t="s">
        <v>28</v>
      </c>
      <c r="W309">
        <v>81</v>
      </c>
      <c r="X309">
        <v>2</v>
      </c>
      <c r="Y309">
        <v>3</v>
      </c>
      <c r="Z309" t="s">
        <v>37</v>
      </c>
      <c r="AA309">
        <v>26707</v>
      </c>
      <c r="AB309">
        <v>3</v>
      </c>
      <c r="AC309">
        <v>17</v>
      </c>
      <c r="AD309">
        <v>3</v>
      </c>
      <c r="AE309">
        <v>3</v>
      </c>
      <c r="AF309">
        <v>1</v>
      </c>
      <c r="AG309">
        <v>19</v>
      </c>
      <c r="AH309">
        <v>2</v>
      </c>
      <c r="AI309">
        <v>8</v>
      </c>
      <c r="AJ309">
        <v>0</v>
      </c>
      <c r="AK309" t="str">
        <f>IF(Table2[[#This Row],[Alpha]]&gt;3%,"high performer",IF(Table2[[#This Row],[Alpha]]&gt;0%,"average performer","low performer"))</f>
        <v>average performer</v>
      </c>
      <c r="AL309" s="8">
        <v>14331.374127130659</v>
      </c>
      <c r="AM309">
        <f>Table2[[#This Row],[Salary]]/Table2[[#This Row],[Market Salary]]</f>
        <v>0.84158015086406657</v>
      </c>
      <c r="AN309" t="str">
        <f>IF(AND(Table2[[#This Row],[Alpha]]&gt;3%,Table2[[#This Row],[Salary]]&lt;MEDIAN(G:G)),"Underpaid",IF(AND(Table2[[#This Row],[Alpha]]&lt;0,Table2[[#This Row],[Salary]]&gt;MEDIAN(G:G)),"Overpaid","Fair"))</f>
        <v>Fair</v>
      </c>
      <c r="AO309" t="str">
        <f>IF(AND(Table2[[#This Row],[Alpha]]&gt;3%,Table2[[#This Row],[Tenure]]&gt;5),"Ready Now",IF(AND(Table2[[#This Row],[Alpha]]&gt;0,Table2[[#This Row],[Tenure]]&gt;3),"Ready Soon","Not Ready"))</f>
        <v>Ready Soon</v>
      </c>
    </row>
    <row r="310" spans="1:41" x14ac:dyDescent="0.35">
      <c r="A310">
        <v>58</v>
      </c>
      <c r="B310" t="s">
        <v>32</v>
      </c>
      <c r="C310">
        <v>4</v>
      </c>
      <c r="D310" t="s">
        <v>35</v>
      </c>
      <c r="E310" t="s">
        <v>43</v>
      </c>
      <c r="F310">
        <v>3</v>
      </c>
      <c r="G310" s="7">
        <v>5660</v>
      </c>
      <c r="H310" t="s">
        <v>25</v>
      </c>
      <c r="I310">
        <v>3</v>
      </c>
      <c r="J310">
        <v>5</v>
      </c>
      <c r="K310" s="5">
        <v>0.08</v>
      </c>
      <c r="L310" s="5">
        <v>7.0000000000000007E-2</v>
      </c>
      <c r="M310" s="6">
        <f t="shared" si="12"/>
        <v>9.999999999999995E-3</v>
      </c>
      <c r="N310" s="8">
        <f t="shared" si="13"/>
        <v>1132</v>
      </c>
      <c r="O310">
        <v>1200</v>
      </c>
      <c r="P310" t="str">
        <f t="shared" si="14"/>
        <v>medium</v>
      </c>
      <c r="Q310" t="s">
        <v>44</v>
      </c>
      <c r="R310">
        <v>390</v>
      </c>
      <c r="S310" t="s">
        <v>34</v>
      </c>
      <c r="T310">
        <v>1</v>
      </c>
      <c r="U310">
        <v>4</v>
      </c>
      <c r="V310" t="s">
        <v>28</v>
      </c>
      <c r="W310">
        <v>32</v>
      </c>
      <c r="X310">
        <v>1</v>
      </c>
      <c r="Y310">
        <v>2</v>
      </c>
      <c r="Z310" t="s">
        <v>41</v>
      </c>
      <c r="AA310">
        <v>17056</v>
      </c>
      <c r="AB310">
        <v>2</v>
      </c>
      <c r="AC310">
        <v>13</v>
      </c>
      <c r="AD310">
        <v>3</v>
      </c>
      <c r="AE310">
        <v>4</v>
      </c>
      <c r="AF310">
        <v>1</v>
      </c>
      <c r="AG310">
        <v>12</v>
      </c>
      <c r="AH310">
        <v>2</v>
      </c>
      <c r="AI310">
        <v>3</v>
      </c>
      <c r="AJ310">
        <v>1</v>
      </c>
      <c r="AK310" t="str">
        <f>IF(Table2[[#This Row],[Alpha]]&gt;3%,"high performer",IF(Table2[[#This Row],[Alpha]]&gt;0%,"average performer","low performer"))</f>
        <v>average performer</v>
      </c>
      <c r="AL310" s="8">
        <v>5963.6333392596944</v>
      </c>
      <c r="AM310">
        <f>Table2[[#This Row],[Salary]]/Table2[[#This Row],[Market Salary]]</f>
        <v>0.94908584716957356</v>
      </c>
      <c r="AN310" t="str">
        <f>IF(AND(Table2[[#This Row],[Alpha]]&gt;3%,Table2[[#This Row],[Salary]]&lt;MEDIAN(G:G)),"Underpaid",IF(AND(Table2[[#This Row],[Alpha]]&lt;0,Table2[[#This Row],[Salary]]&gt;MEDIAN(G:G)),"Overpaid","Fair"))</f>
        <v>Fair</v>
      </c>
      <c r="AO310" t="str">
        <f>IF(AND(Table2[[#This Row],[Alpha]]&gt;3%,Table2[[#This Row],[Tenure]]&gt;5),"Ready Now",IF(AND(Table2[[#This Row],[Alpha]]&gt;0,Table2[[#This Row],[Tenure]]&gt;3),"Ready Soon","Not Ready"))</f>
        <v>Ready Soon</v>
      </c>
    </row>
    <row r="311" spans="1:41" x14ac:dyDescent="0.35">
      <c r="A311">
        <v>31</v>
      </c>
      <c r="B311" t="s">
        <v>32</v>
      </c>
      <c r="C311">
        <v>3</v>
      </c>
      <c r="D311" t="s">
        <v>35</v>
      </c>
      <c r="E311" t="s">
        <v>36</v>
      </c>
      <c r="F311">
        <v>4</v>
      </c>
      <c r="G311" s="7">
        <v>4821</v>
      </c>
      <c r="H311" t="s">
        <v>25</v>
      </c>
      <c r="I311">
        <v>3</v>
      </c>
      <c r="J311">
        <v>5</v>
      </c>
      <c r="K311" s="5">
        <v>0.12</v>
      </c>
      <c r="L311" s="5">
        <v>0.11</v>
      </c>
      <c r="M311" s="6">
        <f t="shared" si="12"/>
        <v>9.999999999999995E-3</v>
      </c>
      <c r="N311" s="8">
        <f t="shared" si="13"/>
        <v>964.2</v>
      </c>
      <c r="O311">
        <v>3000</v>
      </c>
      <c r="P311" t="str">
        <f t="shared" si="14"/>
        <v>low</v>
      </c>
      <c r="Q311" t="s">
        <v>26</v>
      </c>
      <c r="R311">
        <v>691</v>
      </c>
      <c r="S311" t="s">
        <v>34</v>
      </c>
      <c r="T311">
        <v>5</v>
      </c>
      <c r="U311">
        <v>4</v>
      </c>
      <c r="V311" t="s">
        <v>49</v>
      </c>
      <c r="W311">
        <v>86</v>
      </c>
      <c r="X311">
        <v>3</v>
      </c>
      <c r="Y311">
        <v>1</v>
      </c>
      <c r="Z311" t="s">
        <v>37</v>
      </c>
      <c r="AA311">
        <v>10077</v>
      </c>
      <c r="AB311">
        <v>0</v>
      </c>
      <c r="AC311">
        <v>12</v>
      </c>
      <c r="AD311">
        <v>3</v>
      </c>
      <c r="AE311">
        <v>3</v>
      </c>
      <c r="AF311">
        <v>1</v>
      </c>
      <c r="AG311">
        <v>6</v>
      </c>
      <c r="AH311">
        <v>4</v>
      </c>
      <c r="AI311">
        <v>2</v>
      </c>
      <c r="AJ311">
        <v>0</v>
      </c>
      <c r="AK311" t="str">
        <f>IF(Table2[[#This Row],[Alpha]]&gt;3%,"high performer",IF(Table2[[#This Row],[Alpha]]&gt;0%,"average performer","low performer"))</f>
        <v>average performer</v>
      </c>
      <c r="AL311" s="8">
        <v>5105.1823623322925</v>
      </c>
      <c r="AM311">
        <f>Table2[[#This Row],[Salary]]/Table2[[#This Row],[Market Salary]]</f>
        <v>0.94433453260571398</v>
      </c>
      <c r="AN311" t="str">
        <f>IF(AND(Table2[[#This Row],[Alpha]]&gt;3%,Table2[[#This Row],[Salary]]&lt;MEDIAN(G:G)),"Underpaid",IF(AND(Table2[[#This Row],[Alpha]]&lt;0,Table2[[#This Row],[Salary]]&gt;MEDIAN(G:G)),"Overpaid","Fair"))</f>
        <v>Fair</v>
      </c>
      <c r="AO311" t="str">
        <f>IF(AND(Table2[[#This Row],[Alpha]]&gt;3%,Table2[[#This Row],[Tenure]]&gt;5),"Ready Now",IF(AND(Table2[[#This Row],[Alpha]]&gt;0,Table2[[#This Row],[Tenure]]&gt;3),"Ready Soon","Not Ready"))</f>
        <v>Ready Soon</v>
      </c>
    </row>
    <row r="312" spans="1:41" x14ac:dyDescent="0.35">
      <c r="A312">
        <v>31</v>
      </c>
      <c r="B312" t="s">
        <v>32</v>
      </c>
      <c r="C312">
        <v>1</v>
      </c>
      <c r="D312" t="s">
        <v>35</v>
      </c>
      <c r="E312" t="s">
        <v>50</v>
      </c>
      <c r="F312">
        <v>1</v>
      </c>
      <c r="G312" s="7">
        <v>6410</v>
      </c>
      <c r="H312" t="s">
        <v>32</v>
      </c>
      <c r="I312">
        <v>3</v>
      </c>
      <c r="J312">
        <v>2</v>
      </c>
      <c r="K312" s="5">
        <v>0.1</v>
      </c>
      <c r="L312" s="5">
        <v>0.1</v>
      </c>
      <c r="M312" s="6">
        <f t="shared" si="12"/>
        <v>0</v>
      </c>
      <c r="N312" s="8">
        <f t="shared" si="13"/>
        <v>1282</v>
      </c>
      <c r="O312">
        <v>4500</v>
      </c>
      <c r="P312" t="str">
        <f t="shared" si="14"/>
        <v>low</v>
      </c>
      <c r="Q312" t="s">
        <v>26</v>
      </c>
      <c r="R312">
        <v>106</v>
      </c>
      <c r="S312" t="s">
        <v>50</v>
      </c>
      <c r="T312">
        <v>2</v>
      </c>
      <c r="U312">
        <v>3</v>
      </c>
      <c r="V312" t="s">
        <v>50</v>
      </c>
      <c r="W312">
        <v>62</v>
      </c>
      <c r="X312">
        <v>2</v>
      </c>
      <c r="Y312">
        <v>2</v>
      </c>
      <c r="Z312" t="s">
        <v>37</v>
      </c>
      <c r="AA312">
        <v>17822</v>
      </c>
      <c r="AB312">
        <v>3</v>
      </c>
      <c r="AC312">
        <v>12</v>
      </c>
      <c r="AD312">
        <v>3</v>
      </c>
      <c r="AE312">
        <v>4</v>
      </c>
      <c r="AF312">
        <v>0</v>
      </c>
      <c r="AG312">
        <v>9</v>
      </c>
      <c r="AH312">
        <v>1</v>
      </c>
      <c r="AI312">
        <v>2</v>
      </c>
      <c r="AJ312">
        <v>1</v>
      </c>
      <c r="AK312" t="str">
        <f>IF(Table2[[#This Row],[Alpha]]&gt;3%,"high performer",IF(Table2[[#This Row],[Alpha]]&gt;0%,"average performer","low performer"))</f>
        <v>low performer</v>
      </c>
      <c r="AL312" s="8">
        <v>7144.691803246521</v>
      </c>
      <c r="AM312">
        <f>Table2[[#This Row],[Salary]]/Table2[[#This Row],[Market Salary]]</f>
        <v>0.89716955979645197</v>
      </c>
      <c r="AN312" t="str">
        <f>IF(AND(Table2[[#This Row],[Alpha]]&gt;3%,Table2[[#This Row],[Salary]]&lt;MEDIAN(G:G)),"Underpaid",IF(AND(Table2[[#This Row],[Alpha]]&lt;0,Table2[[#This Row],[Salary]]&gt;MEDIAN(G:G)),"Overpaid","Fair"))</f>
        <v>Fair</v>
      </c>
      <c r="AO312" t="str">
        <f>IF(AND(Table2[[#This Row],[Alpha]]&gt;3%,Table2[[#This Row],[Tenure]]&gt;5),"Ready Now",IF(AND(Table2[[#This Row],[Alpha]]&gt;0,Table2[[#This Row],[Tenure]]&gt;3),"Ready Soon","Not Ready"))</f>
        <v>Not Ready</v>
      </c>
    </row>
    <row r="313" spans="1:41" x14ac:dyDescent="0.35">
      <c r="A313">
        <v>45</v>
      </c>
      <c r="B313" t="s">
        <v>32</v>
      </c>
      <c r="C313">
        <v>1</v>
      </c>
      <c r="D313" t="s">
        <v>35</v>
      </c>
      <c r="E313" t="s">
        <v>39</v>
      </c>
      <c r="F313">
        <v>1</v>
      </c>
      <c r="G313" s="7">
        <v>5210</v>
      </c>
      <c r="H313" t="s">
        <v>32</v>
      </c>
      <c r="I313">
        <v>3</v>
      </c>
      <c r="J313">
        <v>24</v>
      </c>
      <c r="K313" s="5">
        <v>0.15</v>
      </c>
      <c r="L313" s="5">
        <v>0.09</v>
      </c>
      <c r="M313" s="6">
        <f t="shared" si="12"/>
        <v>0.06</v>
      </c>
      <c r="N313" s="8">
        <f t="shared" si="13"/>
        <v>1042</v>
      </c>
      <c r="O313">
        <v>1200</v>
      </c>
      <c r="P313" t="str">
        <f t="shared" si="14"/>
        <v>low</v>
      </c>
      <c r="Q313" t="s">
        <v>33</v>
      </c>
      <c r="R313">
        <v>1249</v>
      </c>
      <c r="S313" t="s">
        <v>34</v>
      </c>
      <c r="T313">
        <v>7</v>
      </c>
      <c r="U313">
        <v>3</v>
      </c>
      <c r="V313" t="s">
        <v>28</v>
      </c>
      <c r="W313">
        <v>97</v>
      </c>
      <c r="X313">
        <v>3</v>
      </c>
      <c r="Y313">
        <v>3</v>
      </c>
      <c r="Z313" t="s">
        <v>41</v>
      </c>
      <c r="AA313">
        <v>20308</v>
      </c>
      <c r="AB313">
        <v>1</v>
      </c>
      <c r="AC313">
        <v>18</v>
      </c>
      <c r="AD313">
        <v>3</v>
      </c>
      <c r="AE313">
        <v>1</v>
      </c>
      <c r="AF313">
        <v>1</v>
      </c>
      <c r="AG313">
        <v>24</v>
      </c>
      <c r="AH313">
        <v>2</v>
      </c>
      <c r="AI313">
        <v>9</v>
      </c>
      <c r="AJ313">
        <v>9</v>
      </c>
      <c r="AK313" t="str">
        <f>IF(Table2[[#This Row],[Alpha]]&gt;3%,"high performer",IF(Table2[[#This Row],[Alpha]]&gt;0%,"average performer","low performer"))</f>
        <v>high performer</v>
      </c>
      <c r="AL313" s="8">
        <v>6733.1128517063553</v>
      </c>
      <c r="AM313">
        <f>Table2[[#This Row],[Salary]]/Table2[[#This Row],[Market Salary]]</f>
        <v>0.77378771375852451</v>
      </c>
      <c r="AN313" t="str">
        <f>IF(AND(Table2[[#This Row],[Alpha]]&gt;3%,Table2[[#This Row],[Salary]]&lt;MEDIAN(G:G)),"Underpaid",IF(AND(Table2[[#This Row],[Alpha]]&lt;0,Table2[[#This Row],[Salary]]&gt;MEDIAN(G:G)),"Overpaid","Fair"))</f>
        <v>Fair</v>
      </c>
      <c r="AO313" t="str">
        <f>IF(AND(Table2[[#This Row],[Alpha]]&gt;3%,Table2[[#This Row],[Tenure]]&gt;5),"Ready Now",IF(AND(Table2[[#This Row],[Alpha]]&gt;0,Table2[[#This Row],[Tenure]]&gt;3),"Ready Soon","Not Ready"))</f>
        <v>Ready Now</v>
      </c>
    </row>
    <row r="314" spans="1:41" x14ac:dyDescent="0.35">
      <c r="A314">
        <v>31</v>
      </c>
      <c r="B314" t="s">
        <v>32</v>
      </c>
      <c r="C314">
        <v>3</v>
      </c>
      <c r="D314" t="s">
        <v>35</v>
      </c>
      <c r="E314" t="s">
        <v>36</v>
      </c>
      <c r="F314">
        <v>4</v>
      </c>
      <c r="G314" s="7">
        <v>2695</v>
      </c>
      <c r="H314" t="s">
        <v>25</v>
      </c>
      <c r="I314">
        <v>1</v>
      </c>
      <c r="J314">
        <v>2</v>
      </c>
      <c r="K314" s="5">
        <v>0.12</v>
      </c>
      <c r="L314" s="5">
        <v>7.0000000000000007E-2</v>
      </c>
      <c r="M314" s="6">
        <f t="shared" si="12"/>
        <v>4.9999999999999989E-2</v>
      </c>
      <c r="N314" s="8">
        <f t="shared" si="13"/>
        <v>539</v>
      </c>
      <c r="O314">
        <v>1200</v>
      </c>
      <c r="P314" t="str">
        <f t="shared" si="14"/>
        <v>low</v>
      </c>
      <c r="Q314" t="s">
        <v>26</v>
      </c>
      <c r="R314">
        <v>192</v>
      </c>
      <c r="S314" t="s">
        <v>34</v>
      </c>
      <c r="T314">
        <v>2</v>
      </c>
      <c r="U314">
        <v>4</v>
      </c>
      <c r="V314" t="s">
        <v>28</v>
      </c>
      <c r="W314">
        <v>32</v>
      </c>
      <c r="X314">
        <v>3</v>
      </c>
      <c r="Y314">
        <v>1</v>
      </c>
      <c r="Z314" t="s">
        <v>41</v>
      </c>
      <c r="AA314">
        <v>7747</v>
      </c>
      <c r="AB314">
        <v>0</v>
      </c>
      <c r="AC314">
        <v>18</v>
      </c>
      <c r="AD314">
        <v>3</v>
      </c>
      <c r="AE314">
        <v>2</v>
      </c>
      <c r="AF314">
        <v>1</v>
      </c>
      <c r="AG314">
        <v>3</v>
      </c>
      <c r="AH314">
        <v>2</v>
      </c>
      <c r="AI314">
        <v>2</v>
      </c>
      <c r="AJ314">
        <v>2</v>
      </c>
      <c r="AK314" t="str">
        <f>IF(Table2[[#This Row],[Alpha]]&gt;3%,"high performer",IF(Table2[[#This Row],[Alpha]]&gt;0%,"average performer","low performer"))</f>
        <v>high performer</v>
      </c>
      <c r="AL314" s="8">
        <v>3261.3336328185801</v>
      </c>
      <c r="AM314">
        <f>Table2[[#This Row],[Salary]]/Table2[[#This Row],[Market Salary]]</f>
        <v>0.82634906557256116</v>
      </c>
      <c r="AN314" t="str">
        <f>IF(AND(Table2[[#This Row],[Alpha]]&gt;3%,Table2[[#This Row],[Salary]]&lt;MEDIAN(G:G)),"Underpaid",IF(AND(Table2[[#This Row],[Alpha]]&lt;0,Table2[[#This Row],[Salary]]&gt;MEDIAN(G:G)),"Overpaid","Fair"))</f>
        <v>Underpaid</v>
      </c>
      <c r="AO314" t="str">
        <f>IF(AND(Table2[[#This Row],[Alpha]]&gt;3%,Table2[[#This Row],[Tenure]]&gt;5),"Ready Now",IF(AND(Table2[[#This Row],[Alpha]]&gt;0,Table2[[#This Row],[Tenure]]&gt;3),"Ready Soon","Not Ready"))</f>
        <v>Not Ready</v>
      </c>
    </row>
    <row r="315" spans="1:41" x14ac:dyDescent="0.35">
      <c r="A315">
        <v>33</v>
      </c>
      <c r="B315" t="s">
        <v>32</v>
      </c>
      <c r="C315">
        <v>4</v>
      </c>
      <c r="D315" t="s">
        <v>29</v>
      </c>
      <c r="E315" t="s">
        <v>45</v>
      </c>
      <c r="F315">
        <v>2</v>
      </c>
      <c r="G315" s="7">
        <v>11878</v>
      </c>
      <c r="H315" t="s">
        <v>32</v>
      </c>
      <c r="I315">
        <v>3</v>
      </c>
      <c r="J315">
        <v>10</v>
      </c>
      <c r="K315" s="5">
        <v>0.12</v>
      </c>
      <c r="L315" s="5">
        <v>0.09</v>
      </c>
      <c r="M315" s="6">
        <f t="shared" si="12"/>
        <v>0.03</v>
      </c>
      <c r="N315" s="8">
        <f t="shared" si="13"/>
        <v>2375.6</v>
      </c>
      <c r="O315">
        <v>500</v>
      </c>
      <c r="P315" t="str">
        <f t="shared" si="14"/>
        <v>low</v>
      </c>
      <c r="Q315" t="s">
        <v>33</v>
      </c>
      <c r="R315">
        <v>553</v>
      </c>
      <c r="S315" t="s">
        <v>34</v>
      </c>
      <c r="T315">
        <v>5</v>
      </c>
      <c r="U315">
        <v>4</v>
      </c>
      <c r="V315" t="s">
        <v>28</v>
      </c>
      <c r="W315">
        <v>74</v>
      </c>
      <c r="X315">
        <v>3</v>
      </c>
      <c r="Y315">
        <v>3</v>
      </c>
      <c r="Z315" t="s">
        <v>37</v>
      </c>
      <c r="AA315">
        <v>23364</v>
      </c>
      <c r="AB315">
        <v>6</v>
      </c>
      <c r="AC315">
        <v>11</v>
      </c>
      <c r="AD315">
        <v>3</v>
      </c>
      <c r="AE315">
        <v>2</v>
      </c>
      <c r="AF315">
        <v>2</v>
      </c>
      <c r="AG315">
        <v>12</v>
      </c>
      <c r="AH315">
        <v>2</v>
      </c>
      <c r="AI315">
        <v>6</v>
      </c>
      <c r="AJ315">
        <v>8</v>
      </c>
      <c r="AK315" t="str">
        <f>IF(Table2[[#This Row],[Alpha]]&gt;3%,"high performer",IF(Table2[[#This Row],[Alpha]]&gt;0%,"average performer","low performer"))</f>
        <v>average performer</v>
      </c>
      <c r="AL315" s="8">
        <v>13279.09403575762</v>
      </c>
      <c r="AM315">
        <f>Table2[[#This Row],[Salary]]/Table2[[#This Row],[Market Salary]]</f>
        <v>0.89448873304272203</v>
      </c>
      <c r="AN315" t="str">
        <f>IF(AND(Table2[[#This Row],[Alpha]]&gt;3%,Table2[[#This Row],[Salary]]&lt;MEDIAN(G:G)),"Underpaid",IF(AND(Table2[[#This Row],[Alpha]]&lt;0,Table2[[#This Row],[Salary]]&gt;MEDIAN(G:G)),"Overpaid","Fair"))</f>
        <v>Fair</v>
      </c>
      <c r="AO315" t="str">
        <f>IF(AND(Table2[[#This Row],[Alpha]]&gt;3%,Table2[[#This Row],[Tenure]]&gt;5),"Ready Now",IF(AND(Table2[[#This Row],[Alpha]]&gt;0,Table2[[#This Row],[Tenure]]&gt;3),"Ready Soon","Not Ready"))</f>
        <v>Ready Soon</v>
      </c>
    </row>
    <row r="316" spans="1:41" x14ac:dyDescent="0.35">
      <c r="A316">
        <v>39</v>
      </c>
      <c r="B316" t="s">
        <v>32</v>
      </c>
      <c r="C316">
        <v>3</v>
      </c>
      <c r="D316" t="s">
        <v>35</v>
      </c>
      <c r="E316" t="s">
        <v>45</v>
      </c>
      <c r="F316">
        <v>1</v>
      </c>
      <c r="G316" s="7">
        <v>17068</v>
      </c>
      <c r="H316" t="s">
        <v>25</v>
      </c>
      <c r="I316">
        <v>3</v>
      </c>
      <c r="J316">
        <v>21</v>
      </c>
      <c r="K316" s="5">
        <v>0.1</v>
      </c>
      <c r="L316" s="5">
        <v>0.1</v>
      </c>
      <c r="M316" s="6">
        <f t="shared" si="12"/>
        <v>0</v>
      </c>
      <c r="N316" s="8">
        <f t="shared" si="13"/>
        <v>3413.6000000000004</v>
      </c>
      <c r="O316">
        <v>4500</v>
      </c>
      <c r="P316" t="str">
        <f t="shared" si="14"/>
        <v>medium</v>
      </c>
      <c r="Q316" t="s">
        <v>26</v>
      </c>
      <c r="R316">
        <v>117</v>
      </c>
      <c r="S316" t="s">
        <v>34</v>
      </c>
      <c r="T316">
        <v>10</v>
      </c>
      <c r="U316">
        <v>1</v>
      </c>
      <c r="V316" t="s">
        <v>40</v>
      </c>
      <c r="W316">
        <v>99</v>
      </c>
      <c r="X316">
        <v>3</v>
      </c>
      <c r="Y316">
        <v>4</v>
      </c>
      <c r="Z316" t="s">
        <v>37</v>
      </c>
      <c r="AA316">
        <v>5355</v>
      </c>
      <c r="AB316">
        <v>1</v>
      </c>
      <c r="AC316">
        <v>14</v>
      </c>
      <c r="AD316">
        <v>3</v>
      </c>
      <c r="AE316">
        <v>4</v>
      </c>
      <c r="AF316">
        <v>0</v>
      </c>
      <c r="AG316">
        <v>21</v>
      </c>
      <c r="AH316">
        <v>3</v>
      </c>
      <c r="AI316">
        <v>9</v>
      </c>
      <c r="AJ316">
        <v>11</v>
      </c>
      <c r="AK316" t="str">
        <f>IF(Table2[[#This Row],[Alpha]]&gt;3%,"high performer",IF(Table2[[#This Row],[Alpha]]&gt;0%,"average performer","low performer"))</f>
        <v>low performer</v>
      </c>
      <c r="AL316" s="8">
        <v>19580.319993189958</v>
      </c>
      <c r="AM316">
        <f>Table2[[#This Row],[Salary]]/Table2[[#This Row],[Market Salary]]</f>
        <v>0.87169157633461847</v>
      </c>
      <c r="AN316" t="str">
        <f>IF(AND(Table2[[#This Row],[Alpha]]&gt;3%,Table2[[#This Row],[Salary]]&lt;MEDIAN(G:G)),"Underpaid",IF(AND(Table2[[#This Row],[Alpha]]&lt;0,Table2[[#This Row],[Salary]]&gt;MEDIAN(G:G)),"Overpaid","Fair"))</f>
        <v>Fair</v>
      </c>
      <c r="AO316" t="str">
        <f>IF(AND(Table2[[#This Row],[Alpha]]&gt;3%,Table2[[#This Row],[Tenure]]&gt;5),"Ready Now",IF(AND(Table2[[#This Row],[Alpha]]&gt;0,Table2[[#This Row],[Tenure]]&gt;3),"Ready Soon","Not Ready"))</f>
        <v>Not Ready</v>
      </c>
    </row>
    <row r="317" spans="1:41" x14ac:dyDescent="0.35">
      <c r="A317">
        <v>43</v>
      </c>
      <c r="B317" t="s">
        <v>32</v>
      </c>
      <c r="C317">
        <v>3</v>
      </c>
      <c r="D317" t="s">
        <v>29</v>
      </c>
      <c r="E317" t="s">
        <v>39</v>
      </c>
      <c r="F317">
        <v>4</v>
      </c>
      <c r="G317" s="7">
        <v>2455</v>
      </c>
      <c r="H317" t="s">
        <v>32</v>
      </c>
      <c r="I317">
        <v>3</v>
      </c>
      <c r="J317">
        <v>8</v>
      </c>
      <c r="K317" s="5">
        <v>0.12</v>
      </c>
      <c r="L317" s="5">
        <v>0.1</v>
      </c>
      <c r="M317" s="6">
        <f t="shared" si="12"/>
        <v>1.999999999999999E-2</v>
      </c>
      <c r="N317" s="8">
        <f t="shared" si="13"/>
        <v>491</v>
      </c>
      <c r="O317">
        <v>3000</v>
      </c>
      <c r="P317" t="str">
        <f t="shared" si="14"/>
        <v>High</v>
      </c>
      <c r="Q317" t="s">
        <v>33</v>
      </c>
      <c r="R317">
        <v>185</v>
      </c>
      <c r="S317" t="s">
        <v>34</v>
      </c>
      <c r="T317">
        <v>10</v>
      </c>
      <c r="U317">
        <v>4</v>
      </c>
      <c r="V317" t="s">
        <v>28</v>
      </c>
      <c r="W317">
        <v>33</v>
      </c>
      <c r="X317">
        <v>3</v>
      </c>
      <c r="Y317">
        <v>1</v>
      </c>
      <c r="Z317" t="s">
        <v>31</v>
      </c>
      <c r="AA317">
        <v>10675</v>
      </c>
      <c r="AB317">
        <v>0</v>
      </c>
      <c r="AC317">
        <v>19</v>
      </c>
      <c r="AD317">
        <v>3</v>
      </c>
      <c r="AE317">
        <v>1</v>
      </c>
      <c r="AF317">
        <v>0</v>
      </c>
      <c r="AG317">
        <v>9</v>
      </c>
      <c r="AH317">
        <v>5</v>
      </c>
      <c r="AI317">
        <v>7</v>
      </c>
      <c r="AJ317">
        <v>1</v>
      </c>
      <c r="AK317" t="str">
        <f>IF(Table2[[#This Row],[Alpha]]&gt;3%,"high performer",IF(Table2[[#This Row],[Alpha]]&gt;0%,"average performer","low performer"))</f>
        <v>average performer</v>
      </c>
      <c r="AL317" s="8">
        <v>3059.1494108535339</v>
      </c>
      <c r="AM317">
        <f>Table2[[#This Row],[Salary]]/Table2[[#This Row],[Market Salary]]</f>
        <v>0.80251065583456738</v>
      </c>
      <c r="AN317" t="str">
        <f>IF(AND(Table2[[#This Row],[Alpha]]&gt;3%,Table2[[#This Row],[Salary]]&lt;MEDIAN(G:G)),"Underpaid",IF(AND(Table2[[#This Row],[Alpha]]&lt;0,Table2[[#This Row],[Salary]]&gt;MEDIAN(G:G)),"Overpaid","Fair"))</f>
        <v>Fair</v>
      </c>
      <c r="AO317" t="str">
        <f>IF(AND(Table2[[#This Row],[Alpha]]&gt;3%,Table2[[#This Row],[Tenure]]&gt;5),"Ready Now",IF(AND(Table2[[#This Row],[Alpha]]&gt;0,Table2[[#This Row],[Tenure]]&gt;3),"Ready Soon","Not Ready"))</f>
        <v>Ready Soon</v>
      </c>
    </row>
    <row r="318" spans="1:41" x14ac:dyDescent="0.35">
      <c r="A318">
        <v>49</v>
      </c>
      <c r="B318" t="s">
        <v>32</v>
      </c>
      <c r="C318">
        <v>3</v>
      </c>
      <c r="D318" t="s">
        <v>29</v>
      </c>
      <c r="E318" t="s">
        <v>43</v>
      </c>
      <c r="F318">
        <v>3</v>
      </c>
      <c r="G318" s="7">
        <v>13964</v>
      </c>
      <c r="H318" t="s">
        <v>25</v>
      </c>
      <c r="I318">
        <v>3</v>
      </c>
      <c r="J318">
        <v>7</v>
      </c>
      <c r="K318" s="5">
        <v>0.08</v>
      </c>
      <c r="L318" s="5">
        <v>7.0000000000000007E-2</v>
      </c>
      <c r="M318" s="6">
        <f t="shared" si="12"/>
        <v>9.999999999999995E-3</v>
      </c>
      <c r="N318" s="8">
        <f t="shared" si="13"/>
        <v>2792.8</v>
      </c>
      <c r="O318">
        <v>3000</v>
      </c>
      <c r="P318" t="str">
        <f t="shared" si="14"/>
        <v>low</v>
      </c>
      <c r="Q318" t="s">
        <v>26</v>
      </c>
      <c r="R318">
        <v>1091</v>
      </c>
      <c r="S318" t="s">
        <v>34</v>
      </c>
      <c r="T318">
        <v>1</v>
      </c>
      <c r="U318">
        <v>2</v>
      </c>
      <c r="V318" t="s">
        <v>49</v>
      </c>
      <c r="W318">
        <v>90</v>
      </c>
      <c r="X318">
        <v>2</v>
      </c>
      <c r="Y318">
        <v>4</v>
      </c>
      <c r="Z318" t="s">
        <v>31</v>
      </c>
      <c r="AA318">
        <v>17810</v>
      </c>
      <c r="AB318">
        <v>7</v>
      </c>
      <c r="AC318">
        <v>12</v>
      </c>
      <c r="AD318">
        <v>3</v>
      </c>
      <c r="AE318">
        <v>4</v>
      </c>
      <c r="AF318">
        <v>0</v>
      </c>
      <c r="AG318">
        <v>25</v>
      </c>
      <c r="AH318">
        <v>2</v>
      </c>
      <c r="AI318">
        <v>1</v>
      </c>
      <c r="AJ318">
        <v>0</v>
      </c>
      <c r="AK318" t="str">
        <f>IF(Table2[[#This Row],[Alpha]]&gt;3%,"high performer",IF(Table2[[#This Row],[Alpha]]&gt;0%,"average performer","low performer"))</f>
        <v>average performer</v>
      </c>
      <c r="AL318" s="8">
        <v>16124.761632645466</v>
      </c>
      <c r="AM318">
        <f>Table2[[#This Row],[Salary]]/Table2[[#This Row],[Market Salary]]</f>
        <v>0.86599729770448908</v>
      </c>
      <c r="AN318" t="str">
        <f>IF(AND(Table2[[#This Row],[Alpha]]&gt;3%,Table2[[#This Row],[Salary]]&lt;MEDIAN(G:G)),"Underpaid",IF(AND(Table2[[#This Row],[Alpha]]&lt;0,Table2[[#This Row],[Salary]]&gt;MEDIAN(G:G)),"Overpaid","Fair"))</f>
        <v>Fair</v>
      </c>
      <c r="AO318" t="str">
        <f>IF(AND(Table2[[#This Row],[Alpha]]&gt;3%,Table2[[#This Row],[Tenure]]&gt;5),"Ready Now",IF(AND(Table2[[#This Row],[Alpha]]&gt;0,Table2[[#This Row],[Tenure]]&gt;3),"Ready Soon","Not Ready"))</f>
        <v>Ready Soon</v>
      </c>
    </row>
    <row r="319" spans="1:41" x14ac:dyDescent="0.35">
      <c r="A319">
        <v>52</v>
      </c>
      <c r="B319" t="s">
        <v>25</v>
      </c>
      <c r="C319">
        <v>3</v>
      </c>
      <c r="D319" t="s">
        <v>35</v>
      </c>
      <c r="E319" t="s">
        <v>36</v>
      </c>
      <c r="F319">
        <v>2</v>
      </c>
      <c r="G319" s="7">
        <v>4941</v>
      </c>
      <c r="H319" t="s">
        <v>32</v>
      </c>
      <c r="I319">
        <v>2</v>
      </c>
      <c r="J319">
        <v>8</v>
      </c>
      <c r="K319" s="5">
        <v>0.08</v>
      </c>
      <c r="L319" s="5">
        <v>0.11</v>
      </c>
      <c r="M319" s="6">
        <f t="shared" si="12"/>
        <v>-0.03</v>
      </c>
      <c r="N319" s="8">
        <f t="shared" si="13"/>
        <v>988.2</v>
      </c>
      <c r="O319">
        <v>3000</v>
      </c>
      <c r="P319" t="str">
        <f t="shared" si="14"/>
        <v>medium</v>
      </c>
      <c r="Q319" t="s">
        <v>26</v>
      </c>
      <c r="R319">
        <v>723</v>
      </c>
      <c r="S319" t="s">
        <v>34</v>
      </c>
      <c r="T319">
        <v>8</v>
      </c>
      <c r="U319">
        <v>4</v>
      </c>
      <c r="V319" t="s">
        <v>40</v>
      </c>
      <c r="W319">
        <v>85</v>
      </c>
      <c r="X319">
        <v>2</v>
      </c>
      <c r="Y319">
        <v>2</v>
      </c>
      <c r="Z319" t="s">
        <v>37</v>
      </c>
      <c r="AA319">
        <v>17747</v>
      </c>
      <c r="AB319">
        <v>2</v>
      </c>
      <c r="AC319">
        <v>15</v>
      </c>
      <c r="AD319">
        <v>3</v>
      </c>
      <c r="AE319">
        <v>1</v>
      </c>
      <c r="AF319">
        <v>0</v>
      </c>
      <c r="AG319">
        <v>11</v>
      </c>
      <c r="AH319">
        <v>3</v>
      </c>
      <c r="AI319">
        <v>2</v>
      </c>
      <c r="AJ319">
        <v>7</v>
      </c>
      <c r="AK319" t="str">
        <f>IF(Table2[[#This Row],[Alpha]]&gt;3%,"high performer",IF(Table2[[#This Row],[Alpha]]&gt;0%,"average performer","low performer"))</f>
        <v>low performer</v>
      </c>
      <c r="AL319" s="8">
        <v>5973.948702901529</v>
      </c>
      <c r="AM319">
        <f>Table2[[#This Row],[Salary]]/Table2[[#This Row],[Market Salary]]</f>
        <v>0.82709113280470103</v>
      </c>
      <c r="AN319" t="str">
        <f>IF(AND(Table2[[#This Row],[Alpha]]&gt;3%,Table2[[#This Row],[Salary]]&lt;MEDIAN(G:G)),"Underpaid",IF(AND(Table2[[#This Row],[Alpha]]&lt;0,Table2[[#This Row],[Salary]]&gt;MEDIAN(G:G)),"Overpaid","Fair"))</f>
        <v>Overpaid</v>
      </c>
      <c r="AO319" t="str">
        <f>IF(AND(Table2[[#This Row],[Alpha]]&gt;3%,Table2[[#This Row],[Tenure]]&gt;5),"Ready Now",IF(AND(Table2[[#This Row],[Alpha]]&gt;0,Table2[[#This Row],[Tenure]]&gt;3),"Ready Soon","Not Ready"))</f>
        <v>Not Ready</v>
      </c>
    </row>
    <row r="320" spans="1:41" x14ac:dyDescent="0.35">
      <c r="A320">
        <v>27</v>
      </c>
      <c r="B320" t="s">
        <v>32</v>
      </c>
      <c r="C320">
        <v>3</v>
      </c>
      <c r="D320" t="s">
        <v>29</v>
      </c>
      <c r="E320" t="s">
        <v>36</v>
      </c>
      <c r="F320">
        <v>2</v>
      </c>
      <c r="G320" s="7">
        <v>2478</v>
      </c>
      <c r="H320" t="s">
        <v>25</v>
      </c>
      <c r="I320">
        <v>2</v>
      </c>
      <c r="J320">
        <v>4</v>
      </c>
      <c r="K320" s="5">
        <v>0.08</v>
      </c>
      <c r="L320" s="5">
        <v>0.11</v>
      </c>
      <c r="M320" s="6">
        <f t="shared" si="12"/>
        <v>-0.03</v>
      </c>
      <c r="N320" s="8">
        <f t="shared" si="13"/>
        <v>495.6</v>
      </c>
      <c r="O320">
        <v>1200</v>
      </c>
      <c r="P320" t="str">
        <f t="shared" si="14"/>
        <v>low</v>
      </c>
      <c r="Q320" t="s">
        <v>26</v>
      </c>
      <c r="R320">
        <v>1220</v>
      </c>
      <c r="S320" t="s">
        <v>34</v>
      </c>
      <c r="T320">
        <v>5</v>
      </c>
      <c r="U320">
        <v>3</v>
      </c>
      <c r="V320" t="s">
        <v>28</v>
      </c>
      <c r="W320">
        <v>85</v>
      </c>
      <c r="X320">
        <v>3</v>
      </c>
      <c r="Y320">
        <v>1</v>
      </c>
      <c r="Z320" t="s">
        <v>31</v>
      </c>
      <c r="AA320">
        <v>20938</v>
      </c>
      <c r="AB320">
        <v>1</v>
      </c>
      <c r="AC320">
        <v>12</v>
      </c>
      <c r="AD320">
        <v>3</v>
      </c>
      <c r="AE320">
        <v>2</v>
      </c>
      <c r="AF320">
        <v>0</v>
      </c>
      <c r="AG320">
        <v>4</v>
      </c>
      <c r="AH320">
        <v>2</v>
      </c>
      <c r="AI320">
        <v>3</v>
      </c>
      <c r="AJ320">
        <v>1</v>
      </c>
      <c r="AK320" t="str">
        <f>IF(Table2[[#This Row],[Alpha]]&gt;3%,"high performer",IF(Table2[[#This Row],[Alpha]]&gt;0%,"average performer","low performer"))</f>
        <v>low performer</v>
      </c>
      <c r="AL320" s="8">
        <v>3083.2138677130106</v>
      </c>
      <c r="AM320">
        <f>Table2[[#This Row],[Salary]]/Table2[[#This Row],[Market Salary]]</f>
        <v>0.80370681578377468</v>
      </c>
      <c r="AN320" t="str">
        <f>IF(AND(Table2[[#This Row],[Alpha]]&gt;3%,Table2[[#This Row],[Salary]]&lt;MEDIAN(G:G)),"Underpaid",IF(AND(Table2[[#This Row],[Alpha]]&lt;0,Table2[[#This Row],[Salary]]&gt;MEDIAN(G:G)),"Overpaid","Fair"))</f>
        <v>Fair</v>
      </c>
      <c r="AO320" t="str">
        <f>IF(AND(Table2[[#This Row],[Alpha]]&gt;3%,Table2[[#This Row],[Tenure]]&gt;5),"Ready Now",IF(AND(Table2[[#This Row],[Alpha]]&gt;0,Table2[[#This Row],[Tenure]]&gt;3),"Ready Soon","Not Ready"))</f>
        <v>Not Ready</v>
      </c>
    </row>
    <row r="321" spans="1:41" x14ac:dyDescent="0.35">
      <c r="A321">
        <v>32</v>
      </c>
      <c r="B321" t="s">
        <v>32</v>
      </c>
      <c r="C321">
        <v>3</v>
      </c>
      <c r="D321" t="s">
        <v>29</v>
      </c>
      <c r="E321" t="s">
        <v>30</v>
      </c>
      <c r="F321">
        <v>2</v>
      </c>
      <c r="G321" s="7">
        <v>5228</v>
      </c>
      <c r="H321" t="s">
        <v>25</v>
      </c>
      <c r="I321">
        <v>3</v>
      </c>
      <c r="J321">
        <v>13</v>
      </c>
      <c r="K321" s="5">
        <v>0.1</v>
      </c>
      <c r="L321" s="5">
        <v>0.1</v>
      </c>
      <c r="M321" s="6">
        <f t="shared" si="12"/>
        <v>0</v>
      </c>
      <c r="N321" s="8">
        <f t="shared" si="13"/>
        <v>1045.6000000000001</v>
      </c>
      <c r="O321">
        <v>4500</v>
      </c>
      <c r="P321" t="str">
        <f t="shared" si="14"/>
        <v>low</v>
      </c>
      <c r="Q321" t="s">
        <v>26</v>
      </c>
      <c r="R321">
        <v>588</v>
      </c>
      <c r="S321" t="s">
        <v>27</v>
      </c>
      <c r="T321">
        <v>8</v>
      </c>
      <c r="U321">
        <v>2</v>
      </c>
      <c r="V321" t="s">
        <v>49</v>
      </c>
      <c r="W321">
        <v>65</v>
      </c>
      <c r="X321">
        <v>2</v>
      </c>
      <c r="Y321">
        <v>2</v>
      </c>
      <c r="Z321" t="s">
        <v>37</v>
      </c>
      <c r="AA321">
        <v>24624</v>
      </c>
      <c r="AB321">
        <v>1</v>
      </c>
      <c r="AC321">
        <v>11</v>
      </c>
      <c r="AD321">
        <v>3</v>
      </c>
      <c r="AE321">
        <v>4</v>
      </c>
      <c r="AF321">
        <v>0</v>
      </c>
      <c r="AG321">
        <v>13</v>
      </c>
      <c r="AH321">
        <v>2</v>
      </c>
      <c r="AI321">
        <v>12</v>
      </c>
      <c r="AJ321">
        <v>11</v>
      </c>
      <c r="AK321" t="str">
        <f>IF(Table2[[#This Row],[Alpha]]&gt;3%,"high performer",IF(Table2[[#This Row],[Alpha]]&gt;0%,"average performer","low performer"))</f>
        <v>low performer</v>
      </c>
      <c r="AL321" s="8">
        <v>6330.9158939663939</v>
      </c>
      <c r="AM321">
        <f>Table2[[#This Row],[Salary]]/Table2[[#This Row],[Market Salary]]</f>
        <v>0.82578888861601918</v>
      </c>
      <c r="AN321" t="str">
        <f>IF(AND(Table2[[#This Row],[Alpha]]&gt;3%,Table2[[#This Row],[Salary]]&lt;MEDIAN(G:G)),"Underpaid",IF(AND(Table2[[#This Row],[Alpha]]&lt;0,Table2[[#This Row],[Salary]]&gt;MEDIAN(G:G)),"Overpaid","Fair"))</f>
        <v>Fair</v>
      </c>
      <c r="AO321" t="str">
        <f>IF(AND(Table2[[#This Row],[Alpha]]&gt;3%,Table2[[#This Row],[Tenure]]&gt;5),"Ready Now",IF(AND(Table2[[#This Row],[Alpha]]&gt;0,Table2[[#This Row],[Tenure]]&gt;3),"Ready Soon","Not Ready"))</f>
        <v>Not Ready</v>
      </c>
    </row>
    <row r="322" spans="1:41" x14ac:dyDescent="0.35">
      <c r="A322">
        <v>27</v>
      </c>
      <c r="B322" t="s">
        <v>32</v>
      </c>
      <c r="C322">
        <v>4</v>
      </c>
      <c r="D322" t="s">
        <v>35</v>
      </c>
      <c r="E322" t="s">
        <v>30</v>
      </c>
      <c r="F322">
        <v>3</v>
      </c>
      <c r="G322" s="7">
        <v>4478</v>
      </c>
      <c r="H322" t="s">
        <v>25</v>
      </c>
      <c r="I322">
        <v>3</v>
      </c>
      <c r="J322">
        <v>5</v>
      </c>
      <c r="K322" s="5">
        <v>0.15</v>
      </c>
      <c r="L322" s="5">
        <v>0.1</v>
      </c>
      <c r="M322" s="6">
        <f t="shared" ref="M322:M385" si="15">K322-L322</f>
        <v>4.9999999999999989E-2</v>
      </c>
      <c r="N322" s="8">
        <f t="shared" ref="N322:N385" si="16">G322 * 0.2</f>
        <v>895.6</v>
      </c>
      <c r="O322">
        <v>1200</v>
      </c>
      <c r="P322" t="str">
        <f t="shared" si="14"/>
        <v>low</v>
      </c>
      <c r="Q322" t="s">
        <v>26</v>
      </c>
      <c r="R322">
        <v>1377</v>
      </c>
      <c r="S322" t="s">
        <v>27</v>
      </c>
      <c r="T322">
        <v>2</v>
      </c>
      <c r="U322">
        <v>3</v>
      </c>
      <c r="V322" t="s">
        <v>28</v>
      </c>
      <c r="W322">
        <v>74</v>
      </c>
      <c r="X322">
        <v>3</v>
      </c>
      <c r="Y322">
        <v>2</v>
      </c>
      <c r="Z322" t="s">
        <v>31</v>
      </c>
      <c r="AA322">
        <v>5242</v>
      </c>
      <c r="AB322">
        <v>1</v>
      </c>
      <c r="AC322">
        <v>11</v>
      </c>
      <c r="AD322">
        <v>3</v>
      </c>
      <c r="AE322">
        <v>1</v>
      </c>
      <c r="AF322">
        <v>0</v>
      </c>
      <c r="AG322">
        <v>5</v>
      </c>
      <c r="AH322">
        <v>3</v>
      </c>
      <c r="AI322">
        <v>4</v>
      </c>
      <c r="AJ322">
        <v>0</v>
      </c>
      <c r="AK322" t="str">
        <f>IF(Table2[[#This Row],[Alpha]]&gt;3%,"high performer",IF(Table2[[#This Row],[Alpha]]&gt;0%,"average performer","low performer"))</f>
        <v>high performer</v>
      </c>
      <c r="AL322" s="8">
        <v>5477.9176091441541</v>
      </c>
      <c r="AM322">
        <f>Table2[[#This Row],[Salary]]/Table2[[#This Row],[Market Salary]]</f>
        <v>0.81746391959692566</v>
      </c>
      <c r="AN322" t="str">
        <f>IF(AND(Table2[[#This Row],[Alpha]]&gt;3%,Table2[[#This Row],[Salary]]&lt;MEDIAN(G:G)),"Underpaid",IF(AND(Table2[[#This Row],[Alpha]]&lt;0,Table2[[#This Row],[Salary]]&gt;MEDIAN(G:G)),"Overpaid","Fair"))</f>
        <v>Underpaid</v>
      </c>
      <c r="AO322" t="str">
        <f>IF(AND(Table2[[#This Row],[Alpha]]&gt;3%,Table2[[#This Row],[Tenure]]&gt;5),"Ready Now",IF(AND(Table2[[#This Row],[Alpha]]&gt;0,Table2[[#This Row],[Tenure]]&gt;3),"Ready Soon","Not Ready"))</f>
        <v>Ready Soon</v>
      </c>
    </row>
    <row r="323" spans="1:41" x14ac:dyDescent="0.35">
      <c r="A323">
        <v>31</v>
      </c>
      <c r="B323" t="s">
        <v>32</v>
      </c>
      <c r="C323">
        <v>4</v>
      </c>
      <c r="D323" t="s">
        <v>35</v>
      </c>
      <c r="E323" t="s">
        <v>30</v>
      </c>
      <c r="F323">
        <v>4</v>
      </c>
      <c r="G323" s="7">
        <v>7547</v>
      </c>
      <c r="H323" t="s">
        <v>32</v>
      </c>
      <c r="I323">
        <v>3</v>
      </c>
      <c r="J323">
        <v>7</v>
      </c>
      <c r="K323" s="5">
        <v>0.08</v>
      </c>
      <c r="L323" s="5">
        <v>7.0000000000000007E-2</v>
      </c>
      <c r="M323" s="6">
        <f t="shared" si="15"/>
        <v>9.999999999999995E-3</v>
      </c>
      <c r="N323" s="8">
        <f t="shared" si="16"/>
        <v>1509.4</v>
      </c>
      <c r="O323">
        <v>4500</v>
      </c>
      <c r="P323" t="str">
        <f t="shared" ref="P323:P386" si="17">IF(G322&lt;7000,"low",IF(G322&lt;14000,"medium","High"))</f>
        <v>low</v>
      </c>
      <c r="Q323" t="s">
        <v>26</v>
      </c>
      <c r="R323">
        <v>691</v>
      </c>
      <c r="S323" t="s">
        <v>27</v>
      </c>
      <c r="T323">
        <v>7</v>
      </c>
      <c r="U323">
        <v>3</v>
      </c>
      <c r="V323" t="s">
        <v>48</v>
      </c>
      <c r="W323">
        <v>73</v>
      </c>
      <c r="X323">
        <v>3</v>
      </c>
      <c r="Y323">
        <v>2</v>
      </c>
      <c r="Z323" t="s">
        <v>41</v>
      </c>
      <c r="AA323">
        <v>7143</v>
      </c>
      <c r="AB323">
        <v>4</v>
      </c>
      <c r="AC323">
        <v>12</v>
      </c>
      <c r="AD323">
        <v>3</v>
      </c>
      <c r="AE323">
        <v>4</v>
      </c>
      <c r="AF323">
        <v>3</v>
      </c>
      <c r="AG323">
        <v>13</v>
      </c>
      <c r="AH323">
        <v>3</v>
      </c>
      <c r="AI323">
        <v>7</v>
      </c>
      <c r="AJ323">
        <v>1</v>
      </c>
      <c r="AK323" t="str">
        <f>IF(Table2[[#This Row],[Alpha]]&gt;3%,"high performer",IF(Table2[[#This Row],[Alpha]]&gt;0%,"average performer","low performer"))</f>
        <v>average performer</v>
      </c>
      <c r="AL323" s="8">
        <v>8981.1851237431511</v>
      </c>
      <c r="AM323">
        <f>Table2[[#This Row],[Salary]]/Table2[[#This Row],[Market Salary]]</f>
        <v>0.84031226347270571</v>
      </c>
      <c r="AN323" t="str">
        <f>IF(AND(Table2[[#This Row],[Alpha]]&gt;3%,Table2[[#This Row],[Salary]]&lt;MEDIAN(G:G)),"Underpaid",IF(AND(Table2[[#This Row],[Alpha]]&lt;0,Table2[[#This Row],[Salary]]&gt;MEDIAN(G:G)),"Overpaid","Fair"))</f>
        <v>Fair</v>
      </c>
      <c r="AO323" t="str">
        <f>IF(AND(Table2[[#This Row],[Alpha]]&gt;3%,Table2[[#This Row],[Tenure]]&gt;5),"Ready Now",IF(AND(Table2[[#This Row],[Alpha]]&gt;0,Table2[[#This Row],[Tenure]]&gt;3),"Ready Soon","Not Ready"))</f>
        <v>Ready Soon</v>
      </c>
    </row>
    <row r="324" spans="1:41" x14ac:dyDescent="0.35">
      <c r="A324">
        <v>32</v>
      </c>
      <c r="B324" t="s">
        <v>32</v>
      </c>
      <c r="C324">
        <v>1</v>
      </c>
      <c r="D324" t="s">
        <v>29</v>
      </c>
      <c r="E324" t="s">
        <v>36</v>
      </c>
      <c r="F324">
        <v>4</v>
      </c>
      <c r="G324" s="7">
        <v>5055</v>
      </c>
      <c r="H324" t="s">
        <v>32</v>
      </c>
      <c r="I324">
        <v>2</v>
      </c>
      <c r="J324">
        <v>7</v>
      </c>
      <c r="K324" s="5">
        <v>0.08</v>
      </c>
      <c r="L324" s="5">
        <v>7.0000000000000007E-2</v>
      </c>
      <c r="M324" s="6">
        <f t="shared" si="15"/>
        <v>9.999999999999995E-3</v>
      </c>
      <c r="N324" s="8">
        <f t="shared" si="16"/>
        <v>1011</v>
      </c>
      <c r="O324">
        <v>1200</v>
      </c>
      <c r="P324" t="str">
        <f t="shared" si="17"/>
        <v>medium</v>
      </c>
      <c r="Q324" t="s">
        <v>26</v>
      </c>
      <c r="R324">
        <v>1018</v>
      </c>
      <c r="S324" t="s">
        <v>34</v>
      </c>
      <c r="T324">
        <v>2</v>
      </c>
      <c r="U324">
        <v>4</v>
      </c>
      <c r="V324" t="s">
        <v>40</v>
      </c>
      <c r="W324">
        <v>74</v>
      </c>
      <c r="X324">
        <v>4</v>
      </c>
      <c r="Y324">
        <v>2</v>
      </c>
      <c r="Z324" t="s">
        <v>31</v>
      </c>
      <c r="AA324">
        <v>10557</v>
      </c>
      <c r="AB324">
        <v>7</v>
      </c>
      <c r="AC324">
        <v>16</v>
      </c>
      <c r="AD324">
        <v>3</v>
      </c>
      <c r="AE324">
        <v>3</v>
      </c>
      <c r="AF324">
        <v>0</v>
      </c>
      <c r="AG324">
        <v>10</v>
      </c>
      <c r="AH324">
        <v>0</v>
      </c>
      <c r="AI324">
        <v>7</v>
      </c>
      <c r="AJ324">
        <v>0</v>
      </c>
      <c r="AK324" t="str">
        <f>IF(Table2[[#This Row],[Alpha]]&gt;3%,"high performer",IF(Table2[[#This Row],[Alpha]]&gt;0%,"average performer","low performer"))</f>
        <v>average performer</v>
      </c>
      <c r="AL324" s="8">
        <v>6225.4635423734298</v>
      </c>
      <c r="AM324">
        <f>Table2[[#This Row],[Salary]]/Table2[[#This Row],[Market Salary]]</f>
        <v>0.81198772839858346</v>
      </c>
      <c r="AN324" t="str">
        <f>IF(AND(Table2[[#This Row],[Alpha]]&gt;3%,Table2[[#This Row],[Salary]]&lt;MEDIAN(G:G)),"Underpaid",IF(AND(Table2[[#This Row],[Alpha]]&lt;0,Table2[[#This Row],[Salary]]&gt;MEDIAN(G:G)),"Overpaid","Fair"))</f>
        <v>Fair</v>
      </c>
      <c r="AO324" t="str">
        <f>IF(AND(Table2[[#This Row],[Alpha]]&gt;3%,Table2[[#This Row],[Tenure]]&gt;5),"Ready Now",IF(AND(Table2[[#This Row],[Alpha]]&gt;0,Table2[[#This Row],[Tenure]]&gt;3),"Ready Soon","Not Ready"))</f>
        <v>Ready Soon</v>
      </c>
    </row>
    <row r="325" spans="1:41" x14ac:dyDescent="0.35">
      <c r="A325">
        <v>28</v>
      </c>
      <c r="B325" t="s">
        <v>25</v>
      </c>
      <c r="C325">
        <v>1</v>
      </c>
      <c r="D325" t="s">
        <v>35</v>
      </c>
      <c r="E325" t="s">
        <v>36</v>
      </c>
      <c r="F325">
        <v>4</v>
      </c>
      <c r="G325" s="7">
        <v>3464</v>
      </c>
      <c r="H325" t="s">
        <v>25</v>
      </c>
      <c r="I325">
        <v>2</v>
      </c>
      <c r="J325">
        <v>3</v>
      </c>
      <c r="K325" s="5">
        <v>0.12</v>
      </c>
      <c r="L325" s="5">
        <v>7.0000000000000007E-2</v>
      </c>
      <c r="M325" s="6">
        <f t="shared" si="15"/>
        <v>4.9999999999999989E-2</v>
      </c>
      <c r="N325" s="8">
        <f t="shared" si="16"/>
        <v>692.80000000000007</v>
      </c>
      <c r="O325">
        <v>3000</v>
      </c>
      <c r="P325" t="str">
        <f t="shared" si="17"/>
        <v>low</v>
      </c>
      <c r="Q325" t="s">
        <v>26</v>
      </c>
      <c r="R325">
        <v>1157</v>
      </c>
      <c r="S325" t="s">
        <v>34</v>
      </c>
      <c r="T325">
        <v>2</v>
      </c>
      <c r="U325">
        <v>4</v>
      </c>
      <c r="V325" t="s">
        <v>40</v>
      </c>
      <c r="W325">
        <v>84</v>
      </c>
      <c r="X325">
        <v>1</v>
      </c>
      <c r="Y325">
        <v>1</v>
      </c>
      <c r="Z325" t="s">
        <v>37</v>
      </c>
      <c r="AA325">
        <v>24737</v>
      </c>
      <c r="AB325">
        <v>5</v>
      </c>
      <c r="AC325">
        <v>13</v>
      </c>
      <c r="AD325">
        <v>3</v>
      </c>
      <c r="AE325">
        <v>4</v>
      </c>
      <c r="AF325">
        <v>0</v>
      </c>
      <c r="AG325">
        <v>5</v>
      </c>
      <c r="AH325">
        <v>4</v>
      </c>
      <c r="AI325">
        <v>2</v>
      </c>
      <c r="AJ325">
        <v>2</v>
      </c>
      <c r="AK325" t="str">
        <f>IF(Table2[[#This Row],[Alpha]]&gt;3%,"high performer",IF(Table2[[#This Row],[Alpha]]&gt;0%,"average performer","low performer"))</f>
        <v>high performer</v>
      </c>
      <c r="AL325" s="8">
        <v>3800.2087247880786</v>
      </c>
      <c r="AM325">
        <f>Table2[[#This Row],[Salary]]/Table2[[#This Row],[Market Salary]]</f>
        <v>0.91152887929680038</v>
      </c>
      <c r="AN325" t="str">
        <f>IF(AND(Table2[[#This Row],[Alpha]]&gt;3%,Table2[[#This Row],[Salary]]&lt;MEDIAN(G:G)),"Underpaid",IF(AND(Table2[[#This Row],[Alpha]]&lt;0,Table2[[#This Row],[Salary]]&gt;MEDIAN(G:G)),"Overpaid","Fair"))</f>
        <v>Underpaid</v>
      </c>
      <c r="AO325" t="str">
        <f>IF(AND(Table2[[#This Row],[Alpha]]&gt;3%,Table2[[#This Row],[Tenure]]&gt;5),"Ready Now",IF(AND(Table2[[#This Row],[Alpha]]&gt;0,Table2[[#This Row],[Tenure]]&gt;3),"Ready Soon","Not Ready"))</f>
        <v>Not Ready</v>
      </c>
    </row>
    <row r="326" spans="1:41" x14ac:dyDescent="0.35">
      <c r="A326">
        <v>30</v>
      </c>
      <c r="B326" t="s">
        <v>32</v>
      </c>
      <c r="C326">
        <v>4</v>
      </c>
      <c r="D326" t="s">
        <v>29</v>
      </c>
      <c r="E326" t="s">
        <v>36</v>
      </c>
      <c r="F326">
        <v>4</v>
      </c>
      <c r="G326" s="7">
        <v>5775</v>
      </c>
      <c r="H326" t="s">
        <v>32</v>
      </c>
      <c r="I326">
        <v>3</v>
      </c>
      <c r="J326">
        <v>10</v>
      </c>
      <c r="K326" s="5">
        <v>0.12</v>
      </c>
      <c r="L326" s="5">
        <v>0.1</v>
      </c>
      <c r="M326" s="6">
        <f t="shared" si="15"/>
        <v>1.999999999999999E-2</v>
      </c>
      <c r="N326" s="8">
        <f t="shared" si="16"/>
        <v>1155</v>
      </c>
      <c r="O326">
        <v>1200</v>
      </c>
      <c r="P326" t="str">
        <f t="shared" si="17"/>
        <v>low</v>
      </c>
      <c r="Q326" t="s">
        <v>26</v>
      </c>
      <c r="R326">
        <v>1275</v>
      </c>
      <c r="S326" t="s">
        <v>34</v>
      </c>
      <c r="T326">
        <v>28</v>
      </c>
      <c r="U326">
        <v>2</v>
      </c>
      <c r="V326" t="s">
        <v>40</v>
      </c>
      <c r="W326">
        <v>64</v>
      </c>
      <c r="X326">
        <v>3</v>
      </c>
      <c r="Y326">
        <v>2</v>
      </c>
      <c r="Z326" t="s">
        <v>37</v>
      </c>
      <c r="AA326">
        <v>11934</v>
      </c>
      <c r="AB326">
        <v>1</v>
      </c>
      <c r="AC326">
        <v>13</v>
      </c>
      <c r="AD326">
        <v>3</v>
      </c>
      <c r="AE326">
        <v>4</v>
      </c>
      <c r="AF326">
        <v>2</v>
      </c>
      <c r="AG326">
        <v>11</v>
      </c>
      <c r="AH326">
        <v>2</v>
      </c>
      <c r="AI326">
        <v>8</v>
      </c>
      <c r="AJ326">
        <v>1</v>
      </c>
      <c r="AK326" t="str">
        <f>IF(Table2[[#This Row],[Alpha]]&gt;3%,"high performer",IF(Table2[[#This Row],[Alpha]]&gt;0%,"average performer","low performer"))</f>
        <v>average performer</v>
      </c>
      <c r="AL326" s="8">
        <v>6360.8823978593964</v>
      </c>
      <c r="AM326">
        <f>Table2[[#This Row],[Salary]]/Table2[[#This Row],[Market Salary]]</f>
        <v>0.90789290522702304</v>
      </c>
      <c r="AN326" t="str">
        <f>IF(AND(Table2[[#This Row],[Alpha]]&gt;3%,Table2[[#This Row],[Salary]]&lt;MEDIAN(G:G)),"Underpaid",IF(AND(Table2[[#This Row],[Alpha]]&lt;0,Table2[[#This Row],[Salary]]&gt;MEDIAN(G:G)),"Overpaid","Fair"))</f>
        <v>Fair</v>
      </c>
      <c r="AO326" t="str">
        <f>IF(AND(Table2[[#This Row],[Alpha]]&gt;3%,Table2[[#This Row],[Tenure]]&gt;5),"Ready Now",IF(AND(Table2[[#This Row],[Alpha]]&gt;0,Table2[[#This Row],[Tenure]]&gt;3),"Ready Soon","Not Ready"))</f>
        <v>Ready Soon</v>
      </c>
    </row>
    <row r="327" spans="1:41" x14ac:dyDescent="0.35">
      <c r="A327">
        <v>31</v>
      </c>
      <c r="B327" t="s">
        <v>32</v>
      </c>
      <c r="C327">
        <v>3</v>
      </c>
      <c r="D327" t="s">
        <v>29</v>
      </c>
      <c r="E327" t="s">
        <v>42</v>
      </c>
      <c r="F327">
        <v>3</v>
      </c>
      <c r="G327" s="7">
        <v>8943</v>
      </c>
      <c r="H327" t="s">
        <v>32</v>
      </c>
      <c r="I327">
        <v>3</v>
      </c>
      <c r="J327">
        <v>10</v>
      </c>
      <c r="K327" s="5">
        <v>0.15</v>
      </c>
      <c r="L327" s="5">
        <v>7.0000000000000007E-2</v>
      </c>
      <c r="M327" s="6">
        <f t="shared" si="15"/>
        <v>7.9999999999999988E-2</v>
      </c>
      <c r="N327" s="8">
        <f t="shared" si="16"/>
        <v>1788.6000000000001</v>
      </c>
      <c r="O327">
        <v>3000</v>
      </c>
      <c r="P327" t="str">
        <f t="shared" si="17"/>
        <v>low</v>
      </c>
      <c r="Q327" t="s">
        <v>33</v>
      </c>
      <c r="R327">
        <v>798</v>
      </c>
      <c r="S327" t="s">
        <v>34</v>
      </c>
      <c r="T327">
        <v>7</v>
      </c>
      <c r="U327">
        <v>2</v>
      </c>
      <c r="V327" t="s">
        <v>28</v>
      </c>
      <c r="W327">
        <v>48</v>
      </c>
      <c r="X327">
        <v>2</v>
      </c>
      <c r="Y327">
        <v>3</v>
      </c>
      <c r="Z327" t="s">
        <v>37</v>
      </c>
      <c r="AA327">
        <v>14034</v>
      </c>
      <c r="AB327">
        <v>1</v>
      </c>
      <c r="AC327">
        <v>24</v>
      </c>
      <c r="AD327">
        <v>4</v>
      </c>
      <c r="AE327">
        <v>1</v>
      </c>
      <c r="AF327">
        <v>1</v>
      </c>
      <c r="AG327">
        <v>10</v>
      </c>
      <c r="AH327">
        <v>2</v>
      </c>
      <c r="AI327">
        <v>9</v>
      </c>
      <c r="AJ327">
        <v>8</v>
      </c>
      <c r="AK327" t="str">
        <f>IF(Table2[[#This Row],[Alpha]]&gt;3%,"high performer",IF(Table2[[#This Row],[Alpha]]&gt;0%,"average performer","low performer"))</f>
        <v>high performer</v>
      </c>
      <c r="AL327" s="8">
        <v>8992.7888514910028</v>
      </c>
      <c r="AM327">
        <f>Table2[[#This Row],[Salary]]/Table2[[#This Row],[Market Salary]]</f>
        <v>0.99446346930710516</v>
      </c>
      <c r="AN327" t="str">
        <f>IF(AND(Table2[[#This Row],[Alpha]]&gt;3%,Table2[[#This Row],[Salary]]&lt;MEDIAN(G:G)),"Underpaid",IF(AND(Table2[[#This Row],[Alpha]]&lt;0,Table2[[#This Row],[Salary]]&gt;MEDIAN(G:G)),"Overpaid","Fair"))</f>
        <v>Fair</v>
      </c>
      <c r="AO327" t="str">
        <f>IF(AND(Table2[[#This Row],[Alpha]]&gt;3%,Table2[[#This Row],[Tenure]]&gt;5),"Ready Now",IF(AND(Table2[[#This Row],[Alpha]]&gt;0,Table2[[#This Row],[Tenure]]&gt;3),"Ready Soon","Not Ready"))</f>
        <v>Ready Now</v>
      </c>
    </row>
    <row r="328" spans="1:41" x14ac:dyDescent="0.35">
      <c r="A328">
        <v>39</v>
      </c>
      <c r="B328" t="s">
        <v>32</v>
      </c>
      <c r="C328">
        <v>3</v>
      </c>
      <c r="D328" t="s">
        <v>35</v>
      </c>
      <c r="E328" t="s">
        <v>45</v>
      </c>
      <c r="F328">
        <v>4</v>
      </c>
      <c r="G328" s="7">
        <v>19272</v>
      </c>
      <c r="H328" t="s">
        <v>32</v>
      </c>
      <c r="I328">
        <v>3</v>
      </c>
      <c r="J328">
        <v>21</v>
      </c>
      <c r="K328" s="5">
        <v>0.1</v>
      </c>
      <c r="L328" s="5">
        <v>0.09</v>
      </c>
      <c r="M328" s="6">
        <f t="shared" si="15"/>
        <v>1.0000000000000009E-2</v>
      </c>
      <c r="N328" s="8">
        <f t="shared" si="16"/>
        <v>3854.4</v>
      </c>
      <c r="O328">
        <v>500</v>
      </c>
      <c r="P328" t="str">
        <f t="shared" si="17"/>
        <v>medium</v>
      </c>
      <c r="Q328" t="s">
        <v>33</v>
      </c>
      <c r="R328">
        <v>672</v>
      </c>
      <c r="S328" t="s">
        <v>34</v>
      </c>
      <c r="T328">
        <v>7</v>
      </c>
      <c r="U328">
        <v>2</v>
      </c>
      <c r="V328" t="s">
        <v>40</v>
      </c>
      <c r="W328">
        <v>54</v>
      </c>
      <c r="X328">
        <v>2</v>
      </c>
      <c r="Y328">
        <v>5</v>
      </c>
      <c r="Z328" t="s">
        <v>37</v>
      </c>
      <c r="AA328">
        <v>21141</v>
      </c>
      <c r="AB328">
        <v>1</v>
      </c>
      <c r="AC328">
        <v>15</v>
      </c>
      <c r="AD328">
        <v>3</v>
      </c>
      <c r="AE328">
        <v>1</v>
      </c>
      <c r="AF328">
        <v>1</v>
      </c>
      <c r="AG328">
        <v>21</v>
      </c>
      <c r="AH328">
        <v>2</v>
      </c>
      <c r="AI328">
        <v>9</v>
      </c>
      <c r="AJ328">
        <v>13</v>
      </c>
      <c r="AK328" t="str">
        <f>IF(Table2[[#This Row],[Alpha]]&gt;3%,"high performer",IF(Table2[[#This Row],[Alpha]]&gt;0%,"average performer","low performer"))</f>
        <v>average performer</v>
      </c>
      <c r="AL328" s="8">
        <v>23770.846360113144</v>
      </c>
      <c r="AM328">
        <f>Table2[[#This Row],[Salary]]/Table2[[#This Row],[Market Salary]]</f>
        <v>0.81074101056569481</v>
      </c>
      <c r="AN328" t="str">
        <f>IF(AND(Table2[[#This Row],[Alpha]]&gt;3%,Table2[[#This Row],[Salary]]&lt;MEDIAN(G:G)),"Underpaid",IF(AND(Table2[[#This Row],[Alpha]]&lt;0,Table2[[#This Row],[Salary]]&gt;MEDIAN(G:G)),"Overpaid","Fair"))</f>
        <v>Fair</v>
      </c>
      <c r="AO328" t="str">
        <f>IF(AND(Table2[[#This Row],[Alpha]]&gt;3%,Table2[[#This Row],[Tenure]]&gt;5),"Ready Now",IF(AND(Table2[[#This Row],[Alpha]]&gt;0,Table2[[#This Row],[Tenure]]&gt;3),"Ready Soon","Not Ready"))</f>
        <v>Ready Soon</v>
      </c>
    </row>
    <row r="329" spans="1:41" x14ac:dyDescent="0.35">
      <c r="A329">
        <v>39</v>
      </c>
      <c r="B329" t="s">
        <v>25</v>
      </c>
      <c r="C329">
        <v>4</v>
      </c>
      <c r="D329" t="s">
        <v>29</v>
      </c>
      <c r="E329" t="s">
        <v>30</v>
      </c>
      <c r="F329">
        <v>3</v>
      </c>
      <c r="G329" s="7">
        <v>5238</v>
      </c>
      <c r="H329" t="s">
        <v>25</v>
      </c>
      <c r="I329">
        <v>2</v>
      </c>
      <c r="J329">
        <v>1</v>
      </c>
      <c r="K329" s="5">
        <v>0.15</v>
      </c>
      <c r="L329" s="5">
        <v>0.1</v>
      </c>
      <c r="M329" s="6">
        <f t="shared" si="15"/>
        <v>4.9999999999999989E-2</v>
      </c>
      <c r="N329" s="8">
        <f t="shared" si="16"/>
        <v>1047.6000000000001</v>
      </c>
      <c r="O329">
        <v>500</v>
      </c>
      <c r="P329" t="str">
        <f t="shared" si="17"/>
        <v>High</v>
      </c>
      <c r="Q329" t="s">
        <v>26</v>
      </c>
      <c r="R329">
        <v>1162</v>
      </c>
      <c r="S329" t="s">
        <v>27</v>
      </c>
      <c r="T329">
        <v>3</v>
      </c>
      <c r="U329">
        <v>2</v>
      </c>
      <c r="V329" t="s">
        <v>40</v>
      </c>
      <c r="W329">
        <v>41</v>
      </c>
      <c r="X329">
        <v>3</v>
      </c>
      <c r="Y329">
        <v>2</v>
      </c>
      <c r="Z329" t="s">
        <v>37</v>
      </c>
      <c r="AA329">
        <v>17778</v>
      </c>
      <c r="AB329">
        <v>4</v>
      </c>
      <c r="AC329">
        <v>18</v>
      </c>
      <c r="AD329">
        <v>3</v>
      </c>
      <c r="AE329">
        <v>1</v>
      </c>
      <c r="AF329">
        <v>0</v>
      </c>
      <c r="AG329">
        <v>12</v>
      </c>
      <c r="AH329">
        <v>3</v>
      </c>
      <c r="AI329">
        <v>0</v>
      </c>
      <c r="AJ329">
        <v>0</v>
      </c>
      <c r="AK329" t="str">
        <f>IF(Table2[[#This Row],[Alpha]]&gt;3%,"high performer",IF(Table2[[#This Row],[Alpha]]&gt;0%,"average performer","low performer"))</f>
        <v>high performer</v>
      </c>
      <c r="AL329" s="8">
        <v>5598.2093794369466</v>
      </c>
      <c r="AM329">
        <f>Table2[[#This Row],[Salary]]/Table2[[#This Row],[Market Salary]]</f>
        <v>0.93565632240193641</v>
      </c>
      <c r="AN329" t="str">
        <f>IF(AND(Table2[[#This Row],[Alpha]]&gt;3%,Table2[[#This Row],[Salary]]&lt;MEDIAN(G:G)),"Underpaid",IF(AND(Table2[[#This Row],[Alpha]]&lt;0,Table2[[#This Row],[Salary]]&gt;MEDIAN(G:G)),"Overpaid","Fair"))</f>
        <v>Fair</v>
      </c>
      <c r="AO329" t="str">
        <f>IF(AND(Table2[[#This Row],[Alpha]]&gt;3%,Table2[[#This Row],[Tenure]]&gt;5),"Ready Now",IF(AND(Table2[[#This Row],[Alpha]]&gt;0,Table2[[#This Row],[Tenure]]&gt;3),"Ready Soon","Not Ready"))</f>
        <v>Not Ready</v>
      </c>
    </row>
    <row r="330" spans="1:41" x14ac:dyDescent="0.35">
      <c r="A330">
        <v>33</v>
      </c>
      <c r="B330" t="s">
        <v>32</v>
      </c>
      <c r="C330">
        <v>2</v>
      </c>
      <c r="D330" t="s">
        <v>35</v>
      </c>
      <c r="E330" t="s">
        <v>30</v>
      </c>
      <c r="F330">
        <v>4</v>
      </c>
      <c r="G330" s="7">
        <v>4682</v>
      </c>
      <c r="H330" t="s">
        <v>32</v>
      </c>
      <c r="I330">
        <v>2</v>
      </c>
      <c r="J330">
        <v>7</v>
      </c>
      <c r="K330" s="5">
        <v>0.1</v>
      </c>
      <c r="L330" s="5">
        <v>0.11</v>
      </c>
      <c r="M330" s="6">
        <f t="shared" si="15"/>
        <v>-9.999999999999995E-3</v>
      </c>
      <c r="N330" s="8">
        <f t="shared" si="16"/>
        <v>936.40000000000009</v>
      </c>
      <c r="O330">
        <v>3000</v>
      </c>
      <c r="P330" t="str">
        <f t="shared" si="17"/>
        <v>low</v>
      </c>
      <c r="Q330" t="s">
        <v>33</v>
      </c>
      <c r="R330">
        <v>508</v>
      </c>
      <c r="S330" t="s">
        <v>27</v>
      </c>
      <c r="T330">
        <v>10</v>
      </c>
      <c r="U330">
        <v>3</v>
      </c>
      <c r="V330" t="s">
        <v>48</v>
      </c>
      <c r="W330">
        <v>46</v>
      </c>
      <c r="X330">
        <v>2</v>
      </c>
      <c r="Y330">
        <v>2</v>
      </c>
      <c r="Z330" t="s">
        <v>31</v>
      </c>
      <c r="AA330">
        <v>4317</v>
      </c>
      <c r="AB330">
        <v>3</v>
      </c>
      <c r="AC330">
        <v>14</v>
      </c>
      <c r="AD330">
        <v>3</v>
      </c>
      <c r="AE330">
        <v>3</v>
      </c>
      <c r="AF330">
        <v>0</v>
      </c>
      <c r="AG330">
        <v>9</v>
      </c>
      <c r="AH330">
        <v>6</v>
      </c>
      <c r="AI330">
        <v>7</v>
      </c>
      <c r="AJ330">
        <v>0</v>
      </c>
      <c r="AK330" t="str">
        <f>IF(Table2[[#This Row],[Alpha]]&gt;3%,"high performer",IF(Table2[[#This Row],[Alpha]]&gt;0%,"average performer","low performer"))</f>
        <v>low performer</v>
      </c>
      <c r="AL330" s="8">
        <v>5452.9752214223217</v>
      </c>
      <c r="AM330">
        <f>Table2[[#This Row],[Salary]]/Table2[[#This Row],[Market Salary]]</f>
        <v>0.85861384104708527</v>
      </c>
      <c r="AN330" t="str">
        <f>IF(AND(Table2[[#This Row],[Alpha]]&gt;3%,Table2[[#This Row],[Salary]]&lt;MEDIAN(G:G)),"Underpaid",IF(AND(Table2[[#This Row],[Alpha]]&lt;0,Table2[[#This Row],[Salary]]&gt;MEDIAN(G:G)),"Overpaid","Fair"))</f>
        <v>Fair</v>
      </c>
      <c r="AO330" t="str">
        <f>IF(AND(Table2[[#This Row],[Alpha]]&gt;3%,Table2[[#This Row],[Tenure]]&gt;5),"Ready Now",IF(AND(Table2[[#This Row],[Alpha]]&gt;0,Table2[[#This Row],[Tenure]]&gt;3),"Ready Soon","Not Ready"))</f>
        <v>Not Ready</v>
      </c>
    </row>
    <row r="331" spans="1:41" x14ac:dyDescent="0.35">
      <c r="A331">
        <v>47</v>
      </c>
      <c r="B331" t="s">
        <v>32</v>
      </c>
      <c r="C331">
        <v>4</v>
      </c>
      <c r="D331" t="s">
        <v>35</v>
      </c>
      <c r="E331" t="s">
        <v>47</v>
      </c>
      <c r="F331">
        <v>3</v>
      </c>
      <c r="G331" s="7">
        <v>18300</v>
      </c>
      <c r="H331" t="s">
        <v>32</v>
      </c>
      <c r="I331">
        <v>3</v>
      </c>
      <c r="J331">
        <v>3</v>
      </c>
      <c r="K331" s="5">
        <v>0.08</v>
      </c>
      <c r="L331" s="5">
        <v>7.0000000000000007E-2</v>
      </c>
      <c r="M331" s="6">
        <f t="shared" si="15"/>
        <v>9.999999999999995E-3</v>
      </c>
      <c r="N331" s="8">
        <f t="shared" si="16"/>
        <v>3660</v>
      </c>
      <c r="O331">
        <v>500</v>
      </c>
      <c r="P331" t="str">
        <f t="shared" si="17"/>
        <v>low</v>
      </c>
      <c r="Q331" t="s">
        <v>26</v>
      </c>
      <c r="R331">
        <v>1482</v>
      </c>
      <c r="S331" t="s">
        <v>34</v>
      </c>
      <c r="T331">
        <v>5</v>
      </c>
      <c r="U331">
        <v>5</v>
      </c>
      <c r="V331" t="s">
        <v>28</v>
      </c>
      <c r="W331">
        <v>42</v>
      </c>
      <c r="X331">
        <v>3</v>
      </c>
      <c r="Y331">
        <v>5</v>
      </c>
      <c r="Z331" t="s">
        <v>37</v>
      </c>
      <c r="AA331">
        <v>16375</v>
      </c>
      <c r="AB331">
        <v>4</v>
      </c>
      <c r="AC331">
        <v>11</v>
      </c>
      <c r="AD331">
        <v>3</v>
      </c>
      <c r="AE331">
        <v>2</v>
      </c>
      <c r="AF331">
        <v>1</v>
      </c>
      <c r="AG331">
        <v>21</v>
      </c>
      <c r="AH331">
        <v>2</v>
      </c>
      <c r="AI331">
        <v>2</v>
      </c>
      <c r="AJ331">
        <v>1</v>
      </c>
      <c r="AK331" t="str">
        <f>IF(Table2[[#This Row],[Alpha]]&gt;3%,"high performer",IF(Table2[[#This Row],[Alpha]]&gt;0%,"average performer","low performer"))</f>
        <v>average performer</v>
      </c>
      <c r="AL331" s="8">
        <v>20350.704642592573</v>
      </c>
      <c r="AM331">
        <f>Table2[[#This Row],[Salary]]/Table2[[#This Row],[Market Salary]]</f>
        <v>0.8992317623095667</v>
      </c>
      <c r="AN331" t="str">
        <f>IF(AND(Table2[[#This Row],[Alpha]]&gt;3%,Table2[[#This Row],[Salary]]&lt;MEDIAN(G:G)),"Underpaid",IF(AND(Table2[[#This Row],[Alpha]]&lt;0,Table2[[#This Row],[Salary]]&gt;MEDIAN(G:G)),"Overpaid","Fair"))</f>
        <v>Fair</v>
      </c>
      <c r="AO331" t="str">
        <f>IF(AND(Table2[[#This Row],[Alpha]]&gt;3%,Table2[[#This Row],[Tenure]]&gt;5),"Ready Now",IF(AND(Table2[[#This Row],[Alpha]]&gt;0,Table2[[#This Row],[Tenure]]&gt;3),"Ready Soon","Not Ready"))</f>
        <v>Not Ready</v>
      </c>
    </row>
    <row r="332" spans="1:41" x14ac:dyDescent="0.35">
      <c r="A332">
        <v>43</v>
      </c>
      <c r="B332" t="s">
        <v>32</v>
      </c>
      <c r="C332">
        <v>3</v>
      </c>
      <c r="D332" t="s">
        <v>29</v>
      </c>
      <c r="E332" t="s">
        <v>39</v>
      </c>
      <c r="F332">
        <v>3</v>
      </c>
      <c r="G332" s="7">
        <v>5257</v>
      </c>
      <c r="H332" t="s">
        <v>32</v>
      </c>
      <c r="I332">
        <v>4</v>
      </c>
      <c r="J332">
        <v>9</v>
      </c>
      <c r="K332" s="5">
        <v>0.12</v>
      </c>
      <c r="L332" s="5">
        <v>0.11</v>
      </c>
      <c r="M332" s="6">
        <f t="shared" si="15"/>
        <v>9.999999999999995E-3</v>
      </c>
      <c r="N332" s="8">
        <f t="shared" si="16"/>
        <v>1051.4000000000001</v>
      </c>
      <c r="O332">
        <v>1200</v>
      </c>
      <c r="P332" t="str">
        <f t="shared" si="17"/>
        <v>High</v>
      </c>
      <c r="Q332" t="s">
        <v>33</v>
      </c>
      <c r="R332">
        <v>559</v>
      </c>
      <c r="S332" t="s">
        <v>34</v>
      </c>
      <c r="T332">
        <v>10</v>
      </c>
      <c r="U332">
        <v>4</v>
      </c>
      <c r="V332" t="s">
        <v>28</v>
      </c>
      <c r="W332">
        <v>82</v>
      </c>
      <c r="X332">
        <v>2</v>
      </c>
      <c r="Y332">
        <v>2</v>
      </c>
      <c r="Z332" t="s">
        <v>41</v>
      </c>
      <c r="AA332">
        <v>6227</v>
      </c>
      <c r="AB332">
        <v>1</v>
      </c>
      <c r="AC332">
        <v>11</v>
      </c>
      <c r="AD332">
        <v>3</v>
      </c>
      <c r="AE332">
        <v>2</v>
      </c>
      <c r="AF332">
        <v>1</v>
      </c>
      <c r="AG332">
        <v>9</v>
      </c>
      <c r="AH332">
        <v>3</v>
      </c>
      <c r="AI332">
        <v>7</v>
      </c>
      <c r="AJ332">
        <v>0</v>
      </c>
      <c r="AK332" t="str">
        <f>IF(Table2[[#This Row],[Alpha]]&gt;3%,"high performer",IF(Table2[[#This Row],[Alpha]]&gt;0%,"average performer","low performer"))</f>
        <v>average performer</v>
      </c>
      <c r="AL332" s="8">
        <v>5441.7480786614678</v>
      </c>
      <c r="AM332">
        <f>Table2[[#This Row],[Salary]]/Table2[[#This Row],[Market Salary]]</f>
        <v>0.96604986559633033</v>
      </c>
      <c r="AN332" t="str">
        <f>IF(AND(Table2[[#This Row],[Alpha]]&gt;3%,Table2[[#This Row],[Salary]]&lt;MEDIAN(G:G)),"Underpaid",IF(AND(Table2[[#This Row],[Alpha]]&lt;0,Table2[[#This Row],[Salary]]&gt;MEDIAN(G:G)),"Overpaid","Fair"))</f>
        <v>Fair</v>
      </c>
      <c r="AO332" t="str">
        <f>IF(AND(Table2[[#This Row],[Alpha]]&gt;3%,Table2[[#This Row],[Tenure]]&gt;5),"Ready Now",IF(AND(Table2[[#This Row],[Alpha]]&gt;0,Table2[[#This Row],[Tenure]]&gt;3),"Ready Soon","Not Ready"))</f>
        <v>Ready Soon</v>
      </c>
    </row>
    <row r="333" spans="1:41" x14ac:dyDescent="0.35">
      <c r="A333">
        <v>27</v>
      </c>
      <c r="B333" t="s">
        <v>32</v>
      </c>
      <c r="C333">
        <v>3</v>
      </c>
      <c r="D333" t="s">
        <v>35</v>
      </c>
      <c r="E333" t="s">
        <v>30</v>
      </c>
      <c r="F333">
        <v>2</v>
      </c>
      <c r="G333" s="7">
        <v>6349</v>
      </c>
      <c r="H333" t="s">
        <v>25</v>
      </c>
      <c r="I333">
        <v>3</v>
      </c>
      <c r="J333">
        <v>5</v>
      </c>
      <c r="K333" s="5">
        <v>0.1</v>
      </c>
      <c r="L333" s="5">
        <v>0.11</v>
      </c>
      <c r="M333" s="6">
        <f t="shared" si="15"/>
        <v>-9.999999999999995E-3</v>
      </c>
      <c r="N333" s="8">
        <f t="shared" si="16"/>
        <v>1269.8000000000002</v>
      </c>
      <c r="O333">
        <v>4500</v>
      </c>
      <c r="P333" t="str">
        <f t="shared" si="17"/>
        <v>low</v>
      </c>
      <c r="Q333" t="s">
        <v>44</v>
      </c>
      <c r="R333">
        <v>210</v>
      </c>
      <c r="S333" t="s">
        <v>27</v>
      </c>
      <c r="T333">
        <v>1</v>
      </c>
      <c r="U333">
        <v>1</v>
      </c>
      <c r="V333" t="s">
        <v>48</v>
      </c>
      <c r="W333">
        <v>73</v>
      </c>
      <c r="X333">
        <v>3</v>
      </c>
      <c r="Y333">
        <v>2</v>
      </c>
      <c r="Z333" t="s">
        <v>37</v>
      </c>
      <c r="AA333">
        <v>22107</v>
      </c>
      <c r="AB333">
        <v>0</v>
      </c>
      <c r="AC333">
        <v>13</v>
      </c>
      <c r="AD333">
        <v>3</v>
      </c>
      <c r="AE333">
        <v>4</v>
      </c>
      <c r="AF333">
        <v>1</v>
      </c>
      <c r="AG333">
        <v>6</v>
      </c>
      <c r="AH333">
        <v>0</v>
      </c>
      <c r="AI333">
        <v>4</v>
      </c>
      <c r="AJ333">
        <v>1</v>
      </c>
      <c r="AK333" t="str">
        <f>IF(Table2[[#This Row],[Alpha]]&gt;3%,"high performer",IF(Table2[[#This Row],[Alpha]]&gt;0%,"average performer","low performer"))</f>
        <v>low performer</v>
      </c>
      <c r="AL333" s="8">
        <v>6805.44302133767</v>
      </c>
      <c r="AM333">
        <f>Table2[[#This Row],[Salary]]/Table2[[#This Row],[Market Salary]]</f>
        <v>0.93292971230432076</v>
      </c>
      <c r="AN333" t="str">
        <f>IF(AND(Table2[[#This Row],[Alpha]]&gt;3%,Table2[[#This Row],[Salary]]&lt;MEDIAN(G:G)),"Underpaid",IF(AND(Table2[[#This Row],[Alpha]]&lt;0,Table2[[#This Row],[Salary]]&gt;MEDIAN(G:G)),"Overpaid","Fair"))</f>
        <v>Overpaid</v>
      </c>
      <c r="AO333" t="str">
        <f>IF(AND(Table2[[#This Row],[Alpha]]&gt;3%,Table2[[#This Row],[Tenure]]&gt;5),"Ready Now",IF(AND(Table2[[#This Row],[Alpha]]&gt;0,Table2[[#This Row],[Tenure]]&gt;3),"Ready Soon","Not Ready"))</f>
        <v>Not Ready</v>
      </c>
    </row>
    <row r="334" spans="1:41" x14ac:dyDescent="0.35">
      <c r="A334">
        <v>54</v>
      </c>
      <c r="B334" t="s">
        <v>32</v>
      </c>
      <c r="C334">
        <v>4</v>
      </c>
      <c r="D334" t="s">
        <v>29</v>
      </c>
      <c r="E334" t="s">
        <v>36</v>
      </c>
      <c r="F334">
        <v>3</v>
      </c>
      <c r="G334" s="7">
        <v>4869</v>
      </c>
      <c r="H334" t="s">
        <v>32</v>
      </c>
      <c r="I334">
        <v>2</v>
      </c>
      <c r="J334">
        <v>4</v>
      </c>
      <c r="K334" s="5">
        <v>0.1</v>
      </c>
      <c r="L334" s="5">
        <v>7.0000000000000007E-2</v>
      </c>
      <c r="M334" s="6">
        <f t="shared" si="15"/>
        <v>0.03</v>
      </c>
      <c r="N334" s="8">
        <f t="shared" si="16"/>
        <v>973.80000000000007</v>
      </c>
      <c r="O334">
        <v>3000</v>
      </c>
      <c r="P334" t="str">
        <f t="shared" si="17"/>
        <v>low</v>
      </c>
      <c r="Q334" t="s">
        <v>33</v>
      </c>
      <c r="R334">
        <v>928</v>
      </c>
      <c r="S334" t="s">
        <v>34</v>
      </c>
      <c r="T334">
        <v>20</v>
      </c>
      <c r="U334">
        <v>4</v>
      </c>
      <c r="V334" t="s">
        <v>28</v>
      </c>
      <c r="W334">
        <v>31</v>
      </c>
      <c r="X334">
        <v>3</v>
      </c>
      <c r="Y334">
        <v>2</v>
      </c>
      <c r="Z334" t="s">
        <v>31</v>
      </c>
      <c r="AA334">
        <v>16885</v>
      </c>
      <c r="AB334">
        <v>3</v>
      </c>
      <c r="AC334">
        <v>12</v>
      </c>
      <c r="AD334">
        <v>3</v>
      </c>
      <c r="AE334">
        <v>4</v>
      </c>
      <c r="AF334">
        <v>0</v>
      </c>
      <c r="AG334">
        <v>20</v>
      </c>
      <c r="AH334">
        <v>4</v>
      </c>
      <c r="AI334">
        <v>3</v>
      </c>
      <c r="AJ334">
        <v>0</v>
      </c>
      <c r="AK334" t="str">
        <f>IF(Table2[[#This Row],[Alpha]]&gt;3%,"high performer",IF(Table2[[#This Row],[Alpha]]&gt;0%,"average performer","low performer"))</f>
        <v>average performer</v>
      </c>
      <c r="AL334" s="8">
        <v>5435.9012682305256</v>
      </c>
      <c r="AM334">
        <f>Table2[[#This Row],[Salary]]/Table2[[#This Row],[Market Salary]]</f>
        <v>0.89571163267005749</v>
      </c>
      <c r="AN334" t="str">
        <f>IF(AND(Table2[[#This Row],[Alpha]]&gt;3%,Table2[[#This Row],[Salary]]&lt;MEDIAN(G:G)),"Underpaid",IF(AND(Table2[[#This Row],[Alpha]]&lt;0,Table2[[#This Row],[Salary]]&gt;MEDIAN(G:G)),"Overpaid","Fair"))</f>
        <v>Fair</v>
      </c>
      <c r="AO334" t="str">
        <f>IF(AND(Table2[[#This Row],[Alpha]]&gt;3%,Table2[[#This Row],[Tenure]]&gt;5),"Ready Now",IF(AND(Table2[[#This Row],[Alpha]]&gt;0,Table2[[#This Row],[Tenure]]&gt;3),"Ready Soon","Not Ready"))</f>
        <v>Ready Soon</v>
      </c>
    </row>
    <row r="335" spans="1:41" x14ac:dyDescent="0.35">
      <c r="A335">
        <v>43</v>
      </c>
      <c r="B335" t="s">
        <v>32</v>
      </c>
      <c r="C335">
        <v>3</v>
      </c>
      <c r="D335" t="s">
        <v>29</v>
      </c>
      <c r="E335" t="s">
        <v>43</v>
      </c>
      <c r="F335">
        <v>1</v>
      </c>
      <c r="G335" s="7">
        <v>9985</v>
      </c>
      <c r="H335" t="s">
        <v>32</v>
      </c>
      <c r="I335">
        <v>2</v>
      </c>
      <c r="J335">
        <v>1</v>
      </c>
      <c r="K335" s="5">
        <v>0.1</v>
      </c>
      <c r="L335" s="5">
        <v>0.11</v>
      </c>
      <c r="M335" s="6">
        <f t="shared" si="15"/>
        <v>-9.999999999999995E-3</v>
      </c>
      <c r="N335" s="8">
        <f t="shared" si="16"/>
        <v>1997</v>
      </c>
      <c r="O335">
        <v>500</v>
      </c>
      <c r="P335" t="str">
        <f t="shared" si="17"/>
        <v>low</v>
      </c>
      <c r="Q335" t="s">
        <v>26</v>
      </c>
      <c r="R335">
        <v>1001</v>
      </c>
      <c r="S335" t="s">
        <v>34</v>
      </c>
      <c r="T335">
        <v>7</v>
      </c>
      <c r="U335">
        <v>3</v>
      </c>
      <c r="V335" t="s">
        <v>28</v>
      </c>
      <c r="W335">
        <v>43</v>
      </c>
      <c r="X335">
        <v>3</v>
      </c>
      <c r="Y335">
        <v>3</v>
      </c>
      <c r="Z335" t="s">
        <v>37</v>
      </c>
      <c r="AA335">
        <v>9262</v>
      </c>
      <c r="AB335">
        <v>8</v>
      </c>
      <c r="AC335">
        <v>16</v>
      </c>
      <c r="AD335">
        <v>3</v>
      </c>
      <c r="AE335">
        <v>1</v>
      </c>
      <c r="AF335">
        <v>1</v>
      </c>
      <c r="AG335">
        <v>10</v>
      </c>
      <c r="AH335">
        <v>1</v>
      </c>
      <c r="AI335">
        <v>0</v>
      </c>
      <c r="AJ335">
        <v>0</v>
      </c>
      <c r="AK335" t="str">
        <f>IF(Table2[[#This Row],[Alpha]]&gt;3%,"high performer",IF(Table2[[#This Row],[Alpha]]&gt;0%,"average performer","low performer"))</f>
        <v>low performer</v>
      </c>
      <c r="AL335" s="8">
        <v>10394.744602970231</v>
      </c>
      <c r="AM335">
        <f>Table2[[#This Row],[Salary]]/Table2[[#This Row],[Market Salary]]</f>
        <v>0.96058156129654693</v>
      </c>
      <c r="AN335" t="str">
        <f>IF(AND(Table2[[#This Row],[Alpha]]&gt;3%,Table2[[#This Row],[Salary]]&lt;MEDIAN(G:G)),"Underpaid",IF(AND(Table2[[#This Row],[Alpha]]&lt;0,Table2[[#This Row],[Salary]]&gt;MEDIAN(G:G)),"Overpaid","Fair"))</f>
        <v>Overpaid</v>
      </c>
      <c r="AO335" t="str">
        <f>IF(AND(Table2[[#This Row],[Alpha]]&gt;3%,Table2[[#This Row],[Tenure]]&gt;5),"Ready Now",IF(AND(Table2[[#This Row],[Alpha]]&gt;0,Table2[[#This Row],[Tenure]]&gt;3),"Ready Soon","Not Ready"))</f>
        <v>Not Ready</v>
      </c>
    </row>
    <row r="336" spans="1:41" x14ac:dyDescent="0.35">
      <c r="A336">
        <v>45</v>
      </c>
      <c r="B336" t="s">
        <v>32</v>
      </c>
      <c r="C336">
        <v>4</v>
      </c>
      <c r="D336" t="s">
        <v>35</v>
      </c>
      <c r="E336" t="s">
        <v>36</v>
      </c>
      <c r="F336">
        <v>4</v>
      </c>
      <c r="G336" s="7">
        <v>3697</v>
      </c>
      <c r="H336" t="s">
        <v>32</v>
      </c>
      <c r="I336">
        <v>3</v>
      </c>
      <c r="J336">
        <v>10</v>
      </c>
      <c r="K336" s="5">
        <v>0.1</v>
      </c>
      <c r="L336" s="5">
        <v>0.1</v>
      </c>
      <c r="M336" s="6">
        <f t="shared" si="15"/>
        <v>0</v>
      </c>
      <c r="N336" s="8">
        <f t="shared" si="16"/>
        <v>739.40000000000009</v>
      </c>
      <c r="O336">
        <v>4500</v>
      </c>
      <c r="P336" t="str">
        <f t="shared" si="17"/>
        <v>medium</v>
      </c>
      <c r="Q336" t="s">
        <v>26</v>
      </c>
      <c r="R336">
        <v>549</v>
      </c>
      <c r="S336" t="s">
        <v>34</v>
      </c>
      <c r="T336">
        <v>8</v>
      </c>
      <c r="U336">
        <v>4</v>
      </c>
      <c r="V336" t="s">
        <v>38</v>
      </c>
      <c r="W336">
        <v>75</v>
      </c>
      <c r="X336">
        <v>3</v>
      </c>
      <c r="Y336">
        <v>2</v>
      </c>
      <c r="Z336" t="s">
        <v>37</v>
      </c>
      <c r="AA336">
        <v>9278</v>
      </c>
      <c r="AB336">
        <v>9</v>
      </c>
      <c r="AC336">
        <v>14</v>
      </c>
      <c r="AD336">
        <v>3</v>
      </c>
      <c r="AE336">
        <v>1</v>
      </c>
      <c r="AF336">
        <v>2</v>
      </c>
      <c r="AG336">
        <v>12</v>
      </c>
      <c r="AH336">
        <v>3</v>
      </c>
      <c r="AI336">
        <v>9</v>
      </c>
      <c r="AJ336">
        <v>9</v>
      </c>
      <c r="AK336" t="str">
        <f>IF(Table2[[#This Row],[Alpha]]&gt;3%,"high performer",IF(Table2[[#This Row],[Alpha]]&gt;0%,"average performer","low performer"))</f>
        <v>low performer</v>
      </c>
      <c r="AL336" s="8">
        <v>4419.5412272857948</v>
      </c>
      <c r="AM336">
        <f>Table2[[#This Row],[Salary]]/Table2[[#This Row],[Market Salary]]</f>
        <v>0.836512164922255</v>
      </c>
      <c r="AN336" t="str">
        <f>IF(AND(Table2[[#This Row],[Alpha]]&gt;3%,Table2[[#This Row],[Salary]]&lt;MEDIAN(G:G)),"Underpaid",IF(AND(Table2[[#This Row],[Alpha]]&lt;0,Table2[[#This Row],[Salary]]&gt;MEDIAN(G:G)),"Overpaid","Fair"))</f>
        <v>Fair</v>
      </c>
      <c r="AO336" t="str">
        <f>IF(AND(Table2[[#This Row],[Alpha]]&gt;3%,Table2[[#This Row],[Tenure]]&gt;5),"Ready Now",IF(AND(Table2[[#This Row],[Alpha]]&gt;0,Table2[[#This Row],[Tenure]]&gt;3),"Ready Soon","Not Ready"))</f>
        <v>Not Ready</v>
      </c>
    </row>
    <row r="337" spans="1:41" x14ac:dyDescent="0.35">
      <c r="A337">
        <v>40</v>
      </c>
      <c r="B337" t="s">
        <v>32</v>
      </c>
      <c r="C337">
        <v>2</v>
      </c>
      <c r="D337" t="s">
        <v>35</v>
      </c>
      <c r="E337" t="s">
        <v>30</v>
      </c>
      <c r="F337">
        <v>4</v>
      </c>
      <c r="G337" s="7">
        <v>7457</v>
      </c>
      <c r="H337" t="s">
        <v>25</v>
      </c>
      <c r="I337">
        <v>2</v>
      </c>
      <c r="J337">
        <v>4</v>
      </c>
      <c r="K337" s="5">
        <v>0.15</v>
      </c>
      <c r="L337" s="5">
        <v>0.11</v>
      </c>
      <c r="M337" s="6">
        <f t="shared" si="15"/>
        <v>3.9999999999999994E-2</v>
      </c>
      <c r="N337" s="8">
        <f t="shared" si="16"/>
        <v>1491.4</v>
      </c>
      <c r="O337">
        <v>3000</v>
      </c>
      <c r="P337" t="str">
        <f t="shared" si="17"/>
        <v>low</v>
      </c>
      <c r="Q337" t="s">
        <v>26</v>
      </c>
      <c r="R337">
        <v>1124</v>
      </c>
      <c r="S337" t="s">
        <v>27</v>
      </c>
      <c r="T337">
        <v>1</v>
      </c>
      <c r="U337">
        <v>2</v>
      </c>
      <c r="V337" t="s">
        <v>40</v>
      </c>
      <c r="W337">
        <v>57</v>
      </c>
      <c r="X337">
        <v>1</v>
      </c>
      <c r="Y337">
        <v>2</v>
      </c>
      <c r="Z337" t="s">
        <v>37</v>
      </c>
      <c r="AA337">
        <v>13273</v>
      </c>
      <c r="AB337">
        <v>2</v>
      </c>
      <c r="AC337">
        <v>22</v>
      </c>
      <c r="AD337">
        <v>4</v>
      </c>
      <c r="AE337">
        <v>3</v>
      </c>
      <c r="AF337">
        <v>3</v>
      </c>
      <c r="AG337">
        <v>6</v>
      </c>
      <c r="AH337">
        <v>2</v>
      </c>
      <c r="AI337">
        <v>3</v>
      </c>
      <c r="AJ337">
        <v>0</v>
      </c>
      <c r="AK337" t="str">
        <f>IF(Table2[[#This Row],[Alpha]]&gt;3%,"high performer",IF(Table2[[#This Row],[Alpha]]&gt;0%,"average performer","low performer"))</f>
        <v>high performer</v>
      </c>
      <c r="AL337" s="8">
        <v>7776.002710385389</v>
      </c>
      <c r="AM337">
        <f>Table2[[#This Row],[Salary]]/Table2[[#This Row],[Market Salary]]</f>
        <v>0.95897600319000165</v>
      </c>
      <c r="AN337" t="str">
        <f>IF(AND(Table2[[#This Row],[Alpha]]&gt;3%,Table2[[#This Row],[Salary]]&lt;MEDIAN(G:G)),"Underpaid",IF(AND(Table2[[#This Row],[Alpha]]&lt;0,Table2[[#This Row],[Salary]]&gt;MEDIAN(G:G)),"Overpaid","Fair"))</f>
        <v>Fair</v>
      </c>
      <c r="AO337" t="str">
        <f>IF(AND(Table2[[#This Row],[Alpha]]&gt;3%,Table2[[#This Row],[Tenure]]&gt;5),"Ready Now",IF(AND(Table2[[#This Row],[Alpha]]&gt;0,Table2[[#This Row],[Tenure]]&gt;3),"Ready Soon","Not Ready"))</f>
        <v>Ready Soon</v>
      </c>
    </row>
    <row r="338" spans="1:41" x14ac:dyDescent="0.35">
      <c r="A338">
        <v>29</v>
      </c>
      <c r="B338" t="s">
        <v>25</v>
      </c>
      <c r="C338">
        <v>2</v>
      </c>
      <c r="D338" t="s">
        <v>35</v>
      </c>
      <c r="E338" t="s">
        <v>39</v>
      </c>
      <c r="F338">
        <v>1</v>
      </c>
      <c r="G338" s="7">
        <v>2119</v>
      </c>
      <c r="H338" t="s">
        <v>25</v>
      </c>
      <c r="I338">
        <v>2</v>
      </c>
      <c r="J338">
        <v>7</v>
      </c>
      <c r="K338" s="5">
        <v>0.1</v>
      </c>
      <c r="L338" s="5">
        <v>0.11</v>
      </c>
      <c r="M338" s="6">
        <f t="shared" si="15"/>
        <v>-9.999999999999995E-3</v>
      </c>
      <c r="N338" s="8">
        <f t="shared" si="16"/>
        <v>423.8</v>
      </c>
      <c r="O338">
        <v>1200</v>
      </c>
      <c r="P338" t="str">
        <f t="shared" si="17"/>
        <v>medium</v>
      </c>
      <c r="Q338" t="s">
        <v>26</v>
      </c>
      <c r="R338">
        <v>318</v>
      </c>
      <c r="S338" t="s">
        <v>34</v>
      </c>
      <c r="T338">
        <v>8</v>
      </c>
      <c r="U338">
        <v>4</v>
      </c>
      <c r="V338" t="s">
        <v>38</v>
      </c>
      <c r="W338">
        <v>77</v>
      </c>
      <c r="X338">
        <v>1</v>
      </c>
      <c r="Y338">
        <v>1</v>
      </c>
      <c r="Z338" t="s">
        <v>37</v>
      </c>
      <c r="AA338">
        <v>4759</v>
      </c>
      <c r="AB338">
        <v>1</v>
      </c>
      <c r="AC338">
        <v>11</v>
      </c>
      <c r="AD338">
        <v>3</v>
      </c>
      <c r="AE338">
        <v>4</v>
      </c>
      <c r="AF338">
        <v>0</v>
      </c>
      <c r="AG338">
        <v>7</v>
      </c>
      <c r="AH338">
        <v>4</v>
      </c>
      <c r="AI338">
        <v>7</v>
      </c>
      <c r="AJ338">
        <v>0</v>
      </c>
      <c r="AK338" t="str">
        <f>IF(Table2[[#This Row],[Alpha]]&gt;3%,"high performer",IF(Table2[[#This Row],[Alpha]]&gt;0%,"average performer","low performer"))</f>
        <v>low performer</v>
      </c>
      <c r="AL338" s="8">
        <v>2336.4959699885071</v>
      </c>
      <c r="AM338">
        <f>Table2[[#This Row],[Salary]]/Table2[[#This Row],[Market Salary]]</f>
        <v>0.90691361218586786</v>
      </c>
      <c r="AN338" t="str">
        <f>IF(AND(Table2[[#This Row],[Alpha]]&gt;3%,Table2[[#This Row],[Salary]]&lt;MEDIAN(G:G)),"Underpaid",IF(AND(Table2[[#This Row],[Alpha]]&lt;0,Table2[[#This Row],[Salary]]&gt;MEDIAN(G:G)),"Overpaid","Fair"))</f>
        <v>Fair</v>
      </c>
      <c r="AO338" t="str">
        <f>IF(AND(Table2[[#This Row],[Alpha]]&gt;3%,Table2[[#This Row],[Tenure]]&gt;5),"Ready Now",IF(AND(Table2[[#This Row],[Alpha]]&gt;0,Table2[[#This Row],[Tenure]]&gt;3),"Ready Soon","Not Ready"))</f>
        <v>Not Ready</v>
      </c>
    </row>
    <row r="339" spans="1:41" x14ac:dyDescent="0.35">
      <c r="A339">
        <v>29</v>
      </c>
      <c r="B339" t="s">
        <v>32</v>
      </c>
      <c r="C339">
        <v>2</v>
      </c>
      <c r="D339" t="s">
        <v>35</v>
      </c>
      <c r="E339" t="s">
        <v>39</v>
      </c>
      <c r="F339">
        <v>4</v>
      </c>
      <c r="G339" s="7">
        <v>3983</v>
      </c>
      <c r="H339" t="s">
        <v>32</v>
      </c>
      <c r="I339">
        <v>3</v>
      </c>
      <c r="J339">
        <v>3</v>
      </c>
      <c r="K339" s="5">
        <v>0.08</v>
      </c>
      <c r="L339" s="5">
        <v>0.1</v>
      </c>
      <c r="M339" s="6">
        <f t="shared" si="15"/>
        <v>-2.0000000000000004E-2</v>
      </c>
      <c r="N339" s="8">
        <f t="shared" si="16"/>
        <v>796.6</v>
      </c>
      <c r="O339">
        <v>3000</v>
      </c>
      <c r="P339" t="str">
        <f t="shared" si="17"/>
        <v>low</v>
      </c>
      <c r="Q339" t="s">
        <v>26</v>
      </c>
      <c r="R339">
        <v>738</v>
      </c>
      <c r="S339" t="s">
        <v>34</v>
      </c>
      <c r="T339">
        <v>9</v>
      </c>
      <c r="U339">
        <v>5</v>
      </c>
      <c r="V339" t="s">
        <v>38</v>
      </c>
      <c r="W339">
        <v>30</v>
      </c>
      <c r="X339">
        <v>2</v>
      </c>
      <c r="Y339">
        <v>1</v>
      </c>
      <c r="Z339" t="s">
        <v>31</v>
      </c>
      <c r="AA339">
        <v>7621</v>
      </c>
      <c r="AB339">
        <v>0</v>
      </c>
      <c r="AC339">
        <v>17</v>
      </c>
      <c r="AD339">
        <v>3</v>
      </c>
      <c r="AE339">
        <v>3</v>
      </c>
      <c r="AF339">
        <v>0</v>
      </c>
      <c r="AG339">
        <v>4</v>
      </c>
      <c r="AH339">
        <v>2</v>
      </c>
      <c r="AI339">
        <v>2</v>
      </c>
      <c r="AJ339">
        <v>2</v>
      </c>
      <c r="AK339" t="str">
        <f>IF(Table2[[#This Row],[Alpha]]&gt;3%,"high performer",IF(Table2[[#This Row],[Alpha]]&gt;0%,"average performer","low performer"))</f>
        <v>low performer</v>
      </c>
      <c r="AL339" s="8">
        <v>4746.1141445170451</v>
      </c>
      <c r="AM339">
        <f>Table2[[#This Row],[Salary]]/Table2[[#This Row],[Market Salary]]</f>
        <v>0.8392128547100719</v>
      </c>
      <c r="AN339" t="str">
        <f>IF(AND(Table2[[#This Row],[Alpha]]&gt;3%,Table2[[#This Row],[Salary]]&lt;MEDIAN(G:G)),"Underpaid",IF(AND(Table2[[#This Row],[Alpha]]&lt;0,Table2[[#This Row],[Salary]]&gt;MEDIAN(G:G)),"Overpaid","Fair"))</f>
        <v>Fair</v>
      </c>
      <c r="AO339" t="str">
        <f>IF(AND(Table2[[#This Row],[Alpha]]&gt;3%,Table2[[#This Row],[Tenure]]&gt;5),"Ready Now",IF(AND(Table2[[#This Row],[Alpha]]&gt;0,Table2[[#This Row],[Tenure]]&gt;3),"Ready Soon","Not Ready"))</f>
        <v>Not Ready</v>
      </c>
    </row>
    <row r="340" spans="1:41" x14ac:dyDescent="0.35">
      <c r="A340">
        <v>30</v>
      </c>
      <c r="B340" t="s">
        <v>32</v>
      </c>
      <c r="C340">
        <v>4</v>
      </c>
      <c r="D340" t="s">
        <v>29</v>
      </c>
      <c r="E340" t="s">
        <v>30</v>
      </c>
      <c r="F340">
        <v>3</v>
      </c>
      <c r="G340" s="7">
        <v>6118</v>
      </c>
      <c r="H340" t="s">
        <v>32</v>
      </c>
      <c r="I340">
        <v>3</v>
      </c>
      <c r="J340">
        <v>10</v>
      </c>
      <c r="K340" s="5">
        <v>0.1</v>
      </c>
      <c r="L340" s="5">
        <v>0.1</v>
      </c>
      <c r="M340" s="6">
        <f t="shared" si="15"/>
        <v>0</v>
      </c>
      <c r="N340" s="8">
        <f t="shared" si="16"/>
        <v>1223.6000000000001</v>
      </c>
      <c r="O340">
        <v>500</v>
      </c>
      <c r="P340" t="str">
        <f t="shared" si="17"/>
        <v>low</v>
      </c>
      <c r="Q340" t="s">
        <v>26</v>
      </c>
      <c r="R340">
        <v>570</v>
      </c>
      <c r="S340" t="s">
        <v>27</v>
      </c>
      <c r="T340">
        <v>5</v>
      </c>
      <c r="U340">
        <v>3</v>
      </c>
      <c r="V340" t="s">
        <v>48</v>
      </c>
      <c r="W340">
        <v>30</v>
      </c>
      <c r="X340">
        <v>2</v>
      </c>
      <c r="Y340">
        <v>2</v>
      </c>
      <c r="Z340" t="s">
        <v>41</v>
      </c>
      <c r="AA340">
        <v>5431</v>
      </c>
      <c r="AB340">
        <v>1</v>
      </c>
      <c r="AC340">
        <v>13</v>
      </c>
      <c r="AD340">
        <v>3</v>
      </c>
      <c r="AE340">
        <v>3</v>
      </c>
      <c r="AF340">
        <v>3</v>
      </c>
      <c r="AG340">
        <v>10</v>
      </c>
      <c r="AH340">
        <v>2</v>
      </c>
      <c r="AI340">
        <v>9</v>
      </c>
      <c r="AJ340">
        <v>1</v>
      </c>
      <c r="AK340" t="str">
        <f>IF(Table2[[#This Row],[Alpha]]&gt;3%,"high performer",IF(Table2[[#This Row],[Alpha]]&gt;0%,"average performer","low performer"))</f>
        <v>low performer</v>
      </c>
      <c r="AL340" s="8">
        <v>6579.2779218075602</v>
      </c>
      <c r="AM340">
        <f>Table2[[#This Row],[Salary]]/Table2[[#This Row],[Market Salary]]</f>
        <v>0.92988927853638526</v>
      </c>
      <c r="AN340" t="str">
        <f>IF(AND(Table2[[#This Row],[Alpha]]&gt;3%,Table2[[#This Row],[Salary]]&lt;MEDIAN(G:G)),"Underpaid",IF(AND(Table2[[#This Row],[Alpha]]&lt;0,Table2[[#This Row],[Salary]]&gt;MEDIAN(G:G)),"Overpaid","Fair"))</f>
        <v>Fair</v>
      </c>
      <c r="AO340" t="str">
        <f>IF(AND(Table2[[#This Row],[Alpha]]&gt;3%,Table2[[#This Row],[Tenure]]&gt;5),"Ready Now",IF(AND(Table2[[#This Row],[Alpha]]&gt;0,Table2[[#This Row],[Tenure]]&gt;3),"Ready Soon","Not Ready"))</f>
        <v>Not Ready</v>
      </c>
    </row>
    <row r="341" spans="1:41" x14ac:dyDescent="0.35">
      <c r="A341">
        <v>27</v>
      </c>
      <c r="B341" t="s">
        <v>32</v>
      </c>
      <c r="C341">
        <v>2</v>
      </c>
      <c r="D341" t="s">
        <v>29</v>
      </c>
      <c r="E341" t="s">
        <v>30</v>
      </c>
      <c r="F341">
        <v>2</v>
      </c>
      <c r="G341" s="7">
        <v>6214</v>
      </c>
      <c r="H341" t="s">
        <v>32</v>
      </c>
      <c r="I341">
        <v>3</v>
      </c>
      <c r="J341">
        <v>8</v>
      </c>
      <c r="K341" s="5">
        <v>0.12</v>
      </c>
      <c r="L341" s="5">
        <v>0.09</v>
      </c>
      <c r="M341" s="6">
        <f t="shared" si="15"/>
        <v>0.03</v>
      </c>
      <c r="N341" s="8">
        <f t="shared" si="16"/>
        <v>1242.8000000000002</v>
      </c>
      <c r="O341">
        <v>4500</v>
      </c>
      <c r="P341" t="str">
        <f t="shared" si="17"/>
        <v>low</v>
      </c>
      <c r="Q341" t="s">
        <v>26</v>
      </c>
      <c r="R341">
        <v>1130</v>
      </c>
      <c r="S341" t="s">
        <v>27</v>
      </c>
      <c r="T341">
        <v>8</v>
      </c>
      <c r="U341">
        <v>4</v>
      </c>
      <c r="V341" t="s">
        <v>48</v>
      </c>
      <c r="W341">
        <v>56</v>
      </c>
      <c r="X341">
        <v>3</v>
      </c>
      <c r="Y341">
        <v>2</v>
      </c>
      <c r="Z341" t="s">
        <v>37</v>
      </c>
      <c r="AA341">
        <v>3415</v>
      </c>
      <c r="AB341">
        <v>1</v>
      </c>
      <c r="AC341">
        <v>18</v>
      </c>
      <c r="AD341">
        <v>3</v>
      </c>
      <c r="AE341">
        <v>1</v>
      </c>
      <c r="AF341">
        <v>1</v>
      </c>
      <c r="AG341">
        <v>8</v>
      </c>
      <c r="AH341">
        <v>3</v>
      </c>
      <c r="AI341">
        <v>7</v>
      </c>
      <c r="AJ341">
        <v>0</v>
      </c>
      <c r="AK341" t="str">
        <f>IF(Table2[[#This Row],[Alpha]]&gt;3%,"high performer",IF(Table2[[#This Row],[Alpha]]&gt;0%,"average performer","low performer"))</f>
        <v>average performer</v>
      </c>
      <c r="AL341" s="8">
        <v>7808.99186681829</v>
      </c>
      <c r="AM341">
        <f>Table2[[#This Row],[Salary]]/Table2[[#This Row],[Market Salary]]</f>
        <v>0.79574932410985388</v>
      </c>
      <c r="AN341" t="str">
        <f>IF(AND(Table2[[#This Row],[Alpha]]&gt;3%,Table2[[#This Row],[Salary]]&lt;MEDIAN(G:G)),"Underpaid",IF(AND(Table2[[#This Row],[Alpha]]&lt;0,Table2[[#This Row],[Salary]]&gt;MEDIAN(G:G)),"Overpaid","Fair"))</f>
        <v>Fair</v>
      </c>
      <c r="AO341" t="str">
        <f>IF(AND(Table2[[#This Row],[Alpha]]&gt;3%,Table2[[#This Row],[Tenure]]&gt;5),"Ready Now",IF(AND(Table2[[#This Row],[Alpha]]&gt;0,Table2[[#This Row],[Tenure]]&gt;3),"Ready Soon","Not Ready"))</f>
        <v>Ready Soon</v>
      </c>
    </row>
    <row r="342" spans="1:41" x14ac:dyDescent="0.35">
      <c r="A342">
        <v>37</v>
      </c>
      <c r="B342" t="s">
        <v>32</v>
      </c>
      <c r="C342">
        <v>4</v>
      </c>
      <c r="D342" t="s">
        <v>35</v>
      </c>
      <c r="E342" t="s">
        <v>42</v>
      </c>
      <c r="F342">
        <v>4</v>
      </c>
      <c r="G342" s="7">
        <v>6347</v>
      </c>
      <c r="H342" t="s">
        <v>32</v>
      </c>
      <c r="I342">
        <v>2</v>
      </c>
      <c r="J342">
        <v>6</v>
      </c>
      <c r="K342" s="5">
        <v>0.12</v>
      </c>
      <c r="L342" s="5">
        <v>0.11</v>
      </c>
      <c r="M342" s="6">
        <f t="shared" si="15"/>
        <v>9.999999999999995E-3</v>
      </c>
      <c r="N342" s="8">
        <f t="shared" si="16"/>
        <v>1269.4000000000001</v>
      </c>
      <c r="O342">
        <v>3000</v>
      </c>
      <c r="P342" t="str">
        <f t="shared" si="17"/>
        <v>low</v>
      </c>
      <c r="Q342" t="s">
        <v>26</v>
      </c>
      <c r="R342">
        <v>1192</v>
      </c>
      <c r="S342" t="s">
        <v>34</v>
      </c>
      <c r="T342">
        <v>5</v>
      </c>
      <c r="U342">
        <v>2</v>
      </c>
      <c r="V342" t="s">
        <v>40</v>
      </c>
      <c r="W342">
        <v>61</v>
      </c>
      <c r="X342">
        <v>3</v>
      </c>
      <c r="Y342">
        <v>2</v>
      </c>
      <c r="Z342" t="s">
        <v>41</v>
      </c>
      <c r="AA342">
        <v>23177</v>
      </c>
      <c r="AB342">
        <v>7</v>
      </c>
      <c r="AC342">
        <v>16</v>
      </c>
      <c r="AD342">
        <v>3</v>
      </c>
      <c r="AE342">
        <v>3</v>
      </c>
      <c r="AF342">
        <v>2</v>
      </c>
      <c r="AG342">
        <v>8</v>
      </c>
      <c r="AH342">
        <v>2</v>
      </c>
      <c r="AI342">
        <v>2</v>
      </c>
      <c r="AJ342">
        <v>0</v>
      </c>
      <c r="AK342" t="str">
        <f>IF(Table2[[#This Row],[Alpha]]&gt;3%,"high performer",IF(Table2[[#This Row],[Alpha]]&gt;0%,"average performer","low performer"))</f>
        <v>average performer</v>
      </c>
      <c r="AL342" s="8">
        <v>7989.9114300445572</v>
      </c>
      <c r="AM342">
        <f>Table2[[#This Row],[Salary]]/Table2[[#This Row],[Market Salary]]</f>
        <v>0.79437676569646343</v>
      </c>
      <c r="AN342" t="str">
        <f>IF(AND(Table2[[#This Row],[Alpha]]&gt;3%,Table2[[#This Row],[Salary]]&lt;MEDIAN(G:G)),"Underpaid",IF(AND(Table2[[#This Row],[Alpha]]&lt;0,Table2[[#This Row],[Salary]]&gt;MEDIAN(G:G)),"Overpaid","Fair"))</f>
        <v>Fair</v>
      </c>
      <c r="AO342" t="str">
        <f>IF(AND(Table2[[#This Row],[Alpha]]&gt;3%,Table2[[#This Row],[Tenure]]&gt;5),"Ready Now",IF(AND(Table2[[#This Row],[Alpha]]&gt;0,Table2[[#This Row],[Tenure]]&gt;3),"Ready Soon","Not Ready"))</f>
        <v>Ready Soon</v>
      </c>
    </row>
    <row r="343" spans="1:41" x14ac:dyDescent="0.35">
      <c r="A343">
        <v>38</v>
      </c>
      <c r="B343" t="s">
        <v>32</v>
      </c>
      <c r="C343">
        <v>3</v>
      </c>
      <c r="D343" t="s">
        <v>35</v>
      </c>
      <c r="E343" t="s">
        <v>47</v>
      </c>
      <c r="F343">
        <v>4</v>
      </c>
      <c r="G343" s="7">
        <v>11510</v>
      </c>
      <c r="H343" t="s">
        <v>25</v>
      </c>
      <c r="I343">
        <v>3</v>
      </c>
      <c r="J343">
        <v>11</v>
      </c>
      <c r="K343" s="5">
        <v>0.12</v>
      </c>
      <c r="L343" s="5">
        <v>0.09</v>
      </c>
      <c r="M343" s="6">
        <f t="shared" si="15"/>
        <v>0.03</v>
      </c>
      <c r="N343" s="8">
        <f t="shared" si="16"/>
        <v>2302</v>
      </c>
      <c r="O343">
        <v>500</v>
      </c>
      <c r="P343" t="str">
        <f t="shared" si="17"/>
        <v>low</v>
      </c>
      <c r="Q343" t="s">
        <v>26</v>
      </c>
      <c r="R343">
        <v>343</v>
      </c>
      <c r="S343" t="s">
        <v>34</v>
      </c>
      <c r="T343">
        <v>15</v>
      </c>
      <c r="U343">
        <v>2</v>
      </c>
      <c r="V343" t="s">
        <v>28</v>
      </c>
      <c r="W343">
        <v>92</v>
      </c>
      <c r="X343">
        <v>2</v>
      </c>
      <c r="Y343">
        <v>3</v>
      </c>
      <c r="Z343" t="s">
        <v>41</v>
      </c>
      <c r="AA343">
        <v>15682</v>
      </c>
      <c r="AB343">
        <v>0</v>
      </c>
      <c r="AC343">
        <v>14</v>
      </c>
      <c r="AD343">
        <v>3</v>
      </c>
      <c r="AE343">
        <v>2</v>
      </c>
      <c r="AF343">
        <v>1</v>
      </c>
      <c r="AG343">
        <v>12</v>
      </c>
      <c r="AH343">
        <v>3</v>
      </c>
      <c r="AI343">
        <v>10</v>
      </c>
      <c r="AJ343">
        <v>2</v>
      </c>
      <c r="AK343" t="str">
        <f>IF(Table2[[#This Row],[Alpha]]&gt;3%,"high performer",IF(Table2[[#This Row],[Alpha]]&gt;0%,"average performer","low performer"))</f>
        <v>average performer</v>
      </c>
      <c r="AL343" s="8">
        <v>12906.178557972507</v>
      </c>
      <c r="AM343">
        <f>Table2[[#This Row],[Salary]]/Table2[[#This Row],[Market Salary]]</f>
        <v>0.89182091726833823</v>
      </c>
      <c r="AN343" t="str">
        <f>IF(AND(Table2[[#This Row],[Alpha]]&gt;3%,Table2[[#This Row],[Salary]]&lt;MEDIAN(G:G)),"Underpaid",IF(AND(Table2[[#This Row],[Alpha]]&lt;0,Table2[[#This Row],[Salary]]&gt;MEDIAN(G:G)),"Overpaid","Fair"))</f>
        <v>Fair</v>
      </c>
      <c r="AO343" t="str">
        <f>IF(AND(Table2[[#This Row],[Alpha]]&gt;3%,Table2[[#This Row],[Tenure]]&gt;5),"Ready Now",IF(AND(Table2[[#This Row],[Alpha]]&gt;0,Table2[[#This Row],[Tenure]]&gt;3),"Ready Soon","Not Ready"))</f>
        <v>Ready Soon</v>
      </c>
    </row>
    <row r="344" spans="1:41" x14ac:dyDescent="0.35">
      <c r="A344">
        <v>31</v>
      </c>
      <c r="B344" t="s">
        <v>32</v>
      </c>
      <c r="C344">
        <v>3</v>
      </c>
      <c r="D344" t="s">
        <v>29</v>
      </c>
      <c r="E344" t="s">
        <v>42</v>
      </c>
      <c r="F344">
        <v>4</v>
      </c>
      <c r="G344" s="7">
        <v>7143</v>
      </c>
      <c r="H344" t="s">
        <v>25</v>
      </c>
      <c r="I344">
        <v>2</v>
      </c>
      <c r="J344">
        <v>11</v>
      </c>
      <c r="K344" s="5">
        <v>0.15</v>
      </c>
      <c r="L344" s="5">
        <v>0.11</v>
      </c>
      <c r="M344" s="6">
        <f t="shared" si="15"/>
        <v>3.9999999999999994E-2</v>
      </c>
      <c r="N344" s="8">
        <f t="shared" si="16"/>
        <v>1428.6000000000001</v>
      </c>
      <c r="O344">
        <v>500</v>
      </c>
      <c r="P344" t="str">
        <f t="shared" si="17"/>
        <v>medium</v>
      </c>
      <c r="Q344" t="s">
        <v>26</v>
      </c>
      <c r="R344">
        <v>1232</v>
      </c>
      <c r="S344" t="s">
        <v>34</v>
      </c>
      <c r="T344">
        <v>7</v>
      </c>
      <c r="U344">
        <v>4</v>
      </c>
      <c r="V344" t="s">
        <v>40</v>
      </c>
      <c r="W344">
        <v>39</v>
      </c>
      <c r="X344">
        <v>3</v>
      </c>
      <c r="Y344">
        <v>3</v>
      </c>
      <c r="Z344" t="s">
        <v>31</v>
      </c>
      <c r="AA344">
        <v>25713</v>
      </c>
      <c r="AB344">
        <v>1</v>
      </c>
      <c r="AC344">
        <v>14</v>
      </c>
      <c r="AD344">
        <v>3</v>
      </c>
      <c r="AE344">
        <v>3</v>
      </c>
      <c r="AF344">
        <v>0</v>
      </c>
      <c r="AG344">
        <v>11</v>
      </c>
      <c r="AH344">
        <v>2</v>
      </c>
      <c r="AI344">
        <v>9</v>
      </c>
      <c r="AJ344">
        <v>4</v>
      </c>
      <c r="AK344" t="str">
        <f>IF(Table2[[#This Row],[Alpha]]&gt;3%,"high performer",IF(Table2[[#This Row],[Alpha]]&gt;0%,"average performer","low performer"))</f>
        <v>high performer</v>
      </c>
      <c r="AL344" s="8">
        <v>8657.4626507074954</v>
      </c>
      <c r="AM344">
        <f>Table2[[#This Row],[Salary]]/Table2[[#This Row],[Market Salary]]</f>
        <v>0.82506853199260033</v>
      </c>
      <c r="AN344" t="str">
        <f>IF(AND(Table2[[#This Row],[Alpha]]&gt;3%,Table2[[#This Row],[Salary]]&lt;MEDIAN(G:G)),"Underpaid",IF(AND(Table2[[#This Row],[Alpha]]&lt;0,Table2[[#This Row],[Salary]]&gt;MEDIAN(G:G)),"Overpaid","Fair"))</f>
        <v>Fair</v>
      </c>
      <c r="AO344" t="str">
        <f>IF(AND(Table2[[#This Row],[Alpha]]&gt;3%,Table2[[#This Row],[Tenure]]&gt;5),"Ready Now",IF(AND(Table2[[#This Row],[Alpha]]&gt;0,Table2[[#This Row],[Tenure]]&gt;3),"Ready Soon","Not Ready"))</f>
        <v>Ready Now</v>
      </c>
    </row>
    <row r="345" spans="1:41" x14ac:dyDescent="0.35">
      <c r="A345">
        <v>29</v>
      </c>
      <c r="B345" t="s">
        <v>32</v>
      </c>
      <c r="C345">
        <v>4</v>
      </c>
      <c r="D345" t="s">
        <v>29</v>
      </c>
      <c r="E345" t="s">
        <v>30</v>
      </c>
      <c r="F345">
        <v>2</v>
      </c>
      <c r="G345" s="7">
        <v>8268</v>
      </c>
      <c r="H345" t="s">
        <v>25</v>
      </c>
      <c r="I345">
        <v>3</v>
      </c>
      <c r="J345">
        <v>7</v>
      </c>
      <c r="K345" s="5">
        <v>0.08</v>
      </c>
      <c r="L345" s="5">
        <v>0.11</v>
      </c>
      <c r="M345" s="6">
        <f t="shared" si="15"/>
        <v>-0.03</v>
      </c>
      <c r="N345" s="8">
        <f t="shared" si="16"/>
        <v>1653.6000000000001</v>
      </c>
      <c r="O345">
        <v>3000</v>
      </c>
      <c r="P345" t="str">
        <f t="shared" si="17"/>
        <v>medium</v>
      </c>
      <c r="Q345" t="s">
        <v>26</v>
      </c>
      <c r="R345">
        <v>144</v>
      </c>
      <c r="S345" t="s">
        <v>27</v>
      </c>
      <c r="T345">
        <v>10</v>
      </c>
      <c r="U345">
        <v>1</v>
      </c>
      <c r="V345" t="s">
        <v>48</v>
      </c>
      <c r="W345">
        <v>39</v>
      </c>
      <c r="X345">
        <v>2</v>
      </c>
      <c r="Y345">
        <v>2</v>
      </c>
      <c r="Z345" t="s">
        <v>41</v>
      </c>
      <c r="AA345">
        <v>11866</v>
      </c>
      <c r="AB345">
        <v>1</v>
      </c>
      <c r="AC345">
        <v>14</v>
      </c>
      <c r="AD345">
        <v>3</v>
      </c>
      <c r="AE345">
        <v>1</v>
      </c>
      <c r="AF345">
        <v>2</v>
      </c>
      <c r="AG345">
        <v>7</v>
      </c>
      <c r="AH345">
        <v>2</v>
      </c>
      <c r="AI345">
        <v>7</v>
      </c>
      <c r="AJ345">
        <v>1</v>
      </c>
      <c r="AK345" t="str">
        <f>IF(Table2[[#This Row],[Alpha]]&gt;3%,"high performer",IF(Table2[[#This Row],[Alpha]]&gt;0%,"average performer","low performer"))</f>
        <v>low performer</v>
      </c>
      <c r="AL345" s="8">
        <v>9648.5906362536443</v>
      </c>
      <c r="AM345">
        <f>Table2[[#This Row],[Salary]]/Table2[[#This Row],[Market Salary]]</f>
        <v>0.85691271520358536</v>
      </c>
      <c r="AN345" t="str">
        <f>IF(AND(Table2[[#This Row],[Alpha]]&gt;3%,Table2[[#This Row],[Salary]]&lt;MEDIAN(G:G)),"Underpaid",IF(AND(Table2[[#This Row],[Alpha]]&lt;0,Table2[[#This Row],[Salary]]&gt;MEDIAN(G:G)),"Overpaid","Fair"))</f>
        <v>Overpaid</v>
      </c>
      <c r="AO345" t="str">
        <f>IF(AND(Table2[[#This Row],[Alpha]]&gt;3%,Table2[[#This Row],[Tenure]]&gt;5),"Ready Now",IF(AND(Table2[[#This Row],[Alpha]]&gt;0,Table2[[#This Row],[Tenure]]&gt;3),"Ready Soon","Not Ready"))</f>
        <v>Not Ready</v>
      </c>
    </row>
    <row r="346" spans="1:41" x14ac:dyDescent="0.35">
      <c r="A346">
        <v>35</v>
      </c>
      <c r="B346" t="s">
        <v>32</v>
      </c>
      <c r="C346">
        <v>3</v>
      </c>
      <c r="D346" t="s">
        <v>35</v>
      </c>
      <c r="E346" t="s">
        <v>42</v>
      </c>
      <c r="F346">
        <v>2</v>
      </c>
      <c r="G346" s="7">
        <v>8095</v>
      </c>
      <c r="H346" t="s">
        <v>32</v>
      </c>
      <c r="I346">
        <v>3</v>
      </c>
      <c r="J346">
        <v>16</v>
      </c>
      <c r="K346" s="5">
        <v>0.08</v>
      </c>
      <c r="L346" s="5">
        <v>0.1</v>
      </c>
      <c r="M346" s="6">
        <f t="shared" si="15"/>
        <v>-2.0000000000000004E-2</v>
      </c>
      <c r="N346" s="8">
        <f t="shared" si="16"/>
        <v>1619</v>
      </c>
      <c r="O346">
        <v>4500</v>
      </c>
      <c r="P346" t="str">
        <f t="shared" si="17"/>
        <v>medium</v>
      </c>
      <c r="Q346" t="s">
        <v>26</v>
      </c>
      <c r="R346">
        <v>1296</v>
      </c>
      <c r="S346" t="s">
        <v>34</v>
      </c>
      <c r="T346">
        <v>5</v>
      </c>
      <c r="U346">
        <v>4</v>
      </c>
      <c r="V346" t="s">
        <v>49</v>
      </c>
      <c r="W346">
        <v>62</v>
      </c>
      <c r="X346">
        <v>3</v>
      </c>
      <c r="Y346">
        <v>3</v>
      </c>
      <c r="Z346" t="s">
        <v>31</v>
      </c>
      <c r="AA346">
        <v>18264</v>
      </c>
      <c r="AB346">
        <v>0</v>
      </c>
      <c r="AC346">
        <v>13</v>
      </c>
      <c r="AD346">
        <v>3</v>
      </c>
      <c r="AE346">
        <v>4</v>
      </c>
      <c r="AF346">
        <v>0</v>
      </c>
      <c r="AG346">
        <v>17</v>
      </c>
      <c r="AH346">
        <v>5</v>
      </c>
      <c r="AI346">
        <v>6</v>
      </c>
      <c r="AJ346">
        <v>0</v>
      </c>
      <c r="AK346" t="str">
        <f>IF(Table2[[#This Row],[Alpha]]&gt;3%,"high performer",IF(Table2[[#This Row],[Alpha]]&gt;0%,"average performer","low performer"))</f>
        <v>low performer</v>
      </c>
      <c r="AL346" s="8">
        <v>9332.5875991904777</v>
      </c>
      <c r="AM346">
        <f>Table2[[#This Row],[Salary]]/Table2[[#This Row],[Market Salary]]</f>
        <v>0.86739073316624127</v>
      </c>
      <c r="AN346" t="str">
        <f>IF(AND(Table2[[#This Row],[Alpha]]&gt;3%,Table2[[#This Row],[Salary]]&lt;MEDIAN(G:G)),"Underpaid",IF(AND(Table2[[#This Row],[Alpha]]&lt;0,Table2[[#This Row],[Salary]]&gt;MEDIAN(G:G)),"Overpaid","Fair"))</f>
        <v>Overpaid</v>
      </c>
      <c r="AO346" t="str">
        <f>IF(AND(Table2[[#This Row],[Alpha]]&gt;3%,Table2[[#This Row],[Tenure]]&gt;5),"Ready Now",IF(AND(Table2[[#This Row],[Alpha]]&gt;0,Table2[[#This Row],[Tenure]]&gt;3),"Ready Soon","Not Ready"))</f>
        <v>Not Ready</v>
      </c>
    </row>
    <row r="347" spans="1:41" x14ac:dyDescent="0.35">
      <c r="A347">
        <v>23</v>
      </c>
      <c r="B347" t="s">
        <v>32</v>
      </c>
      <c r="C347">
        <v>3</v>
      </c>
      <c r="D347" t="s">
        <v>35</v>
      </c>
      <c r="E347" t="s">
        <v>36</v>
      </c>
      <c r="F347">
        <v>4</v>
      </c>
      <c r="G347" s="7">
        <v>2904</v>
      </c>
      <c r="H347" t="s">
        <v>32</v>
      </c>
      <c r="I347">
        <v>2</v>
      </c>
      <c r="J347">
        <v>4</v>
      </c>
      <c r="K347" s="5">
        <v>0.1</v>
      </c>
      <c r="L347" s="5">
        <v>0.09</v>
      </c>
      <c r="M347" s="6">
        <f t="shared" si="15"/>
        <v>1.0000000000000009E-2</v>
      </c>
      <c r="N347" s="8">
        <f t="shared" si="16"/>
        <v>580.80000000000007</v>
      </c>
      <c r="O347">
        <v>1200</v>
      </c>
      <c r="P347" t="str">
        <f t="shared" si="17"/>
        <v>medium</v>
      </c>
      <c r="Q347" t="s">
        <v>26</v>
      </c>
      <c r="R347">
        <v>1309</v>
      </c>
      <c r="S347" t="s">
        <v>34</v>
      </c>
      <c r="T347">
        <v>26</v>
      </c>
      <c r="U347">
        <v>1</v>
      </c>
      <c r="V347" t="s">
        <v>28</v>
      </c>
      <c r="W347">
        <v>83</v>
      </c>
      <c r="X347">
        <v>3</v>
      </c>
      <c r="Y347">
        <v>1</v>
      </c>
      <c r="Z347" t="s">
        <v>41</v>
      </c>
      <c r="AA347">
        <v>16092</v>
      </c>
      <c r="AB347">
        <v>1</v>
      </c>
      <c r="AC347">
        <v>12</v>
      </c>
      <c r="AD347">
        <v>3</v>
      </c>
      <c r="AE347">
        <v>3</v>
      </c>
      <c r="AF347">
        <v>2</v>
      </c>
      <c r="AG347">
        <v>4</v>
      </c>
      <c r="AH347">
        <v>2</v>
      </c>
      <c r="AI347">
        <v>2</v>
      </c>
      <c r="AJ347">
        <v>0</v>
      </c>
      <c r="AK347" t="str">
        <f>IF(Table2[[#This Row],[Alpha]]&gt;3%,"high performer",IF(Table2[[#This Row],[Alpha]]&gt;0%,"average performer","low performer"))</f>
        <v>average performer</v>
      </c>
      <c r="AL347" s="8">
        <v>3168.3342707200268</v>
      </c>
      <c r="AM347">
        <f>Table2[[#This Row],[Salary]]/Table2[[#This Row],[Market Salary]]</f>
        <v>0.91656995501931215</v>
      </c>
      <c r="AN347" t="str">
        <f>IF(AND(Table2[[#This Row],[Alpha]]&gt;3%,Table2[[#This Row],[Salary]]&lt;MEDIAN(G:G)),"Underpaid",IF(AND(Table2[[#This Row],[Alpha]]&lt;0,Table2[[#This Row],[Salary]]&gt;MEDIAN(G:G)),"Overpaid","Fair"))</f>
        <v>Fair</v>
      </c>
      <c r="AO347" t="str">
        <f>IF(AND(Table2[[#This Row],[Alpha]]&gt;3%,Table2[[#This Row],[Tenure]]&gt;5),"Ready Now",IF(AND(Table2[[#This Row],[Alpha]]&gt;0,Table2[[#This Row],[Tenure]]&gt;3),"Ready Soon","Not Ready"))</f>
        <v>Ready Soon</v>
      </c>
    </row>
    <row r="348" spans="1:41" x14ac:dyDescent="0.35">
      <c r="A348">
        <v>41</v>
      </c>
      <c r="B348" t="s">
        <v>32</v>
      </c>
      <c r="C348">
        <v>4</v>
      </c>
      <c r="D348" t="s">
        <v>35</v>
      </c>
      <c r="E348" t="s">
        <v>42</v>
      </c>
      <c r="F348">
        <v>2</v>
      </c>
      <c r="G348" s="7">
        <v>6032</v>
      </c>
      <c r="H348" t="s">
        <v>25</v>
      </c>
      <c r="I348">
        <v>3</v>
      </c>
      <c r="J348">
        <v>5</v>
      </c>
      <c r="K348" s="5">
        <v>0.08</v>
      </c>
      <c r="L348" s="5">
        <v>0.11</v>
      </c>
      <c r="M348" s="6">
        <f t="shared" si="15"/>
        <v>-0.03</v>
      </c>
      <c r="N348" s="8">
        <f t="shared" si="16"/>
        <v>1206.4000000000001</v>
      </c>
      <c r="O348">
        <v>3000</v>
      </c>
      <c r="P348" t="str">
        <f t="shared" si="17"/>
        <v>low</v>
      </c>
      <c r="Q348" t="s">
        <v>26</v>
      </c>
      <c r="R348">
        <v>483</v>
      </c>
      <c r="S348" t="s">
        <v>34</v>
      </c>
      <c r="T348">
        <v>6</v>
      </c>
      <c r="U348">
        <v>3</v>
      </c>
      <c r="V348" t="s">
        <v>40</v>
      </c>
      <c r="W348">
        <v>95</v>
      </c>
      <c r="X348">
        <v>2</v>
      </c>
      <c r="Y348">
        <v>2</v>
      </c>
      <c r="Z348" t="s">
        <v>31</v>
      </c>
      <c r="AA348">
        <v>10110</v>
      </c>
      <c r="AB348">
        <v>6</v>
      </c>
      <c r="AC348">
        <v>15</v>
      </c>
      <c r="AD348">
        <v>3</v>
      </c>
      <c r="AE348">
        <v>4</v>
      </c>
      <c r="AF348">
        <v>0</v>
      </c>
      <c r="AG348">
        <v>8</v>
      </c>
      <c r="AH348">
        <v>3</v>
      </c>
      <c r="AI348">
        <v>4</v>
      </c>
      <c r="AJ348">
        <v>1</v>
      </c>
      <c r="AK348" t="str">
        <f>IF(Table2[[#This Row],[Alpha]]&gt;3%,"high performer",IF(Table2[[#This Row],[Alpha]]&gt;0%,"average performer","low performer"))</f>
        <v>low performer</v>
      </c>
      <c r="AL348" s="8">
        <v>7288.4336725539133</v>
      </c>
      <c r="AM348">
        <f>Table2[[#This Row],[Salary]]/Table2[[#This Row],[Market Salary]]</f>
        <v>0.82761266288458235</v>
      </c>
      <c r="AN348" t="str">
        <f>IF(AND(Table2[[#This Row],[Alpha]]&gt;3%,Table2[[#This Row],[Salary]]&lt;MEDIAN(G:G)),"Underpaid",IF(AND(Table2[[#This Row],[Alpha]]&lt;0,Table2[[#This Row],[Salary]]&gt;MEDIAN(G:G)),"Overpaid","Fair"))</f>
        <v>Overpaid</v>
      </c>
      <c r="AO348" t="str">
        <f>IF(AND(Table2[[#This Row],[Alpha]]&gt;3%,Table2[[#This Row],[Tenure]]&gt;5),"Ready Now",IF(AND(Table2[[#This Row],[Alpha]]&gt;0,Table2[[#This Row],[Tenure]]&gt;3),"Ready Soon","Not Ready"))</f>
        <v>Not Ready</v>
      </c>
    </row>
    <row r="349" spans="1:41" x14ac:dyDescent="0.35">
      <c r="A349">
        <v>47</v>
      </c>
      <c r="B349" t="s">
        <v>32</v>
      </c>
      <c r="C349">
        <v>2</v>
      </c>
      <c r="D349" t="s">
        <v>35</v>
      </c>
      <c r="E349" t="s">
        <v>46</v>
      </c>
      <c r="F349">
        <v>3</v>
      </c>
      <c r="G349" s="7">
        <v>2976</v>
      </c>
      <c r="H349" t="s">
        <v>32</v>
      </c>
      <c r="I349">
        <v>3</v>
      </c>
      <c r="J349">
        <v>0</v>
      </c>
      <c r="K349" s="5">
        <v>0.1</v>
      </c>
      <c r="L349" s="5">
        <v>0.09</v>
      </c>
      <c r="M349" s="6">
        <f t="shared" si="15"/>
        <v>1.0000000000000009E-2</v>
      </c>
      <c r="N349" s="8">
        <f t="shared" si="16"/>
        <v>595.20000000000005</v>
      </c>
      <c r="O349">
        <v>500</v>
      </c>
      <c r="P349" t="str">
        <f t="shared" si="17"/>
        <v>low</v>
      </c>
      <c r="Q349" t="s">
        <v>33</v>
      </c>
      <c r="R349">
        <v>1309</v>
      </c>
      <c r="S349" t="s">
        <v>27</v>
      </c>
      <c r="T349">
        <v>4</v>
      </c>
      <c r="U349">
        <v>1</v>
      </c>
      <c r="V349" t="s">
        <v>40</v>
      </c>
      <c r="W349">
        <v>99</v>
      </c>
      <c r="X349">
        <v>3</v>
      </c>
      <c r="Y349">
        <v>2</v>
      </c>
      <c r="Z349" t="s">
        <v>31</v>
      </c>
      <c r="AA349">
        <v>25751</v>
      </c>
      <c r="AB349">
        <v>3</v>
      </c>
      <c r="AC349">
        <v>19</v>
      </c>
      <c r="AD349">
        <v>3</v>
      </c>
      <c r="AE349">
        <v>1</v>
      </c>
      <c r="AF349">
        <v>0</v>
      </c>
      <c r="AG349">
        <v>5</v>
      </c>
      <c r="AH349">
        <v>3</v>
      </c>
      <c r="AI349">
        <v>0</v>
      </c>
      <c r="AJ349">
        <v>0</v>
      </c>
      <c r="AK349" t="str">
        <f>IF(Table2[[#This Row],[Alpha]]&gt;3%,"high performer",IF(Table2[[#This Row],[Alpha]]&gt;0%,"average performer","low performer"))</f>
        <v>average performer</v>
      </c>
      <c r="AL349" s="8">
        <v>3095.9902691903476</v>
      </c>
      <c r="AM349">
        <f>Table2[[#This Row],[Salary]]/Table2[[#This Row],[Market Salary]]</f>
        <v>0.96124333129066097</v>
      </c>
      <c r="AN349" t="str">
        <f>IF(AND(Table2[[#This Row],[Alpha]]&gt;3%,Table2[[#This Row],[Salary]]&lt;MEDIAN(G:G)),"Underpaid",IF(AND(Table2[[#This Row],[Alpha]]&lt;0,Table2[[#This Row],[Salary]]&gt;MEDIAN(G:G)),"Overpaid","Fair"))</f>
        <v>Fair</v>
      </c>
      <c r="AO349" t="str">
        <f>IF(AND(Table2[[#This Row],[Alpha]]&gt;3%,Table2[[#This Row],[Tenure]]&gt;5),"Ready Now",IF(AND(Table2[[#This Row],[Alpha]]&gt;0,Table2[[#This Row],[Tenure]]&gt;3),"Ready Soon","Not Ready"))</f>
        <v>Not Ready</v>
      </c>
    </row>
    <row r="350" spans="1:41" x14ac:dyDescent="0.35">
      <c r="A350">
        <v>42</v>
      </c>
      <c r="B350" t="s">
        <v>32</v>
      </c>
      <c r="C350">
        <v>1</v>
      </c>
      <c r="D350" t="s">
        <v>29</v>
      </c>
      <c r="E350" t="s">
        <v>47</v>
      </c>
      <c r="F350">
        <v>4</v>
      </c>
      <c r="G350" s="7">
        <v>15992</v>
      </c>
      <c r="H350" t="s">
        <v>32</v>
      </c>
      <c r="I350">
        <v>3</v>
      </c>
      <c r="J350">
        <v>1</v>
      </c>
      <c r="K350" s="5">
        <v>0.15</v>
      </c>
      <c r="L350" s="5">
        <v>7.0000000000000007E-2</v>
      </c>
      <c r="M350" s="6">
        <f t="shared" si="15"/>
        <v>7.9999999999999988E-2</v>
      </c>
      <c r="N350" s="8">
        <f t="shared" si="16"/>
        <v>3198.4</v>
      </c>
      <c r="O350">
        <v>4500</v>
      </c>
      <c r="P350" t="str">
        <f t="shared" si="17"/>
        <v>low</v>
      </c>
      <c r="Q350" t="s">
        <v>26</v>
      </c>
      <c r="R350">
        <v>810</v>
      </c>
      <c r="S350" t="s">
        <v>34</v>
      </c>
      <c r="T350">
        <v>23</v>
      </c>
      <c r="U350">
        <v>5</v>
      </c>
      <c r="V350" t="s">
        <v>28</v>
      </c>
      <c r="W350">
        <v>44</v>
      </c>
      <c r="X350">
        <v>3</v>
      </c>
      <c r="Y350">
        <v>4</v>
      </c>
      <c r="Z350" t="s">
        <v>31</v>
      </c>
      <c r="AA350">
        <v>15901</v>
      </c>
      <c r="AB350">
        <v>2</v>
      </c>
      <c r="AC350">
        <v>14</v>
      </c>
      <c r="AD350">
        <v>3</v>
      </c>
      <c r="AE350">
        <v>2</v>
      </c>
      <c r="AF350">
        <v>0</v>
      </c>
      <c r="AG350">
        <v>16</v>
      </c>
      <c r="AH350">
        <v>2</v>
      </c>
      <c r="AI350">
        <v>0</v>
      </c>
      <c r="AJ350">
        <v>0</v>
      </c>
      <c r="AK350" t="str">
        <f>IF(Table2[[#This Row],[Alpha]]&gt;3%,"high performer",IF(Table2[[#This Row],[Alpha]]&gt;0%,"average performer","low performer"))</f>
        <v>high performer</v>
      </c>
      <c r="AL350" s="8">
        <v>20283.203091062776</v>
      </c>
      <c r="AM350">
        <f>Table2[[#This Row],[Salary]]/Table2[[#This Row],[Market Salary]]</f>
        <v>0.78843562962924851</v>
      </c>
      <c r="AN350" t="str">
        <f>IF(AND(Table2[[#This Row],[Alpha]]&gt;3%,Table2[[#This Row],[Salary]]&lt;MEDIAN(G:G)),"Underpaid",IF(AND(Table2[[#This Row],[Alpha]]&lt;0,Table2[[#This Row],[Salary]]&gt;MEDIAN(G:G)),"Overpaid","Fair"))</f>
        <v>Fair</v>
      </c>
      <c r="AO350" t="str">
        <f>IF(AND(Table2[[#This Row],[Alpha]]&gt;3%,Table2[[#This Row],[Tenure]]&gt;5),"Ready Now",IF(AND(Table2[[#This Row],[Alpha]]&gt;0,Table2[[#This Row],[Tenure]]&gt;3),"Ready Soon","Not Ready"))</f>
        <v>Not Ready</v>
      </c>
    </row>
    <row r="351" spans="1:41" x14ac:dyDescent="0.35">
      <c r="A351">
        <v>29</v>
      </c>
      <c r="B351" t="s">
        <v>32</v>
      </c>
      <c r="C351">
        <v>4</v>
      </c>
      <c r="D351" t="s">
        <v>35</v>
      </c>
      <c r="E351" t="s">
        <v>30</v>
      </c>
      <c r="F351">
        <v>3</v>
      </c>
      <c r="G351" s="7">
        <v>4649</v>
      </c>
      <c r="H351" t="s">
        <v>32</v>
      </c>
      <c r="I351">
        <v>2</v>
      </c>
      <c r="J351">
        <v>4</v>
      </c>
      <c r="K351" s="5">
        <v>0.15</v>
      </c>
      <c r="L351" s="5">
        <v>0.11</v>
      </c>
      <c r="M351" s="6">
        <f t="shared" si="15"/>
        <v>3.9999999999999994E-2</v>
      </c>
      <c r="N351" s="8">
        <f t="shared" si="16"/>
        <v>929.80000000000007</v>
      </c>
      <c r="O351">
        <v>1200</v>
      </c>
      <c r="P351" t="str">
        <f t="shared" si="17"/>
        <v>High</v>
      </c>
      <c r="Q351" t="s">
        <v>44</v>
      </c>
      <c r="R351">
        <v>746</v>
      </c>
      <c r="S351" t="s">
        <v>27</v>
      </c>
      <c r="T351">
        <v>2</v>
      </c>
      <c r="U351">
        <v>3</v>
      </c>
      <c r="V351" t="s">
        <v>28</v>
      </c>
      <c r="W351">
        <v>61</v>
      </c>
      <c r="X351">
        <v>3</v>
      </c>
      <c r="Y351">
        <v>2</v>
      </c>
      <c r="Z351" t="s">
        <v>37</v>
      </c>
      <c r="AA351">
        <v>16928</v>
      </c>
      <c r="AB351">
        <v>1</v>
      </c>
      <c r="AC351">
        <v>14</v>
      </c>
      <c r="AD351">
        <v>3</v>
      </c>
      <c r="AE351">
        <v>1</v>
      </c>
      <c r="AF351">
        <v>1</v>
      </c>
      <c r="AG351">
        <v>4</v>
      </c>
      <c r="AH351">
        <v>3</v>
      </c>
      <c r="AI351">
        <v>3</v>
      </c>
      <c r="AJ351">
        <v>0</v>
      </c>
      <c r="AK351" t="str">
        <f>IF(Table2[[#This Row],[Alpha]]&gt;3%,"high performer",IF(Table2[[#This Row],[Alpha]]&gt;0%,"average performer","low performer"))</f>
        <v>high performer</v>
      </c>
      <c r="AL351" s="8">
        <v>5872.7664861386975</v>
      </c>
      <c r="AM351">
        <f>Table2[[#This Row],[Salary]]/Table2[[#This Row],[Market Salary]]</f>
        <v>0.79162010118619319</v>
      </c>
      <c r="AN351" t="str">
        <f>IF(AND(Table2[[#This Row],[Alpha]]&gt;3%,Table2[[#This Row],[Salary]]&lt;MEDIAN(G:G)),"Underpaid",IF(AND(Table2[[#This Row],[Alpha]]&lt;0,Table2[[#This Row],[Salary]]&gt;MEDIAN(G:G)),"Overpaid","Fair"))</f>
        <v>Underpaid</v>
      </c>
      <c r="AO351" t="str">
        <f>IF(AND(Table2[[#This Row],[Alpha]]&gt;3%,Table2[[#This Row],[Tenure]]&gt;5),"Ready Now",IF(AND(Table2[[#This Row],[Alpha]]&gt;0,Table2[[#This Row],[Tenure]]&gt;3),"Ready Soon","Not Ready"))</f>
        <v>Ready Soon</v>
      </c>
    </row>
    <row r="352" spans="1:41" x14ac:dyDescent="0.35">
      <c r="A352">
        <v>42</v>
      </c>
      <c r="B352" t="s">
        <v>32</v>
      </c>
      <c r="C352">
        <v>3</v>
      </c>
      <c r="D352" t="s">
        <v>35</v>
      </c>
      <c r="E352" t="s">
        <v>50</v>
      </c>
      <c r="F352">
        <v>3</v>
      </c>
      <c r="G352" s="7">
        <v>2696</v>
      </c>
      <c r="H352" t="s">
        <v>25</v>
      </c>
      <c r="I352">
        <v>3</v>
      </c>
      <c r="J352">
        <v>3</v>
      </c>
      <c r="K352" s="5">
        <v>0.12</v>
      </c>
      <c r="L352" s="5">
        <v>0.11</v>
      </c>
      <c r="M352" s="6">
        <f t="shared" si="15"/>
        <v>9.999999999999995E-3</v>
      </c>
      <c r="N352" s="8">
        <f t="shared" si="16"/>
        <v>539.20000000000005</v>
      </c>
      <c r="O352">
        <v>3000</v>
      </c>
      <c r="P352" t="str">
        <f t="shared" si="17"/>
        <v>low</v>
      </c>
      <c r="Q352" t="s">
        <v>26</v>
      </c>
      <c r="R352">
        <v>544</v>
      </c>
      <c r="S352" t="s">
        <v>50</v>
      </c>
      <c r="T352">
        <v>2</v>
      </c>
      <c r="U352">
        <v>1</v>
      </c>
      <c r="V352" t="s">
        <v>49</v>
      </c>
      <c r="W352">
        <v>52</v>
      </c>
      <c r="X352">
        <v>3</v>
      </c>
      <c r="Y352">
        <v>1</v>
      </c>
      <c r="Z352" t="s">
        <v>41</v>
      </c>
      <c r="AA352">
        <v>24017</v>
      </c>
      <c r="AB352">
        <v>0</v>
      </c>
      <c r="AC352">
        <v>11</v>
      </c>
      <c r="AD352">
        <v>3</v>
      </c>
      <c r="AE352">
        <v>3</v>
      </c>
      <c r="AF352">
        <v>1</v>
      </c>
      <c r="AG352">
        <v>4</v>
      </c>
      <c r="AH352">
        <v>5</v>
      </c>
      <c r="AI352">
        <v>2</v>
      </c>
      <c r="AJ352">
        <v>1</v>
      </c>
      <c r="AK352" t="str">
        <f>IF(Table2[[#This Row],[Alpha]]&gt;3%,"high performer",IF(Table2[[#This Row],[Alpha]]&gt;0%,"average performer","low performer"))</f>
        <v>average performer</v>
      </c>
      <c r="AL352" s="8">
        <v>3213.9362589552406</v>
      </c>
      <c r="AM352">
        <f>Table2[[#This Row],[Salary]]/Table2[[#This Row],[Market Salary]]</f>
        <v>0.83884675450171897</v>
      </c>
      <c r="AN352" t="str">
        <f>IF(AND(Table2[[#This Row],[Alpha]]&gt;3%,Table2[[#This Row],[Salary]]&lt;MEDIAN(G:G)),"Underpaid",IF(AND(Table2[[#This Row],[Alpha]]&lt;0,Table2[[#This Row],[Salary]]&gt;MEDIAN(G:G)),"Overpaid","Fair"))</f>
        <v>Fair</v>
      </c>
      <c r="AO352" t="str">
        <f>IF(AND(Table2[[#This Row],[Alpha]]&gt;3%,Table2[[#This Row],[Tenure]]&gt;5),"Ready Now",IF(AND(Table2[[#This Row],[Alpha]]&gt;0,Table2[[#This Row],[Tenure]]&gt;3),"Ready Soon","Not Ready"))</f>
        <v>Not Ready</v>
      </c>
    </row>
    <row r="353" spans="1:41" x14ac:dyDescent="0.35">
      <c r="A353">
        <v>32</v>
      </c>
      <c r="B353" t="s">
        <v>32</v>
      </c>
      <c r="C353">
        <v>3</v>
      </c>
      <c r="D353" t="s">
        <v>29</v>
      </c>
      <c r="E353" t="s">
        <v>39</v>
      </c>
      <c r="F353">
        <v>2</v>
      </c>
      <c r="G353" s="7">
        <v>2370</v>
      </c>
      <c r="H353" t="s">
        <v>32</v>
      </c>
      <c r="I353">
        <v>3</v>
      </c>
      <c r="J353">
        <v>8</v>
      </c>
      <c r="K353" s="5">
        <v>0.1</v>
      </c>
      <c r="L353" s="5">
        <v>0.09</v>
      </c>
      <c r="M353" s="6">
        <f t="shared" si="15"/>
        <v>1.0000000000000009E-2</v>
      </c>
      <c r="N353" s="8">
        <f t="shared" si="16"/>
        <v>474</v>
      </c>
      <c r="O353">
        <v>1200</v>
      </c>
      <c r="P353" t="str">
        <f t="shared" si="17"/>
        <v>low</v>
      </c>
      <c r="Q353" t="s">
        <v>26</v>
      </c>
      <c r="R353">
        <v>1062</v>
      </c>
      <c r="S353" t="s">
        <v>34</v>
      </c>
      <c r="T353">
        <v>2</v>
      </c>
      <c r="U353">
        <v>3</v>
      </c>
      <c r="V353" t="s">
        <v>40</v>
      </c>
      <c r="W353">
        <v>75</v>
      </c>
      <c r="X353">
        <v>3</v>
      </c>
      <c r="Y353">
        <v>1</v>
      </c>
      <c r="Z353" t="s">
        <v>37</v>
      </c>
      <c r="AA353">
        <v>3956</v>
      </c>
      <c r="AB353">
        <v>1</v>
      </c>
      <c r="AC353">
        <v>13</v>
      </c>
      <c r="AD353">
        <v>3</v>
      </c>
      <c r="AE353">
        <v>3</v>
      </c>
      <c r="AF353">
        <v>1</v>
      </c>
      <c r="AG353">
        <v>8</v>
      </c>
      <c r="AH353">
        <v>4</v>
      </c>
      <c r="AI353">
        <v>0</v>
      </c>
      <c r="AJ353">
        <v>0</v>
      </c>
      <c r="AK353" t="str">
        <f>IF(Table2[[#This Row],[Alpha]]&gt;3%,"high performer",IF(Table2[[#This Row],[Alpha]]&gt;0%,"average performer","low performer"))</f>
        <v>average performer</v>
      </c>
      <c r="AL353" s="8">
        <v>2621.0750463438867</v>
      </c>
      <c r="AM353">
        <f>Table2[[#This Row],[Salary]]/Table2[[#This Row],[Market Salary]]</f>
        <v>0.90420913483797083</v>
      </c>
      <c r="AN353" t="str">
        <f>IF(AND(Table2[[#This Row],[Alpha]]&gt;3%,Table2[[#This Row],[Salary]]&lt;MEDIAN(G:G)),"Underpaid",IF(AND(Table2[[#This Row],[Alpha]]&lt;0,Table2[[#This Row],[Salary]]&gt;MEDIAN(G:G)),"Overpaid","Fair"))</f>
        <v>Fair</v>
      </c>
      <c r="AO353" t="str">
        <f>IF(AND(Table2[[#This Row],[Alpha]]&gt;3%,Table2[[#This Row],[Tenure]]&gt;5),"Ready Now",IF(AND(Table2[[#This Row],[Alpha]]&gt;0,Table2[[#This Row],[Tenure]]&gt;3),"Ready Soon","Not Ready"))</f>
        <v>Ready Soon</v>
      </c>
    </row>
    <row r="354" spans="1:41" x14ac:dyDescent="0.35">
      <c r="A354">
        <v>48</v>
      </c>
      <c r="B354" t="s">
        <v>32</v>
      </c>
      <c r="C354">
        <v>1</v>
      </c>
      <c r="D354" t="s">
        <v>29</v>
      </c>
      <c r="E354" t="s">
        <v>45</v>
      </c>
      <c r="F354">
        <v>3</v>
      </c>
      <c r="G354" s="7">
        <v>12504</v>
      </c>
      <c r="H354" t="s">
        <v>32</v>
      </c>
      <c r="I354">
        <v>1</v>
      </c>
      <c r="J354">
        <v>0</v>
      </c>
      <c r="K354" s="5">
        <v>0.08</v>
      </c>
      <c r="L354" s="5">
        <v>0.11</v>
      </c>
      <c r="M354" s="6">
        <f t="shared" si="15"/>
        <v>-0.03</v>
      </c>
      <c r="N354" s="8">
        <f t="shared" si="16"/>
        <v>2500.8000000000002</v>
      </c>
      <c r="O354">
        <v>3000</v>
      </c>
      <c r="P354" t="str">
        <f t="shared" si="17"/>
        <v>low</v>
      </c>
      <c r="Q354" t="s">
        <v>26</v>
      </c>
      <c r="R354">
        <v>530</v>
      </c>
      <c r="S354" t="s">
        <v>27</v>
      </c>
      <c r="T354">
        <v>29</v>
      </c>
      <c r="U354">
        <v>1</v>
      </c>
      <c r="V354" t="s">
        <v>40</v>
      </c>
      <c r="W354">
        <v>91</v>
      </c>
      <c r="X354">
        <v>3</v>
      </c>
      <c r="Y354">
        <v>3</v>
      </c>
      <c r="Z354" t="s">
        <v>37</v>
      </c>
      <c r="AA354">
        <v>23978</v>
      </c>
      <c r="AB354">
        <v>3</v>
      </c>
      <c r="AC354">
        <v>21</v>
      </c>
      <c r="AD354">
        <v>4</v>
      </c>
      <c r="AE354">
        <v>2</v>
      </c>
      <c r="AF354">
        <v>1</v>
      </c>
      <c r="AG354">
        <v>15</v>
      </c>
      <c r="AH354">
        <v>3</v>
      </c>
      <c r="AI354">
        <v>0</v>
      </c>
      <c r="AJ354">
        <v>0</v>
      </c>
      <c r="AK354" t="str">
        <f>IF(Table2[[#This Row],[Alpha]]&gt;3%,"high performer",IF(Table2[[#This Row],[Alpha]]&gt;0%,"average performer","low performer"))</f>
        <v>low performer</v>
      </c>
      <c r="AL354" s="8">
        <v>14561.037321084599</v>
      </c>
      <c r="AM354">
        <f>Table2[[#This Row],[Salary]]/Table2[[#This Row],[Market Salary]]</f>
        <v>0.85873002893097605</v>
      </c>
      <c r="AN354" t="str">
        <f>IF(AND(Table2[[#This Row],[Alpha]]&gt;3%,Table2[[#This Row],[Salary]]&lt;MEDIAN(G:G)),"Underpaid",IF(AND(Table2[[#This Row],[Alpha]]&lt;0,Table2[[#This Row],[Salary]]&gt;MEDIAN(G:G)),"Overpaid","Fair"))</f>
        <v>Overpaid</v>
      </c>
      <c r="AO354" t="str">
        <f>IF(AND(Table2[[#This Row],[Alpha]]&gt;3%,Table2[[#This Row],[Tenure]]&gt;5),"Ready Now",IF(AND(Table2[[#This Row],[Alpha]]&gt;0,Table2[[#This Row],[Tenure]]&gt;3),"Ready Soon","Not Ready"))</f>
        <v>Not Ready</v>
      </c>
    </row>
    <row r="355" spans="1:41" x14ac:dyDescent="0.35">
      <c r="A355">
        <v>37</v>
      </c>
      <c r="B355" t="s">
        <v>32</v>
      </c>
      <c r="C355">
        <v>3</v>
      </c>
      <c r="D355" t="s">
        <v>35</v>
      </c>
      <c r="E355" t="s">
        <v>36</v>
      </c>
      <c r="F355">
        <v>1</v>
      </c>
      <c r="G355" s="7">
        <v>5974</v>
      </c>
      <c r="H355" t="s">
        <v>25</v>
      </c>
      <c r="I355">
        <v>3</v>
      </c>
      <c r="J355">
        <v>7</v>
      </c>
      <c r="K355" s="5">
        <v>0.15</v>
      </c>
      <c r="L355" s="5">
        <v>0.09</v>
      </c>
      <c r="M355" s="6">
        <f t="shared" si="15"/>
        <v>0.06</v>
      </c>
      <c r="N355" s="8">
        <f t="shared" si="16"/>
        <v>1194.8</v>
      </c>
      <c r="O355">
        <v>4500</v>
      </c>
      <c r="P355" t="str">
        <f t="shared" si="17"/>
        <v>medium</v>
      </c>
      <c r="Q355" t="s">
        <v>26</v>
      </c>
      <c r="R355">
        <v>1319</v>
      </c>
      <c r="S355" t="s">
        <v>34</v>
      </c>
      <c r="T355">
        <v>6</v>
      </c>
      <c r="U355">
        <v>3</v>
      </c>
      <c r="V355" t="s">
        <v>40</v>
      </c>
      <c r="W355">
        <v>51</v>
      </c>
      <c r="X355">
        <v>4</v>
      </c>
      <c r="Y355">
        <v>2</v>
      </c>
      <c r="Z355" t="s">
        <v>41</v>
      </c>
      <c r="AA355">
        <v>17001</v>
      </c>
      <c r="AB355">
        <v>4</v>
      </c>
      <c r="AC355">
        <v>13</v>
      </c>
      <c r="AD355">
        <v>3</v>
      </c>
      <c r="AE355">
        <v>1</v>
      </c>
      <c r="AF355">
        <v>2</v>
      </c>
      <c r="AG355">
        <v>13</v>
      </c>
      <c r="AH355">
        <v>2</v>
      </c>
      <c r="AI355">
        <v>7</v>
      </c>
      <c r="AJ355">
        <v>6</v>
      </c>
      <c r="AK355" t="str">
        <f>IF(Table2[[#This Row],[Alpha]]&gt;3%,"high performer",IF(Table2[[#This Row],[Alpha]]&gt;0%,"average performer","low performer"))</f>
        <v>high performer</v>
      </c>
      <c r="AL355" s="8">
        <v>6914.1093138911046</v>
      </c>
      <c r="AM355">
        <f>Table2[[#This Row],[Salary]]/Table2[[#This Row],[Market Salary]]</f>
        <v>0.86403030799609493</v>
      </c>
      <c r="AN355" t="str">
        <f>IF(AND(Table2[[#This Row],[Alpha]]&gt;3%,Table2[[#This Row],[Salary]]&lt;MEDIAN(G:G)),"Underpaid",IF(AND(Table2[[#This Row],[Alpha]]&lt;0,Table2[[#This Row],[Salary]]&gt;MEDIAN(G:G)),"Overpaid","Fair"))</f>
        <v>Fair</v>
      </c>
      <c r="AO355" t="str">
        <f>IF(AND(Table2[[#This Row],[Alpha]]&gt;3%,Table2[[#This Row],[Tenure]]&gt;5),"Ready Now",IF(AND(Table2[[#This Row],[Alpha]]&gt;0,Table2[[#This Row],[Tenure]]&gt;3),"Ready Soon","Not Ready"))</f>
        <v>Ready Now</v>
      </c>
    </row>
    <row r="356" spans="1:41" x14ac:dyDescent="0.35">
      <c r="A356">
        <v>30</v>
      </c>
      <c r="B356" t="s">
        <v>32</v>
      </c>
      <c r="C356">
        <v>4</v>
      </c>
      <c r="D356" t="s">
        <v>29</v>
      </c>
      <c r="E356" t="s">
        <v>30</v>
      </c>
      <c r="F356">
        <v>3</v>
      </c>
      <c r="G356" s="7">
        <v>4736</v>
      </c>
      <c r="H356" t="s">
        <v>25</v>
      </c>
      <c r="I356">
        <v>4</v>
      </c>
      <c r="J356">
        <v>2</v>
      </c>
      <c r="K356" s="5">
        <v>0.1</v>
      </c>
      <c r="L356" s="5">
        <v>0.1</v>
      </c>
      <c r="M356" s="6">
        <f t="shared" si="15"/>
        <v>0</v>
      </c>
      <c r="N356" s="8">
        <f t="shared" si="16"/>
        <v>947.2</v>
      </c>
      <c r="O356">
        <v>4500</v>
      </c>
      <c r="P356" t="str">
        <f t="shared" si="17"/>
        <v>low</v>
      </c>
      <c r="Q356" t="s">
        <v>44</v>
      </c>
      <c r="R356">
        <v>641</v>
      </c>
      <c r="S356" t="s">
        <v>27</v>
      </c>
      <c r="T356">
        <v>25</v>
      </c>
      <c r="U356">
        <v>2</v>
      </c>
      <c r="V356" t="s">
        <v>49</v>
      </c>
      <c r="W356">
        <v>85</v>
      </c>
      <c r="X356">
        <v>3</v>
      </c>
      <c r="Y356">
        <v>2</v>
      </c>
      <c r="Z356" t="s">
        <v>37</v>
      </c>
      <c r="AA356">
        <v>6069</v>
      </c>
      <c r="AB356">
        <v>7</v>
      </c>
      <c r="AC356">
        <v>12</v>
      </c>
      <c r="AD356">
        <v>3</v>
      </c>
      <c r="AE356">
        <v>2</v>
      </c>
      <c r="AF356">
        <v>1</v>
      </c>
      <c r="AG356">
        <v>4</v>
      </c>
      <c r="AH356">
        <v>2</v>
      </c>
      <c r="AI356">
        <v>2</v>
      </c>
      <c r="AJ356">
        <v>2</v>
      </c>
      <c r="AK356" t="str">
        <f>IF(Table2[[#This Row],[Alpha]]&gt;3%,"high performer",IF(Table2[[#This Row],[Alpha]]&gt;0%,"average performer","low performer"))</f>
        <v>low performer</v>
      </c>
      <c r="AL356" s="8">
        <v>5291.663407458328</v>
      </c>
      <c r="AM356">
        <f>Table2[[#This Row],[Salary]]/Table2[[#This Row],[Market Salary]]</f>
        <v>0.89499267722222298</v>
      </c>
      <c r="AN356" t="str">
        <f>IF(AND(Table2[[#This Row],[Alpha]]&gt;3%,Table2[[#This Row],[Salary]]&lt;MEDIAN(G:G)),"Underpaid",IF(AND(Table2[[#This Row],[Alpha]]&lt;0,Table2[[#This Row],[Salary]]&gt;MEDIAN(G:G)),"Overpaid","Fair"))</f>
        <v>Fair</v>
      </c>
      <c r="AO356" t="str">
        <f>IF(AND(Table2[[#This Row],[Alpha]]&gt;3%,Table2[[#This Row],[Tenure]]&gt;5),"Ready Now",IF(AND(Table2[[#This Row],[Alpha]]&gt;0,Table2[[#This Row],[Tenure]]&gt;3),"Ready Soon","Not Ready"))</f>
        <v>Not Ready</v>
      </c>
    </row>
    <row r="357" spans="1:41" x14ac:dyDescent="0.35">
      <c r="A357">
        <v>26</v>
      </c>
      <c r="B357" t="s">
        <v>32</v>
      </c>
      <c r="C357">
        <v>3</v>
      </c>
      <c r="D357" t="s">
        <v>35</v>
      </c>
      <c r="E357" t="s">
        <v>30</v>
      </c>
      <c r="F357">
        <v>3</v>
      </c>
      <c r="G357" s="7">
        <v>5296</v>
      </c>
      <c r="H357" t="s">
        <v>32</v>
      </c>
      <c r="I357">
        <v>3</v>
      </c>
      <c r="J357">
        <v>8</v>
      </c>
      <c r="K357" s="5">
        <v>0.12</v>
      </c>
      <c r="L357" s="5">
        <v>7.0000000000000007E-2</v>
      </c>
      <c r="M357" s="6">
        <f t="shared" si="15"/>
        <v>4.9999999999999989E-2</v>
      </c>
      <c r="N357" s="8">
        <f t="shared" si="16"/>
        <v>1059.2</v>
      </c>
      <c r="O357">
        <v>500</v>
      </c>
      <c r="P357" t="str">
        <f t="shared" si="17"/>
        <v>low</v>
      </c>
      <c r="Q357" t="s">
        <v>26</v>
      </c>
      <c r="R357">
        <v>933</v>
      </c>
      <c r="S357" t="s">
        <v>27</v>
      </c>
      <c r="T357">
        <v>1</v>
      </c>
      <c r="U357">
        <v>3</v>
      </c>
      <c r="V357" t="s">
        <v>28</v>
      </c>
      <c r="W357">
        <v>57</v>
      </c>
      <c r="X357">
        <v>3</v>
      </c>
      <c r="Y357">
        <v>2</v>
      </c>
      <c r="Z357" t="s">
        <v>37</v>
      </c>
      <c r="AA357">
        <v>20156</v>
      </c>
      <c r="AB357">
        <v>1</v>
      </c>
      <c r="AC357">
        <v>17</v>
      </c>
      <c r="AD357">
        <v>3</v>
      </c>
      <c r="AE357">
        <v>2</v>
      </c>
      <c r="AF357">
        <v>1</v>
      </c>
      <c r="AG357">
        <v>8</v>
      </c>
      <c r="AH357">
        <v>3</v>
      </c>
      <c r="AI357">
        <v>7</v>
      </c>
      <c r="AJ357">
        <v>7</v>
      </c>
      <c r="AK357" t="str">
        <f>IF(Table2[[#This Row],[Alpha]]&gt;3%,"high performer",IF(Table2[[#This Row],[Alpha]]&gt;0%,"average performer","low performer"))</f>
        <v>high performer</v>
      </c>
      <c r="AL357" s="8">
        <v>5849.2074238786918</v>
      </c>
      <c r="AM357">
        <f>Table2[[#This Row],[Salary]]/Table2[[#This Row],[Market Salary]]</f>
        <v>0.9054218146512828</v>
      </c>
      <c r="AN357" t="str">
        <f>IF(AND(Table2[[#This Row],[Alpha]]&gt;3%,Table2[[#This Row],[Salary]]&lt;MEDIAN(G:G)),"Underpaid",IF(AND(Table2[[#This Row],[Alpha]]&lt;0,Table2[[#This Row],[Salary]]&gt;MEDIAN(G:G)),"Overpaid","Fair"))</f>
        <v>Fair</v>
      </c>
      <c r="AO357" t="str">
        <f>IF(AND(Table2[[#This Row],[Alpha]]&gt;3%,Table2[[#This Row],[Tenure]]&gt;5),"Ready Now",IF(AND(Table2[[#This Row],[Alpha]]&gt;0,Table2[[#This Row],[Tenure]]&gt;3),"Ready Soon","Not Ready"))</f>
        <v>Ready Now</v>
      </c>
    </row>
    <row r="358" spans="1:41" x14ac:dyDescent="0.35">
      <c r="A358">
        <v>42</v>
      </c>
      <c r="B358" t="s">
        <v>32</v>
      </c>
      <c r="C358">
        <v>1</v>
      </c>
      <c r="D358" t="s">
        <v>35</v>
      </c>
      <c r="E358" t="s">
        <v>43</v>
      </c>
      <c r="F358">
        <v>4</v>
      </c>
      <c r="G358" s="7">
        <v>6781</v>
      </c>
      <c r="H358" t="s">
        <v>32</v>
      </c>
      <c r="I358">
        <v>3</v>
      </c>
      <c r="J358">
        <v>1</v>
      </c>
      <c r="K358" s="5">
        <v>0.1</v>
      </c>
      <c r="L358" s="5">
        <v>0.11</v>
      </c>
      <c r="M358" s="6">
        <f t="shared" si="15"/>
        <v>-9.999999999999995E-3</v>
      </c>
      <c r="N358" s="8">
        <f t="shared" si="16"/>
        <v>1356.2</v>
      </c>
      <c r="O358">
        <v>1200</v>
      </c>
      <c r="P358" t="str">
        <f t="shared" si="17"/>
        <v>low</v>
      </c>
      <c r="Q358" t="s">
        <v>26</v>
      </c>
      <c r="R358">
        <v>1332</v>
      </c>
      <c r="S358" t="s">
        <v>34</v>
      </c>
      <c r="T358">
        <v>2</v>
      </c>
      <c r="U358">
        <v>4</v>
      </c>
      <c r="V358" t="s">
        <v>38</v>
      </c>
      <c r="W358">
        <v>98</v>
      </c>
      <c r="X358">
        <v>2</v>
      </c>
      <c r="Y358">
        <v>2</v>
      </c>
      <c r="Z358" t="s">
        <v>31</v>
      </c>
      <c r="AA358">
        <v>17078</v>
      </c>
      <c r="AB358">
        <v>3</v>
      </c>
      <c r="AC358">
        <v>23</v>
      </c>
      <c r="AD358">
        <v>4</v>
      </c>
      <c r="AE358">
        <v>2</v>
      </c>
      <c r="AF358">
        <v>0</v>
      </c>
      <c r="AG358">
        <v>14</v>
      </c>
      <c r="AH358">
        <v>6</v>
      </c>
      <c r="AI358">
        <v>0</v>
      </c>
      <c r="AJ358">
        <v>0</v>
      </c>
      <c r="AK358" t="str">
        <f>IF(Table2[[#This Row],[Alpha]]&gt;3%,"high performer",IF(Table2[[#This Row],[Alpha]]&gt;0%,"average performer","low performer"))</f>
        <v>low performer</v>
      </c>
      <c r="AL358" s="8">
        <v>8205.2637197019612</v>
      </c>
      <c r="AM358">
        <f>Table2[[#This Row],[Salary]]/Table2[[#This Row],[Market Salary]]</f>
        <v>0.82642072596861094</v>
      </c>
      <c r="AN358" t="str">
        <f>IF(AND(Table2[[#This Row],[Alpha]]&gt;3%,Table2[[#This Row],[Salary]]&lt;MEDIAN(G:G)),"Underpaid",IF(AND(Table2[[#This Row],[Alpha]]&lt;0,Table2[[#This Row],[Salary]]&gt;MEDIAN(G:G)),"Overpaid","Fair"))</f>
        <v>Overpaid</v>
      </c>
      <c r="AO358" t="str">
        <f>IF(AND(Table2[[#This Row],[Alpha]]&gt;3%,Table2[[#This Row],[Tenure]]&gt;5),"Ready Now",IF(AND(Table2[[#This Row],[Alpha]]&gt;0,Table2[[#This Row],[Tenure]]&gt;3),"Ready Soon","Not Ready"))</f>
        <v>Not Ready</v>
      </c>
    </row>
    <row r="359" spans="1:41" x14ac:dyDescent="0.35">
      <c r="A359">
        <v>21</v>
      </c>
      <c r="B359" t="s">
        <v>25</v>
      </c>
      <c r="C359">
        <v>1</v>
      </c>
      <c r="D359" t="s">
        <v>29</v>
      </c>
      <c r="E359" t="s">
        <v>46</v>
      </c>
      <c r="F359">
        <v>2</v>
      </c>
      <c r="G359" s="7">
        <v>2174</v>
      </c>
      <c r="H359" t="s">
        <v>25</v>
      </c>
      <c r="I359">
        <v>3</v>
      </c>
      <c r="J359">
        <v>3</v>
      </c>
      <c r="K359" s="5">
        <v>0.1</v>
      </c>
      <c r="L359" s="5">
        <v>7.0000000000000007E-2</v>
      </c>
      <c r="M359" s="6">
        <f t="shared" si="15"/>
        <v>0.03</v>
      </c>
      <c r="N359" s="8">
        <f t="shared" si="16"/>
        <v>434.8</v>
      </c>
      <c r="O359">
        <v>1200</v>
      </c>
      <c r="P359" t="str">
        <f t="shared" si="17"/>
        <v>low</v>
      </c>
      <c r="Q359" t="s">
        <v>33</v>
      </c>
      <c r="R359">
        <v>756</v>
      </c>
      <c r="S359" t="s">
        <v>27</v>
      </c>
      <c r="T359">
        <v>1</v>
      </c>
      <c r="U359">
        <v>1</v>
      </c>
      <c r="V359" t="s">
        <v>49</v>
      </c>
      <c r="W359">
        <v>99</v>
      </c>
      <c r="X359">
        <v>2</v>
      </c>
      <c r="Y359">
        <v>1</v>
      </c>
      <c r="Z359" t="s">
        <v>31</v>
      </c>
      <c r="AA359">
        <v>9150</v>
      </c>
      <c r="AB359">
        <v>1</v>
      </c>
      <c r="AC359">
        <v>11</v>
      </c>
      <c r="AD359">
        <v>3</v>
      </c>
      <c r="AE359">
        <v>3</v>
      </c>
      <c r="AF359">
        <v>0</v>
      </c>
      <c r="AG359">
        <v>3</v>
      </c>
      <c r="AH359">
        <v>3</v>
      </c>
      <c r="AI359">
        <v>2</v>
      </c>
      <c r="AJ359">
        <v>1</v>
      </c>
      <c r="AK359" t="str">
        <f>IF(Table2[[#This Row],[Alpha]]&gt;3%,"high performer",IF(Table2[[#This Row],[Alpha]]&gt;0%,"average performer","low performer"))</f>
        <v>average performer</v>
      </c>
      <c r="AL359" s="8">
        <v>2357.9852547186169</v>
      </c>
      <c r="AM359">
        <f>Table2[[#This Row],[Salary]]/Table2[[#This Row],[Market Salary]]</f>
        <v>0.92197353467311127</v>
      </c>
      <c r="AN359" t="str">
        <f>IF(AND(Table2[[#This Row],[Alpha]]&gt;3%,Table2[[#This Row],[Salary]]&lt;MEDIAN(G:G)),"Underpaid",IF(AND(Table2[[#This Row],[Alpha]]&lt;0,Table2[[#This Row],[Salary]]&gt;MEDIAN(G:G)),"Overpaid","Fair"))</f>
        <v>Fair</v>
      </c>
      <c r="AO359" t="str">
        <f>IF(AND(Table2[[#This Row],[Alpha]]&gt;3%,Table2[[#This Row],[Tenure]]&gt;5),"Ready Now",IF(AND(Table2[[#This Row],[Alpha]]&gt;0,Table2[[#This Row],[Tenure]]&gt;3),"Ready Soon","Not Ready"))</f>
        <v>Not Ready</v>
      </c>
    </row>
    <row r="360" spans="1:41" x14ac:dyDescent="0.35">
      <c r="A360">
        <v>36</v>
      </c>
      <c r="B360" t="s">
        <v>32</v>
      </c>
      <c r="C360">
        <v>4</v>
      </c>
      <c r="D360" t="s">
        <v>29</v>
      </c>
      <c r="E360" t="s">
        <v>30</v>
      </c>
      <c r="F360">
        <v>4</v>
      </c>
      <c r="G360" s="7">
        <v>6653</v>
      </c>
      <c r="H360" t="s">
        <v>32</v>
      </c>
      <c r="I360">
        <v>3</v>
      </c>
      <c r="J360">
        <v>1</v>
      </c>
      <c r="K360" s="5">
        <v>0.08</v>
      </c>
      <c r="L360" s="5">
        <v>0.1</v>
      </c>
      <c r="M360" s="6">
        <f t="shared" si="15"/>
        <v>-2.0000000000000004E-2</v>
      </c>
      <c r="N360" s="8">
        <f t="shared" si="16"/>
        <v>1330.6000000000001</v>
      </c>
      <c r="O360">
        <v>1200</v>
      </c>
      <c r="P360" t="str">
        <f t="shared" si="17"/>
        <v>low</v>
      </c>
      <c r="Q360" t="s">
        <v>44</v>
      </c>
      <c r="R360">
        <v>845</v>
      </c>
      <c r="S360" t="s">
        <v>27</v>
      </c>
      <c r="T360">
        <v>1</v>
      </c>
      <c r="U360">
        <v>5</v>
      </c>
      <c r="V360" t="s">
        <v>40</v>
      </c>
      <c r="W360">
        <v>45</v>
      </c>
      <c r="X360">
        <v>3</v>
      </c>
      <c r="Y360">
        <v>2</v>
      </c>
      <c r="Z360" t="s">
        <v>31</v>
      </c>
      <c r="AA360">
        <v>15276</v>
      </c>
      <c r="AB360">
        <v>4</v>
      </c>
      <c r="AC360">
        <v>15</v>
      </c>
      <c r="AD360">
        <v>3</v>
      </c>
      <c r="AE360">
        <v>2</v>
      </c>
      <c r="AF360">
        <v>0</v>
      </c>
      <c r="AG360">
        <v>7</v>
      </c>
      <c r="AH360">
        <v>6</v>
      </c>
      <c r="AI360">
        <v>0</v>
      </c>
      <c r="AJ360">
        <v>0</v>
      </c>
      <c r="AK360" t="str">
        <f>IF(Table2[[#This Row],[Alpha]]&gt;3%,"high performer",IF(Table2[[#This Row],[Alpha]]&gt;0%,"average performer","low performer"))</f>
        <v>low performer</v>
      </c>
      <c r="AL360" s="8">
        <v>7861.0621854128358</v>
      </c>
      <c r="AM360">
        <f>Table2[[#This Row],[Salary]]/Table2[[#This Row],[Market Salary]]</f>
        <v>0.8463232885176073</v>
      </c>
      <c r="AN360" t="str">
        <f>IF(AND(Table2[[#This Row],[Alpha]]&gt;3%,Table2[[#This Row],[Salary]]&lt;MEDIAN(G:G)),"Underpaid",IF(AND(Table2[[#This Row],[Alpha]]&lt;0,Table2[[#This Row],[Salary]]&gt;MEDIAN(G:G)),"Overpaid","Fair"))</f>
        <v>Overpaid</v>
      </c>
      <c r="AO360" t="str">
        <f>IF(AND(Table2[[#This Row],[Alpha]]&gt;3%,Table2[[#This Row],[Tenure]]&gt;5),"Ready Now",IF(AND(Table2[[#This Row],[Alpha]]&gt;0,Table2[[#This Row],[Tenure]]&gt;3),"Ready Soon","Not Ready"))</f>
        <v>Not Ready</v>
      </c>
    </row>
    <row r="361" spans="1:41" x14ac:dyDescent="0.35">
      <c r="A361">
        <v>36</v>
      </c>
      <c r="B361" t="s">
        <v>32</v>
      </c>
      <c r="C361">
        <v>1</v>
      </c>
      <c r="D361" t="s">
        <v>35</v>
      </c>
      <c r="E361" t="s">
        <v>30</v>
      </c>
      <c r="F361">
        <v>4</v>
      </c>
      <c r="G361" s="7">
        <v>9699</v>
      </c>
      <c r="H361" t="s">
        <v>32</v>
      </c>
      <c r="I361">
        <v>3</v>
      </c>
      <c r="J361">
        <v>13</v>
      </c>
      <c r="K361" s="5">
        <v>0.08</v>
      </c>
      <c r="L361" s="5">
        <v>0.09</v>
      </c>
      <c r="M361" s="6">
        <f t="shared" si="15"/>
        <v>-9.999999999999995E-3</v>
      </c>
      <c r="N361" s="8">
        <f t="shared" si="16"/>
        <v>1939.8000000000002</v>
      </c>
      <c r="O361">
        <v>4500</v>
      </c>
      <c r="P361" t="str">
        <f t="shared" si="17"/>
        <v>low</v>
      </c>
      <c r="Q361" t="s">
        <v>33</v>
      </c>
      <c r="R361">
        <v>541</v>
      </c>
      <c r="S361" t="s">
        <v>27</v>
      </c>
      <c r="T361">
        <v>3</v>
      </c>
      <c r="U361">
        <v>4</v>
      </c>
      <c r="V361" t="s">
        <v>40</v>
      </c>
      <c r="W361">
        <v>48</v>
      </c>
      <c r="X361">
        <v>2</v>
      </c>
      <c r="Y361">
        <v>3</v>
      </c>
      <c r="Z361" t="s">
        <v>37</v>
      </c>
      <c r="AA361">
        <v>7246</v>
      </c>
      <c r="AB361">
        <v>4</v>
      </c>
      <c r="AC361">
        <v>11</v>
      </c>
      <c r="AD361">
        <v>3</v>
      </c>
      <c r="AE361">
        <v>1</v>
      </c>
      <c r="AF361">
        <v>1</v>
      </c>
      <c r="AG361">
        <v>16</v>
      </c>
      <c r="AH361">
        <v>2</v>
      </c>
      <c r="AI361">
        <v>9</v>
      </c>
      <c r="AJ361">
        <v>1</v>
      </c>
      <c r="AK361" t="str">
        <f>IF(Table2[[#This Row],[Alpha]]&gt;3%,"high performer",IF(Table2[[#This Row],[Alpha]]&gt;0%,"average performer","low performer"))</f>
        <v>low performer</v>
      </c>
      <c r="AL361" s="8">
        <v>9703.8278681119718</v>
      </c>
      <c r="AM361">
        <f>Table2[[#This Row],[Salary]]/Table2[[#This Row],[Market Salary]]</f>
        <v>0.99950247797285885</v>
      </c>
      <c r="AN361" t="str">
        <f>IF(AND(Table2[[#This Row],[Alpha]]&gt;3%,Table2[[#This Row],[Salary]]&lt;MEDIAN(G:G)),"Underpaid",IF(AND(Table2[[#This Row],[Alpha]]&lt;0,Table2[[#This Row],[Salary]]&gt;MEDIAN(G:G)),"Overpaid","Fair"))</f>
        <v>Overpaid</v>
      </c>
      <c r="AO361" t="str">
        <f>IF(AND(Table2[[#This Row],[Alpha]]&gt;3%,Table2[[#This Row],[Tenure]]&gt;5),"Ready Now",IF(AND(Table2[[#This Row],[Alpha]]&gt;0,Table2[[#This Row],[Tenure]]&gt;3),"Ready Soon","Not Ready"))</f>
        <v>Not Ready</v>
      </c>
    </row>
    <row r="362" spans="1:41" x14ac:dyDescent="0.35">
      <c r="A362">
        <v>57</v>
      </c>
      <c r="B362" t="s">
        <v>32</v>
      </c>
      <c r="C362">
        <v>4</v>
      </c>
      <c r="D362" t="s">
        <v>35</v>
      </c>
      <c r="E362" t="s">
        <v>43</v>
      </c>
      <c r="F362">
        <v>3</v>
      </c>
      <c r="G362" s="7">
        <v>6755</v>
      </c>
      <c r="H362" t="s">
        <v>32</v>
      </c>
      <c r="I362">
        <v>3</v>
      </c>
      <c r="J362">
        <v>3</v>
      </c>
      <c r="K362" s="5">
        <v>0.08</v>
      </c>
      <c r="L362" s="5">
        <v>0.09</v>
      </c>
      <c r="M362" s="6">
        <f t="shared" si="15"/>
        <v>-9.999999999999995E-3</v>
      </c>
      <c r="N362" s="8">
        <f t="shared" si="16"/>
        <v>1351</v>
      </c>
      <c r="O362">
        <v>4500</v>
      </c>
      <c r="P362" t="str">
        <f t="shared" si="17"/>
        <v>medium</v>
      </c>
      <c r="Q362" t="s">
        <v>26</v>
      </c>
      <c r="R362">
        <v>593</v>
      </c>
      <c r="S362" t="s">
        <v>34</v>
      </c>
      <c r="T362">
        <v>1</v>
      </c>
      <c r="U362">
        <v>4</v>
      </c>
      <c r="V362" t="s">
        <v>40</v>
      </c>
      <c r="W362">
        <v>88</v>
      </c>
      <c r="X362">
        <v>3</v>
      </c>
      <c r="Y362">
        <v>2</v>
      </c>
      <c r="Z362" t="s">
        <v>37</v>
      </c>
      <c r="AA362">
        <v>2967</v>
      </c>
      <c r="AB362">
        <v>2</v>
      </c>
      <c r="AC362">
        <v>11</v>
      </c>
      <c r="AD362">
        <v>3</v>
      </c>
      <c r="AE362">
        <v>3</v>
      </c>
      <c r="AF362">
        <v>0</v>
      </c>
      <c r="AG362">
        <v>15</v>
      </c>
      <c r="AH362">
        <v>2</v>
      </c>
      <c r="AI362">
        <v>2</v>
      </c>
      <c r="AJ362">
        <v>1</v>
      </c>
      <c r="AK362" t="str">
        <f>IF(Table2[[#This Row],[Alpha]]&gt;3%,"high performer",IF(Table2[[#This Row],[Alpha]]&gt;0%,"average performer","low performer"))</f>
        <v>low performer</v>
      </c>
      <c r="AL362" s="8">
        <v>8389.9403892728042</v>
      </c>
      <c r="AM362">
        <f>Table2[[#This Row],[Salary]]/Table2[[#This Row],[Market Salary]]</f>
        <v>0.8051308694203354</v>
      </c>
      <c r="AN362" t="str">
        <f>IF(AND(Table2[[#This Row],[Alpha]]&gt;3%,Table2[[#This Row],[Salary]]&lt;MEDIAN(G:G)),"Underpaid",IF(AND(Table2[[#This Row],[Alpha]]&lt;0,Table2[[#This Row],[Salary]]&gt;MEDIAN(G:G)),"Overpaid","Fair"))</f>
        <v>Overpaid</v>
      </c>
      <c r="AO362" t="str">
        <f>IF(AND(Table2[[#This Row],[Alpha]]&gt;3%,Table2[[#This Row],[Tenure]]&gt;5),"Ready Now",IF(AND(Table2[[#This Row],[Alpha]]&gt;0,Table2[[#This Row],[Tenure]]&gt;3),"Ready Soon","Not Ready"))</f>
        <v>Not Ready</v>
      </c>
    </row>
    <row r="363" spans="1:41" x14ac:dyDescent="0.35">
      <c r="A363">
        <v>40</v>
      </c>
      <c r="B363" t="s">
        <v>32</v>
      </c>
      <c r="C363">
        <v>4</v>
      </c>
      <c r="D363" t="s">
        <v>29</v>
      </c>
      <c r="E363" t="s">
        <v>39</v>
      </c>
      <c r="F363">
        <v>3</v>
      </c>
      <c r="G363" s="7">
        <v>2213</v>
      </c>
      <c r="H363" t="s">
        <v>25</v>
      </c>
      <c r="I363">
        <v>3</v>
      </c>
      <c r="J363">
        <v>7</v>
      </c>
      <c r="K363" s="5">
        <v>0.08</v>
      </c>
      <c r="L363" s="5">
        <v>0.09</v>
      </c>
      <c r="M363" s="6">
        <f t="shared" si="15"/>
        <v>-9.999999999999995E-3</v>
      </c>
      <c r="N363" s="8">
        <f t="shared" si="16"/>
        <v>442.6</v>
      </c>
      <c r="O363">
        <v>500</v>
      </c>
      <c r="P363" t="str">
        <f t="shared" si="17"/>
        <v>low</v>
      </c>
      <c r="Q363" t="s">
        <v>26</v>
      </c>
      <c r="R363">
        <v>1171</v>
      </c>
      <c r="S363" t="s">
        <v>34</v>
      </c>
      <c r="T363">
        <v>10</v>
      </c>
      <c r="U363">
        <v>4</v>
      </c>
      <c r="V363" t="s">
        <v>28</v>
      </c>
      <c r="W363">
        <v>46</v>
      </c>
      <c r="X363">
        <v>4</v>
      </c>
      <c r="Y363">
        <v>1</v>
      </c>
      <c r="Z363" t="s">
        <v>37</v>
      </c>
      <c r="AA363">
        <v>22495</v>
      </c>
      <c r="AB363">
        <v>3</v>
      </c>
      <c r="AC363">
        <v>13</v>
      </c>
      <c r="AD363">
        <v>3</v>
      </c>
      <c r="AE363">
        <v>3</v>
      </c>
      <c r="AF363">
        <v>1</v>
      </c>
      <c r="AG363">
        <v>10</v>
      </c>
      <c r="AH363">
        <v>3</v>
      </c>
      <c r="AI363">
        <v>7</v>
      </c>
      <c r="AJ363">
        <v>1</v>
      </c>
      <c r="AK363" t="str">
        <f>IF(Table2[[#This Row],[Alpha]]&gt;3%,"high performer",IF(Table2[[#This Row],[Alpha]]&gt;0%,"average performer","low performer"))</f>
        <v>low performer</v>
      </c>
      <c r="AL363" s="8">
        <v>2215.4091939363379</v>
      </c>
      <c r="AM363">
        <f>Table2[[#This Row],[Salary]]/Table2[[#This Row],[Market Salary]]</f>
        <v>0.99891252869089286</v>
      </c>
      <c r="AN363" t="str">
        <f>IF(AND(Table2[[#This Row],[Alpha]]&gt;3%,Table2[[#This Row],[Salary]]&lt;MEDIAN(G:G)),"Underpaid",IF(AND(Table2[[#This Row],[Alpha]]&lt;0,Table2[[#This Row],[Salary]]&gt;MEDIAN(G:G)),"Overpaid","Fair"))</f>
        <v>Fair</v>
      </c>
      <c r="AO363" t="str">
        <f>IF(AND(Table2[[#This Row],[Alpha]]&gt;3%,Table2[[#This Row],[Tenure]]&gt;5),"Ready Now",IF(AND(Table2[[#This Row],[Alpha]]&gt;0,Table2[[#This Row],[Tenure]]&gt;3),"Ready Soon","Not Ready"))</f>
        <v>Not Ready</v>
      </c>
    </row>
    <row r="364" spans="1:41" x14ac:dyDescent="0.35">
      <c r="A364">
        <v>21</v>
      </c>
      <c r="B364" t="s">
        <v>32</v>
      </c>
      <c r="C364">
        <v>1</v>
      </c>
      <c r="D364" t="s">
        <v>35</v>
      </c>
      <c r="E364" t="s">
        <v>46</v>
      </c>
      <c r="F364">
        <v>4</v>
      </c>
      <c r="G364" s="7">
        <v>2610</v>
      </c>
      <c r="H364" t="s">
        <v>32</v>
      </c>
      <c r="I364">
        <v>2</v>
      </c>
      <c r="J364">
        <v>3</v>
      </c>
      <c r="K364" s="5">
        <v>0.1</v>
      </c>
      <c r="L364" s="5">
        <v>0.09</v>
      </c>
      <c r="M364" s="6">
        <f t="shared" si="15"/>
        <v>1.0000000000000009E-2</v>
      </c>
      <c r="N364" s="8">
        <f t="shared" si="16"/>
        <v>522</v>
      </c>
      <c r="O364">
        <v>1200</v>
      </c>
      <c r="P364" t="str">
        <f t="shared" si="17"/>
        <v>low</v>
      </c>
      <c r="Q364" t="s">
        <v>44</v>
      </c>
      <c r="R364">
        <v>895</v>
      </c>
      <c r="S364" t="s">
        <v>27</v>
      </c>
      <c r="T364">
        <v>9</v>
      </c>
      <c r="U364">
        <v>2</v>
      </c>
      <c r="V364" t="s">
        <v>40</v>
      </c>
      <c r="W364">
        <v>39</v>
      </c>
      <c r="X364">
        <v>3</v>
      </c>
      <c r="Y364">
        <v>1</v>
      </c>
      <c r="Z364" t="s">
        <v>31</v>
      </c>
      <c r="AA364">
        <v>2851</v>
      </c>
      <c r="AB364">
        <v>1</v>
      </c>
      <c r="AC364">
        <v>24</v>
      </c>
      <c r="AD364">
        <v>4</v>
      </c>
      <c r="AE364">
        <v>3</v>
      </c>
      <c r="AF364">
        <v>0</v>
      </c>
      <c r="AG364">
        <v>3</v>
      </c>
      <c r="AH364">
        <v>3</v>
      </c>
      <c r="AI364">
        <v>2</v>
      </c>
      <c r="AJ364">
        <v>2</v>
      </c>
      <c r="AK364" t="str">
        <f>IF(Table2[[#This Row],[Alpha]]&gt;3%,"high performer",IF(Table2[[#This Row],[Alpha]]&gt;0%,"average performer","low performer"))</f>
        <v>average performer</v>
      </c>
      <c r="AL364" s="8">
        <v>3280.1112850893178</v>
      </c>
      <c r="AM364">
        <f>Table2[[#This Row],[Salary]]/Table2[[#This Row],[Market Salary]]</f>
        <v>0.79570471034458501</v>
      </c>
      <c r="AN364" t="str">
        <f>IF(AND(Table2[[#This Row],[Alpha]]&gt;3%,Table2[[#This Row],[Salary]]&lt;MEDIAN(G:G)),"Underpaid",IF(AND(Table2[[#This Row],[Alpha]]&lt;0,Table2[[#This Row],[Salary]]&gt;MEDIAN(G:G)),"Overpaid","Fair"))</f>
        <v>Fair</v>
      </c>
      <c r="AO364" t="str">
        <f>IF(AND(Table2[[#This Row],[Alpha]]&gt;3%,Table2[[#This Row],[Tenure]]&gt;5),"Ready Now",IF(AND(Table2[[#This Row],[Alpha]]&gt;0,Table2[[#This Row],[Tenure]]&gt;3),"Ready Soon","Not Ready"))</f>
        <v>Not Ready</v>
      </c>
    </row>
    <row r="365" spans="1:41" x14ac:dyDescent="0.35">
      <c r="A365">
        <v>33</v>
      </c>
      <c r="B365" t="s">
        <v>25</v>
      </c>
      <c r="C365">
        <v>4</v>
      </c>
      <c r="D365" t="s">
        <v>29</v>
      </c>
      <c r="E365" t="s">
        <v>46</v>
      </c>
      <c r="F365">
        <v>3</v>
      </c>
      <c r="G365" s="7">
        <v>2851</v>
      </c>
      <c r="H365" t="s">
        <v>25</v>
      </c>
      <c r="I365">
        <v>3</v>
      </c>
      <c r="J365">
        <v>1</v>
      </c>
      <c r="K365" s="5">
        <v>0.1</v>
      </c>
      <c r="L365" s="5">
        <v>0.09</v>
      </c>
      <c r="M365" s="6">
        <f t="shared" si="15"/>
        <v>1.0000000000000009E-2</v>
      </c>
      <c r="N365" s="8">
        <f t="shared" si="16"/>
        <v>570.20000000000005</v>
      </c>
      <c r="O365">
        <v>500</v>
      </c>
      <c r="P365" t="str">
        <f t="shared" si="17"/>
        <v>low</v>
      </c>
      <c r="Q365" t="s">
        <v>26</v>
      </c>
      <c r="R365">
        <v>350</v>
      </c>
      <c r="S365" t="s">
        <v>27</v>
      </c>
      <c r="T365">
        <v>5</v>
      </c>
      <c r="U365">
        <v>3</v>
      </c>
      <c r="V365" t="s">
        <v>48</v>
      </c>
      <c r="W365">
        <v>34</v>
      </c>
      <c r="X365">
        <v>3</v>
      </c>
      <c r="Y365">
        <v>1</v>
      </c>
      <c r="Z365" t="s">
        <v>31</v>
      </c>
      <c r="AA365">
        <v>9150</v>
      </c>
      <c r="AB365">
        <v>1</v>
      </c>
      <c r="AC365">
        <v>13</v>
      </c>
      <c r="AD365">
        <v>3</v>
      </c>
      <c r="AE365">
        <v>2</v>
      </c>
      <c r="AF365">
        <v>0</v>
      </c>
      <c r="AG365">
        <v>1</v>
      </c>
      <c r="AH365">
        <v>2</v>
      </c>
      <c r="AI365">
        <v>0</v>
      </c>
      <c r="AJ365">
        <v>0</v>
      </c>
      <c r="AK365" t="str">
        <f>IF(Table2[[#This Row],[Alpha]]&gt;3%,"high performer",IF(Table2[[#This Row],[Alpha]]&gt;0%,"average performer","low performer"))</f>
        <v>average performer</v>
      </c>
      <c r="AL365" s="8">
        <v>3259.4760586758503</v>
      </c>
      <c r="AM365">
        <f>Table2[[#This Row],[Salary]]/Table2[[#This Row],[Market Salary]]</f>
        <v>0.87468045436670827</v>
      </c>
      <c r="AN365" t="str">
        <f>IF(AND(Table2[[#This Row],[Alpha]]&gt;3%,Table2[[#This Row],[Salary]]&lt;MEDIAN(G:G)),"Underpaid",IF(AND(Table2[[#This Row],[Alpha]]&lt;0,Table2[[#This Row],[Salary]]&gt;MEDIAN(G:G)),"Overpaid","Fair"))</f>
        <v>Fair</v>
      </c>
      <c r="AO365" t="str">
        <f>IF(AND(Table2[[#This Row],[Alpha]]&gt;3%,Table2[[#This Row],[Tenure]]&gt;5),"Ready Now",IF(AND(Table2[[#This Row],[Alpha]]&gt;0,Table2[[#This Row],[Tenure]]&gt;3),"Ready Soon","Not Ready"))</f>
        <v>Not Ready</v>
      </c>
    </row>
    <row r="366" spans="1:41" x14ac:dyDescent="0.35">
      <c r="A366">
        <v>37</v>
      </c>
      <c r="B366" t="s">
        <v>32</v>
      </c>
      <c r="C366">
        <v>3</v>
      </c>
      <c r="D366" t="s">
        <v>29</v>
      </c>
      <c r="E366" t="s">
        <v>39</v>
      </c>
      <c r="F366">
        <v>1</v>
      </c>
      <c r="G366" s="7">
        <v>3452</v>
      </c>
      <c r="H366" t="s">
        <v>32</v>
      </c>
      <c r="I366">
        <v>3</v>
      </c>
      <c r="J366">
        <v>5</v>
      </c>
      <c r="K366" s="5">
        <v>0.12</v>
      </c>
      <c r="L366" s="5">
        <v>0.11</v>
      </c>
      <c r="M366" s="6">
        <f t="shared" si="15"/>
        <v>9.999999999999995E-3</v>
      </c>
      <c r="N366" s="8">
        <f t="shared" si="16"/>
        <v>690.40000000000009</v>
      </c>
      <c r="O366">
        <v>500</v>
      </c>
      <c r="P366" t="str">
        <f t="shared" si="17"/>
        <v>low</v>
      </c>
      <c r="Q366" t="s">
        <v>26</v>
      </c>
      <c r="R366">
        <v>921</v>
      </c>
      <c r="S366" t="s">
        <v>34</v>
      </c>
      <c r="T366">
        <v>10</v>
      </c>
      <c r="U366">
        <v>3</v>
      </c>
      <c r="V366" t="s">
        <v>40</v>
      </c>
      <c r="W366">
        <v>98</v>
      </c>
      <c r="X366">
        <v>3</v>
      </c>
      <c r="Y366">
        <v>1</v>
      </c>
      <c r="Z366" t="s">
        <v>37</v>
      </c>
      <c r="AA366">
        <v>17663</v>
      </c>
      <c r="AB366">
        <v>6</v>
      </c>
      <c r="AC366">
        <v>20</v>
      </c>
      <c r="AD366">
        <v>4</v>
      </c>
      <c r="AE366">
        <v>2</v>
      </c>
      <c r="AF366">
        <v>1</v>
      </c>
      <c r="AG366">
        <v>17</v>
      </c>
      <c r="AH366">
        <v>3</v>
      </c>
      <c r="AI366">
        <v>4</v>
      </c>
      <c r="AJ366">
        <v>0</v>
      </c>
      <c r="AK366" t="str">
        <f>IF(Table2[[#This Row],[Alpha]]&gt;3%,"high performer",IF(Table2[[#This Row],[Alpha]]&gt;0%,"average performer","low performer"))</f>
        <v>average performer</v>
      </c>
      <c r="AL366" s="8">
        <v>3908.9779907208585</v>
      </c>
      <c r="AM366">
        <f>Table2[[#This Row],[Salary]]/Table2[[#This Row],[Market Salary]]</f>
        <v>0.88309527661561815</v>
      </c>
      <c r="AN366" t="str">
        <f>IF(AND(Table2[[#This Row],[Alpha]]&gt;3%,Table2[[#This Row],[Salary]]&lt;MEDIAN(G:G)),"Underpaid",IF(AND(Table2[[#This Row],[Alpha]]&lt;0,Table2[[#This Row],[Salary]]&gt;MEDIAN(G:G)),"Overpaid","Fair"))</f>
        <v>Fair</v>
      </c>
      <c r="AO366" t="str">
        <f>IF(AND(Table2[[#This Row],[Alpha]]&gt;3%,Table2[[#This Row],[Tenure]]&gt;5),"Ready Now",IF(AND(Table2[[#This Row],[Alpha]]&gt;0,Table2[[#This Row],[Tenure]]&gt;3),"Ready Soon","Not Ready"))</f>
        <v>Ready Soon</v>
      </c>
    </row>
    <row r="367" spans="1:41" x14ac:dyDescent="0.35">
      <c r="A367">
        <v>46</v>
      </c>
      <c r="B367" t="s">
        <v>32</v>
      </c>
      <c r="C367">
        <v>3</v>
      </c>
      <c r="D367" t="s">
        <v>29</v>
      </c>
      <c r="E367" t="s">
        <v>42</v>
      </c>
      <c r="F367">
        <v>3</v>
      </c>
      <c r="G367" s="7">
        <v>5258</v>
      </c>
      <c r="H367" t="s">
        <v>32</v>
      </c>
      <c r="I367">
        <v>4</v>
      </c>
      <c r="J367">
        <v>1</v>
      </c>
      <c r="K367" s="5">
        <v>0.08</v>
      </c>
      <c r="L367" s="5">
        <v>0.09</v>
      </c>
      <c r="M367" s="6">
        <f t="shared" si="15"/>
        <v>-9.999999999999995E-3</v>
      </c>
      <c r="N367" s="8">
        <f t="shared" si="16"/>
        <v>1051.6000000000001</v>
      </c>
      <c r="O367">
        <v>4500</v>
      </c>
      <c r="P367" t="str">
        <f t="shared" si="17"/>
        <v>low</v>
      </c>
      <c r="Q367" t="s">
        <v>44</v>
      </c>
      <c r="R367">
        <v>1144</v>
      </c>
      <c r="S367" t="s">
        <v>34</v>
      </c>
      <c r="T367">
        <v>7</v>
      </c>
      <c r="U367">
        <v>4</v>
      </c>
      <c r="V367" t="s">
        <v>40</v>
      </c>
      <c r="W367">
        <v>30</v>
      </c>
      <c r="X367">
        <v>3</v>
      </c>
      <c r="Y367">
        <v>2</v>
      </c>
      <c r="Z367" t="s">
        <v>37</v>
      </c>
      <c r="AA367">
        <v>16044</v>
      </c>
      <c r="AB367">
        <v>2</v>
      </c>
      <c r="AC367">
        <v>14</v>
      </c>
      <c r="AD367">
        <v>3</v>
      </c>
      <c r="AE367">
        <v>3</v>
      </c>
      <c r="AF367">
        <v>0</v>
      </c>
      <c r="AG367">
        <v>7</v>
      </c>
      <c r="AH367">
        <v>2</v>
      </c>
      <c r="AI367">
        <v>0</v>
      </c>
      <c r="AJ367">
        <v>0</v>
      </c>
      <c r="AK367" t="str">
        <f>IF(Table2[[#This Row],[Alpha]]&gt;3%,"high performer",IF(Table2[[#This Row],[Alpha]]&gt;0%,"average performer","low performer"))</f>
        <v>low performer</v>
      </c>
      <c r="AL367" s="8">
        <v>6498.6378479296391</v>
      </c>
      <c r="AM367">
        <f>Table2[[#This Row],[Salary]]/Table2[[#This Row],[Market Salary]]</f>
        <v>0.80909263187748093</v>
      </c>
      <c r="AN367" t="str">
        <f>IF(AND(Table2[[#This Row],[Alpha]]&gt;3%,Table2[[#This Row],[Salary]]&lt;MEDIAN(G:G)),"Underpaid",IF(AND(Table2[[#This Row],[Alpha]]&lt;0,Table2[[#This Row],[Salary]]&gt;MEDIAN(G:G)),"Overpaid","Fair"))</f>
        <v>Overpaid</v>
      </c>
      <c r="AO367" t="str">
        <f>IF(AND(Table2[[#This Row],[Alpha]]&gt;3%,Table2[[#This Row],[Tenure]]&gt;5),"Ready Now",IF(AND(Table2[[#This Row],[Alpha]]&gt;0,Table2[[#This Row],[Tenure]]&gt;3),"Ready Soon","Not Ready"))</f>
        <v>Not Ready</v>
      </c>
    </row>
    <row r="368" spans="1:41" x14ac:dyDescent="0.35">
      <c r="A368">
        <v>41</v>
      </c>
      <c r="B368" t="s">
        <v>25</v>
      </c>
      <c r="C368">
        <v>1</v>
      </c>
      <c r="D368" t="s">
        <v>35</v>
      </c>
      <c r="E368" t="s">
        <v>30</v>
      </c>
      <c r="F368">
        <v>2</v>
      </c>
      <c r="G368" s="7">
        <v>9355</v>
      </c>
      <c r="H368" t="s">
        <v>32</v>
      </c>
      <c r="I368">
        <v>3</v>
      </c>
      <c r="J368">
        <v>8</v>
      </c>
      <c r="K368" s="5">
        <v>0.15</v>
      </c>
      <c r="L368" s="5">
        <v>0.11</v>
      </c>
      <c r="M368" s="6">
        <f t="shared" si="15"/>
        <v>3.9999999999999994E-2</v>
      </c>
      <c r="N368" s="8">
        <f t="shared" si="16"/>
        <v>1871</v>
      </c>
      <c r="O368">
        <v>500</v>
      </c>
      <c r="P368" t="str">
        <f t="shared" si="17"/>
        <v>low</v>
      </c>
      <c r="Q368" t="s">
        <v>33</v>
      </c>
      <c r="R368">
        <v>143</v>
      </c>
      <c r="S368" t="s">
        <v>27</v>
      </c>
      <c r="T368">
        <v>4</v>
      </c>
      <c r="U368">
        <v>3</v>
      </c>
      <c r="V368" t="s">
        <v>48</v>
      </c>
      <c r="W368">
        <v>56</v>
      </c>
      <c r="X368">
        <v>3</v>
      </c>
      <c r="Y368">
        <v>2</v>
      </c>
      <c r="Z368" t="s">
        <v>31</v>
      </c>
      <c r="AA368">
        <v>9558</v>
      </c>
      <c r="AB368">
        <v>1</v>
      </c>
      <c r="AC368">
        <v>18</v>
      </c>
      <c r="AD368">
        <v>3</v>
      </c>
      <c r="AE368">
        <v>3</v>
      </c>
      <c r="AF368">
        <v>0</v>
      </c>
      <c r="AG368">
        <v>8</v>
      </c>
      <c r="AH368">
        <v>5</v>
      </c>
      <c r="AI368">
        <v>7</v>
      </c>
      <c r="AJ368">
        <v>7</v>
      </c>
      <c r="AK368" t="str">
        <f>IF(Table2[[#This Row],[Alpha]]&gt;3%,"high performer",IF(Table2[[#This Row],[Alpha]]&gt;0%,"average performer","low performer"))</f>
        <v>high performer</v>
      </c>
      <c r="AL368" s="8">
        <v>9729.6718876198011</v>
      </c>
      <c r="AM368">
        <f>Table2[[#This Row],[Salary]]/Table2[[#This Row],[Market Salary]]</f>
        <v>0.96149182706802894</v>
      </c>
      <c r="AN368" t="str">
        <f>IF(AND(Table2[[#This Row],[Alpha]]&gt;3%,Table2[[#This Row],[Salary]]&lt;MEDIAN(G:G)),"Underpaid",IF(AND(Table2[[#This Row],[Alpha]]&lt;0,Table2[[#This Row],[Salary]]&gt;MEDIAN(G:G)),"Overpaid","Fair"))</f>
        <v>Fair</v>
      </c>
      <c r="AO368" t="str">
        <f>IF(AND(Table2[[#This Row],[Alpha]]&gt;3%,Table2[[#This Row],[Tenure]]&gt;5),"Ready Now",IF(AND(Table2[[#This Row],[Alpha]]&gt;0,Table2[[#This Row],[Tenure]]&gt;3),"Ready Soon","Not Ready"))</f>
        <v>Ready Now</v>
      </c>
    </row>
    <row r="369" spans="1:41" x14ac:dyDescent="0.35">
      <c r="A369">
        <v>50</v>
      </c>
      <c r="B369" t="s">
        <v>32</v>
      </c>
      <c r="C369">
        <v>4</v>
      </c>
      <c r="D369" t="s">
        <v>35</v>
      </c>
      <c r="E369" t="s">
        <v>43</v>
      </c>
      <c r="F369">
        <v>4</v>
      </c>
      <c r="G369" s="7">
        <v>10496</v>
      </c>
      <c r="H369" t="s">
        <v>32</v>
      </c>
      <c r="I369">
        <v>3</v>
      </c>
      <c r="J369">
        <v>4</v>
      </c>
      <c r="K369" s="5">
        <v>0.12</v>
      </c>
      <c r="L369" s="5">
        <v>7.0000000000000007E-2</v>
      </c>
      <c r="M369" s="6">
        <f t="shared" si="15"/>
        <v>4.9999999999999989E-2</v>
      </c>
      <c r="N369" s="8">
        <f t="shared" si="16"/>
        <v>2099.2000000000003</v>
      </c>
      <c r="O369">
        <v>4500</v>
      </c>
      <c r="P369" t="str">
        <f t="shared" si="17"/>
        <v>medium</v>
      </c>
      <c r="Q369" t="s">
        <v>26</v>
      </c>
      <c r="R369">
        <v>1046</v>
      </c>
      <c r="S369" t="s">
        <v>34</v>
      </c>
      <c r="T369">
        <v>10</v>
      </c>
      <c r="U369">
        <v>3</v>
      </c>
      <c r="V369" t="s">
        <v>49</v>
      </c>
      <c r="W369">
        <v>100</v>
      </c>
      <c r="X369">
        <v>2</v>
      </c>
      <c r="Y369">
        <v>3</v>
      </c>
      <c r="Z369" t="s">
        <v>31</v>
      </c>
      <c r="AA369">
        <v>2755</v>
      </c>
      <c r="AB369">
        <v>6</v>
      </c>
      <c r="AC369">
        <v>15</v>
      </c>
      <c r="AD369">
        <v>3</v>
      </c>
      <c r="AE369">
        <v>4</v>
      </c>
      <c r="AF369">
        <v>0</v>
      </c>
      <c r="AG369">
        <v>20</v>
      </c>
      <c r="AH369">
        <v>2</v>
      </c>
      <c r="AI369">
        <v>3</v>
      </c>
      <c r="AJ369">
        <v>1</v>
      </c>
      <c r="AK369" t="str">
        <f>IF(Table2[[#This Row],[Alpha]]&gt;3%,"high performer",IF(Table2[[#This Row],[Alpha]]&gt;0%,"average performer","low performer"))</f>
        <v>high performer</v>
      </c>
      <c r="AL369" s="8">
        <v>12395.66679263683</v>
      </c>
      <c r="AM369">
        <f>Table2[[#This Row],[Salary]]/Table2[[#This Row],[Market Salary]]</f>
        <v>0.84674751068936005</v>
      </c>
      <c r="AN369" t="str">
        <f>IF(AND(Table2[[#This Row],[Alpha]]&gt;3%,Table2[[#This Row],[Salary]]&lt;MEDIAN(G:G)),"Underpaid",IF(AND(Table2[[#This Row],[Alpha]]&lt;0,Table2[[#This Row],[Salary]]&gt;MEDIAN(G:G)),"Overpaid","Fair"))</f>
        <v>Fair</v>
      </c>
      <c r="AO369" t="str">
        <f>IF(AND(Table2[[#This Row],[Alpha]]&gt;3%,Table2[[#This Row],[Tenure]]&gt;5),"Ready Now",IF(AND(Table2[[#This Row],[Alpha]]&gt;0,Table2[[#This Row],[Tenure]]&gt;3),"Ready Soon","Not Ready"))</f>
        <v>Ready Soon</v>
      </c>
    </row>
    <row r="370" spans="1:41" x14ac:dyDescent="0.35">
      <c r="A370">
        <v>40</v>
      </c>
      <c r="B370" t="s">
        <v>25</v>
      </c>
      <c r="C370">
        <v>3</v>
      </c>
      <c r="D370" t="s">
        <v>35</v>
      </c>
      <c r="E370" t="s">
        <v>30</v>
      </c>
      <c r="F370">
        <v>3</v>
      </c>
      <c r="G370" s="7">
        <v>6380</v>
      </c>
      <c r="H370" t="s">
        <v>25</v>
      </c>
      <c r="I370">
        <v>3</v>
      </c>
      <c r="J370">
        <v>6</v>
      </c>
      <c r="K370" s="5">
        <v>0.15</v>
      </c>
      <c r="L370" s="5">
        <v>0.11</v>
      </c>
      <c r="M370" s="6">
        <f t="shared" si="15"/>
        <v>3.9999999999999994E-2</v>
      </c>
      <c r="N370" s="8">
        <f t="shared" si="16"/>
        <v>1276</v>
      </c>
      <c r="O370">
        <v>1200</v>
      </c>
      <c r="P370" t="str">
        <f t="shared" si="17"/>
        <v>medium</v>
      </c>
      <c r="Q370" t="s">
        <v>26</v>
      </c>
      <c r="R370">
        <v>575</v>
      </c>
      <c r="S370" t="s">
        <v>27</v>
      </c>
      <c r="T370">
        <v>22</v>
      </c>
      <c r="U370">
        <v>2</v>
      </c>
      <c r="V370" t="s">
        <v>48</v>
      </c>
      <c r="W370">
        <v>68</v>
      </c>
      <c r="X370">
        <v>2</v>
      </c>
      <c r="Y370">
        <v>2</v>
      </c>
      <c r="Z370" t="s">
        <v>37</v>
      </c>
      <c r="AA370">
        <v>6110</v>
      </c>
      <c r="AB370">
        <v>2</v>
      </c>
      <c r="AC370">
        <v>12</v>
      </c>
      <c r="AD370">
        <v>3</v>
      </c>
      <c r="AE370">
        <v>1</v>
      </c>
      <c r="AF370">
        <v>2</v>
      </c>
      <c r="AG370">
        <v>8</v>
      </c>
      <c r="AH370">
        <v>6</v>
      </c>
      <c r="AI370">
        <v>4</v>
      </c>
      <c r="AJ370">
        <v>1</v>
      </c>
      <c r="AK370" t="str">
        <f>IF(Table2[[#This Row],[Alpha]]&gt;3%,"high performer",IF(Table2[[#This Row],[Alpha]]&gt;0%,"average performer","low performer"))</f>
        <v>high performer</v>
      </c>
      <c r="AL370" s="8">
        <v>7441.8981760136758</v>
      </c>
      <c r="AM370">
        <f>Table2[[#This Row],[Salary]]/Table2[[#This Row],[Market Salary]]</f>
        <v>0.85730815567507646</v>
      </c>
      <c r="AN370" t="str">
        <f>IF(AND(Table2[[#This Row],[Alpha]]&gt;3%,Table2[[#This Row],[Salary]]&lt;MEDIAN(G:G)),"Underpaid",IF(AND(Table2[[#This Row],[Alpha]]&lt;0,Table2[[#This Row],[Salary]]&gt;MEDIAN(G:G)),"Overpaid","Fair"))</f>
        <v>Fair</v>
      </c>
      <c r="AO370" t="str">
        <f>IF(AND(Table2[[#This Row],[Alpha]]&gt;3%,Table2[[#This Row],[Tenure]]&gt;5),"Ready Now",IF(AND(Table2[[#This Row],[Alpha]]&gt;0,Table2[[#This Row],[Tenure]]&gt;3),"Ready Soon","Not Ready"))</f>
        <v>Ready Now</v>
      </c>
    </row>
    <row r="371" spans="1:41" x14ac:dyDescent="0.35">
      <c r="A371">
        <v>31</v>
      </c>
      <c r="B371" t="s">
        <v>32</v>
      </c>
      <c r="C371">
        <v>3</v>
      </c>
      <c r="D371" t="s">
        <v>35</v>
      </c>
      <c r="E371" t="s">
        <v>36</v>
      </c>
      <c r="F371">
        <v>2</v>
      </c>
      <c r="G371" s="7">
        <v>2657</v>
      </c>
      <c r="H371" t="s">
        <v>25</v>
      </c>
      <c r="I371">
        <v>3</v>
      </c>
      <c r="J371">
        <v>2</v>
      </c>
      <c r="K371" s="5">
        <v>0.12</v>
      </c>
      <c r="L371" s="5">
        <v>0.1</v>
      </c>
      <c r="M371" s="6">
        <f t="shared" si="15"/>
        <v>1.999999999999999E-2</v>
      </c>
      <c r="N371" s="8">
        <f t="shared" si="16"/>
        <v>531.4</v>
      </c>
      <c r="O371">
        <v>1200</v>
      </c>
      <c r="P371" t="str">
        <f t="shared" si="17"/>
        <v>low</v>
      </c>
      <c r="Q371" t="s">
        <v>26</v>
      </c>
      <c r="R371">
        <v>408</v>
      </c>
      <c r="S371" t="s">
        <v>34</v>
      </c>
      <c r="T371">
        <v>9</v>
      </c>
      <c r="U371">
        <v>4</v>
      </c>
      <c r="V371" t="s">
        <v>28</v>
      </c>
      <c r="W371">
        <v>42</v>
      </c>
      <c r="X371">
        <v>2</v>
      </c>
      <c r="Y371">
        <v>1</v>
      </c>
      <c r="Z371" t="s">
        <v>31</v>
      </c>
      <c r="AA371">
        <v>7551</v>
      </c>
      <c r="AB371">
        <v>0</v>
      </c>
      <c r="AC371">
        <v>16</v>
      </c>
      <c r="AD371">
        <v>3</v>
      </c>
      <c r="AE371">
        <v>4</v>
      </c>
      <c r="AF371">
        <v>0</v>
      </c>
      <c r="AG371">
        <v>3</v>
      </c>
      <c r="AH371">
        <v>5</v>
      </c>
      <c r="AI371">
        <v>2</v>
      </c>
      <c r="AJ371">
        <v>2</v>
      </c>
      <c r="AK371" t="str">
        <f>IF(Table2[[#This Row],[Alpha]]&gt;3%,"high performer",IF(Table2[[#This Row],[Alpha]]&gt;0%,"average performer","low performer"))</f>
        <v>average performer</v>
      </c>
      <c r="AL371" s="8">
        <v>3208.5669207577162</v>
      </c>
      <c r="AM371">
        <f>Table2[[#This Row],[Salary]]/Table2[[#This Row],[Market Salary]]</f>
        <v>0.82809555344182706</v>
      </c>
      <c r="AN371" t="str">
        <f>IF(AND(Table2[[#This Row],[Alpha]]&gt;3%,Table2[[#This Row],[Salary]]&lt;MEDIAN(G:G)),"Underpaid",IF(AND(Table2[[#This Row],[Alpha]]&lt;0,Table2[[#This Row],[Salary]]&gt;MEDIAN(G:G)),"Overpaid","Fair"))</f>
        <v>Fair</v>
      </c>
      <c r="AO371" t="str">
        <f>IF(AND(Table2[[#This Row],[Alpha]]&gt;3%,Table2[[#This Row],[Tenure]]&gt;5),"Ready Now",IF(AND(Table2[[#This Row],[Alpha]]&gt;0,Table2[[#This Row],[Tenure]]&gt;3),"Ready Soon","Not Ready"))</f>
        <v>Not Ready</v>
      </c>
    </row>
    <row r="372" spans="1:41" x14ac:dyDescent="0.35">
      <c r="A372">
        <v>21</v>
      </c>
      <c r="B372" t="s">
        <v>25</v>
      </c>
      <c r="C372">
        <v>3</v>
      </c>
      <c r="D372" t="s">
        <v>29</v>
      </c>
      <c r="E372" t="s">
        <v>46</v>
      </c>
      <c r="F372">
        <v>2</v>
      </c>
      <c r="G372" s="7">
        <v>2716</v>
      </c>
      <c r="H372" t="s">
        <v>32</v>
      </c>
      <c r="I372">
        <v>3</v>
      </c>
      <c r="J372">
        <v>1</v>
      </c>
      <c r="K372" s="5">
        <v>0.08</v>
      </c>
      <c r="L372" s="5">
        <v>0.11</v>
      </c>
      <c r="M372" s="6">
        <f t="shared" si="15"/>
        <v>-0.03</v>
      </c>
      <c r="N372" s="8">
        <f t="shared" si="16"/>
        <v>543.20000000000005</v>
      </c>
      <c r="O372">
        <v>3000</v>
      </c>
      <c r="P372" t="str">
        <f t="shared" si="17"/>
        <v>low</v>
      </c>
      <c r="Q372" t="s">
        <v>26</v>
      </c>
      <c r="R372">
        <v>156</v>
      </c>
      <c r="S372" t="s">
        <v>27</v>
      </c>
      <c r="T372">
        <v>12</v>
      </c>
      <c r="U372">
        <v>3</v>
      </c>
      <c r="V372" t="s">
        <v>28</v>
      </c>
      <c r="W372">
        <v>90</v>
      </c>
      <c r="X372">
        <v>4</v>
      </c>
      <c r="Y372">
        <v>1</v>
      </c>
      <c r="Z372" t="s">
        <v>31</v>
      </c>
      <c r="AA372">
        <v>25422</v>
      </c>
      <c r="AB372">
        <v>1</v>
      </c>
      <c r="AC372">
        <v>15</v>
      </c>
      <c r="AD372">
        <v>3</v>
      </c>
      <c r="AE372">
        <v>4</v>
      </c>
      <c r="AF372">
        <v>0</v>
      </c>
      <c r="AG372">
        <v>1</v>
      </c>
      <c r="AH372">
        <v>0</v>
      </c>
      <c r="AI372">
        <v>0</v>
      </c>
      <c r="AJ372">
        <v>0</v>
      </c>
      <c r="AK372" t="str">
        <f>IF(Table2[[#This Row],[Alpha]]&gt;3%,"high performer",IF(Table2[[#This Row],[Alpha]]&gt;0%,"average performer","low performer"))</f>
        <v>low performer</v>
      </c>
      <c r="AL372" s="8">
        <v>2844.5090098486653</v>
      </c>
      <c r="AM372">
        <f>Table2[[#This Row],[Salary]]/Table2[[#This Row],[Market Salary]]</f>
        <v>0.95482207670859076</v>
      </c>
      <c r="AN372" t="str">
        <f>IF(AND(Table2[[#This Row],[Alpha]]&gt;3%,Table2[[#This Row],[Salary]]&lt;MEDIAN(G:G)),"Underpaid",IF(AND(Table2[[#This Row],[Alpha]]&lt;0,Table2[[#This Row],[Salary]]&gt;MEDIAN(G:G)),"Overpaid","Fair"))</f>
        <v>Fair</v>
      </c>
      <c r="AO372" t="str">
        <f>IF(AND(Table2[[#This Row],[Alpha]]&gt;3%,Table2[[#This Row],[Tenure]]&gt;5),"Ready Now",IF(AND(Table2[[#This Row],[Alpha]]&gt;0,Table2[[#This Row],[Tenure]]&gt;3),"Ready Soon","Not Ready"))</f>
        <v>Not Ready</v>
      </c>
    </row>
    <row r="373" spans="1:41" x14ac:dyDescent="0.35">
      <c r="A373">
        <v>29</v>
      </c>
      <c r="B373" t="s">
        <v>32</v>
      </c>
      <c r="C373">
        <v>4</v>
      </c>
      <c r="D373" t="s">
        <v>35</v>
      </c>
      <c r="E373" t="s">
        <v>36</v>
      </c>
      <c r="F373">
        <v>4</v>
      </c>
      <c r="G373" s="7">
        <v>2201</v>
      </c>
      <c r="H373" t="s">
        <v>32</v>
      </c>
      <c r="I373">
        <v>3</v>
      </c>
      <c r="J373">
        <v>3</v>
      </c>
      <c r="K373" s="5">
        <v>0.12</v>
      </c>
      <c r="L373" s="5">
        <v>0.11</v>
      </c>
      <c r="M373" s="6">
        <f t="shared" si="15"/>
        <v>9.999999999999995E-3</v>
      </c>
      <c r="N373" s="8">
        <f t="shared" si="16"/>
        <v>440.20000000000005</v>
      </c>
      <c r="O373">
        <v>500</v>
      </c>
      <c r="P373" t="str">
        <f t="shared" si="17"/>
        <v>low</v>
      </c>
      <c r="Q373" t="s">
        <v>26</v>
      </c>
      <c r="R373">
        <v>1283</v>
      </c>
      <c r="S373" t="s">
        <v>34</v>
      </c>
      <c r="T373">
        <v>23</v>
      </c>
      <c r="U373">
        <v>3</v>
      </c>
      <c r="V373" t="s">
        <v>28</v>
      </c>
      <c r="W373">
        <v>54</v>
      </c>
      <c r="X373">
        <v>3</v>
      </c>
      <c r="Y373">
        <v>1</v>
      </c>
      <c r="Z373" t="s">
        <v>31</v>
      </c>
      <c r="AA373">
        <v>18168</v>
      </c>
      <c r="AB373">
        <v>9</v>
      </c>
      <c r="AC373">
        <v>16</v>
      </c>
      <c r="AD373">
        <v>3</v>
      </c>
      <c r="AE373">
        <v>4</v>
      </c>
      <c r="AF373">
        <v>0</v>
      </c>
      <c r="AG373">
        <v>6</v>
      </c>
      <c r="AH373">
        <v>4</v>
      </c>
      <c r="AI373">
        <v>2</v>
      </c>
      <c r="AJ373">
        <v>1</v>
      </c>
      <c r="AK373" t="str">
        <f>IF(Table2[[#This Row],[Alpha]]&gt;3%,"high performer",IF(Table2[[#This Row],[Alpha]]&gt;0%,"average performer","low performer"))</f>
        <v>average performer</v>
      </c>
      <c r="AL373" s="8">
        <v>2585.1800122113541</v>
      </c>
      <c r="AM373">
        <f>Table2[[#This Row],[Salary]]/Table2[[#This Row],[Market Salary]]</f>
        <v>0.85139138845394069</v>
      </c>
      <c r="AN373" t="str">
        <f>IF(AND(Table2[[#This Row],[Alpha]]&gt;3%,Table2[[#This Row],[Salary]]&lt;MEDIAN(G:G)),"Underpaid",IF(AND(Table2[[#This Row],[Alpha]]&lt;0,Table2[[#This Row],[Salary]]&gt;MEDIAN(G:G)),"Overpaid","Fair"))</f>
        <v>Fair</v>
      </c>
      <c r="AO373" t="str">
        <f>IF(AND(Table2[[#This Row],[Alpha]]&gt;3%,Table2[[#This Row],[Tenure]]&gt;5),"Ready Now",IF(AND(Table2[[#This Row],[Alpha]]&gt;0,Table2[[#This Row],[Tenure]]&gt;3),"Ready Soon","Not Ready"))</f>
        <v>Not Ready</v>
      </c>
    </row>
    <row r="374" spans="1:41" x14ac:dyDescent="0.35">
      <c r="A374">
        <v>35</v>
      </c>
      <c r="B374" t="s">
        <v>32</v>
      </c>
      <c r="C374">
        <v>3</v>
      </c>
      <c r="D374" t="s">
        <v>35</v>
      </c>
      <c r="E374" t="s">
        <v>43</v>
      </c>
      <c r="F374">
        <v>2</v>
      </c>
      <c r="G374" s="7">
        <v>6540</v>
      </c>
      <c r="H374" t="s">
        <v>32</v>
      </c>
      <c r="I374">
        <v>3</v>
      </c>
      <c r="J374">
        <v>1</v>
      </c>
      <c r="K374" s="5">
        <v>0.08</v>
      </c>
      <c r="L374" s="5">
        <v>0.09</v>
      </c>
      <c r="M374" s="6">
        <f t="shared" si="15"/>
        <v>-9.999999999999995E-3</v>
      </c>
      <c r="N374" s="8">
        <f t="shared" si="16"/>
        <v>1308</v>
      </c>
      <c r="O374">
        <v>500</v>
      </c>
      <c r="P374" t="str">
        <f t="shared" si="17"/>
        <v>low</v>
      </c>
      <c r="Q374" t="s">
        <v>26</v>
      </c>
      <c r="R374">
        <v>755</v>
      </c>
      <c r="S374" t="s">
        <v>34</v>
      </c>
      <c r="T374">
        <v>9</v>
      </c>
      <c r="U374">
        <v>4</v>
      </c>
      <c r="V374" t="s">
        <v>28</v>
      </c>
      <c r="W374">
        <v>97</v>
      </c>
      <c r="X374">
        <v>2</v>
      </c>
      <c r="Y374">
        <v>2</v>
      </c>
      <c r="Z374" t="s">
        <v>31</v>
      </c>
      <c r="AA374">
        <v>19394</v>
      </c>
      <c r="AB374">
        <v>9</v>
      </c>
      <c r="AC374">
        <v>19</v>
      </c>
      <c r="AD374">
        <v>3</v>
      </c>
      <c r="AE374">
        <v>3</v>
      </c>
      <c r="AF374">
        <v>0</v>
      </c>
      <c r="AG374">
        <v>10</v>
      </c>
      <c r="AH374">
        <v>5</v>
      </c>
      <c r="AI374">
        <v>1</v>
      </c>
      <c r="AJ374">
        <v>0</v>
      </c>
      <c r="AK374" t="str">
        <f>IF(Table2[[#This Row],[Alpha]]&gt;3%,"high performer",IF(Table2[[#This Row],[Alpha]]&gt;0%,"average performer","low performer"))</f>
        <v>low performer</v>
      </c>
      <c r="AL374" s="8">
        <v>7231.2302820185123</v>
      </c>
      <c r="AM374">
        <f>Table2[[#This Row],[Salary]]/Table2[[#This Row],[Market Salary]]</f>
        <v>0.90441041772140007</v>
      </c>
      <c r="AN374" t="str">
        <f>IF(AND(Table2[[#This Row],[Alpha]]&gt;3%,Table2[[#This Row],[Salary]]&lt;MEDIAN(G:G)),"Underpaid",IF(AND(Table2[[#This Row],[Alpha]]&lt;0,Table2[[#This Row],[Salary]]&gt;MEDIAN(G:G)),"Overpaid","Fair"))</f>
        <v>Overpaid</v>
      </c>
      <c r="AO374" t="str">
        <f>IF(AND(Table2[[#This Row],[Alpha]]&gt;3%,Table2[[#This Row],[Tenure]]&gt;5),"Ready Now",IF(AND(Table2[[#This Row],[Alpha]]&gt;0,Table2[[#This Row],[Tenure]]&gt;3),"Ready Soon","Not Ready"))</f>
        <v>Not Ready</v>
      </c>
    </row>
    <row r="375" spans="1:41" x14ac:dyDescent="0.35">
      <c r="A375">
        <v>27</v>
      </c>
      <c r="B375" t="s">
        <v>32</v>
      </c>
      <c r="C375">
        <v>4</v>
      </c>
      <c r="D375" t="s">
        <v>35</v>
      </c>
      <c r="E375" t="s">
        <v>39</v>
      </c>
      <c r="F375">
        <v>2</v>
      </c>
      <c r="G375" s="7">
        <v>3816</v>
      </c>
      <c r="H375" t="s">
        <v>32</v>
      </c>
      <c r="I375">
        <v>3</v>
      </c>
      <c r="J375">
        <v>5</v>
      </c>
      <c r="K375" s="5">
        <v>0.12</v>
      </c>
      <c r="L375" s="5">
        <v>0.1</v>
      </c>
      <c r="M375" s="6">
        <f t="shared" si="15"/>
        <v>1.999999999999999E-2</v>
      </c>
      <c r="N375" s="8">
        <f t="shared" si="16"/>
        <v>763.2</v>
      </c>
      <c r="O375">
        <v>1200</v>
      </c>
      <c r="P375" t="str">
        <f t="shared" si="17"/>
        <v>low</v>
      </c>
      <c r="Q375" t="s">
        <v>26</v>
      </c>
      <c r="R375">
        <v>1469</v>
      </c>
      <c r="S375" t="s">
        <v>34</v>
      </c>
      <c r="T375">
        <v>1</v>
      </c>
      <c r="U375">
        <v>2</v>
      </c>
      <c r="V375" t="s">
        <v>40</v>
      </c>
      <c r="W375">
        <v>82</v>
      </c>
      <c r="X375">
        <v>3</v>
      </c>
      <c r="Y375">
        <v>1</v>
      </c>
      <c r="Z375" t="s">
        <v>41</v>
      </c>
      <c r="AA375">
        <v>17881</v>
      </c>
      <c r="AB375">
        <v>1</v>
      </c>
      <c r="AC375">
        <v>11</v>
      </c>
      <c r="AD375">
        <v>3</v>
      </c>
      <c r="AE375">
        <v>2</v>
      </c>
      <c r="AF375">
        <v>1</v>
      </c>
      <c r="AG375">
        <v>5</v>
      </c>
      <c r="AH375">
        <v>2</v>
      </c>
      <c r="AI375">
        <v>2</v>
      </c>
      <c r="AJ375">
        <v>0</v>
      </c>
      <c r="AK375" t="str">
        <f>IF(Table2[[#This Row],[Alpha]]&gt;3%,"high performer",IF(Table2[[#This Row],[Alpha]]&gt;0%,"average performer","low performer"))</f>
        <v>average performer</v>
      </c>
      <c r="AL375" s="8">
        <v>4472.4371594866689</v>
      </c>
      <c r="AM375">
        <f>Table2[[#This Row],[Salary]]/Table2[[#This Row],[Market Salary]]</f>
        <v>0.8532260742681933</v>
      </c>
      <c r="AN375" t="str">
        <f>IF(AND(Table2[[#This Row],[Alpha]]&gt;3%,Table2[[#This Row],[Salary]]&lt;MEDIAN(G:G)),"Underpaid",IF(AND(Table2[[#This Row],[Alpha]]&lt;0,Table2[[#This Row],[Salary]]&gt;MEDIAN(G:G)),"Overpaid","Fair"))</f>
        <v>Fair</v>
      </c>
      <c r="AO375" t="str">
        <f>IF(AND(Table2[[#This Row],[Alpha]]&gt;3%,Table2[[#This Row],[Tenure]]&gt;5),"Ready Now",IF(AND(Table2[[#This Row],[Alpha]]&gt;0,Table2[[#This Row],[Tenure]]&gt;3),"Ready Soon","Not Ready"))</f>
        <v>Ready Soon</v>
      </c>
    </row>
    <row r="376" spans="1:41" x14ac:dyDescent="0.35">
      <c r="A376">
        <v>28</v>
      </c>
      <c r="B376" t="s">
        <v>32</v>
      </c>
      <c r="C376">
        <v>2</v>
      </c>
      <c r="D376" t="s">
        <v>35</v>
      </c>
      <c r="E376" t="s">
        <v>30</v>
      </c>
      <c r="F376">
        <v>4</v>
      </c>
      <c r="G376" s="7">
        <v>5253</v>
      </c>
      <c r="H376" t="s">
        <v>32</v>
      </c>
      <c r="I376">
        <v>3</v>
      </c>
      <c r="J376">
        <v>7</v>
      </c>
      <c r="K376" s="5">
        <v>0.15</v>
      </c>
      <c r="L376" s="5">
        <v>0.11</v>
      </c>
      <c r="M376" s="6">
        <f t="shared" si="15"/>
        <v>3.9999999999999994E-2</v>
      </c>
      <c r="N376" s="8">
        <f t="shared" si="16"/>
        <v>1050.6000000000001</v>
      </c>
      <c r="O376">
        <v>4500</v>
      </c>
      <c r="P376" t="str">
        <f t="shared" si="17"/>
        <v>low</v>
      </c>
      <c r="Q376" t="s">
        <v>26</v>
      </c>
      <c r="R376">
        <v>304</v>
      </c>
      <c r="S376" t="s">
        <v>27</v>
      </c>
      <c r="T376">
        <v>9</v>
      </c>
      <c r="U376">
        <v>4</v>
      </c>
      <c r="V376" t="s">
        <v>28</v>
      </c>
      <c r="W376">
        <v>92</v>
      </c>
      <c r="X376">
        <v>3</v>
      </c>
      <c r="Y376">
        <v>2</v>
      </c>
      <c r="Z376" t="s">
        <v>31</v>
      </c>
      <c r="AA376">
        <v>20750</v>
      </c>
      <c r="AB376">
        <v>1</v>
      </c>
      <c r="AC376">
        <v>16</v>
      </c>
      <c r="AD376">
        <v>3</v>
      </c>
      <c r="AE376">
        <v>4</v>
      </c>
      <c r="AF376">
        <v>0</v>
      </c>
      <c r="AG376">
        <v>7</v>
      </c>
      <c r="AH376">
        <v>1</v>
      </c>
      <c r="AI376">
        <v>5</v>
      </c>
      <c r="AJ376">
        <v>0</v>
      </c>
      <c r="AK376" t="str">
        <f>IF(Table2[[#This Row],[Alpha]]&gt;3%,"high performer",IF(Table2[[#This Row],[Alpha]]&gt;0%,"average performer","low performer"))</f>
        <v>high performer</v>
      </c>
      <c r="AL376" s="8">
        <v>6160.5190037096518</v>
      </c>
      <c r="AM376">
        <f>Table2[[#This Row],[Salary]]/Table2[[#This Row],[Market Salary]]</f>
        <v>0.85268789802236222</v>
      </c>
      <c r="AN376" t="str">
        <f>IF(AND(Table2[[#This Row],[Alpha]]&gt;3%,Table2[[#This Row],[Salary]]&lt;MEDIAN(G:G)),"Underpaid",IF(AND(Table2[[#This Row],[Alpha]]&lt;0,Table2[[#This Row],[Salary]]&gt;MEDIAN(G:G)),"Overpaid","Fair"))</f>
        <v>Fair</v>
      </c>
      <c r="AO376" t="str">
        <f>IF(AND(Table2[[#This Row],[Alpha]]&gt;3%,Table2[[#This Row],[Tenure]]&gt;5),"Ready Now",IF(AND(Table2[[#This Row],[Alpha]]&gt;0,Table2[[#This Row],[Tenure]]&gt;3),"Ready Soon","Not Ready"))</f>
        <v>Ready Now</v>
      </c>
    </row>
    <row r="377" spans="1:41" x14ac:dyDescent="0.35">
      <c r="A377">
        <v>49</v>
      </c>
      <c r="B377" t="s">
        <v>32</v>
      </c>
      <c r="C377">
        <v>2</v>
      </c>
      <c r="D377" t="s">
        <v>35</v>
      </c>
      <c r="E377" t="s">
        <v>43</v>
      </c>
      <c r="F377">
        <v>3</v>
      </c>
      <c r="G377" s="7">
        <v>10965</v>
      </c>
      <c r="H377" t="s">
        <v>32</v>
      </c>
      <c r="I377">
        <v>3</v>
      </c>
      <c r="J377">
        <v>5</v>
      </c>
      <c r="K377" s="5">
        <v>0.12</v>
      </c>
      <c r="L377" s="5">
        <v>0.09</v>
      </c>
      <c r="M377" s="6">
        <f t="shared" si="15"/>
        <v>0.03</v>
      </c>
      <c r="N377" s="8">
        <f t="shared" si="16"/>
        <v>2193</v>
      </c>
      <c r="O377">
        <v>3000</v>
      </c>
      <c r="P377" t="str">
        <f t="shared" si="17"/>
        <v>low</v>
      </c>
      <c r="Q377" t="s">
        <v>26</v>
      </c>
      <c r="R377">
        <v>1261</v>
      </c>
      <c r="S377" t="s">
        <v>34</v>
      </c>
      <c r="T377">
        <v>7</v>
      </c>
      <c r="U377">
        <v>3</v>
      </c>
      <c r="V377" t="s">
        <v>38</v>
      </c>
      <c r="W377">
        <v>31</v>
      </c>
      <c r="X377">
        <v>2</v>
      </c>
      <c r="Y377">
        <v>3</v>
      </c>
      <c r="Z377" t="s">
        <v>31</v>
      </c>
      <c r="AA377">
        <v>12066</v>
      </c>
      <c r="AB377">
        <v>8</v>
      </c>
      <c r="AC377">
        <v>24</v>
      </c>
      <c r="AD377">
        <v>4</v>
      </c>
      <c r="AE377">
        <v>3</v>
      </c>
      <c r="AF377">
        <v>0</v>
      </c>
      <c r="AG377">
        <v>26</v>
      </c>
      <c r="AH377">
        <v>2</v>
      </c>
      <c r="AI377">
        <v>2</v>
      </c>
      <c r="AJ377">
        <v>0</v>
      </c>
      <c r="AK377" t="str">
        <f>IF(Table2[[#This Row],[Alpha]]&gt;3%,"high performer",IF(Table2[[#This Row],[Alpha]]&gt;0%,"average performer","low performer"))</f>
        <v>average performer</v>
      </c>
      <c r="AL377" s="8">
        <v>11585.173928267333</v>
      </c>
      <c r="AM377">
        <f>Table2[[#This Row],[Salary]]/Table2[[#This Row],[Market Salary]]</f>
        <v>0.94646831095438844</v>
      </c>
      <c r="AN377" t="str">
        <f>IF(AND(Table2[[#This Row],[Alpha]]&gt;3%,Table2[[#This Row],[Salary]]&lt;MEDIAN(G:G)),"Underpaid",IF(AND(Table2[[#This Row],[Alpha]]&lt;0,Table2[[#This Row],[Salary]]&gt;MEDIAN(G:G)),"Overpaid","Fair"))</f>
        <v>Fair</v>
      </c>
      <c r="AO377" t="str">
        <f>IF(AND(Table2[[#This Row],[Alpha]]&gt;3%,Table2[[#This Row],[Tenure]]&gt;5),"Ready Now",IF(AND(Table2[[#This Row],[Alpha]]&gt;0,Table2[[#This Row],[Tenure]]&gt;3),"Ready Soon","Not Ready"))</f>
        <v>Ready Soon</v>
      </c>
    </row>
    <row r="378" spans="1:41" x14ac:dyDescent="0.35">
      <c r="A378">
        <v>51</v>
      </c>
      <c r="B378" t="s">
        <v>32</v>
      </c>
      <c r="C378">
        <v>3</v>
      </c>
      <c r="D378" t="s">
        <v>29</v>
      </c>
      <c r="E378" t="s">
        <v>30</v>
      </c>
      <c r="F378">
        <v>4</v>
      </c>
      <c r="G378" s="7">
        <v>4936</v>
      </c>
      <c r="H378" t="s">
        <v>32</v>
      </c>
      <c r="I378">
        <v>2</v>
      </c>
      <c r="J378">
        <v>7</v>
      </c>
      <c r="K378" s="5">
        <v>0.1</v>
      </c>
      <c r="L378" s="5">
        <v>0.09</v>
      </c>
      <c r="M378" s="6">
        <f t="shared" si="15"/>
        <v>1.0000000000000009E-2</v>
      </c>
      <c r="N378" s="8">
        <f t="shared" si="16"/>
        <v>987.2</v>
      </c>
      <c r="O378">
        <v>4500</v>
      </c>
      <c r="P378" t="str">
        <f t="shared" si="17"/>
        <v>medium</v>
      </c>
      <c r="Q378" t="s">
        <v>26</v>
      </c>
      <c r="R378">
        <v>1178</v>
      </c>
      <c r="S378" t="s">
        <v>27</v>
      </c>
      <c r="T378">
        <v>14</v>
      </c>
      <c r="U378">
        <v>2</v>
      </c>
      <c r="V378" t="s">
        <v>28</v>
      </c>
      <c r="W378">
        <v>87</v>
      </c>
      <c r="X378">
        <v>3</v>
      </c>
      <c r="Y378">
        <v>2</v>
      </c>
      <c r="Z378" t="s">
        <v>37</v>
      </c>
      <c r="AA378">
        <v>14862</v>
      </c>
      <c r="AB378">
        <v>4</v>
      </c>
      <c r="AC378">
        <v>11</v>
      </c>
      <c r="AD378">
        <v>3</v>
      </c>
      <c r="AE378">
        <v>3</v>
      </c>
      <c r="AF378">
        <v>1</v>
      </c>
      <c r="AG378">
        <v>18</v>
      </c>
      <c r="AH378">
        <v>2</v>
      </c>
      <c r="AI378">
        <v>7</v>
      </c>
      <c r="AJ378">
        <v>0</v>
      </c>
      <c r="AK378" t="str">
        <f>IF(Table2[[#This Row],[Alpha]]&gt;3%,"high performer",IF(Table2[[#This Row],[Alpha]]&gt;0%,"average performer","low performer"))</f>
        <v>average performer</v>
      </c>
      <c r="AL378" s="8">
        <v>5031.4588928512821</v>
      </c>
      <c r="AM378">
        <f>Table2[[#This Row],[Salary]]/Table2[[#This Row],[Market Salary]]</f>
        <v>0.98102759162220121</v>
      </c>
      <c r="AN378" t="str">
        <f>IF(AND(Table2[[#This Row],[Alpha]]&gt;3%,Table2[[#This Row],[Salary]]&lt;MEDIAN(G:G)),"Underpaid",IF(AND(Table2[[#This Row],[Alpha]]&lt;0,Table2[[#This Row],[Salary]]&gt;MEDIAN(G:G)),"Overpaid","Fair"))</f>
        <v>Fair</v>
      </c>
      <c r="AO378" t="str">
        <f>IF(AND(Table2[[#This Row],[Alpha]]&gt;3%,Table2[[#This Row],[Tenure]]&gt;5),"Ready Now",IF(AND(Table2[[#This Row],[Alpha]]&gt;0,Table2[[#This Row],[Tenure]]&gt;3),"Ready Soon","Not Ready"))</f>
        <v>Ready Soon</v>
      </c>
    </row>
    <row r="379" spans="1:41" x14ac:dyDescent="0.35">
      <c r="A379">
        <v>36</v>
      </c>
      <c r="B379" t="s">
        <v>32</v>
      </c>
      <c r="C379">
        <v>4</v>
      </c>
      <c r="D379" t="s">
        <v>29</v>
      </c>
      <c r="E379" t="s">
        <v>36</v>
      </c>
      <c r="F379">
        <v>3</v>
      </c>
      <c r="G379" s="7">
        <v>2543</v>
      </c>
      <c r="H379" t="s">
        <v>32</v>
      </c>
      <c r="I379">
        <v>3</v>
      </c>
      <c r="J379">
        <v>2</v>
      </c>
      <c r="K379" s="5">
        <v>0.15</v>
      </c>
      <c r="L379" s="5">
        <v>7.0000000000000007E-2</v>
      </c>
      <c r="M379" s="6">
        <f t="shared" si="15"/>
        <v>7.9999999999999988E-2</v>
      </c>
      <c r="N379" s="8">
        <f t="shared" si="16"/>
        <v>508.6</v>
      </c>
      <c r="O379">
        <v>3000</v>
      </c>
      <c r="P379" t="str">
        <f t="shared" si="17"/>
        <v>low</v>
      </c>
      <c r="Q379" t="s">
        <v>26</v>
      </c>
      <c r="R379">
        <v>329</v>
      </c>
      <c r="S379" t="s">
        <v>34</v>
      </c>
      <c r="T379">
        <v>2</v>
      </c>
      <c r="U379">
        <v>3</v>
      </c>
      <c r="V379" t="s">
        <v>28</v>
      </c>
      <c r="W379">
        <v>96</v>
      </c>
      <c r="X379">
        <v>3</v>
      </c>
      <c r="Y379">
        <v>1</v>
      </c>
      <c r="Z379" t="s">
        <v>37</v>
      </c>
      <c r="AA379">
        <v>11868</v>
      </c>
      <c r="AB379">
        <v>4</v>
      </c>
      <c r="AC379">
        <v>13</v>
      </c>
      <c r="AD379">
        <v>3</v>
      </c>
      <c r="AE379">
        <v>2</v>
      </c>
      <c r="AF379">
        <v>1</v>
      </c>
      <c r="AG379">
        <v>6</v>
      </c>
      <c r="AH379">
        <v>3</v>
      </c>
      <c r="AI379">
        <v>2</v>
      </c>
      <c r="AJ379">
        <v>2</v>
      </c>
      <c r="AK379" t="str">
        <f>IF(Table2[[#This Row],[Alpha]]&gt;3%,"high performer",IF(Table2[[#This Row],[Alpha]]&gt;0%,"average performer","low performer"))</f>
        <v>high performer</v>
      </c>
      <c r="AL379" s="8">
        <v>2943.7615620492757</v>
      </c>
      <c r="AM379">
        <f>Table2[[#This Row],[Salary]]/Table2[[#This Row],[Market Salary]]</f>
        <v>0.86386072594470298</v>
      </c>
      <c r="AN379" t="str">
        <f>IF(AND(Table2[[#This Row],[Alpha]]&gt;3%,Table2[[#This Row],[Salary]]&lt;MEDIAN(G:G)),"Underpaid",IF(AND(Table2[[#This Row],[Alpha]]&lt;0,Table2[[#This Row],[Salary]]&gt;MEDIAN(G:G)),"Overpaid","Fair"))</f>
        <v>Underpaid</v>
      </c>
      <c r="AO379" t="str">
        <f>IF(AND(Table2[[#This Row],[Alpha]]&gt;3%,Table2[[#This Row],[Tenure]]&gt;5),"Ready Now",IF(AND(Table2[[#This Row],[Alpha]]&gt;0,Table2[[#This Row],[Tenure]]&gt;3),"Ready Soon","Not Ready"))</f>
        <v>Not Ready</v>
      </c>
    </row>
    <row r="380" spans="1:41" x14ac:dyDescent="0.35">
      <c r="A380">
        <v>34</v>
      </c>
      <c r="B380" t="s">
        <v>25</v>
      </c>
      <c r="C380">
        <v>1</v>
      </c>
      <c r="D380" t="s">
        <v>35</v>
      </c>
      <c r="E380" t="s">
        <v>30</v>
      </c>
      <c r="F380">
        <v>4</v>
      </c>
      <c r="G380" s="7">
        <v>5304</v>
      </c>
      <c r="H380" t="s">
        <v>25</v>
      </c>
      <c r="I380">
        <v>2</v>
      </c>
      <c r="J380">
        <v>5</v>
      </c>
      <c r="K380" s="5">
        <v>0.1</v>
      </c>
      <c r="L380" s="5">
        <v>0.09</v>
      </c>
      <c r="M380" s="6">
        <f t="shared" si="15"/>
        <v>1.0000000000000009E-2</v>
      </c>
      <c r="N380" s="8">
        <f t="shared" si="16"/>
        <v>1060.8</v>
      </c>
      <c r="O380">
        <v>4500</v>
      </c>
      <c r="P380" t="str">
        <f t="shared" si="17"/>
        <v>low</v>
      </c>
      <c r="Q380" t="s">
        <v>44</v>
      </c>
      <c r="R380">
        <v>1362</v>
      </c>
      <c r="S380" t="s">
        <v>27</v>
      </c>
      <c r="T380">
        <v>19</v>
      </c>
      <c r="U380">
        <v>3</v>
      </c>
      <c r="V380" t="s">
        <v>48</v>
      </c>
      <c r="W380">
        <v>67</v>
      </c>
      <c r="X380">
        <v>4</v>
      </c>
      <c r="Y380">
        <v>2</v>
      </c>
      <c r="Z380" t="s">
        <v>31</v>
      </c>
      <c r="AA380">
        <v>4652</v>
      </c>
      <c r="AB380">
        <v>8</v>
      </c>
      <c r="AC380">
        <v>13</v>
      </c>
      <c r="AD380">
        <v>3</v>
      </c>
      <c r="AE380">
        <v>2</v>
      </c>
      <c r="AF380">
        <v>0</v>
      </c>
      <c r="AG380">
        <v>9</v>
      </c>
      <c r="AH380">
        <v>3</v>
      </c>
      <c r="AI380">
        <v>2</v>
      </c>
      <c r="AJ380">
        <v>0</v>
      </c>
      <c r="AK380" t="str">
        <f>IF(Table2[[#This Row],[Alpha]]&gt;3%,"high performer",IF(Table2[[#This Row],[Alpha]]&gt;0%,"average performer","low performer"))</f>
        <v>average performer</v>
      </c>
      <c r="AL380" s="8">
        <v>6709.6570731541669</v>
      </c>
      <c r="AM380">
        <f>Table2[[#This Row],[Salary]]/Table2[[#This Row],[Market Salary]]</f>
        <v>0.79050239709294468</v>
      </c>
      <c r="AN380" t="str">
        <f>IF(AND(Table2[[#This Row],[Alpha]]&gt;3%,Table2[[#This Row],[Salary]]&lt;MEDIAN(G:G)),"Underpaid",IF(AND(Table2[[#This Row],[Alpha]]&lt;0,Table2[[#This Row],[Salary]]&gt;MEDIAN(G:G)),"Overpaid","Fair"))</f>
        <v>Fair</v>
      </c>
      <c r="AO380" t="str">
        <f>IF(AND(Table2[[#This Row],[Alpha]]&gt;3%,Table2[[#This Row],[Tenure]]&gt;5),"Ready Now",IF(AND(Table2[[#This Row],[Alpha]]&gt;0,Table2[[#This Row],[Tenure]]&gt;3),"Ready Soon","Not Ready"))</f>
        <v>Ready Soon</v>
      </c>
    </row>
    <row r="381" spans="1:41" x14ac:dyDescent="0.35">
      <c r="A381">
        <v>55</v>
      </c>
      <c r="B381" t="s">
        <v>32</v>
      </c>
      <c r="C381">
        <v>3</v>
      </c>
      <c r="D381" t="s">
        <v>29</v>
      </c>
      <c r="E381" t="s">
        <v>45</v>
      </c>
      <c r="F381">
        <v>4</v>
      </c>
      <c r="G381" s="7">
        <v>16659</v>
      </c>
      <c r="H381" t="s">
        <v>25</v>
      </c>
      <c r="I381">
        <v>3</v>
      </c>
      <c r="J381">
        <v>5</v>
      </c>
      <c r="K381" s="5">
        <v>0.12</v>
      </c>
      <c r="L381" s="5">
        <v>0.11</v>
      </c>
      <c r="M381" s="6">
        <f t="shared" si="15"/>
        <v>9.999999999999995E-3</v>
      </c>
      <c r="N381" s="8">
        <f t="shared" si="16"/>
        <v>3331.8</v>
      </c>
      <c r="O381">
        <v>3000</v>
      </c>
      <c r="P381" t="str">
        <f t="shared" si="17"/>
        <v>low</v>
      </c>
      <c r="Q381" t="s">
        <v>26</v>
      </c>
      <c r="R381">
        <v>1311</v>
      </c>
      <c r="S381" t="s">
        <v>34</v>
      </c>
      <c r="T381">
        <v>2</v>
      </c>
      <c r="U381">
        <v>3</v>
      </c>
      <c r="V381" t="s">
        <v>28</v>
      </c>
      <c r="W381">
        <v>97</v>
      </c>
      <c r="X381">
        <v>3</v>
      </c>
      <c r="Y381">
        <v>4</v>
      </c>
      <c r="Z381" t="s">
        <v>31</v>
      </c>
      <c r="AA381">
        <v>23258</v>
      </c>
      <c r="AB381">
        <v>2</v>
      </c>
      <c r="AC381">
        <v>13</v>
      </c>
      <c r="AD381">
        <v>3</v>
      </c>
      <c r="AE381">
        <v>3</v>
      </c>
      <c r="AF381">
        <v>0</v>
      </c>
      <c r="AG381">
        <v>30</v>
      </c>
      <c r="AH381">
        <v>2</v>
      </c>
      <c r="AI381">
        <v>4</v>
      </c>
      <c r="AJ381">
        <v>1</v>
      </c>
      <c r="AK381" t="str">
        <f>IF(Table2[[#This Row],[Alpha]]&gt;3%,"high performer",IF(Table2[[#This Row],[Alpha]]&gt;0%,"average performer","low performer"))</f>
        <v>average performer</v>
      </c>
      <c r="AL381" s="8">
        <v>16791.018972510949</v>
      </c>
      <c r="AM381">
        <f>Table2[[#This Row],[Salary]]/Table2[[#This Row],[Market Salary]]</f>
        <v>0.99213752466559169</v>
      </c>
      <c r="AN381" t="str">
        <f>IF(AND(Table2[[#This Row],[Alpha]]&gt;3%,Table2[[#This Row],[Salary]]&lt;MEDIAN(G:G)),"Underpaid",IF(AND(Table2[[#This Row],[Alpha]]&lt;0,Table2[[#This Row],[Salary]]&gt;MEDIAN(G:G)),"Overpaid","Fair"))</f>
        <v>Fair</v>
      </c>
      <c r="AO381" t="str">
        <f>IF(AND(Table2[[#This Row],[Alpha]]&gt;3%,Table2[[#This Row],[Tenure]]&gt;5),"Ready Now",IF(AND(Table2[[#This Row],[Alpha]]&gt;0,Table2[[#This Row],[Tenure]]&gt;3),"Ready Soon","Not Ready"))</f>
        <v>Ready Soon</v>
      </c>
    </row>
    <row r="382" spans="1:41" x14ac:dyDescent="0.35">
      <c r="A382">
        <v>24</v>
      </c>
      <c r="B382" t="s">
        <v>32</v>
      </c>
      <c r="C382">
        <v>4</v>
      </c>
      <c r="D382" t="s">
        <v>29</v>
      </c>
      <c r="E382" t="s">
        <v>30</v>
      </c>
      <c r="F382">
        <v>3</v>
      </c>
      <c r="G382" s="7">
        <v>4260</v>
      </c>
      <c r="H382" t="s">
        <v>25</v>
      </c>
      <c r="I382">
        <v>4</v>
      </c>
      <c r="J382">
        <v>5</v>
      </c>
      <c r="K382" s="5">
        <v>0.12</v>
      </c>
      <c r="L382" s="5">
        <v>0.11</v>
      </c>
      <c r="M382" s="6">
        <f t="shared" si="15"/>
        <v>9.999999999999995E-3</v>
      </c>
      <c r="N382" s="8">
        <f t="shared" si="16"/>
        <v>852</v>
      </c>
      <c r="O382">
        <v>3000</v>
      </c>
      <c r="P382" t="str">
        <f t="shared" si="17"/>
        <v>High</v>
      </c>
      <c r="Q382" t="s">
        <v>26</v>
      </c>
      <c r="R382">
        <v>1371</v>
      </c>
      <c r="S382" t="s">
        <v>27</v>
      </c>
      <c r="T382">
        <v>10</v>
      </c>
      <c r="U382">
        <v>4</v>
      </c>
      <c r="V382" t="s">
        <v>48</v>
      </c>
      <c r="W382">
        <v>77</v>
      </c>
      <c r="X382">
        <v>3</v>
      </c>
      <c r="Y382">
        <v>2</v>
      </c>
      <c r="Z382" t="s">
        <v>41</v>
      </c>
      <c r="AA382">
        <v>5915</v>
      </c>
      <c r="AB382">
        <v>1</v>
      </c>
      <c r="AC382">
        <v>12</v>
      </c>
      <c r="AD382">
        <v>3</v>
      </c>
      <c r="AE382">
        <v>4</v>
      </c>
      <c r="AF382">
        <v>1</v>
      </c>
      <c r="AG382">
        <v>5</v>
      </c>
      <c r="AH382">
        <v>2</v>
      </c>
      <c r="AI382">
        <v>2</v>
      </c>
      <c r="AJ382">
        <v>0</v>
      </c>
      <c r="AK382" t="str">
        <f>IF(Table2[[#This Row],[Alpha]]&gt;3%,"high performer",IF(Table2[[#This Row],[Alpha]]&gt;0%,"average performer","low performer"))</f>
        <v>average performer</v>
      </c>
      <c r="AL382" s="8">
        <v>4516.3693693852974</v>
      </c>
      <c r="AM382">
        <f>Table2[[#This Row],[Salary]]/Table2[[#This Row],[Market Salary]]</f>
        <v>0.94323551764319247</v>
      </c>
      <c r="AN382" t="str">
        <f>IF(AND(Table2[[#This Row],[Alpha]]&gt;3%,Table2[[#This Row],[Salary]]&lt;MEDIAN(G:G)),"Underpaid",IF(AND(Table2[[#This Row],[Alpha]]&lt;0,Table2[[#This Row],[Salary]]&gt;MEDIAN(G:G)),"Overpaid","Fair"))</f>
        <v>Fair</v>
      </c>
      <c r="AO382" t="str">
        <f>IF(AND(Table2[[#This Row],[Alpha]]&gt;3%,Table2[[#This Row],[Tenure]]&gt;5),"Ready Now",IF(AND(Table2[[#This Row],[Alpha]]&gt;0,Table2[[#This Row],[Tenure]]&gt;3),"Ready Soon","Not Ready"))</f>
        <v>Ready Soon</v>
      </c>
    </row>
    <row r="383" spans="1:41" x14ac:dyDescent="0.35">
      <c r="A383">
        <v>30</v>
      </c>
      <c r="B383" t="s">
        <v>32</v>
      </c>
      <c r="C383">
        <v>3</v>
      </c>
      <c r="D383" t="s">
        <v>35</v>
      </c>
      <c r="E383" t="s">
        <v>46</v>
      </c>
      <c r="F383">
        <v>2</v>
      </c>
      <c r="G383" s="7">
        <v>2476</v>
      </c>
      <c r="H383" t="s">
        <v>32</v>
      </c>
      <c r="I383">
        <v>3</v>
      </c>
      <c r="J383">
        <v>1</v>
      </c>
      <c r="K383" s="5">
        <v>0.15</v>
      </c>
      <c r="L383" s="5">
        <v>0.11</v>
      </c>
      <c r="M383" s="6">
        <f t="shared" si="15"/>
        <v>3.9999999999999994E-2</v>
      </c>
      <c r="N383" s="8">
        <f t="shared" si="16"/>
        <v>495.20000000000005</v>
      </c>
      <c r="O383">
        <v>4500</v>
      </c>
      <c r="P383" t="str">
        <f t="shared" si="17"/>
        <v>low</v>
      </c>
      <c r="Q383" t="s">
        <v>26</v>
      </c>
      <c r="R383">
        <v>202</v>
      </c>
      <c r="S383" t="s">
        <v>27</v>
      </c>
      <c r="T383">
        <v>2</v>
      </c>
      <c r="U383">
        <v>1</v>
      </c>
      <c r="V383" t="s">
        <v>49</v>
      </c>
      <c r="W383">
        <v>72</v>
      </c>
      <c r="X383">
        <v>3</v>
      </c>
      <c r="Y383">
        <v>1</v>
      </c>
      <c r="Z383" t="s">
        <v>37</v>
      </c>
      <c r="AA383">
        <v>17434</v>
      </c>
      <c r="AB383">
        <v>1</v>
      </c>
      <c r="AC383">
        <v>18</v>
      </c>
      <c r="AD383">
        <v>3</v>
      </c>
      <c r="AE383">
        <v>1</v>
      </c>
      <c r="AF383">
        <v>1</v>
      </c>
      <c r="AG383">
        <v>1</v>
      </c>
      <c r="AH383">
        <v>3</v>
      </c>
      <c r="AI383">
        <v>0</v>
      </c>
      <c r="AJ383">
        <v>0</v>
      </c>
      <c r="AK383" t="str">
        <f>IF(Table2[[#This Row],[Alpha]]&gt;3%,"high performer",IF(Table2[[#This Row],[Alpha]]&gt;0%,"average performer","low performer"))</f>
        <v>high performer</v>
      </c>
      <c r="AL383" s="8">
        <v>2534.9168401404322</v>
      </c>
      <c r="AM383">
        <f>Table2[[#This Row],[Salary]]/Table2[[#This Row],[Market Salary]]</f>
        <v>0.97675788049237611</v>
      </c>
      <c r="AN383" t="str">
        <f>IF(AND(Table2[[#This Row],[Alpha]]&gt;3%,Table2[[#This Row],[Salary]]&lt;MEDIAN(G:G)),"Underpaid",IF(AND(Table2[[#This Row],[Alpha]]&lt;0,Table2[[#This Row],[Salary]]&gt;MEDIAN(G:G)),"Overpaid","Fair"))</f>
        <v>Underpaid</v>
      </c>
      <c r="AO383" t="str">
        <f>IF(AND(Table2[[#This Row],[Alpha]]&gt;3%,Table2[[#This Row],[Tenure]]&gt;5),"Ready Now",IF(AND(Table2[[#This Row],[Alpha]]&gt;0,Table2[[#This Row],[Tenure]]&gt;3),"Ready Soon","Not Ready"))</f>
        <v>Not Ready</v>
      </c>
    </row>
    <row r="384" spans="1:41" x14ac:dyDescent="0.35">
      <c r="A384">
        <v>26</v>
      </c>
      <c r="B384" t="s">
        <v>25</v>
      </c>
      <c r="C384">
        <v>3</v>
      </c>
      <c r="D384" t="s">
        <v>35</v>
      </c>
      <c r="E384" t="s">
        <v>36</v>
      </c>
      <c r="F384">
        <v>1</v>
      </c>
      <c r="G384" s="7">
        <v>3102</v>
      </c>
      <c r="H384" t="s">
        <v>32</v>
      </c>
      <c r="I384">
        <v>3</v>
      </c>
      <c r="J384">
        <v>6</v>
      </c>
      <c r="K384" s="5">
        <v>0.1</v>
      </c>
      <c r="L384" s="5">
        <v>0.11</v>
      </c>
      <c r="M384" s="6">
        <f t="shared" si="15"/>
        <v>-9.999999999999995E-3</v>
      </c>
      <c r="N384" s="8">
        <f t="shared" si="16"/>
        <v>620.40000000000009</v>
      </c>
      <c r="O384">
        <v>1200</v>
      </c>
      <c r="P384" t="str">
        <f t="shared" si="17"/>
        <v>low</v>
      </c>
      <c r="Q384" t="s">
        <v>33</v>
      </c>
      <c r="R384">
        <v>575</v>
      </c>
      <c r="S384" t="s">
        <v>34</v>
      </c>
      <c r="T384">
        <v>3</v>
      </c>
      <c r="U384">
        <v>1</v>
      </c>
      <c r="V384" t="s">
        <v>49</v>
      </c>
      <c r="W384">
        <v>73</v>
      </c>
      <c r="X384">
        <v>3</v>
      </c>
      <c r="Y384">
        <v>1</v>
      </c>
      <c r="Z384" t="s">
        <v>31</v>
      </c>
      <c r="AA384">
        <v>6582</v>
      </c>
      <c r="AB384">
        <v>0</v>
      </c>
      <c r="AC384">
        <v>22</v>
      </c>
      <c r="AD384">
        <v>4</v>
      </c>
      <c r="AE384">
        <v>3</v>
      </c>
      <c r="AF384">
        <v>0</v>
      </c>
      <c r="AG384">
        <v>7</v>
      </c>
      <c r="AH384">
        <v>2</v>
      </c>
      <c r="AI384">
        <v>4</v>
      </c>
      <c r="AJ384">
        <v>0</v>
      </c>
      <c r="AK384" t="str">
        <f>IF(Table2[[#This Row],[Alpha]]&gt;3%,"high performer",IF(Table2[[#This Row],[Alpha]]&gt;0%,"average performer","low performer"))</f>
        <v>low performer</v>
      </c>
      <c r="AL384" s="8">
        <v>3665.0836914612955</v>
      </c>
      <c r="AM384">
        <f>Table2[[#This Row],[Salary]]/Table2[[#This Row],[Market Salary]]</f>
        <v>0.84636539329971205</v>
      </c>
      <c r="AN384" t="str">
        <f>IF(AND(Table2[[#This Row],[Alpha]]&gt;3%,Table2[[#This Row],[Salary]]&lt;MEDIAN(G:G)),"Underpaid",IF(AND(Table2[[#This Row],[Alpha]]&lt;0,Table2[[#This Row],[Salary]]&gt;MEDIAN(G:G)),"Overpaid","Fair"))</f>
        <v>Fair</v>
      </c>
      <c r="AO384" t="str">
        <f>IF(AND(Table2[[#This Row],[Alpha]]&gt;3%,Table2[[#This Row],[Tenure]]&gt;5),"Ready Now",IF(AND(Table2[[#This Row],[Alpha]]&gt;0,Table2[[#This Row],[Tenure]]&gt;3),"Ready Soon","Not Ready"))</f>
        <v>Not Ready</v>
      </c>
    </row>
    <row r="385" spans="1:41" x14ac:dyDescent="0.35">
      <c r="A385">
        <v>22</v>
      </c>
      <c r="B385" t="s">
        <v>32</v>
      </c>
      <c r="C385">
        <v>1</v>
      </c>
      <c r="D385" t="s">
        <v>29</v>
      </c>
      <c r="E385" t="s">
        <v>36</v>
      </c>
      <c r="F385">
        <v>2</v>
      </c>
      <c r="G385" s="7">
        <v>2244</v>
      </c>
      <c r="H385" t="s">
        <v>32</v>
      </c>
      <c r="I385">
        <v>3</v>
      </c>
      <c r="J385">
        <v>2</v>
      </c>
      <c r="K385" s="5">
        <v>0.15</v>
      </c>
      <c r="L385" s="5">
        <v>0.09</v>
      </c>
      <c r="M385" s="6">
        <f t="shared" si="15"/>
        <v>0.06</v>
      </c>
      <c r="N385" s="8">
        <f t="shared" si="16"/>
        <v>448.8</v>
      </c>
      <c r="O385">
        <v>500</v>
      </c>
      <c r="P385" t="str">
        <f t="shared" si="17"/>
        <v>low</v>
      </c>
      <c r="Q385" t="s">
        <v>26</v>
      </c>
      <c r="R385">
        <v>253</v>
      </c>
      <c r="S385" t="s">
        <v>34</v>
      </c>
      <c r="T385">
        <v>11</v>
      </c>
      <c r="U385">
        <v>3</v>
      </c>
      <c r="V385" t="s">
        <v>40</v>
      </c>
      <c r="W385">
        <v>43</v>
      </c>
      <c r="X385">
        <v>3</v>
      </c>
      <c r="Y385">
        <v>1</v>
      </c>
      <c r="Z385" t="s">
        <v>37</v>
      </c>
      <c r="AA385">
        <v>24440</v>
      </c>
      <c r="AB385">
        <v>1</v>
      </c>
      <c r="AC385">
        <v>13</v>
      </c>
      <c r="AD385">
        <v>3</v>
      </c>
      <c r="AE385">
        <v>4</v>
      </c>
      <c r="AF385">
        <v>1</v>
      </c>
      <c r="AG385">
        <v>2</v>
      </c>
      <c r="AH385">
        <v>1</v>
      </c>
      <c r="AI385">
        <v>1</v>
      </c>
      <c r="AJ385">
        <v>1</v>
      </c>
      <c r="AK385" t="str">
        <f>IF(Table2[[#This Row],[Alpha]]&gt;3%,"high performer",IF(Table2[[#This Row],[Alpha]]&gt;0%,"average performer","low performer"))</f>
        <v>high performer</v>
      </c>
      <c r="AL385" s="8">
        <v>2850.354916466114</v>
      </c>
      <c r="AM385">
        <f>Table2[[#This Row],[Salary]]/Table2[[#This Row],[Market Salary]]</f>
        <v>0.78727038062408161</v>
      </c>
      <c r="AN385" t="str">
        <f>IF(AND(Table2[[#This Row],[Alpha]]&gt;3%,Table2[[#This Row],[Salary]]&lt;MEDIAN(G:G)),"Underpaid",IF(AND(Table2[[#This Row],[Alpha]]&lt;0,Table2[[#This Row],[Salary]]&gt;MEDIAN(G:G)),"Overpaid","Fair"))</f>
        <v>Underpaid</v>
      </c>
      <c r="AO385" t="str">
        <f>IF(AND(Table2[[#This Row],[Alpha]]&gt;3%,Table2[[#This Row],[Tenure]]&gt;5),"Ready Now",IF(AND(Table2[[#This Row],[Alpha]]&gt;0,Table2[[#This Row],[Tenure]]&gt;3),"Ready Soon","Not Ready"))</f>
        <v>Not Ready</v>
      </c>
    </row>
    <row r="386" spans="1:41" x14ac:dyDescent="0.35">
      <c r="A386">
        <v>36</v>
      </c>
      <c r="B386" t="s">
        <v>32</v>
      </c>
      <c r="C386">
        <v>2</v>
      </c>
      <c r="D386" t="s">
        <v>35</v>
      </c>
      <c r="E386" t="s">
        <v>30</v>
      </c>
      <c r="F386">
        <v>3</v>
      </c>
      <c r="G386" s="7">
        <v>7596</v>
      </c>
      <c r="H386" t="s">
        <v>32</v>
      </c>
      <c r="I386">
        <v>3</v>
      </c>
      <c r="J386">
        <v>10</v>
      </c>
      <c r="K386" s="5">
        <v>0.08</v>
      </c>
      <c r="L386" s="5">
        <v>0.1</v>
      </c>
      <c r="M386" s="6">
        <f t="shared" ref="M386:M449" si="18">K386-L386</f>
        <v>-2.0000000000000004E-2</v>
      </c>
      <c r="N386" s="8">
        <f t="shared" ref="N386:N449" si="19">G386 * 0.2</f>
        <v>1519.2</v>
      </c>
      <c r="O386">
        <v>4500</v>
      </c>
      <c r="P386" t="str">
        <f t="shared" si="17"/>
        <v>low</v>
      </c>
      <c r="Q386" t="s">
        <v>26</v>
      </c>
      <c r="R386">
        <v>164</v>
      </c>
      <c r="S386" t="s">
        <v>27</v>
      </c>
      <c r="T386">
        <v>2</v>
      </c>
      <c r="U386">
        <v>2</v>
      </c>
      <c r="V386" t="s">
        <v>40</v>
      </c>
      <c r="W386">
        <v>61</v>
      </c>
      <c r="X386">
        <v>2</v>
      </c>
      <c r="Y386">
        <v>3</v>
      </c>
      <c r="Z386" t="s">
        <v>37</v>
      </c>
      <c r="AA386">
        <v>3809</v>
      </c>
      <c r="AB386">
        <v>1</v>
      </c>
      <c r="AC386">
        <v>13</v>
      </c>
      <c r="AD386">
        <v>3</v>
      </c>
      <c r="AE386">
        <v>2</v>
      </c>
      <c r="AF386">
        <v>2</v>
      </c>
      <c r="AG386">
        <v>10</v>
      </c>
      <c r="AH386">
        <v>2</v>
      </c>
      <c r="AI386">
        <v>9</v>
      </c>
      <c r="AJ386">
        <v>9</v>
      </c>
      <c r="AK386" t="str">
        <f>IF(Table2[[#This Row],[Alpha]]&gt;3%,"high performer",IF(Table2[[#This Row],[Alpha]]&gt;0%,"average performer","low performer"))</f>
        <v>low performer</v>
      </c>
      <c r="AL386" s="8">
        <v>9483.4998650279995</v>
      </c>
      <c r="AM386">
        <f>Table2[[#This Row],[Salary]]/Table2[[#This Row],[Market Salary]]</f>
        <v>0.80097011737317858</v>
      </c>
      <c r="AN386" t="str">
        <f>IF(AND(Table2[[#This Row],[Alpha]]&gt;3%,Table2[[#This Row],[Salary]]&lt;MEDIAN(G:G)),"Underpaid",IF(AND(Table2[[#This Row],[Alpha]]&lt;0,Table2[[#This Row],[Salary]]&gt;MEDIAN(G:G)),"Overpaid","Fair"))</f>
        <v>Overpaid</v>
      </c>
      <c r="AO386" t="str">
        <f>IF(AND(Table2[[#This Row],[Alpha]]&gt;3%,Table2[[#This Row],[Tenure]]&gt;5),"Ready Now",IF(AND(Table2[[#This Row],[Alpha]]&gt;0,Table2[[#This Row],[Tenure]]&gt;3),"Ready Soon","Not Ready"))</f>
        <v>Not Ready</v>
      </c>
    </row>
    <row r="387" spans="1:41" x14ac:dyDescent="0.35">
      <c r="A387">
        <v>30</v>
      </c>
      <c r="B387" t="s">
        <v>25</v>
      </c>
      <c r="C387">
        <v>3</v>
      </c>
      <c r="D387" t="s">
        <v>35</v>
      </c>
      <c r="E387" t="s">
        <v>36</v>
      </c>
      <c r="F387">
        <v>4</v>
      </c>
      <c r="G387" s="7">
        <v>2285</v>
      </c>
      <c r="H387" t="s">
        <v>25</v>
      </c>
      <c r="I387">
        <v>3</v>
      </c>
      <c r="J387">
        <v>1</v>
      </c>
      <c r="K387" s="5">
        <v>0.12</v>
      </c>
      <c r="L387" s="5">
        <v>0.1</v>
      </c>
      <c r="M387" s="6">
        <f t="shared" si="18"/>
        <v>1.999999999999999E-2</v>
      </c>
      <c r="N387" s="8">
        <f t="shared" si="19"/>
        <v>457</v>
      </c>
      <c r="O387">
        <v>3000</v>
      </c>
      <c r="P387" t="str">
        <f t="shared" ref="P387:P450" si="20">IF(G386&lt;7000,"low",IF(G386&lt;14000,"medium","High"))</f>
        <v>medium</v>
      </c>
      <c r="Q387" t="s">
        <v>33</v>
      </c>
      <c r="R387">
        <v>464</v>
      </c>
      <c r="S387" t="s">
        <v>34</v>
      </c>
      <c r="T387">
        <v>4</v>
      </c>
      <c r="U387">
        <v>3</v>
      </c>
      <c r="V387" t="s">
        <v>49</v>
      </c>
      <c r="W387">
        <v>40</v>
      </c>
      <c r="X387">
        <v>3</v>
      </c>
      <c r="Y387">
        <v>1</v>
      </c>
      <c r="Z387" t="s">
        <v>31</v>
      </c>
      <c r="AA387">
        <v>3427</v>
      </c>
      <c r="AB387">
        <v>9</v>
      </c>
      <c r="AC387">
        <v>23</v>
      </c>
      <c r="AD387">
        <v>4</v>
      </c>
      <c r="AE387">
        <v>3</v>
      </c>
      <c r="AF387">
        <v>0</v>
      </c>
      <c r="AG387">
        <v>3</v>
      </c>
      <c r="AH387">
        <v>4</v>
      </c>
      <c r="AI387">
        <v>0</v>
      </c>
      <c r="AJ387">
        <v>0</v>
      </c>
      <c r="AK387" t="str">
        <f>IF(Table2[[#This Row],[Alpha]]&gt;3%,"high performer",IF(Table2[[#This Row],[Alpha]]&gt;0%,"average performer","low performer"))</f>
        <v>average performer</v>
      </c>
      <c r="AL387" s="8">
        <v>2797.5265529327253</v>
      </c>
      <c r="AM387">
        <f>Table2[[#This Row],[Salary]]/Table2[[#This Row],[Market Salary]]</f>
        <v>0.81679296219890052</v>
      </c>
      <c r="AN387" t="str">
        <f>IF(AND(Table2[[#This Row],[Alpha]]&gt;3%,Table2[[#This Row],[Salary]]&lt;MEDIAN(G:G)),"Underpaid",IF(AND(Table2[[#This Row],[Alpha]]&lt;0,Table2[[#This Row],[Salary]]&gt;MEDIAN(G:G)),"Overpaid","Fair"))</f>
        <v>Fair</v>
      </c>
      <c r="AO387" t="str">
        <f>IF(AND(Table2[[#This Row],[Alpha]]&gt;3%,Table2[[#This Row],[Tenure]]&gt;5),"Ready Now",IF(AND(Table2[[#This Row],[Alpha]]&gt;0,Table2[[#This Row],[Tenure]]&gt;3),"Ready Soon","Not Ready"))</f>
        <v>Not Ready</v>
      </c>
    </row>
    <row r="388" spans="1:41" x14ac:dyDescent="0.35">
      <c r="A388">
        <v>37</v>
      </c>
      <c r="B388" t="s">
        <v>32</v>
      </c>
      <c r="C388">
        <v>4</v>
      </c>
      <c r="D388" t="s">
        <v>29</v>
      </c>
      <c r="E388" t="s">
        <v>39</v>
      </c>
      <c r="F388">
        <v>1</v>
      </c>
      <c r="G388" s="7">
        <v>3034</v>
      </c>
      <c r="H388" t="s">
        <v>32</v>
      </c>
      <c r="I388">
        <v>2</v>
      </c>
      <c r="J388">
        <v>18</v>
      </c>
      <c r="K388" s="5">
        <v>0.1</v>
      </c>
      <c r="L388" s="5">
        <v>0.09</v>
      </c>
      <c r="M388" s="6">
        <f t="shared" si="18"/>
        <v>1.0000000000000009E-2</v>
      </c>
      <c r="N388" s="8">
        <f t="shared" si="19"/>
        <v>606.80000000000007</v>
      </c>
      <c r="O388">
        <v>500</v>
      </c>
      <c r="P388" t="str">
        <f t="shared" si="20"/>
        <v>low</v>
      </c>
      <c r="Q388" t="s">
        <v>26</v>
      </c>
      <c r="R388">
        <v>1107</v>
      </c>
      <c r="S388" t="s">
        <v>34</v>
      </c>
      <c r="T388">
        <v>14</v>
      </c>
      <c r="U388">
        <v>3</v>
      </c>
      <c r="V388" t="s">
        <v>28</v>
      </c>
      <c r="W388">
        <v>95</v>
      </c>
      <c r="X388">
        <v>3</v>
      </c>
      <c r="Y388">
        <v>1</v>
      </c>
      <c r="Z388" t="s">
        <v>41</v>
      </c>
      <c r="AA388">
        <v>26914</v>
      </c>
      <c r="AB388">
        <v>1</v>
      </c>
      <c r="AC388">
        <v>12</v>
      </c>
      <c r="AD388">
        <v>3</v>
      </c>
      <c r="AE388">
        <v>3</v>
      </c>
      <c r="AF388">
        <v>1</v>
      </c>
      <c r="AG388">
        <v>18</v>
      </c>
      <c r="AH388">
        <v>2</v>
      </c>
      <c r="AI388">
        <v>7</v>
      </c>
      <c r="AJ388">
        <v>12</v>
      </c>
      <c r="AK388" t="str">
        <f>IF(Table2[[#This Row],[Alpha]]&gt;3%,"high performer",IF(Table2[[#This Row],[Alpha]]&gt;0%,"average performer","low performer"))</f>
        <v>average performer</v>
      </c>
      <c r="AL388" s="8">
        <v>3681.7300364353855</v>
      </c>
      <c r="AM388">
        <f>Table2[[#This Row],[Salary]]/Table2[[#This Row],[Market Salary]]</f>
        <v>0.82406911152494189</v>
      </c>
      <c r="AN388" t="str">
        <f>IF(AND(Table2[[#This Row],[Alpha]]&gt;3%,Table2[[#This Row],[Salary]]&lt;MEDIAN(G:G)),"Underpaid",IF(AND(Table2[[#This Row],[Alpha]]&lt;0,Table2[[#This Row],[Salary]]&gt;MEDIAN(G:G)),"Overpaid","Fair"))</f>
        <v>Fair</v>
      </c>
      <c r="AO388" t="str">
        <f>IF(AND(Table2[[#This Row],[Alpha]]&gt;3%,Table2[[#This Row],[Tenure]]&gt;5),"Ready Now",IF(AND(Table2[[#This Row],[Alpha]]&gt;0,Table2[[#This Row],[Tenure]]&gt;3),"Ready Soon","Not Ready"))</f>
        <v>Ready Soon</v>
      </c>
    </row>
    <row r="389" spans="1:41" x14ac:dyDescent="0.35">
      <c r="A389">
        <v>40</v>
      </c>
      <c r="B389" t="s">
        <v>32</v>
      </c>
      <c r="C389">
        <v>4</v>
      </c>
      <c r="D389" t="s">
        <v>29</v>
      </c>
      <c r="E389" t="s">
        <v>30</v>
      </c>
      <c r="F389">
        <v>2</v>
      </c>
      <c r="G389" s="7">
        <v>5715</v>
      </c>
      <c r="H389" t="s">
        <v>32</v>
      </c>
      <c r="I389">
        <v>3</v>
      </c>
      <c r="J389">
        <v>5</v>
      </c>
      <c r="K389" s="5">
        <v>0.1</v>
      </c>
      <c r="L389" s="5">
        <v>0.11</v>
      </c>
      <c r="M389" s="6">
        <f t="shared" si="18"/>
        <v>-9.999999999999995E-3</v>
      </c>
      <c r="N389" s="8">
        <f t="shared" si="19"/>
        <v>1143</v>
      </c>
      <c r="O389">
        <v>1200</v>
      </c>
      <c r="P389" t="str">
        <f t="shared" si="20"/>
        <v>low</v>
      </c>
      <c r="Q389" t="s">
        <v>26</v>
      </c>
      <c r="R389">
        <v>759</v>
      </c>
      <c r="S389" t="s">
        <v>27</v>
      </c>
      <c r="T389">
        <v>2</v>
      </c>
      <c r="U389">
        <v>2</v>
      </c>
      <c r="V389" t="s">
        <v>48</v>
      </c>
      <c r="W389">
        <v>46</v>
      </c>
      <c r="X389">
        <v>3</v>
      </c>
      <c r="Y389">
        <v>2</v>
      </c>
      <c r="Z389" t="s">
        <v>41</v>
      </c>
      <c r="AA389">
        <v>22553</v>
      </c>
      <c r="AB389">
        <v>7</v>
      </c>
      <c r="AC389">
        <v>12</v>
      </c>
      <c r="AD389">
        <v>3</v>
      </c>
      <c r="AE389">
        <v>3</v>
      </c>
      <c r="AF389">
        <v>2</v>
      </c>
      <c r="AG389">
        <v>8</v>
      </c>
      <c r="AH389">
        <v>5</v>
      </c>
      <c r="AI389">
        <v>4</v>
      </c>
      <c r="AJ389">
        <v>1</v>
      </c>
      <c r="AK389" t="str">
        <f>IF(Table2[[#This Row],[Alpha]]&gt;3%,"high performer",IF(Table2[[#This Row],[Alpha]]&gt;0%,"average performer","low performer"))</f>
        <v>low performer</v>
      </c>
      <c r="AL389" s="8">
        <v>6926.4718303130394</v>
      </c>
      <c r="AM389">
        <f>Table2[[#This Row],[Salary]]/Table2[[#This Row],[Market Salary]]</f>
        <v>0.82509539344242344</v>
      </c>
      <c r="AN389" t="str">
        <f>IF(AND(Table2[[#This Row],[Alpha]]&gt;3%,Table2[[#This Row],[Salary]]&lt;MEDIAN(G:G)),"Underpaid",IF(AND(Table2[[#This Row],[Alpha]]&lt;0,Table2[[#This Row],[Salary]]&gt;MEDIAN(G:G)),"Overpaid","Fair"))</f>
        <v>Overpaid</v>
      </c>
      <c r="AO389" t="str">
        <f>IF(AND(Table2[[#This Row],[Alpha]]&gt;3%,Table2[[#This Row],[Tenure]]&gt;5),"Ready Now",IF(AND(Table2[[#This Row],[Alpha]]&gt;0,Table2[[#This Row],[Tenure]]&gt;3),"Ready Soon","Not Ready"))</f>
        <v>Not Ready</v>
      </c>
    </row>
    <row r="390" spans="1:41" x14ac:dyDescent="0.35">
      <c r="A390">
        <v>42</v>
      </c>
      <c r="B390" t="s">
        <v>32</v>
      </c>
      <c r="C390">
        <v>2</v>
      </c>
      <c r="D390" t="s">
        <v>29</v>
      </c>
      <c r="E390" t="s">
        <v>39</v>
      </c>
      <c r="F390">
        <v>1</v>
      </c>
      <c r="G390" s="7">
        <v>2576</v>
      </c>
      <c r="H390" t="s">
        <v>32</v>
      </c>
      <c r="I390">
        <v>3</v>
      </c>
      <c r="J390">
        <v>5</v>
      </c>
      <c r="K390" s="5">
        <v>0.15</v>
      </c>
      <c r="L390" s="5">
        <v>7.0000000000000007E-2</v>
      </c>
      <c r="M390" s="6">
        <f t="shared" si="18"/>
        <v>7.9999999999999988E-2</v>
      </c>
      <c r="N390" s="8">
        <f t="shared" si="19"/>
        <v>515.20000000000005</v>
      </c>
      <c r="O390">
        <v>1200</v>
      </c>
      <c r="P390" t="str">
        <f t="shared" si="20"/>
        <v>low</v>
      </c>
      <c r="Q390" t="s">
        <v>26</v>
      </c>
      <c r="R390">
        <v>201</v>
      </c>
      <c r="S390" t="s">
        <v>34</v>
      </c>
      <c r="T390">
        <v>1</v>
      </c>
      <c r="U390">
        <v>4</v>
      </c>
      <c r="V390" t="s">
        <v>28</v>
      </c>
      <c r="W390">
        <v>95</v>
      </c>
      <c r="X390">
        <v>3</v>
      </c>
      <c r="Y390">
        <v>1</v>
      </c>
      <c r="Z390" t="s">
        <v>41</v>
      </c>
      <c r="AA390">
        <v>20490</v>
      </c>
      <c r="AB390">
        <v>3</v>
      </c>
      <c r="AC390">
        <v>16</v>
      </c>
      <c r="AD390">
        <v>3</v>
      </c>
      <c r="AE390">
        <v>2</v>
      </c>
      <c r="AF390">
        <v>1</v>
      </c>
      <c r="AG390">
        <v>8</v>
      </c>
      <c r="AH390">
        <v>5</v>
      </c>
      <c r="AI390">
        <v>2</v>
      </c>
      <c r="AJ390">
        <v>1</v>
      </c>
      <c r="AK390" t="str">
        <f>IF(Table2[[#This Row],[Alpha]]&gt;3%,"high performer",IF(Table2[[#This Row],[Alpha]]&gt;0%,"average performer","low performer"))</f>
        <v>high performer</v>
      </c>
      <c r="AL390" s="8">
        <v>3218.4332122897995</v>
      </c>
      <c r="AM390">
        <f>Table2[[#This Row],[Salary]]/Table2[[#This Row],[Market Salary]]</f>
        <v>0.80038945352768986</v>
      </c>
      <c r="AN390" t="str">
        <f>IF(AND(Table2[[#This Row],[Alpha]]&gt;3%,Table2[[#This Row],[Salary]]&lt;MEDIAN(G:G)),"Underpaid",IF(AND(Table2[[#This Row],[Alpha]]&lt;0,Table2[[#This Row],[Salary]]&gt;MEDIAN(G:G)),"Overpaid","Fair"))</f>
        <v>Underpaid</v>
      </c>
      <c r="AO390" t="str">
        <f>IF(AND(Table2[[#This Row],[Alpha]]&gt;3%,Table2[[#This Row],[Tenure]]&gt;5),"Ready Now",IF(AND(Table2[[#This Row],[Alpha]]&gt;0,Table2[[#This Row],[Tenure]]&gt;3),"Ready Soon","Not Ready"))</f>
        <v>Ready Soon</v>
      </c>
    </row>
    <row r="391" spans="1:41" x14ac:dyDescent="0.35">
      <c r="A391">
        <v>37</v>
      </c>
      <c r="B391" t="s">
        <v>32</v>
      </c>
      <c r="C391">
        <v>3</v>
      </c>
      <c r="D391" t="s">
        <v>35</v>
      </c>
      <c r="E391" t="s">
        <v>42</v>
      </c>
      <c r="F391">
        <v>2</v>
      </c>
      <c r="G391" s="7">
        <v>4197</v>
      </c>
      <c r="H391" t="s">
        <v>25</v>
      </c>
      <c r="I391">
        <v>2</v>
      </c>
      <c r="J391">
        <v>1</v>
      </c>
      <c r="K391" s="5">
        <v>0.12</v>
      </c>
      <c r="L391" s="5">
        <v>0.11</v>
      </c>
      <c r="M391" s="6">
        <f t="shared" si="18"/>
        <v>9.999999999999995E-3</v>
      </c>
      <c r="N391" s="8">
        <f t="shared" si="19"/>
        <v>839.40000000000009</v>
      </c>
      <c r="O391">
        <v>500</v>
      </c>
      <c r="P391" t="str">
        <f t="shared" si="20"/>
        <v>low</v>
      </c>
      <c r="Q391" t="s">
        <v>26</v>
      </c>
      <c r="R391">
        <v>1305</v>
      </c>
      <c r="S391" t="s">
        <v>34</v>
      </c>
      <c r="T391">
        <v>10</v>
      </c>
      <c r="U391">
        <v>4</v>
      </c>
      <c r="V391" t="s">
        <v>28</v>
      </c>
      <c r="W391">
        <v>49</v>
      </c>
      <c r="X391">
        <v>3</v>
      </c>
      <c r="Y391">
        <v>2</v>
      </c>
      <c r="Z391" t="s">
        <v>31</v>
      </c>
      <c r="AA391">
        <v>21123</v>
      </c>
      <c r="AB391">
        <v>2</v>
      </c>
      <c r="AC391">
        <v>12</v>
      </c>
      <c r="AD391">
        <v>3</v>
      </c>
      <c r="AE391">
        <v>4</v>
      </c>
      <c r="AF391">
        <v>0</v>
      </c>
      <c r="AG391">
        <v>18</v>
      </c>
      <c r="AH391">
        <v>2</v>
      </c>
      <c r="AI391">
        <v>0</v>
      </c>
      <c r="AJ391">
        <v>0</v>
      </c>
      <c r="AK391" t="str">
        <f>IF(Table2[[#This Row],[Alpha]]&gt;3%,"high performer",IF(Table2[[#This Row],[Alpha]]&gt;0%,"average performer","low performer"))</f>
        <v>average performer</v>
      </c>
      <c r="AL391" s="8">
        <v>5454.0547390404963</v>
      </c>
      <c r="AM391">
        <f>Table2[[#This Row],[Salary]]/Table2[[#This Row],[Market Salary]]</f>
        <v>0.76951922941982731</v>
      </c>
      <c r="AN391" t="str">
        <f>IF(AND(Table2[[#This Row],[Alpha]]&gt;3%,Table2[[#This Row],[Salary]]&lt;MEDIAN(G:G)),"Underpaid",IF(AND(Table2[[#This Row],[Alpha]]&lt;0,Table2[[#This Row],[Salary]]&gt;MEDIAN(G:G)),"Overpaid","Fair"))</f>
        <v>Fair</v>
      </c>
      <c r="AO391" t="str">
        <f>IF(AND(Table2[[#This Row],[Alpha]]&gt;3%,Table2[[#This Row],[Tenure]]&gt;5),"Ready Now",IF(AND(Table2[[#This Row],[Alpha]]&gt;0,Table2[[#This Row],[Tenure]]&gt;3),"Ready Soon","Not Ready"))</f>
        <v>Not Ready</v>
      </c>
    </row>
    <row r="392" spans="1:41" x14ac:dyDescent="0.35">
      <c r="A392">
        <v>43</v>
      </c>
      <c r="B392" t="s">
        <v>32</v>
      </c>
      <c r="C392">
        <v>1</v>
      </c>
      <c r="D392" t="s">
        <v>35</v>
      </c>
      <c r="E392" t="s">
        <v>47</v>
      </c>
      <c r="F392">
        <v>2</v>
      </c>
      <c r="G392" s="7">
        <v>14336</v>
      </c>
      <c r="H392" t="s">
        <v>32</v>
      </c>
      <c r="I392">
        <v>3</v>
      </c>
      <c r="J392">
        <v>25</v>
      </c>
      <c r="K392" s="5">
        <v>0.15</v>
      </c>
      <c r="L392" s="5">
        <v>0.1</v>
      </c>
      <c r="M392" s="6">
        <f t="shared" si="18"/>
        <v>4.9999999999999989E-2</v>
      </c>
      <c r="N392" s="8">
        <f t="shared" si="19"/>
        <v>2867.2000000000003</v>
      </c>
      <c r="O392">
        <v>1200</v>
      </c>
      <c r="P392" t="str">
        <f t="shared" si="20"/>
        <v>low</v>
      </c>
      <c r="Q392" t="s">
        <v>26</v>
      </c>
      <c r="R392">
        <v>982</v>
      </c>
      <c r="S392" t="s">
        <v>34</v>
      </c>
      <c r="T392">
        <v>12</v>
      </c>
      <c r="U392">
        <v>3</v>
      </c>
      <c r="V392" t="s">
        <v>28</v>
      </c>
      <c r="W392">
        <v>59</v>
      </c>
      <c r="X392">
        <v>2</v>
      </c>
      <c r="Y392">
        <v>4</v>
      </c>
      <c r="Z392" t="s">
        <v>41</v>
      </c>
      <c r="AA392">
        <v>4345</v>
      </c>
      <c r="AB392">
        <v>1</v>
      </c>
      <c r="AC392">
        <v>11</v>
      </c>
      <c r="AD392">
        <v>3</v>
      </c>
      <c r="AE392">
        <v>3</v>
      </c>
      <c r="AF392">
        <v>1</v>
      </c>
      <c r="AG392">
        <v>25</v>
      </c>
      <c r="AH392">
        <v>3</v>
      </c>
      <c r="AI392">
        <v>10</v>
      </c>
      <c r="AJ392">
        <v>3</v>
      </c>
      <c r="AK392" t="str">
        <f>IF(Table2[[#This Row],[Alpha]]&gt;3%,"high performer",IF(Table2[[#This Row],[Alpha]]&gt;0%,"average performer","low performer"))</f>
        <v>high performer</v>
      </c>
      <c r="AL392" s="8">
        <v>17863.267450322121</v>
      </c>
      <c r="AM392">
        <f>Table2[[#This Row],[Salary]]/Table2[[#This Row],[Market Salary]]</f>
        <v>0.80254074680729726</v>
      </c>
      <c r="AN392" t="str">
        <f>IF(AND(Table2[[#This Row],[Alpha]]&gt;3%,Table2[[#This Row],[Salary]]&lt;MEDIAN(G:G)),"Underpaid",IF(AND(Table2[[#This Row],[Alpha]]&lt;0,Table2[[#This Row],[Salary]]&gt;MEDIAN(G:G)),"Overpaid","Fair"))</f>
        <v>Fair</v>
      </c>
      <c r="AO392" t="str">
        <f>IF(AND(Table2[[#This Row],[Alpha]]&gt;3%,Table2[[#This Row],[Tenure]]&gt;5),"Ready Now",IF(AND(Table2[[#This Row],[Alpha]]&gt;0,Table2[[#This Row],[Tenure]]&gt;3),"Ready Soon","Not Ready"))</f>
        <v>Ready Now</v>
      </c>
    </row>
    <row r="393" spans="1:41" x14ac:dyDescent="0.35">
      <c r="A393">
        <v>40</v>
      </c>
      <c r="B393" t="s">
        <v>32</v>
      </c>
      <c r="C393">
        <v>2</v>
      </c>
      <c r="D393" t="s">
        <v>29</v>
      </c>
      <c r="E393" t="s">
        <v>39</v>
      </c>
      <c r="F393">
        <v>3</v>
      </c>
      <c r="G393" s="7">
        <v>3448</v>
      </c>
      <c r="H393" t="s">
        <v>32</v>
      </c>
      <c r="I393">
        <v>3</v>
      </c>
      <c r="J393">
        <v>1</v>
      </c>
      <c r="K393" s="5">
        <v>0.12</v>
      </c>
      <c r="L393" s="5">
        <v>0.11</v>
      </c>
      <c r="M393" s="6">
        <f t="shared" si="18"/>
        <v>9.999999999999995E-3</v>
      </c>
      <c r="N393" s="8">
        <f t="shared" si="19"/>
        <v>689.6</v>
      </c>
      <c r="O393">
        <v>4500</v>
      </c>
      <c r="P393" t="str">
        <f t="shared" si="20"/>
        <v>High</v>
      </c>
      <c r="Q393" t="s">
        <v>26</v>
      </c>
      <c r="R393">
        <v>555</v>
      </c>
      <c r="S393" t="s">
        <v>34</v>
      </c>
      <c r="T393">
        <v>2</v>
      </c>
      <c r="U393">
        <v>3</v>
      </c>
      <c r="V393" t="s">
        <v>40</v>
      </c>
      <c r="W393">
        <v>78</v>
      </c>
      <c r="X393">
        <v>2</v>
      </c>
      <c r="Y393">
        <v>2</v>
      </c>
      <c r="Z393" t="s">
        <v>37</v>
      </c>
      <c r="AA393">
        <v>13436</v>
      </c>
      <c r="AB393">
        <v>6</v>
      </c>
      <c r="AC393">
        <v>22</v>
      </c>
      <c r="AD393">
        <v>4</v>
      </c>
      <c r="AE393">
        <v>2</v>
      </c>
      <c r="AF393">
        <v>1</v>
      </c>
      <c r="AG393">
        <v>20</v>
      </c>
      <c r="AH393">
        <v>3</v>
      </c>
      <c r="AI393">
        <v>0</v>
      </c>
      <c r="AJ393">
        <v>0</v>
      </c>
      <c r="AK393" t="str">
        <f>IF(Table2[[#This Row],[Alpha]]&gt;3%,"high performer",IF(Table2[[#This Row],[Alpha]]&gt;0%,"average performer","low performer"))</f>
        <v>average performer</v>
      </c>
      <c r="AL393" s="8">
        <v>3710.4163764205846</v>
      </c>
      <c r="AM393">
        <f>Table2[[#This Row],[Salary]]/Table2[[#This Row],[Market Salary]]</f>
        <v>0.92927576050811422</v>
      </c>
      <c r="AN393" t="str">
        <f>IF(AND(Table2[[#This Row],[Alpha]]&gt;3%,Table2[[#This Row],[Salary]]&lt;MEDIAN(G:G)),"Underpaid",IF(AND(Table2[[#This Row],[Alpha]]&lt;0,Table2[[#This Row],[Salary]]&gt;MEDIAN(G:G)),"Overpaid","Fair"))</f>
        <v>Fair</v>
      </c>
      <c r="AO393" t="str">
        <f>IF(AND(Table2[[#This Row],[Alpha]]&gt;3%,Table2[[#This Row],[Tenure]]&gt;5),"Ready Now",IF(AND(Table2[[#This Row],[Alpha]]&gt;0,Table2[[#This Row],[Tenure]]&gt;3),"Ready Soon","Not Ready"))</f>
        <v>Not Ready</v>
      </c>
    </row>
    <row r="394" spans="1:41" x14ac:dyDescent="0.35">
      <c r="A394">
        <v>54</v>
      </c>
      <c r="B394" t="s">
        <v>32</v>
      </c>
      <c r="C394">
        <v>1</v>
      </c>
      <c r="D394" t="s">
        <v>35</v>
      </c>
      <c r="E394" t="s">
        <v>47</v>
      </c>
      <c r="F394">
        <v>1</v>
      </c>
      <c r="G394" s="7">
        <v>19406</v>
      </c>
      <c r="H394" t="s">
        <v>32</v>
      </c>
      <c r="I394">
        <v>2</v>
      </c>
      <c r="J394">
        <v>4</v>
      </c>
      <c r="K394" s="5">
        <v>0.15</v>
      </c>
      <c r="L394" s="5">
        <v>0.09</v>
      </c>
      <c r="M394" s="6">
        <f t="shared" si="18"/>
        <v>0.06</v>
      </c>
      <c r="N394" s="8">
        <f t="shared" si="19"/>
        <v>3881.2000000000003</v>
      </c>
      <c r="O394">
        <v>1200</v>
      </c>
      <c r="P394" t="str">
        <f t="shared" si="20"/>
        <v>low</v>
      </c>
      <c r="Q394" t="s">
        <v>26</v>
      </c>
      <c r="R394">
        <v>821</v>
      </c>
      <c r="S394" t="s">
        <v>34</v>
      </c>
      <c r="T394">
        <v>5</v>
      </c>
      <c r="U394">
        <v>2</v>
      </c>
      <c r="V394" t="s">
        <v>40</v>
      </c>
      <c r="W394">
        <v>86</v>
      </c>
      <c r="X394">
        <v>3</v>
      </c>
      <c r="Y394">
        <v>5</v>
      </c>
      <c r="Z394" t="s">
        <v>37</v>
      </c>
      <c r="AA394">
        <v>8509</v>
      </c>
      <c r="AB394">
        <v>4</v>
      </c>
      <c r="AC394">
        <v>11</v>
      </c>
      <c r="AD394">
        <v>3</v>
      </c>
      <c r="AE394">
        <v>3</v>
      </c>
      <c r="AF394">
        <v>1</v>
      </c>
      <c r="AG394">
        <v>24</v>
      </c>
      <c r="AH394">
        <v>4</v>
      </c>
      <c r="AI394">
        <v>2</v>
      </c>
      <c r="AJ394">
        <v>1</v>
      </c>
      <c r="AK394" t="str">
        <f>IF(Table2[[#This Row],[Alpha]]&gt;3%,"high performer",IF(Table2[[#This Row],[Alpha]]&gt;0%,"average performer","low performer"))</f>
        <v>high performer</v>
      </c>
      <c r="AL394" s="8">
        <v>21022.990790407741</v>
      </c>
      <c r="AM394">
        <f>Table2[[#This Row],[Salary]]/Table2[[#This Row],[Market Salary]]</f>
        <v>0.92308464544704394</v>
      </c>
      <c r="AN394" t="str">
        <f>IF(AND(Table2[[#This Row],[Alpha]]&gt;3%,Table2[[#This Row],[Salary]]&lt;MEDIAN(G:G)),"Underpaid",IF(AND(Table2[[#This Row],[Alpha]]&lt;0,Table2[[#This Row],[Salary]]&gt;MEDIAN(G:G)),"Overpaid","Fair"))</f>
        <v>Fair</v>
      </c>
      <c r="AO394" t="str">
        <f>IF(AND(Table2[[#This Row],[Alpha]]&gt;3%,Table2[[#This Row],[Tenure]]&gt;5),"Ready Now",IF(AND(Table2[[#This Row],[Alpha]]&gt;0,Table2[[#This Row],[Tenure]]&gt;3),"Ready Soon","Not Ready"))</f>
        <v>Ready Soon</v>
      </c>
    </row>
    <row r="395" spans="1:41" x14ac:dyDescent="0.35">
      <c r="A395">
        <v>34</v>
      </c>
      <c r="B395" t="s">
        <v>32</v>
      </c>
      <c r="C395">
        <v>3</v>
      </c>
      <c r="D395" t="s">
        <v>29</v>
      </c>
      <c r="E395" t="s">
        <v>30</v>
      </c>
      <c r="F395">
        <v>3</v>
      </c>
      <c r="G395" s="7">
        <v>6538</v>
      </c>
      <c r="H395" t="s">
        <v>32</v>
      </c>
      <c r="I395">
        <v>3</v>
      </c>
      <c r="J395">
        <v>3</v>
      </c>
      <c r="K395" s="5">
        <v>0.1</v>
      </c>
      <c r="L395" s="5">
        <v>0.11</v>
      </c>
      <c r="M395" s="6">
        <f t="shared" si="18"/>
        <v>-9.999999999999995E-3</v>
      </c>
      <c r="N395" s="8">
        <f t="shared" si="19"/>
        <v>1307.6000000000001</v>
      </c>
      <c r="O395">
        <v>3000</v>
      </c>
      <c r="P395" t="str">
        <f t="shared" si="20"/>
        <v>High</v>
      </c>
      <c r="Q395" t="s">
        <v>44</v>
      </c>
      <c r="R395">
        <v>1381</v>
      </c>
      <c r="S395" t="s">
        <v>27</v>
      </c>
      <c r="T395">
        <v>4</v>
      </c>
      <c r="U395">
        <v>4</v>
      </c>
      <c r="V395" t="s">
        <v>48</v>
      </c>
      <c r="W395">
        <v>72</v>
      </c>
      <c r="X395">
        <v>3</v>
      </c>
      <c r="Y395">
        <v>2</v>
      </c>
      <c r="Z395" t="s">
        <v>37</v>
      </c>
      <c r="AA395">
        <v>12740</v>
      </c>
      <c r="AB395">
        <v>9</v>
      </c>
      <c r="AC395">
        <v>15</v>
      </c>
      <c r="AD395">
        <v>3</v>
      </c>
      <c r="AE395">
        <v>1</v>
      </c>
      <c r="AF395">
        <v>1</v>
      </c>
      <c r="AG395">
        <v>6</v>
      </c>
      <c r="AH395">
        <v>3</v>
      </c>
      <c r="AI395">
        <v>2</v>
      </c>
      <c r="AJ395">
        <v>1</v>
      </c>
      <c r="AK395" t="str">
        <f>IF(Table2[[#This Row],[Alpha]]&gt;3%,"high performer",IF(Table2[[#This Row],[Alpha]]&gt;0%,"average performer","low performer"))</f>
        <v>low performer</v>
      </c>
      <c r="AL395" s="8">
        <v>8097.9327220633759</v>
      </c>
      <c r="AM395">
        <f>Table2[[#This Row],[Salary]]/Table2[[#This Row],[Market Salary]]</f>
        <v>0.80736654951291065</v>
      </c>
      <c r="AN395" t="str">
        <f>IF(AND(Table2[[#This Row],[Alpha]]&gt;3%,Table2[[#This Row],[Salary]]&lt;MEDIAN(G:G)),"Underpaid",IF(AND(Table2[[#This Row],[Alpha]]&lt;0,Table2[[#This Row],[Salary]]&gt;MEDIAN(G:G)),"Overpaid","Fair"))</f>
        <v>Overpaid</v>
      </c>
      <c r="AO395" t="str">
        <f>IF(AND(Table2[[#This Row],[Alpha]]&gt;3%,Table2[[#This Row],[Tenure]]&gt;5),"Ready Now",IF(AND(Table2[[#This Row],[Alpha]]&gt;0,Table2[[#This Row],[Tenure]]&gt;3),"Ready Soon","Not Ready"))</f>
        <v>Not Ready</v>
      </c>
    </row>
    <row r="396" spans="1:41" x14ac:dyDescent="0.35">
      <c r="A396">
        <v>31</v>
      </c>
      <c r="B396" t="s">
        <v>32</v>
      </c>
      <c r="C396">
        <v>2</v>
      </c>
      <c r="D396" t="s">
        <v>29</v>
      </c>
      <c r="E396" t="s">
        <v>42</v>
      </c>
      <c r="F396">
        <v>1</v>
      </c>
      <c r="G396" s="7">
        <v>4306</v>
      </c>
      <c r="H396" t="s">
        <v>32</v>
      </c>
      <c r="I396">
        <v>1</v>
      </c>
      <c r="J396">
        <v>13</v>
      </c>
      <c r="K396" s="5">
        <v>0.08</v>
      </c>
      <c r="L396" s="5">
        <v>0.1</v>
      </c>
      <c r="M396" s="6">
        <f t="shared" si="18"/>
        <v>-2.0000000000000004E-2</v>
      </c>
      <c r="N396" s="8">
        <f t="shared" si="19"/>
        <v>861.2</v>
      </c>
      <c r="O396">
        <v>3000</v>
      </c>
      <c r="P396" t="str">
        <f t="shared" si="20"/>
        <v>low</v>
      </c>
      <c r="Q396" t="s">
        <v>26</v>
      </c>
      <c r="R396">
        <v>480</v>
      </c>
      <c r="S396" t="s">
        <v>34</v>
      </c>
      <c r="T396">
        <v>7</v>
      </c>
      <c r="U396">
        <v>2</v>
      </c>
      <c r="V396" t="s">
        <v>40</v>
      </c>
      <c r="W396">
        <v>31</v>
      </c>
      <c r="X396">
        <v>3</v>
      </c>
      <c r="Y396">
        <v>2</v>
      </c>
      <c r="Z396" t="s">
        <v>37</v>
      </c>
      <c r="AA396">
        <v>4156</v>
      </c>
      <c r="AB396">
        <v>1</v>
      </c>
      <c r="AC396">
        <v>12</v>
      </c>
      <c r="AD396">
        <v>3</v>
      </c>
      <c r="AE396">
        <v>2</v>
      </c>
      <c r="AF396">
        <v>1</v>
      </c>
      <c r="AG396">
        <v>13</v>
      </c>
      <c r="AH396">
        <v>5</v>
      </c>
      <c r="AI396">
        <v>10</v>
      </c>
      <c r="AJ396">
        <v>3</v>
      </c>
      <c r="AK396" t="str">
        <f>IF(Table2[[#This Row],[Alpha]]&gt;3%,"high performer",IF(Table2[[#This Row],[Alpha]]&gt;0%,"average performer","low performer"))</f>
        <v>low performer</v>
      </c>
      <c r="AL396" s="8">
        <v>4483.7955443416085</v>
      </c>
      <c r="AM396">
        <f>Table2[[#This Row],[Salary]]/Table2[[#This Row],[Market Salary]]</f>
        <v>0.96034708929447499</v>
      </c>
      <c r="AN396" t="str">
        <f>IF(AND(Table2[[#This Row],[Alpha]]&gt;3%,Table2[[#This Row],[Salary]]&lt;MEDIAN(G:G)),"Underpaid",IF(AND(Table2[[#This Row],[Alpha]]&lt;0,Table2[[#This Row],[Salary]]&gt;MEDIAN(G:G)),"Overpaid","Fair"))</f>
        <v>Fair</v>
      </c>
      <c r="AO396" t="str">
        <f>IF(AND(Table2[[#This Row],[Alpha]]&gt;3%,Table2[[#This Row],[Tenure]]&gt;5),"Ready Now",IF(AND(Table2[[#This Row],[Alpha]]&gt;0,Table2[[#This Row],[Tenure]]&gt;3),"Ready Soon","Not Ready"))</f>
        <v>Not Ready</v>
      </c>
    </row>
    <row r="397" spans="1:41" x14ac:dyDescent="0.35">
      <c r="A397">
        <v>43</v>
      </c>
      <c r="B397" t="s">
        <v>32</v>
      </c>
      <c r="C397">
        <v>4</v>
      </c>
      <c r="D397" t="s">
        <v>35</v>
      </c>
      <c r="E397" t="s">
        <v>39</v>
      </c>
      <c r="F397">
        <v>4</v>
      </c>
      <c r="G397" s="7">
        <v>2258</v>
      </c>
      <c r="H397" t="s">
        <v>32</v>
      </c>
      <c r="I397">
        <v>3</v>
      </c>
      <c r="J397">
        <v>3</v>
      </c>
      <c r="K397" s="5">
        <v>0.1</v>
      </c>
      <c r="L397" s="5">
        <v>7.0000000000000007E-2</v>
      </c>
      <c r="M397" s="6">
        <f t="shared" si="18"/>
        <v>0.03</v>
      </c>
      <c r="N397" s="8">
        <f t="shared" si="19"/>
        <v>451.6</v>
      </c>
      <c r="O397">
        <v>3000</v>
      </c>
      <c r="P397" t="str">
        <f t="shared" si="20"/>
        <v>low</v>
      </c>
      <c r="Q397" t="s">
        <v>33</v>
      </c>
      <c r="R397">
        <v>313</v>
      </c>
      <c r="S397" t="s">
        <v>34</v>
      </c>
      <c r="T397">
        <v>21</v>
      </c>
      <c r="U397">
        <v>3</v>
      </c>
      <c r="V397" t="s">
        <v>40</v>
      </c>
      <c r="W397">
        <v>61</v>
      </c>
      <c r="X397">
        <v>3</v>
      </c>
      <c r="Y397">
        <v>1</v>
      </c>
      <c r="Z397" t="s">
        <v>37</v>
      </c>
      <c r="AA397">
        <v>15238</v>
      </c>
      <c r="AB397">
        <v>7</v>
      </c>
      <c r="AC397">
        <v>20</v>
      </c>
      <c r="AD397">
        <v>4</v>
      </c>
      <c r="AE397">
        <v>1</v>
      </c>
      <c r="AF397">
        <v>1</v>
      </c>
      <c r="AG397">
        <v>8</v>
      </c>
      <c r="AH397">
        <v>1</v>
      </c>
      <c r="AI397">
        <v>2</v>
      </c>
      <c r="AJ397">
        <v>1</v>
      </c>
      <c r="AK397" t="str">
        <f>IF(Table2[[#This Row],[Alpha]]&gt;3%,"high performer",IF(Table2[[#This Row],[Alpha]]&gt;0%,"average performer","low performer"))</f>
        <v>average performer</v>
      </c>
      <c r="AL397" s="8">
        <v>2355.342799641659</v>
      </c>
      <c r="AM397">
        <f>Table2[[#This Row],[Salary]]/Table2[[#This Row],[Market Salary]]</f>
        <v>0.95867149373905625</v>
      </c>
      <c r="AN397" t="str">
        <f>IF(AND(Table2[[#This Row],[Alpha]]&gt;3%,Table2[[#This Row],[Salary]]&lt;MEDIAN(G:G)),"Underpaid",IF(AND(Table2[[#This Row],[Alpha]]&lt;0,Table2[[#This Row],[Salary]]&gt;MEDIAN(G:G)),"Overpaid","Fair"))</f>
        <v>Fair</v>
      </c>
      <c r="AO397" t="str">
        <f>IF(AND(Table2[[#This Row],[Alpha]]&gt;3%,Table2[[#This Row],[Tenure]]&gt;5),"Ready Now",IF(AND(Table2[[#This Row],[Alpha]]&gt;0,Table2[[#This Row],[Tenure]]&gt;3),"Ready Soon","Not Ready"))</f>
        <v>Not Ready</v>
      </c>
    </row>
    <row r="398" spans="1:41" x14ac:dyDescent="0.35">
      <c r="A398">
        <v>43</v>
      </c>
      <c r="B398" t="s">
        <v>32</v>
      </c>
      <c r="C398">
        <v>3</v>
      </c>
      <c r="D398" t="s">
        <v>29</v>
      </c>
      <c r="E398" t="s">
        <v>43</v>
      </c>
      <c r="F398">
        <v>3</v>
      </c>
      <c r="G398" s="7">
        <v>4522</v>
      </c>
      <c r="H398" t="s">
        <v>25</v>
      </c>
      <c r="I398">
        <v>3</v>
      </c>
      <c r="J398">
        <v>5</v>
      </c>
      <c r="K398" s="5">
        <v>0.08</v>
      </c>
      <c r="L398" s="5">
        <v>0.09</v>
      </c>
      <c r="M398" s="6">
        <f t="shared" si="18"/>
        <v>-9.999999999999995E-3</v>
      </c>
      <c r="N398" s="8">
        <f t="shared" si="19"/>
        <v>904.40000000000009</v>
      </c>
      <c r="O398">
        <v>4500</v>
      </c>
      <c r="P398" t="str">
        <f t="shared" si="20"/>
        <v>low</v>
      </c>
      <c r="Q398" t="s">
        <v>26</v>
      </c>
      <c r="R398">
        <v>1473</v>
      </c>
      <c r="S398" t="s">
        <v>34</v>
      </c>
      <c r="T398">
        <v>8</v>
      </c>
      <c r="U398">
        <v>4</v>
      </c>
      <c r="V398" t="s">
        <v>38</v>
      </c>
      <c r="W398">
        <v>74</v>
      </c>
      <c r="X398">
        <v>3</v>
      </c>
      <c r="Y398">
        <v>2</v>
      </c>
      <c r="Z398" t="s">
        <v>41</v>
      </c>
      <c r="AA398">
        <v>2227</v>
      </c>
      <c r="AB398">
        <v>4</v>
      </c>
      <c r="AC398">
        <v>14</v>
      </c>
      <c r="AD398">
        <v>3</v>
      </c>
      <c r="AE398">
        <v>4</v>
      </c>
      <c r="AF398">
        <v>0</v>
      </c>
      <c r="AG398">
        <v>8</v>
      </c>
      <c r="AH398">
        <v>3</v>
      </c>
      <c r="AI398">
        <v>2</v>
      </c>
      <c r="AJ398">
        <v>0</v>
      </c>
      <c r="AK398" t="str">
        <f>IF(Table2[[#This Row],[Alpha]]&gt;3%,"high performer",IF(Table2[[#This Row],[Alpha]]&gt;0%,"average performer","low performer"))</f>
        <v>low performer</v>
      </c>
      <c r="AL398" s="8">
        <v>4800.3937902283451</v>
      </c>
      <c r="AM398">
        <f>Table2[[#This Row],[Salary]]/Table2[[#This Row],[Market Salary]]</f>
        <v>0.94200605150455741</v>
      </c>
      <c r="AN398" t="str">
        <f>IF(AND(Table2[[#This Row],[Alpha]]&gt;3%,Table2[[#This Row],[Salary]]&lt;MEDIAN(G:G)),"Underpaid",IF(AND(Table2[[#This Row],[Alpha]]&lt;0,Table2[[#This Row],[Salary]]&gt;MEDIAN(G:G)),"Overpaid","Fair"))</f>
        <v>Fair</v>
      </c>
      <c r="AO398" t="str">
        <f>IF(AND(Table2[[#This Row],[Alpha]]&gt;3%,Table2[[#This Row],[Tenure]]&gt;5),"Ready Now",IF(AND(Table2[[#This Row],[Alpha]]&gt;0,Table2[[#This Row],[Tenure]]&gt;3),"Ready Soon","Not Ready"))</f>
        <v>Not Ready</v>
      </c>
    </row>
    <row r="399" spans="1:41" x14ac:dyDescent="0.35">
      <c r="A399">
        <v>25</v>
      </c>
      <c r="B399" t="s">
        <v>32</v>
      </c>
      <c r="C399">
        <v>2</v>
      </c>
      <c r="D399" t="s">
        <v>29</v>
      </c>
      <c r="E399" t="s">
        <v>30</v>
      </c>
      <c r="F399">
        <v>4</v>
      </c>
      <c r="G399" s="7">
        <v>4487</v>
      </c>
      <c r="H399" t="s">
        <v>25</v>
      </c>
      <c r="I399">
        <v>3</v>
      </c>
      <c r="J399">
        <v>5</v>
      </c>
      <c r="K399" s="5">
        <v>0.1</v>
      </c>
      <c r="L399" s="5">
        <v>0.1</v>
      </c>
      <c r="M399" s="6">
        <f t="shared" si="18"/>
        <v>0</v>
      </c>
      <c r="N399" s="8">
        <f t="shared" si="19"/>
        <v>897.40000000000009</v>
      </c>
      <c r="O399">
        <v>4500</v>
      </c>
      <c r="P399" t="str">
        <f t="shared" si="20"/>
        <v>low</v>
      </c>
      <c r="Q399" t="s">
        <v>26</v>
      </c>
      <c r="R399">
        <v>891</v>
      </c>
      <c r="S399" t="s">
        <v>27</v>
      </c>
      <c r="T399">
        <v>4</v>
      </c>
      <c r="U399">
        <v>2</v>
      </c>
      <c r="V399" t="s">
        <v>28</v>
      </c>
      <c r="W399">
        <v>99</v>
      </c>
      <c r="X399">
        <v>2</v>
      </c>
      <c r="Y399">
        <v>2</v>
      </c>
      <c r="Z399" t="s">
        <v>31</v>
      </c>
      <c r="AA399">
        <v>12090</v>
      </c>
      <c r="AB399">
        <v>1</v>
      </c>
      <c r="AC399">
        <v>11</v>
      </c>
      <c r="AD399">
        <v>3</v>
      </c>
      <c r="AE399">
        <v>2</v>
      </c>
      <c r="AF399">
        <v>0</v>
      </c>
      <c r="AG399">
        <v>5</v>
      </c>
      <c r="AH399">
        <v>3</v>
      </c>
      <c r="AI399">
        <v>4</v>
      </c>
      <c r="AJ399">
        <v>1</v>
      </c>
      <c r="AK399" t="str">
        <f>IF(Table2[[#This Row],[Alpha]]&gt;3%,"high performer",IF(Table2[[#This Row],[Alpha]]&gt;0%,"average performer","low performer"))</f>
        <v>low performer</v>
      </c>
      <c r="AL399" s="8">
        <v>5753.7502204554112</v>
      </c>
      <c r="AM399">
        <f>Table2[[#This Row],[Salary]]/Table2[[#This Row],[Market Salary]]</f>
        <v>0.77983920540173401</v>
      </c>
      <c r="AN399" t="str">
        <f>IF(AND(Table2[[#This Row],[Alpha]]&gt;3%,Table2[[#This Row],[Salary]]&lt;MEDIAN(G:G)),"Underpaid",IF(AND(Table2[[#This Row],[Alpha]]&lt;0,Table2[[#This Row],[Salary]]&gt;MEDIAN(G:G)),"Overpaid","Fair"))</f>
        <v>Fair</v>
      </c>
      <c r="AO399" t="str">
        <f>IF(AND(Table2[[#This Row],[Alpha]]&gt;3%,Table2[[#This Row],[Tenure]]&gt;5),"Ready Now",IF(AND(Table2[[#This Row],[Alpha]]&gt;0,Table2[[#This Row],[Tenure]]&gt;3),"Ready Soon","Not Ready"))</f>
        <v>Not Ready</v>
      </c>
    </row>
    <row r="400" spans="1:41" x14ac:dyDescent="0.35">
      <c r="A400">
        <v>37</v>
      </c>
      <c r="B400" t="s">
        <v>32</v>
      </c>
      <c r="C400">
        <v>2</v>
      </c>
      <c r="D400" t="s">
        <v>29</v>
      </c>
      <c r="E400" t="s">
        <v>36</v>
      </c>
      <c r="F400">
        <v>3</v>
      </c>
      <c r="G400" s="7">
        <v>4449</v>
      </c>
      <c r="H400" t="s">
        <v>25</v>
      </c>
      <c r="I400">
        <v>3</v>
      </c>
      <c r="J400">
        <v>13</v>
      </c>
      <c r="K400" s="5">
        <v>0.12</v>
      </c>
      <c r="L400" s="5">
        <v>0.11</v>
      </c>
      <c r="M400" s="6">
        <f t="shared" si="18"/>
        <v>9.999999999999995E-3</v>
      </c>
      <c r="N400" s="8">
        <f t="shared" si="19"/>
        <v>889.80000000000007</v>
      </c>
      <c r="O400">
        <v>1200</v>
      </c>
      <c r="P400" t="str">
        <f t="shared" si="20"/>
        <v>low</v>
      </c>
      <c r="Q400" t="s">
        <v>44</v>
      </c>
      <c r="R400">
        <v>1063</v>
      </c>
      <c r="S400" t="s">
        <v>34</v>
      </c>
      <c r="T400">
        <v>25</v>
      </c>
      <c r="U400">
        <v>5</v>
      </c>
      <c r="V400" t="s">
        <v>40</v>
      </c>
      <c r="W400">
        <v>72</v>
      </c>
      <c r="X400">
        <v>3</v>
      </c>
      <c r="Y400">
        <v>2</v>
      </c>
      <c r="Z400" t="s">
        <v>37</v>
      </c>
      <c r="AA400">
        <v>23866</v>
      </c>
      <c r="AB400">
        <v>3</v>
      </c>
      <c r="AC400">
        <v>15</v>
      </c>
      <c r="AD400">
        <v>3</v>
      </c>
      <c r="AE400">
        <v>1</v>
      </c>
      <c r="AF400">
        <v>2</v>
      </c>
      <c r="AG400">
        <v>15</v>
      </c>
      <c r="AH400">
        <v>2</v>
      </c>
      <c r="AI400">
        <v>11</v>
      </c>
      <c r="AJ400">
        <v>10</v>
      </c>
      <c r="AK400" t="str">
        <f>IF(Table2[[#This Row],[Alpha]]&gt;3%,"high performer",IF(Table2[[#This Row],[Alpha]]&gt;0%,"average performer","low performer"))</f>
        <v>average performer</v>
      </c>
      <c r="AL400" s="8">
        <v>5662.3235921645974</v>
      </c>
      <c r="AM400">
        <f>Table2[[#This Row],[Salary]]/Table2[[#This Row],[Market Salary]]</f>
        <v>0.7857198423199323</v>
      </c>
      <c r="AN400" t="str">
        <f>IF(AND(Table2[[#This Row],[Alpha]]&gt;3%,Table2[[#This Row],[Salary]]&lt;MEDIAN(G:G)),"Underpaid",IF(AND(Table2[[#This Row],[Alpha]]&lt;0,Table2[[#This Row],[Salary]]&gt;MEDIAN(G:G)),"Overpaid","Fair"))</f>
        <v>Fair</v>
      </c>
      <c r="AO400" t="str">
        <f>IF(AND(Table2[[#This Row],[Alpha]]&gt;3%,Table2[[#This Row],[Tenure]]&gt;5),"Ready Now",IF(AND(Table2[[#This Row],[Alpha]]&gt;0,Table2[[#This Row],[Tenure]]&gt;3),"Ready Soon","Not Ready"))</f>
        <v>Ready Soon</v>
      </c>
    </row>
    <row r="401" spans="1:41" x14ac:dyDescent="0.35">
      <c r="A401">
        <v>31</v>
      </c>
      <c r="B401" t="s">
        <v>32</v>
      </c>
      <c r="C401">
        <v>4</v>
      </c>
      <c r="D401" t="s">
        <v>35</v>
      </c>
      <c r="E401" t="s">
        <v>39</v>
      </c>
      <c r="F401">
        <v>1</v>
      </c>
      <c r="G401" s="7">
        <v>2218</v>
      </c>
      <c r="H401" t="s">
        <v>32</v>
      </c>
      <c r="I401">
        <v>3</v>
      </c>
      <c r="J401">
        <v>4</v>
      </c>
      <c r="K401" s="5">
        <v>0.1</v>
      </c>
      <c r="L401" s="5">
        <v>0.1</v>
      </c>
      <c r="M401" s="6">
        <f t="shared" si="18"/>
        <v>0</v>
      </c>
      <c r="N401" s="8">
        <f t="shared" si="19"/>
        <v>443.6</v>
      </c>
      <c r="O401">
        <v>3000</v>
      </c>
      <c r="P401" t="str">
        <f t="shared" si="20"/>
        <v>low</v>
      </c>
      <c r="Q401" t="s">
        <v>26</v>
      </c>
      <c r="R401">
        <v>329</v>
      </c>
      <c r="S401" t="s">
        <v>34</v>
      </c>
      <c r="T401">
        <v>1</v>
      </c>
      <c r="U401">
        <v>2</v>
      </c>
      <c r="V401" t="s">
        <v>28</v>
      </c>
      <c r="W401">
        <v>98</v>
      </c>
      <c r="X401">
        <v>2</v>
      </c>
      <c r="Y401">
        <v>1</v>
      </c>
      <c r="Z401" t="s">
        <v>37</v>
      </c>
      <c r="AA401">
        <v>16193</v>
      </c>
      <c r="AB401">
        <v>1</v>
      </c>
      <c r="AC401">
        <v>12</v>
      </c>
      <c r="AD401">
        <v>3</v>
      </c>
      <c r="AE401">
        <v>3</v>
      </c>
      <c r="AF401">
        <v>1</v>
      </c>
      <c r="AG401">
        <v>4</v>
      </c>
      <c r="AH401">
        <v>3</v>
      </c>
      <c r="AI401">
        <v>2</v>
      </c>
      <c r="AJ401">
        <v>3</v>
      </c>
      <c r="AK401" t="str">
        <f>IF(Table2[[#This Row],[Alpha]]&gt;3%,"high performer",IF(Table2[[#This Row],[Alpha]]&gt;0%,"average performer","low performer"))</f>
        <v>low performer</v>
      </c>
      <c r="AL401" s="8">
        <v>2697.3414739014779</v>
      </c>
      <c r="AM401">
        <f>Table2[[#This Row],[Salary]]/Table2[[#This Row],[Market Salary]]</f>
        <v>0.82229114165209838</v>
      </c>
      <c r="AN401" t="str">
        <f>IF(AND(Table2[[#This Row],[Alpha]]&gt;3%,Table2[[#This Row],[Salary]]&lt;MEDIAN(G:G)),"Underpaid",IF(AND(Table2[[#This Row],[Alpha]]&lt;0,Table2[[#This Row],[Salary]]&gt;MEDIAN(G:G)),"Overpaid","Fair"))</f>
        <v>Fair</v>
      </c>
      <c r="AO401" t="str">
        <f>IF(AND(Table2[[#This Row],[Alpha]]&gt;3%,Table2[[#This Row],[Tenure]]&gt;5),"Ready Now",IF(AND(Table2[[#This Row],[Alpha]]&gt;0,Table2[[#This Row],[Tenure]]&gt;3),"Ready Soon","Not Ready"))</f>
        <v>Not Ready</v>
      </c>
    </row>
    <row r="402" spans="1:41" x14ac:dyDescent="0.35">
      <c r="A402">
        <v>39</v>
      </c>
      <c r="B402" t="s">
        <v>32</v>
      </c>
      <c r="C402">
        <v>2</v>
      </c>
      <c r="D402" t="s">
        <v>35</v>
      </c>
      <c r="E402" t="s">
        <v>45</v>
      </c>
      <c r="F402">
        <v>3</v>
      </c>
      <c r="G402" s="7">
        <v>19197</v>
      </c>
      <c r="H402" t="s">
        <v>25</v>
      </c>
      <c r="I402">
        <v>3</v>
      </c>
      <c r="J402">
        <v>21</v>
      </c>
      <c r="K402" s="5">
        <v>0.12</v>
      </c>
      <c r="L402" s="5">
        <v>0.11</v>
      </c>
      <c r="M402" s="6">
        <f t="shared" si="18"/>
        <v>9.999999999999995E-3</v>
      </c>
      <c r="N402" s="8">
        <f t="shared" si="19"/>
        <v>3839.4</v>
      </c>
      <c r="O402">
        <v>3000</v>
      </c>
      <c r="P402" t="str">
        <f t="shared" si="20"/>
        <v>low</v>
      </c>
      <c r="Q402" t="s">
        <v>33</v>
      </c>
      <c r="R402">
        <v>1218</v>
      </c>
      <c r="S402" t="s">
        <v>34</v>
      </c>
      <c r="T402">
        <v>1</v>
      </c>
      <c r="U402">
        <v>1</v>
      </c>
      <c r="V402" t="s">
        <v>28</v>
      </c>
      <c r="W402">
        <v>52</v>
      </c>
      <c r="X402">
        <v>3</v>
      </c>
      <c r="Y402">
        <v>5</v>
      </c>
      <c r="Z402" t="s">
        <v>41</v>
      </c>
      <c r="AA402">
        <v>8213</v>
      </c>
      <c r="AB402">
        <v>1</v>
      </c>
      <c r="AC402">
        <v>14</v>
      </c>
      <c r="AD402">
        <v>3</v>
      </c>
      <c r="AE402">
        <v>3</v>
      </c>
      <c r="AF402">
        <v>1</v>
      </c>
      <c r="AG402">
        <v>21</v>
      </c>
      <c r="AH402">
        <v>3</v>
      </c>
      <c r="AI402">
        <v>8</v>
      </c>
      <c r="AJ402">
        <v>1</v>
      </c>
      <c r="AK402" t="str">
        <f>IF(Table2[[#This Row],[Alpha]]&gt;3%,"high performer",IF(Table2[[#This Row],[Alpha]]&gt;0%,"average performer","low performer"))</f>
        <v>average performer</v>
      </c>
      <c r="AL402" s="8">
        <v>19884.096109230723</v>
      </c>
      <c r="AM402">
        <f>Table2[[#This Row],[Salary]]/Table2[[#This Row],[Market Salary]]</f>
        <v>0.96544494125072378</v>
      </c>
      <c r="AN402" t="str">
        <f>IF(AND(Table2[[#This Row],[Alpha]]&gt;3%,Table2[[#This Row],[Salary]]&lt;MEDIAN(G:G)),"Underpaid",IF(AND(Table2[[#This Row],[Alpha]]&lt;0,Table2[[#This Row],[Salary]]&gt;MEDIAN(G:G)),"Overpaid","Fair"))</f>
        <v>Fair</v>
      </c>
      <c r="AO402" t="str">
        <f>IF(AND(Table2[[#This Row],[Alpha]]&gt;3%,Table2[[#This Row],[Tenure]]&gt;5),"Ready Now",IF(AND(Table2[[#This Row],[Alpha]]&gt;0,Table2[[#This Row],[Tenure]]&gt;3),"Ready Soon","Not Ready"))</f>
        <v>Ready Soon</v>
      </c>
    </row>
    <row r="403" spans="1:41" x14ac:dyDescent="0.35">
      <c r="A403">
        <v>56</v>
      </c>
      <c r="B403" t="s">
        <v>32</v>
      </c>
      <c r="C403">
        <v>3</v>
      </c>
      <c r="D403" t="s">
        <v>29</v>
      </c>
      <c r="E403" t="s">
        <v>30</v>
      </c>
      <c r="F403">
        <v>1</v>
      </c>
      <c r="G403" s="7">
        <v>13212</v>
      </c>
      <c r="H403" t="s">
        <v>32</v>
      </c>
      <c r="I403">
        <v>2</v>
      </c>
      <c r="J403">
        <v>7</v>
      </c>
      <c r="K403" s="5">
        <v>0.15</v>
      </c>
      <c r="L403" s="5">
        <v>0.1</v>
      </c>
      <c r="M403" s="6">
        <f t="shared" si="18"/>
        <v>4.9999999999999989E-2</v>
      </c>
      <c r="N403" s="8">
        <f t="shared" si="19"/>
        <v>2642.4</v>
      </c>
      <c r="O403">
        <v>1200</v>
      </c>
      <c r="P403" t="str">
        <f t="shared" si="20"/>
        <v>High</v>
      </c>
      <c r="Q403" t="s">
        <v>33</v>
      </c>
      <c r="R403">
        <v>906</v>
      </c>
      <c r="S403" t="s">
        <v>27</v>
      </c>
      <c r="T403">
        <v>6</v>
      </c>
      <c r="U403">
        <v>3</v>
      </c>
      <c r="V403" t="s">
        <v>28</v>
      </c>
      <c r="W403">
        <v>86</v>
      </c>
      <c r="X403">
        <v>4</v>
      </c>
      <c r="Y403">
        <v>4</v>
      </c>
      <c r="Z403" t="s">
        <v>37</v>
      </c>
      <c r="AA403">
        <v>18256</v>
      </c>
      <c r="AB403">
        <v>9</v>
      </c>
      <c r="AC403">
        <v>11</v>
      </c>
      <c r="AD403">
        <v>3</v>
      </c>
      <c r="AE403">
        <v>4</v>
      </c>
      <c r="AF403">
        <v>3</v>
      </c>
      <c r="AG403">
        <v>36</v>
      </c>
      <c r="AH403">
        <v>0</v>
      </c>
      <c r="AI403">
        <v>7</v>
      </c>
      <c r="AJ403">
        <v>7</v>
      </c>
      <c r="AK403" t="str">
        <f>IF(Table2[[#This Row],[Alpha]]&gt;3%,"high performer",IF(Table2[[#This Row],[Alpha]]&gt;0%,"average performer","low performer"))</f>
        <v>high performer</v>
      </c>
      <c r="AL403" s="8">
        <v>13225.06938247743</v>
      </c>
      <c r="AM403">
        <f>Table2[[#This Row],[Salary]]/Table2[[#This Row],[Market Salary]]</f>
        <v>0.99901177210497316</v>
      </c>
      <c r="AN403" t="str">
        <f>IF(AND(Table2[[#This Row],[Alpha]]&gt;3%,Table2[[#This Row],[Salary]]&lt;MEDIAN(G:G)),"Underpaid",IF(AND(Table2[[#This Row],[Alpha]]&lt;0,Table2[[#This Row],[Salary]]&gt;MEDIAN(G:G)),"Overpaid","Fair"))</f>
        <v>Fair</v>
      </c>
      <c r="AO403" t="str">
        <f>IF(AND(Table2[[#This Row],[Alpha]]&gt;3%,Table2[[#This Row],[Tenure]]&gt;5),"Ready Now",IF(AND(Table2[[#This Row],[Alpha]]&gt;0,Table2[[#This Row],[Tenure]]&gt;3),"Ready Soon","Not Ready"))</f>
        <v>Ready Now</v>
      </c>
    </row>
    <row r="404" spans="1:41" x14ac:dyDescent="0.35">
      <c r="A404">
        <v>30</v>
      </c>
      <c r="B404" t="s">
        <v>32</v>
      </c>
      <c r="C404">
        <v>2</v>
      </c>
      <c r="D404" t="s">
        <v>29</v>
      </c>
      <c r="E404" t="s">
        <v>30</v>
      </c>
      <c r="F404">
        <v>3</v>
      </c>
      <c r="G404" s="7">
        <v>6577</v>
      </c>
      <c r="H404" t="s">
        <v>32</v>
      </c>
      <c r="I404">
        <v>3</v>
      </c>
      <c r="J404">
        <v>5</v>
      </c>
      <c r="K404" s="5">
        <v>0.15</v>
      </c>
      <c r="L404" s="5">
        <v>0.11</v>
      </c>
      <c r="M404" s="6">
        <f t="shared" si="18"/>
        <v>3.9999999999999994E-2</v>
      </c>
      <c r="N404" s="8">
        <f t="shared" si="19"/>
        <v>1315.4</v>
      </c>
      <c r="O404">
        <v>500</v>
      </c>
      <c r="P404" t="str">
        <f t="shared" si="20"/>
        <v>medium</v>
      </c>
      <c r="Q404" t="s">
        <v>26</v>
      </c>
      <c r="R404">
        <v>1082</v>
      </c>
      <c r="S404" t="s">
        <v>27</v>
      </c>
      <c r="T404">
        <v>12</v>
      </c>
      <c r="U404">
        <v>3</v>
      </c>
      <c r="V404" t="s">
        <v>49</v>
      </c>
      <c r="W404">
        <v>83</v>
      </c>
      <c r="X404">
        <v>3</v>
      </c>
      <c r="Y404">
        <v>2</v>
      </c>
      <c r="Z404" t="s">
        <v>31</v>
      </c>
      <c r="AA404">
        <v>19558</v>
      </c>
      <c r="AB404">
        <v>0</v>
      </c>
      <c r="AC404">
        <v>11</v>
      </c>
      <c r="AD404">
        <v>3</v>
      </c>
      <c r="AE404">
        <v>2</v>
      </c>
      <c r="AF404">
        <v>0</v>
      </c>
      <c r="AG404">
        <v>6</v>
      </c>
      <c r="AH404">
        <v>6</v>
      </c>
      <c r="AI404">
        <v>4</v>
      </c>
      <c r="AJ404">
        <v>4</v>
      </c>
      <c r="AK404" t="str">
        <f>IF(Table2[[#This Row],[Alpha]]&gt;3%,"high performer",IF(Table2[[#This Row],[Alpha]]&gt;0%,"average performer","low performer"))</f>
        <v>high performer</v>
      </c>
      <c r="AL404" s="8">
        <v>6655.7636725908824</v>
      </c>
      <c r="AM404">
        <f>Table2[[#This Row],[Salary]]/Table2[[#This Row],[Market Salary]]</f>
        <v>0.98816609536254429</v>
      </c>
      <c r="AN404" t="str">
        <f>IF(AND(Table2[[#This Row],[Alpha]]&gt;3%,Table2[[#This Row],[Salary]]&lt;MEDIAN(G:G)),"Underpaid",IF(AND(Table2[[#This Row],[Alpha]]&lt;0,Table2[[#This Row],[Salary]]&gt;MEDIAN(G:G)),"Overpaid","Fair"))</f>
        <v>Fair</v>
      </c>
      <c r="AO404" t="str">
        <f>IF(AND(Table2[[#This Row],[Alpha]]&gt;3%,Table2[[#This Row],[Tenure]]&gt;5),"Ready Now",IF(AND(Table2[[#This Row],[Alpha]]&gt;0,Table2[[#This Row],[Tenure]]&gt;3),"Ready Soon","Not Ready"))</f>
        <v>Ready Soon</v>
      </c>
    </row>
    <row r="405" spans="1:41" x14ac:dyDescent="0.35">
      <c r="A405">
        <v>41</v>
      </c>
      <c r="B405" t="s">
        <v>32</v>
      </c>
      <c r="C405">
        <v>2</v>
      </c>
      <c r="D405" t="s">
        <v>35</v>
      </c>
      <c r="E405" t="s">
        <v>30</v>
      </c>
      <c r="F405">
        <v>1</v>
      </c>
      <c r="G405" s="7">
        <v>8392</v>
      </c>
      <c r="H405" t="s">
        <v>32</v>
      </c>
      <c r="I405">
        <v>3</v>
      </c>
      <c r="J405">
        <v>10</v>
      </c>
      <c r="K405" s="5">
        <v>0.12</v>
      </c>
      <c r="L405" s="5">
        <v>7.0000000000000007E-2</v>
      </c>
      <c r="M405" s="6">
        <f t="shared" si="18"/>
        <v>4.9999999999999989E-2</v>
      </c>
      <c r="N405" s="8">
        <f t="shared" si="19"/>
        <v>1678.4</v>
      </c>
      <c r="O405">
        <v>3000</v>
      </c>
      <c r="P405" t="str">
        <f t="shared" si="20"/>
        <v>low</v>
      </c>
      <c r="Q405" t="s">
        <v>26</v>
      </c>
      <c r="R405">
        <v>645</v>
      </c>
      <c r="S405" t="s">
        <v>27</v>
      </c>
      <c r="T405">
        <v>1</v>
      </c>
      <c r="U405">
        <v>3</v>
      </c>
      <c r="V405" t="s">
        <v>48</v>
      </c>
      <c r="W405">
        <v>49</v>
      </c>
      <c r="X405">
        <v>4</v>
      </c>
      <c r="Y405">
        <v>3</v>
      </c>
      <c r="Z405" t="s">
        <v>37</v>
      </c>
      <c r="AA405">
        <v>19566</v>
      </c>
      <c r="AB405">
        <v>1</v>
      </c>
      <c r="AC405">
        <v>16</v>
      </c>
      <c r="AD405">
        <v>3</v>
      </c>
      <c r="AE405">
        <v>3</v>
      </c>
      <c r="AF405">
        <v>1</v>
      </c>
      <c r="AG405">
        <v>10</v>
      </c>
      <c r="AH405">
        <v>2</v>
      </c>
      <c r="AI405">
        <v>7</v>
      </c>
      <c r="AJ405">
        <v>0</v>
      </c>
      <c r="AK405" t="str">
        <f>IF(Table2[[#This Row],[Alpha]]&gt;3%,"high performer",IF(Table2[[#This Row],[Alpha]]&gt;0%,"average performer","low performer"))</f>
        <v>high performer</v>
      </c>
      <c r="AL405" s="8">
        <v>9425.8588276535993</v>
      </c>
      <c r="AM405">
        <f>Table2[[#This Row],[Salary]]/Table2[[#This Row],[Market Salary]]</f>
        <v>0.89031675027632895</v>
      </c>
      <c r="AN405" t="str">
        <f>IF(AND(Table2[[#This Row],[Alpha]]&gt;3%,Table2[[#This Row],[Salary]]&lt;MEDIAN(G:G)),"Underpaid",IF(AND(Table2[[#This Row],[Alpha]]&lt;0,Table2[[#This Row],[Salary]]&gt;MEDIAN(G:G)),"Overpaid","Fair"))</f>
        <v>Fair</v>
      </c>
      <c r="AO405" t="str">
        <f>IF(AND(Table2[[#This Row],[Alpha]]&gt;3%,Table2[[#This Row],[Tenure]]&gt;5),"Ready Now",IF(AND(Table2[[#This Row],[Alpha]]&gt;0,Table2[[#This Row],[Tenure]]&gt;3),"Ready Soon","Not Ready"))</f>
        <v>Ready Now</v>
      </c>
    </row>
    <row r="406" spans="1:41" x14ac:dyDescent="0.35">
      <c r="A406">
        <v>28</v>
      </c>
      <c r="B406" t="s">
        <v>32</v>
      </c>
      <c r="C406">
        <v>3</v>
      </c>
      <c r="D406" t="s">
        <v>35</v>
      </c>
      <c r="E406" t="s">
        <v>39</v>
      </c>
      <c r="F406">
        <v>1</v>
      </c>
      <c r="G406" s="7">
        <v>4558</v>
      </c>
      <c r="H406" t="s">
        <v>32</v>
      </c>
      <c r="I406">
        <v>3</v>
      </c>
      <c r="J406">
        <v>10</v>
      </c>
      <c r="K406" s="5">
        <v>0.12</v>
      </c>
      <c r="L406" s="5">
        <v>7.0000000000000007E-2</v>
      </c>
      <c r="M406" s="6">
        <f t="shared" si="18"/>
        <v>4.9999999999999989E-2</v>
      </c>
      <c r="N406" s="8">
        <f t="shared" si="19"/>
        <v>911.6</v>
      </c>
      <c r="O406">
        <v>500</v>
      </c>
      <c r="P406" t="str">
        <f t="shared" si="20"/>
        <v>medium</v>
      </c>
      <c r="Q406" t="s">
        <v>26</v>
      </c>
      <c r="R406">
        <v>1300</v>
      </c>
      <c r="S406" t="s">
        <v>34</v>
      </c>
      <c r="T406">
        <v>17</v>
      </c>
      <c r="U406">
        <v>2</v>
      </c>
      <c r="V406" t="s">
        <v>40</v>
      </c>
      <c r="W406">
        <v>79</v>
      </c>
      <c r="X406">
        <v>3</v>
      </c>
      <c r="Y406">
        <v>2</v>
      </c>
      <c r="Z406" t="s">
        <v>41</v>
      </c>
      <c r="AA406">
        <v>13535</v>
      </c>
      <c r="AB406">
        <v>1</v>
      </c>
      <c r="AC406">
        <v>12</v>
      </c>
      <c r="AD406">
        <v>3</v>
      </c>
      <c r="AE406">
        <v>4</v>
      </c>
      <c r="AF406">
        <v>1</v>
      </c>
      <c r="AG406">
        <v>10</v>
      </c>
      <c r="AH406">
        <v>2</v>
      </c>
      <c r="AI406">
        <v>0</v>
      </c>
      <c r="AJ406">
        <v>1</v>
      </c>
      <c r="AK406" t="str">
        <f>IF(Table2[[#This Row],[Alpha]]&gt;3%,"high performer",IF(Table2[[#This Row],[Alpha]]&gt;0%,"average performer","low performer"))</f>
        <v>high performer</v>
      </c>
      <c r="AL406" s="8">
        <v>4619.8369063265627</v>
      </c>
      <c r="AM406">
        <f>Table2[[#This Row],[Salary]]/Table2[[#This Row],[Market Salary]]</f>
        <v>0.98661491572529736</v>
      </c>
      <c r="AN406" t="str">
        <f>IF(AND(Table2[[#This Row],[Alpha]]&gt;3%,Table2[[#This Row],[Salary]]&lt;MEDIAN(G:G)),"Underpaid",IF(AND(Table2[[#This Row],[Alpha]]&lt;0,Table2[[#This Row],[Salary]]&gt;MEDIAN(G:G)),"Overpaid","Fair"))</f>
        <v>Underpaid</v>
      </c>
      <c r="AO406" t="str">
        <f>IF(AND(Table2[[#This Row],[Alpha]]&gt;3%,Table2[[#This Row],[Tenure]]&gt;5),"Ready Now",IF(AND(Table2[[#This Row],[Alpha]]&gt;0,Table2[[#This Row],[Tenure]]&gt;3),"Ready Soon","Not Ready"))</f>
        <v>Ready Now</v>
      </c>
    </row>
    <row r="407" spans="1:41" x14ac:dyDescent="0.35">
      <c r="A407">
        <v>25</v>
      </c>
      <c r="B407" t="s">
        <v>25</v>
      </c>
      <c r="C407">
        <v>1</v>
      </c>
      <c r="D407" t="s">
        <v>35</v>
      </c>
      <c r="E407" t="s">
        <v>39</v>
      </c>
      <c r="F407">
        <v>1</v>
      </c>
      <c r="G407" s="7">
        <v>4031</v>
      </c>
      <c r="H407" t="s">
        <v>32</v>
      </c>
      <c r="I407">
        <v>3</v>
      </c>
      <c r="J407">
        <v>2</v>
      </c>
      <c r="K407" s="5">
        <v>0.15</v>
      </c>
      <c r="L407" s="5">
        <v>0.11</v>
      </c>
      <c r="M407" s="6">
        <f t="shared" si="18"/>
        <v>3.9999999999999994E-2</v>
      </c>
      <c r="N407" s="8">
        <f t="shared" si="19"/>
        <v>806.2</v>
      </c>
      <c r="O407">
        <v>500</v>
      </c>
      <c r="P407" t="str">
        <f t="shared" si="20"/>
        <v>low</v>
      </c>
      <c r="Q407" t="s">
        <v>26</v>
      </c>
      <c r="R407">
        <v>688</v>
      </c>
      <c r="S407" t="s">
        <v>34</v>
      </c>
      <c r="T407">
        <v>3</v>
      </c>
      <c r="U407">
        <v>3</v>
      </c>
      <c r="V407" t="s">
        <v>40</v>
      </c>
      <c r="W407">
        <v>91</v>
      </c>
      <c r="X407">
        <v>3</v>
      </c>
      <c r="Y407">
        <v>1</v>
      </c>
      <c r="Z407" t="s">
        <v>37</v>
      </c>
      <c r="AA407">
        <v>9396</v>
      </c>
      <c r="AB407">
        <v>5</v>
      </c>
      <c r="AC407">
        <v>13</v>
      </c>
      <c r="AD407">
        <v>3</v>
      </c>
      <c r="AE407">
        <v>3</v>
      </c>
      <c r="AF407">
        <v>1</v>
      </c>
      <c r="AG407">
        <v>6</v>
      </c>
      <c r="AH407">
        <v>5</v>
      </c>
      <c r="AI407">
        <v>2</v>
      </c>
      <c r="AJ407">
        <v>0</v>
      </c>
      <c r="AK407" t="str">
        <f>IF(Table2[[#This Row],[Alpha]]&gt;3%,"high performer",IF(Table2[[#This Row],[Alpha]]&gt;0%,"average performer","low performer"))</f>
        <v>high performer</v>
      </c>
      <c r="AL407" s="8">
        <v>4885.6025863556597</v>
      </c>
      <c r="AM407">
        <f>Table2[[#This Row],[Salary]]/Table2[[#This Row],[Market Salary]]</f>
        <v>0.82507734281491418</v>
      </c>
      <c r="AN407" t="str">
        <f>IF(AND(Table2[[#This Row],[Alpha]]&gt;3%,Table2[[#This Row],[Salary]]&lt;MEDIAN(G:G)),"Underpaid",IF(AND(Table2[[#This Row],[Alpha]]&lt;0,Table2[[#This Row],[Salary]]&gt;MEDIAN(G:G)),"Overpaid","Fair"))</f>
        <v>Underpaid</v>
      </c>
      <c r="AO407" t="str">
        <f>IF(AND(Table2[[#This Row],[Alpha]]&gt;3%,Table2[[#This Row],[Tenure]]&gt;5),"Ready Now",IF(AND(Table2[[#This Row],[Alpha]]&gt;0,Table2[[#This Row],[Tenure]]&gt;3),"Ready Soon","Not Ready"))</f>
        <v>Not Ready</v>
      </c>
    </row>
    <row r="408" spans="1:41" x14ac:dyDescent="0.35">
      <c r="A408">
        <v>52</v>
      </c>
      <c r="B408" t="s">
        <v>32</v>
      </c>
      <c r="C408">
        <v>4</v>
      </c>
      <c r="D408" t="s">
        <v>35</v>
      </c>
      <c r="E408" t="s">
        <v>42</v>
      </c>
      <c r="F408">
        <v>3</v>
      </c>
      <c r="G408" s="7">
        <v>7969</v>
      </c>
      <c r="H408" t="s">
        <v>25</v>
      </c>
      <c r="I408">
        <v>3</v>
      </c>
      <c r="J408">
        <v>5</v>
      </c>
      <c r="K408" s="5">
        <v>0.15</v>
      </c>
      <c r="L408" s="5">
        <v>0.1</v>
      </c>
      <c r="M408" s="6">
        <f t="shared" si="18"/>
        <v>4.9999999999999989E-2</v>
      </c>
      <c r="N408" s="8">
        <f t="shared" si="19"/>
        <v>1593.8000000000002</v>
      </c>
      <c r="O408">
        <v>4500</v>
      </c>
      <c r="P408" t="str">
        <f t="shared" si="20"/>
        <v>low</v>
      </c>
      <c r="Q408" t="s">
        <v>26</v>
      </c>
      <c r="R408">
        <v>319</v>
      </c>
      <c r="S408" t="s">
        <v>34</v>
      </c>
      <c r="T408">
        <v>3</v>
      </c>
      <c r="U408">
        <v>3</v>
      </c>
      <c r="V408" t="s">
        <v>40</v>
      </c>
      <c r="W408">
        <v>39</v>
      </c>
      <c r="X408">
        <v>2</v>
      </c>
      <c r="Y408">
        <v>3</v>
      </c>
      <c r="Z408" t="s">
        <v>37</v>
      </c>
      <c r="AA408">
        <v>19609</v>
      </c>
      <c r="AB408">
        <v>2</v>
      </c>
      <c r="AC408">
        <v>14</v>
      </c>
      <c r="AD408">
        <v>3</v>
      </c>
      <c r="AE408">
        <v>3</v>
      </c>
      <c r="AF408">
        <v>0</v>
      </c>
      <c r="AG408">
        <v>28</v>
      </c>
      <c r="AH408">
        <v>4</v>
      </c>
      <c r="AI408">
        <v>4</v>
      </c>
      <c r="AJ408">
        <v>0</v>
      </c>
      <c r="AK408" t="str">
        <f>IF(Table2[[#This Row],[Alpha]]&gt;3%,"high performer",IF(Table2[[#This Row],[Alpha]]&gt;0%,"average performer","low performer"))</f>
        <v>high performer</v>
      </c>
      <c r="AL408" s="8">
        <v>9256.8054203235315</v>
      </c>
      <c r="AM408">
        <f>Table2[[#This Row],[Salary]]/Table2[[#This Row],[Market Salary]]</f>
        <v>0.86088014581184513</v>
      </c>
      <c r="AN408" t="str">
        <f>IF(AND(Table2[[#This Row],[Alpha]]&gt;3%,Table2[[#This Row],[Salary]]&lt;MEDIAN(G:G)),"Underpaid",IF(AND(Table2[[#This Row],[Alpha]]&lt;0,Table2[[#This Row],[Salary]]&gt;MEDIAN(G:G)),"Overpaid","Fair"))</f>
        <v>Fair</v>
      </c>
      <c r="AO408" t="str">
        <f>IF(AND(Table2[[#This Row],[Alpha]]&gt;3%,Table2[[#This Row],[Tenure]]&gt;5),"Ready Now",IF(AND(Table2[[#This Row],[Alpha]]&gt;0,Table2[[#This Row],[Tenure]]&gt;3),"Ready Soon","Not Ready"))</f>
        <v>Ready Soon</v>
      </c>
    </row>
    <row r="409" spans="1:41" x14ac:dyDescent="0.35">
      <c r="A409">
        <v>45</v>
      </c>
      <c r="B409" t="s">
        <v>32</v>
      </c>
      <c r="C409">
        <v>1</v>
      </c>
      <c r="D409" t="s">
        <v>35</v>
      </c>
      <c r="E409" t="s">
        <v>36</v>
      </c>
      <c r="F409">
        <v>4</v>
      </c>
      <c r="G409" s="7">
        <v>2654</v>
      </c>
      <c r="H409" t="s">
        <v>32</v>
      </c>
      <c r="I409">
        <v>2</v>
      </c>
      <c r="J409">
        <v>2</v>
      </c>
      <c r="K409" s="5">
        <v>0.08</v>
      </c>
      <c r="L409" s="5">
        <v>0.11</v>
      </c>
      <c r="M409" s="6">
        <f t="shared" si="18"/>
        <v>-0.03</v>
      </c>
      <c r="N409" s="8">
        <f t="shared" si="19"/>
        <v>530.80000000000007</v>
      </c>
      <c r="O409">
        <v>1200</v>
      </c>
      <c r="P409" t="str">
        <f t="shared" si="20"/>
        <v>medium</v>
      </c>
      <c r="Q409" t="s">
        <v>26</v>
      </c>
      <c r="R409">
        <v>192</v>
      </c>
      <c r="S409" t="s">
        <v>34</v>
      </c>
      <c r="T409">
        <v>10</v>
      </c>
      <c r="U409">
        <v>2</v>
      </c>
      <c r="V409" t="s">
        <v>28</v>
      </c>
      <c r="W409">
        <v>69</v>
      </c>
      <c r="X409">
        <v>3</v>
      </c>
      <c r="Y409">
        <v>1</v>
      </c>
      <c r="Z409" t="s">
        <v>37</v>
      </c>
      <c r="AA409">
        <v>9655</v>
      </c>
      <c r="AB409">
        <v>3</v>
      </c>
      <c r="AC409">
        <v>21</v>
      </c>
      <c r="AD409">
        <v>4</v>
      </c>
      <c r="AE409">
        <v>4</v>
      </c>
      <c r="AF409">
        <v>2</v>
      </c>
      <c r="AG409">
        <v>8</v>
      </c>
      <c r="AH409">
        <v>3</v>
      </c>
      <c r="AI409">
        <v>2</v>
      </c>
      <c r="AJ409">
        <v>0</v>
      </c>
      <c r="AK409" t="str">
        <f>IF(Table2[[#This Row],[Alpha]]&gt;3%,"high performer",IF(Table2[[#This Row],[Alpha]]&gt;0%,"average performer","low performer"))</f>
        <v>low performer</v>
      </c>
      <c r="AL409" s="8">
        <v>2696.0060632279656</v>
      </c>
      <c r="AM409">
        <f>Table2[[#This Row],[Salary]]/Table2[[#This Row],[Market Salary]]</f>
        <v>0.9844191510542557</v>
      </c>
      <c r="AN409" t="str">
        <f>IF(AND(Table2[[#This Row],[Alpha]]&gt;3%,Table2[[#This Row],[Salary]]&lt;MEDIAN(G:G)),"Underpaid",IF(AND(Table2[[#This Row],[Alpha]]&lt;0,Table2[[#This Row],[Salary]]&gt;MEDIAN(G:G)),"Overpaid","Fair"))</f>
        <v>Fair</v>
      </c>
      <c r="AO409" t="str">
        <f>IF(AND(Table2[[#This Row],[Alpha]]&gt;3%,Table2[[#This Row],[Tenure]]&gt;5),"Ready Now",IF(AND(Table2[[#This Row],[Alpha]]&gt;0,Table2[[#This Row],[Tenure]]&gt;3),"Ready Soon","Not Ready"))</f>
        <v>Not Ready</v>
      </c>
    </row>
    <row r="410" spans="1:41" x14ac:dyDescent="0.35">
      <c r="A410">
        <v>52</v>
      </c>
      <c r="B410" t="s">
        <v>32</v>
      </c>
      <c r="C410">
        <v>4</v>
      </c>
      <c r="D410" t="s">
        <v>29</v>
      </c>
      <c r="E410" t="s">
        <v>45</v>
      </c>
      <c r="F410">
        <v>4</v>
      </c>
      <c r="G410" s="7">
        <v>16555</v>
      </c>
      <c r="H410" t="s">
        <v>32</v>
      </c>
      <c r="I410">
        <v>1</v>
      </c>
      <c r="J410">
        <v>5</v>
      </c>
      <c r="K410" s="5">
        <v>0.12</v>
      </c>
      <c r="L410" s="5">
        <v>0.09</v>
      </c>
      <c r="M410" s="6">
        <f t="shared" si="18"/>
        <v>0.03</v>
      </c>
      <c r="N410" s="8">
        <f t="shared" si="19"/>
        <v>3311</v>
      </c>
      <c r="O410">
        <v>4500</v>
      </c>
      <c r="P410" t="str">
        <f t="shared" si="20"/>
        <v>low</v>
      </c>
      <c r="Q410" t="s">
        <v>26</v>
      </c>
      <c r="R410">
        <v>1490</v>
      </c>
      <c r="S410" t="s">
        <v>34</v>
      </c>
      <c r="T410">
        <v>4</v>
      </c>
      <c r="U410">
        <v>2</v>
      </c>
      <c r="V410" t="s">
        <v>28</v>
      </c>
      <c r="W410">
        <v>30</v>
      </c>
      <c r="X410">
        <v>3</v>
      </c>
      <c r="Y410">
        <v>4</v>
      </c>
      <c r="Z410" t="s">
        <v>37</v>
      </c>
      <c r="AA410">
        <v>10310</v>
      </c>
      <c r="AB410">
        <v>2</v>
      </c>
      <c r="AC410">
        <v>13</v>
      </c>
      <c r="AD410">
        <v>3</v>
      </c>
      <c r="AE410">
        <v>4</v>
      </c>
      <c r="AF410">
        <v>0</v>
      </c>
      <c r="AG410">
        <v>31</v>
      </c>
      <c r="AH410">
        <v>2</v>
      </c>
      <c r="AI410">
        <v>2</v>
      </c>
      <c r="AJ410">
        <v>1</v>
      </c>
      <c r="AK410" t="str">
        <f>IF(Table2[[#This Row],[Alpha]]&gt;3%,"high performer",IF(Table2[[#This Row],[Alpha]]&gt;0%,"average performer","low performer"))</f>
        <v>average performer</v>
      </c>
      <c r="AL410" s="8">
        <v>19277.630492724744</v>
      </c>
      <c r="AM410">
        <f>Table2[[#This Row],[Salary]]/Table2[[#This Row],[Market Salary]]</f>
        <v>0.85876736802522247</v>
      </c>
      <c r="AN410" t="str">
        <f>IF(AND(Table2[[#This Row],[Alpha]]&gt;3%,Table2[[#This Row],[Salary]]&lt;MEDIAN(G:G)),"Underpaid",IF(AND(Table2[[#This Row],[Alpha]]&lt;0,Table2[[#This Row],[Salary]]&gt;MEDIAN(G:G)),"Overpaid","Fair"))</f>
        <v>Fair</v>
      </c>
      <c r="AO410" t="str">
        <f>IF(AND(Table2[[#This Row],[Alpha]]&gt;3%,Table2[[#This Row],[Tenure]]&gt;5),"Ready Now",IF(AND(Table2[[#This Row],[Alpha]]&gt;0,Table2[[#This Row],[Tenure]]&gt;3),"Ready Soon","Not Ready"))</f>
        <v>Ready Soon</v>
      </c>
    </row>
    <row r="411" spans="1:41" x14ac:dyDescent="0.35">
      <c r="A411">
        <v>42</v>
      </c>
      <c r="B411" t="s">
        <v>32</v>
      </c>
      <c r="C411">
        <v>1</v>
      </c>
      <c r="D411" t="s">
        <v>29</v>
      </c>
      <c r="E411" t="s">
        <v>36</v>
      </c>
      <c r="F411">
        <v>3</v>
      </c>
      <c r="G411" s="7">
        <v>4556</v>
      </c>
      <c r="H411" t="s">
        <v>32</v>
      </c>
      <c r="I411">
        <v>3</v>
      </c>
      <c r="J411">
        <v>5</v>
      </c>
      <c r="K411" s="5">
        <v>0.08</v>
      </c>
      <c r="L411" s="5">
        <v>0.1</v>
      </c>
      <c r="M411" s="6">
        <f t="shared" si="18"/>
        <v>-2.0000000000000004E-2</v>
      </c>
      <c r="N411" s="8">
        <f t="shared" si="19"/>
        <v>911.2</v>
      </c>
      <c r="O411">
        <v>1200</v>
      </c>
      <c r="P411" t="str">
        <f t="shared" si="20"/>
        <v>High</v>
      </c>
      <c r="Q411" t="s">
        <v>33</v>
      </c>
      <c r="R411">
        <v>532</v>
      </c>
      <c r="S411" t="s">
        <v>34</v>
      </c>
      <c r="T411">
        <v>29</v>
      </c>
      <c r="U411">
        <v>2</v>
      </c>
      <c r="V411" t="s">
        <v>28</v>
      </c>
      <c r="W411">
        <v>92</v>
      </c>
      <c r="X411">
        <v>3</v>
      </c>
      <c r="Y411">
        <v>2</v>
      </c>
      <c r="Z411" t="s">
        <v>41</v>
      </c>
      <c r="AA411">
        <v>12932</v>
      </c>
      <c r="AB411">
        <v>2</v>
      </c>
      <c r="AC411">
        <v>11</v>
      </c>
      <c r="AD411">
        <v>3</v>
      </c>
      <c r="AE411">
        <v>2</v>
      </c>
      <c r="AF411">
        <v>1</v>
      </c>
      <c r="AG411">
        <v>19</v>
      </c>
      <c r="AH411">
        <v>3</v>
      </c>
      <c r="AI411">
        <v>4</v>
      </c>
      <c r="AJ411">
        <v>0</v>
      </c>
      <c r="AK411" t="str">
        <f>IF(Table2[[#This Row],[Alpha]]&gt;3%,"high performer",IF(Table2[[#This Row],[Alpha]]&gt;0%,"average performer","low performer"))</f>
        <v>low performer</v>
      </c>
      <c r="AL411" s="8">
        <v>4721.8002668974596</v>
      </c>
      <c r="AM411">
        <f>Table2[[#This Row],[Salary]]/Table2[[#This Row],[Market Salary]]</f>
        <v>0.96488621764461002</v>
      </c>
      <c r="AN411" t="str">
        <f>IF(AND(Table2[[#This Row],[Alpha]]&gt;3%,Table2[[#This Row],[Salary]]&lt;MEDIAN(G:G)),"Underpaid",IF(AND(Table2[[#This Row],[Alpha]]&lt;0,Table2[[#This Row],[Salary]]&gt;MEDIAN(G:G)),"Overpaid","Fair"))</f>
        <v>Fair</v>
      </c>
      <c r="AO411" t="str">
        <f>IF(AND(Table2[[#This Row],[Alpha]]&gt;3%,Table2[[#This Row],[Tenure]]&gt;5),"Ready Now",IF(AND(Table2[[#This Row],[Alpha]]&gt;0,Table2[[#This Row],[Tenure]]&gt;3),"Ready Soon","Not Ready"))</f>
        <v>Not Ready</v>
      </c>
    </row>
    <row r="412" spans="1:41" x14ac:dyDescent="0.35">
      <c r="A412">
        <v>30</v>
      </c>
      <c r="B412" t="s">
        <v>32</v>
      </c>
      <c r="C412">
        <v>3</v>
      </c>
      <c r="D412" t="s">
        <v>29</v>
      </c>
      <c r="E412" t="s">
        <v>42</v>
      </c>
      <c r="F412">
        <v>4</v>
      </c>
      <c r="G412" s="7">
        <v>6091</v>
      </c>
      <c r="H412" t="s">
        <v>32</v>
      </c>
      <c r="I412">
        <v>3</v>
      </c>
      <c r="J412">
        <v>5</v>
      </c>
      <c r="K412" s="5">
        <v>0.1</v>
      </c>
      <c r="L412" s="5">
        <v>0.11</v>
      </c>
      <c r="M412" s="6">
        <f t="shared" si="18"/>
        <v>-9.999999999999995E-3</v>
      </c>
      <c r="N412" s="8">
        <f t="shared" si="19"/>
        <v>1218.2</v>
      </c>
      <c r="O412">
        <v>3000</v>
      </c>
      <c r="P412" t="str">
        <f t="shared" si="20"/>
        <v>low</v>
      </c>
      <c r="Q412" t="s">
        <v>26</v>
      </c>
      <c r="R412">
        <v>317</v>
      </c>
      <c r="S412" t="s">
        <v>34</v>
      </c>
      <c r="T412">
        <v>2</v>
      </c>
      <c r="U412">
        <v>3</v>
      </c>
      <c r="V412" t="s">
        <v>28</v>
      </c>
      <c r="W412">
        <v>43</v>
      </c>
      <c r="X412">
        <v>1</v>
      </c>
      <c r="Y412">
        <v>2</v>
      </c>
      <c r="Z412" t="s">
        <v>31</v>
      </c>
      <c r="AA412">
        <v>24793</v>
      </c>
      <c r="AB412">
        <v>2</v>
      </c>
      <c r="AC412">
        <v>20</v>
      </c>
      <c r="AD412">
        <v>4</v>
      </c>
      <c r="AE412">
        <v>3</v>
      </c>
      <c r="AF412">
        <v>0</v>
      </c>
      <c r="AG412">
        <v>11</v>
      </c>
      <c r="AH412">
        <v>2</v>
      </c>
      <c r="AI412">
        <v>4</v>
      </c>
      <c r="AJ412">
        <v>0</v>
      </c>
      <c r="AK412" t="str">
        <f>IF(Table2[[#This Row],[Alpha]]&gt;3%,"high performer",IF(Table2[[#This Row],[Alpha]]&gt;0%,"average performer","low performer"))</f>
        <v>low performer</v>
      </c>
      <c r="AL412" s="8">
        <v>6508.8484993261109</v>
      </c>
      <c r="AM412">
        <f>Table2[[#This Row],[Salary]]/Table2[[#This Row],[Market Salary]]</f>
        <v>0.93580300734156396</v>
      </c>
      <c r="AN412" t="str">
        <f>IF(AND(Table2[[#This Row],[Alpha]]&gt;3%,Table2[[#This Row],[Salary]]&lt;MEDIAN(G:G)),"Underpaid",IF(AND(Table2[[#This Row],[Alpha]]&lt;0,Table2[[#This Row],[Salary]]&gt;MEDIAN(G:G)),"Overpaid","Fair"))</f>
        <v>Overpaid</v>
      </c>
      <c r="AO412" t="str">
        <f>IF(AND(Table2[[#This Row],[Alpha]]&gt;3%,Table2[[#This Row],[Tenure]]&gt;5),"Ready Now",IF(AND(Table2[[#This Row],[Alpha]]&gt;0,Table2[[#This Row],[Tenure]]&gt;3),"Ready Soon","Not Ready"))</f>
        <v>Not Ready</v>
      </c>
    </row>
    <row r="413" spans="1:41" x14ac:dyDescent="0.35">
      <c r="A413">
        <v>60</v>
      </c>
      <c r="B413" t="s">
        <v>32</v>
      </c>
      <c r="C413">
        <v>1</v>
      </c>
      <c r="D413" t="s">
        <v>29</v>
      </c>
      <c r="E413" t="s">
        <v>45</v>
      </c>
      <c r="F413">
        <v>1</v>
      </c>
      <c r="G413" s="7">
        <v>19566</v>
      </c>
      <c r="H413" t="s">
        <v>32</v>
      </c>
      <c r="I413">
        <v>1</v>
      </c>
      <c r="J413">
        <v>29</v>
      </c>
      <c r="K413" s="5">
        <v>0.08</v>
      </c>
      <c r="L413" s="5">
        <v>0.1</v>
      </c>
      <c r="M413" s="6">
        <f t="shared" si="18"/>
        <v>-2.0000000000000004E-2</v>
      </c>
      <c r="N413" s="8">
        <f t="shared" si="19"/>
        <v>3913.2000000000003</v>
      </c>
      <c r="O413">
        <v>3000</v>
      </c>
      <c r="P413" t="str">
        <f t="shared" si="20"/>
        <v>low</v>
      </c>
      <c r="Q413" t="s">
        <v>26</v>
      </c>
      <c r="R413">
        <v>422</v>
      </c>
      <c r="S413" t="s">
        <v>34</v>
      </c>
      <c r="T413">
        <v>7</v>
      </c>
      <c r="U413">
        <v>3</v>
      </c>
      <c r="V413" t="s">
        <v>28</v>
      </c>
      <c r="W413">
        <v>41</v>
      </c>
      <c r="X413">
        <v>3</v>
      </c>
      <c r="Y413">
        <v>5</v>
      </c>
      <c r="Z413" t="s">
        <v>37</v>
      </c>
      <c r="AA413">
        <v>3854</v>
      </c>
      <c r="AB413">
        <v>5</v>
      </c>
      <c r="AC413">
        <v>11</v>
      </c>
      <c r="AD413">
        <v>3</v>
      </c>
      <c r="AE413">
        <v>4</v>
      </c>
      <c r="AF413">
        <v>0</v>
      </c>
      <c r="AG413">
        <v>33</v>
      </c>
      <c r="AH413">
        <v>5</v>
      </c>
      <c r="AI413">
        <v>8</v>
      </c>
      <c r="AJ413">
        <v>11</v>
      </c>
      <c r="AK413" t="str">
        <f>IF(Table2[[#This Row],[Alpha]]&gt;3%,"high performer",IF(Table2[[#This Row],[Alpha]]&gt;0%,"average performer","low performer"))</f>
        <v>low performer</v>
      </c>
      <c r="AL413" s="8">
        <v>22632.590668849232</v>
      </c>
      <c r="AM413">
        <f>Table2[[#This Row],[Salary]]/Table2[[#This Row],[Market Salary]]</f>
        <v>0.86450553921474005</v>
      </c>
      <c r="AN413" t="str">
        <f>IF(AND(Table2[[#This Row],[Alpha]]&gt;3%,Table2[[#This Row],[Salary]]&lt;MEDIAN(G:G)),"Underpaid",IF(AND(Table2[[#This Row],[Alpha]]&lt;0,Table2[[#This Row],[Salary]]&gt;MEDIAN(G:G)),"Overpaid","Fair"))</f>
        <v>Overpaid</v>
      </c>
      <c r="AO413" t="str">
        <f>IF(AND(Table2[[#This Row],[Alpha]]&gt;3%,Table2[[#This Row],[Tenure]]&gt;5),"Ready Now",IF(AND(Table2[[#This Row],[Alpha]]&gt;0,Table2[[#This Row],[Tenure]]&gt;3),"Ready Soon","Not Ready"))</f>
        <v>Not Ready</v>
      </c>
    </row>
    <row r="414" spans="1:41" x14ac:dyDescent="0.35">
      <c r="A414">
        <v>46</v>
      </c>
      <c r="B414" t="s">
        <v>32</v>
      </c>
      <c r="C414">
        <v>3</v>
      </c>
      <c r="D414" t="s">
        <v>29</v>
      </c>
      <c r="E414" t="s">
        <v>42</v>
      </c>
      <c r="F414">
        <v>3</v>
      </c>
      <c r="G414" s="7">
        <v>4810</v>
      </c>
      <c r="H414" t="s">
        <v>32</v>
      </c>
      <c r="I414">
        <v>2</v>
      </c>
      <c r="J414">
        <v>10</v>
      </c>
      <c r="K414" s="5">
        <v>0.1</v>
      </c>
      <c r="L414" s="5">
        <v>0.11</v>
      </c>
      <c r="M414" s="6">
        <f t="shared" si="18"/>
        <v>-9.999999999999995E-3</v>
      </c>
      <c r="N414" s="8">
        <f t="shared" si="19"/>
        <v>962</v>
      </c>
      <c r="O414">
        <v>500</v>
      </c>
      <c r="P414" t="str">
        <f t="shared" si="20"/>
        <v>High</v>
      </c>
      <c r="Q414" t="s">
        <v>26</v>
      </c>
      <c r="R414">
        <v>1485</v>
      </c>
      <c r="S414" t="s">
        <v>34</v>
      </c>
      <c r="T414">
        <v>18</v>
      </c>
      <c r="U414">
        <v>3</v>
      </c>
      <c r="V414" t="s">
        <v>40</v>
      </c>
      <c r="W414">
        <v>87</v>
      </c>
      <c r="X414">
        <v>3</v>
      </c>
      <c r="Y414">
        <v>2</v>
      </c>
      <c r="Z414" t="s">
        <v>41</v>
      </c>
      <c r="AA414">
        <v>26314</v>
      </c>
      <c r="AB414">
        <v>2</v>
      </c>
      <c r="AC414">
        <v>14</v>
      </c>
      <c r="AD414">
        <v>3</v>
      </c>
      <c r="AE414">
        <v>3</v>
      </c>
      <c r="AF414">
        <v>1</v>
      </c>
      <c r="AG414">
        <v>19</v>
      </c>
      <c r="AH414">
        <v>5</v>
      </c>
      <c r="AI414">
        <v>7</v>
      </c>
      <c r="AJ414">
        <v>0</v>
      </c>
      <c r="AK414" t="str">
        <f>IF(Table2[[#This Row],[Alpha]]&gt;3%,"high performer",IF(Table2[[#This Row],[Alpha]]&gt;0%,"average performer","low performer"))</f>
        <v>low performer</v>
      </c>
      <c r="AL414" s="8">
        <v>6231.0074237623394</v>
      </c>
      <c r="AM414">
        <f>Table2[[#This Row],[Salary]]/Table2[[#This Row],[Market Salary]]</f>
        <v>0.77194579830811338</v>
      </c>
      <c r="AN414" t="str">
        <f>IF(AND(Table2[[#This Row],[Alpha]]&gt;3%,Table2[[#This Row],[Salary]]&lt;MEDIAN(G:G)),"Underpaid",IF(AND(Table2[[#This Row],[Alpha]]&lt;0,Table2[[#This Row],[Salary]]&gt;MEDIAN(G:G)),"Overpaid","Fair"))</f>
        <v>Fair</v>
      </c>
      <c r="AO414" t="str">
        <f>IF(AND(Table2[[#This Row],[Alpha]]&gt;3%,Table2[[#This Row],[Tenure]]&gt;5),"Ready Now",IF(AND(Table2[[#This Row],[Alpha]]&gt;0,Table2[[#This Row],[Tenure]]&gt;3),"Ready Soon","Not Ready"))</f>
        <v>Not Ready</v>
      </c>
    </row>
    <row r="415" spans="1:41" x14ac:dyDescent="0.35">
      <c r="A415">
        <v>42</v>
      </c>
      <c r="B415" t="s">
        <v>32</v>
      </c>
      <c r="C415">
        <v>4</v>
      </c>
      <c r="D415" t="s">
        <v>29</v>
      </c>
      <c r="E415" t="s">
        <v>43</v>
      </c>
      <c r="F415">
        <v>4</v>
      </c>
      <c r="G415" s="7">
        <v>4523</v>
      </c>
      <c r="H415" t="s">
        <v>32</v>
      </c>
      <c r="I415">
        <v>4</v>
      </c>
      <c r="J415">
        <v>6</v>
      </c>
      <c r="K415" s="5">
        <v>0.1</v>
      </c>
      <c r="L415" s="5">
        <v>0.11</v>
      </c>
      <c r="M415" s="6">
        <f t="shared" si="18"/>
        <v>-9.999999999999995E-3</v>
      </c>
      <c r="N415" s="8">
        <f t="shared" si="19"/>
        <v>904.6</v>
      </c>
      <c r="O415">
        <v>4500</v>
      </c>
      <c r="P415" t="str">
        <f t="shared" si="20"/>
        <v>low</v>
      </c>
      <c r="Q415" t="s">
        <v>33</v>
      </c>
      <c r="R415">
        <v>1368</v>
      </c>
      <c r="S415" t="s">
        <v>34</v>
      </c>
      <c r="T415">
        <v>28</v>
      </c>
      <c r="U415">
        <v>4</v>
      </c>
      <c r="V415" t="s">
        <v>49</v>
      </c>
      <c r="W415">
        <v>88</v>
      </c>
      <c r="X415">
        <v>2</v>
      </c>
      <c r="Y415">
        <v>2</v>
      </c>
      <c r="Z415" t="s">
        <v>37</v>
      </c>
      <c r="AA415">
        <v>4386</v>
      </c>
      <c r="AB415">
        <v>0</v>
      </c>
      <c r="AC415">
        <v>11</v>
      </c>
      <c r="AD415">
        <v>3</v>
      </c>
      <c r="AE415">
        <v>4</v>
      </c>
      <c r="AF415">
        <v>3</v>
      </c>
      <c r="AG415">
        <v>7</v>
      </c>
      <c r="AH415">
        <v>4</v>
      </c>
      <c r="AI415">
        <v>5</v>
      </c>
      <c r="AJ415">
        <v>0</v>
      </c>
      <c r="AK415" t="str">
        <f>IF(Table2[[#This Row],[Alpha]]&gt;3%,"high performer",IF(Table2[[#This Row],[Alpha]]&gt;0%,"average performer","low performer"))</f>
        <v>low performer</v>
      </c>
      <c r="AL415" s="8">
        <v>4669.908449006638</v>
      </c>
      <c r="AM415">
        <f>Table2[[#This Row],[Salary]]/Table2[[#This Row],[Market Salary]]</f>
        <v>0.96854147129203616</v>
      </c>
      <c r="AN415" t="str">
        <f>IF(AND(Table2[[#This Row],[Alpha]]&gt;3%,Table2[[#This Row],[Salary]]&lt;MEDIAN(G:G)),"Underpaid",IF(AND(Table2[[#This Row],[Alpha]]&lt;0,Table2[[#This Row],[Salary]]&gt;MEDIAN(G:G)),"Overpaid","Fair"))</f>
        <v>Fair</v>
      </c>
      <c r="AO415" t="str">
        <f>IF(AND(Table2[[#This Row],[Alpha]]&gt;3%,Table2[[#This Row],[Tenure]]&gt;5),"Ready Now",IF(AND(Table2[[#This Row],[Alpha]]&gt;0,Table2[[#This Row],[Tenure]]&gt;3),"Ready Soon","Not Ready"))</f>
        <v>Not Ready</v>
      </c>
    </row>
    <row r="416" spans="1:41" x14ac:dyDescent="0.35">
      <c r="A416">
        <v>24</v>
      </c>
      <c r="B416" t="s">
        <v>25</v>
      </c>
      <c r="C416">
        <v>1</v>
      </c>
      <c r="D416" t="s">
        <v>29</v>
      </c>
      <c r="E416" t="s">
        <v>46</v>
      </c>
      <c r="F416">
        <v>2</v>
      </c>
      <c r="G416" s="7">
        <v>3202</v>
      </c>
      <c r="H416" t="s">
        <v>25</v>
      </c>
      <c r="I416">
        <v>3</v>
      </c>
      <c r="J416">
        <v>5</v>
      </c>
      <c r="K416" s="5">
        <v>0.08</v>
      </c>
      <c r="L416" s="5">
        <v>7.0000000000000007E-2</v>
      </c>
      <c r="M416" s="6">
        <f t="shared" si="18"/>
        <v>9.999999999999995E-3</v>
      </c>
      <c r="N416" s="8">
        <f t="shared" si="19"/>
        <v>640.40000000000009</v>
      </c>
      <c r="O416">
        <v>3000</v>
      </c>
      <c r="P416" t="str">
        <f t="shared" si="20"/>
        <v>low</v>
      </c>
      <c r="Q416" t="s">
        <v>26</v>
      </c>
      <c r="R416">
        <v>1448</v>
      </c>
      <c r="S416" t="s">
        <v>27</v>
      </c>
      <c r="T416">
        <v>1</v>
      </c>
      <c r="U416">
        <v>1</v>
      </c>
      <c r="V416" t="s">
        <v>49</v>
      </c>
      <c r="W416">
        <v>62</v>
      </c>
      <c r="X416">
        <v>3</v>
      </c>
      <c r="Y416">
        <v>1</v>
      </c>
      <c r="Z416" t="s">
        <v>31</v>
      </c>
      <c r="AA416">
        <v>21972</v>
      </c>
      <c r="AB416">
        <v>1</v>
      </c>
      <c r="AC416">
        <v>16</v>
      </c>
      <c r="AD416">
        <v>3</v>
      </c>
      <c r="AE416">
        <v>2</v>
      </c>
      <c r="AF416">
        <v>0</v>
      </c>
      <c r="AG416">
        <v>6</v>
      </c>
      <c r="AH416">
        <v>4</v>
      </c>
      <c r="AI416">
        <v>3</v>
      </c>
      <c r="AJ416">
        <v>1</v>
      </c>
      <c r="AK416" t="str">
        <f>IF(Table2[[#This Row],[Alpha]]&gt;3%,"high performer",IF(Table2[[#This Row],[Alpha]]&gt;0%,"average performer","low performer"))</f>
        <v>average performer</v>
      </c>
      <c r="AL416" s="8">
        <v>3293.6195799750303</v>
      </c>
      <c r="AM416">
        <f>Table2[[#This Row],[Salary]]/Table2[[#This Row],[Market Salary]]</f>
        <v>0.97218270727679945</v>
      </c>
      <c r="AN416" t="str">
        <f>IF(AND(Table2[[#This Row],[Alpha]]&gt;3%,Table2[[#This Row],[Salary]]&lt;MEDIAN(G:G)),"Underpaid",IF(AND(Table2[[#This Row],[Alpha]]&lt;0,Table2[[#This Row],[Salary]]&gt;MEDIAN(G:G)),"Overpaid","Fair"))</f>
        <v>Fair</v>
      </c>
      <c r="AO416" t="str">
        <f>IF(AND(Table2[[#This Row],[Alpha]]&gt;3%,Table2[[#This Row],[Tenure]]&gt;5),"Ready Now",IF(AND(Table2[[#This Row],[Alpha]]&gt;0,Table2[[#This Row],[Tenure]]&gt;3),"Ready Soon","Not Ready"))</f>
        <v>Ready Soon</v>
      </c>
    </row>
    <row r="417" spans="1:41" x14ac:dyDescent="0.35">
      <c r="A417">
        <v>34</v>
      </c>
      <c r="B417" t="s">
        <v>25</v>
      </c>
      <c r="C417">
        <v>4</v>
      </c>
      <c r="D417" t="s">
        <v>29</v>
      </c>
      <c r="E417" t="s">
        <v>46</v>
      </c>
      <c r="F417">
        <v>3</v>
      </c>
      <c r="G417" s="7">
        <v>2351</v>
      </c>
      <c r="H417" t="s">
        <v>32</v>
      </c>
      <c r="I417">
        <v>2</v>
      </c>
      <c r="J417">
        <v>2</v>
      </c>
      <c r="K417" s="5">
        <v>0.15</v>
      </c>
      <c r="L417" s="5">
        <v>0.1</v>
      </c>
      <c r="M417" s="6">
        <f t="shared" si="18"/>
        <v>4.9999999999999989E-2</v>
      </c>
      <c r="N417" s="8">
        <f t="shared" si="19"/>
        <v>470.20000000000005</v>
      </c>
      <c r="O417">
        <v>3000</v>
      </c>
      <c r="P417" t="str">
        <f t="shared" si="20"/>
        <v>low</v>
      </c>
      <c r="Q417" t="s">
        <v>33</v>
      </c>
      <c r="R417">
        <v>296</v>
      </c>
      <c r="S417" t="s">
        <v>27</v>
      </c>
      <c r="T417">
        <v>6</v>
      </c>
      <c r="U417">
        <v>2</v>
      </c>
      <c r="V417" t="s">
        <v>48</v>
      </c>
      <c r="W417">
        <v>33</v>
      </c>
      <c r="X417">
        <v>1</v>
      </c>
      <c r="Y417">
        <v>1</v>
      </c>
      <c r="Z417" t="s">
        <v>41</v>
      </c>
      <c r="AA417">
        <v>12253</v>
      </c>
      <c r="AB417">
        <v>0</v>
      </c>
      <c r="AC417">
        <v>16</v>
      </c>
      <c r="AD417">
        <v>3</v>
      </c>
      <c r="AE417">
        <v>4</v>
      </c>
      <c r="AF417">
        <v>1</v>
      </c>
      <c r="AG417">
        <v>3</v>
      </c>
      <c r="AH417">
        <v>3</v>
      </c>
      <c r="AI417">
        <v>2</v>
      </c>
      <c r="AJ417">
        <v>1</v>
      </c>
      <c r="AK417" t="str">
        <f>IF(Table2[[#This Row],[Alpha]]&gt;3%,"high performer",IF(Table2[[#This Row],[Alpha]]&gt;0%,"average performer","low performer"))</f>
        <v>high performer</v>
      </c>
      <c r="AL417" s="8">
        <v>2484.2361541133946</v>
      </c>
      <c r="AM417">
        <f>Table2[[#This Row],[Salary]]/Table2[[#This Row],[Market Salary]]</f>
        <v>0.94636735565868713</v>
      </c>
      <c r="AN417" t="str">
        <f>IF(AND(Table2[[#This Row],[Alpha]]&gt;3%,Table2[[#This Row],[Salary]]&lt;MEDIAN(G:G)),"Underpaid",IF(AND(Table2[[#This Row],[Alpha]]&lt;0,Table2[[#This Row],[Salary]]&gt;MEDIAN(G:G)),"Overpaid","Fair"))</f>
        <v>Underpaid</v>
      </c>
      <c r="AO417" t="str">
        <f>IF(AND(Table2[[#This Row],[Alpha]]&gt;3%,Table2[[#This Row],[Tenure]]&gt;5),"Ready Now",IF(AND(Table2[[#This Row],[Alpha]]&gt;0,Table2[[#This Row],[Tenure]]&gt;3),"Ready Soon","Not Ready"))</f>
        <v>Not Ready</v>
      </c>
    </row>
    <row r="418" spans="1:41" x14ac:dyDescent="0.35">
      <c r="A418">
        <v>38</v>
      </c>
      <c r="B418" t="s">
        <v>32</v>
      </c>
      <c r="C418">
        <v>4</v>
      </c>
      <c r="D418" t="s">
        <v>35</v>
      </c>
      <c r="E418" t="s">
        <v>39</v>
      </c>
      <c r="F418">
        <v>4</v>
      </c>
      <c r="G418" s="7">
        <v>1702</v>
      </c>
      <c r="H418" t="s">
        <v>25</v>
      </c>
      <c r="I418">
        <v>3</v>
      </c>
      <c r="J418">
        <v>1</v>
      </c>
      <c r="K418" s="5">
        <v>0.15</v>
      </c>
      <c r="L418" s="5">
        <v>0.1</v>
      </c>
      <c r="M418" s="6">
        <f t="shared" si="18"/>
        <v>4.9999999999999989E-2</v>
      </c>
      <c r="N418" s="8">
        <f t="shared" si="19"/>
        <v>340.40000000000003</v>
      </c>
      <c r="O418">
        <v>500</v>
      </c>
      <c r="P418" t="str">
        <f t="shared" si="20"/>
        <v>low</v>
      </c>
      <c r="Q418" t="s">
        <v>33</v>
      </c>
      <c r="R418">
        <v>1490</v>
      </c>
      <c r="S418" t="s">
        <v>34</v>
      </c>
      <c r="T418">
        <v>2</v>
      </c>
      <c r="U418">
        <v>2</v>
      </c>
      <c r="V418" t="s">
        <v>28</v>
      </c>
      <c r="W418">
        <v>42</v>
      </c>
      <c r="X418">
        <v>3</v>
      </c>
      <c r="Y418">
        <v>1</v>
      </c>
      <c r="Z418" t="s">
        <v>37</v>
      </c>
      <c r="AA418">
        <v>12106</v>
      </c>
      <c r="AB418">
        <v>1</v>
      </c>
      <c r="AC418">
        <v>23</v>
      </c>
      <c r="AD418">
        <v>4</v>
      </c>
      <c r="AE418">
        <v>3</v>
      </c>
      <c r="AF418">
        <v>1</v>
      </c>
      <c r="AG418">
        <v>1</v>
      </c>
      <c r="AH418">
        <v>3</v>
      </c>
      <c r="AI418">
        <v>0</v>
      </c>
      <c r="AJ418">
        <v>0</v>
      </c>
      <c r="AK418" t="str">
        <f>IF(Table2[[#This Row],[Alpha]]&gt;3%,"high performer",IF(Table2[[#This Row],[Alpha]]&gt;0%,"average performer","low performer"))</f>
        <v>high performer</v>
      </c>
      <c r="AL418" s="8">
        <v>2011.401018192282</v>
      </c>
      <c r="AM418">
        <f>Table2[[#This Row],[Salary]]/Table2[[#This Row],[Market Salary]]</f>
        <v>0.84617636394041817</v>
      </c>
      <c r="AN418" t="str">
        <f>IF(AND(Table2[[#This Row],[Alpha]]&gt;3%,Table2[[#This Row],[Salary]]&lt;MEDIAN(G:G)),"Underpaid",IF(AND(Table2[[#This Row],[Alpha]]&lt;0,Table2[[#This Row],[Salary]]&gt;MEDIAN(G:G)),"Overpaid","Fair"))</f>
        <v>Underpaid</v>
      </c>
      <c r="AO418" t="str">
        <f>IF(AND(Table2[[#This Row],[Alpha]]&gt;3%,Table2[[#This Row],[Tenure]]&gt;5),"Ready Now",IF(AND(Table2[[#This Row],[Alpha]]&gt;0,Table2[[#This Row],[Tenure]]&gt;3),"Ready Soon","Not Ready"))</f>
        <v>Not Ready</v>
      </c>
    </row>
    <row r="419" spans="1:41" x14ac:dyDescent="0.35">
      <c r="A419">
        <v>40</v>
      </c>
      <c r="B419" t="s">
        <v>32</v>
      </c>
      <c r="C419">
        <v>3</v>
      </c>
      <c r="D419" t="s">
        <v>29</v>
      </c>
      <c r="E419" t="s">
        <v>45</v>
      </c>
      <c r="F419">
        <v>3</v>
      </c>
      <c r="G419" s="7">
        <v>18041</v>
      </c>
      <c r="H419" t="s">
        <v>32</v>
      </c>
      <c r="I419">
        <v>3</v>
      </c>
      <c r="J419">
        <v>20</v>
      </c>
      <c r="K419" s="5">
        <v>0.15</v>
      </c>
      <c r="L419" s="5">
        <v>0.09</v>
      </c>
      <c r="M419" s="6">
        <f t="shared" si="18"/>
        <v>0.06</v>
      </c>
      <c r="N419" s="8">
        <f t="shared" si="19"/>
        <v>3608.2000000000003</v>
      </c>
      <c r="O419">
        <v>4500</v>
      </c>
      <c r="P419" t="str">
        <f t="shared" si="20"/>
        <v>low</v>
      </c>
      <c r="Q419" t="s">
        <v>26</v>
      </c>
      <c r="R419">
        <v>1398</v>
      </c>
      <c r="S419" t="s">
        <v>27</v>
      </c>
      <c r="T419">
        <v>2</v>
      </c>
      <c r="U419">
        <v>4</v>
      </c>
      <c r="V419" t="s">
        <v>28</v>
      </c>
      <c r="W419">
        <v>79</v>
      </c>
      <c r="X419">
        <v>3</v>
      </c>
      <c r="Y419">
        <v>5</v>
      </c>
      <c r="Z419" t="s">
        <v>37</v>
      </c>
      <c r="AA419">
        <v>13022</v>
      </c>
      <c r="AB419">
        <v>0</v>
      </c>
      <c r="AC419">
        <v>14</v>
      </c>
      <c r="AD419">
        <v>3</v>
      </c>
      <c r="AE419">
        <v>4</v>
      </c>
      <c r="AF419">
        <v>0</v>
      </c>
      <c r="AG419">
        <v>21</v>
      </c>
      <c r="AH419">
        <v>2</v>
      </c>
      <c r="AI419">
        <v>15</v>
      </c>
      <c r="AJ419">
        <v>1</v>
      </c>
      <c r="AK419" t="str">
        <f>IF(Table2[[#This Row],[Alpha]]&gt;3%,"high performer",IF(Table2[[#This Row],[Alpha]]&gt;0%,"average performer","low performer"))</f>
        <v>high performer</v>
      </c>
      <c r="AL419" s="8">
        <v>19656.559725185958</v>
      </c>
      <c r="AM419">
        <f>Table2[[#This Row],[Salary]]/Table2[[#This Row],[Market Salary]]</f>
        <v>0.91781065721709476</v>
      </c>
      <c r="AN419" t="str">
        <f>IF(AND(Table2[[#This Row],[Alpha]]&gt;3%,Table2[[#This Row],[Salary]]&lt;MEDIAN(G:G)),"Underpaid",IF(AND(Table2[[#This Row],[Alpha]]&lt;0,Table2[[#This Row],[Salary]]&gt;MEDIAN(G:G)),"Overpaid","Fair"))</f>
        <v>Fair</v>
      </c>
      <c r="AO419" t="str">
        <f>IF(AND(Table2[[#This Row],[Alpha]]&gt;3%,Table2[[#This Row],[Tenure]]&gt;5),"Ready Now",IF(AND(Table2[[#This Row],[Alpha]]&gt;0,Table2[[#This Row],[Tenure]]&gt;3),"Ready Soon","Not Ready"))</f>
        <v>Ready Now</v>
      </c>
    </row>
    <row r="420" spans="1:41" x14ac:dyDescent="0.35">
      <c r="A420">
        <v>26</v>
      </c>
      <c r="B420" t="s">
        <v>32</v>
      </c>
      <c r="C420">
        <v>1</v>
      </c>
      <c r="D420" t="s">
        <v>29</v>
      </c>
      <c r="E420" t="s">
        <v>36</v>
      </c>
      <c r="F420">
        <v>4</v>
      </c>
      <c r="G420" s="7">
        <v>2886</v>
      </c>
      <c r="H420" t="s">
        <v>32</v>
      </c>
      <c r="I420">
        <v>1</v>
      </c>
      <c r="J420">
        <v>3</v>
      </c>
      <c r="K420" s="5">
        <v>0.08</v>
      </c>
      <c r="L420" s="5">
        <v>0.11</v>
      </c>
      <c r="M420" s="6">
        <f t="shared" si="18"/>
        <v>-0.03</v>
      </c>
      <c r="N420" s="8">
        <f t="shared" si="19"/>
        <v>577.20000000000005</v>
      </c>
      <c r="O420">
        <v>3000</v>
      </c>
      <c r="P420" t="str">
        <f t="shared" si="20"/>
        <v>High</v>
      </c>
      <c r="Q420" t="s">
        <v>26</v>
      </c>
      <c r="R420">
        <v>1349</v>
      </c>
      <c r="S420" t="s">
        <v>34</v>
      </c>
      <c r="T420">
        <v>23</v>
      </c>
      <c r="U420">
        <v>3</v>
      </c>
      <c r="V420" t="s">
        <v>28</v>
      </c>
      <c r="W420">
        <v>90</v>
      </c>
      <c r="X420">
        <v>3</v>
      </c>
      <c r="Y420">
        <v>1</v>
      </c>
      <c r="Z420" t="s">
        <v>41</v>
      </c>
      <c r="AA420">
        <v>3032</v>
      </c>
      <c r="AB420">
        <v>1</v>
      </c>
      <c r="AC420">
        <v>22</v>
      </c>
      <c r="AD420">
        <v>4</v>
      </c>
      <c r="AE420">
        <v>2</v>
      </c>
      <c r="AF420">
        <v>2</v>
      </c>
      <c r="AG420">
        <v>3</v>
      </c>
      <c r="AH420">
        <v>3</v>
      </c>
      <c r="AI420">
        <v>2</v>
      </c>
      <c r="AJ420">
        <v>0</v>
      </c>
      <c r="AK420" t="str">
        <f>IF(Table2[[#This Row],[Alpha]]&gt;3%,"high performer",IF(Table2[[#This Row],[Alpha]]&gt;0%,"average performer","low performer"))</f>
        <v>low performer</v>
      </c>
      <c r="AL420" s="8">
        <v>3199.6236898990619</v>
      </c>
      <c r="AM420">
        <f>Table2[[#This Row],[Salary]]/Table2[[#This Row],[Market Salary]]</f>
        <v>0.90198107018361406</v>
      </c>
      <c r="AN420" t="str">
        <f>IF(AND(Table2[[#This Row],[Alpha]]&gt;3%,Table2[[#This Row],[Salary]]&lt;MEDIAN(G:G)),"Underpaid",IF(AND(Table2[[#This Row],[Alpha]]&lt;0,Table2[[#This Row],[Salary]]&gt;MEDIAN(G:G)),"Overpaid","Fair"))</f>
        <v>Fair</v>
      </c>
      <c r="AO420" t="str">
        <f>IF(AND(Table2[[#This Row],[Alpha]]&gt;3%,Table2[[#This Row],[Tenure]]&gt;5),"Ready Now",IF(AND(Table2[[#This Row],[Alpha]]&gt;0,Table2[[#This Row],[Tenure]]&gt;3),"Ready Soon","Not Ready"))</f>
        <v>Not Ready</v>
      </c>
    </row>
    <row r="421" spans="1:41" x14ac:dyDescent="0.35">
      <c r="A421">
        <v>30</v>
      </c>
      <c r="B421" t="s">
        <v>32</v>
      </c>
      <c r="C421">
        <v>3</v>
      </c>
      <c r="D421" t="s">
        <v>35</v>
      </c>
      <c r="E421" t="s">
        <v>39</v>
      </c>
      <c r="F421">
        <v>4</v>
      </c>
      <c r="G421" s="7">
        <v>2097</v>
      </c>
      <c r="H421" t="s">
        <v>32</v>
      </c>
      <c r="I421">
        <v>1</v>
      </c>
      <c r="J421">
        <v>5</v>
      </c>
      <c r="K421" s="5">
        <v>0.08</v>
      </c>
      <c r="L421" s="5">
        <v>0.1</v>
      </c>
      <c r="M421" s="6">
        <f t="shared" si="18"/>
        <v>-2.0000000000000004E-2</v>
      </c>
      <c r="N421" s="8">
        <f t="shared" si="19"/>
        <v>419.40000000000003</v>
      </c>
      <c r="O421">
        <v>4500</v>
      </c>
      <c r="P421" t="str">
        <f t="shared" si="20"/>
        <v>low</v>
      </c>
      <c r="Q421" t="s">
        <v>44</v>
      </c>
      <c r="R421">
        <v>1400</v>
      </c>
      <c r="S421" t="s">
        <v>34</v>
      </c>
      <c r="T421">
        <v>3</v>
      </c>
      <c r="U421">
        <v>3</v>
      </c>
      <c r="V421" t="s">
        <v>28</v>
      </c>
      <c r="W421">
        <v>53</v>
      </c>
      <c r="X421">
        <v>3</v>
      </c>
      <c r="Y421">
        <v>1</v>
      </c>
      <c r="Z421" t="s">
        <v>37</v>
      </c>
      <c r="AA421">
        <v>16734</v>
      </c>
      <c r="AB421">
        <v>4</v>
      </c>
      <c r="AC421">
        <v>15</v>
      </c>
      <c r="AD421">
        <v>3</v>
      </c>
      <c r="AE421">
        <v>3</v>
      </c>
      <c r="AF421">
        <v>1</v>
      </c>
      <c r="AG421">
        <v>9</v>
      </c>
      <c r="AH421">
        <v>3</v>
      </c>
      <c r="AI421">
        <v>3</v>
      </c>
      <c r="AJ421">
        <v>1</v>
      </c>
      <c r="AK421" t="str">
        <f>IF(Table2[[#This Row],[Alpha]]&gt;3%,"high performer",IF(Table2[[#This Row],[Alpha]]&gt;0%,"average performer","low performer"))</f>
        <v>low performer</v>
      </c>
      <c r="AL421" s="8">
        <v>2493.2494173740747</v>
      </c>
      <c r="AM421">
        <f>Table2[[#This Row],[Salary]]/Table2[[#This Row],[Market Salary]]</f>
        <v>0.84107108794939167</v>
      </c>
      <c r="AN421" t="str">
        <f>IF(AND(Table2[[#This Row],[Alpha]]&gt;3%,Table2[[#This Row],[Salary]]&lt;MEDIAN(G:G)),"Underpaid",IF(AND(Table2[[#This Row],[Alpha]]&lt;0,Table2[[#This Row],[Salary]]&gt;MEDIAN(G:G)),"Overpaid","Fair"))</f>
        <v>Fair</v>
      </c>
      <c r="AO421" t="str">
        <f>IF(AND(Table2[[#This Row],[Alpha]]&gt;3%,Table2[[#This Row],[Tenure]]&gt;5),"Ready Now",IF(AND(Table2[[#This Row],[Alpha]]&gt;0,Table2[[#This Row],[Tenure]]&gt;3),"Ready Soon","Not Ready"))</f>
        <v>Not Ready</v>
      </c>
    </row>
    <row r="422" spans="1:41" x14ac:dyDescent="0.35">
      <c r="A422">
        <v>29</v>
      </c>
      <c r="B422" t="s">
        <v>32</v>
      </c>
      <c r="C422">
        <v>2</v>
      </c>
      <c r="D422" t="s">
        <v>35</v>
      </c>
      <c r="E422" t="s">
        <v>47</v>
      </c>
      <c r="F422">
        <v>3</v>
      </c>
      <c r="G422" s="7">
        <v>11935</v>
      </c>
      <c r="H422" t="s">
        <v>32</v>
      </c>
      <c r="I422">
        <v>3</v>
      </c>
      <c r="J422">
        <v>10</v>
      </c>
      <c r="K422" s="5">
        <v>0.08</v>
      </c>
      <c r="L422" s="5">
        <v>0.1</v>
      </c>
      <c r="M422" s="6">
        <f t="shared" si="18"/>
        <v>-2.0000000000000004E-2</v>
      </c>
      <c r="N422" s="8">
        <f t="shared" si="19"/>
        <v>2387</v>
      </c>
      <c r="O422">
        <v>4500</v>
      </c>
      <c r="P422" t="str">
        <f t="shared" si="20"/>
        <v>low</v>
      </c>
      <c r="Q422" t="s">
        <v>26</v>
      </c>
      <c r="R422">
        <v>986</v>
      </c>
      <c r="S422" t="s">
        <v>34</v>
      </c>
      <c r="T422">
        <v>3</v>
      </c>
      <c r="U422">
        <v>4</v>
      </c>
      <c r="V422" t="s">
        <v>40</v>
      </c>
      <c r="W422">
        <v>93</v>
      </c>
      <c r="X422">
        <v>2</v>
      </c>
      <c r="Y422">
        <v>3</v>
      </c>
      <c r="Z422" t="s">
        <v>37</v>
      </c>
      <c r="AA422">
        <v>21526</v>
      </c>
      <c r="AB422">
        <v>1</v>
      </c>
      <c r="AC422">
        <v>18</v>
      </c>
      <c r="AD422">
        <v>3</v>
      </c>
      <c r="AE422">
        <v>3</v>
      </c>
      <c r="AF422">
        <v>0</v>
      </c>
      <c r="AG422">
        <v>10</v>
      </c>
      <c r="AH422">
        <v>2</v>
      </c>
      <c r="AI422">
        <v>2</v>
      </c>
      <c r="AJ422">
        <v>0</v>
      </c>
      <c r="AK422" t="str">
        <f>IF(Table2[[#This Row],[Alpha]]&gt;3%,"high performer",IF(Table2[[#This Row],[Alpha]]&gt;0%,"average performer","low performer"))</f>
        <v>low performer</v>
      </c>
      <c r="AL422" s="8">
        <v>12947.49435682886</v>
      </c>
      <c r="AM422">
        <f>Table2[[#This Row],[Salary]]/Table2[[#This Row],[Market Salary]]</f>
        <v>0.92179997697432148</v>
      </c>
      <c r="AN422" t="str">
        <f>IF(AND(Table2[[#This Row],[Alpha]]&gt;3%,Table2[[#This Row],[Salary]]&lt;MEDIAN(G:G)),"Underpaid",IF(AND(Table2[[#This Row],[Alpha]]&lt;0,Table2[[#This Row],[Salary]]&gt;MEDIAN(G:G)),"Overpaid","Fair"))</f>
        <v>Overpaid</v>
      </c>
      <c r="AO422" t="str">
        <f>IF(AND(Table2[[#This Row],[Alpha]]&gt;3%,Table2[[#This Row],[Tenure]]&gt;5),"Ready Now",IF(AND(Table2[[#This Row],[Alpha]]&gt;0,Table2[[#This Row],[Tenure]]&gt;3),"Ready Soon","Not Ready"))</f>
        <v>Not Ready</v>
      </c>
    </row>
    <row r="423" spans="1:41" x14ac:dyDescent="0.35">
      <c r="A423">
        <v>29</v>
      </c>
      <c r="B423" t="s">
        <v>25</v>
      </c>
      <c r="C423">
        <v>3</v>
      </c>
      <c r="D423" t="s">
        <v>29</v>
      </c>
      <c r="E423" t="s">
        <v>36</v>
      </c>
      <c r="F423">
        <v>2</v>
      </c>
      <c r="G423" s="7">
        <v>2546</v>
      </c>
      <c r="H423" t="s">
        <v>32</v>
      </c>
      <c r="I423">
        <v>4</v>
      </c>
      <c r="J423">
        <v>2</v>
      </c>
      <c r="K423" s="5">
        <v>0.12</v>
      </c>
      <c r="L423" s="5">
        <v>0.1</v>
      </c>
      <c r="M423" s="6">
        <f t="shared" si="18"/>
        <v>1.999999999999999E-2</v>
      </c>
      <c r="N423" s="8">
        <f t="shared" si="19"/>
        <v>509.20000000000005</v>
      </c>
      <c r="O423">
        <v>4500</v>
      </c>
      <c r="P423" t="str">
        <f t="shared" si="20"/>
        <v>medium</v>
      </c>
      <c r="Q423" t="s">
        <v>26</v>
      </c>
      <c r="R423">
        <v>408</v>
      </c>
      <c r="S423" t="s">
        <v>34</v>
      </c>
      <c r="T423">
        <v>25</v>
      </c>
      <c r="U423">
        <v>5</v>
      </c>
      <c r="V423" t="s">
        <v>49</v>
      </c>
      <c r="W423">
        <v>71</v>
      </c>
      <c r="X423">
        <v>2</v>
      </c>
      <c r="Y423">
        <v>1</v>
      </c>
      <c r="Z423" t="s">
        <v>37</v>
      </c>
      <c r="AA423">
        <v>18300</v>
      </c>
      <c r="AB423">
        <v>5</v>
      </c>
      <c r="AC423">
        <v>16</v>
      </c>
      <c r="AD423">
        <v>3</v>
      </c>
      <c r="AE423">
        <v>2</v>
      </c>
      <c r="AF423">
        <v>0</v>
      </c>
      <c r="AG423">
        <v>6</v>
      </c>
      <c r="AH423">
        <v>2</v>
      </c>
      <c r="AI423">
        <v>2</v>
      </c>
      <c r="AJ423">
        <v>1</v>
      </c>
      <c r="AK423" t="str">
        <f>IF(Table2[[#This Row],[Alpha]]&gt;3%,"high performer",IF(Table2[[#This Row],[Alpha]]&gt;0%,"average performer","low performer"))</f>
        <v>average performer</v>
      </c>
      <c r="AL423" s="8">
        <v>2717.39092817245</v>
      </c>
      <c r="AM423">
        <f>Table2[[#This Row],[Salary]]/Table2[[#This Row],[Market Salary]]</f>
        <v>0.93692812970133932</v>
      </c>
      <c r="AN423" t="str">
        <f>IF(AND(Table2[[#This Row],[Alpha]]&gt;3%,Table2[[#This Row],[Salary]]&lt;MEDIAN(G:G)),"Underpaid",IF(AND(Table2[[#This Row],[Alpha]]&lt;0,Table2[[#This Row],[Salary]]&gt;MEDIAN(G:G)),"Overpaid","Fair"))</f>
        <v>Fair</v>
      </c>
      <c r="AO423" t="str">
        <f>IF(AND(Table2[[#This Row],[Alpha]]&gt;3%,Table2[[#This Row],[Tenure]]&gt;5),"Ready Now",IF(AND(Table2[[#This Row],[Alpha]]&gt;0,Table2[[#This Row],[Tenure]]&gt;3),"Ready Soon","Not Ready"))</f>
        <v>Not Ready</v>
      </c>
    </row>
    <row r="424" spans="1:41" x14ac:dyDescent="0.35">
      <c r="A424">
        <v>19</v>
      </c>
      <c r="B424" t="s">
        <v>25</v>
      </c>
      <c r="C424">
        <v>1</v>
      </c>
      <c r="D424" t="s">
        <v>35</v>
      </c>
      <c r="E424" t="s">
        <v>50</v>
      </c>
      <c r="F424">
        <v>4</v>
      </c>
      <c r="G424" s="7">
        <v>2564</v>
      </c>
      <c r="H424" t="s">
        <v>32</v>
      </c>
      <c r="I424">
        <v>4</v>
      </c>
      <c r="J424">
        <v>1</v>
      </c>
      <c r="K424" s="5">
        <v>0.15</v>
      </c>
      <c r="L424" s="5">
        <v>0.09</v>
      </c>
      <c r="M424" s="6">
        <f t="shared" si="18"/>
        <v>0.06</v>
      </c>
      <c r="N424" s="8">
        <f t="shared" si="19"/>
        <v>512.80000000000007</v>
      </c>
      <c r="O424">
        <v>1200</v>
      </c>
      <c r="P424" t="str">
        <f t="shared" si="20"/>
        <v>low</v>
      </c>
      <c r="Q424" t="s">
        <v>26</v>
      </c>
      <c r="R424">
        <v>489</v>
      </c>
      <c r="S424" t="s">
        <v>50</v>
      </c>
      <c r="T424">
        <v>2</v>
      </c>
      <c r="U424">
        <v>2</v>
      </c>
      <c r="V424" t="s">
        <v>49</v>
      </c>
      <c r="W424">
        <v>52</v>
      </c>
      <c r="X424">
        <v>2</v>
      </c>
      <c r="Y424">
        <v>1</v>
      </c>
      <c r="Z424" t="s">
        <v>31</v>
      </c>
      <c r="AA424">
        <v>18437</v>
      </c>
      <c r="AB424">
        <v>1</v>
      </c>
      <c r="AC424">
        <v>12</v>
      </c>
      <c r="AD424">
        <v>3</v>
      </c>
      <c r="AE424">
        <v>3</v>
      </c>
      <c r="AF424">
        <v>0</v>
      </c>
      <c r="AG424">
        <v>1</v>
      </c>
      <c r="AH424">
        <v>3</v>
      </c>
      <c r="AI424">
        <v>0</v>
      </c>
      <c r="AJ424">
        <v>0</v>
      </c>
      <c r="AK424" t="str">
        <f>IF(Table2[[#This Row],[Alpha]]&gt;3%,"high performer",IF(Table2[[#This Row],[Alpha]]&gt;0%,"average performer","low performer"))</f>
        <v>high performer</v>
      </c>
      <c r="AL424" s="8">
        <v>2936.7736597643429</v>
      </c>
      <c r="AM424">
        <f>Table2[[#This Row],[Salary]]/Table2[[#This Row],[Market Salary]]</f>
        <v>0.8730669425187314</v>
      </c>
      <c r="AN424" t="str">
        <f>IF(AND(Table2[[#This Row],[Alpha]]&gt;3%,Table2[[#This Row],[Salary]]&lt;MEDIAN(G:G)),"Underpaid",IF(AND(Table2[[#This Row],[Alpha]]&lt;0,Table2[[#This Row],[Salary]]&gt;MEDIAN(G:G)),"Overpaid","Fair"))</f>
        <v>Underpaid</v>
      </c>
      <c r="AO424" t="str">
        <f>IF(AND(Table2[[#This Row],[Alpha]]&gt;3%,Table2[[#This Row],[Tenure]]&gt;5),"Ready Now",IF(AND(Table2[[#This Row],[Alpha]]&gt;0,Table2[[#This Row],[Tenure]]&gt;3),"Ready Soon","Not Ready"))</f>
        <v>Not Ready</v>
      </c>
    </row>
    <row r="425" spans="1:41" x14ac:dyDescent="0.35">
      <c r="A425">
        <v>30</v>
      </c>
      <c r="B425" t="s">
        <v>32</v>
      </c>
      <c r="C425">
        <v>3</v>
      </c>
      <c r="D425" t="s">
        <v>29</v>
      </c>
      <c r="E425" t="s">
        <v>30</v>
      </c>
      <c r="F425">
        <v>1</v>
      </c>
      <c r="G425" s="7">
        <v>8412</v>
      </c>
      <c r="H425" t="s">
        <v>32</v>
      </c>
      <c r="I425">
        <v>3</v>
      </c>
      <c r="J425">
        <v>9</v>
      </c>
      <c r="K425" s="5">
        <v>0.1</v>
      </c>
      <c r="L425" s="5">
        <v>0.11</v>
      </c>
      <c r="M425" s="6">
        <f t="shared" si="18"/>
        <v>-9.999999999999995E-3</v>
      </c>
      <c r="N425" s="8">
        <f t="shared" si="19"/>
        <v>1682.4</v>
      </c>
      <c r="O425">
        <v>4500</v>
      </c>
      <c r="P425" t="str">
        <f t="shared" si="20"/>
        <v>low</v>
      </c>
      <c r="Q425" t="s">
        <v>44</v>
      </c>
      <c r="R425">
        <v>1398</v>
      </c>
      <c r="S425" t="s">
        <v>27</v>
      </c>
      <c r="T425">
        <v>22</v>
      </c>
      <c r="U425">
        <v>4</v>
      </c>
      <c r="V425" t="s">
        <v>38</v>
      </c>
      <c r="W425">
        <v>69</v>
      </c>
      <c r="X425">
        <v>3</v>
      </c>
      <c r="Y425">
        <v>3</v>
      </c>
      <c r="Z425" t="s">
        <v>37</v>
      </c>
      <c r="AA425">
        <v>2890</v>
      </c>
      <c r="AB425">
        <v>0</v>
      </c>
      <c r="AC425">
        <v>11</v>
      </c>
      <c r="AD425">
        <v>3</v>
      </c>
      <c r="AE425">
        <v>3</v>
      </c>
      <c r="AF425">
        <v>0</v>
      </c>
      <c r="AG425">
        <v>10</v>
      </c>
      <c r="AH425">
        <v>3</v>
      </c>
      <c r="AI425">
        <v>8</v>
      </c>
      <c r="AJ425">
        <v>7</v>
      </c>
      <c r="AK425" t="str">
        <f>IF(Table2[[#This Row],[Alpha]]&gt;3%,"high performer",IF(Table2[[#This Row],[Alpha]]&gt;0%,"average performer","low performer"))</f>
        <v>low performer</v>
      </c>
      <c r="AL425" s="8">
        <v>8653.0249045208075</v>
      </c>
      <c r="AM425">
        <f>Table2[[#This Row],[Salary]]/Table2[[#This Row],[Market Salary]]</f>
        <v>0.97214558987402389</v>
      </c>
      <c r="AN425" t="str">
        <f>IF(AND(Table2[[#This Row],[Alpha]]&gt;3%,Table2[[#This Row],[Salary]]&lt;MEDIAN(G:G)),"Underpaid",IF(AND(Table2[[#This Row],[Alpha]]&lt;0,Table2[[#This Row],[Salary]]&gt;MEDIAN(G:G)),"Overpaid","Fair"))</f>
        <v>Overpaid</v>
      </c>
      <c r="AO425" t="str">
        <f>IF(AND(Table2[[#This Row],[Alpha]]&gt;3%,Table2[[#This Row],[Tenure]]&gt;5),"Ready Now",IF(AND(Table2[[#This Row],[Alpha]]&gt;0,Table2[[#This Row],[Tenure]]&gt;3),"Ready Soon","Not Ready"))</f>
        <v>Not Ready</v>
      </c>
    </row>
    <row r="426" spans="1:41" x14ac:dyDescent="0.35">
      <c r="A426">
        <v>57</v>
      </c>
      <c r="B426" t="s">
        <v>32</v>
      </c>
      <c r="C426">
        <v>1</v>
      </c>
      <c r="D426" t="s">
        <v>35</v>
      </c>
      <c r="E426" t="s">
        <v>45</v>
      </c>
      <c r="F426">
        <v>4</v>
      </c>
      <c r="G426" s="7">
        <v>14118</v>
      </c>
      <c r="H426" t="s">
        <v>32</v>
      </c>
      <c r="I426">
        <v>2</v>
      </c>
      <c r="J426">
        <v>1</v>
      </c>
      <c r="K426" s="5">
        <v>0.08</v>
      </c>
      <c r="L426" s="5">
        <v>0.11</v>
      </c>
      <c r="M426" s="6">
        <f t="shared" si="18"/>
        <v>-0.03</v>
      </c>
      <c r="N426" s="8">
        <f t="shared" si="19"/>
        <v>2823.6000000000004</v>
      </c>
      <c r="O426">
        <v>1200</v>
      </c>
      <c r="P426" t="str">
        <f t="shared" si="20"/>
        <v>medium</v>
      </c>
      <c r="Q426" t="s">
        <v>26</v>
      </c>
      <c r="R426">
        <v>210</v>
      </c>
      <c r="S426" t="s">
        <v>27</v>
      </c>
      <c r="T426">
        <v>29</v>
      </c>
      <c r="U426">
        <v>3</v>
      </c>
      <c r="V426" t="s">
        <v>48</v>
      </c>
      <c r="W426">
        <v>56</v>
      </c>
      <c r="X426">
        <v>2</v>
      </c>
      <c r="Y426">
        <v>4</v>
      </c>
      <c r="Z426" t="s">
        <v>41</v>
      </c>
      <c r="AA426">
        <v>22102</v>
      </c>
      <c r="AB426">
        <v>3</v>
      </c>
      <c r="AC426">
        <v>12</v>
      </c>
      <c r="AD426">
        <v>3</v>
      </c>
      <c r="AE426">
        <v>3</v>
      </c>
      <c r="AF426">
        <v>1</v>
      </c>
      <c r="AG426">
        <v>32</v>
      </c>
      <c r="AH426">
        <v>3</v>
      </c>
      <c r="AI426">
        <v>0</v>
      </c>
      <c r="AJ426">
        <v>0</v>
      </c>
      <c r="AK426" t="str">
        <f>IF(Table2[[#This Row],[Alpha]]&gt;3%,"high performer",IF(Table2[[#This Row],[Alpha]]&gt;0%,"average performer","low performer"))</f>
        <v>low performer</v>
      </c>
      <c r="AL426" s="8">
        <v>16794.596212083237</v>
      </c>
      <c r="AM426">
        <f>Table2[[#This Row],[Salary]]/Table2[[#This Row],[Market Salary]]</f>
        <v>0.84062753410186175</v>
      </c>
      <c r="AN426" t="str">
        <f>IF(AND(Table2[[#This Row],[Alpha]]&gt;3%,Table2[[#This Row],[Salary]]&lt;MEDIAN(G:G)),"Underpaid",IF(AND(Table2[[#This Row],[Alpha]]&lt;0,Table2[[#This Row],[Salary]]&gt;MEDIAN(G:G)),"Overpaid","Fair"))</f>
        <v>Overpaid</v>
      </c>
      <c r="AO426" t="str">
        <f>IF(AND(Table2[[#This Row],[Alpha]]&gt;3%,Table2[[#This Row],[Tenure]]&gt;5),"Ready Now",IF(AND(Table2[[#This Row],[Alpha]]&gt;0,Table2[[#This Row],[Tenure]]&gt;3),"Ready Soon","Not Ready"))</f>
        <v>Not Ready</v>
      </c>
    </row>
    <row r="427" spans="1:41" x14ac:dyDescent="0.35">
      <c r="A427">
        <v>50</v>
      </c>
      <c r="B427" t="s">
        <v>32</v>
      </c>
      <c r="C427">
        <v>2</v>
      </c>
      <c r="D427" t="s">
        <v>35</v>
      </c>
      <c r="E427" t="s">
        <v>45</v>
      </c>
      <c r="F427">
        <v>3</v>
      </c>
      <c r="G427" s="7">
        <v>17046</v>
      </c>
      <c r="H427" t="s">
        <v>32</v>
      </c>
      <c r="I427">
        <v>3</v>
      </c>
      <c r="J427">
        <v>27</v>
      </c>
      <c r="K427" s="5">
        <v>0.08</v>
      </c>
      <c r="L427" s="5">
        <v>0.09</v>
      </c>
      <c r="M427" s="6">
        <f t="shared" si="18"/>
        <v>-9.999999999999995E-3</v>
      </c>
      <c r="N427" s="8">
        <f t="shared" si="19"/>
        <v>3409.2000000000003</v>
      </c>
      <c r="O427">
        <v>500</v>
      </c>
      <c r="P427" t="str">
        <f t="shared" si="20"/>
        <v>High</v>
      </c>
      <c r="Q427" t="s">
        <v>26</v>
      </c>
      <c r="R427">
        <v>1099</v>
      </c>
      <c r="S427" t="s">
        <v>34</v>
      </c>
      <c r="T427">
        <v>29</v>
      </c>
      <c r="U427">
        <v>4</v>
      </c>
      <c r="V427" t="s">
        <v>28</v>
      </c>
      <c r="W427">
        <v>88</v>
      </c>
      <c r="X427">
        <v>2</v>
      </c>
      <c r="Y427">
        <v>4</v>
      </c>
      <c r="Z427" t="s">
        <v>37</v>
      </c>
      <c r="AA427">
        <v>9314</v>
      </c>
      <c r="AB427">
        <v>0</v>
      </c>
      <c r="AC427">
        <v>15</v>
      </c>
      <c r="AD427">
        <v>3</v>
      </c>
      <c r="AE427">
        <v>2</v>
      </c>
      <c r="AF427">
        <v>1</v>
      </c>
      <c r="AG427">
        <v>28</v>
      </c>
      <c r="AH427">
        <v>2</v>
      </c>
      <c r="AI427">
        <v>10</v>
      </c>
      <c r="AJ427">
        <v>15</v>
      </c>
      <c r="AK427" t="str">
        <f>IF(Table2[[#This Row],[Alpha]]&gt;3%,"high performer",IF(Table2[[#This Row],[Alpha]]&gt;0%,"average performer","low performer"))</f>
        <v>low performer</v>
      </c>
      <c r="AL427" s="8">
        <v>19618.327949025446</v>
      </c>
      <c r="AM427">
        <f>Table2[[#This Row],[Salary]]/Table2[[#This Row],[Market Salary]]</f>
        <v>0.86888138705249707</v>
      </c>
      <c r="AN427" t="str">
        <f>IF(AND(Table2[[#This Row],[Alpha]]&gt;3%,Table2[[#This Row],[Salary]]&lt;MEDIAN(G:G)),"Underpaid",IF(AND(Table2[[#This Row],[Alpha]]&lt;0,Table2[[#This Row],[Salary]]&gt;MEDIAN(G:G)),"Overpaid","Fair"))</f>
        <v>Overpaid</v>
      </c>
      <c r="AO427" t="str">
        <f>IF(AND(Table2[[#This Row],[Alpha]]&gt;3%,Table2[[#This Row],[Tenure]]&gt;5),"Ready Now",IF(AND(Table2[[#This Row],[Alpha]]&gt;0,Table2[[#This Row],[Tenure]]&gt;3),"Ready Soon","Not Ready"))</f>
        <v>Not Ready</v>
      </c>
    </row>
    <row r="428" spans="1:41" x14ac:dyDescent="0.35">
      <c r="A428">
        <v>30</v>
      </c>
      <c r="B428" t="s">
        <v>32</v>
      </c>
      <c r="C428">
        <v>3</v>
      </c>
      <c r="D428" t="s">
        <v>29</v>
      </c>
      <c r="E428" t="s">
        <v>39</v>
      </c>
      <c r="F428">
        <v>4</v>
      </c>
      <c r="G428" s="7">
        <v>2564</v>
      </c>
      <c r="H428" t="s">
        <v>32</v>
      </c>
      <c r="I428">
        <v>2</v>
      </c>
      <c r="J428">
        <v>11</v>
      </c>
      <c r="K428" s="5">
        <v>0.1</v>
      </c>
      <c r="L428" s="5">
        <v>0.11</v>
      </c>
      <c r="M428" s="6">
        <f t="shared" si="18"/>
        <v>-9.999999999999995E-3</v>
      </c>
      <c r="N428" s="8">
        <f t="shared" si="19"/>
        <v>512.80000000000007</v>
      </c>
      <c r="O428">
        <v>4500</v>
      </c>
      <c r="P428" t="str">
        <f t="shared" si="20"/>
        <v>High</v>
      </c>
      <c r="Q428" t="s">
        <v>44</v>
      </c>
      <c r="R428">
        <v>1116</v>
      </c>
      <c r="S428" t="s">
        <v>34</v>
      </c>
      <c r="T428">
        <v>2</v>
      </c>
      <c r="U428">
        <v>3</v>
      </c>
      <c r="V428" t="s">
        <v>40</v>
      </c>
      <c r="W428">
        <v>49</v>
      </c>
      <c r="X428">
        <v>3</v>
      </c>
      <c r="Y428">
        <v>1</v>
      </c>
      <c r="Z428" t="s">
        <v>31</v>
      </c>
      <c r="AA428">
        <v>7181</v>
      </c>
      <c r="AB428">
        <v>0</v>
      </c>
      <c r="AC428">
        <v>14</v>
      </c>
      <c r="AD428">
        <v>3</v>
      </c>
      <c r="AE428">
        <v>3</v>
      </c>
      <c r="AF428">
        <v>0</v>
      </c>
      <c r="AG428">
        <v>12</v>
      </c>
      <c r="AH428">
        <v>2</v>
      </c>
      <c r="AI428">
        <v>7</v>
      </c>
      <c r="AJ428">
        <v>6</v>
      </c>
      <c r="AK428" t="str">
        <f>IF(Table2[[#This Row],[Alpha]]&gt;3%,"high performer",IF(Table2[[#This Row],[Alpha]]&gt;0%,"average performer","low performer"))</f>
        <v>low performer</v>
      </c>
      <c r="AL428" s="8">
        <v>3080.899210246328</v>
      </c>
      <c r="AM428">
        <f>Table2[[#This Row],[Salary]]/Table2[[#This Row],[Market Salary]]</f>
        <v>0.83222456335889017</v>
      </c>
      <c r="AN428" t="str">
        <f>IF(AND(Table2[[#This Row],[Alpha]]&gt;3%,Table2[[#This Row],[Salary]]&lt;MEDIAN(G:G)),"Underpaid",IF(AND(Table2[[#This Row],[Alpha]]&lt;0,Table2[[#This Row],[Salary]]&gt;MEDIAN(G:G)),"Overpaid","Fair"))</f>
        <v>Fair</v>
      </c>
      <c r="AO428" t="str">
        <f>IF(AND(Table2[[#This Row],[Alpha]]&gt;3%,Table2[[#This Row],[Tenure]]&gt;5),"Ready Now",IF(AND(Table2[[#This Row],[Alpha]]&gt;0,Table2[[#This Row],[Tenure]]&gt;3),"Ready Soon","Not Ready"))</f>
        <v>Not Ready</v>
      </c>
    </row>
    <row r="429" spans="1:41" x14ac:dyDescent="0.35">
      <c r="A429">
        <v>60</v>
      </c>
      <c r="B429" t="s">
        <v>32</v>
      </c>
      <c r="C429">
        <v>3</v>
      </c>
      <c r="D429" t="s">
        <v>29</v>
      </c>
      <c r="E429" t="s">
        <v>30</v>
      </c>
      <c r="F429">
        <v>1</v>
      </c>
      <c r="G429" s="7">
        <v>10266</v>
      </c>
      <c r="H429" t="s">
        <v>32</v>
      </c>
      <c r="I429">
        <v>4</v>
      </c>
      <c r="J429">
        <v>18</v>
      </c>
      <c r="K429" s="5">
        <v>0.12</v>
      </c>
      <c r="L429" s="5">
        <v>7.0000000000000007E-2</v>
      </c>
      <c r="M429" s="6">
        <f t="shared" si="18"/>
        <v>4.9999999999999989E-2</v>
      </c>
      <c r="N429" s="8">
        <f t="shared" si="19"/>
        <v>2053.2000000000003</v>
      </c>
      <c r="O429">
        <v>4500</v>
      </c>
      <c r="P429" t="str">
        <f t="shared" si="20"/>
        <v>low</v>
      </c>
      <c r="Q429" t="s">
        <v>33</v>
      </c>
      <c r="R429">
        <v>1499</v>
      </c>
      <c r="S429" t="s">
        <v>27</v>
      </c>
      <c r="T429">
        <v>28</v>
      </c>
      <c r="U429">
        <v>3</v>
      </c>
      <c r="V429" t="s">
        <v>48</v>
      </c>
      <c r="W429">
        <v>80</v>
      </c>
      <c r="X429">
        <v>2</v>
      </c>
      <c r="Y429">
        <v>3</v>
      </c>
      <c r="Z429" t="s">
        <v>37</v>
      </c>
      <c r="AA429">
        <v>2845</v>
      </c>
      <c r="AB429">
        <v>4</v>
      </c>
      <c r="AC429">
        <v>19</v>
      </c>
      <c r="AD429">
        <v>3</v>
      </c>
      <c r="AE429">
        <v>4</v>
      </c>
      <c r="AF429">
        <v>0</v>
      </c>
      <c r="AG429">
        <v>22</v>
      </c>
      <c r="AH429">
        <v>5</v>
      </c>
      <c r="AI429">
        <v>13</v>
      </c>
      <c r="AJ429">
        <v>13</v>
      </c>
      <c r="AK429" t="str">
        <f>IF(Table2[[#This Row],[Alpha]]&gt;3%,"high performer",IF(Table2[[#This Row],[Alpha]]&gt;0%,"average performer","low performer"))</f>
        <v>high performer</v>
      </c>
      <c r="AL429" s="8">
        <v>12681.187609548582</v>
      </c>
      <c r="AM429">
        <f>Table2[[#This Row],[Salary]]/Table2[[#This Row],[Market Salary]]</f>
        <v>0.80954562901269489</v>
      </c>
      <c r="AN429" t="str">
        <f>IF(AND(Table2[[#This Row],[Alpha]]&gt;3%,Table2[[#This Row],[Salary]]&lt;MEDIAN(G:G)),"Underpaid",IF(AND(Table2[[#This Row],[Alpha]]&lt;0,Table2[[#This Row],[Salary]]&gt;MEDIAN(G:G)),"Overpaid","Fair"))</f>
        <v>Fair</v>
      </c>
      <c r="AO429" t="str">
        <f>IF(AND(Table2[[#This Row],[Alpha]]&gt;3%,Table2[[#This Row],[Tenure]]&gt;5),"Ready Now",IF(AND(Table2[[#This Row],[Alpha]]&gt;0,Table2[[#This Row],[Tenure]]&gt;3),"Ready Soon","Not Ready"))</f>
        <v>Ready Now</v>
      </c>
    </row>
    <row r="430" spans="1:41" x14ac:dyDescent="0.35">
      <c r="A430">
        <v>47</v>
      </c>
      <c r="B430" t="s">
        <v>32</v>
      </c>
      <c r="C430">
        <v>1</v>
      </c>
      <c r="D430" t="s">
        <v>29</v>
      </c>
      <c r="E430" t="s">
        <v>42</v>
      </c>
      <c r="F430">
        <v>4</v>
      </c>
      <c r="G430" s="7">
        <v>5070</v>
      </c>
      <c r="H430" t="s">
        <v>32</v>
      </c>
      <c r="I430">
        <v>3</v>
      </c>
      <c r="J430">
        <v>5</v>
      </c>
      <c r="K430" s="5">
        <v>0.15</v>
      </c>
      <c r="L430" s="5">
        <v>0.1</v>
      </c>
      <c r="M430" s="6">
        <f t="shared" si="18"/>
        <v>4.9999999999999989E-2</v>
      </c>
      <c r="N430" s="8">
        <f t="shared" si="19"/>
        <v>1014</v>
      </c>
      <c r="O430">
        <v>4500</v>
      </c>
      <c r="P430" t="str">
        <f t="shared" si="20"/>
        <v>medium</v>
      </c>
      <c r="Q430" t="s">
        <v>26</v>
      </c>
      <c r="R430">
        <v>983</v>
      </c>
      <c r="S430" t="s">
        <v>34</v>
      </c>
      <c r="T430">
        <v>2</v>
      </c>
      <c r="U430">
        <v>2</v>
      </c>
      <c r="V430" t="s">
        <v>40</v>
      </c>
      <c r="W430">
        <v>65</v>
      </c>
      <c r="X430">
        <v>3</v>
      </c>
      <c r="Y430">
        <v>2</v>
      </c>
      <c r="Z430" t="s">
        <v>41</v>
      </c>
      <c r="AA430">
        <v>7389</v>
      </c>
      <c r="AB430">
        <v>5</v>
      </c>
      <c r="AC430">
        <v>13</v>
      </c>
      <c r="AD430">
        <v>3</v>
      </c>
      <c r="AE430">
        <v>3</v>
      </c>
      <c r="AF430">
        <v>3</v>
      </c>
      <c r="AG430">
        <v>20</v>
      </c>
      <c r="AH430">
        <v>2</v>
      </c>
      <c r="AI430">
        <v>0</v>
      </c>
      <c r="AJ430">
        <v>0</v>
      </c>
      <c r="AK430" t="str">
        <f>IF(Table2[[#This Row],[Alpha]]&gt;3%,"high performer",IF(Table2[[#This Row],[Alpha]]&gt;0%,"average performer","low performer"))</f>
        <v>high performer</v>
      </c>
      <c r="AL430" s="8">
        <v>6209.1938130872932</v>
      </c>
      <c r="AM430">
        <f>Table2[[#This Row],[Salary]]/Table2[[#This Row],[Market Salary]]</f>
        <v>0.81653112346305212</v>
      </c>
      <c r="AN430" t="str">
        <f>IF(AND(Table2[[#This Row],[Alpha]]&gt;3%,Table2[[#This Row],[Salary]]&lt;MEDIAN(G:G)),"Underpaid",IF(AND(Table2[[#This Row],[Alpha]]&lt;0,Table2[[#This Row],[Salary]]&gt;MEDIAN(G:G)),"Overpaid","Fair"))</f>
        <v>Fair</v>
      </c>
      <c r="AO430" t="str">
        <f>IF(AND(Table2[[#This Row],[Alpha]]&gt;3%,Table2[[#This Row],[Tenure]]&gt;5),"Ready Now",IF(AND(Table2[[#This Row],[Alpha]]&gt;0,Table2[[#This Row],[Tenure]]&gt;3),"Ready Soon","Not Ready"))</f>
        <v>Ready Soon</v>
      </c>
    </row>
    <row r="431" spans="1:41" x14ac:dyDescent="0.35">
      <c r="A431">
        <v>46</v>
      </c>
      <c r="B431" t="s">
        <v>32</v>
      </c>
      <c r="C431">
        <v>1</v>
      </c>
      <c r="D431" t="s">
        <v>35</v>
      </c>
      <c r="E431" t="s">
        <v>47</v>
      </c>
      <c r="F431">
        <v>3</v>
      </c>
      <c r="G431" s="7">
        <v>17861</v>
      </c>
      <c r="H431" t="s">
        <v>32</v>
      </c>
      <c r="I431">
        <v>1</v>
      </c>
      <c r="J431">
        <v>3</v>
      </c>
      <c r="K431" s="5">
        <v>0.12</v>
      </c>
      <c r="L431" s="5">
        <v>0.1</v>
      </c>
      <c r="M431" s="6">
        <f t="shared" si="18"/>
        <v>1.999999999999999E-2</v>
      </c>
      <c r="N431" s="8">
        <f t="shared" si="19"/>
        <v>3572.2000000000003</v>
      </c>
      <c r="O431">
        <v>4500</v>
      </c>
      <c r="P431" t="str">
        <f t="shared" si="20"/>
        <v>low</v>
      </c>
      <c r="Q431" t="s">
        <v>26</v>
      </c>
      <c r="R431">
        <v>1009</v>
      </c>
      <c r="S431" t="s">
        <v>34</v>
      </c>
      <c r="T431">
        <v>2</v>
      </c>
      <c r="U431">
        <v>3</v>
      </c>
      <c r="V431" t="s">
        <v>28</v>
      </c>
      <c r="W431">
        <v>51</v>
      </c>
      <c r="X431">
        <v>3</v>
      </c>
      <c r="Y431">
        <v>4</v>
      </c>
      <c r="Z431" t="s">
        <v>37</v>
      </c>
      <c r="AA431">
        <v>2288</v>
      </c>
      <c r="AB431">
        <v>6</v>
      </c>
      <c r="AC431">
        <v>13</v>
      </c>
      <c r="AD431">
        <v>3</v>
      </c>
      <c r="AE431">
        <v>3</v>
      </c>
      <c r="AF431">
        <v>0</v>
      </c>
      <c r="AG431">
        <v>26</v>
      </c>
      <c r="AH431">
        <v>2</v>
      </c>
      <c r="AI431">
        <v>2</v>
      </c>
      <c r="AJ431">
        <v>0</v>
      </c>
      <c r="AK431" t="str">
        <f>IF(Table2[[#This Row],[Alpha]]&gt;3%,"high performer",IF(Table2[[#This Row],[Alpha]]&gt;0%,"average performer","low performer"))</f>
        <v>average performer</v>
      </c>
      <c r="AL431" s="8">
        <v>19508.388543404115</v>
      </c>
      <c r="AM431">
        <f>Table2[[#This Row],[Salary]]/Table2[[#This Row],[Market Salary]]</f>
        <v>0.91555486298938282</v>
      </c>
      <c r="AN431" t="str">
        <f>IF(AND(Table2[[#This Row],[Alpha]]&gt;3%,Table2[[#This Row],[Salary]]&lt;MEDIAN(G:G)),"Underpaid",IF(AND(Table2[[#This Row],[Alpha]]&lt;0,Table2[[#This Row],[Salary]]&gt;MEDIAN(G:G)),"Overpaid","Fair"))</f>
        <v>Fair</v>
      </c>
      <c r="AO431" t="str">
        <f>IF(AND(Table2[[#This Row],[Alpha]]&gt;3%,Table2[[#This Row],[Tenure]]&gt;5),"Ready Now",IF(AND(Table2[[#This Row],[Alpha]]&gt;0,Table2[[#This Row],[Tenure]]&gt;3),"Ready Soon","Not Ready"))</f>
        <v>Not Ready</v>
      </c>
    </row>
    <row r="432" spans="1:41" x14ac:dyDescent="0.35">
      <c r="A432">
        <v>35</v>
      </c>
      <c r="B432" t="s">
        <v>32</v>
      </c>
      <c r="C432">
        <v>4</v>
      </c>
      <c r="D432" t="s">
        <v>35</v>
      </c>
      <c r="E432" t="s">
        <v>39</v>
      </c>
      <c r="F432">
        <v>3</v>
      </c>
      <c r="G432" s="7">
        <v>4230</v>
      </c>
      <c r="H432" t="s">
        <v>32</v>
      </c>
      <c r="I432">
        <v>3</v>
      </c>
      <c r="J432">
        <v>5</v>
      </c>
      <c r="K432" s="5">
        <v>0.08</v>
      </c>
      <c r="L432" s="5">
        <v>0.09</v>
      </c>
      <c r="M432" s="6">
        <f t="shared" si="18"/>
        <v>-9.999999999999995E-3</v>
      </c>
      <c r="N432" s="8">
        <f t="shared" si="19"/>
        <v>846</v>
      </c>
      <c r="O432">
        <v>4500</v>
      </c>
      <c r="P432" t="str">
        <f t="shared" si="20"/>
        <v>High</v>
      </c>
      <c r="Q432" t="s">
        <v>26</v>
      </c>
      <c r="R432">
        <v>144</v>
      </c>
      <c r="S432" t="s">
        <v>34</v>
      </c>
      <c r="T432">
        <v>22</v>
      </c>
      <c r="U432">
        <v>3</v>
      </c>
      <c r="V432" t="s">
        <v>28</v>
      </c>
      <c r="W432">
        <v>46</v>
      </c>
      <c r="X432">
        <v>1</v>
      </c>
      <c r="Y432">
        <v>1</v>
      </c>
      <c r="Z432" t="s">
        <v>31</v>
      </c>
      <c r="AA432">
        <v>19225</v>
      </c>
      <c r="AB432">
        <v>0</v>
      </c>
      <c r="AC432">
        <v>15</v>
      </c>
      <c r="AD432">
        <v>3</v>
      </c>
      <c r="AE432">
        <v>3</v>
      </c>
      <c r="AF432">
        <v>0</v>
      </c>
      <c r="AG432">
        <v>6</v>
      </c>
      <c r="AH432">
        <v>2</v>
      </c>
      <c r="AI432">
        <v>4</v>
      </c>
      <c r="AJ432">
        <v>4</v>
      </c>
      <c r="AK432" t="str">
        <f>IF(Table2[[#This Row],[Alpha]]&gt;3%,"high performer",IF(Table2[[#This Row],[Alpha]]&gt;0%,"average performer","low performer"))</f>
        <v>low performer</v>
      </c>
      <c r="AL432" s="8">
        <v>4573.8435505223433</v>
      </c>
      <c r="AM432">
        <f>Table2[[#This Row],[Salary]]/Table2[[#This Row],[Market Salary]]</f>
        <v>0.92482393708392685</v>
      </c>
      <c r="AN432" t="str">
        <f>IF(AND(Table2[[#This Row],[Alpha]]&gt;3%,Table2[[#This Row],[Salary]]&lt;MEDIAN(G:G)),"Underpaid",IF(AND(Table2[[#This Row],[Alpha]]&lt;0,Table2[[#This Row],[Salary]]&gt;MEDIAN(G:G)),"Overpaid","Fair"))</f>
        <v>Fair</v>
      </c>
      <c r="AO432" t="str">
        <f>IF(AND(Table2[[#This Row],[Alpha]]&gt;3%,Table2[[#This Row],[Tenure]]&gt;5),"Ready Now",IF(AND(Table2[[#This Row],[Alpha]]&gt;0,Table2[[#This Row],[Tenure]]&gt;3),"Ready Soon","Not Ready"))</f>
        <v>Not Ready</v>
      </c>
    </row>
    <row r="433" spans="1:41" x14ac:dyDescent="0.35">
      <c r="A433">
        <v>54</v>
      </c>
      <c r="B433" t="s">
        <v>32</v>
      </c>
      <c r="C433">
        <v>3</v>
      </c>
      <c r="D433" t="s">
        <v>29</v>
      </c>
      <c r="E433" t="s">
        <v>39</v>
      </c>
      <c r="F433">
        <v>3</v>
      </c>
      <c r="G433" s="7">
        <v>3780</v>
      </c>
      <c r="H433" t="s">
        <v>32</v>
      </c>
      <c r="I433">
        <v>3</v>
      </c>
      <c r="J433">
        <v>1</v>
      </c>
      <c r="K433" s="5">
        <v>0.1</v>
      </c>
      <c r="L433" s="5">
        <v>0.11</v>
      </c>
      <c r="M433" s="6">
        <f t="shared" si="18"/>
        <v>-9.999999999999995E-3</v>
      </c>
      <c r="N433" s="8">
        <f t="shared" si="19"/>
        <v>756</v>
      </c>
      <c r="O433">
        <v>4500</v>
      </c>
      <c r="P433" t="str">
        <f t="shared" si="20"/>
        <v>low</v>
      </c>
      <c r="Q433" t="s">
        <v>26</v>
      </c>
      <c r="R433">
        <v>548</v>
      </c>
      <c r="S433" t="s">
        <v>34</v>
      </c>
      <c r="T433">
        <v>8</v>
      </c>
      <c r="U433">
        <v>4</v>
      </c>
      <c r="V433" t="s">
        <v>28</v>
      </c>
      <c r="W433">
        <v>42</v>
      </c>
      <c r="X433">
        <v>3</v>
      </c>
      <c r="Y433">
        <v>2</v>
      </c>
      <c r="Z433" t="s">
        <v>31</v>
      </c>
      <c r="AA433">
        <v>23428</v>
      </c>
      <c r="AB433">
        <v>7</v>
      </c>
      <c r="AC433">
        <v>11</v>
      </c>
      <c r="AD433">
        <v>3</v>
      </c>
      <c r="AE433">
        <v>3</v>
      </c>
      <c r="AF433">
        <v>0</v>
      </c>
      <c r="AG433">
        <v>19</v>
      </c>
      <c r="AH433">
        <v>3</v>
      </c>
      <c r="AI433">
        <v>0</v>
      </c>
      <c r="AJ433">
        <v>0</v>
      </c>
      <c r="AK433" t="str">
        <f>IF(Table2[[#This Row],[Alpha]]&gt;3%,"high performer",IF(Table2[[#This Row],[Alpha]]&gt;0%,"average performer","low performer"))</f>
        <v>low performer</v>
      </c>
      <c r="AL433" s="8">
        <v>4364.6220203854209</v>
      </c>
      <c r="AM433">
        <f>Table2[[#This Row],[Salary]]/Table2[[#This Row],[Market Salary]]</f>
        <v>0.86605437592192791</v>
      </c>
      <c r="AN433" t="str">
        <f>IF(AND(Table2[[#This Row],[Alpha]]&gt;3%,Table2[[#This Row],[Salary]]&lt;MEDIAN(G:G)),"Underpaid",IF(AND(Table2[[#This Row],[Alpha]]&lt;0,Table2[[#This Row],[Salary]]&gt;MEDIAN(G:G)),"Overpaid","Fair"))</f>
        <v>Fair</v>
      </c>
      <c r="AO433" t="str">
        <f>IF(AND(Table2[[#This Row],[Alpha]]&gt;3%,Table2[[#This Row],[Tenure]]&gt;5),"Ready Now",IF(AND(Table2[[#This Row],[Alpha]]&gt;0,Table2[[#This Row],[Tenure]]&gt;3),"Ready Soon","Not Ready"))</f>
        <v>Not Ready</v>
      </c>
    </row>
    <row r="434" spans="1:41" x14ac:dyDescent="0.35">
      <c r="A434">
        <v>34</v>
      </c>
      <c r="B434" t="s">
        <v>32</v>
      </c>
      <c r="C434">
        <v>4</v>
      </c>
      <c r="D434" t="s">
        <v>35</v>
      </c>
      <c r="E434" t="s">
        <v>36</v>
      </c>
      <c r="F434">
        <v>3</v>
      </c>
      <c r="G434" s="7">
        <v>2768</v>
      </c>
      <c r="H434" t="s">
        <v>32</v>
      </c>
      <c r="I434">
        <v>3</v>
      </c>
      <c r="J434">
        <v>7</v>
      </c>
      <c r="K434" s="5">
        <v>0.15</v>
      </c>
      <c r="L434" s="5">
        <v>0.11</v>
      </c>
      <c r="M434" s="6">
        <f t="shared" si="18"/>
        <v>3.9999999999999994E-2</v>
      </c>
      <c r="N434" s="8">
        <f t="shared" si="19"/>
        <v>553.6</v>
      </c>
      <c r="O434">
        <v>4500</v>
      </c>
      <c r="P434" t="str">
        <f t="shared" si="20"/>
        <v>low</v>
      </c>
      <c r="Q434" t="s">
        <v>26</v>
      </c>
      <c r="R434">
        <v>1303</v>
      </c>
      <c r="S434" t="s">
        <v>34</v>
      </c>
      <c r="T434">
        <v>2</v>
      </c>
      <c r="U434">
        <v>4</v>
      </c>
      <c r="V434" t="s">
        <v>28</v>
      </c>
      <c r="W434">
        <v>62</v>
      </c>
      <c r="X434">
        <v>2</v>
      </c>
      <c r="Y434">
        <v>1</v>
      </c>
      <c r="Z434" t="s">
        <v>41</v>
      </c>
      <c r="AA434">
        <v>8416</v>
      </c>
      <c r="AB434">
        <v>3</v>
      </c>
      <c r="AC434">
        <v>12</v>
      </c>
      <c r="AD434">
        <v>3</v>
      </c>
      <c r="AE434">
        <v>3</v>
      </c>
      <c r="AF434">
        <v>1</v>
      </c>
      <c r="AG434">
        <v>14</v>
      </c>
      <c r="AH434">
        <v>3</v>
      </c>
      <c r="AI434">
        <v>3</v>
      </c>
      <c r="AJ434">
        <v>5</v>
      </c>
      <c r="AK434" t="str">
        <f>IF(Table2[[#This Row],[Alpha]]&gt;3%,"high performer",IF(Table2[[#This Row],[Alpha]]&gt;0%,"average performer","low performer"))</f>
        <v>high performer</v>
      </c>
      <c r="AL434" s="8">
        <v>3295.4793234094986</v>
      </c>
      <c r="AM434">
        <f>Table2[[#This Row],[Salary]]/Table2[[#This Row],[Market Salary]]</f>
        <v>0.83993851223324645</v>
      </c>
      <c r="AN434" t="str">
        <f>IF(AND(Table2[[#This Row],[Alpha]]&gt;3%,Table2[[#This Row],[Salary]]&lt;MEDIAN(G:G)),"Underpaid",IF(AND(Table2[[#This Row],[Alpha]]&lt;0,Table2[[#This Row],[Salary]]&gt;MEDIAN(G:G)),"Overpaid","Fair"))</f>
        <v>Underpaid</v>
      </c>
      <c r="AO434" t="str">
        <f>IF(AND(Table2[[#This Row],[Alpha]]&gt;3%,Table2[[#This Row],[Tenure]]&gt;5),"Ready Now",IF(AND(Table2[[#This Row],[Alpha]]&gt;0,Table2[[#This Row],[Tenure]]&gt;3),"Ready Soon","Not Ready"))</f>
        <v>Ready Now</v>
      </c>
    </row>
    <row r="435" spans="1:41" x14ac:dyDescent="0.35">
      <c r="A435">
        <v>46</v>
      </c>
      <c r="B435" t="s">
        <v>32</v>
      </c>
      <c r="C435">
        <v>3</v>
      </c>
      <c r="D435" t="s">
        <v>29</v>
      </c>
      <c r="E435" t="s">
        <v>30</v>
      </c>
      <c r="F435">
        <v>4</v>
      </c>
      <c r="G435" s="7">
        <v>9071</v>
      </c>
      <c r="H435" t="s">
        <v>25</v>
      </c>
      <c r="I435">
        <v>3</v>
      </c>
      <c r="J435">
        <v>3</v>
      </c>
      <c r="K435" s="5">
        <v>0.1</v>
      </c>
      <c r="L435" s="5">
        <v>0.09</v>
      </c>
      <c r="M435" s="6">
        <f t="shared" si="18"/>
        <v>1.0000000000000009E-2</v>
      </c>
      <c r="N435" s="8">
        <f t="shared" si="19"/>
        <v>1814.2</v>
      </c>
      <c r="O435">
        <v>500</v>
      </c>
      <c r="P435" t="str">
        <f t="shared" si="20"/>
        <v>low</v>
      </c>
      <c r="Q435" t="s">
        <v>26</v>
      </c>
      <c r="R435">
        <v>1125</v>
      </c>
      <c r="S435" t="s">
        <v>27</v>
      </c>
      <c r="T435">
        <v>10</v>
      </c>
      <c r="U435">
        <v>3</v>
      </c>
      <c r="V435" t="s">
        <v>48</v>
      </c>
      <c r="W435">
        <v>94</v>
      </c>
      <c r="X435">
        <v>2</v>
      </c>
      <c r="Y435">
        <v>3</v>
      </c>
      <c r="Z435" t="s">
        <v>37</v>
      </c>
      <c r="AA435">
        <v>11563</v>
      </c>
      <c r="AB435">
        <v>2</v>
      </c>
      <c r="AC435">
        <v>19</v>
      </c>
      <c r="AD435">
        <v>3</v>
      </c>
      <c r="AE435">
        <v>3</v>
      </c>
      <c r="AF435">
        <v>1</v>
      </c>
      <c r="AG435">
        <v>15</v>
      </c>
      <c r="AH435">
        <v>3</v>
      </c>
      <c r="AI435">
        <v>2</v>
      </c>
      <c r="AJ435">
        <v>1</v>
      </c>
      <c r="AK435" t="str">
        <f>IF(Table2[[#This Row],[Alpha]]&gt;3%,"high performer",IF(Table2[[#This Row],[Alpha]]&gt;0%,"average performer","low performer"))</f>
        <v>average performer</v>
      </c>
      <c r="AL435" s="8">
        <v>9404.9309920543092</v>
      </c>
      <c r="AM435">
        <f>Table2[[#This Row],[Salary]]/Table2[[#This Row],[Market Salary]]</f>
        <v>0.96449405186104731</v>
      </c>
      <c r="AN435" t="str">
        <f>IF(AND(Table2[[#This Row],[Alpha]]&gt;3%,Table2[[#This Row],[Salary]]&lt;MEDIAN(G:G)),"Underpaid",IF(AND(Table2[[#This Row],[Alpha]]&lt;0,Table2[[#This Row],[Salary]]&gt;MEDIAN(G:G)),"Overpaid","Fair"))</f>
        <v>Fair</v>
      </c>
      <c r="AO435" t="str">
        <f>IF(AND(Table2[[#This Row],[Alpha]]&gt;3%,Table2[[#This Row],[Tenure]]&gt;5),"Ready Now",IF(AND(Table2[[#This Row],[Alpha]]&gt;0,Table2[[#This Row],[Tenure]]&gt;3),"Ready Soon","Not Ready"))</f>
        <v>Not Ready</v>
      </c>
    </row>
    <row r="436" spans="1:41" x14ac:dyDescent="0.35">
      <c r="A436">
        <v>31</v>
      </c>
      <c r="B436" t="s">
        <v>32</v>
      </c>
      <c r="C436">
        <v>3</v>
      </c>
      <c r="D436" t="s">
        <v>35</v>
      </c>
      <c r="E436" t="s">
        <v>42</v>
      </c>
      <c r="F436">
        <v>2</v>
      </c>
      <c r="G436" s="7">
        <v>10648</v>
      </c>
      <c r="H436" t="s">
        <v>32</v>
      </c>
      <c r="I436">
        <v>4</v>
      </c>
      <c r="J436">
        <v>13</v>
      </c>
      <c r="K436" s="5">
        <v>0.1</v>
      </c>
      <c r="L436" s="5">
        <v>7.0000000000000007E-2</v>
      </c>
      <c r="M436" s="6">
        <f t="shared" si="18"/>
        <v>0.03</v>
      </c>
      <c r="N436" s="8">
        <f t="shared" si="19"/>
        <v>2129.6</v>
      </c>
      <c r="O436">
        <v>4500</v>
      </c>
      <c r="P436" t="str">
        <f t="shared" si="20"/>
        <v>medium</v>
      </c>
      <c r="Q436" t="s">
        <v>26</v>
      </c>
      <c r="R436">
        <v>1274</v>
      </c>
      <c r="S436" t="s">
        <v>34</v>
      </c>
      <c r="T436">
        <v>9</v>
      </c>
      <c r="U436">
        <v>1</v>
      </c>
      <c r="V436" t="s">
        <v>28</v>
      </c>
      <c r="W436">
        <v>33</v>
      </c>
      <c r="X436">
        <v>3</v>
      </c>
      <c r="Y436">
        <v>3</v>
      </c>
      <c r="Z436" t="s">
        <v>41</v>
      </c>
      <c r="AA436">
        <v>14394</v>
      </c>
      <c r="AB436">
        <v>1</v>
      </c>
      <c r="AC436">
        <v>25</v>
      </c>
      <c r="AD436">
        <v>4</v>
      </c>
      <c r="AE436">
        <v>4</v>
      </c>
      <c r="AF436">
        <v>1</v>
      </c>
      <c r="AG436">
        <v>13</v>
      </c>
      <c r="AH436">
        <v>6</v>
      </c>
      <c r="AI436">
        <v>8</v>
      </c>
      <c r="AJ436">
        <v>0</v>
      </c>
      <c r="AK436" t="str">
        <f>IF(Table2[[#This Row],[Alpha]]&gt;3%,"high performer",IF(Table2[[#This Row],[Alpha]]&gt;0%,"average performer","low performer"))</f>
        <v>average performer</v>
      </c>
      <c r="AL436" s="8">
        <v>11665.657754544201</v>
      </c>
      <c r="AM436">
        <f>Table2[[#This Row],[Salary]]/Table2[[#This Row],[Market Salary]]</f>
        <v>0.91276464851304362</v>
      </c>
      <c r="AN436" t="str">
        <f>IF(AND(Table2[[#This Row],[Alpha]]&gt;3%,Table2[[#This Row],[Salary]]&lt;MEDIAN(G:G)),"Underpaid",IF(AND(Table2[[#This Row],[Alpha]]&lt;0,Table2[[#This Row],[Salary]]&gt;MEDIAN(G:G)),"Overpaid","Fair"))</f>
        <v>Fair</v>
      </c>
      <c r="AO436" t="str">
        <f>IF(AND(Table2[[#This Row],[Alpha]]&gt;3%,Table2[[#This Row],[Tenure]]&gt;5),"Ready Now",IF(AND(Table2[[#This Row],[Alpha]]&gt;0,Table2[[#This Row],[Tenure]]&gt;3),"Ready Soon","Not Ready"))</f>
        <v>Ready Soon</v>
      </c>
    </row>
    <row r="437" spans="1:41" x14ac:dyDescent="0.35">
      <c r="A437">
        <v>33</v>
      </c>
      <c r="B437" t="s">
        <v>25</v>
      </c>
      <c r="C437">
        <v>2</v>
      </c>
      <c r="D437" t="s">
        <v>35</v>
      </c>
      <c r="E437" t="s">
        <v>45</v>
      </c>
      <c r="F437">
        <v>3</v>
      </c>
      <c r="G437" s="7">
        <v>13610</v>
      </c>
      <c r="H437" t="s">
        <v>25</v>
      </c>
      <c r="I437">
        <v>4</v>
      </c>
      <c r="J437">
        <v>7</v>
      </c>
      <c r="K437" s="5">
        <v>0.15</v>
      </c>
      <c r="L437" s="5">
        <v>7.0000000000000007E-2</v>
      </c>
      <c r="M437" s="6">
        <f t="shared" si="18"/>
        <v>7.9999999999999988E-2</v>
      </c>
      <c r="N437" s="8">
        <f t="shared" si="19"/>
        <v>2722</v>
      </c>
      <c r="O437">
        <v>1200</v>
      </c>
      <c r="P437" t="str">
        <f t="shared" si="20"/>
        <v>medium</v>
      </c>
      <c r="Q437" t="s">
        <v>26</v>
      </c>
      <c r="R437">
        <v>1277</v>
      </c>
      <c r="S437" t="s">
        <v>34</v>
      </c>
      <c r="T437">
        <v>15</v>
      </c>
      <c r="U437">
        <v>1</v>
      </c>
      <c r="V437" t="s">
        <v>40</v>
      </c>
      <c r="W437">
        <v>56</v>
      </c>
      <c r="X437">
        <v>3</v>
      </c>
      <c r="Y437">
        <v>3</v>
      </c>
      <c r="Z437" t="s">
        <v>37</v>
      </c>
      <c r="AA437">
        <v>24619</v>
      </c>
      <c r="AB437">
        <v>7</v>
      </c>
      <c r="AC437">
        <v>12</v>
      </c>
      <c r="AD437">
        <v>3</v>
      </c>
      <c r="AE437">
        <v>4</v>
      </c>
      <c r="AF437">
        <v>0</v>
      </c>
      <c r="AG437">
        <v>15</v>
      </c>
      <c r="AH437">
        <v>2</v>
      </c>
      <c r="AI437">
        <v>6</v>
      </c>
      <c r="AJ437">
        <v>7</v>
      </c>
      <c r="AK437" t="str">
        <f>IF(Table2[[#This Row],[Alpha]]&gt;3%,"high performer",IF(Table2[[#This Row],[Alpha]]&gt;0%,"average performer","low performer"))</f>
        <v>high performer</v>
      </c>
      <c r="AL437" s="8">
        <v>15322.943179511103</v>
      </c>
      <c r="AM437">
        <f>Table2[[#This Row],[Salary]]/Table2[[#This Row],[Market Salary]]</f>
        <v>0.88821056376417651</v>
      </c>
      <c r="AN437" t="str">
        <f>IF(AND(Table2[[#This Row],[Alpha]]&gt;3%,Table2[[#This Row],[Salary]]&lt;MEDIAN(G:G)),"Underpaid",IF(AND(Table2[[#This Row],[Alpha]]&lt;0,Table2[[#This Row],[Salary]]&gt;MEDIAN(G:G)),"Overpaid","Fair"))</f>
        <v>Fair</v>
      </c>
      <c r="AO437" t="str">
        <f>IF(AND(Table2[[#This Row],[Alpha]]&gt;3%,Table2[[#This Row],[Tenure]]&gt;5),"Ready Now",IF(AND(Table2[[#This Row],[Alpha]]&gt;0,Table2[[#This Row],[Tenure]]&gt;3),"Ready Soon","Not Ready"))</f>
        <v>Ready Now</v>
      </c>
    </row>
    <row r="438" spans="1:41" x14ac:dyDescent="0.35">
      <c r="A438">
        <v>33</v>
      </c>
      <c r="B438" t="s">
        <v>25</v>
      </c>
      <c r="C438">
        <v>1</v>
      </c>
      <c r="D438" t="s">
        <v>35</v>
      </c>
      <c r="E438" t="s">
        <v>39</v>
      </c>
      <c r="F438">
        <v>4</v>
      </c>
      <c r="G438" s="7">
        <v>3408</v>
      </c>
      <c r="H438" t="s">
        <v>32</v>
      </c>
      <c r="I438">
        <v>3</v>
      </c>
      <c r="J438">
        <v>4</v>
      </c>
      <c r="K438" s="5">
        <v>0.15</v>
      </c>
      <c r="L438" s="5">
        <v>7.0000000000000007E-2</v>
      </c>
      <c r="M438" s="6">
        <f t="shared" si="18"/>
        <v>7.9999999999999988E-2</v>
      </c>
      <c r="N438" s="8">
        <f t="shared" si="19"/>
        <v>681.6</v>
      </c>
      <c r="O438">
        <v>500</v>
      </c>
      <c r="P438" t="str">
        <f t="shared" si="20"/>
        <v>medium</v>
      </c>
      <c r="Q438" t="s">
        <v>26</v>
      </c>
      <c r="R438">
        <v>587</v>
      </c>
      <c r="S438" t="s">
        <v>34</v>
      </c>
      <c r="T438">
        <v>10</v>
      </c>
      <c r="U438">
        <v>1</v>
      </c>
      <c r="V438" t="s">
        <v>40</v>
      </c>
      <c r="W438">
        <v>38</v>
      </c>
      <c r="X438">
        <v>1</v>
      </c>
      <c r="Y438">
        <v>1</v>
      </c>
      <c r="Z438" t="s">
        <v>41</v>
      </c>
      <c r="AA438">
        <v>6705</v>
      </c>
      <c r="AB438">
        <v>7</v>
      </c>
      <c r="AC438">
        <v>13</v>
      </c>
      <c r="AD438">
        <v>3</v>
      </c>
      <c r="AE438">
        <v>1</v>
      </c>
      <c r="AF438">
        <v>3</v>
      </c>
      <c r="AG438">
        <v>8</v>
      </c>
      <c r="AH438">
        <v>2</v>
      </c>
      <c r="AI438">
        <v>3</v>
      </c>
      <c r="AJ438">
        <v>1</v>
      </c>
      <c r="AK438" t="str">
        <f>IF(Table2[[#This Row],[Alpha]]&gt;3%,"high performer",IF(Table2[[#This Row],[Alpha]]&gt;0%,"average performer","low performer"))</f>
        <v>high performer</v>
      </c>
      <c r="AL438" s="8">
        <v>3481.7313797200045</v>
      </c>
      <c r="AM438">
        <f>Table2[[#This Row],[Salary]]/Table2[[#This Row],[Market Salary]]</f>
        <v>0.97882335778415686</v>
      </c>
      <c r="AN438" t="str">
        <f>IF(AND(Table2[[#This Row],[Alpha]]&gt;3%,Table2[[#This Row],[Salary]]&lt;MEDIAN(G:G)),"Underpaid",IF(AND(Table2[[#This Row],[Alpha]]&lt;0,Table2[[#This Row],[Salary]]&gt;MEDIAN(G:G)),"Overpaid","Fair"))</f>
        <v>Underpaid</v>
      </c>
      <c r="AO438" t="str">
        <f>IF(AND(Table2[[#This Row],[Alpha]]&gt;3%,Table2[[#This Row],[Tenure]]&gt;5),"Ready Now",IF(AND(Table2[[#This Row],[Alpha]]&gt;0,Table2[[#This Row],[Tenure]]&gt;3),"Ready Soon","Not Ready"))</f>
        <v>Ready Soon</v>
      </c>
    </row>
    <row r="439" spans="1:41" x14ac:dyDescent="0.35">
      <c r="A439">
        <v>30</v>
      </c>
      <c r="B439" t="s">
        <v>32</v>
      </c>
      <c r="C439">
        <v>4</v>
      </c>
      <c r="D439" t="s">
        <v>35</v>
      </c>
      <c r="E439" t="s">
        <v>46</v>
      </c>
      <c r="F439">
        <v>2</v>
      </c>
      <c r="G439" s="7">
        <v>2983</v>
      </c>
      <c r="H439" t="s">
        <v>32</v>
      </c>
      <c r="I439">
        <v>3</v>
      </c>
      <c r="J439">
        <v>3</v>
      </c>
      <c r="K439" s="5">
        <v>0.1</v>
      </c>
      <c r="L439" s="5">
        <v>0.1</v>
      </c>
      <c r="M439" s="6">
        <f t="shared" si="18"/>
        <v>0</v>
      </c>
      <c r="N439" s="8">
        <f t="shared" si="19"/>
        <v>596.6</v>
      </c>
      <c r="O439">
        <v>1200</v>
      </c>
      <c r="P439" t="str">
        <f t="shared" si="20"/>
        <v>low</v>
      </c>
      <c r="Q439" t="s">
        <v>26</v>
      </c>
      <c r="R439">
        <v>413</v>
      </c>
      <c r="S439" t="s">
        <v>27</v>
      </c>
      <c r="T439">
        <v>7</v>
      </c>
      <c r="U439">
        <v>1</v>
      </c>
      <c r="V439" t="s">
        <v>48</v>
      </c>
      <c r="W439">
        <v>57</v>
      </c>
      <c r="X439">
        <v>3</v>
      </c>
      <c r="Y439">
        <v>1</v>
      </c>
      <c r="Z439" t="s">
        <v>31</v>
      </c>
      <c r="AA439">
        <v>18398</v>
      </c>
      <c r="AB439">
        <v>0</v>
      </c>
      <c r="AC439">
        <v>14</v>
      </c>
      <c r="AD439">
        <v>3</v>
      </c>
      <c r="AE439">
        <v>1</v>
      </c>
      <c r="AF439">
        <v>0</v>
      </c>
      <c r="AG439">
        <v>4</v>
      </c>
      <c r="AH439">
        <v>3</v>
      </c>
      <c r="AI439">
        <v>2</v>
      </c>
      <c r="AJ439">
        <v>1</v>
      </c>
      <c r="AK439" t="str">
        <f>IF(Table2[[#This Row],[Alpha]]&gt;3%,"high performer",IF(Table2[[#This Row],[Alpha]]&gt;0%,"average performer","low performer"))</f>
        <v>low performer</v>
      </c>
      <c r="AL439" s="8">
        <v>3120.9751409267915</v>
      </c>
      <c r="AM439">
        <f>Table2[[#This Row],[Salary]]/Table2[[#This Row],[Market Salary]]</f>
        <v>0.95579101572535463</v>
      </c>
      <c r="AN439" t="str">
        <f>IF(AND(Table2[[#This Row],[Alpha]]&gt;3%,Table2[[#This Row],[Salary]]&lt;MEDIAN(G:G)),"Underpaid",IF(AND(Table2[[#This Row],[Alpha]]&lt;0,Table2[[#This Row],[Salary]]&gt;MEDIAN(G:G)),"Overpaid","Fair"))</f>
        <v>Fair</v>
      </c>
      <c r="AO439" t="str">
        <f>IF(AND(Table2[[#This Row],[Alpha]]&gt;3%,Table2[[#This Row],[Tenure]]&gt;5),"Ready Now",IF(AND(Table2[[#This Row],[Alpha]]&gt;0,Table2[[#This Row],[Tenure]]&gt;3),"Ready Soon","Not Ready"))</f>
        <v>Not Ready</v>
      </c>
    </row>
    <row r="440" spans="1:41" x14ac:dyDescent="0.35">
      <c r="A440">
        <v>35</v>
      </c>
      <c r="B440" t="s">
        <v>32</v>
      </c>
      <c r="C440">
        <v>4</v>
      </c>
      <c r="D440" t="s">
        <v>35</v>
      </c>
      <c r="E440" t="s">
        <v>43</v>
      </c>
      <c r="F440">
        <v>3</v>
      </c>
      <c r="G440" s="7">
        <v>7632</v>
      </c>
      <c r="H440" t="s">
        <v>25</v>
      </c>
      <c r="I440">
        <v>3</v>
      </c>
      <c r="J440">
        <v>8</v>
      </c>
      <c r="K440" s="5">
        <v>0.1</v>
      </c>
      <c r="L440" s="5">
        <v>0.1</v>
      </c>
      <c r="M440" s="6">
        <f t="shared" si="18"/>
        <v>0</v>
      </c>
      <c r="N440" s="8">
        <f t="shared" si="19"/>
        <v>1526.4</v>
      </c>
      <c r="O440">
        <v>1200</v>
      </c>
      <c r="P440" t="str">
        <f t="shared" si="20"/>
        <v>low</v>
      </c>
      <c r="Q440" t="s">
        <v>26</v>
      </c>
      <c r="R440">
        <v>1276</v>
      </c>
      <c r="S440" t="s">
        <v>34</v>
      </c>
      <c r="T440">
        <v>16</v>
      </c>
      <c r="U440">
        <v>3</v>
      </c>
      <c r="V440" t="s">
        <v>28</v>
      </c>
      <c r="W440">
        <v>72</v>
      </c>
      <c r="X440">
        <v>3</v>
      </c>
      <c r="Y440">
        <v>3</v>
      </c>
      <c r="Z440" t="s">
        <v>37</v>
      </c>
      <c r="AA440">
        <v>14295</v>
      </c>
      <c r="AB440">
        <v>4</v>
      </c>
      <c r="AC440">
        <v>12</v>
      </c>
      <c r="AD440">
        <v>3</v>
      </c>
      <c r="AE440">
        <v>3</v>
      </c>
      <c r="AF440">
        <v>0</v>
      </c>
      <c r="AG440">
        <v>10</v>
      </c>
      <c r="AH440">
        <v>2</v>
      </c>
      <c r="AI440">
        <v>7</v>
      </c>
      <c r="AJ440">
        <v>0</v>
      </c>
      <c r="AK440" t="str">
        <f>IF(Table2[[#This Row],[Alpha]]&gt;3%,"high performer",IF(Table2[[#This Row],[Alpha]]&gt;0%,"average performer","low performer"))</f>
        <v>low performer</v>
      </c>
      <c r="AL440" s="8">
        <v>9319.3080032583366</v>
      </c>
      <c r="AM440">
        <f>Table2[[#This Row],[Salary]]/Table2[[#This Row],[Market Salary]]</f>
        <v>0.81894492566739951</v>
      </c>
      <c r="AN440" t="str">
        <f>IF(AND(Table2[[#This Row],[Alpha]]&gt;3%,Table2[[#This Row],[Salary]]&lt;MEDIAN(G:G)),"Underpaid",IF(AND(Table2[[#This Row],[Alpha]]&lt;0,Table2[[#This Row],[Salary]]&gt;MEDIAN(G:G)),"Overpaid","Fair"))</f>
        <v>Fair</v>
      </c>
      <c r="AO440" t="str">
        <f>IF(AND(Table2[[#This Row],[Alpha]]&gt;3%,Table2[[#This Row],[Tenure]]&gt;5),"Ready Now",IF(AND(Table2[[#This Row],[Alpha]]&gt;0,Table2[[#This Row],[Tenure]]&gt;3),"Ready Soon","Not Ready"))</f>
        <v>Not Ready</v>
      </c>
    </row>
    <row r="441" spans="1:41" x14ac:dyDescent="0.35">
      <c r="A441">
        <v>31</v>
      </c>
      <c r="B441" t="s">
        <v>25</v>
      </c>
      <c r="C441">
        <v>1</v>
      </c>
      <c r="D441" t="s">
        <v>35</v>
      </c>
      <c r="E441" t="s">
        <v>43</v>
      </c>
      <c r="F441">
        <v>3</v>
      </c>
      <c r="G441" s="7">
        <v>9824</v>
      </c>
      <c r="H441" t="s">
        <v>32</v>
      </c>
      <c r="I441">
        <v>3</v>
      </c>
      <c r="J441">
        <v>1</v>
      </c>
      <c r="K441" s="5">
        <v>0.12</v>
      </c>
      <c r="L441" s="5">
        <v>7.0000000000000007E-2</v>
      </c>
      <c r="M441" s="6">
        <f t="shared" si="18"/>
        <v>4.9999999999999989E-2</v>
      </c>
      <c r="N441" s="8">
        <f t="shared" si="19"/>
        <v>1964.8000000000002</v>
      </c>
      <c r="O441">
        <v>500</v>
      </c>
      <c r="P441" t="str">
        <f t="shared" si="20"/>
        <v>medium</v>
      </c>
      <c r="Q441" t="s">
        <v>33</v>
      </c>
      <c r="R441">
        <v>534</v>
      </c>
      <c r="S441" t="s">
        <v>34</v>
      </c>
      <c r="T441">
        <v>20</v>
      </c>
      <c r="U441">
        <v>3</v>
      </c>
      <c r="V441" t="s">
        <v>28</v>
      </c>
      <c r="W441">
        <v>66</v>
      </c>
      <c r="X441">
        <v>3</v>
      </c>
      <c r="Y441">
        <v>3</v>
      </c>
      <c r="Z441" t="s">
        <v>37</v>
      </c>
      <c r="AA441">
        <v>22908</v>
      </c>
      <c r="AB441">
        <v>3</v>
      </c>
      <c r="AC441">
        <v>12</v>
      </c>
      <c r="AD441">
        <v>3</v>
      </c>
      <c r="AE441">
        <v>1</v>
      </c>
      <c r="AF441">
        <v>0</v>
      </c>
      <c r="AG441">
        <v>12</v>
      </c>
      <c r="AH441">
        <v>2</v>
      </c>
      <c r="AI441">
        <v>0</v>
      </c>
      <c r="AJ441">
        <v>0</v>
      </c>
      <c r="AK441" t="str">
        <f>IF(Table2[[#This Row],[Alpha]]&gt;3%,"high performer",IF(Table2[[#This Row],[Alpha]]&gt;0%,"average performer","low performer"))</f>
        <v>high performer</v>
      </c>
      <c r="AL441" s="8">
        <v>11698.528198284301</v>
      </c>
      <c r="AM441">
        <f>Table2[[#This Row],[Salary]]/Table2[[#This Row],[Market Salary]]</f>
        <v>0.83976375775550827</v>
      </c>
      <c r="AN441" t="str">
        <f>IF(AND(Table2[[#This Row],[Alpha]]&gt;3%,Table2[[#This Row],[Salary]]&lt;MEDIAN(G:G)),"Underpaid",IF(AND(Table2[[#This Row],[Alpha]]&lt;0,Table2[[#This Row],[Salary]]&gt;MEDIAN(G:G)),"Overpaid","Fair"))</f>
        <v>Fair</v>
      </c>
      <c r="AO441" t="str">
        <f>IF(AND(Table2[[#This Row],[Alpha]]&gt;3%,Table2[[#This Row],[Tenure]]&gt;5),"Ready Now",IF(AND(Table2[[#This Row],[Alpha]]&gt;0,Table2[[#This Row],[Tenure]]&gt;3),"Ready Soon","Not Ready"))</f>
        <v>Not Ready</v>
      </c>
    </row>
    <row r="442" spans="1:41" x14ac:dyDescent="0.35">
      <c r="A442">
        <v>34</v>
      </c>
      <c r="B442" t="s">
        <v>25</v>
      </c>
      <c r="C442">
        <v>2</v>
      </c>
      <c r="D442" t="s">
        <v>29</v>
      </c>
      <c r="E442" t="s">
        <v>50</v>
      </c>
      <c r="F442">
        <v>1</v>
      </c>
      <c r="G442" s="7">
        <v>9950</v>
      </c>
      <c r="H442" t="s">
        <v>25</v>
      </c>
      <c r="I442">
        <v>3</v>
      </c>
      <c r="J442">
        <v>3</v>
      </c>
      <c r="K442" s="5">
        <v>0.08</v>
      </c>
      <c r="L442" s="5">
        <v>0.09</v>
      </c>
      <c r="M442" s="6">
        <f t="shared" si="18"/>
        <v>-9.999999999999995E-3</v>
      </c>
      <c r="N442" s="8">
        <f t="shared" si="19"/>
        <v>1990</v>
      </c>
      <c r="O442">
        <v>1200</v>
      </c>
      <c r="P442" t="str">
        <f t="shared" si="20"/>
        <v>medium</v>
      </c>
      <c r="Q442" t="s">
        <v>33</v>
      </c>
      <c r="R442">
        <v>988</v>
      </c>
      <c r="S442" t="s">
        <v>50</v>
      </c>
      <c r="T442">
        <v>23</v>
      </c>
      <c r="U442">
        <v>3</v>
      </c>
      <c r="V442" t="s">
        <v>50</v>
      </c>
      <c r="W442">
        <v>43</v>
      </c>
      <c r="X442">
        <v>3</v>
      </c>
      <c r="Y442">
        <v>3</v>
      </c>
      <c r="Z442" t="s">
        <v>41</v>
      </c>
      <c r="AA442">
        <v>11533</v>
      </c>
      <c r="AB442">
        <v>9</v>
      </c>
      <c r="AC442">
        <v>15</v>
      </c>
      <c r="AD442">
        <v>3</v>
      </c>
      <c r="AE442">
        <v>3</v>
      </c>
      <c r="AF442">
        <v>3</v>
      </c>
      <c r="AG442">
        <v>11</v>
      </c>
      <c r="AH442">
        <v>2</v>
      </c>
      <c r="AI442">
        <v>2</v>
      </c>
      <c r="AJ442">
        <v>0</v>
      </c>
      <c r="AK442" t="str">
        <f>IF(Table2[[#This Row],[Alpha]]&gt;3%,"high performer",IF(Table2[[#This Row],[Alpha]]&gt;0%,"average performer","low performer"))</f>
        <v>low performer</v>
      </c>
      <c r="AL442" s="8">
        <v>11784.725459647751</v>
      </c>
      <c r="AM442">
        <f>Table2[[#This Row],[Salary]]/Table2[[#This Row],[Market Salary]]</f>
        <v>0.84431326245740212</v>
      </c>
      <c r="AN442" t="str">
        <f>IF(AND(Table2[[#This Row],[Alpha]]&gt;3%,Table2[[#This Row],[Salary]]&lt;MEDIAN(G:G)),"Underpaid",IF(AND(Table2[[#This Row],[Alpha]]&lt;0,Table2[[#This Row],[Salary]]&gt;MEDIAN(G:G)),"Overpaid","Fair"))</f>
        <v>Overpaid</v>
      </c>
      <c r="AO442" t="str">
        <f>IF(AND(Table2[[#This Row],[Alpha]]&gt;3%,Table2[[#This Row],[Tenure]]&gt;5),"Ready Now",IF(AND(Table2[[#This Row],[Alpha]]&gt;0,Table2[[#This Row],[Tenure]]&gt;3),"Ready Soon","Not Ready"))</f>
        <v>Not Ready</v>
      </c>
    </row>
    <row r="443" spans="1:41" x14ac:dyDescent="0.35">
      <c r="A443">
        <v>42</v>
      </c>
      <c r="B443" t="s">
        <v>32</v>
      </c>
      <c r="C443">
        <v>2</v>
      </c>
      <c r="D443" t="s">
        <v>35</v>
      </c>
      <c r="E443" t="s">
        <v>39</v>
      </c>
      <c r="F443">
        <v>3</v>
      </c>
      <c r="G443" s="7">
        <v>2093</v>
      </c>
      <c r="H443" t="s">
        <v>32</v>
      </c>
      <c r="I443">
        <v>3</v>
      </c>
      <c r="J443">
        <v>2</v>
      </c>
      <c r="K443" s="5">
        <v>0.1</v>
      </c>
      <c r="L443" s="5">
        <v>0.09</v>
      </c>
      <c r="M443" s="6">
        <f t="shared" si="18"/>
        <v>1.0000000000000009E-2</v>
      </c>
      <c r="N443" s="8">
        <f t="shared" si="19"/>
        <v>418.6</v>
      </c>
      <c r="O443">
        <v>3000</v>
      </c>
      <c r="P443" t="str">
        <f t="shared" si="20"/>
        <v>medium</v>
      </c>
      <c r="Q443" t="s">
        <v>33</v>
      </c>
      <c r="R443">
        <v>1474</v>
      </c>
      <c r="S443" t="s">
        <v>34</v>
      </c>
      <c r="T443">
        <v>5</v>
      </c>
      <c r="U443">
        <v>2</v>
      </c>
      <c r="V443" t="s">
        <v>38</v>
      </c>
      <c r="W443">
        <v>97</v>
      </c>
      <c r="X443">
        <v>3</v>
      </c>
      <c r="Y443">
        <v>1</v>
      </c>
      <c r="Z443" t="s">
        <v>37</v>
      </c>
      <c r="AA443">
        <v>9260</v>
      </c>
      <c r="AB443">
        <v>4</v>
      </c>
      <c r="AC443">
        <v>17</v>
      </c>
      <c r="AD443">
        <v>3</v>
      </c>
      <c r="AE443">
        <v>4</v>
      </c>
      <c r="AF443">
        <v>1</v>
      </c>
      <c r="AG443">
        <v>8</v>
      </c>
      <c r="AH443">
        <v>4</v>
      </c>
      <c r="AI443">
        <v>2</v>
      </c>
      <c r="AJ443">
        <v>2</v>
      </c>
      <c r="AK443" t="str">
        <f>IF(Table2[[#This Row],[Alpha]]&gt;3%,"high performer",IF(Table2[[#This Row],[Alpha]]&gt;0%,"average performer","low performer"))</f>
        <v>average performer</v>
      </c>
      <c r="AL443" s="8">
        <v>2471.1418556669528</v>
      </c>
      <c r="AM443">
        <f>Table2[[#This Row],[Salary]]/Table2[[#This Row],[Market Salary]]</f>
        <v>0.84697687233139696</v>
      </c>
      <c r="AN443" t="str">
        <f>IF(AND(Table2[[#This Row],[Alpha]]&gt;3%,Table2[[#This Row],[Salary]]&lt;MEDIAN(G:G)),"Underpaid",IF(AND(Table2[[#This Row],[Alpha]]&lt;0,Table2[[#This Row],[Salary]]&gt;MEDIAN(G:G)),"Overpaid","Fair"))</f>
        <v>Fair</v>
      </c>
      <c r="AO443" t="str">
        <f>IF(AND(Table2[[#This Row],[Alpha]]&gt;3%,Table2[[#This Row],[Tenure]]&gt;5),"Ready Now",IF(AND(Table2[[#This Row],[Alpha]]&gt;0,Table2[[#This Row],[Tenure]]&gt;3),"Ready Soon","Not Ready"))</f>
        <v>Not Ready</v>
      </c>
    </row>
    <row r="444" spans="1:41" x14ac:dyDescent="0.35">
      <c r="A444">
        <v>36</v>
      </c>
      <c r="B444" t="s">
        <v>32</v>
      </c>
      <c r="C444">
        <v>2</v>
      </c>
      <c r="D444" t="s">
        <v>35</v>
      </c>
      <c r="E444" t="s">
        <v>30</v>
      </c>
      <c r="F444">
        <v>4</v>
      </c>
      <c r="G444" s="7">
        <v>9980</v>
      </c>
      <c r="H444" t="s">
        <v>32</v>
      </c>
      <c r="I444">
        <v>2</v>
      </c>
      <c r="J444">
        <v>10</v>
      </c>
      <c r="K444" s="5">
        <v>0.08</v>
      </c>
      <c r="L444" s="5">
        <v>0.09</v>
      </c>
      <c r="M444" s="6">
        <f t="shared" si="18"/>
        <v>-9.999999999999995E-3</v>
      </c>
      <c r="N444" s="8">
        <f t="shared" si="19"/>
        <v>1996</v>
      </c>
      <c r="O444">
        <v>1200</v>
      </c>
      <c r="P444" t="str">
        <f t="shared" si="20"/>
        <v>low</v>
      </c>
      <c r="Q444" t="s">
        <v>44</v>
      </c>
      <c r="R444">
        <v>635</v>
      </c>
      <c r="S444" t="s">
        <v>27</v>
      </c>
      <c r="T444">
        <v>10</v>
      </c>
      <c r="U444">
        <v>4</v>
      </c>
      <c r="V444" t="s">
        <v>40</v>
      </c>
      <c r="W444">
        <v>32</v>
      </c>
      <c r="X444">
        <v>3</v>
      </c>
      <c r="Y444">
        <v>3</v>
      </c>
      <c r="Z444" t="s">
        <v>31</v>
      </c>
      <c r="AA444">
        <v>15318</v>
      </c>
      <c r="AB444">
        <v>1</v>
      </c>
      <c r="AC444">
        <v>14</v>
      </c>
      <c r="AD444">
        <v>3</v>
      </c>
      <c r="AE444">
        <v>4</v>
      </c>
      <c r="AF444">
        <v>0</v>
      </c>
      <c r="AG444">
        <v>10</v>
      </c>
      <c r="AH444">
        <v>3</v>
      </c>
      <c r="AI444">
        <v>3</v>
      </c>
      <c r="AJ444">
        <v>9</v>
      </c>
      <c r="AK444" t="str">
        <f>IF(Table2[[#This Row],[Alpha]]&gt;3%,"high performer",IF(Table2[[#This Row],[Alpha]]&gt;0%,"average performer","low performer"))</f>
        <v>low performer</v>
      </c>
      <c r="AL444" s="8">
        <v>11568.427486876346</v>
      </c>
      <c r="AM444">
        <f>Table2[[#This Row],[Salary]]/Table2[[#This Row],[Market Salary]]</f>
        <v>0.86269287777631687</v>
      </c>
      <c r="AN444" t="str">
        <f>IF(AND(Table2[[#This Row],[Alpha]]&gt;3%,Table2[[#This Row],[Salary]]&lt;MEDIAN(G:G)),"Underpaid",IF(AND(Table2[[#This Row],[Alpha]]&lt;0,Table2[[#This Row],[Salary]]&gt;MEDIAN(G:G)),"Overpaid","Fair"))</f>
        <v>Overpaid</v>
      </c>
      <c r="AO444" t="str">
        <f>IF(AND(Table2[[#This Row],[Alpha]]&gt;3%,Table2[[#This Row],[Tenure]]&gt;5),"Ready Now",IF(AND(Table2[[#This Row],[Alpha]]&gt;0,Table2[[#This Row],[Tenure]]&gt;3),"Ready Soon","Not Ready"))</f>
        <v>Not Ready</v>
      </c>
    </row>
    <row r="445" spans="1:41" x14ac:dyDescent="0.35">
      <c r="A445">
        <v>22</v>
      </c>
      <c r="B445" t="s">
        <v>25</v>
      </c>
      <c r="C445">
        <v>3</v>
      </c>
      <c r="D445" t="s">
        <v>35</v>
      </c>
      <c r="E445" t="s">
        <v>39</v>
      </c>
      <c r="F445">
        <v>3</v>
      </c>
      <c r="G445" s="7">
        <v>3894</v>
      </c>
      <c r="H445" t="s">
        <v>32</v>
      </c>
      <c r="I445">
        <v>3</v>
      </c>
      <c r="J445">
        <v>2</v>
      </c>
      <c r="K445" s="5">
        <v>0.1</v>
      </c>
      <c r="L445" s="5">
        <v>0.1</v>
      </c>
      <c r="M445" s="6">
        <f t="shared" si="18"/>
        <v>0</v>
      </c>
      <c r="N445" s="8">
        <f t="shared" si="19"/>
        <v>778.80000000000007</v>
      </c>
      <c r="O445">
        <v>1200</v>
      </c>
      <c r="P445" t="str">
        <f t="shared" si="20"/>
        <v>medium</v>
      </c>
      <c r="Q445" t="s">
        <v>33</v>
      </c>
      <c r="R445">
        <v>1368</v>
      </c>
      <c r="S445" t="s">
        <v>34</v>
      </c>
      <c r="T445">
        <v>4</v>
      </c>
      <c r="U445">
        <v>1</v>
      </c>
      <c r="V445" t="s">
        <v>49</v>
      </c>
      <c r="W445">
        <v>99</v>
      </c>
      <c r="X445">
        <v>2</v>
      </c>
      <c r="Y445">
        <v>1</v>
      </c>
      <c r="Z445" t="s">
        <v>31</v>
      </c>
      <c r="AA445">
        <v>9129</v>
      </c>
      <c r="AB445">
        <v>5</v>
      </c>
      <c r="AC445">
        <v>16</v>
      </c>
      <c r="AD445">
        <v>3</v>
      </c>
      <c r="AE445">
        <v>3</v>
      </c>
      <c r="AF445">
        <v>0</v>
      </c>
      <c r="AG445">
        <v>4</v>
      </c>
      <c r="AH445">
        <v>3</v>
      </c>
      <c r="AI445">
        <v>2</v>
      </c>
      <c r="AJ445">
        <v>1</v>
      </c>
      <c r="AK445" t="str">
        <f>IF(Table2[[#This Row],[Alpha]]&gt;3%,"high performer",IF(Table2[[#This Row],[Alpha]]&gt;0%,"average performer","low performer"))</f>
        <v>low performer</v>
      </c>
      <c r="AL445" s="8">
        <v>3986.4686621530732</v>
      </c>
      <c r="AM445">
        <f>Table2[[#This Row],[Salary]]/Table2[[#This Row],[Market Salary]]</f>
        <v>0.9768043674766701</v>
      </c>
      <c r="AN445" t="str">
        <f>IF(AND(Table2[[#This Row],[Alpha]]&gt;3%,Table2[[#This Row],[Salary]]&lt;MEDIAN(G:G)),"Underpaid",IF(AND(Table2[[#This Row],[Alpha]]&lt;0,Table2[[#This Row],[Salary]]&gt;MEDIAN(G:G)),"Overpaid","Fair"))</f>
        <v>Fair</v>
      </c>
      <c r="AO445" t="str">
        <f>IF(AND(Table2[[#This Row],[Alpha]]&gt;3%,Table2[[#This Row],[Tenure]]&gt;5),"Ready Now",IF(AND(Table2[[#This Row],[Alpha]]&gt;0,Table2[[#This Row],[Tenure]]&gt;3),"Ready Soon","Not Ready"))</f>
        <v>Not Ready</v>
      </c>
    </row>
    <row r="446" spans="1:41" x14ac:dyDescent="0.35">
      <c r="A446">
        <v>48</v>
      </c>
      <c r="B446" t="s">
        <v>32</v>
      </c>
      <c r="C446">
        <v>2</v>
      </c>
      <c r="D446" t="s">
        <v>29</v>
      </c>
      <c r="E446" t="s">
        <v>30</v>
      </c>
      <c r="F446">
        <v>4</v>
      </c>
      <c r="G446" s="7">
        <v>4051</v>
      </c>
      <c r="H446" t="s">
        <v>32</v>
      </c>
      <c r="I446">
        <v>3</v>
      </c>
      <c r="J446">
        <v>9</v>
      </c>
      <c r="K446" s="5">
        <v>0.1</v>
      </c>
      <c r="L446" s="5">
        <v>0.11</v>
      </c>
      <c r="M446" s="6">
        <f t="shared" si="18"/>
        <v>-9.999999999999995E-3</v>
      </c>
      <c r="N446" s="8">
        <f t="shared" si="19"/>
        <v>810.2</v>
      </c>
      <c r="O446">
        <v>500</v>
      </c>
      <c r="P446" t="str">
        <f t="shared" si="20"/>
        <v>low</v>
      </c>
      <c r="Q446" t="s">
        <v>26</v>
      </c>
      <c r="R446">
        <v>163</v>
      </c>
      <c r="S446" t="s">
        <v>27</v>
      </c>
      <c r="T446">
        <v>2</v>
      </c>
      <c r="U446">
        <v>5</v>
      </c>
      <c r="V446" t="s">
        <v>48</v>
      </c>
      <c r="W446">
        <v>37</v>
      </c>
      <c r="X446">
        <v>3</v>
      </c>
      <c r="Y446">
        <v>2</v>
      </c>
      <c r="Z446" t="s">
        <v>37</v>
      </c>
      <c r="AA446">
        <v>19658</v>
      </c>
      <c r="AB446">
        <v>2</v>
      </c>
      <c r="AC446">
        <v>14</v>
      </c>
      <c r="AD446">
        <v>3</v>
      </c>
      <c r="AE446">
        <v>1</v>
      </c>
      <c r="AF446">
        <v>1</v>
      </c>
      <c r="AG446">
        <v>14</v>
      </c>
      <c r="AH446">
        <v>2</v>
      </c>
      <c r="AI446">
        <v>7</v>
      </c>
      <c r="AJ446">
        <v>6</v>
      </c>
      <c r="AK446" t="str">
        <f>IF(Table2[[#This Row],[Alpha]]&gt;3%,"high performer",IF(Table2[[#This Row],[Alpha]]&gt;0%,"average performer","low performer"))</f>
        <v>low performer</v>
      </c>
      <c r="AL446" s="8">
        <v>4471.356181430805</v>
      </c>
      <c r="AM446">
        <f>Table2[[#This Row],[Salary]]/Table2[[#This Row],[Market Salary]]</f>
        <v>0.90598910836570978</v>
      </c>
      <c r="AN446" t="str">
        <f>IF(AND(Table2[[#This Row],[Alpha]]&gt;3%,Table2[[#This Row],[Salary]]&lt;MEDIAN(G:G)),"Underpaid",IF(AND(Table2[[#This Row],[Alpha]]&lt;0,Table2[[#This Row],[Salary]]&gt;MEDIAN(G:G)),"Overpaid","Fair"))</f>
        <v>Fair</v>
      </c>
      <c r="AO446" t="str">
        <f>IF(AND(Table2[[#This Row],[Alpha]]&gt;3%,Table2[[#This Row],[Tenure]]&gt;5),"Ready Now",IF(AND(Table2[[#This Row],[Alpha]]&gt;0,Table2[[#This Row],[Tenure]]&gt;3),"Ready Soon","Not Ready"))</f>
        <v>Not Ready</v>
      </c>
    </row>
    <row r="447" spans="1:41" x14ac:dyDescent="0.35">
      <c r="A447">
        <v>55</v>
      </c>
      <c r="B447" t="s">
        <v>32</v>
      </c>
      <c r="C447">
        <v>1</v>
      </c>
      <c r="D447" t="s">
        <v>29</v>
      </c>
      <c r="E447" t="s">
        <v>45</v>
      </c>
      <c r="F447">
        <v>2</v>
      </c>
      <c r="G447" s="7">
        <v>16835</v>
      </c>
      <c r="H447" t="s">
        <v>32</v>
      </c>
      <c r="I447">
        <v>3</v>
      </c>
      <c r="J447">
        <v>10</v>
      </c>
      <c r="K447" s="5">
        <v>0.1</v>
      </c>
      <c r="L447" s="5">
        <v>0.1</v>
      </c>
      <c r="M447" s="6">
        <f t="shared" si="18"/>
        <v>0</v>
      </c>
      <c r="N447" s="8">
        <f t="shared" si="19"/>
        <v>3367</v>
      </c>
      <c r="O447">
        <v>500</v>
      </c>
      <c r="P447" t="str">
        <f t="shared" si="20"/>
        <v>low</v>
      </c>
      <c r="Q447" t="s">
        <v>26</v>
      </c>
      <c r="R447">
        <v>1117</v>
      </c>
      <c r="S447" t="s">
        <v>27</v>
      </c>
      <c r="T447">
        <v>18</v>
      </c>
      <c r="U447">
        <v>5</v>
      </c>
      <c r="V447" t="s">
        <v>28</v>
      </c>
      <c r="W447">
        <v>83</v>
      </c>
      <c r="X447">
        <v>3</v>
      </c>
      <c r="Y447">
        <v>4</v>
      </c>
      <c r="Z447" t="s">
        <v>31</v>
      </c>
      <c r="AA447">
        <v>9873</v>
      </c>
      <c r="AB447">
        <v>3</v>
      </c>
      <c r="AC447">
        <v>23</v>
      </c>
      <c r="AD447">
        <v>4</v>
      </c>
      <c r="AE447">
        <v>4</v>
      </c>
      <c r="AF447">
        <v>0</v>
      </c>
      <c r="AG447">
        <v>37</v>
      </c>
      <c r="AH447">
        <v>2</v>
      </c>
      <c r="AI447">
        <v>9</v>
      </c>
      <c r="AJ447">
        <v>7</v>
      </c>
      <c r="AK447" t="str">
        <f>IF(Table2[[#This Row],[Alpha]]&gt;3%,"high performer",IF(Table2[[#This Row],[Alpha]]&gt;0%,"average performer","low performer"))</f>
        <v>low performer</v>
      </c>
      <c r="AL447" s="8">
        <v>19364.0082851017</v>
      </c>
      <c r="AM447">
        <f>Table2[[#This Row],[Salary]]/Table2[[#This Row],[Market Salary]]</f>
        <v>0.86939644685819151</v>
      </c>
      <c r="AN447" t="str">
        <f>IF(AND(Table2[[#This Row],[Alpha]]&gt;3%,Table2[[#This Row],[Salary]]&lt;MEDIAN(G:G)),"Underpaid",IF(AND(Table2[[#This Row],[Alpha]]&lt;0,Table2[[#This Row],[Salary]]&gt;MEDIAN(G:G)),"Overpaid","Fair"))</f>
        <v>Fair</v>
      </c>
      <c r="AO447" t="str">
        <f>IF(AND(Table2[[#This Row],[Alpha]]&gt;3%,Table2[[#This Row],[Tenure]]&gt;5),"Ready Now",IF(AND(Table2[[#This Row],[Alpha]]&gt;0,Table2[[#This Row],[Tenure]]&gt;3),"Ready Soon","Not Ready"))</f>
        <v>Not Ready</v>
      </c>
    </row>
    <row r="448" spans="1:41" x14ac:dyDescent="0.35">
      <c r="A448">
        <v>41</v>
      </c>
      <c r="B448" t="s">
        <v>32</v>
      </c>
      <c r="C448">
        <v>4</v>
      </c>
      <c r="D448" t="s">
        <v>35</v>
      </c>
      <c r="E448" t="s">
        <v>30</v>
      </c>
      <c r="F448">
        <v>4</v>
      </c>
      <c r="G448" s="7">
        <v>6230</v>
      </c>
      <c r="H448" t="s">
        <v>32</v>
      </c>
      <c r="I448">
        <v>3</v>
      </c>
      <c r="J448">
        <v>14</v>
      </c>
      <c r="K448" s="5">
        <v>0.15</v>
      </c>
      <c r="L448" s="5">
        <v>0.09</v>
      </c>
      <c r="M448" s="6">
        <f t="shared" si="18"/>
        <v>0.06</v>
      </c>
      <c r="N448" s="8">
        <f t="shared" si="19"/>
        <v>1246</v>
      </c>
      <c r="O448">
        <v>500</v>
      </c>
      <c r="P448" t="str">
        <f t="shared" si="20"/>
        <v>High</v>
      </c>
      <c r="Q448" t="s">
        <v>44</v>
      </c>
      <c r="R448">
        <v>267</v>
      </c>
      <c r="S448" t="s">
        <v>27</v>
      </c>
      <c r="T448">
        <v>10</v>
      </c>
      <c r="U448">
        <v>2</v>
      </c>
      <c r="V448" t="s">
        <v>28</v>
      </c>
      <c r="W448">
        <v>56</v>
      </c>
      <c r="X448">
        <v>3</v>
      </c>
      <c r="Y448">
        <v>2</v>
      </c>
      <c r="Z448" t="s">
        <v>31</v>
      </c>
      <c r="AA448">
        <v>13430</v>
      </c>
      <c r="AB448">
        <v>7</v>
      </c>
      <c r="AC448">
        <v>14</v>
      </c>
      <c r="AD448">
        <v>3</v>
      </c>
      <c r="AE448">
        <v>4</v>
      </c>
      <c r="AF448">
        <v>0</v>
      </c>
      <c r="AG448">
        <v>16</v>
      </c>
      <c r="AH448">
        <v>3</v>
      </c>
      <c r="AI448">
        <v>3</v>
      </c>
      <c r="AJ448">
        <v>1</v>
      </c>
      <c r="AK448" t="str">
        <f>IF(Table2[[#This Row],[Alpha]]&gt;3%,"high performer",IF(Table2[[#This Row],[Alpha]]&gt;0%,"average performer","low performer"))</f>
        <v>high performer</v>
      </c>
      <c r="AL448" s="8">
        <v>7695.0850333717435</v>
      </c>
      <c r="AM448">
        <f>Table2[[#This Row],[Salary]]/Table2[[#This Row],[Market Salary]]</f>
        <v>0.80960768763203783</v>
      </c>
      <c r="AN448" t="str">
        <f>IF(AND(Table2[[#This Row],[Alpha]]&gt;3%,Table2[[#This Row],[Salary]]&lt;MEDIAN(G:G)),"Underpaid",IF(AND(Table2[[#This Row],[Alpha]]&lt;0,Table2[[#This Row],[Salary]]&gt;MEDIAN(G:G)),"Overpaid","Fair"))</f>
        <v>Fair</v>
      </c>
      <c r="AO448" t="str">
        <f>IF(AND(Table2[[#This Row],[Alpha]]&gt;3%,Table2[[#This Row],[Tenure]]&gt;5),"Ready Now",IF(AND(Table2[[#This Row],[Alpha]]&gt;0,Table2[[#This Row],[Tenure]]&gt;3),"Ready Soon","Not Ready"))</f>
        <v>Ready Now</v>
      </c>
    </row>
    <row r="449" spans="1:41" x14ac:dyDescent="0.35">
      <c r="A449">
        <v>35</v>
      </c>
      <c r="B449" t="s">
        <v>32</v>
      </c>
      <c r="C449">
        <v>2</v>
      </c>
      <c r="D449" t="s">
        <v>35</v>
      </c>
      <c r="E449" t="s">
        <v>30</v>
      </c>
      <c r="F449">
        <v>3</v>
      </c>
      <c r="G449" s="7">
        <v>4717</v>
      </c>
      <c r="H449" t="s">
        <v>32</v>
      </c>
      <c r="I449">
        <v>3</v>
      </c>
      <c r="J449">
        <v>11</v>
      </c>
      <c r="K449" s="5">
        <v>0.15</v>
      </c>
      <c r="L449" s="5">
        <v>0.09</v>
      </c>
      <c r="M449" s="6">
        <f t="shared" si="18"/>
        <v>0.06</v>
      </c>
      <c r="N449" s="8">
        <f t="shared" si="19"/>
        <v>943.40000000000009</v>
      </c>
      <c r="O449">
        <v>4500</v>
      </c>
      <c r="P449" t="str">
        <f t="shared" si="20"/>
        <v>low</v>
      </c>
      <c r="Q449" t="s">
        <v>26</v>
      </c>
      <c r="R449">
        <v>619</v>
      </c>
      <c r="S449" t="s">
        <v>27</v>
      </c>
      <c r="T449">
        <v>1</v>
      </c>
      <c r="U449">
        <v>3</v>
      </c>
      <c r="V449" t="s">
        <v>48</v>
      </c>
      <c r="W449">
        <v>85</v>
      </c>
      <c r="X449">
        <v>3</v>
      </c>
      <c r="Y449">
        <v>2</v>
      </c>
      <c r="Z449" t="s">
        <v>37</v>
      </c>
      <c r="AA449">
        <v>18659</v>
      </c>
      <c r="AB449">
        <v>9</v>
      </c>
      <c r="AC449">
        <v>11</v>
      </c>
      <c r="AD449">
        <v>3</v>
      </c>
      <c r="AE449">
        <v>3</v>
      </c>
      <c r="AF449">
        <v>0</v>
      </c>
      <c r="AG449">
        <v>15</v>
      </c>
      <c r="AH449">
        <v>2</v>
      </c>
      <c r="AI449">
        <v>9</v>
      </c>
      <c r="AJ449">
        <v>6</v>
      </c>
      <c r="AK449" t="str">
        <f>IF(Table2[[#This Row],[Alpha]]&gt;3%,"high performer",IF(Table2[[#This Row],[Alpha]]&gt;0%,"average performer","low performer"))</f>
        <v>high performer</v>
      </c>
      <c r="AL449" s="8">
        <v>5477.5422369116422</v>
      </c>
      <c r="AM449">
        <f>Table2[[#This Row],[Salary]]/Table2[[#This Row],[Market Salary]]</f>
        <v>0.86115264766256694</v>
      </c>
      <c r="AN449" t="str">
        <f>IF(AND(Table2[[#This Row],[Alpha]]&gt;3%,Table2[[#This Row],[Salary]]&lt;MEDIAN(G:G)),"Underpaid",IF(AND(Table2[[#This Row],[Alpha]]&lt;0,Table2[[#This Row],[Salary]]&gt;MEDIAN(G:G)),"Overpaid","Fair"))</f>
        <v>Underpaid</v>
      </c>
      <c r="AO449" t="str">
        <f>IF(AND(Table2[[#This Row],[Alpha]]&gt;3%,Table2[[#This Row],[Tenure]]&gt;5),"Ready Now",IF(AND(Table2[[#This Row],[Alpha]]&gt;0,Table2[[#This Row],[Tenure]]&gt;3),"Ready Soon","Not Ready"))</f>
        <v>Ready Now</v>
      </c>
    </row>
    <row r="450" spans="1:41" x14ac:dyDescent="0.35">
      <c r="A450">
        <v>40</v>
      </c>
      <c r="B450" t="s">
        <v>32</v>
      </c>
      <c r="C450">
        <v>2</v>
      </c>
      <c r="D450" t="s">
        <v>29</v>
      </c>
      <c r="E450" t="s">
        <v>42</v>
      </c>
      <c r="F450">
        <v>3</v>
      </c>
      <c r="G450" s="7">
        <v>13237</v>
      </c>
      <c r="H450" t="s">
        <v>32</v>
      </c>
      <c r="I450">
        <v>3</v>
      </c>
      <c r="J450">
        <v>20</v>
      </c>
      <c r="K450" s="5">
        <v>0.15</v>
      </c>
      <c r="L450" s="5">
        <v>0.1</v>
      </c>
      <c r="M450" s="6">
        <f t="shared" ref="M450:M513" si="21">K450-L450</f>
        <v>4.9999999999999989E-2</v>
      </c>
      <c r="N450" s="8">
        <f t="shared" ref="N450:N513" si="22">G450 * 0.2</f>
        <v>2647.4</v>
      </c>
      <c r="O450">
        <v>3000</v>
      </c>
      <c r="P450" t="str">
        <f t="shared" si="20"/>
        <v>low</v>
      </c>
      <c r="Q450" t="s">
        <v>26</v>
      </c>
      <c r="R450">
        <v>302</v>
      </c>
      <c r="S450" t="s">
        <v>34</v>
      </c>
      <c r="T450">
        <v>6</v>
      </c>
      <c r="U450">
        <v>3</v>
      </c>
      <c r="V450" t="s">
        <v>28</v>
      </c>
      <c r="W450">
        <v>75</v>
      </c>
      <c r="X450">
        <v>3</v>
      </c>
      <c r="Y450">
        <v>4</v>
      </c>
      <c r="Z450" t="s">
        <v>31</v>
      </c>
      <c r="AA450">
        <v>20364</v>
      </c>
      <c r="AB450">
        <v>7</v>
      </c>
      <c r="AC450">
        <v>15</v>
      </c>
      <c r="AD450">
        <v>3</v>
      </c>
      <c r="AE450">
        <v>3</v>
      </c>
      <c r="AF450">
        <v>0</v>
      </c>
      <c r="AG450">
        <v>22</v>
      </c>
      <c r="AH450">
        <v>3</v>
      </c>
      <c r="AI450">
        <v>6</v>
      </c>
      <c r="AJ450">
        <v>5</v>
      </c>
      <c r="AK450" t="str">
        <f>IF(Table2[[#This Row],[Alpha]]&gt;3%,"high performer",IF(Table2[[#This Row],[Alpha]]&gt;0%,"average performer","low performer"))</f>
        <v>high performer</v>
      </c>
      <c r="AL450" s="8">
        <v>13893.159524725295</v>
      </c>
      <c r="AM450">
        <f>Table2[[#This Row],[Salary]]/Table2[[#This Row],[Market Salary]]</f>
        <v>0.95277103645448358</v>
      </c>
      <c r="AN450" t="str">
        <f>IF(AND(Table2[[#This Row],[Alpha]]&gt;3%,Table2[[#This Row],[Salary]]&lt;MEDIAN(G:G)),"Underpaid",IF(AND(Table2[[#This Row],[Alpha]]&lt;0,Table2[[#This Row],[Salary]]&gt;MEDIAN(G:G)),"Overpaid","Fair"))</f>
        <v>Fair</v>
      </c>
      <c r="AO450" t="str">
        <f>IF(AND(Table2[[#This Row],[Alpha]]&gt;3%,Table2[[#This Row],[Tenure]]&gt;5),"Ready Now",IF(AND(Table2[[#This Row],[Alpha]]&gt;0,Table2[[#This Row],[Tenure]]&gt;3),"Ready Soon","Not Ready"))</f>
        <v>Ready Now</v>
      </c>
    </row>
    <row r="451" spans="1:41" x14ac:dyDescent="0.35">
      <c r="A451">
        <v>39</v>
      </c>
      <c r="B451" t="s">
        <v>32</v>
      </c>
      <c r="C451">
        <v>3</v>
      </c>
      <c r="D451" t="s">
        <v>29</v>
      </c>
      <c r="E451" t="s">
        <v>39</v>
      </c>
      <c r="F451">
        <v>3</v>
      </c>
      <c r="G451" s="7">
        <v>3755</v>
      </c>
      <c r="H451" t="s">
        <v>32</v>
      </c>
      <c r="I451">
        <v>3</v>
      </c>
      <c r="J451">
        <v>8</v>
      </c>
      <c r="K451" s="5">
        <v>0.08</v>
      </c>
      <c r="L451" s="5">
        <v>0.09</v>
      </c>
      <c r="M451" s="6">
        <f t="shared" si="21"/>
        <v>-9.999999999999995E-3</v>
      </c>
      <c r="N451" s="8">
        <f t="shared" si="22"/>
        <v>751</v>
      </c>
      <c r="O451">
        <v>4500</v>
      </c>
      <c r="P451" t="str">
        <f t="shared" ref="P451:P514" si="23">IF(G450&lt;7000,"low",IF(G450&lt;14000,"medium","High"))</f>
        <v>medium</v>
      </c>
      <c r="Q451" t="s">
        <v>33</v>
      </c>
      <c r="R451">
        <v>443</v>
      </c>
      <c r="S451" t="s">
        <v>34</v>
      </c>
      <c r="T451">
        <v>8</v>
      </c>
      <c r="U451">
        <v>1</v>
      </c>
      <c r="V451" t="s">
        <v>28</v>
      </c>
      <c r="W451">
        <v>48</v>
      </c>
      <c r="X451">
        <v>3</v>
      </c>
      <c r="Y451">
        <v>1</v>
      </c>
      <c r="Z451" t="s">
        <v>37</v>
      </c>
      <c r="AA451">
        <v>17872</v>
      </c>
      <c r="AB451">
        <v>1</v>
      </c>
      <c r="AC451">
        <v>11</v>
      </c>
      <c r="AD451">
        <v>3</v>
      </c>
      <c r="AE451">
        <v>1</v>
      </c>
      <c r="AF451">
        <v>1</v>
      </c>
      <c r="AG451">
        <v>8</v>
      </c>
      <c r="AH451">
        <v>3</v>
      </c>
      <c r="AI451">
        <v>3</v>
      </c>
      <c r="AJ451">
        <v>0</v>
      </c>
      <c r="AK451" t="str">
        <f>IF(Table2[[#This Row],[Alpha]]&gt;3%,"high performer",IF(Table2[[#This Row],[Alpha]]&gt;0%,"average performer","low performer"))</f>
        <v>low performer</v>
      </c>
      <c r="AL451" s="8">
        <v>4637.5425948036391</v>
      </c>
      <c r="AM451">
        <f>Table2[[#This Row],[Salary]]/Table2[[#This Row],[Market Salary]]</f>
        <v>0.80969606709542097</v>
      </c>
      <c r="AN451" t="str">
        <f>IF(AND(Table2[[#This Row],[Alpha]]&gt;3%,Table2[[#This Row],[Salary]]&lt;MEDIAN(G:G)),"Underpaid",IF(AND(Table2[[#This Row],[Alpha]]&lt;0,Table2[[#This Row],[Salary]]&gt;MEDIAN(G:G)),"Overpaid","Fair"))</f>
        <v>Fair</v>
      </c>
      <c r="AO451" t="str">
        <f>IF(AND(Table2[[#This Row],[Alpha]]&gt;3%,Table2[[#This Row],[Tenure]]&gt;5),"Ready Now",IF(AND(Table2[[#This Row],[Alpha]]&gt;0,Table2[[#This Row],[Tenure]]&gt;3),"Ready Soon","Not Ready"))</f>
        <v>Not Ready</v>
      </c>
    </row>
    <row r="452" spans="1:41" x14ac:dyDescent="0.35">
      <c r="A452">
        <v>31</v>
      </c>
      <c r="B452" t="s">
        <v>32</v>
      </c>
      <c r="C452">
        <v>2</v>
      </c>
      <c r="D452" t="s">
        <v>35</v>
      </c>
      <c r="E452" t="s">
        <v>30</v>
      </c>
      <c r="F452">
        <v>4</v>
      </c>
      <c r="G452" s="7">
        <v>6582</v>
      </c>
      <c r="H452" t="s">
        <v>25</v>
      </c>
      <c r="I452">
        <v>4</v>
      </c>
      <c r="J452">
        <v>6</v>
      </c>
      <c r="K452" s="5">
        <v>0.08</v>
      </c>
      <c r="L452" s="5">
        <v>0.11</v>
      </c>
      <c r="M452" s="6">
        <f t="shared" si="21"/>
        <v>-0.03</v>
      </c>
      <c r="N452" s="8">
        <f t="shared" si="22"/>
        <v>1316.4</v>
      </c>
      <c r="O452">
        <v>3000</v>
      </c>
      <c r="P452" t="str">
        <f t="shared" si="23"/>
        <v>low</v>
      </c>
      <c r="Q452" t="s">
        <v>26</v>
      </c>
      <c r="R452">
        <v>828</v>
      </c>
      <c r="S452" t="s">
        <v>27</v>
      </c>
      <c r="T452">
        <v>2</v>
      </c>
      <c r="U452">
        <v>1</v>
      </c>
      <c r="V452" t="s">
        <v>28</v>
      </c>
      <c r="W452">
        <v>77</v>
      </c>
      <c r="X452">
        <v>3</v>
      </c>
      <c r="Y452">
        <v>2</v>
      </c>
      <c r="Z452" t="s">
        <v>31</v>
      </c>
      <c r="AA452">
        <v>8346</v>
      </c>
      <c r="AB452">
        <v>4</v>
      </c>
      <c r="AC452">
        <v>13</v>
      </c>
      <c r="AD452">
        <v>3</v>
      </c>
      <c r="AE452">
        <v>3</v>
      </c>
      <c r="AF452">
        <v>0</v>
      </c>
      <c r="AG452">
        <v>10</v>
      </c>
      <c r="AH452">
        <v>2</v>
      </c>
      <c r="AI452">
        <v>5</v>
      </c>
      <c r="AJ452">
        <v>0</v>
      </c>
      <c r="AK452" t="str">
        <f>IF(Table2[[#This Row],[Alpha]]&gt;3%,"high performer",IF(Table2[[#This Row],[Alpha]]&gt;0%,"average performer","low performer"))</f>
        <v>low performer</v>
      </c>
      <c r="AL452" s="8">
        <v>6805.4487195210231</v>
      </c>
      <c r="AM452">
        <f>Table2[[#This Row],[Salary]]/Table2[[#This Row],[Market Salary]]</f>
        <v>0.96716620332762571</v>
      </c>
      <c r="AN452" t="str">
        <f>IF(AND(Table2[[#This Row],[Alpha]]&gt;3%,Table2[[#This Row],[Salary]]&lt;MEDIAN(G:G)),"Underpaid",IF(AND(Table2[[#This Row],[Alpha]]&lt;0,Table2[[#This Row],[Salary]]&gt;MEDIAN(G:G)),"Overpaid","Fair"))</f>
        <v>Overpaid</v>
      </c>
      <c r="AO452" t="str">
        <f>IF(AND(Table2[[#This Row],[Alpha]]&gt;3%,Table2[[#This Row],[Tenure]]&gt;5),"Ready Now",IF(AND(Table2[[#This Row],[Alpha]]&gt;0,Table2[[#This Row],[Tenure]]&gt;3),"Ready Soon","Not Ready"))</f>
        <v>Not Ready</v>
      </c>
    </row>
    <row r="453" spans="1:41" x14ac:dyDescent="0.35">
      <c r="A453">
        <v>42</v>
      </c>
      <c r="B453" t="s">
        <v>32</v>
      </c>
      <c r="C453">
        <v>4</v>
      </c>
      <c r="D453" t="s">
        <v>35</v>
      </c>
      <c r="E453" t="s">
        <v>42</v>
      </c>
      <c r="F453">
        <v>1</v>
      </c>
      <c r="G453" s="7">
        <v>7406</v>
      </c>
      <c r="H453" t="s">
        <v>25</v>
      </c>
      <c r="I453">
        <v>2</v>
      </c>
      <c r="J453">
        <v>10</v>
      </c>
      <c r="K453" s="5">
        <v>0.08</v>
      </c>
      <c r="L453" s="5">
        <v>0.11</v>
      </c>
      <c r="M453" s="6">
        <f t="shared" si="21"/>
        <v>-0.03</v>
      </c>
      <c r="N453" s="8">
        <f t="shared" si="22"/>
        <v>1481.2</v>
      </c>
      <c r="O453">
        <v>4500</v>
      </c>
      <c r="P453" t="str">
        <f t="shared" si="23"/>
        <v>low</v>
      </c>
      <c r="Q453" t="s">
        <v>26</v>
      </c>
      <c r="R453">
        <v>319</v>
      </c>
      <c r="S453" t="s">
        <v>34</v>
      </c>
      <c r="T453">
        <v>24</v>
      </c>
      <c r="U453">
        <v>3</v>
      </c>
      <c r="V453" t="s">
        <v>40</v>
      </c>
      <c r="W453">
        <v>56</v>
      </c>
      <c r="X453">
        <v>3</v>
      </c>
      <c r="Y453">
        <v>3</v>
      </c>
      <c r="Z453" t="s">
        <v>37</v>
      </c>
      <c r="AA453">
        <v>6950</v>
      </c>
      <c r="AB453">
        <v>1</v>
      </c>
      <c r="AC453">
        <v>21</v>
      </c>
      <c r="AD453">
        <v>4</v>
      </c>
      <c r="AE453">
        <v>4</v>
      </c>
      <c r="AF453">
        <v>1</v>
      </c>
      <c r="AG453">
        <v>10</v>
      </c>
      <c r="AH453">
        <v>5</v>
      </c>
      <c r="AI453">
        <v>9</v>
      </c>
      <c r="AJ453">
        <v>5</v>
      </c>
      <c r="AK453" t="str">
        <f>IF(Table2[[#This Row],[Alpha]]&gt;3%,"high performer",IF(Table2[[#This Row],[Alpha]]&gt;0%,"average performer","low performer"))</f>
        <v>low performer</v>
      </c>
      <c r="AL453" s="8">
        <v>9053.6188504081292</v>
      </c>
      <c r="AM453">
        <f>Table2[[#This Row],[Salary]]/Table2[[#This Row],[Market Salary]]</f>
        <v>0.81801543917061892</v>
      </c>
      <c r="AN453" t="str">
        <f>IF(AND(Table2[[#This Row],[Alpha]]&gt;3%,Table2[[#This Row],[Salary]]&lt;MEDIAN(G:G)),"Underpaid",IF(AND(Table2[[#This Row],[Alpha]]&lt;0,Table2[[#This Row],[Salary]]&gt;MEDIAN(G:G)),"Overpaid","Fair"))</f>
        <v>Overpaid</v>
      </c>
      <c r="AO453" t="str">
        <f>IF(AND(Table2[[#This Row],[Alpha]]&gt;3%,Table2[[#This Row],[Tenure]]&gt;5),"Ready Now",IF(AND(Table2[[#This Row],[Alpha]]&gt;0,Table2[[#This Row],[Tenure]]&gt;3),"Ready Soon","Not Ready"))</f>
        <v>Not Ready</v>
      </c>
    </row>
    <row r="454" spans="1:41" x14ac:dyDescent="0.35">
      <c r="A454">
        <v>45</v>
      </c>
      <c r="B454" t="s">
        <v>32</v>
      </c>
      <c r="C454">
        <v>4</v>
      </c>
      <c r="D454" t="s">
        <v>35</v>
      </c>
      <c r="E454" t="s">
        <v>30</v>
      </c>
      <c r="F454">
        <v>2</v>
      </c>
      <c r="G454" s="7">
        <v>4805</v>
      </c>
      <c r="H454" t="s">
        <v>32</v>
      </c>
      <c r="I454">
        <v>4</v>
      </c>
      <c r="J454">
        <v>8</v>
      </c>
      <c r="K454" s="5">
        <v>0.1</v>
      </c>
      <c r="L454" s="5">
        <v>0.11</v>
      </c>
      <c r="M454" s="6">
        <f t="shared" si="21"/>
        <v>-9.999999999999995E-3</v>
      </c>
      <c r="N454" s="8">
        <f t="shared" si="22"/>
        <v>961</v>
      </c>
      <c r="O454">
        <v>500</v>
      </c>
      <c r="P454" t="str">
        <f t="shared" si="23"/>
        <v>medium</v>
      </c>
      <c r="Q454" t="s">
        <v>26</v>
      </c>
      <c r="R454">
        <v>561</v>
      </c>
      <c r="S454" t="s">
        <v>27</v>
      </c>
      <c r="T454">
        <v>2</v>
      </c>
      <c r="U454">
        <v>3</v>
      </c>
      <c r="V454" t="s">
        <v>38</v>
      </c>
      <c r="W454">
        <v>61</v>
      </c>
      <c r="X454">
        <v>3</v>
      </c>
      <c r="Y454">
        <v>2</v>
      </c>
      <c r="Z454" t="s">
        <v>37</v>
      </c>
      <c r="AA454">
        <v>16177</v>
      </c>
      <c r="AB454">
        <v>0</v>
      </c>
      <c r="AC454">
        <v>19</v>
      </c>
      <c r="AD454">
        <v>3</v>
      </c>
      <c r="AE454">
        <v>2</v>
      </c>
      <c r="AF454">
        <v>1</v>
      </c>
      <c r="AG454">
        <v>9</v>
      </c>
      <c r="AH454">
        <v>3</v>
      </c>
      <c r="AI454">
        <v>7</v>
      </c>
      <c r="AJ454">
        <v>3</v>
      </c>
      <c r="AK454" t="str">
        <f>IF(Table2[[#This Row],[Alpha]]&gt;3%,"high performer",IF(Table2[[#This Row],[Alpha]]&gt;0%,"average performer","low performer"))</f>
        <v>low performer</v>
      </c>
      <c r="AL454" s="8">
        <v>4819.4839308793325</v>
      </c>
      <c r="AM454">
        <f>Table2[[#This Row],[Salary]]/Table2[[#This Row],[Market Salary]]</f>
        <v>0.99699471331639233</v>
      </c>
      <c r="AN454" t="str">
        <f>IF(AND(Table2[[#This Row],[Alpha]]&gt;3%,Table2[[#This Row],[Salary]]&lt;MEDIAN(G:G)),"Underpaid",IF(AND(Table2[[#This Row],[Alpha]]&lt;0,Table2[[#This Row],[Salary]]&gt;MEDIAN(G:G)),"Overpaid","Fair"))</f>
        <v>Fair</v>
      </c>
      <c r="AO454" t="str">
        <f>IF(AND(Table2[[#This Row],[Alpha]]&gt;3%,Table2[[#This Row],[Tenure]]&gt;5),"Ready Now",IF(AND(Table2[[#This Row],[Alpha]]&gt;0,Table2[[#This Row],[Tenure]]&gt;3),"Ready Soon","Not Ready"))</f>
        <v>Not Ready</v>
      </c>
    </row>
    <row r="455" spans="1:41" x14ac:dyDescent="0.35">
      <c r="A455">
        <v>26</v>
      </c>
      <c r="B455" t="s">
        <v>25</v>
      </c>
      <c r="C455">
        <v>2</v>
      </c>
      <c r="D455" t="s">
        <v>29</v>
      </c>
      <c r="E455" t="s">
        <v>50</v>
      </c>
      <c r="F455">
        <v>3</v>
      </c>
      <c r="G455" s="7">
        <v>2741</v>
      </c>
      <c r="H455" t="s">
        <v>25</v>
      </c>
      <c r="I455">
        <v>2</v>
      </c>
      <c r="J455">
        <v>7</v>
      </c>
      <c r="K455" s="5">
        <v>0.1</v>
      </c>
      <c r="L455" s="5">
        <v>0.09</v>
      </c>
      <c r="M455" s="6">
        <f t="shared" si="21"/>
        <v>1.0000000000000009E-2</v>
      </c>
      <c r="N455" s="8">
        <f t="shared" si="22"/>
        <v>548.20000000000005</v>
      </c>
      <c r="O455">
        <v>4500</v>
      </c>
      <c r="P455" t="str">
        <f t="shared" si="23"/>
        <v>low</v>
      </c>
      <c r="Q455" t="s">
        <v>33</v>
      </c>
      <c r="R455">
        <v>426</v>
      </c>
      <c r="S455" t="s">
        <v>50</v>
      </c>
      <c r="T455">
        <v>17</v>
      </c>
      <c r="U455">
        <v>4</v>
      </c>
      <c r="V455" t="s">
        <v>28</v>
      </c>
      <c r="W455">
        <v>58</v>
      </c>
      <c r="X455">
        <v>3</v>
      </c>
      <c r="Y455">
        <v>1</v>
      </c>
      <c r="Z455" t="s">
        <v>41</v>
      </c>
      <c r="AA455">
        <v>22808</v>
      </c>
      <c r="AB455">
        <v>0</v>
      </c>
      <c r="AC455">
        <v>11</v>
      </c>
      <c r="AD455">
        <v>3</v>
      </c>
      <c r="AE455">
        <v>2</v>
      </c>
      <c r="AF455">
        <v>1</v>
      </c>
      <c r="AG455">
        <v>8</v>
      </c>
      <c r="AH455">
        <v>2</v>
      </c>
      <c r="AI455">
        <v>7</v>
      </c>
      <c r="AJ455">
        <v>1</v>
      </c>
      <c r="AK455" t="str">
        <f>IF(Table2[[#This Row],[Alpha]]&gt;3%,"high performer",IF(Table2[[#This Row],[Alpha]]&gt;0%,"average performer","low performer"))</f>
        <v>average performer</v>
      </c>
      <c r="AL455" s="8">
        <v>2890.1151476785012</v>
      </c>
      <c r="AM455">
        <f>Table2[[#This Row],[Salary]]/Table2[[#This Row],[Market Salary]]</f>
        <v>0.94840511880702105</v>
      </c>
      <c r="AN455" t="str">
        <f>IF(AND(Table2[[#This Row],[Alpha]]&gt;3%,Table2[[#This Row],[Salary]]&lt;MEDIAN(G:G)),"Underpaid",IF(AND(Table2[[#This Row],[Alpha]]&lt;0,Table2[[#This Row],[Salary]]&gt;MEDIAN(G:G)),"Overpaid","Fair"))</f>
        <v>Fair</v>
      </c>
      <c r="AO455" t="str">
        <f>IF(AND(Table2[[#This Row],[Alpha]]&gt;3%,Table2[[#This Row],[Tenure]]&gt;5),"Ready Now",IF(AND(Table2[[#This Row],[Alpha]]&gt;0,Table2[[#This Row],[Tenure]]&gt;3),"Ready Soon","Not Ready"))</f>
        <v>Ready Soon</v>
      </c>
    </row>
    <row r="456" spans="1:41" x14ac:dyDescent="0.35">
      <c r="A456">
        <v>29</v>
      </c>
      <c r="B456" t="s">
        <v>32</v>
      </c>
      <c r="C456">
        <v>4</v>
      </c>
      <c r="D456" t="s">
        <v>35</v>
      </c>
      <c r="E456" t="s">
        <v>42</v>
      </c>
      <c r="F456">
        <v>4</v>
      </c>
      <c r="G456" s="7">
        <v>4262</v>
      </c>
      <c r="H456" t="s">
        <v>32</v>
      </c>
      <c r="I456">
        <v>4</v>
      </c>
      <c r="J456">
        <v>3</v>
      </c>
      <c r="K456" s="5">
        <v>0.15</v>
      </c>
      <c r="L456" s="5">
        <v>0.11</v>
      </c>
      <c r="M456" s="6">
        <f t="shared" si="21"/>
        <v>3.9999999999999994E-2</v>
      </c>
      <c r="N456" s="8">
        <f t="shared" si="22"/>
        <v>852.40000000000009</v>
      </c>
      <c r="O456">
        <v>4500</v>
      </c>
      <c r="P456" t="str">
        <f t="shared" si="23"/>
        <v>low</v>
      </c>
      <c r="Q456" t="s">
        <v>26</v>
      </c>
      <c r="R456">
        <v>232</v>
      </c>
      <c r="S456" t="s">
        <v>34</v>
      </c>
      <c r="T456">
        <v>19</v>
      </c>
      <c r="U456">
        <v>3</v>
      </c>
      <c r="V456" t="s">
        <v>49</v>
      </c>
      <c r="W456">
        <v>34</v>
      </c>
      <c r="X456">
        <v>3</v>
      </c>
      <c r="Y456">
        <v>2</v>
      </c>
      <c r="Z456" t="s">
        <v>41</v>
      </c>
      <c r="AA456">
        <v>22645</v>
      </c>
      <c r="AB456">
        <v>4</v>
      </c>
      <c r="AC456">
        <v>12</v>
      </c>
      <c r="AD456">
        <v>3</v>
      </c>
      <c r="AE456">
        <v>2</v>
      </c>
      <c r="AF456">
        <v>2</v>
      </c>
      <c r="AG456">
        <v>8</v>
      </c>
      <c r="AH456">
        <v>2</v>
      </c>
      <c r="AI456">
        <v>2</v>
      </c>
      <c r="AJ456">
        <v>1</v>
      </c>
      <c r="AK456" t="str">
        <f>IF(Table2[[#This Row],[Alpha]]&gt;3%,"high performer",IF(Table2[[#This Row],[Alpha]]&gt;0%,"average performer","low performer"))</f>
        <v>high performer</v>
      </c>
      <c r="AL456" s="8">
        <v>4550.090204197747</v>
      </c>
      <c r="AM456">
        <f>Table2[[#This Row],[Salary]]/Table2[[#This Row],[Market Salary]]</f>
        <v>0.9366847268364118</v>
      </c>
      <c r="AN456" t="str">
        <f>IF(AND(Table2[[#This Row],[Alpha]]&gt;3%,Table2[[#This Row],[Salary]]&lt;MEDIAN(G:G)),"Underpaid",IF(AND(Table2[[#This Row],[Alpha]]&lt;0,Table2[[#This Row],[Salary]]&gt;MEDIAN(G:G)),"Overpaid","Fair"))</f>
        <v>Underpaid</v>
      </c>
      <c r="AO456" t="str">
        <f>IF(AND(Table2[[#This Row],[Alpha]]&gt;3%,Table2[[#This Row],[Tenure]]&gt;5),"Ready Now",IF(AND(Table2[[#This Row],[Alpha]]&gt;0,Table2[[#This Row],[Tenure]]&gt;3),"Ready Soon","Not Ready"))</f>
        <v>Not Ready</v>
      </c>
    </row>
    <row r="457" spans="1:41" x14ac:dyDescent="0.35">
      <c r="A457">
        <v>33</v>
      </c>
      <c r="B457" t="s">
        <v>32</v>
      </c>
      <c r="C457">
        <v>1</v>
      </c>
      <c r="D457" t="s">
        <v>29</v>
      </c>
      <c r="E457" t="s">
        <v>47</v>
      </c>
      <c r="F457">
        <v>3</v>
      </c>
      <c r="G457" s="7">
        <v>16184</v>
      </c>
      <c r="H457" t="s">
        <v>32</v>
      </c>
      <c r="I457">
        <v>3</v>
      </c>
      <c r="J457">
        <v>6</v>
      </c>
      <c r="K457" s="5">
        <v>0.15</v>
      </c>
      <c r="L457" s="5">
        <v>0.11</v>
      </c>
      <c r="M457" s="6">
        <f t="shared" si="21"/>
        <v>3.9999999999999994E-2</v>
      </c>
      <c r="N457" s="8">
        <f t="shared" si="22"/>
        <v>3236.8</v>
      </c>
      <c r="O457">
        <v>500</v>
      </c>
      <c r="P457" t="str">
        <f t="shared" si="23"/>
        <v>low</v>
      </c>
      <c r="Q457" t="s">
        <v>26</v>
      </c>
      <c r="R457">
        <v>922</v>
      </c>
      <c r="S457" t="s">
        <v>34</v>
      </c>
      <c r="T457">
        <v>1</v>
      </c>
      <c r="U457">
        <v>5</v>
      </c>
      <c r="V457" t="s">
        <v>40</v>
      </c>
      <c r="W457">
        <v>95</v>
      </c>
      <c r="X457">
        <v>4</v>
      </c>
      <c r="Y457">
        <v>4</v>
      </c>
      <c r="Z457" t="s">
        <v>41</v>
      </c>
      <c r="AA457">
        <v>22578</v>
      </c>
      <c r="AB457">
        <v>4</v>
      </c>
      <c r="AC457">
        <v>19</v>
      </c>
      <c r="AD457">
        <v>3</v>
      </c>
      <c r="AE457">
        <v>3</v>
      </c>
      <c r="AF457">
        <v>1</v>
      </c>
      <c r="AG457">
        <v>10</v>
      </c>
      <c r="AH457">
        <v>2</v>
      </c>
      <c r="AI457">
        <v>1</v>
      </c>
      <c r="AJ457">
        <v>0</v>
      </c>
      <c r="AK457" t="str">
        <f>IF(Table2[[#This Row],[Alpha]]&gt;3%,"high performer",IF(Table2[[#This Row],[Alpha]]&gt;0%,"average performer","low performer"))</f>
        <v>high performer</v>
      </c>
      <c r="AL457" s="8">
        <v>17848.11348588371</v>
      </c>
      <c r="AM457">
        <f>Table2[[#This Row],[Salary]]/Table2[[#This Row],[Market Salary]]</f>
        <v>0.9067624997342224</v>
      </c>
      <c r="AN457" t="str">
        <f>IF(AND(Table2[[#This Row],[Alpha]]&gt;3%,Table2[[#This Row],[Salary]]&lt;MEDIAN(G:G)),"Underpaid",IF(AND(Table2[[#This Row],[Alpha]]&lt;0,Table2[[#This Row],[Salary]]&gt;MEDIAN(G:G)),"Overpaid","Fair"))</f>
        <v>Fair</v>
      </c>
      <c r="AO457" t="str">
        <f>IF(AND(Table2[[#This Row],[Alpha]]&gt;3%,Table2[[#This Row],[Tenure]]&gt;5),"Ready Now",IF(AND(Table2[[#This Row],[Alpha]]&gt;0,Table2[[#This Row],[Tenure]]&gt;3),"Ready Soon","Not Ready"))</f>
        <v>Ready Now</v>
      </c>
    </row>
    <row r="458" spans="1:41" x14ac:dyDescent="0.35">
      <c r="A458">
        <v>31</v>
      </c>
      <c r="B458" t="s">
        <v>32</v>
      </c>
      <c r="C458">
        <v>3</v>
      </c>
      <c r="D458" t="s">
        <v>35</v>
      </c>
      <c r="E458" t="s">
        <v>45</v>
      </c>
      <c r="F458">
        <v>4</v>
      </c>
      <c r="G458" s="7">
        <v>11557</v>
      </c>
      <c r="H458" t="s">
        <v>32</v>
      </c>
      <c r="I458">
        <v>2</v>
      </c>
      <c r="J458">
        <v>5</v>
      </c>
      <c r="K458" s="5">
        <v>0.1</v>
      </c>
      <c r="L458" s="5">
        <v>7.0000000000000007E-2</v>
      </c>
      <c r="M458" s="6">
        <f t="shared" si="21"/>
        <v>0.03</v>
      </c>
      <c r="N458" s="8">
        <f t="shared" si="22"/>
        <v>2311.4</v>
      </c>
      <c r="O458">
        <v>3000</v>
      </c>
      <c r="P458" t="str">
        <f t="shared" si="23"/>
        <v>High</v>
      </c>
      <c r="Q458" t="s">
        <v>26</v>
      </c>
      <c r="R458">
        <v>688</v>
      </c>
      <c r="S458" t="s">
        <v>27</v>
      </c>
      <c r="T458">
        <v>7</v>
      </c>
      <c r="U458">
        <v>3</v>
      </c>
      <c r="V458" t="s">
        <v>28</v>
      </c>
      <c r="W458">
        <v>44</v>
      </c>
      <c r="X458">
        <v>2</v>
      </c>
      <c r="Y458">
        <v>3</v>
      </c>
      <c r="Z458" t="s">
        <v>41</v>
      </c>
      <c r="AA458">
        <v>25291</v>
      </c>
      <c r="AB458">
        <v>9</v>
      </c>
      <c r="AC458">
        <v>21</v>
      </c>
      <c r="AD458">
        <v>4</v>
      </c>
      <c r="AE458">
        <v>3</v>
      </c>
      <c r="AF458">
        <v>1</v>
      </c>
      <c r="AG458">
        <v>10</v>
      </c>
      <c r="AH458">
        <v>3</v>
      </c>
      <c r="AI458">
        <v>4</v>
      </c>
      <c r="AJ458">
        <v>0</v>
      </c>
      <c r="AK458" t="str">
        <f>IF(Table2[[#This Row],[Alpha]]&gt;3%,"high performer",IF(Table2[[#This Row],[Alpha]]&gt;0%,"average performer","low performer"))</f>
        <v>average performer</v>
      </c>
      <c r="AL458" s="8">
        <v>13570.190582807909</v>
      </c>
      <c r="AM458">
        <f>Table2[[#This Row],[Salary]]/Table2[[#This Row],[Market Salary]]</f>
        <v>0.85164610839302268</v>
      </c>
      <c r="AN458" t="str">
        <f>IF(AND(Table2[[#This Row],[Alpha]]&gt;3%,Table2[[#This Row],[Salary]]&lt;MEDIAN(G:G)),"Underpaid",IF(AND(Table2[[#This Row],[Alpha]]&lt;0,Table2[[#This Row],[Salary]]&gt;MEDIAN(G:G)),"Overpaid","Fair"))</f>
        <v>Fair</v>
      </c>
      <c r="AO458" t="str">
        <f>IF(AND(Table2[[#This Row],[Alpha]]&gt;3%,Table2[[#This Row],[Tenure]]&gt;5),"Ready Now",IF(AND(Table2[[#This Row],[Alpha]]&gt;0,Table2[[#This Row],[Tenure]]&gt;3),"Ready Soon","Not Ready"))</f>
        <v>Ready Soon</v>
      </c>
    </row>
    <row r="459" spans="1:41" x14ac:dyDescent="0.35">
      <c r="A459">
        <v>18</v>
      </c>
      <c r="B459" t="s">
        <v>25</v>
      </c>
      <c r="C459">
        <v>2</v>
      </c>
      <c r="D459" t="s">
        <v>35</v>
      </c>
      <c r="E459" t="s">
        <v>46</v>
      </c>
      <c r="F459">
        <v>2</v>
      </c>
      <c r="G459" s="7">
        <v>1878</v>
      </c>
      <c r="H459" t="s">
        <v>25</v>
      </c>
      <c r="I459">
        <v>3</v>
      </c>
      <c r="J459">
        <v>0</v>
      </c>
      <c r="K459" s="5">
        <v>0.08</v>
      </c>
      <c r="L459" s="5">
        <v>7.0000000000000007E-2</v>
      </c>
      <c r="M459" s="6">
        <f t="shared" si="21"/>
        <v>9.999999999999995E-3</v>
      </c>
      <c r="N459" s="8">
        <f t="shared" si="22"/>
        <v>375.6</v>
      </c>
      <c r="O459">
        <v>4500</v>
      </c>
      <c r="P459" t="str">
        <f t="shared" si="23"/>
        <v>medium</v>
      </c>
      <c r="Q459" t="s">
        <v>33</v>
      </c>
      <c r="R459">
        <v>1306</v>
      </c>
      <c r="S459" t="s">
        <v>27</v>
      </c>
      <c r="T459">
        <v>5</v>
      </c>
      <c r="U459">
        <v>3</v>
      </c>
      <c r="V459" t="s">
        <v>48</v>
      </c>
      <c r="W459">
        <v>69</v>
      </c>
      <c r="X459">
        <v>3</v>
      </c>
      <c r="Y459">
        <v>1</v>
      </c>
      <c r="Z459" t="s">
        <v>31</v>
      </c>
      <c r="AA459">
        <v>8059</v>
      </c>
      <c r="AB459">
        <v>1</v>
      </c>
      <c r="AC459">
        <v>14</v>
      </c>
      <c r="AD459">
        <v>3</v>
      </c>
      <c r="AE459">
        <v>4</v>
      </c>
      <c r="AF459">
        <v>0</v>
      </c>
      <c r="AG459">
        <v>0</v>
      </c>
      <c r="AH459">
        <v>3</v>
      </c>
      <c r="AI459">
        <v>0</v>
      </c>
      <c r="AJ459">
        <v>0</v>
      </c>
      <c r="AK459" t="str">
        <f>IF(Table2[[#This Row],[Alpha]]&gt;3%,"high performer",IF(Table2[[#This Row],[Alpha]]&gt;0%,"average performer","low performer"))</f>
        <v>average performer</v>
      </c>
      <c r="AL459" s="8">
        <v>2137.6125324248374</v>
      </c>
      <c r="AM459">
        <f>Table2[[#This Row],[Salary]]/Table2[[#This Row],[Market Salary]]</f>
        <v>0.87855023841465718</v>
      </c>
      <c r="AN459" t="str">
        <f>IF(AND(Table2[[#This Row],[Alpha]]&gt;3%,Table2[[#This Row],[Salary]]&lt;MEDIAN(G:G)),"Underpaid",IF(AND(Table2[[#This Row],[Alpha]]&lt;0,Table2[[#This Row],[Salary]]&gt;MEDIAN(G:G)),"Overpaid","Fair"))</f>
        <v>Fair</v>
      </c>
      <c r="AO459" t="str">
        <f>IF(AND(Table2[[#This Row],[Alpha]]&gt;3%,Table2[[#This Row],[Tenure]]&gt;5),"Ready Now",IF(AND(Table2[[#This Row],[Alpha]]&gt;0,Table2[[#This Row],[Tenure]]&gt;3),"Ready Soon","Not Ready"))</f>
        <v>Not Ready</v>
      </c>
    </row>
    <row r="460" spans="1:41" x14ac:dyDescent="0.35">
      <c r="A460">
        <v>40</v>
      </c>
      <c r="B460" t="s">
        <v>32</v>
      </c>
      <c r="C460">
        <v>3</v>
      </c>
      <c r="D460" t="s">
        <v>35</v>
      </c>
      <c r="E460" t="s">
        <v>30</v>
      </c>
      <c r="F460">
        <v>1</v>
      </c>
      <c r="G460" s="7">
        <v>10932</v>
      </c>
      <c r="H460" t="s">
        <v>32</v>
      </c>
      <c r="I460">
        <v>3</v>
      </c>
      <c r="J460">
        <v>1</v>
      </c>
      <c r="K460" s="5">
        <v>0.1</v>
      </c>
      <c r="L460" s="5">
        <v>7.0000000000000007E-2</v>
      </c>
      <c r="M460" s="6">
        <f t="shared" si="21"/>
        <v>0.03</v>
      </c>
      <c r="N460" s="8">
        <f t="shared" si="22"/>
        <v>2186.4</v>
      </c>
      <c r="O460">
        <v>4500</v>
      </c>
      <c r="P460" t="str">
        <f t="shared" si="23"/>
        <v>low</v>
      </c>
      <c r="Q460" t="s">
        <v>44</v>
      </c>
      <c r="R460">
        <v>1094</v>
      </c>
      <c r="S460" t="s">
        <v>27</v>
      </c>
      <c r="T460">
        <v>28</v>
      </c>
      <c r="U460">
        <v>3</v>
      </c>
      <c r="V460" t="s">
        <v>38</v>
      </c>
      <c r="W460">
        <v>58</v>
      </c>
      <c r="X460">
        <v>1</v>
      </c>
      <c r="Y460">
        <v>3</v>
      </c>
      <c r="Z460" t="s">
        <v>41</v>
      </c>
      <c r="AA460">
        <v>11373</v>
      </c>
      <c r="AB460">
        <v>3</v>
      </c>
      <c r="AC460">
        <v>15</v>
      </c>
      <c r="AD460">
        <v>3</v>
      </c>
      <c r="AE460">
        <v>3</v>
      </c>
      <c r="AF460">
        <v>1</v>
      </c>
      <c r="AG460">
        <v>20</v>
      </c>
      <c r="AH460">
        <v>2</v>
      </c>
      <c r="AI460">
        <v>0</v>
      </c>
      <c r="AJ460">
        <v>0</v>
      </c>
      <c r="AK460" t="str">
        <f>IF(Table2[[#This Row],[Alpha]]&gt;3%,"high performer",IF(Table2[[#This Row],[Alpha]]&gt;0%,"average performer","low performer"))</f>
        <v>average performer</v>
      </c>
      <c r="AL460" s="8">
        <v>11288.230941713415</v>
      </c>
      <c r="AM460">
        <f>Table2[[#This Row],[Salary]]/Table2[[#This Row],[Market Salary]]</f>
        <v>0.96844227022349139</v>
      </c>
      <c r="AN460" t="str">
        <f>IF(AND(Table2[[#This Row],[Alpha]]&gt;3%,Table2[[#This Row],[Salary]]&lt;MEDIAN(G:G)),"Underpaid",IF(AND(Table2[[#This Row],[Alpha]]&lt;0,Table2[[#This Row],[Salary]]&gt;MEDIAN(G:G)),"Overpaid","Fair"))</f>
        <v>Fair</v>
      </c>
      <c r="AO460" t="str">
        <f>IF(AND(Table2[[#This Row],[Alpha]]&gt;3%,Table2[[#This Row],[Tenure]]&gt;5),"Ready Now",IF(AND(Table2[[#This Row],[Alpha]]&gt;0,Table2[[#This Row],[Tenure]]&gt;3),"Ready Soon","Not Ready"))</f>
        <v>Not Ready</v>
      </c>
    </row>
    <row r="461" spans="1:41" x14ac:dyDescent="0.35">
      <c r="A461">
        <v>41</v>
      </c>
      <c r="B461" t="s">
        <v>32</v>
      </c>
      <c r="C461">
        <v>1</v>
      </c>
      <c r="D461" t="s">
        <v>29</v>
      </c>
      <c r="E461" t="s">
        <v>43</v>
      </c>
      <c r="F461">
        <v>3</v>
      </c>
      <c r="G461" s="7">
        <v>6811</v>
      </c>
      <c r="H461" t="s">
        <v>25</v>
      </c>
      <c r="I461">
        <v>3</v>
      </c>
      <c r="J461">
        <v>8</v>
      </c>
      <c r="K461" s="5">
        <v>0.15</v>
      </c>
      <c r="L461" s="5">
        <v>0.1</v>
      </c>
      <c r="M461" s="6">
        <f t="shared" si="21"/>
        <v>4.9999999999999989E-2</v>
      </c>
      <c r="N461" s="8">
        <f t="shared" si="22"/>
        <v>1362.2</v>
      </c>
      <c r="O461">
        <v>500</v>
      </c>
      <c r="P461" t="str">
        <f t="shared" si="23"/>
        <v>medium</v>
      </c>
      <c r="Q461" t="s">
        <v>44</v>
      </c>
      <c r="R461">
        <v>509</v>
      </c>
      <c r="S461" t="s">
        <v>34</v>
      </c>
      <c r="T461">
        <v>2</v>
      </c>
      <c r="U461">
        <v>4</v>
      </c>
      <c r="V461" t="s">
        <v>38</v>
      </c>
      <c r="W461">
        <v>62</v>
      </c>
      <c r="X461">
        <v>2</v>
      </c>
      <c r="Y461">
        <v>2</v>
      </c>
      <c r="Z461" t="s">
        <v>31</v>
      </c>
      <c r="AA461">
        <v>2112</v>
      </c>
      <c r="AB461">
        <v>2</v>
      </c>
      <c r="AC461">
        <v>17</v>
      </c>
      <c r="AD461">
        <v>3</v>
      </c>
      <c r="AE461">
        <v>1</v>
      </c>
      <c r="AF461">
        <v>0</v>
      </c>
      <c r="AG461">
        <v>10</v>
      </c>
      <c r="AH461">
        <v>3</v>
      </c>
      <c r="AI461">
        <v>7</v>
      </c>
      <c r="AJ461">
        <v>0</v>
      </c>
      <c r="AK461" t="str">
        <f>IF(Table2[[#This Row],[Alpha]]&gt;3%,"high performer",IF(Table2[[#This Row],[Alpha]]&gt;0%,"average performer","low performer"))</f>
        <v>high performer</v>
      </c>
      <c r="AL461" s="8">
        <v>7206.9703356650489</v>
      </c>
      <c r="AM461">
        <f>Table2[[#This Row],[Salary]]/Table2[[#This Row],[Market Salary]]</f>
        <v>0.94505731018407069</v>
      </c>
      <c r="AN461" t="str">
        <f>IF(AND(Table2[[#This Row],[Alpha]]&gt;3%,Table2[[#This Row],[Salary]]&lt;MEDIAN(G:G)),"Underpaid",IF(AND(Table2[[#This Row],[Alpha]]&lt;0,Table2[[#This Row],[Salary]]&gt;MEDIAN(G:G)),"Overpaid","Fair"))</f>
        <v>Fair</v>
      </c>
      <c r="AO461" t="str">
        <f>IF(AND(Table2[[#This Row],[Alpha]]&gt;3%,Table2[[#This Row],[Tenure]]&gt;5),"Ready Now",IF(AND(Table2[[#This Row],[Alpha]]&gt;0,Table2[[#This Row],[Tenure]]&gt;3),"Ready Soon","Not Ready"))</f>
        <v>Ready Now</v>
      </c>
    </row>
    <row r="462" spans="1:41" x14ac:dyDescent="0.35">
      <c r="A462">
        <v>26</v>
      </c>
      <c r="B462" t="s">
        <v>32</v>
      </c>
      <c r="C462">
        <v>1</v>
      </c>
      <c r="D462" t="s">
        <v>35</v>
      </c>
      <c r="E462" t="s">
        <v>30</v>
      </c>
      <c r="F462">
        <v>3</v>
      </c>
      <c r="G462" s="7">
        <v>4306</v>
      </c>
      <c r="H462" t="s">
        <v>32</v>
      </c>
      <c r="I462">
        <v>3</v>
      </c>
      <c r="J462">
        <v>0</v>
      </c>
      <c r="K462" s="5">
        <v>0.08</v>
      </c>
      <c r="L462" s="5">
        <v>0.1</v>
      </c>
      <c r="M462" s="6">
        <f t="shared" si="21"/>
        <v>-2.0000000000000004E-2</v>
      </c>
      <c r="N462" s="8">
        <f t="shared" si="22"/>
        <v>861.2</v>
      </c>
      <c r="O462">
        <v>3000</v>
      </c>
      <c r="P462" t="str">
        <f t="shared" si="23"/>
        <v>low</v>
      </c>
      <c r="Q462" t="s">
        <v>26</v>
      </c>
      <c r="R462">
        <v>775</v>
      </c>
      <c r="S462" t="s">
        <v>27</v>
      </c>
      <c r="T462">
        <v>29</v>
      </c>
      <c r="U462">
        <v>2</v>
      </c>
      <c r="V462" t="s">
        <v>40</v>
      </c>
      <c r="W462">
        <v>45</v>
      </c>
      <c r="X462">
        <v>3</v>
      </c>
      <c r="Y462">
        <v>2</v>
      </c>
      <c r="Z462" t="s">
        <v>41</v>
      </c>
      <c r="AA462">
        <v>4267</v>
      </c>
      <c r="AB462">
        <v>5</v>
      </c>
      <c r="AC462">
        <v>12</v>
      </c>
      <c r="AD462">
        <v>3</v>
      </c>
      <c r="AE462">
        <v>1</v>
      </c>
      <c r="AF462">
        <v>2</v>
      </c>
      <c r="AG462">
        <v>8</v>
      </c>
      <c r="AH462">
        <v>5</v>
      </c>
      <c r="AI462">
        <v>0</v>
      </c>
      <c r="AJ462">
        <v>0</v>
      </c>
      <c r="AK462" t="str">
        <f>IF(Table2[[#This Row],[Alpha]]&gt;3%,"high performer",IF(Table2[[#This Row],[Alpha]]&gt;0%,"average performer","low performer"))</f>
        <v>low performer</v>
      </c>
      <c r="AL462" s="8">
        <v>4780.969416877283</v>
      </c>
      <c r="AM462">
        <f>Table2[[#This Row],[Salary]]/Table2[[#This Row],[Market Salary]]</f>
        <v>0.90065416122500275</v>
      </c>
      <c r="AN462" t="str">
        <f>IF(AND(Table2[[#This Row],[Alpha]]&gt;3%,Table2[[#This Row],[Salary]]&lt;MEDIAN(G:G)),"Underpaid",IF(AND(Table2[[#This Row],[Alpha]]&lt;0,Table2[[#This Row],[Salary]]&gt;MEDIAN(G:G)),"Overpaid","Fair"))</f>
        <v>Fair</v>
      </c>
      <c r="AO462" t="str">
        <f>IF(AND(Table2[[#This Row],[Alpha]]&gt;3%,Table2[[#This Row],[Tenure]]&gt;5),"Ready Now",IF(AND(Table2[[#This Row],[Alpha]]&gt;0,Table2[[#This Row],[Tenure]]&gt;3),"Ready Soon","Not Ready"))</f>
        <v>Not Ready</v>
      </c>
    </row>
    <row r="463" spans="1:41" x14ac:dyDescent="0.35">
      <c r="A463">
        <v>35</v>
      </c>
      <c r="B463" t="s">
        <v>32</v>
      </c>
      <c r="C463">
        <v>1</v>
      </c>
      <c r="D463" t="s">
        <v>29</v>
      </c>
      <c r="E463" t="s">
        <v>30</v>
      </c>
      <c r="F463">
        <v>3</v>
      </c>
      <c r="G463" s="7">
        <v>4859</v>
      </c>
      <c r="H463" t="s">
        <v>32</v>
      </c>
      <c r="I463">
        <v>3</v>
      </c>
      <c r="J463">
        <v>5</v>
      </c>
      <c r="K463" s="5">
        <v>0.15</v>
      </c>
      <c r="L463" s="5">
        <v>0.09</v>
      </c>
      <c r="M463" s="6">
        <f t="shared" si="21"/>
        <v>0.06</v>
      </c>
      <c r="N463" s="8">
        <f t="shared" si="22"/>
        <v>971.80000000000007</v>
      </c>
      <c r="O463">
        <v>500</v>
      </c>
      <c r="P463" t="str">
        <f t="shared" si="23"/>
        <v>low</v>
      </c>
      <c r="Q463" t="s">
        <v>26</v>
      </c>
      <c r="R463">
        <v>195</v>
      </c>
      <c r="S463" t="s">
        <v>27</v>
      </c>
      <c r="T463">
        <v>1</v>
      </c>
      <c r="U463">
        <v>3</v>
      </c>
      <c r="V463" t="s">
        <v>40</v>
      </c>
      <c r="W463">
        <v>80</v>
      </c>
      <c r="X463">
        <v>3</v>
      </c>
      <c r="Y463">
        <v>2</v>
      </c>
      <c r="Z463" t="s">
        <v>31</v>
      </c>
      <c r="AA463">
        <v>6698</v>
      </c>
      <c r="AB463">
        <v>1</v>
      </c>
      <c r="AC463">
        <v>16</v>
      </c>
      <c r="AD463">
        <v>3</v>
      </c>
      <c r="AE463">
        <v>4</v>
      </c>
      <c r="AF463">
        <v>0</v>
      </c>
      <c r="AG463">
        <v>5</v>
      </c>
      <c r="AH463">
        <v>3</v>
      </c>
      <c r="AI463">
        <v>4</v>
      </c>
      <c r="AJ463">
        <v>0</v>
      </c>
      <c r="AK463" t="str">
        <f>IF(Table2[[#This Row],[Alpha]]&gt;3%,"high performer",IF(Table2[[#This Row],[Alpha]]&gt;0%,"average performer","low performer"))</f>
        <v>high performer</v>
      </c>
      <c r="AL463" s="8">
        <v>5138.1780688621493</v>
      </c>
      <c r="AM463">
        <f>Table2[[#This Row],[Salary]]/Table2[[#This Row],[Market Salary]]</f>
        <v>0.94566594128880133</v>
      </c>
      <c r="AN463" t="str">
        <f>IF(AND(Table2[[#This Row],[Alpha]]&gt;3%,Table2[[#This Row],[Salary]]&lt;MEDIAN(G:G)),"Underpaid",IF(AND(Table2[[#This Row],[Alpha]]&lt;0,Table2[[#This Row],[Salary]]&gt;MEDIAN(G:G)),"Overpaid","Fair"))</f>
        <v>Underpaid</v>
      </c>
      <c r="AO463" t="str">
        <f>IF(AND(Table2[[#This Row],[Alpha]]&gt;3%,Table2[[#This Row],[Tenure]]&gt;5),"Ready Now",IF(AND(Table2[[#This Row],[Alpha]]&gt;0,Table2[[#This Row],[Tenure]]&gt;3),"Ready Soon","Not Ready"))</f>
        <v>Ready Soon</v>
      </c>
    </row>
    <row r="464" spans="1:41" x14ac:dyDescent="0.35">
      <c r="A464">
        <v>34</v>
      </c>
      <c r="B464" t="s">
        <v>32</v>
      </c>
      <c r="C464">
        <v>4</v>
      </c>
      <c r="D464" t="s">
        <v>35</v>
      </c>
      <c r="E464" t="s">
        <v>30</v>
      </c>
      <c r="F464">
        <v>4</v>
      </c>
      <c r="G464" s="7">
        <v>5337</v>
      </c>
      <c r="H464" t="s">
        <v>32</v>
      </c>
      <c r="I464">
        <v>3</v>
      </c>
      <c r="J464">
        <v>10</v>
      </c>
      <c r="K464" s="5">
        <v>0.1</v>
      </c>
      <c r="L464" s="5">
        <v>0.11</v>
      </c>
      <c r="M464" s="6">
        <f t="shared" si="21"/>
        <v>-9.999999999999995E-3</v>
      </c>
      <c r="N464" s="8">
        <f t="shared" si="22"/>
        <v>1067.4000000000001</v>
      </c>
      <c r="O464">
        <v>4500</v>
      </c>
      <c r="P464" t="str">
        <f t="shared" si="23"/>
        <v>low</v>
      </c>
      <c r="Q464" t="s">
        <v>26</v>
      </c>
      <c r="R464">
        <v>258</v>
      </c>
      <c r="S464" t="s">
        <v>27</v>
      </c>
      <c r="T464">
        <v>21</v>
      </c>
      <c r="U464">
        <v>4</v>
      </c>
      <c r="V464" t="s">
        <v>28</v>
      </c>
      <c r="W464">
        <v>74</v>
      </c>
      <c r="X464">
        <v>4</v>
      </c>
      <c r="Y464">
        <v>2</v>
      </c>
      <c r="Z464" t="s">
        <v>31</v>
      </c>
      <c r="AA464">
        <v>19921</v>
      </c>
      <c r="AB464">
        <v>1</v>
      </c>
      <c r="AC464">
        <v>12</v>
      </c>
      <c r="AD464">
        <v>3</v>
      </c>
      <c r="AE464">
        <v>4</v>
      </c>
      <c r="AF464">
        <v>0</v>
      </c>
      <c r="AG464">
        <v>10</v>
      </c>
      <c r="AH464">
        <v>3</v>
      </c>
      <c r="AI464">
        <v>7</v>
      </c>
      <c r="AJ464">
        <v>5</v>
      </c>
      <c r="AK464" t="str">
        <f>IF(Table2[[#This Row],[Alpha]]&gt;3%,"high performer",IF(Table2[[#This Row],[Alpha]]&gt;0%,"average performer","low performer"))</f>
        <v>low performer</v>
      </c>
      <c r="AL464" s="8">
        <v>6265.5955122820124</v>
      </c>
      <c r="AM464">
        <f>Table2[[#This Row],[Salary]]/Table2[[#This Row],[Market Salary]]</f>
        <v>0.85179453246515024</v>
      </c>
      <c r="AN464" t="str">
        <f>IF(AND(Table2[[#This Row],[Alpha]]&gt;3%,Table2[[#This Row],[Salary]]&lt;MEDIAN(G:G)),"Underpaid",IF(AND(Table2[[#This Row],[Alpha]]&lt;0,Table2[[#This Row],[Salary]]&gt;MEDIAN(G:G)),"Overpaid","Fair"))</f>
        <v>Overpaid</v>
      </c>
      <c r="AO464" t="str">
        <f>IF(AND(Table2[[#This Row],[Alpha]]&gt;3%,Table2[[#This Row],[Tenure]]&gt;5),"Ready Now",IF(AND(Table2[[#This Row],[Alpha]]&gt;0,Table2[[#This Row],[Tenure]]&gt;3),"Ready Soon","Not Ready"))</f>
        <v>Not Ready</v>
      </c>
    </row>
    <row r="465" spans="1:41" x14ac:dyDescent="0.35">
      <c r="A465">
        <v>26</v>
      </c>
      <c r="B465" t="s">
        <v>25</v>
      </c>
      <c r="C465">
        <v>3</v>
      </c>
      <c r="D465" t="s">
        <v>35</v>
      </c>
      <c r="E465" t="s">
        <v>39</v>
      </c>
      <c r="F465">
        <v>4</v>
      </c>
      <c r="G465" s="7">
        <v>2340</v>
      </c>
      <c r="H465" t="s">
        <v>25</v>
      </c>
      <c r="I465">
        <v>1</v>
      </c>
      <c r="J465">
        <v>1</v>
      </c>
      <c r="K465" s="5">
        <v>0.1</v>
      </c>
      <c r="L465" s="5">
        <v>0.11</v>
      </c>
      <c r="M465" s="6">
        <f t="shared" si="21"/>
        <v>-9.999999999999995E-3</v>
      </c>
      <c r="N465" s="8">
        <f t="shared" si="22"/>
        <v>468</v>
      </c>
      <c r="O465">
        <v>500</v>
      </c>
      <c r="P465" t="str">
        <f t="shared" si="23"/>
        <v>low</v>
      </c>
      <c r="Q465" t="s">
        <v>26</v>
      </c>
      <c r="R465">
        <v>471</v>
      </c>
      <c r="S465" t="s">
        <v>34</v>
      </c>
      <c r="T465">
        <v>24</v>
      </c>
      <c r="U465">
        <v>3</v>
      </c>
      <c r="V465" t="s">
        <v>49</v>
      </c>
      <c r="W465">
        <v>66</v>
      </c>
      <c r="X465">
        <v>1</v>
      </c>
      <c r="Y465">
        <v>1</v>
      </c>
      <c r="Z465" t="s">
        <v>31</v>
      </c>
      <c r="AA465">
        <v>23213</v>
      </c>
      <c r="AB465">
        <v>1</v>
      </c>
      <c r="AC465">
        <v>18</v>
      </c>
      <c r="AD465">
        <v>3</v>
      </c>
      <c r="AE465">
        <v>2</v>
      </c>
      <c r="AF465">
        <v>0</v>
      </c>
      <c r="AG465">
        <v>1</v>
      </c>
      <c r="AH465">
        <v>3</v>
      </c>
      <c r="AI465">
        <v>0</v>
      </c>
      <c r="AJ465">
        <v>0</v>
      </c>
      <c r="AK465" t="str">
        <f>IF(Table2[[#This Row],[Alpha]]&gt;3%,"high performer",IF(Table2[[#This Row],[Alpha]]&gt;0%,"average performer","low performer"))</f>
        <v>low performer</v>
      </c>
      <c r="AL465" s="8">
        <v>2972.728319527369</v>
      </c>
      <c r="AM465">
        <f>Table2[[#This Row],[Salary]]/Table2[[#This Row],[Market Salary]]</f>
        <v>0.78715568611800835</v>
      </c>
      <c r="AN465" t="str">
        <f>IF(AND(Table2[[#This Row],[Alpha]]&gt;3%,Table2[[#This Row],[Salary]]&lt;MEDIAN(G:G)),"Underpaid",IF(AND(Table2[[#This Row],[Alpha]]&lt;0,Table2[[#This Row],[Salary]]&gt;MEDIAN(G:G)),"Overpaid","Fair"))</f>
        <v>Fair</v>
      </c>
      <c r="AO465" t="str">
        <f>IF(AND(Table2[[#This Row],[Alpha]]&gt;3%,Table2[[#This Row],[Tenure]]&gt;5),"Ready Now",IF(AND(Table2[[#This Row],[Alpha]]&gt;0,Table2[[#This Row],[Tenure]]&gt;3),"Ready Soon","Not Ready"))</f>
        <v>Not Ready</v>
      </c>
    </row>
    <row r="466" spans="1:41" x14ac:dyDescent="0.35">
      <c r="A466">
        <v>37</v>
      </c>
      <c r="B466" t="s">
        <v>32</v>
      </c>
      <c r="C466">
        <v>2</v>
      </c>
      <c r="D466" t="s">
        <v>29</v>
      </c>
      <c r="E466" t="s">
        <v>42</v>
      </c>
      <c r="F466">
        <v>4</v>
      </c>
      <c r="G466" s="7">
        <v>7491</v>
      </c>
      <c r="H466" t="s">
        <v>32</v>
      </c>
      <c r="I466">
        <v>4</v>
      </c>
      <c r="J466">
        <v>6</v>
      </c>
      <c r="K466" s="5">
        <v>0.08</v>
      </c>
      <c r="L466" s="5">
        <v>0.11</v>
      </c>
      <c r="M466" s="6">
        <f t="shared" si="21"/>
        <v>-0.03</v>
      </c>
      <c r="N466" s="8">
        <f t="shared" si="22"/>
        <v>1498.2</v>
      </c>
      <c r="O466">
        <v>3000</v>
      </c>
      <c r="P466" t="str">
        <f t="shared" si="23"/>
        <v>low</v>
      </c>
      <c r="Q466" t="s">
        <v>26</v>
      </c>
      <c r="R466">
        <v>799</v>
      </c>
      <c r="S466" t="s">
        <v>34</v>
      </c>
      <c r="T466">
        <v>1</v>
      </c>
      <c r="U466">
        <v>3</v>
      </c>
      <c r="V466" t="s">
        <v>49</v>
      </c>
      <c r="W466">
        <v>59</v>
      </c>
      <c r="X466">
        <v>3</v>
      </c>
      <c r="Y466">
        <v>3</v>
      </c>
      <c r="Z466" t="s">
        <v>31</v>
      </c>
      <c r="AA466">
        <v>23848</v>
      </c>
      <c r="AB466">
        <v>4</v>
      </c>
      <c r="AC466">
        <v>17</v>
      </c>
      <c r="AD466">
        <v>3</v>
      </c>
      <c r="AE466">
        <v>4</v>
      </c>
      <c r="AF466">
        <v>0</v>
      </c>
      <c r="AG466">
        <v>12</v>
      </c>
      <c r="AH466">
        <v>3</v>
      </c>
      <c r="AI466">
        <v>5</v>
      </c>
      <c r="AJ466">
        <v>1</v>
      </c>
      <c r="AK466" t="str">
        <f>IF(Table2[[#This Row],[Alpha]]&gt;3%,"high performer",IF(Table2[[#This Row],[Alpha]]&gt;0%,"average performer","low performer"))</f>
        <v>low performer</v>
      </c>
      <c r="AL466" s="8">
        <v>7781.6686618838839</v>
      </c>
      <c r="AM466">
        <f>Table2[[#This Row],[Salary]]/Table2[[#This Row],[Market Salary]]</f>
        <v>0.96264700098223976</v>
      </c>
      <c r="AN466" t="str">
        <f>IF(AND(Table2[[#This Row],[Alpha]]&gt;3%,Table2[[#This Row],[Salary]]&lt;MEDIAN(G:G)),"Underpaid",IF(AND(Table2[[#This Row],[Alpha]]&lt;0,Table2[[#This Row],[Salary]]&gt;MEDIAN(G:G)),"Overpaid","Fair"))</f>
        <v>Overpaid</v>
      </c>
      <c r="AO466" t="str">
        <f>IF(AND(Table2[[#This Row],[Alpha]]&gt;3%,Table2[[#This Row],[Tenure]]&gt;5),"Ready Now",IF(AND(Table2[[#This Row],[Alpha]]&gt;0,Table2[[#This Row],[Tenure]]&gt;3),"Ready Soon","Not Ready"))</f>
        <v>Not Ready</v>
      </c>
    </row>
    <row r="467" spans="1:41" x14ac:dyDescent="0.35">
      <c r="A467">
        <v>46</v>
      </c>
      <c r="B467" t="s">
        <v>32</v>
      </c>
      <c r="C467">
        <v>1</v>
      </c>
      <c r="D467" t="s">
        <v>29</v>
      </c>
      <c r="E467" t="s">
        <v>43</v>
      </c>
      <c r="F467">
        <v>3</v>
      </c>
      <c r="G467" s="7">
        <v>10527</v>
      </c>
      <c r="H467" t="s">
        <v>32</v>
      </c>
      <c r="I467">
        <v>2</v>
      </c>
      <c r="J467">
        <v>2</v>
      </c>
      <c r="K467" s="5">
        <v>0.08</v>
      </c>
      <c r="L467" s="5">
        <v>0.11</v>
      </c>
      <c r="M467" s="6">
        <f t="shared" si="21"/>
        <v>-0.03</v>
      </c>
      <c r="N467" s="8">
        <f t="shared" si="22"/>
        <v>2105.4</v>
      </c>
      <c r="O467">
        <v>1200</v>
      </c>
      <c r="P467" t="str">
        <f t="shared" si="23"/>
        <v>medium</v>
      </c>
      <c r="Q467" t="s">
        <v>33</v>
      </c>
      <c r="R467">
        <v>1034</v>
      </c>
      <c r="S467" t="s">
        <v>34</v>
      </c>
      <c r="T467">
        <v>18</v>
      </c>
      <c r="U467">
        <v>1</v>
      </c>
      <c r="V467" t="s">
        <v>40</v>
      </c>
      <c r="W467">
        <v>86</v>
      </c>
      <c r="X467">
        <v>3</v>
      </c>
      <c r="Y467">
        <v>3</v>
      </c>
      <c r="Z467" t="s">
        <v>37</v>
      </c>
      <c r="AA467">
        <v>8984</v>
      </c>
      <c r="AB467">
        <v>5</v>
      </c>
      <c r="AC467">
        <v>11</v>
      </c>
      <c r="AD467">
        <v>3</v>
      </c>
      <c r="AE467">
        <v>4</v>
      </c>
      <c r="AF467">
        <v>0</v>
      </c>
      <c r="AG467">
        <v>28</v>
      </c>
      <c r="AH467">
        <v>3</v>
      </c>
      <c r="AI467">
        <v>2</v>
      </c>
      <c r="AJ467">
        <v>1</v>
      </c>
      <c r="AK467" t="str">
        <f>IF(Table2[[#This Row],[Alpha]]&gt;3%,"high performer",IF(Table2[[#This Row],[Alpha]]&gt;0%,"average performer","low performer"))</f>
        <v>low performer</v>
      </c>
      <c r="AL467" s="8">
        <v>11413.744317468716</v>
      </c>
      <c r="AM467">
        <f>Table2[[#This Row],[Salary]]/Table2[[#This Row],[Market Salary]]</f>
        <v>0.92230907817765329</v>
      </c>
      <c r="AN467" t="str">
        <f>IF(AND(Table2[[#This Row],[Alpha]]&gt;3%,Table2[[#This Row],[Salary]]&lt;MEDIAN(G:G)),"Underpaid",IF(AND(Table2[[#This Row],[Alpha]]&lt;0,Table2[[#This Row],[Salary]]&gt;MEDIAN(G:G)),"Overpaid","Fair"))</f>
        <v>Overpaid</v>
      </c>
      <c r="AO467" t="str">
        <f>IF(AND(Table2[[#This Row],[Alpha]]&gt;3%,Table2[[#This Row],[Tenure]]&gt;5),"Ready Now",IF(AND(Table2[[#This Row],[Alpha]]&gt;0,Table2[[#This Row],[Tenure]]&gt;3),"Ready Soon","Not Ready"))</f>
        <v>Not Ready</v>
      </c>
    </row>
    <row r="468" spans="1:41" x14ac:dyDescent="0.35">
      <c r="A468">
        <v>41</v>
      </c>
      <c r="B468" t="s">
        <v>32</v>
      </c>
      <c r="C468">
        <v>2</v>
      </c>
      <c r="D468" t="s">
        <v>29</v>
      </c>
      <c r="E468" t="s">
        <v>45</v>
      </c>
      <c r="F468">
        <v>1</v>
      </c>
      <c r="G468" s="7">
        <v>16595</v>
      </c>
      <c r="H468" t="s">
        <v>32</v>
      </c>
      <c r="I468">
        <v>3</v>
      </c>
      <c r="J468">
        <v>18</v>
      </c>
      <c r="K468" s="5">
        <v>0.12</v>
      </c>
      <c r="L468" s="5">
        <v>0.09</v>
      </c>
      <c r="M468" s="6">
        <f t="shared" si="21"/>
        <v>0.03</v>
      </c>
      <c r="N468" s="8">
        <f t="shared" si="22"/>
        <v>3319</v>
      </c>
      <c r="O468">
        <v>1200</v>
      </c>
      <c r="P468" t="str">
        <f t="shared" si="23"/>
        <v>medium</v>
      </c>
      <c r="Q468" t="s">
        <v>26</v>
      </c>
      <c r="R468">
        <v>1276</v>
      </c>
      <c r="S468" t="s">
        <v>27</v>
      </c>
      <c r="T468">
        <v>2</v>
      </c>
      <c r="U468">
        <v>5</v>
      </c>
      <c r="V468" t="s">
        <v>28</v>
      </c>
      <c r="W468">
        <v>91</v>
      </c>
      <c r="X468">
        <v>3</v>
      </c>
      <c r="Y468">
        <v>4</v>
      </c>
      <c r="Z468" t="s">
        <v>37</v>
      </c>
      <c r="AA468">
        <v>5626</v>
      </c>
      <c r="AB468">
        <v>7</v>
      </c>
      <c r="AC468">
        <v>16</v>
      </c>
      <c r="AD468">
        <v>3</v>
      </c>
      <c r="AE468">
        <v>2</v>
      </c>
      <c r="AF468">
        <v>1</v>
      </c>
      <c r="AG468">
        <v>22</v>
      </c>
      <c r="AH468">
        <v>2</v>
      </c>
      <c r="AI468">
        <v>16</v>
      </c>
      <c r="AJ468">
        <v>11</v>
      </c>
      <c r="AK468" t="str">
        <f>IF(Table2[[#This Row],[Alpha]]&gt;3%,"high performer",IF(Table2[[#This Row],[Alpha]]&gt;0%,"average performer","low performer"))</f>
        <v>average performer</v>
      </c>
      <c r="AL468" s="8">
        <v>17584.37924290614</v>
      </c>
      <c r="AM468">
        <f>Table2[[#This Row],[Salary]]/Table2[[#This Row],[Market Salary]]</f>
        <v>0.94373533297712098</v>
      </c>
      <c r="AN468" t="str">
        <f>IF(AND(Table2[[#This Row],[Alpha]]&gt;3%,Table2[[#This Row],[Salary]]&lt;MEDIAN(G:G)),"Underpaid",IF(AND(Table2[[#This Row],[Alpha]]&lt;0,Table2[[#This Row],[Salary]]&gt;MEDIAN(G:G)),"Overpaid","Fair"))</f>
        <v>Fair</v>
      </c>
      <c r="AO468" t="str">
        <f>IF(AND(Table2[[#This Row],[Alpha]]&gt;3%,Table2[[#This Row],[Tenure]]&gt;5),"Ready Now",IF(AND(Table2[[#This Row],[Alpha]]&gt;0,Table2[[#This Row],[Tenure]]&gt;3),"Ready Soon","Not Ready"))</f>
        <v>Ready Soon</v>
      </c>
    </row>
    <row r="469" spans="1:41" x14ac:dyDescent="0.35">
      <c r="A469">
        <v>37</v>
      </c>
      <c r="B469" t="s">
        <v>32</v>
      </c>
      <c r="C469">
        <v>1</v>
      </c>
      <c r="D469" t="s">
        <v>35</v>
      </c>
      <c r="E469" t="s">
        <v>30</v>
      </c>
      <c r="F469">
        <v>2</v>
      </c>
      <c r="G469" s="7">
        <v>8834</v>
      </c>
      <c r="H469" t="s">
        <v>32</v>
      </c>
      <c r="I469">
        <v>3</v>
      </c>
      <c r="J469">
        <v>9</v>
      </c>
      <c r="K469" s="5">
        <v>0.1</v>
      </c>
      <c r="L469" s="5">
        <v>0.09</v>
      </c>
      <c r="M469" s="6">
        <f t="shared" si="21"/>
        <v>1.0000000000000009E-2</v>
      </c>
      <c r="N469" s="8">
        <f t="shared" si="22"/>
        <v>1766.8000000000002</v>
      </c>
      <c r="O469">
        <v>4500</v>
      </c>
      <c r="P469" t="str">
        <f t="shared" si="23"/>
        <v>High</v>
      </c>
      <c r="Q469" t="s">
        <v>44</v>
      </c>
      <c r="R469">
        <v>142</v>
      </c>
      <c r="S469" t="s">
        <v>27</v>
      </c>
      <c r="T469">
        <v>9</v>
      </c>
      <c r="U469">
        <v>4</v>
      </c>
      <c r="V469" t="s">
        <v>40</v>
      </c>
      <c r="W469">
        <v>69</v>
      </c>
      <c r="X469">
        <v>3</v>
      </c>
      <c r="Y469">
        <v>3</v>
      </c>
      <c r="Z469" t="s">
        <v>41</v>
      </c>
      <c r="AA469">
        <v>24666</v>
      </c>
      <c r="AB469">
        <v>1</v>
      </c>
      <c r="AC469">
        <v>13</v>
      </c>
      <c r="AD469">
        <v>3</v>
      </c>
      <c r="AE469">
        <v>4</v>
      </c>
      <c r="AF469">
        <v>1</v>
      </c>
      <c r="AG469">
        <v>9</v>
      </c>
      <c r="AH469">
        <v>6</v>
      </c>
      <c r="AI469">
        <v>5</v>
      </c>
      <c r="AJ469">
        <v>7</v>
      </c>
      <c r="AK469" t="str">
        <f>IF(Table2[[#This Row],[Alpha]]&gt;3%,"high performer",IF(Table2[[#This Row],[Alpha]]&gt;0%,"average performer","low performer"))</f>
        <v>average performer</v>
      </c>
      <c r="AL469" s="8">
        <v>10369.951460143544</v>
      </c>
      <c r="AM469">
        <f>Table2[[#This Row],[Salary]]/Table2[[#This Row],[Market Salary]]</f>
        <v>0.85188441179817409</v>
      </c>
      <c r="AN469" t="str">
        <f>IF(AND(Table2[[#This Row],[Alpha]]&gt;3%,Table2[[#This Row],[Salary]]&lt;MEDIAN(G:G)),"Underpaid",IF(AND(Table2[[#This Row],[Alpha]]&lt;0,Table2[[#This Row],[Salary]]&gt;MEDIAN(G:G)),"Overpaid","Fair"))</f>
        <v>Fair</v>
      </c>
      <c r="AO469" t="str">
        <f>IF(AND(Table2[[#This Row],[Alpha]]&gt;3%,Table2[[#This Row],[Tenure]]&gt;5),"Ready Now",IF(AND(Table2[[#This Row],[Alpha]]&gt;0,Table2[[#This Row],[Tenure]]&gt;3),"Ready Soon","Not Ready"))</f>
        <v>Ready Soon</v>
      </c>
    </row>
    <row r="470" spans="1:41" x14ac:dyDescent="0.35">
      <c r="A470">
        <v>52</v>
      </c>
      <c r="B470" t="s">
        <v>32</v>
      </c>
      <c r="C470">
        <v>4</v>
      </c>
      <c r="D470" t="s">
        <v>35</v>
      </c>
      <c r="E470" t="s">
        <v>36</v>
      </c>
      <c r="F470">
        <v>1</v>
      </c>
      <c r="G470" s="7">
        <v>5577</v>
      </c>
      <c r="H470" t="s">
        <v>25</v>
      </c>
      <c r="I470">
        <v>3</v>
      </c>
      <c r="J470">
        <v>10</v>
      </c>
      <c r="K470" s="5">
        <v>0.15</v>
      </c>
      <c r="L470" s="5">
        <v>0.11</v>
      </c>
      <c r="M470" s="6">
        <f t="shared" si="21"/>
        <v>3.9999999999999994E-2</v>
      </c>
      <c r="N470" s="8">
        <f t="shared" si="22"/>
        <v>1115.4000000000001</v>
      </c>
      <c r="O470">
        <v>500</v>
      </c>
      <c r="P470" t="str">
        <f t="shared" si="23"/>
        <v>medium</v>
      </c>
      <c r="Q470" t="s">
        <v>26</v>
      </c>
      <c r="R470">
        <v>956</v>
      </c>
      <c r="S470" t="s">
        <v>34</v>
      </c>
      <c r="T470">
        <v>6</v>
      </c>
      <c r="U470">
        <v>2</v>
      </c>
      <c r="V470" t="s">
        <v>49</v>
      </c>
      <c r="W470">
        <v>78</v>
      </c>
      <c r="X470">
        <v>3</v>
      </c>
      <c r="Y470">
        <v>2</v>
      </c>
      <c r="Z470" t="s">
        <v>41</v>
      </c>
      <c r="AA470">
        <v>22087</v>
      </c>
      <c r="AB470">
        <v>3</v>
      </c>
      <c r="AC470">
        <v>12</v>
      </c>
      <c r="AD470">
        <v>3</v>
      </c>
      <c r="AE470">
        <v>2</v>
      </c>
      <c r="AF470">
        <v>2</v>
      </c>
      <c r="AG470">
        <v>18</v>
      </c>
      <c r="AH470">
        <v>3</v>
      </c>
      <c r="AI470">
        <v>9</v>
      </c>
      <c r="AJ470">
        <v>6</v>
      </c>
      <c r="AK470" t="str">
        <f>IF(Table2[[#This Row],[Alpha]]&gt;3%,"high performer",IF(Table2[[#This Row],[Alpha]]&gt;0%,"average performer","low performer"))</f>
        <v>high performer</v>
      </c>
      <c r="AL470" s="8">
        <v>6794.9019835639283</v>
      </c>
      <c r="AM470">
        <f>Table2[[#This Row],[Salary]]/Table2[[#This Row],[Market Salary]]</f>
        <v>0.82076239120006578</v>
      </c>
      <c r="AN470" t="str">
        <f>IF(AND(Table2[[#This Row],[Alpha]]&gt;3%,Table2[[#This Row],[Salary]]&lt;MEDIAN(G:G)),"Underpaid",IF(AND(Table2[[#This Row],[Alpha]]&lt;0,Table2[[#This Row],[Salary]]&gt;MEDIAN(G:G)),"Overpaid","Fair"))</f>
        <v>Fair</v>
      </c>
      <c r="AO470" t="str">
        <f>IF(AND(Table2[[#This Row],[Alpha]]&gt;3%,Table2[[#This Row],[Tenure]]&gt;5),"Ready Now",IF(AND(Table2[[#This Row],[Alpha]]&gt;0,Table2[[#This Row],[Tenure]]&gt;3),"Ready Soon","Not Ready"))</f>
        <v>Ready Now</v>
      </c>
    </row>
    <row r="471" spans="1:41" x14ac:dyDescent="0.35">
      <c r="A471">
        <v>32</v>
      </c>
      <c r="B471" t="s">
        <v>25</v>
      </c>
      <c r="C471">
        <v>4</v>
      </c>
      <c r="D471" t="s">
        <v>35</v>
      </c>
      <c r="E471" t="s">
        <v>30</v>
      </c>
      <c r="F471">
        <v>3</v>
      </c>
      <c r="G471" s="7">
        <v>4707</v>
      </c>
      <c r="H471" t="s">
        <v>32</v>
      </c>
      <c r="I471">
        <v>3</v>
      </c>
      <c r="J471">
        <v>4</v>
      </c>
      <c r="K471" s="5">
        <v>0.1</v>
      </c>
      <c r="L471" s="5">
        <v>0.09</v>
      </c>
      <c r="M471" s="6">
        <f t="shared" si="21"/>
        <v>1.0000000000000009E-2</v>
      </c>
      <c r="N471" s="8">
        <f t="shared" si="22"/>
        <v>941.40000000000009</v>
      </c>
      <c r="O471">
        <v>500</v>
      </c>
      <c r="P471" t="str">
        <f t="shared" si="23"/>
        <v>low</v>
      </c>
      <c r="Q471" t="s">
        <v>44</v>
      </c>
      <c r="R471">
        <v>1474</v>
      </c>
      <c r="S471" t="s">
        <v>27</v>
      </c>
      <c r="T471">
        <v>11</v>
      </c>
      <c r="U471">
        <v>4</v>
      </c>
      <c r="V471" t="s">
        <v>38</v>
      </c>
      <c r="W471">
        <v>60</v>
      </c>
      <c r="X471">
        <v>4</v>
      </c>
      <c r="Y471">
        <v>2</v>
      </c>
      <c r="Z471" t="s">
        <v>37</v>
      </c>
      <c r="AA471">
        <v>23914</v>
      </c>
      <c r="AB471">
        <v>8</v>
      </c>
      <c r="AC471">
        <v>12</v>
      </c>
      <c r="AD471">
        <v>3</v>
      </c>
      <c r="AE471">
        <v>4</v>
      </c>
      <c r="AF471">
        <v>0</v>
      </c>
      <c r="AG471">
        <v>6</v>
      </c>
      <c r="AH471">
        <v>2</v>
      </c>
      <c r="AI471">
        <v>2</v>
      </c>
      <c r="AJ471">
        <v>1</v>
      </c>
      <c r="AK471" t="str">
        <f>IF(Table2[[#This Row],[Alpha]]&gt;3%,"high performer",IF(Table2[[#This Row],[Alpha]]&gt;0%,"average performer","low performer"))</f>
        <v>average performer</v>
      </c>
      <c r="AL471" s="8">
        <v>5131.9955301263153</v>
      </c>
      <c r="AM471">
        <f>Table2[[#This Row],[Salary]]/Table2[[#This Row],[Market Salary]]</f>
        <v>0.91718708100358481</v>
      </c>
      <c r="AN471" t="str">
        <f>IF(AND(Table2[[#This Row],[Alpha]]&gt;3%,Table2[[#This Row],[Salary]]&lt;MEDIAN(G:G)),"Underpaid",IF(AND(Table2[[#This Row],[Alpha]]&lt;0,Table2[[#This Row],[Salary]]&gt;MEDIAN(G:G)),"Overpaid","Fair"))</f>
        <v>Fair</v>
      </c>
      <c r="AO471" t="str">
        <f>IF(AND(Table2[[#This Row],[Alpha]]&gt;3%,Table2[[#This Row],[Tenure]]&gt;5),"Ready Now",IF(AND(Table2[[#This Row],[Alpha]]&gt;0,Table2[[#This Row],[Tenure]]&gt;3),"Ready Soon","Not Ready"))</f>
        <v>Ready Soon</v>
      </c>
    </row>
    <row r="472" spans="1:41" x14ac:dyDescent="0.35">
      <c r="A472">
        <v>24</v>
      </c>
      <c r="B472" t="s">
        <v>32</v>
      </c>
      <c r="C472">
        <v>4</v>
      </c>
      <c r="D472" t="s">
        <v>35</v>
      </c>
      <c r="E472" t="s">
        <v>46</v>
      </c>
      <c r="F472">
        <v>4</v>
      </c>
      <c r="G472" s="7">
        <v>2400</v>
      </c>
      <c r="H472" t="s">
        <v>32</v>
      </c>
      <c r="I472">
        <v>3</v>
      </c>
      <c r="J472">
        <v>2</v>
      </c>
      <c r="K472" s="5">
        <v>0.1</v>
      </c>
      <c r="L472" s="5">
        <v>0.1</v>
      </c>
      <c r="M472" s="6">
        <f t="shared" si="21"/>
        <v>0</v>
      </c>
      <c r="N472" s="8">
        <f t="shared" si="22"/>
        <v>480</v>
      </c>
      <c r="O472">
        <v>4500</v>
      </c>
      <c r="P472" t="str">
        <f t="shared" si="23"/>
        <v>low</v>
      </c>
      <c r="Q472" t="s">
        <v>33</v>
      </c>
      <c r="R472">
        <v>535</v>
      </c>
      <c r="S472" t="s">
        <v>27</v>
      </c>
      <c r="T472">
        <v>24</v>
      </c>
      <c r="U472">
        <v>3</v>
      </c>
      <c r="V472" t="s">
        <v>40</v>
      </c>
      <c r="W472">
        <v>38</v>
      </c>
      <c r="X472">
        <v>3</v>
      </c>
      <c r="Y472">
        <v>1</v>
      </c>
      <c r="Z472" t="s">
        <v>37</v>
      </c>
      <c r="AA472">
        <v>5530</v>
      </c>
      <c r="AB472">
        <v>0</v>
      </c>
      <c r="AC472">
        <v>13</v>
      </c>
      <c r="AD472">
        <v>3</v>
      </c>
      <c r="AE472">
        <v>3</v>
      </c>
      <c r="AF472">
        <v>2</v>
      </c>
      <c r="AG472">
        <v>3</v>
      </c>
      <c r="AH472">
        <v>3</v>
      </c>
      <c r="AI472">
        <v>2</v>
      </c>
      <c r="AJ472">
        <v>2</v>
      </c>
      <c r="AK472" t="str">
        <f>IF(Table2[[#This Row],[Alpha]]&gt;3%,"high performer",IF(Table2[[#This Row],[Alpha]]&gt;0%,"average performer","low performer"))</f>
        <v>low performer</v>
      </c>
      <c r="AL472" s="8">
        <v>3093.5042174928926</v>
      </c>
      <c r="AM472">
        <f>Table2[[#This Row],[Salary]]/Table2[[#This Row],[Market Salary]]</f>
        <v>0.77581921059899572</v>
      </c>
      <c r="AN472" t="str">
        <f>IF(AND(Table2[[#This Row],[Alpha]]&gt;3%,Table2[[#This Row],[Salary]]&lt;MEDIAN(G:G)),"Underpaid",IF(AND(Table2[[#This Row],[Alpha]]&lt;0,Table2[[#This Row],[Salary]]&gt;MEDIAN(G:G)),"Overpaid","Fair"))</f>
        <v>Fair</v>
      </c>
      <c r="AO472" t="str">
        <f>IF(AND(Table2[[#This Row],[Alpha]]&gt;3%,Table2[[#This Row],[Tenure]]&gt;5),"Ready Now",IF(AND(Table2[[#This Row],[Alpha]]&gt;0,Table2[[#This Row],[Tenure]]&gt;3),"Ready Soon","Not Ready"))</f>
        <v>Not Ready</v>
      </c>
    </row>
    <row r="473" spans="1:41" x14ac:dyDescent="0.35">
      <c r="A473">
        <v>38</v>
      </c>
      <c r="B473" t="s">
        <v>32</v>
      </c>
      <c r="C473">
        <v>3</v>
      </c>
      <c r="D473" t="s">
        <v>29</v>
      </c>
      <c r="E473" t="s">
        <v>43</v>
      </c>
      <c r="F473">
        <v>3</v>
      </c>
      <c r="G473" s="7">
        <v>9824</v>
      </c>
      <c r="H473" t="s">
        <v>32</v>
      </c>
      <c r="I473">
        <v>3</v>
      </c>
      <c r="J473">
        <v>1</v>
      </c>
      <c r="K473" s="5">
        <v>0.08</v>
      </c>
      <c r="L473" s="5">
        <v>7.0000000000000007E-2</v>
      </c>
      <c r="M473" s="6">
        <f t="shared" si="21"/>
        <v>9.999999999999995E-3</v>
      </c>
      <c r="N473" s="8">
        <f t="shared" si="22"/>
        <v>1964.8000000000002</v>
      </c>
      <c r="O473">
        <v>4500</v>
      </c>
      <c r="P473" t="str">
        <f t="shared" si="23"/>
        <v>low</v>
      </c>
      <c r="Q473" t="s">
        <v>26</v>
      </c>
      <c r="R473">
        <v>1495</v>
      </c>
      <c r="S473" t="s">
        <v>34</v>
      </c>
      <c r="T473">
        <v>10</v>
      </c>
      <c r="U473">
        <v>3</v>
      </c>
      <c r="V473" t="s">
        <v>40</v>
      </c>
      <c r="W473">
        <v>76</v>
      </c>
      <c r="X473">
        <v>3</v>
      </c>
      <c r="Y473">
        <v>2</v>
      </c>
      <c r="Z473" t="s">
        <v>37</v>
      </c>
      <c r="AA473">
        <v>22174</v>
      </c>
      <c r="AB473">
        <v>3</v>
      </c>
      <c r="AC473">
        <v>19</v>
      </c>
      <c r="AD473">
        <v>3</v>
      </c>
      <c r="AE473">
        <v>3</v>
      </c>
      <c r="AF473">
        <v>1</v>
      </c>
      <c r="AG473">
        <v>18</v>
      </c>
      <c r="AH473">
        <v>4</v>
      </c>
      <c r="AI473">
        <v>0</v>
      </c>
      <c r="AJ473">
        <v>0</v>
      </c>
      <c r="AK473" t="str">
        <f>IF(Table2[[#This Row],[Alpha]]&gt;3%,"high performer",IF(Table2[[#This Row],[Alpha]]&gt;0%,"average performer","low performer"))</f>
        <v>average performer</v>
      </c>
      <c r="AL473" s="8">
        <v>12768.783894287579</v>
      </c>
      <c r="AM473">
        <f>Table2[[#This Row],[Salary]]/Table2[[#This Row],[Market Salary]]</f>
        <v>0.76937632286149049</v>
      </c>
      <c r="AN473" t="str">
        <f>IF(AND(Table2[[#This Row],[Alpha]]&gt;3%,Table2[[#This Row],[Salary]]&lt;MEDIAN(G:G)),"Underpaid",IF(AND(Table2[[#This Row],[Alpha]]&lt;0,Table2[[#This Row],[Salary]]&gt;MEDIAN(G:G)),"Overpaid","Fair"))</f>
        <v>Fair</v>
      </c>
      <c r="AO473" t="str">
        <f>IF(AND(Table2[[#This Row],[Alpha]]&gt;3%,Table2[[#This Row],[Tenure]]&gt;5),"Ready Now",IF(AND(Table2[[#This Row],[Alpha]]&gt;0,Table2[[#This Row],[Tenure]]&gt;3),"Ready Soon","Not Ready"))</f>
        <v>Not Ready</v>
      </c>
    </row>
    <row r="474" spans="1:41" x14ac:dyDescent="0.35">
      <c r="A474">
        <v>37</v>
      </c>
      <c r="B474" t="s">
        <v>32</v>
      </c>
      <c r="C474">
        <v>2</v>
      </c>
      <c r="D474" t="s">
        <v>29</v>
      </c>
      <c r="E474" t="s">
        <v>42</v>
      </c>
      <c r="F474">
        <v>2</v>
      </c>
      <c r="G474" s="7">
        <v>6447</v>
      </c>
      <c r="H474" t="s">
        <v>32</v>
      </c>
      <c r="I474">
        <v>2</v>
      </c>
      <c r="J474">
        <v>6</v>
      </c>
      <c r="K474" s="5">
        <v>0.15</v>
      </c>
      <c r="L474" s="5">
        <v>0.11</v>
      </c>
      <c r="M474" s="6">
        <f t="shared" si="21"/>
        <v>3.9999999999999994E-2</v>
      </c>
      <c r="N474" s="8">
        <f t="shared" si="22"/>
        <v>1289.4000000000001</v>
      </c>
      <c r="O474">
        <v>500</v>
      </c>
      <c r="P474" t="str">
        <f t="shared" si="23"/>
        <v>medium</v>
      </c>
      <c r="Q474" t="s">
        <v>26</v>
      </c>
      <c r="R474">
        <v>446</v>
      </c>
      <c r="S474" t="s">
        <v>34</v>
      </c>
      <c r="T474">
        <v>1</v>
      </c>
      <c r="U474">
        <v>4</v>
      </c>
      <c r="V474" t="s">
        <v>28</v>
      </c>
      <c r="W474">
        <v>65</v>
      </c>
      <c r="X474">
        <v>3</v>
      </c>
      <c r="Y474">
        <v>2</v>
      </c>
      <c r="Z474" t="s">
        <v>37</v>
      </c>
      <c r="AA474">
        <v>15701</v>
      </c>
      <c r="AB474">
        <v>6</v>
      </c>
      <c r="AC474">
        <v>12</v>
      </c>
      <c r="AD474">
        <v>3</v>
      </c>
      <c r="AE474">
        <v>2</v>
      </c>
      <c r="AF474">
        <v>1</v>
      </c>
      <c r="AG474">
        <v>8</v>
      </c>
      <c r="AH474">
        <v>2</v>
      </c>
      <c r="AI474">
        <v>5</v>
      </c>
      <c r="AJ474">
        <v>4</v>
      </c>
      <c r="AK474" t="str">
        <f>IF(Table2[[#This Row],[Alpha]]&gt;3%,"high performer",IF(Table2[[#This Row],[Alpha]]&gt;0%,"average performer","low performer"))</f>
        <v>high performer</v>
      </c>
      <c r="AL474" s="8">
        <v>8008.246006486158</v>
      </c>
      <c r="AM474">
        <f>Table2[[#This Row],[Salary]]/Table2[[#This Row],[Market Salary]]</f>
        <v>0.80504519900841576</v>
      </c>
      <c r="AN474" t="str">
        <f>IF(AND(Table2[[#This Row],[Alpha]]&gt;3%,Table2[[#This Row],[Salary]]&lt;MEDIAN(G:G)),"Underpaid",IF(AND(Table2[[#This Row],[Alpha]]&lt;0,Table2[[#This Row],[Salary]]&gt;MEDIAN(G:G)),"Overpaid","Fair"))</f>
        <v>Fair</v>
      </c>
      <c r="AO474" t="str">
        <f>IF(AND(Table2[[#This Row],[Alpha]]&gt;3%,Table2[[#This Row],[Tenure]]&gt;5),"Ready Now",IF(AND(Table2[[#This Row],[Alpha]]&gt;0,Table2[[#This Row],[Tenure]]&gt;3),"Ready Soon","Not Ready"))</f>
        <v>Ready Now</v>
      </c>
    </row>
    <row r="475" spans="1:41" x14ac:dyDescent="0.35">
      <c r="A475">
        <v>49</v>
      </c>
      <c r="B475" t="s">
        <v>32</v>
      </c>
      <c r="C475">
        <v>4</v>
      </c>
      <c r="D475" t="s">
        <v>35</v>
      </c>
      <c r="E475" t="s">
        <v>47</v>
      </c>
      <c r="F475">
        <v>3</v>
      </c>
      <c r="G475" s="7">
        <v>19502</v>
      </c>
      <c r="H475" t="s">
        <v>25</v>
      </c>
      <c r="I475">
        <v>3</v>
      </c>
      <c r="J475">
        <v>31</v>
      </c>
      <c r="K475" s="5">
        <v>0.08</v>
      </c>
      <c r="L475" s="5">
        <v>7.0000000000000007E-2</v>
      </c>
      <c r="M475" s="6">
        <f t="shared" si="21"/>
        <v>9.999999999999995E-3</v>
      </c>
      <c r="N475" s="8">
        <f t="shared" si="22"/>
        <v>3900.4</v>
      </c>
      <c r="O475">
        <v>3000</v>
      </c>
      <c r="P475" t="str">
        <f t="shared" si="23"/>
        <v>low</v>
      </c>
      <c r="Q475" t="s">
        <v>26</v>
      </c>
      <c r="R475">
        <v>1245</v>
      </c>
      <c r="S475" t="s">
        <v>34</v>
      </c>
      <c r="T475">
        <v>18</v>
      </c>
      <c r="U475">
        <v>4</v>
      </c>
      <c r="V475" t="s">
        <v>28</v>
      </c>
      <c r="W475">
        <v>58</v>
      </c>
      <c r="X475">
        <v>2</v>
      </c>
      <c r="Y475">
        <v>5</v>
      </c>
      <c r="Z475" t="s">
        <v>41</v>
      </c>
      <c r="AA475">
        <v>2125</v>
      </c>
      <c r="AB475">
        <v>1</v>
      </c>
      <c r="AC475">
        <v>17</v>
      </c>
      <c r="AD475">
        <v>3</v>
      </c>
      <c r="AE475">
        <v>3</v>
      </c>
      <c r="AF475">
        <v>1</v>
      </c>
      <c r="AG475">
        <v>31</v>
      </c>
      <c r="AH475">
        <v>5</v>
      </c>
      <c r="AI475">
        <v>9</v>
      </c>
      <c r="AJ475">
        <v>0</v>
      </c>
      <c r="AK475" t="str">
        <f>IF(Table2[[#This Row],[Alpha]]&gt;3%,"high performer",IF(Table2[[#This Row],[Alpha]]&gt;0%,"average performer","low performer"))</f>
        <v>average performer</v>
      </c>
      <c r="AL475" s="8">
        <v>24190.180327687576</v>
      </c>
      <c r="AM475">
        <f>Table2[[#This Row],[Salary]]/Table2[[#This Row],[Market Salary]]</f>
        <v>0.80619489957577606</v>
      </c>
      <c r="AN475" t="str">
        <f>IF(AND(Table2[[#This Row],[Alpha]]&gt;3%,Table2[[#This Row],[Salary]]&lt;MEDIAN(G:G)),"Underpaid",IF(AND(Table2[[#This Row],[Alpha]]&lt;0,Table2[[#This Row],[Salary]]&gt;MEDIAN(G:G)),"Overpaid","Fair"))</f>
        <v>Fair</v>
      </c>
      <c r="AO475" t="str">
        <f>IF(AND(Table2[[#This Row],[Alpha]]&gt;3%,Table2[[#This Row],[Tenure]]&gt;5),"Ready Now",IF(AND(Table2[[#This Row],[Alpha]]&gt;0,Table2[[#This Row],[Tenure]]&gt;3),"Ready Soon","Not Ready"))</f>
        <v>Ready Soon</v>
      </c>
    </row>
    <row r="476" spans="1:41" x14ac:dyDescent="0.35">
      <c r="A476">
        <v>24</v>
      </c>
      <c r="B476" t="s">
        <v>32</v>
      </c>
      <c r="C476">
        <v>2</v>
      </c>
      <c r="D476" t="s">
        <v>35</v>
      </c>
      <c r="E476" t="s">
        <v>36</v>
      </c>
      <c r="F476">
        <v>4</v>
      </c>
      <c r="G476" s="7">
        <v>2725</v>
      </c>
      <c r="H476" t="s">
        <v>25</v>
      </c>
      <c r="I476">
        <v>3</v>
      </c>
      <c r="J476">
        <v>6</v>
      </c>
      <c r="K476" s="5">
        <v>0.12</v>
      </c>
      <c r="L476" s="5">
        <v>0.11</v>
      </c>
      <c r="M476" s="6">
        <f t="shared" si="21"/>
        <v>9.999999999999995E-3</v>
      </c>
      <c r="N476" s="8">
        <f t="shared" si="22"/>
        <v>545</v>
      </c>
      <c r="O476">
        <v>1200</v>
      </c>
      <c r="P476" t="str">
        <f t="shared" si="23"/>
        <v>High</v>
      </c>
      <c r="Q476" t="s">
        <v>26</v>
      </c>
      <c r="R476">
        <v>691</v>
      </c>
      <c r="S476" t="s">
        <v>34</v>
      </c>
      <c r="T476">
        <v>23</v>
      </c>
      <c r="U476">
        <v>3</v>
      </c>
      <c r="V476" t="s">
        <v>40</v>
      </c>
      <c r="W476">
        <v>89</v>
      </c>
      <c r="X476">
        <v>4</v>
      </c>
      <c r="Y476">
        <v>1</v>
      </c>
      <c r="Z476" t="s">
        <v>37</v>
      </c>
      <c r="AA476">
        <v>21630</v>
      </c>
      <c r="AB476">
        <v>1</v>
      </c>
      <c r="AC476">
        <v>11</v>
      </c>
      <c r="AD476">
        <v>3</v>
      </c>
      <c r="AE476">
        <v>2</v>
      </c>
      <c r="AF476">
        <v>2</v>
      </c>
      <c r="AG476">
        <v>6</v>
      </c>
      <c r="AH476">
        <v>3</v>
      </c>
      <c r="AI476">
        <v>5</v>
      </c>
      <c r="AJ476">
        <v>1</v>
      </c>
      <c r="AK476" t="str">
        <f>IF(Table2[[#This Row],[Alpha]]&gt;3%,"high performer",IF(Table2[[#This Row],[Alpha]]&gt;0%,"average performer","low performer"))</f>
        <v>average performer</v>
      </c>
      <c r="AL476" s="8">
        <v>3235.3428507826179</v>
      </c>
      <c r="AM476">
        <f>Table2[[#This Row],[Salary]]/Table2[[#This Row],[Market Salary]]</f>
        <v>0.84226004033570423</v>
      </c>
      <c r="AN476" t="str">
        <f>IF(AND(Table2[[#This Row],[Alpha]]&gt;3%,Table2[[#This Row],[Salary]]&lt;MEDIAN(G:G)),"Underpaid",IF(AND(Table2[[#This Row],[Alpha]]&lt;0,Table2[[#This Row],[Salary]]&gt;MEDIAN(G:G)),"Overpaid","Fair"))</f>
        <v>Fair</v>
      </c>
      <c r="AO476" t="str">
        <f>IF(AND(Table2[[#This Row],[Alpha]]&gt;3%,Table2[[#This Row],[Tenure]]&gt;5),"Ready Now",IF(AND(Table2[[#This Row],[Alpha]]&gt;0,Table2[[#This Row],[Tenure]]&gt;3),"Ready Soon","Not Ready"))</f>
        <v>Ready Soon</v>
      </c>
    </row>
    <row r="477" spans="1:41" x14ac:dyDescent="0.35">
      <c r="A477">
        <v>26</v>
      </c>
      <c r="B477" t="s">
        <v>32</v>
      </c>
      <c r="C477">
        <v>1</v>
      </c>
      <c r="D477" t="s">
        <v>35</v>
      </c>
      <c r="E477" t="s">
        <v>30</v>
      </c>
      <c r="F477">
        <v>2</v>
      </c>
      <c r="G477" s="7">
        <v>6272</v>
      </c>
      <c r="H477" t="s">
        <v>32</v>
      </c>
      <c r="I477">
        <v>4</v>
      </c>
      <c r="J477">
        <v>5</v>
      </c>
      <c r="K477" s="5">
        <v>0.1</v>
      </c>
      <c r="L477" s="5">
        <v>7.0000000000000007E-2</v>
      </c>
      <c r="M477" s="6">
        <f t="shared" si="21"/>
        <v>0.03</v>
      </c>
      <c r="N477" s="8">
        <f t="shared" si="22"/>
        <v>1254.4000000000001</v>
      </c>
      <c r="O477">
        <v>4500</v>
      </c>
      <c r="P477" t="str">
        <f t="shared" si="23"/>
        <v>low</v>
      </c>
      <c r="Q477" t="s">
        <v>26</v>
      </c>
      <c r="R477">
        <v>703</v>
      </c>
      <c r="S477" t="s">
        <v>27</v>
      </c>
      <c r="T477">
        <v>28</v>
      </c>
      <c r="U477">
        <v>2</v>
      </c>
      <c r="V477" t="s">
        <v>48</v>
      </c>
      <c r="W477">
        <v>66</v>
      </c>
      <c r="X477">
        <v>3</v>
      </c>
      <c r="Y477">
        <v>2</v>
      </c>
      <c r="Z477" t="s">
        <v>37</v>
      </c>
      <c r="AA477">
        <v>7428</v>
      </c>
      <c r="AB477">
        <v>1</v>
      </c>
      <c r="AC477">
        <v>20</v>
      </c>
      <c r="AD477">
        <v>4</v>
      </c>
      <c r="AE477">
        <v>4</v>
      </c>
      <c r="AF477">
        <v>2</v>
      </c>
      <c r="AG477">
        <v>6</v>
      </c>
      <c r="AH477">
        <v>5</v>
      </c>
      <c r="AI477">
        <v>3</v>
      </c>
      <c r="AJ477">
        <v>1</v>
      </c>
      <c r="AK477" t="str">
        <f>IF(Table2[[#This Row],[Alpha]]&gt;3%,"high performer",IF(Table2[[#This Row],[Alpha]]&gt;0%,"average performer","low performer"))</f>
        <v>average performer</v>
      </c>
      <c r="AL477" s="8">
        <v>7018.2861789695144</v>
      </c>
      <c r="AM477">
        <f>Table2[[#This Row],[Salary]]/Table2[[#This Row],[Market Salary]]</f>
        <v>0.89366546761718246</v>
      </c>
      <c r="AN477" t="str">
        <f>IF(AND(Table2[[#This Row],[Alpha]]&gt;3%,Table2[[#This Row],[Salary]]&lt;MEDIAN(G:G)),"Underpaid",IF(AND(Table2[[#This Row],[Alpha]]&lt;0,Table2[[#This Row],[Salary]]&gt;MEDIAN(G:G)),"Overpaid","Fair"))</f>
        <v>Fair</v>
      </c>
      <c r="AO477" t="str">
        <f>IF(AND(Table2[[#This Row],[Alpha]]&gt;3%,Table2[[#This Row],[Tenure]]&gt;5),"Ready Now",IF(AND(Table2[[#This Row],[Alpha]]&gt;0,Table2[[#This Row],[Tenure]]&gt;3),"Ready Soon","Not Ready"))</f>
        <v>Ready Soon</v>
      </c>
    </row>
    <row r="478" spans="1:41" x14ac:dyDescent="0.35">
      <c r="A478">
        <v>24</v>
      </c>
      <c r="B478" t="s">
        <v>32</v>
      </c>
      <c r="C478">
        <v>4</v>
      </c>
      <c r="D478" t="s">
        <v>35</v>
      </c>
      <c r="E478" t="s">
        <v>39</v>
      </c>
      <c r="F478">
        <v>2</v>
      </c>
      <c r="G478" s="7">
        <v>2127</v>
      </c>
      <c r="H478" t="s">
        <v>32</v>
      </c>
      <c r="I478">
        <v>3</v>
      </c>
      <c r="J478">
        <v>1</v>
      </c>
      <c r="K478" s="5">
        <v>0.12</v>
      </c>
      <c r="L478" s="5">
        <v>7.0000000000000007E-2</v>
      </c>
      <c r="M478" s="6">
        <f t="shared" si="21"/>
        <v>4.9999999999999989E-2</v>
      </c>
      <c r="N478" s="8">
        <f t="shared" si="22"/>
        <v>425.40000000000003</v>
      </c>
      <c r="O478">
        <v>1200</v>
      </c>
      <c r="P478" t="str">
        <f t="shared" si="23"/>
        <v>low</v>
      </c>
      <c r="Q478" t="s">
        <v>26</v>
      </c>
      <c r="R478">
        <v>823</v>
      </c>
      <c r="S478" t="s">
        <v>34</v>
      </c>
      <c r="T478">
        <v>17</v>
      </c>
      <c r="U478">
        <v>2</v>
      </c>
      <c r="V478" t="s">
        <v>38</v>
      </c>
      <c r="W478">
        <v>94</v>
      </c>
      <c r="X478">
        <v>2</v>
      </c>
      <c r="Y478">
        <v>1</v>
      </c>
      <c r="Z478" t="s">
        <v>37</v>
      </c>
      <c r="AA478">
        <v>9100</v>
      </c>
      <c r="AB478">
        <v>1</v>
      </c>
      <c r="AC478">
        <v>21</v>
      </c>
      <c r="AD478">
        <v>4</v>
      </c>
      <c r="AE478">
        <v>4</v>
      </c>
      <c r="AF478">
        <v>1</v>
      </c>
      <c r="AG478">
        <v>1</v>
      </c>
      <c r="AH478">
        <v>2</v>
      </c>
      <c r="AI478">
        <v>0</v>
      </c>
      <c r="AJ478">
        <v>0</v>
      </c>
      <c r="AK478" t="str">
        <f>IF(Table2[[#This Row],[Alpha]]&gt;3%,"high performer",IF(Table2[[#This Row],[Alpha]]&gt;0%,"average performer","low performer"))</f>
        <v>high performer</v>
      </c>
      <c r="AL478" s="8">
        <v>2754.5748288781056</v>
      </c>
      <c r="AM478">
        <f>Table2[[#This Row],[Salary]]/Table2[[#This Row],[Market Salary]]</f>
        <v>0.77216998344034571</v>
      </c>
      <c r="AN478" t="str">
        <f>IF(AND(Table2[[#This Row],[Alpha]]&gt;3%,Table2[[#This Row],[Salary]]&lt;MEDIAN(G:G)),"Underpaid",IF(AND(Table2[[#This Row],[Alpha]]&lt;0,Table2[[#This Row],[Salary]]&gt;MEDIAN(G:G)),"Overpaid","Fair"))</f>
        <v>Underpaid</v>
      </c>
      <c r="AO478" t="str">
        <f>IF(AND(Table2[[#This Row],[Alpha]]&gt;3%,Table2[[#This Row],[Tenure]]&gt;5),"Ready Now",IF(AND(Table2[[#This Row],[Alpha]]&gt;0,Table2[[#This Row],[Tenure]]&gt;3),"Ready Soon","Not Ready"))</f>
        <v>Not Ready</v>
      </c>
    </row>
    <row r="479" spans="1:41" x14ac:dyDescent="0.35">
      <c r="A479">
        <v>50</v>
      </c>
      <c r="B479" t="s">
        <v>32</v>
      </c>
      <c r="C479">
        <v>1</v>
      </c>
      <c r="D479" t="s">
        <v>35</v>
      </c>
      <c r="E479" t="s">
        <v>45</v>
      </c>
      <c r="F479">
        <v>2</v>
      </c>
      <c r="G479" s="7">
        <v>18200</v>
      </c>
      <c r="H479" t="s">
        <v>32</v>
      </c>
      <c r="I479">
        <v>3</v>
      </c>
      <c r="J479">
        <v>32</v>
      </c>
      <c r="K479" s="5">
        <v>0.15</v>
      </c>
      <c r="L479" s="5">
        <v>0.11</v>
      </c>
      <c r="M479" s="6">
        <f t="shared" si="21"/>
        <v>3.9999999999999994E-2</v>
      </c>
      <c r="N479" s="8">
        <f t="shared" si="22"/>
        <v>3640</v>
      </c>
      <c r="O479">
        <v>500</v>
      </c>
      <c r="P479" t="str">
        <f t="shared" si="23"/>
        <v>low</v>
      </c>
      <c r="Q479" t="s">
        <v>33</v>
      </c>
      <c r="R479">
        <v>1246</v>
      </c>
      <c r="S479" t="s">
        <v>50</v>
      </c>
      <c r="T479">
        <v>3</v>
      </c>
      <c r="U479">
        <v>3</v>
      </c>
      <c r="V479" t="s">
        <v>40</v>
      </c>
      <c r="W479">
        <v>99</v>
      </c>
      <c r="X479">
        <v>3</v>
      </c>
      <c r="Y479">
        <v>5</v>
      </c>
      <c r="Z479" t="s">
        <v>37</v>
      </c>
      <c r="AA479">
        <v>7999</v>
      </c>
      <c r="AB479">
        <v>1</v>
      </c>
      <c r="AC479">
        <v>11</v>
      </c>
      <c r="AD479">
        <v>3</v>
      </c>
      <c r="AE479">
        <v>3</v>
      </c>
      <c r="AF479">
        <v>1</v>
      </c>
      <c r="AG479">
        <v>32</v>
      </c>
      <c r="AH479">
        <v>2</v>
      </c>
      <c r="AI479">
        <v>5</v>
      </c>
      <c r="AJ479">
        <v>10</v>
      </c>
      <c r="AK479" t="str">
        <f>IF(Table2[[#This Row],[Alpha]]&gt;3%,"high performer",IF(Table2[[#This Row],[Alpha]]&gt;0%,"average performer","low performer"))</f>
        <v>high performer</v>
      </c>
      <c r="AL479" s="8">
        <v>20100.291314330319</v>
      </c>
      <c r="AM479">
        <f>Table2[[#This Row],[Salary]]/Table2[[#This Row],[Market Salary]]</f>
        <v>0.90545951376458289</v>
      </c>
      <c r="AN479" t="str">
        <f>IF(AND(Table2[[#This Row],[Alpha]]&gt;3%,Table2[[#This Row],[Salary]]&lt;MEDIAN(G:G)),"Underpaid",IF(AND(Table2[[#This Row],[Alpha]]&lt;0,Table2[[#This Row],[Salary]]&gt;MEDIAN(G:G)),"Overpaid","Fair"))</f>
        <v>Fair</v>
      </c>
      <c r="AO479" t="str">
        <f>IF(AND(Table2[[#This Row],[Alpha]]&gt;3%,Table2[[#This Row],[Tenure]]&gt;5),"Ready Now",IF(AND(Table2[[#This Row],[Alpha]]&gt;0,Table2[[#This Row],[Tenure]]&gt;3),"Ready Soon","Not Ready"))</f>
        <v>Ready Now</v>
      </c>
    </row>
    <row r="480" spans="1:41" x14ac:dyDescent="0.35">
      <c r="A480">
        <v>25</v>
      </c>
      <c r="B480" t="s">
        <v>32</v>
      </c>
      <c r="C480">
        <v>2</v>
      </c>
      <c r="D480" t="s">
        <v>35</v>
      </c>
      <c r="E480" t="s">
        <v>46</v>
      </c>
      <c r="F480">
        <v>3</v>
      </c>
      <c r="G480" s="7">
        <v>2096</v>
      </c>
      <c r="H480" t="s">
        <v>32</v>
      </c>
      <c r="I480">
        <v>3</v>
      </c>
      <c r="J480">
        <v>7</v>
      </c>
      <c r="K480" s="5">
        <v>0.15</v>
      </c>
      <c r="L480" s="5">
        <v>7.0000000000000007E-2</v>
      </c>
      <c r="M480" s="6">
        <f t="shared" si="21"/>
        <v>7.9999999999999988E-2</v>
      </c>
      <c r="N480" s="8">
        <f t="shared" si="22"/>
        <v>419.20000000000005</v>
      </c>
      <c r="O480">
        <v>1200</v>
      </c>
      <c r="P480" t="str">
        <f t="shared" si="23"/>
        <v>High</v>
      </c>
      <c r="Q480" t="s">
        <v>26</v>
      </c>
      <c r="R480">
        <v>622</v>
      </c>
      <c r="S480" t="s">
        <v>27</v>
      </c>
      <c r="T480">
        <v>13</v>
      </c>
      <c r="U480">
        <v>1</v>
      </c>
      <c r="V480" t="s">
        <v>40</v>
      </c>
      <c r="W480">
        <v>40</v>
      </c>
      <c r="X480">
        <v>3</v>
      </c>
      <c r="Y480">
        <v>1</v>
      </c>
      <c r="Z480" t="s">
        <v>37</v>
      </c>
      <c r="AA480">
        <v>26376</v>
      </c>
      <c r="AB480">
        <v>1</v>
      </c>
      <c r="AC480">
        <v>11</v>
      </c>
      <c r="AD480">
        <v>3</v>
      </c>
      <c r="AE480">
        <v>3</v>
      </c>
      <c r="AF480">
        <v>0</v>
      </c>
      <c r="AG480">
        <v>7</v>
      </c>
      <c r="AH480">
        <v>1</v>
      </c>
      <c r="AI480">
        <v>4</v>
      </c>
      <c r="AJ480">
        <v>0</v>
      </c>
      <c r="AK480" t="str">
        <f>IF(Table2[[#This Row],[Alpha]]&gt;3%,"high performer",IF(Table2[[#This Row],[Alpha]]&gt;0%,"average performer","low performer"))</f>
        <v>high performer</v>
      </c>
      <c r="AL480" s="8">
        <v>2513.2276522413163</v>
      </c>
      <c r="AM480">
        <f>Table2[[#This Row],[Salary]]/Table2[[#This Row],[Market Salary]]</f>
        <v>0.83398732229082817</v>
      </c>
      <c r="AN480" t="str">
        <f>IF(AND(Table2[[#This Row],[Alpha]]&gt;3%,Table2[[#This Row],[Salary]]&lt;MEDIAN(G:G)),"Underpaid",IF(AND(Table2[[#This Row],[Alpha]]&lt;0,Table2[[#This Row],[Salary]]&gt;MEDIAN(G:G)),"Overpaid","Fair"))</f>
        <v>Underpaid</v>
      </c>
      <c r="AO480" t="str">
        <f>IF(AND(Table2[[#This Row],[Alpha]]&gt;3%,Table2[[#This Row],[Tenure]]&gt;5),"Ready Now",IF(AND(Table2[[#This Row],[Alpha]]&gt;0,Table2[[#This Row],[Tenure]]&gt;3),"Ready Soon","Not Ready"))</f>
        <v>Ready Now</v>
      </c>
    </row>
    <row r="481" spans="1:41" x14ac:dyDescent="0.35">
      <c r="A481">
        <v>24</v>
      </c>
      <c r="B481" t="s">
        <v>25</v>
      </c>
      <c r="C481">
        <v>1</v>
      </c>
      <c r="D481" t="s">
        <v>29</v>
      </c>
      <c r="E481" t="s">
        <v>39</v>
      </c>
      <c r="F481">
        <v>3</v>
      </c>
      <c r="G481" s="7">
        <v>2886</v>
      </c>
      <c r="H481" t="s">
        <v>25</v>
      </c>
      <c r="I481">
        <v>3</v>
      </c>
      <c r="J481">
        <v>6</v>
      </c>
      <c r="K481" s="5">
        <v>0.12</v>
      </c>
      <c r="L481" s="5">
        <v>7.0000000000000007E-2</v>
      </c>
      <c r="M481" s="6">
        <f t="shared" si="21"/>
        <v>4.9999999999999989E-2</v>
      </c>
      <c r="N481" s="8">
        <f t="shared" si="22"/>
        <v>577.20000000000005</v>
      </c>
      <c r="O481">
        <v>1200</v>
      </c>
      <c r="P481" t="str">
        <f t="shared" si="23"/>
        <v>low</v>
      </c>
      <c r="Q481" t="s">
        <v>33</v>
      </c>
      <c r="R481">
        <v>1287</v>
      </c>
      <c r="S481" t="s">
        <v>34</v>
      </c>
      <c r="T481">
        <v>7</v>
      </c>
      <c r="U481">
        <v>3</v>
      </c>
      <c r="V481" t="s">
        <v>28</v>
      </c>
      <c r="W481">
        <v>55</v>
      </c>
      <c r="X481">
        <v>3</v>
      </c>
      <c r="Y481">
        <v>1</v>
      </c>
      <c r="Z481" t="s">
        <v>37</v>
      </c>
      <c r="AA481">
        <v>14168</v>
      </c>
      <c r="AB481">
        <v>1</v>
      </c>
      <c r="AC481">
        <v>16</v>
      </c>
      <c r="AD481">
        <v>3</v>
      </c>
      <c r="AE481">
        <v>4</v>
      </c>
      <c r="AF481">
        <v>1</v>
      </c>
      <c r="AG481">
        <v>6</v>
      </c>
      <c r="AH481">
        <v>4</v>
      </c>
      <c r="AI481">
        <v>3</v>
      </c>
      <c r="AJ481">
        <v>1</v>
      </c>
      <c r="AK481" t="str">
        <f>IF(Table2[[#This Row],[Alpha]]&gt;3%,"high performer",IF(Table2[[#This Row],[Alpha]]&gt;0%,"average performer","low performer"))</f>
        <v>high performer</v>
      </c>
      <c r="AL481" s="8">
        <v>3637.8344817618013</v>
      </c>
      <c r="AM481">
        <f>Table2[[#This Row],[Salary]]/Table2[[#This Row],[Market Salary]]</f>
        <v>0.79332911226964664</v>
      </c>
      <c r="AN481" t="str">
        <f>IF(AND(Table2[[#This Row],[Alpha]]&gt;3%,Table2[[#This Row],[Salary]]&lt;MEDIAN(G:G)),"Underpaid",IF(AND(Table2[[#This Row],[Alpha]]&lt;0,Table2[[#This Row],[Salary]]&gt;MEDIAN(G:G)),"Overpaid","Fair"))</f>
        <v>Underpaid</v>
      </c>
      <c r="AO481" t="str">
        <f>IF(AND(Table2[[#This Row],[Alpha]]&gt;3%,Table2[[#This Row],[Tenure]]&gt;5),"Ready Now",IF(AND(Table2[[#This Row],[Alpha]]&gt;0,Table2[[#This Row],[Tenure]]&gt;3),"Ready Soon","Not Ready"))</f>
        <v>Ready Now</v>
      </c>
    </row>
    <row r="482" spans="1:41" x14ac:dyDescent="0.35">
      <c r="A482">
        <v>30</v>
      </c>
      <c r="B482" t="s">
        <v>25</v>
      </c>
      <c r="C482">
        <v>2</v>
      </c>
      <c r="D482" t="s">
        <v>35</v>
      </c>
      <c r="E482" t="s">
        <v>46</v>
      </c>
      <c r="F482">
        <v>1</v>
      </c>
      <c r="G482" s="7">
        <v>2033</v>
      </c>
      <c r="H482" t="s">
        <v>32</v>
      </c>
      <c r="I482">
        <v>4</v>
      </c>
      <c r="J482">
        <v>1</v>
      </c>
      <c r="K482" s="5">
        <v>0.08</v>
      </c>
      <c r="L482" s="5">
        <v>0.1</v>
      </c>
      <c r="M482" s="6">
        <f t="shared" si="21"/>
        <v>-2.0000000000000004E-2</v>
      </c>
      <c r="N482" s="8">
        <f t="shared" si="22"/>
        <v>406.6</v>
      </c>
      <c r="O482">
        <v>1200</v>
      </c>
      <c r="P482" t="str">
        <f t="shared" si="23"/>
        <v>low</v>
      </c>
      <c r="Q482" t="s">
        <v>33</v>
      </c>
      <c r="R482">
        <v>448</v>
      </c>
      <c r="S482" t="s">
        <v>27</v>
      </c>
      <c r="T482">
        <v>12</v>
      </c>
      <c r="U482">
        <v>4</v>
      </c>
      <c r="V482" t="s">
        <v>28</v>
      </c>
      <c r="W482">
        <v>74</v>
      </c>
      <c r="X482">
        <v>2</v>
      </c>
      <c r="Y482">
        <v>1</v>
      </c>
      <c r="Z482" t="s">
        <v>37</v>
      </c>
      <c r="AA482">
        <v>14470</v>
      </c>
      <c r="AB482">
        <v>1</v>
      </c>
      <c r="AC482">
        <v>18</v>
      </c>
      <c r="AD482">
        <v>3</v>
      </c>
      <c r="AE482">
        <v>3</v>
      </c>
      <c r="AF482">
        <v>1</v>
      </c>
      <c r="AG482">
        <v>1</v>
      </c>
      <c r="AH482">
        <v>2</v>
      </c>
      <c r="AI482">
        <v>0</v>
      </c>
      <c r="AJ482">
        <v>0</v>
      </c>
      <c r="AK482" t="str">
        <f>IF(Table2[[#This Row],[Alpha]]&gt;3%,"high performer",IF(Table2[[#This Row],[Alpha]]&gt;0%,"average performer","low performer"))</f>
        <v>low performer</v>
      </c>
      <c r="AL482" s="8">
        <v>2558.7840813657162</v>
      </c>
      <c r="AM482">
        <f>Table2[[#This Row],[Salary]]/Table2[[#This Row],[Market Salary]]</f>
        <v>0.79451799579545368</v>
      </c>
      <c r="AN482" t="str">
        <f>IF(AND(Table2[[#This Row],[Alpha]]&gt;3%,Table2[[#This Row],[Salary]]&lt;MEDIAN(G:G)),"Underpaid",IF(AND(Table2[[#This Row],[Alpha]]&lt;0,Table2[[#This Row],[Salary]]&gt;MEDIAN(G:G)),"Overpaid","Fair"))</f>
        <v>Fair</v>
      </c>
      <c r="AO482" t="str">
        <f>IF(AND(Table2[[#This Row],[Alpha]]&gt;3%,Table2[[#This Row],[Tenure]]&gt;5),"Ready Now",IF(AND(Table2[[#This Row],[Alpha]]&gt;0,Table2[[#This Row],[Tenure]]&gt;3),"Ready Soon","Not Ready"))</f>
        <v>Not Ready</v>
      </c>
    </row>
    <row r="483" spans="1:41" x14ac:dyDescent="0.35">
      <c r="A483">
        <v>34</v>
      </c>
      <c r="B483" t="s">
        <v>32</v>
      </c>
      <c r="C483">
        <v>2</v>
      </c>
      <c r="D483" t="s">
        <v>35</v>
      </c>
      <c r="E483" t="s">
        <v>36</v>
      </c>
      <c r="F483">
        <v>4</v>
      </c>
      <c r="G483" s="7">
        <v>3622</v>
      </c>
      <c r="H483" t="s">
        <v>25</v>
      </c>
      <c r="I483">
        <v>3</v>
      </c>
      <c r="J483">
        <v>6</v>
      </c>
      <c r="K483" s="5">
        <v>0.1</v>
      </c>
      <c r="L483" s="5">
        <v>7.0000000000000007E-2</v>
      </c>
      <c r="M483" s="6">
        <f t="shared" si="21"/>
        <v>0.03</v>
      </c>
      <c r="N483" s="8">
        <f t="shared" si="22"/>
        <v>724.40000000000009</v>
      </c>
      <c r="O483">
        <v>500</v>
      </c>
      <c r="P483" t="str">
        <f t="shared" si="23"/>
        <v>low</v>
      </c>
      <c r="Q483" t="s">
        <v>26</v>
      </c>
      <c r="R483">
        <v>254</v>
      </c>
      <c r="S483" t="s">
        <v>34</v>
      </c>
      <c r="T483">
        <v>1</v>
      </c>
      <c r="U483">
        <v>2</v>
      </c>
      <c r="V483" t="s">
        <v>28</v>
      </c>
      <c r="W483">
        <v>83</v>
      </c>
      <c r="X483">
        <v>2</v>
      </c>
      <c r="Y483">
        <v>1</v>
      </c>
      <c r="Z483" t="s">
        <v>37</v>
      </c>
      <c r="AA483">
        <v>22794</v>
      </c>
      <c r="AB483">
        <v>1</v>
      </c>
      <c r="AC483">
        <v>13</v>
      </c>
      <c r="AD483">
        <v>3</v>
      </c>
      <c r="AE483">
        <v>4</v>
      </c>
      <c r="AF483">
        <v>1</v>
      </c>
      <c r="AG483">
        <v>6</v>
      </c>
      <c r="AH483">
        <v>3</v>
      </c>
      <c r="AI483">
        <v>5</v>
      </c>
      <c r="AJ483">
        <v>1</v>
      </c>
      <c r="AK483" t="str">
        <f>IF(Table2[[#This Row],[Alpha]]&gt;3%,"high performer",IF(Table2[[#This Row],[Alpha]]&gt;0%,"average performer","low performer"))</f>
        <v>average performer</v>
      </c>
      <c r="AL483" s="8">
        <v>3639.7010937832356</v>
      </c>
      <c r="AM483">
        <f>Table2[[#This Row],[Salary]]/Table2[[#This Row],[Market Salary]]</f>
        <v>0.99513666278435065</v>
      </c>
      <c r="AN483" t="str">
        <f>IF(AND(Table2[[#This Row],[Alpha]]&gt;3%,Table2[[#This Row],[Salary]]&lt;MEDIAN(G:G)),"Underpaid",IF(AND(Table2[[#This Row],[Alpha]]&lt;0,Table2[[#This Row],[Salary]]&gt;MEDIAN(G:G)),"Overpaid","Fair"))</f>
        <v>Fair</v>
      </c>
      <c r="AO483" t="str">
        <f>IF(AND(Table2[[#This Row],[Alpha]]&gt;3%,Table2[[#This Row],[Tenure]]&gt;5),"Ready Now",IF(AND(Table2[[#This Row],[Alpha]]&gt;0,Table2[[#This Row],[Tenure]]&gt;3),"Ready Soon","Not Ready"))</f>
        <v>Ready Soon</v>
      </c>
    </row>
    <row r="484" spans="1:41" x14ac:dyDescent="0.35">
      <c r="A484">
        <v>31</v>
      </c>
      <c r="B484" t="s">
        <v>25</v>
      </c>
      <c r="C484">
        <v>2</v>
      </c>
      <c r="D484" t="s">
        <v>35</v>
      </c>
      <c r="E484" t="s">
        <v>30</v>
      </c>
      <c r="F484">
        <v>1</v>
      </c>
      <c r="G484" s="7">
        <v>4233</v>
      </c>
      <c r="H484" t="s">
        <v>32</v>
      </c>
      <c r="I484">
        <v>1</v>
      </c>
      <c r="J484">
        <v>3</v>
      </c>
      <c r="K484" s="5">
        <v>0.08</v>
      </c>
      <c r="L484" s="5">
        <v>7.0000000000000007E-2</v>
      </c>
      <c r="M484" s="6">
        <f t="shared" si="21"/>
        <v>9.999999999999995E-3</v>
      </c>
      <c r="N484" s="8">
        <f t="shared" si="22"/>
        <v>846.6</v>
      </c>
      <c r="O484">
        <v>500</v>
      </c>
      <c r="P484" t="str">
        <f t="shared" si="23"/>
        <v>low</v>
      </c>
      <c r="Q484" t="s">
        <v>26</v>
      </c>
      <c r="R484">
        <v>1365</v>
      </c>
      <c r="S484" t="s">
        <v>27</v>
      </c>
      <c r="T484">
        <v>13</v>
      </c>
      <c r="U484">
        <v>4</v>
      </c>
      <c r="V484" t="s">
        <v>40</v>
      </c>
      <c r="W484">
        <v>46</v>
      </c>
      <c r="X484">
        <v>3</v>
      </c>
      <c r="Y484">
        <v>2</v>
      </c>
      <c r="Z484" t="s">
        <v>41</v>
      </c>
      <c r="AA484">
        <v>11512</v>
      </c>
      <c r="AB484">
        <v>2</v>
      </c>
      <c r="AC484">
        <v>17</v>
      </c>
      <c r="AD484">
        <v>3</v>
      </c>
      <c r="AE484">
        <v>3</v>
      </c>
      <c r="AF484">
        <v>0</v>
      </c>
      <c r="AG484">
        <v>9</v>
      </c>
      <c r="AH484">
        <v>2</v>
      </c>
      <c r="AI484">
        <v>1</v>
      </c>
      <c r="AJ484">
        <v>1</v>
      </c>
      <c r="AK484" t="str">
        <f>IF(Table2[[#This Row],[Alpha]]&gt;3%,"high performer",IF(Table2[[#This Row],[Alpha]]&gt;0%,"average performer","low performer"))</f>
        <v>average performer</v>
      </c>
      <c r="AL484" s="8">
        <v>5481.9575901535754</v>
      </c>
      <c r="AM484">
        <f>Table2[[#This Row],[Salary]]/Table2[[#This Row],[Market Salary]]</f>
        <v>0.77216941765531133</v>
      </c>
      <c r="AN484" t="str">
        <f>IF(AND(Table2[[#This Row],[Alpha]]&gt;3%,Table2[[#This Row],[Salary]]&lt;MEDIAN(G:G)),"Underpaid",IF(AND(Table2[[#This Row],[Alpha]]&lt;0,Table2[[#This Row],[Salary]]&gt;MEDIAN(G:G)),"Overpaid","Fair"))</f>
        <v>Fair</v>
      </c>
      <c r="AO484" t="str">
        <f>IF(AND(Table2[[#This Row],[Alpha]]&gt;3%,Table2[[#This Row],[Tenure]]&gt;5),"Ready Now",IF(AND(Table2[[#This Row],[Alpha]]&gt;0,Table2[[#This Row],[Tenure]]&gt;3),"Ready Soon","Not Ready"))</f>
        <v>Not Ready</v>
      </c>
    </row>
    <row r="485" spans="1:41" x14ac:dyDescent="0.35">
      <c r="A485">
        <v>35</v>
      </c>
      <c r="B485" t="s">
        <v>32</v>
      </c>
      <c r="C485">
        <v>1</v>
      </c>
      <c r="D485" t="s">
        <v>35</v>
      </c>
      <c r="E485" t="s">
        <v>39</v>
      </c>
      <c r="F485">
        <v>4</v>
      </c>
      <c r="G485" s="7">
        <v>3681</v>
      </c>
      <c r="H485" t="s">
        <v>32</v>
      </c>
      <c r="I485">
        <v>3</v>
      </c>
      <c r="J485">
        <v>3</v>
      </c>
      <c r="K485" s="5">
        <v>0.12</v>
      </c>
      <c r="L485" s="5">
        <v>0.11</v>
      </c>
      <c r="M485" s="6">
        <f t="shared" si="21"/>
        <v>9.999999999999995E-3</v>
      </c>
      <c r="N485" s="8">
        <f t="shared" si="22"/>
        <v>736.2</v>
      </c>
      <c r="O485">
        <v>500</v>
      </c>
      <c r="P485" t="str">
        <f t="shared" si="23"/>
        <v>low</v>
      </c>
      <c r="Q485" t="s">
        <v>26</v>
      </c>
      <c r="R485">
        <v>538</v>
      </c>
      <c r="S485" t="s">
        <v>34</v>
      </c>
      <c r="T485">
        <v>25</v>
      </c>
      <c r="U485">
        <v>2</v>
      </c>
      <c r="V485" t="s">
        <v>38</v>
      </c>
      <c r="W485">
        <v>54</v>
      </c>
      <c r="X485">
        <v>2</v>
      </c>
      <c r="Y485">
        <v>2</v>
      </c>
      <c r="Z485" t="s">
        <v>31</v>
      </c>
      <c r="AA485">
        <v>14004</v>
      </c>
      <c r="AB485">
        <v>4</v>
      </c>
      <c r="AC485">
        <v>14</v>
      </c>
      <c r="AD485">
        <v>3</v>
      </c>
      <c r="AE485">
        <v>4</v>
      </c>
      <c r="AF485">
        <v>0</v>
      </c>
      <c r="AG485">
        <v>9</v>
      </c>
      <c r="AH485">
        <v>3</v>
      </c>
      <c r="AI485">
        <v>2</v>
      </c>
      <c r="AJ485">
        <v>0</v>
      </c>
      <c r="AK485" t="str">
        <f>IF(Table2[[#This Row],[Alpha]]&gt;3%,"high performer",IF(Table2[[#This Row],[Alpha]]&gt;0%,"average performer","low performer"))</f>
        <v>average performer</v>
      </c>
      <c r="AL485" s="8">
        <v>4020.1092206778972</v>
      </c>
      <c r="AM485">
        <f>Table2[[#This Row],[Salary]]/Table2[[#This Row],[Market Salary]]</f>
        <v>0.91564676428848013</v>
      </c>
      <c r="AN485" t="str">
        <f>IF(AND(Table2[[#This Row],[Alpha]]&gt;3%,Table2[[#This Row],[Salary]]&lt;MEDIAN(G:G)),"Underpaid",IF(AND(Table2[[#This Row],[Alpha]]&lt;0,Table2[[#This Row],[Salary]]&gt;MEDIAN(G:G)),"Overpaid","Fair"))</f>
        <v>Fair</v>
      </c>
      <c r="AO485" t="str">
        <f>IF(AND(Table2[[#This Row],[Alpha]]&gt;3%,Table2[[#This Row],[Tenure]]&gt;5),"Ready Now",IF(AND(Table2[[#This Row],[Alpha]]&gt;0,Table2[[#This Row],[Tenure]]&gt;3),"Ready Soon","Not Ready"))</f>
        <v>Not Ready</v>
      </c>
    </row>
    <row r="486" spans="1:41" x14ac:dyDescent="0.35">
      <c r="A486">
        <v>31</v>
      </c>
      <c r="B486" t="s">
        <v>32</v>
      </c>
      <c r="C486">
        <v>1</v>
      </c>
      <c r="D486" t="s">
        <v>35</v>
      </c>
      <c r="E486" t="s">
        <v>30</v>
      </c>
      <c r="F486">
        <v>4</v>
      </c>
      <c r="G486" s="7">
        <v>5460</v>
      </c>
      <c r="H486" t="s">
        <v>32</v>
      </c>
      <c r="I486">
        <v>4</v>
      </c>
      <c r="J486">
        <v>7</v>
      </c>
      <c r="K486" s="5">
        <v>0.15</v>
      </c>
      <c r="L486" s="5">
        <v>0.09</v>
      </c>
      <c r="M486" s="6">
        <f t="shared" si="21"/>
        <v>0.06</v>
      </c>
      <c r="N486" s="8">
        <f t="shared" si="22"/>
        <v>1092</v>
      </c>
      <c r="O486">
        <v>3000</v>
      </c>
      <c r="P486" t="str">
        <f t="shared" si="23"/>
        <v>low</v>
      </c>
      <c r="Q486" t="s">
        <v>26</v>
      </c>
      <c r="R486">
        <v>525</v>
      </c>
      <c r="S486" t="s">
        <v>27</v>
      </c>
      <c r="T486">
        <v>6</v>
      </c>
      <c r="U486">
        <v>4</v>
      </c>
      <c r="V486" t="s">
        <v>40</v>
      </c>
      <c r="W486">
        <v>66</v>
      </c>
      <c r="X486">
        <v>4</v>
      </c>
      <c r="Y486">
        <v>2</v>
      </c>
      <c r="Z486" t="s">
        <v>41</v>
      </c>
      <c r="AA486">
        <v>6219</v>
      </c>
      <c r="AB486">
        <v>4</v>
      </c>
      <c r="AC486">
        <v>22</v>
      </c>
      <c r="AD486">
        <v>4</v>
      </c>
      <c r="AE486">
        <v>4</v>
      </c>
      <c r="AF486">
        <v>2</v>
      </c>
      <c r="AG486">
        <v>13</v>
      </c>
      <c r="AH486">
        <v>4</v>
      </c>
      <c r="AI486">
        <v>7</v>
      </c>
      <c r="AJ486">
        <v>5</v>
      </c>
      <c r="AK486" t="str">
        <f>IF(Table2[[#This Row],[Alpha]]&gt;3%,"high performer",IF(Table2[[#This Row],[Alpha]]&gt;0%,"average performer","low performer"))</f>
        <v>high performer</v>
      </c>
      <c r="AL486" s="8">
        <v>6946.4260623067848</v>
      </c>
      <c r="AM486">
        <f>Table2[[#This Row],[Salary]]/Table2[[#This Row],[Market Salary]]</f>
        <v>0.7860157080815211</v>
      </c>
      <c r="AN486" t="str">
        <f>IF(AND(Table2[[#This Row],[Alpha]]&gt;3%,Table2[[#This Row],[Salary]]&lt;MEDIAN(G:G)),"Underpaid",IF(AND(Table2[[#This Row],[Alpha]]&lt;0,Table2[[#This Row],[Salary]]&gt;MEDIAN(G:G)),"Overpaid","Fair"))</f>
        <v>Fair</v>
      </c>
      <c r="AO486" t="str">
        <f>IF(AND(Table2[[#This Row],[Alpha]]&gt;3%,Table2[[#This Row],[Tenure]]&gt;5),"Ready Now",IF(AND(Table2[[#This Row],[Alpha]]&gt;0,Table2[[#This Row],[Tenure]]&gt;3),"Ready Soon","Not Ready"))</f>
        <v>Ready Now</v>
      </c>
    </row>
    <row r="487" spans="1:41" x14ac:dyDescent="0.35">
      <c r="A487">
        <v>27</v>
      </c>
      <c r="B487" t="s">
        <v>32</v>
      </c>
      <c r="C487">
        <v>1</v>
      </c>
      <c r="D487" t="s">
        <v>29</v>
      </c>
      <c r="E487" t="s">
        <v>36</v>
      </c>
      <c r="F487">
        <v>3</v>
      </c>
      <c r="G487" s="7">
        <v>2187</v>
      </c>
      <c r="H487" t="s">
        <v>32</v>
      </c>
      <c r="I487">
        <v>2</v>
      </c>
      <c r="J487">
        <v>5</v>
      </c>
      <c r="K487" s="5">
        <v>0.08</v>
      </c>
      <c r="L487" s="5">
        <v>7.0000000000000007E-2</v>
      </c>
      <c r="M487" s="6">
        <f t="shared" si="21"/>
        <v>9.999999999999995E-3</v>
      </c>
      <c r="N487" s="8">
        <f t="shared" si="22"/>
        <v>437.40000000000003</v>
      </c>
      <c r="O487">
        <v>500</v>
      </c>
      <c r="P487" t="str">
        <f t="shared" si="23"/>
        <v>low</v>
      </c>
      <c r="Q487" t="s">
        <v>26</v>
      </c>
      <c r="R487">
        <v>798</v>
      </c>
      <c r="S487" t="s">
        <v>34</v>
      </c>
      <c r="T487">
        <v>6</v>
      </c>
      <c r="U487">
        <v>4</v>
      </c>
      <c r="V487" t="s">
        <v>40</v>
      </c>
      <c r="W487">
        <v>66</v>
      </c>
      <c r="X487">
        <v>2</v>
      </c>
      <c r="Y487">
        <v>1</v>
      </c>
      <c r="Z487" t="s">
        <v>41</v>
      </c>
      <c r="AA487">
        <v>5013</v>
      </c>
      <c r="AB487">
        <v>0</v>
      </c>
      <c r="AC487">
        <v>12</v>
      </c>
      <c r="AD487">
        <v>3</v>
      </c>
      <c r="AE487">
        <v>3</v>
      </c>
      <c r="AF487">
        <v>2</v>
      </c>
      <c r="AG487">
        <v>6</v>
      </c>
      <c r="AH487">
        <v>5</v>
      </c>
      <c r="AI487">
        <v>3</v>
      </c>
      <c r="AJ487">
        <v>0</v>
      </c>
      <c r="AK487" t="str">
        <f>IF(Table2[[#This Row],[Alpha]]&gt;3%,"high performer",IF(Table2[[#This Row],[Alpha]]&gt;0%,"average performer","low performer"))</f>
        <v>average performer</v>
      </c>
      <c r="AL487" s="8">
        <v>2499.4697008477133</v>
      </c>
      <c r="AM487">
        <f>Table2[[#This Row],[Salary]]/Table2[[#This Row],[Market Salary]]</f>
        <v>0.87498560164912709</v>
      </c>
      <c r="AN487" t="str">
        <f>IF(AND(Table2[[#This Row],[Alpha]]&gt;3%,Table2[[#This Row],[Salary]]&lt;MEDIAN(G:G)),"Underpaid",IF(AND(Table2[[#This Row],[Alpha]]&lt;0,Table2[[#This Row],[Salary]]&gt;MEDIAN(G:G)),"Overpaid","Fair"))</f>
        <v>Fair</v>
      </c>
      <c r="AO487" t="str">
        <f>IF(AND(Table2[[#This Row],[Alpha]]&gt;3%,Table2[[#This Row],[Tenure]]&gt;5),"Ready Now",IF(AND(Table2[[#This Row],[Alpha]]&gt;0,Table2[[#This Row],[Tenure]]&gt;3),"Ready Soon","Not Ready"))</f>
        <v>Ready Soon</v>
      </c>
    </row>
    <row r="488" spans="1:41" x14ac:dyDescent="0.35">
      <c r="A488">
        <v>37</v>
      </c>
      <c r="B488" t="s">
        <v>32</v>
      </c>
      <c r="C488">
        <v>4</v>
      </c>
      <c r="D488" t="s">
        <v>35</v>
      </c>
      <c r="E488" t="s">
        <v>30</v>
      </c>
      <c r="F488">
        <v>3</v>
      </c>
      <c r="G488" s="7">
        <v>9602</v>
      </c>
      <c r="H488" t="s">
        <v>25</v>
      </c>
      <c r="I488">
        <v>2</v>
      </c>
      <c r="J488">
        <v>3</v>
      </c>
      <c r="K488" s="5">
        <v>0.1</v>
      </c>
      <c r="L488" s="5">
        <v>0.11</v>
      </c>
      <c r="M488" s="6">
        <f t="shared" si="21"/>
        <v>-9.999999999999995E-3</v>
      </c>
      <c r="N488" s="8">
        <f t="shared" si="22"/>
        <v>1920.4</v>
      </c>
      <c r="O488">
        <v>4500</v>
      </c>
      <c r="P488" t="str">
        <f t="shared" si="23"/>
        <v>low</v>
      </c>
      <c r="Q488" t="s">
        <v>26</v>
      </c>
      <c r="R488">
        <v>558</v>
      </c>
      <c r="S488" t="s">
        <v>27</v>
      </c>
      <c r="T488">
        <v>2</v>
      </c>
      <c r="U488">
        <v>3</v>
      </c>
      <c r="V488" t="s">
        <v>48</v>
      </c>
      <c r="W488">
        <v>75</v>
      </c>
      <c r="X488">
        <v>3</v>
      </c>
      <c r="Y488">
        <v>2</v>
      </c>
      <c r="Z488" t="s">
        <v>37</v>
      </c>
      <c r="AA488">
        <v>3010</v>
      </c>
      <c r="AB488">
        <v>4</v>
      </c>
      <c r="AC488">
        <v>11</v>
      </c>
      <c r="AD488">
        <v>3</v>
      </c>
      <c r="AE488">
        <v>3</v>
      </c>
      <c r="AF488">
        <v>1</v>
      </c>
      <c r="AG488">
        <v>17</v>
      </c>
      <c r="AH488">
        <v>3</v>
      </c>
      <c r="AI488">
        <v>0</v>
      </c>
      <c r="AJ488">
        <v>1</v>
      </c>
      <c r="AK488" t="str">
        <f>IF(Table2[[#This Row],[Alpha]]&gt;3%,"high performer",IF(Table2[[#This Row],[Alpha]]&gt;0%,"average performer","low performer"))</f>
        <v>low performer</v>
      </c>
      <c r="AL488" s="8">
        <v>11587.471460312676</v>
      </c>
      <c r="AM488">
        <f>Table2[[#This Row],[Salary]]/Table2[[#This Row],[Market Salary]]</f>
        <v>0.82865360513611996</v>
      </c>
      <c r="AN488" t="str">
        <f>IF(AND(Table2[[#This Row],[Alpha]]&gt;3%,Table2[[#This Row],[Salary]]&lt;MEDIAN(G:G)),"Underpaid",IF(AND(Table2[[#This Row],[Alpha]]&lt;0,Table2[[#This Row],[Salary]]&gt;MEDIAN(G:G)),"Overpaid","Fair"))</f>
        <v>Overpaid</v>
      </c>
      <c r="AO488" t="str">
        <f>IF(AND(Table2[[#This Row],[Alpha]]&gt;3%,Table2[[#This Row],[Tenure]]&gt;5),"Ready Now",IF(AND(Table2[[#This Row],[Alpha]]&gt;0,Table2[[#This Row],[Tenure]]&gt;3),"Ready Soon","Not Ready"))</f>
        <v>Not Ready</v>
      </c>
    </row>
    <row r="489" spans="1:41" x14ac:dyDescent="0.35">
      <c r="A489">
        <v>20</v>
      </c>
      <c r="B489" t="s">
        <v>32</v>
      </c>
      <c r="C489">
        <v>4</v>
      </c>
      <c r="D489" t="s">
        <v>29</v>
      </c>
      <c r="E489" t="s">
        <v>36</v>
      </c>
      <c r="F489">
        <v>2</v>
      </c>
      <c r="G489" s="7">
        <v>2836</v>
      </c>
      <c r="H489" t="s">
        <v>32</v>
      </c>
      <c r="I489">
        <v>4</v>
      </c>
      <c r="J489">
        <v>1</v>
      </c>
      <c r="K489" s="5">
        <v>0.1</v>
      </c>
      <c r="L489" s="5">
        <v>0.09</v>
      </c>
      <c r="M489" s="6">
        <f t="shared" si="21"/>
        <v>1.0000000000000009E-2</v>
      </c>
      <c r="N489" s="8">
        <f t="shared" si="22"/>
        <v>567.20000000000005</v>
      </c>
      <c r="O489">
        <v>500</v>
      </c>
      <c r="P489" t="str">
        <f t="shared" si="23"/>
        <v>medium</v>
      </c>
      <c r="Q489" t="s">
        <v>26</v>
      </c>
      <c r="R489">
        <v>959</v>
      </c>
      <c r="S489" t="s">
        <v>34</v>
      </c>
      <c r="T489">
        <v>1</v>
      </c>
      <c r="U489">
        <v>3</v>
      </c>
      <c r="V489" t="s">
        <v>28</v>
      </c>
      <c r="W489">
        <v>83</v>
      </c>
      <c r="X489">
        <v>2</v>
      </c>
      <c r="Y489">
        <v>1</v>
      </c>
      <c r="Z489" t="s">
        <v>31</v>
      </c>
      <c r="AA489">
        <v>11757</v>
      </c>
      <c r="AB489">
        <v>1</v>
      </c>
      <c r="AC489">
        <v>13</v>
      </c>
      <c r="AD489">
        <v>3</v>
      </c>
      <c r="AE489">
        <v>4</v>
      </c>
      <c r="AF489">
        <v>0</v>
      </c>
      <c r="AG489">
        <v>1</v>
      </c>
      <c r="AH489">
        <v>0</v>
      </c>
      <c r="AI489">
        <v>0</v>
      </c>
      <c r="AJ489">
        <v>0</v>
      </c>
      <c r="AK489" t="str">
        <f>IF(Table2[[#This Row],[Alpha]]&gt;3%,"high performer",IF(Table2[[#This Row],[Alpha]]&gt;0%,"average performer","low performer"))</f>
        <v>average performer</v>
      </c>
      <c r="AL489" s="8">
        <v>3544.7350281618255</v>
      </c>
      <c r="AM489">
        <f>Table2[[#This Row],[Salary]]/Table2[[#This Row],[Market Salary]]</f>
        <v>0.80005980065332261</v>
      </c>
      <c r="AN489" t="str">
        <f>IF(AND(Table2[[#This Row],[Alpha]]&gt;3%,Table2[[#This Row],[Salary]]&lt;MEDIAN(G:G)),"Underpaid",IF(AND(Table2[[#This Row],[Alpha]]&lt;0,Table2[[#This Row],[Salary]]&gt;MEDIAN(G:G)),"Overpaid","Fair"))</f>
        <v>Fair</v>
      </c>
      <c r="AO489" t="str">
        <f>IF(AND(Table2[[#This Row],[Alpha]]&gt;3%,Table2[[#This Row],[Tenure]]&gt;5),"Ready Now",IF(AND(Table2[[#This Row],[Alpha]]&gt;0,Table2[[#This Row],[Tenure]]&gt;3),"Ready Soon","Not Ready"))</f>
        <v>Not Ready</v>
      </c>
    </row>
    <row r="490" spans="1:41" x14ac:dyDescent="0.35">
      <c r="A490">
        <v>42</v>
      </c>
      <c r="B490" t="s">
        <v>32</v>
      </c>
      <c r="C490">
        <v>3</v>
      </c>
      <c r="D490" t="s">
        <v>29</v>
      </c>
      <c r="E490" t="s">
        <v>43</v>
      </c>
      <c r="F490">
        <v>4</v>
      </c>
      <c r="G490" s="7">
        <v>4089</v>
      </c>
      <c r="H490" t="s">
        <v>32</v>
      </c>
      <c r="I490">
        <v>3</v>
      </c>
      <c r="J490">
        <v>10</v>
      </c>
      <c r="K490" s="5">
        <v>0.08</v>
      </c>
      <c r="L490" s="5">
        <v>7.0000000000000007E-2</v>
      </c>
      <c r="M490" s="6">
        <f t="shared" si="21"/>
        <v>9.999999999999995E-3</v>
      </c>
      <c r="N490" s="8">
        <f t="shared" si="22"/>
        <v>817.80000000000007</v>
      </c>
      <c r="O490">
        <v>1200</v>
      </c>
      <c r="P490" t="str">
        <f t="shared" si="23"/>
        <v>low</v>
      </c>
      <c r="Q490" t="s">
        <v>26</v>
      </c>
      <c r="R490">
        <v>622</v>
      </c>
      <c r="S490" t="s">
        <v>34</v>
      </c>
      <c r="T490">
        <v>2</v>
      </c>
      <c r="U490">
        <v>4</v>
      </c>
      <c r="V490" t="s">
        <v>28</v>
      </c>
      <c r="W490">
        <v>81</v>
      </c>
      <c r="X490">
        <v>3</v>
      </c>
      <c r="Y490">
        <v>2</v>
      </c>
      <c r="Z490" t="s">
        <v>37</v>
      </c>
      <c r="AA490">
        <v>5718</v>
      </c>
      <c r="AB490">
        <v>1</v>
      </c>
      <c r="AC490">
        <v>13</v>
      </c>
      <c r="AD490">
        <v>3</v>
      </c>
      <c r="AE490">
        <v>2</v>
      </c>
      <c r="AF490">
        <v>2</v>
      </c>
      <c r="AG490">
        <v>10</v>
      </c>
      <c r="AH490">
        <v>4</v>
      </c>
      <c r="AI490">
        <v>2</v>
      </c>
      <c r="AJ490">
        <v>2</v>
      </c>
      <c r="AK490" t="str">
        <f>IF(Table2[[#This Row],[Alpha]]&gt;3%,"high performer",IF(Table2[[#This Row],[Alpha]]&gt;0%,"average performer","low performer"))</f>
        <v>average performer</v>
      </c>
      <c r="AL490" s="8">
        <v>5287.7377476861411</v>
      </c>
      <c r="AM490">
        <f>Table2[[#This Row],[Salary]]/Table2[[#This Row],[Market Salary]]</f>
        <v>0.77329856265835117</v>
      </c>
      <c r="AN490" t="str">
        <f>IF(AND(Table2[[#This Row],[Alpha]]&gt;3%,Table2[[#This Row],[Salary]]&lt;MEDIAN(G:G)),"Underpaid",IF(AND(Table2[[#This Row],[Alpha]]&lt;0,Table2[[#This Row],[Salary]]&gt;MEDIAN(G:G)),"Overpaid","Fair"))</f>
        <v>Fair</v>
      </c>
      <c r="AO490" t="str">
        <f>IF(AND(Table2[[#This Row],[Alpha]]&gt;3%,Table2[[#This Row],[Tenure]]&gt;5),"Ready Now",IF(AND(Table2[[#This Row],[Alpha]]&gt;0,Table2[[#This Row],[Tenure]]&gt;3),"Ready Soon","Not Ready"))</f>
        <v>Ready Soon</v>
      </c>
    </row>
    <row r="491" spans="1:41" x14ac:dyDescent="0.35">
      <c r="A491">
        <v>43</v>
      </c>
      <c r="B491" t="s">
        <v>32</v>
      </c>
      <c r="C491">
        <v>2</v>
      </c>
      <c r="D491" t="s">
        <v>35</v>
      </c>
      <c r="E491" t="s">
        <v>47</v>
      </c>
      <c r="F491">
        <v>4</v>
      </c>
      <c r="G491" s="7">
        <v>16627</v>
      </c>
      <c r="H491" t="s">
        <v>25</v>
      </c>
      <c r="I491">
        <v>2</v>
      </c>
      <c r="J491">
        <v>1</v>
      </c>
      <c r="K491" s="5">
        <v>0.08</v>
      </c>
      <c r="L491" s="5">
        <v>0.1</v>
      </c>
      <c r="M491" s="6">
        <f t="shared" si="21"/>
        <v>-2.0000000000000004E-2</v>
      </c>
      <c r="N491" s="8">
        <f t="shared" si="22"/>
        <v>3325.4</v>
      </c>
      <c r="O491">
        <v>3000</v>
      </c>
      <c r="P491" t="str">
        <f t="shared" si="23"/>
        <v>low</v>
      </c>
      <c r="Q491" t="s">
        <v>26</v>
      </c>
      <c r="R491">
        <v>782</v>
      </c>
      <c r="S491" t="s">
        <v>34</v>
      </c>
      <c r="T491">
        <v>6</v>
      </c>
      <c r="U491">
        <v>4</v>
      </c>
      <c r="V491" t="s">
        <v>38</v>
      </c>
      <c r="W491">
        <v>50</v>
      </c>
      <c r="X491">
        <v>2</v>
      </c>
      <c r="Y491">
        <v>4</v>
      </c>
      <c r="Z491" t="s">
        <v>41</v>
      </c>
      <c r="AA491">
        <v>2671</v>
      </c>
      <c r="AB491">
        <v>4</v>
      </c>
      <c r="AC491">
        <v>14</v>
      </c>
      <c r="AD491">
        <v>3</v>
      </c>
      <c r="AE491">
        <v>3</v>
      </c>
      <c r="AF491">
        <v>1</v>
      </c>
      <c r="AG491">
        <v>21</v>
      </c>
      <c r="AH491">
        <v>3</v>
      </c>
      <c r="AI491">
        <v>0</v>
      </c>
      <c r="AJ491">
        <v>0</v>
      </c>
      <c r="AK491" t="str">
        <f>IF(Table2[[#This Row],[Alpha]]&gt;3%,"high performer",IF(Table2[[#This Row],[Alpha]]&gt;0%,"average performer","low performer"))</f>
        <v>low performer</v>
      </c>
      <c r="AL491" s="8">
        <v>16842.48235611173</v>
      </c>
      <c r="AM491">
        <f>Table2[[#This Row],[Salary]]/Table2[[#This Row],[Market Salary]]</f>
        <v>0.9872060215616888</v>
      </c>
      <c r="AN491" t="str">
        <f>IF(AND(Table2[[#This Row],[Alpha]]&gt;3%,Table2[[#This Row],[Salary]]&lt;MEDIAN(G:G)),"Underpaid",IF(AND(Table2[[#This Row],[Alpha]]&lt;0,Table2[[#This Row],[Salary]]&gt;MEDIAN(G:G)),"Overpaid","Fair"))</f>
        <v>Overpaid</v>
      </c>
      <c r="AO491" t="str">
        <f>IF(AND(Table2[[#This Row],[Alpha]]&gt;3%,Table2[[#This Row],[Tenure]]&gt;5),"Ready Now",IF(AND(Table2[[#This Row],[Alpha]]&gt;0,Table2[[#This Row],[Tenure]]&gt;3),"Ready Soon","Not Ready"))</f>
        <v>Not Ready</v>
      </c>
    </row>
    <row r="492" spans="1:41" x14ac:dyDescent="0.35">
      <c r="A492">
        <v>38</v>
      </c>
      <c r="B492" t="s">
        <v>32</v>
      </c>
      <c r="C492">
        <v>3</v>
      </c>
      <c r="D492" t="s">
        <v>29</v>
      </c>
      <c r="E492" t="s">
        <v>36</v>
      </c>
      <c r="F492">
        <v>1</v>
      </c>
      <c r="G492" s="7">
        <v>2619</v>
      </c>
      <c r="H492" t="s">
        <v>32</v>
      </c>
      <c r="I492">
        <v>2</v>
      </c>
      <c r="J492">
        <v>0</v>
      </c>
      <c r="K492" s="5">
        <v>0.1</v>
      </c>
      <c r="L492" s="5">
        <v>0.09</v>
      </c>
      <c r="M492" s="6">
        <f t="shared" si="21"/>
        <v>1.0000000000000009E-2</v>
      </c>
      <c r="N492" s="8">
        <f t="shared" si="22"/>
        <v>523.80000000000007</v>
      </c>
      <c r="O492">
        <v>4500</v>
      </c>
      <c r="P492" t="str">
        <f t="shared" si="23"/>
        <v>High</v>
      </c>
      <c r="Q492" t="s">
        <v>26</v>
      </c>
      <c r="R492">
        <v>362</v>
      </c>
      <c r="S492" t="s">
        <v>34</v>
      </c>
      <c r="T492">
        <v>1</v>
      </c>
      <c r="U492">
        <v>1</v>
      </c>
      <c r="V492" t="s">
        <v>28</v>
      </c>
      <c r="W492">
        <v>43</v>
      </c>
      <c r="X492">
        <v>3</v>
      </c>
      <c r="Y492">
        <v>1</v>
      </c>
      <c r="Z492" t="s">
        <v>31</v>
      </c>
      <c r="AA492">
        <v>14561</v>
      </c>
      <c r="AB492">
        <v>3</v>
      </c>
      <c r="AC492">
        <v>17</v>
      </c>
      <c r="AD492">
        <v>3</v>
      </c>
      <c r="AE492">
        <v>4</v>
      </c>
      <c r="AF492">
        <v>0</v>
      </c>
      <c r="AG492">
        <v>8</v>
      </c>
      <c r="AH492">
        <v>3</v>
      </c>
      <c r="AI492">
        <v>0</v>
      </c>
      <c r="AJ492">
        <v>0</v>
      </c>
      <c r="AK492" t="str">
        <f>IF(Table2[[#This Row],[Alpha]]&gt;3%,"high performer",IF(Table2[[#This Row],[Alpha]]&gt;0%,"average performer","low performer"))</f>
        <v>average performer</v>
      </c>
      <c r="AL492" s="8">
        <v>3276.4065952392284</v>
      </c>
      <c r="AM492">
        <f>Table2[[#This Row],[Salary]]/Table2[[#This Row],[Market Salary]]</f>
        <v>0.79935133930127267</v>
      </c>
      <c r="AN492" t="str">
        <f>IF(AND(Table2[[#This Row],[Alpha]]&gt;3%,Table2[[#This Row],[Salary]]&lt;MEDIAN(G:G)),"Underpaid",IF(AND(Table2[[#This Row],[Alpha]]&lt;0,Table2[[#This Row],[Salary]]&gt;MEDIAN(G:G)),"Overpaid","Fair"))</f>
        <v>Fair</v>
      </c>
      <c r="AO492" t="str">
        <f>IF(AND(Table2[[#This Row],[Alpha]]&gt;3%,Table2[[#This Row],[Tenure]]&gt;5),"Ready Now",IF(AND(Table2[[#This Row],[Alpha]]&gt;0,Table2[[#This Row],[Tenure]]&gt;3),"Ready Soon","Not Ready"))</f>
        <v>Not Ready</v>
      </c>
    </row>
    <row r="493" spans="1:41" x14ac:dyDescent="0.35">
      <c r="A493">
        <v>43</v>
      </c>
      <c r="B493" t="s">
        <v>32</v>
      </c>
      <c r="C493">
        <v>4</v>
      </c>
      <c r="D493" t="s">
        <v>35</v>
      </c>
      <c r="E493" t="s">
        <v>39</v>
      </c>
      <c r="F493">
        <v>3</v>
      </c>
      <c r="G493" s="7">
        <v>5679</v>
      </c>
      <c r="H493" t="s">
        <v>25</v>
      </c>
      <c r="I493">
        <v>3</v>
      </c>
      <c r="J493">
        <v>8</v>
      </c>
      <c r="K493" s="5">
        <v>0.12</v>
      </c>
      <c r="L493" s="5">
        <v>7.0000000000000007E-2</v>
      </c>
      <c r="M493" s="6">
        <f t="shared" si="21"/>
        <v>4.9999999999999989E-2</v>
      </c>
      <c r="N493" s="8">
        <f t="shared" si="22"/>
        <v>1135.8</v>
      </c>
      <c r="O493">
        <v>4500</v>
      </c>
      <c r="P493" t="str">
        <f t="shared" si="23"/>
        <v>low</v>
      </c>
      <c r="Q493" t="s">
        <v>33</v>
      </c>
      <c r="R493">
        <v>1001</v>
      </c>
      <c r="S493" t="s">
        <v>34</v>
      </c>
      <c r="T493">
        <v>9</v>
      </c>
      <c r="U493">
        <v>5</v>
      </c>
      <c r="V493" t="s">
        <v>40</v>
      </c>
      <c r="W493">
        <v>72</v>
      </c>
      <c r="X493">
        <v>3</v>
      </c>
      <c r="Y493">
        <v>2</v>
      </c>
      <c r="Z493" t="s">
        <v>41</v>
      </c>
      <c r="AA493">
        <v>19627</v>
      </c>
      <c r="AB493">
        <v>3</v>
      </c>
      <c r="AC493">
        <v>13</v>
      </c>
      <c r="AD493">
        <v>3</v>
      </c>
      <c r="AE493">
        <v>2</v>
      </c>
      <c r="AF493">
        <v>1</v>
      </c>
      <c r="AG493">
        <v>10</v>
      </c>
      <c r="AH493">
        <v>3</v>
      </c>
      <c r="AI493">
        <v>7</v>
      </c>
      <c r="AJ493">
        <v>4</v>
      </c>
      <c r="AK493" t="str">
        <f>IF(Table2[[#This Row],[Alpha]]&gt;3%,"high performer",IF(Table2[[#This Row],[Alpha]]&gt;0%,"average performer","low performer"))</f>
        <v>high performer</v>
      </c>
      <c r="AL493" s="8">
        <v>6560.8607467841766</v>
      </c>
      <c r="AM493">
        <f>Table2[[#This Row],[Salary]]/Table2[[#This Row],[Market Salary]]</f>
        <v>0.86558764454550829</v>
      </c>
      <c r="AN493" t="str">
        <f>IF(AND(Table2[[#This Row],[Alpha]]&gt;3%,Table2[[#This Row],[Salary]]&lt;MEDIAN(G:G)),"Underpaid",IF(AND(Table2[[#This Row],[Alpha]]&lt;0,Table2[[#This Row],[Salary]]&gt;MEDIAN(G:G)),"Overpaid","Fair"))</f>
        <v>Fair</v>
      </c>
      <c r="AO493" t="str">
        <f>IF(AND(Table2[[#This Row],[Alpha]]&gt;3%,Table2[[#This Row],[Tenure]]&gt;5),"Ready Now",IF(AND(Table2[[#This Row],[Alpha]]&gt;0,Table2[[#This Row],[Tenure]]&gt;3),"Ready Soon","Not Ready"))</f>
        <v>Ready Now</v>
      </c>
    </row>
    <row r="494" spans="1:41" x14ac:dyDescent="0.35">
      <c r="A494">
        <v>48</v>
      </c>
      <c r="B494" t="s">
        <v>32</v>
      </c>
      <c r="C494">
        <v>4</v>
      </c>
      <c r="D494" t="s">
        <v>29</v>
      </c>
      <c r="E494" t="s">
        <v>45</v>
      </c>
      <c r="F494">
        <v>1</v>
      </c>
      <c r="G494" s="7">
        <v>15402</v>
      </c>
      <c r="H494" t="s">
        <v>32</v>
      </c>
      <c r="I494">
        <v>1</v>
      </c>
      <c r="J494">
        <v>3</v>
      </c>
      <c r="K494" s="5">
        <v>0.08</v>
      </c>
      <c r="L494" s="5">
        <v>0.1</v>
      </c>
      <c r="M494" s="6">
        <f t="shared" si="21"/>
        <v>-2.0000000000000004E-2</v>
      </c>
      <c r="N494" s="8">
        <f t="shared" si="22"/>
        <v>3080.4</v>
      </c>
      <c r="O494">
        <v>500</v>
      </c>
      <c r="P494" t="str">
        <f t="shared" si="23"/>
        <v>low</v>
      </c>
      <c r="Q494" t="s">
        <v>26</v>
      </c>
      <c r="R494">
        <v>1236</v>
      </c>
      <c r="S494" t="s">
        <v>34</v>
      </c>
      <c r="T494">
        <v>1</v>
      </c>
      <c r="U494">
        <v>4</v>
      </c>
      <c r="V494" t="s">
        <v>28</v>
      </c>
      <c r="W494">
        <v>40</v>
      </c>
      <c r="X494">
        <v>2</v>
      </c>
      <c r="Y494">
        <v>4</v>
      </c>
      <c r="Z494" t="s">
        <v>37</v>
      </c>
      <c r="AA494">
        <v>17997</v>
      </c>
      <c r="AB494">
        <v>7</v>
      </c>
      <c r="AC494">
        <v>11</v>
      </c>
      <c r="AD494">
        <v>3</v>
      </c>
      <c r="AE494">
        <v>1</v>
      </c>
      <c r="AF494">
        <v>1</v>
      </c>
      <c r="AG494">
        <v>21</v>
      </c>
      <c r="AH494">
        <v>3</v>
      </c>
      <c r="AI494">
        <v>2</v>
      </c>
      <c r="AJ494">
        <v>0</v>
      </c>
      <c r="AK494" t="str">
        <f>IF(Table2[[#This Row],[Alpha]]&gt;3%,"high performer",IF(Table2[[#This Row],[Alpha]]&gt;0%,"average performer","low performer"))</f>
        <v>low performer</v>
      </c>
      <c r="AL494" s="8">
        <v>18941.173771199799</v>
      </c>
      <c r="AM494">
        <f>Table2[[#This Row],[Salary]]/Table2[[#This Row],[Market Salary]]</f>
        <v>0.81314918420836513</v>
      </c>
      <c r="AN494" t="str">
        <f>IF(AND(Table2[[#This Row],[Alpha]]&gt;3%,Table2[[#This Row],[Salary]]&lt;MEDIAN(G:G)),"Underpaid",IF(AND(Table2[[#This Row],[Alpha]]&lt;0,Table2[[#This Row],[Salary]]&gt;MEDIAN(G:G)),"Overpaid","Fair"))</f>
        <v>Overpaid</v>
      </c>
      <c r="AO494" t="str">
        <f>IF(AND(Table2[[#This Row],[Alpha]]&gt;3%,Table2[[#This Row],[Tenure]]&gt;5),"Ready Now",IF(AND(Table2[[#This Row],[Alpha]]&gt;0,Table2[[#This Row],[Tenure]]&gt;3),"Ready Soon","Not Ready"))</f>
        <v>Not Ready</v>
      </c>
    </row>
    <row r="495" spans="1:41" x14ac:dyDescent="0.35">
      <c r="A495">
        <v>44</v>
      </c>
      <c r="B495" t="s">
        <v>32</v>
      </c>
      <c r="C495">
        <v>1</v>
      </c>
      <c r="D495" t="s">
        <v>29</v>
      </c>
      <c r="E495" t="s">
        <v>50</v>
      </c>
      <c r="F495">
        <v>3</v>
      </c>
      <c r="G495" s="7">
        <v>5985</v>
      </c>
      <c r="H495" t="s">
        <v>32</v>
      </c>
      <c r="I495">
        <v>4</v>
      </c>
      <c r="J495">
        <v>2</v>
      </c>
      <c r="K495" s="5">
        <v>0.15</v>
      </c>
      <c r="L495" s="5">
        <v>0.1</v>
      </c>
      <c r="M495" s="6">
        <f t="shared" si="21"/>
        <v>4.9999999999999989E-2</v>
      </c>
      <c r="N495" s="8">
        <f t="shared" si="22"/>
        <v>1197</v>
      </c>
      <c r="O495">
        <v>3000</v>
      </c>
      <c r="P495" t="str">
        <f t="shared" si="23"/>
        <v>High</v>
      </c>
      <c r="Q495" t="s">
        <v>26</v>
      </c>
      <c r="R495">
        <v>1112</v>
      </c>
      <c r="S495" t="s">
        <v>50</v>
      </c>
      <c r="T495">
        <v>1</v>
      </c>
      <c r="U495">
        <v>4</v>
      </c>
      <c r="V495" t="s">
        <v>28</v>
      </c>
      <c r="W495">
        <v>50</v>
      </c>
      <c r="X495">
        <v>2</v>
      </c>
      <c r="Y495">
        <v>2</v>
      </c>
      <c r="Z495" t="s">
        <v>31</v>
      </c>
      <c r="AA495">
        <v>26894</v>
      </c>
      <c r="AB495">
        <v>4</v>
      </c>
      <c r="AC495">
        <v>11</v>
      </c>
      <c r="AD495">
        <v>3</v>
      </c>
      <c r="AE495">
        <v>2</v>
      </c>
      <c r="AF495">
        <v>0</v>
      </c>
      <c r="AG495">
        <v>10</v>
      </c>
      <c r="AH495">
        <v>1</v>
      </c>
      <c r="AI495">
        <v>2</v>
      </c>
      <c r="AJ495">
        <v>0</v>
      </c>
      <c r="AK495" t="str">
        <f>IF(Table2[[#This Row],[Alpha]]&gt;3%,"high performer",IF(Table2[[#This Row],[Alpha]]&gt;0%,"average performer","low performer"))</f>
        <v>high performer</v>
      </c>
      <c r="AL495" s="8">
        <v>6914.286304147291</v>
      </c>
      <c r="AM495">
        <f>Table2[[#This Row],[Salary]]/Table2[[#This Row],[Market Salary]]</f>
        <v>0.86559909970897631</v>
      </c>
      <c r="AN495" t="str">
        <f>IF(AND(Table2[[#This Row],[Alpha]]&gt;3%,Table2[[#This Row],[Salary]]&lt;MEDIAN(G:G)),"Underpaid",IF(AND(Table2[[#This Row],[Alpha]]&lt;0,Table2[[#This Row],[Salary]]&gt;MEDIAN(G:G)),"Overpaid","Fair"))</f>
        <v>Fair</v>
      </c>
      <c r="AO495" t="str">
        <f>IF(AND(Table2[[#This Row],[Alpha]]&gt;3%,Table2[[#This Row],[Tenure]]&gt;5),"Ready Now",IF(AND(Table2[[#This Row],[Alpha]]&gt;0,Table2[[#This Row],[Tenure]]&gt;3),"Ready Soon","Not Ready"))</f>
        <v>Not Ready</v>
      </c>
    </row>
    <row r="496" spans="1:41" x14ac:dyDescent="0.35">
      <c r="A496">
        <v>34</v>
      </c>
      <c r="B496" t="s">
        <v>32</v>
      </c>
      <c r="C496">
        <v>3</v>
      </c>
      <c r="D496" t="s">
        <v>29</v>
      </c>
      <c r="E496" t="s">
        <v>46</v>
      </c>
      <c r="F496">
        <v>3</v>
      </c>
      <c r="G496" s="7">
        <v>2579</v>
      </c>
      <c r="H496" t="s">
        <v>25</v>
      </c>
      <c r="I496">
        <v>3</v>
      </c>
      <c r="J496">
        <v>8</v>
      </c>
      <c r="K496" s="5">
        <v>0.1</v>
      </c>
      <c r="L496" s="5">
        <v>0.1</v>
      </c>
      <c r="M496" s="6">
        <f t="shared" si="21"/>
        <v>0</v>
      </c>
      <c r="N496" s="8">
        <f t="shared" si="22"/>
        <v>515.80000000000007</v>
      </c>
      <c r="O496">
        <v>3000</v>
      </c>
      <c r="P496" t="str">
        <f t="shared" si="23"/>
        <v>low</v>
      </c>
      <c r="Q496" t="s">
        <v>26</v>
      </c>
      <c r="R496">
        <v>204</v>
      </c>
      <c r="S496" t="s">
        <v>27</v>
      </c>
      <c r="T496">
        <v>14</v>
      </c>
      <c r="U496">
        <v>3</v>
      </c>
      <c r="V496" t="s">
        <v>49</v>
      </c>
      <c r="W496">
        <v>31</v>
      </c>
      <c r="X496">
        <v>3</v>
      </c>
      <c r="Y496">
        <v>1</v>
      </c>
      <c r="Z496" t="s">
        <v>41</v>
      </c>
      <c r="AA496">
        <v>2912</v>
      </c>
      <c r="AB496">
        <v>1</v>
      </c>
      <c r="AC496">
        <v>18</v>
      </c>
      <c r="AD496">
        <v>3</v>
      </c>
      <c r="AE496">
        <v>4</v>
      </c>
      <c r="AF496">
        <v>2</v>
      </c>
      <c r="AG496">
        <v>8</v>
      </c>
      <c r="AH496">
        <v>3</v>
      </c>
      <c r="AI496">
        <v>2</v>
      </c>
      <c r="AJ496">
        <v>0</v>
      </c>
      <c r="AK496" t="str">
        <f>IF(Table2[[#This Row],[Alpha]]&gt;3%,"high performer",IF(Table2[[#This Row],[Alpha]]&gt;0%,"average performer","low performer"))</f>
        <v>low performer</v>
      </c>
      <c r="AL496" s="8">
        <v>3154.2113452537924</v>
      </c>
      <c r="AM496">
        <f>Table2[[#This Row],[Salary]]/Table2[[#This Row],[Market Salary]]</f>
        <v>0.81763703116491393</v>
      </c>
      <c r="AN496" t="str">
        <f>IF(AND(Table2[[#This Row],[Alpha]]&gt;3%,Table2[[#This Row],[Salary]]&lt;MEDIAN(G:G)),"Underpaid",IF(AND(Table2[[#This Row],[Alpha]]&lt;0,Table2[[#This Row],[Salary]]&gt;MEDIAN(G:G)),"Overpaid","Fair"))</f>
        <v>Fair</v>
      </c>
      <c r="AO496" t="str">
        <f>IF(AND(Table2[[#This Row],[Alpha]]&gt;3%,Table2[[#This Row],[Tenure]]&gt;5),"Ready Now",IF(AND(Table2[[#This Row],[Alpha]]&gt;0,Table2[[#This Row],[Tenure]]&gt;3),"Ready Soon","Not Ready"))</f>
        <v>Not Ready</v>
      </c>
    </row>
    <row r="497" spans="1:41" x14ac:dyDescent="0.35">
      <c r="A497">
        <v>27</v>
      </c>
      <c r="B497" t="s">
        <v>25</v>
      </c>
      <c r="C497">
        <v>3</v>
      </c>
      <c r="D497" t="s">
        <v>35</v>
      </c>
      <c r="E497" t="s">
        <v>46</v>
      </c>
      <c r="F497">
        <v>1</v>
      </c>
      <c r="G497" s="7">
        <v>3041</v>
      </c>
      <c r="H497" t="s">
        <v>32</v>
      </c>
      <c r="I497">
        <v>3</v>
      </c>
      <c r="J497">
        <v>4</v>
      </c>
      <c r="K497" s="5">
        <v>0.1</v>
      </c>
      <c r="L497" s="5">
        <v>0.11</v>
      </c>
      <c r="M497" s="6">
        <f t="shared" si="21"/>
        <v>-9.999999999999995E-3</v>
      </c>
      <c r="N497" s="8">
        <f t="shared" si="22"/>
        <v>608.20000000000005</v>
      </c>
      <c r="O497">
        <v>4500</v>
      </c>
      <c r="P497" t="str">
        <f t="shared" si="23"/>
        <v>low</v>
      </c>
      <c r="Q497" t="s">
        <v>26</v>
      </c>
      <c r="R497">
        <v>1420</v>
      </c>
      <c r="S497" t="s">
        <v>27</v>
      </c>
      <c r="T497">
        <v>2</v>
      </c>
      <c r="U497">
        <v>1</v>
      </c>
      <c r="V497" t="s">
        <v>48</v>
      </c>
      <c r="W497">
        <v>85</v>
      </c>
      <c r="X497">
        <v>3</v>
      </c>
      <c r="Y497">
        <v>1</v>
      </c>
      <c r="Z497" t="s">
        <v>41</v>
      </c>
      <c r="AA497">
        <v>16346</v>
      </c>
      <c r="AB497">
        <v>0</v>
      </c>
      <c r="AC497">
        <v>11</v>
      </c>
      <c r="AD497">
        <v>3</v>
      </c>
      <c r="AE497">
        <v>2</v>
      </c>
      <c r="AF497">
        <v>1</v>
      </c>
      <c r="AG497">
        <v>5</v>
      </c>
      <c r="AH497">
        <v>3</v>
      </c>
      <c r="AI497">
        <v>3</v>
      </c>
      <c r="AJ497">
        <v>0</v>
      </c>
      <c r="AK497" t="str">
        <f>IF(Table2[[#This Row],[Alpha]]&gt;3%,"high performer",IF(Table2[[#This Row],[Alpha]]&gt;0%,"average performer","low performer"))</f>
        <v>low performer</v>
      </c>
      <c r="AL497" s="8">
        <v>3083.929732141512</v>
      </c>
      <c r="AM497">
        <f>Table2[[#This Row],[Salary]]/Table2[[#This Row],[Market Salary]]</f>
        <v>0.98607953621832323</v>
      </c>
      <c r="AN497" t="str">
        <f>IF(AND(Table2[[#This Row],[Alpha]]&gt;3%,Table2[[#This Row],[Salary]]&lt;MEDIAN(G:G)),"Underpaid",IF(AND(Table2[[#This Row],[Alpha]]&lt;0,Table2[[#This Row],[Salary]]&gt;MEDIAN(G:G)),"Overpaid","Fair"))</f>
        <v>Fair</v>
      </c>
      <c r="AO497" t="str">
        <f>IF(AND(Table2[[#This Row],[Alpha]]&gt;3%,Table2[[#This Row],[Tenure]]&gt;5),"Ready Now",IF(AND(Table2[[#This Row],[Alpha]]&gt;0,Table2[[#This Row],[Tenure]]&gt;3),"Ready Soon","Not Ready"))</f>
        <v>Not Ready</v>
      </c>
    </row>
    <row r="498" spans="1:41" x14ac:dyDescent="0.35">
      <c r="A498">
        <v>21</v>
      </c>
      <c r="B498" t="s">
        <v>32</v>
      </c>
      <c r="C498">
        <v>3</v>
      </c>
      <c r="D498" t="s">
        <v>35</v>
      </c>
      <c r="E498" t="s">
        <v>46</v>
      </c>
      <c r="F498">
        <v>3</v>
      </c>
      <c r="G498" s="7">
        <v>3447</v>
      </c>
      <c r="H498" t="s">
        <v>32</v>
      </c>
      <c r="I498">
        <v>3</v>
      </c>
      <c r="J498">
        <v>3</v>
      </c>
      <c r="K498" s="5">
        <v>0.15</v>
      </c>
      <c r="L498" s="5">
        <v>0.09</v>
      </c>
      <c r="M498" s="6">
        <f t="shared" si="21"/>
        <v>0.06</v>
      </c>
      <c r="N498" s="8">
        <f t="shared" si="22"/>
        <v>689.40000000000009</v>
      </c>
      <c r="O498">
        <v>1200</v>
      </c>
      <c r="P498" t="str">
        <f t="shared" si="23"/>
        <v>low</v>
      </c>
      <c r="Q498" t="s">
        <v>26</v>
      </c>
      <c r="R498">
        <v>1343</v>
      </c>
      <c r="S498" t="s">
        <v>27</v>
      </c>
      <c r="T498">
        <v>22</v>
      </c>
      <c r="U498">
        <v>1</v>
      </c>
      <c r="V498" t="s">
        <v>49</v>
      </c>
      <c r="W498">
        <v>49</v>
      </c>
      <c r="X498">
        <v>3</v>
      </c>
      <c r="Y498">
        <v>1</v>
      </c>
      <c r="Z498" t="s">
        <v>31</v>
      </c>
      <c r="AA498">
        <v>24444</v>
      </c>
      <c r="AB498">
        <v>1</v>
      </c>
      <c r="AC498">
        <v>11</v>
      </c>
      <c r="AD498">
        <v>3</v>
      </c>
      <c r="AE498">
        <v>3</v>
      </c>
      <c r="AF498">
        <v>0</v>
      </c>
      <c r="AG498">
        <v>3</v>
      </c>
      <c r="AH498">
        <v>2</v>
      </c>
      <c r="AI498">
        <v>2</v>
      </c>
      <c r="AJ498">
        <v>1</v>
      </c>
      <c r="AK498" t="str">
        <f>IF(Table2[[#This Row],[Alpha]]&gt;3%,"high performer",IF(Table2[[#This Row],[Alpha]]&gt;0%,"average performer","low performer"))</f>
        <v>high performer</v>
      </c>
      <c r="AL498" s="8">
        <v>3461.2177114631859</v>
      </c>
      <c r="AM498">
        <f>Table2[[#This Row],[Salary]]/Table2[[#This Row],[Market Salary]]</f>
        <v>0.99589228050691569</v>
      </c>
      <c r="AN498" t="str">
        <f>IF(AND(Table2[[#This Row],[Alpha]]&gt;3%,Table2[[#This Row],[Salary]]&lt;MEDIAN(G:G)),"Underpaid",IF(AND(Table2[[#This Row],[Alpha]]&lt;0,Table2[[#This Row],[Salary]]&gt;MEDIAN(G:G)),"Overpaid","Fair"))</f>
        <v>Underpaid</v>
      </c>
      <c r="AO498" t="str">
        <f>IF(AND(Table2[[#This Row],[Alpha]]&gt;3%,Table2[[#This Row],[Tenure]]&gt;5),"Ready Now",IF(AND(Table2[[#This Row],[Alpha]]&gt;0,Table2[[#This Row],[Tenure]]&gt;3),"Ready Soon","Not Ready"))</f>
        <v>Not Ready</v>
      </c>
    </row>
    <row r="499" spans="1:41" x14ac:dyDescent="0.35">
      <c r="A499">
        <v>44</v>
      </c>
      <c r="B499" t="s">
        <v>32</v>
      </c>
      <c r="C499">
        <v>4</v>
      </c>
      <c r="D499" t="s">
        <v>35</v>
      </c>
      <c r="E499" t="s">
        <v>45</v>
      </c>
      <c r="F499">
        <v>4</v>
      </c>
      <c r="G499" s="7">
        <v>19513</v>
      </c>
      <c r="H499" t="s">
        <v>25</v>
      </c>
      <c r="I499">
        <v>4</v>
      </c>
      <c r="J499">
        <v>2</v>
      </c>
      <c r="K499" s="5">
        <v>0.08</v>
      </c>
      <c r="L499" s="5">
        <v>0.11</v>
      </c>
      <c r="M499" s="6">
        <f t="shared" si="21"/>
        <v>-0.03</v>
      </c>
      <c r="N499" s="8">
        <f t="shared" si="22"/>
        <v>3902.6000000000004</v>
      </c>
      <c r="O499">
        <v>3000</v>
      </c>
      <c r="P499" t="str">
        <f t="shared" si="23"/>
        <v>low</v>
      </c>
      <c r="Q499" t="s">
        <v>26</v>
      </c>
      <c r="R499">
        <v>1315</v>
      </c>
      <c r="S499" t="s">
        <v>34</v>
      </c>
      <c r="T499">
        <v>3</v>
      </c>
      <c r="U499">
        <v>4</v>
      </c>
      <c r="V499" t="s">
        <v>38</v>
      </c>
      <c r="W499">
        <v>35</v>
      </c>
      <c r="X499">
        <v>3</v>
      </c>
      <c r="Y499">
        <v>5</v>
      </c>
      <c r="Z499" t="s">
        <v>37</v>
      </c>
      <c r="AA499">
        <v>9358</v>
      </c>
      <c r="AB499">
        <v>4</v>
      </c>
      <c r="AC499">
        <v>12</v>
      </c>
      <c r="AD499">
        <v>3</v>
      </c>
      <c r="AE499">
        <v>1</v>
      </c>
      <c r="AF499">
        <v>1</v>
      </c>
      <c r="AG499">
        <v>26</v>
      </c>
      <c r="AH499">
        <v>2</v>
      </c>
      <c r="AI499">
        <v>2</v>
      </c>
      <c r="AJ499">
        <v>0</v>
      </c>
      <c r="AK499" t="str">
        <f>IF(Table2[[#This Row],[Alpha]]&gt;3%,"high performer",IF(Table2[[#This Row],[Alpha]]&gt;0%,"average performer","low performer"))</f>
        <v>low performer</v>
      </c>
      <c r="AL499" s="8">
        <v>24265.990460520607</v>
      </c>
      <c r="AM499">
        <f>Table2[[#This Row],[Salary]]/Table2[[#This Row],[Market Salary]]</f>
        <v>0.80412955044000978</v>
      </c>
      <c r="AN499" t="str">
        <f>IF(AND(Table2[[#This Row],[Alpha]]&gt;3%,Table2[[#This Row],[Salary]]&lt;MEDIAN(G:G)),"Underpaid",IF(AND(Table2[[#This Row],[Alpha]]&lt;0,Table2[[#This Row],[Salary]]&gt;MEDIAN(G:G)),"Overpaid","Fair"))</f>
        <v>Overpaid</v>
      </c>
      <c r="AO499" t="str">
        <f>IF(AND(Table2[[#This Row],[Alpha]]&gt;3%,Table2[[#This Row],[Tenure]]&gt;5),"Ready Now",IF(AND(Table2[[#This Row],[Alpha]]&gt;0,Table2[[#This Row],[Tenure]]&gt;3),"Ready Soon","Not Ready"))</f>
        <v>Not Ready</v>
      </c>
    </row>
    <row r="500" spans="1:41" x14ac:dyDescent="0.35">
      <c r="A500">
        <v>22</v>
      </c>
      <c r="B500" t="s">
        <v>32</v>
      </c>
      <c r="C500">
        <v>1</v>
      </c>
      <c r="D500" t="s">
        <v>35</v>
      </c>
      <c r="E500" t="s">
        <v>36</v>
      </c>
      <c r="F500">
        <v>3</v>
      </c>
      <c r="G500" s="7">
        <v>2773</v>
      </c>
      <c r="H500" t="s">
        <v>32</v>
      </c>
      <c r="I500">
        <v>3</v>
      </c>
      <c r="J500">
        <v>2</v>
      </c>
      <c r="K500" s="5">
        <v>0.08</v>
      </c>
      <c r="L500" s="5">
        <v>7.0000000000000007E-2</v>
      </c>
      <c r="M500" s="6">
        <f t="shared" si="21"/>
        <v>9.999999999999995E-3</v>
      </c>
      <c r="N500" s="8">
        <f t="shared" si="22"/>
        <v>554.6</v>
      </c>
      <c r="O500">
        <v>3000</v>
      </c>
      <c r="P500" t="str">
        <f t="shared" si="23"/>
        <v>High</v>
      </c>
      <c r="Q500" t="s">
        <v>26</v>
      </c>
      <c r="R500">
        <v>604</v>
      </c>
      <c r="S500" t="s">
        <v>34</v>
      </c>
      <c r="T500">
        <v>6</v>
      </c>
      <c r="U500">
        <v>1</v>
      </c>
      <c r="V500" t="s">
        <v>40</v>
      </c>
      <c r="W500">
        <v>69</v>
      </c>
      <c r="X500">
        <v>3</v>
      </c>
      <c r="Y500">
        <v>1</v>
      </c>
      <c r="Z500" t="s">
        <v>37</v>
      </c>
      <c r="AA500">
        <v>12145</v>
      </c>
      <c r="AB500">
        <v>0</v>
      </c>
      <c r="AC500">
        <v>20</v>
      </c>
      <c r="AD500">
        <v>4</v>
      </c>
      <c r="AE500">
        <v>4</v>
      </c>
      <c r="AF500">
        <v>0</v>
      </c>
      <c r="AG500">
        <v>3</v>
      </c>
      <c r="AH500">
        <v>3</v>
      </c>
      <c r="AI500">
        <v>2</v>
      </c>
      <c r="AJ500">
        <v>2</v>
      </c>
      <c r="AK500" t="str">
        <f>IF(Table2[[#This Row],[Alpha]]&gt;3%,"high performer",IF(Table2[[#This Row],[Alpha]]&gt;0%,"average performer","low performer"))</f>
        <v>average performer</v>
      </c>
      <c r="AL500" s="8">
        <v>3476.3794977391412</v>
      </c>
      <c r="AM500">
        <f>Table2[[#This Row],[Salary]]/Table2[[#This Row],[Market Salary]]</f>
        <v>0.7976689546706327</v>
      </c>
      <c r="AN500" t="str">
        <f>IF(AND(Table2[[#This Row],[Alpha]]&gt;3%,Table2[[#This Row],[Salary]]&lt;MEDIAN(G:G)),"Underpaid",IF(AND(Table2[[#This Row],[Alpha]]&lt;0,Table2[[#This Row],[Salary]]&gt;MEDIAN(G:G)),"Overpaid","Fair"))</f>
        <v>Fair</v>
      </c>
      <c r="AO500" t="str">
        <f>IF(AND(Table2[[#This Row],[Alpha]]&gt;3%,Table2[[#This Row],[Tenure]]&gt;5),"Ready Now",IF(AND(Table2[[#This Row],[Alpha]]&gt;0,Table2[[#This Row],[Tenure]]&gt;3),"Ready Soon","Not Ready"))</f>
        <v>Not Ready</v>
      </c>
    </row>
    <row r="501" spans="1:41" x14ac:dyDescent="0.35">
      <c r="A501">
        <v>33</v>
      </c>
      <c r="B501" t="s">
        <v>32</v>
      </c>
      <c r="C501">
        <v>3</v>
      </c>
      <c r="D501" t="s">
        <v>35</v>
      </c>
      <c r="E501" t="s">
        <v>30</v>
      </c>
      <c r="F501">
        <v>3</v>
      </c>
      <c r="G501" s="7">
        <v>7104</v>
      </c>
      <c r="H501" t="s">
        <v>32</v>
      </c>
      <c r="I501">
        <v>3</v>
      </c>
      <c r="J501">
        <v>5</v>
      </c>
      <c r="K501" s="5">
        <v>0.08</v>
      </c>
      <c r="L501" s="5">
        <v>0.11</v>
      </c>
      <c r="M501" s="6">
        <f t="shared" si="21"/>
        <v>-0.03</v>
      </c>
      <c r="N501" s="8">
        <f t="shared" si="22"/>
        <v>1420.8000000000002</v>
      </c>
      <c r="O501">
        <v>1200</v>
      </c>
      <c r="P501" t="str">
        <f t="shared" si="23"/>
        <v>low</v>
      </c>
      <c r="Q501" t="s">
        <v>26</v>
      </c>
      <c r="R501">
        <v>1216</v>
      </c>
      <c r="S501" t="s">
        <v>27</v>
      </c>
      <c r="T501">
        <v>8</v>
      </c>
      <c r="U501">
        <v>4</v>
      </c>
      <c r="V501" t="s">
        <v>48</v>
      </c>
      <c r="W501">
        <v>39</v>
      </c>
      <c r="X501">
        <v>3</v>
      </c>
      <c r="Y501">
        <v>2</v>
      </c>
      <c r="Z501" t="s">
        <v>41</v>
      </c>
      <c r="AA501">
        <v>20431</v>
      </c>
      <c r="AB501">
        <v>0</v>
      </c>
      <c r="AC501">
        <v>12</v>
      </c>
      <c r="AD501">
        <v>3</v>
      </c>
      <c r="AE501">
        <v>4</v>
      </c>
      <c r="AF501">
        <v>0</v>
      </c>
      <c r="AG501">
        <v>6</v>
      </c>
      <c r="AH501">
        <v>3</v>
      </c>
      <c r="AI501">
        <v>0</v>
      </c>
      <c r="AJ501">
        <v>1</v>
      </c>
      <c r="AK501" t="str">
        <f>IF(Table2[[#This Row],[Alpha]]&gt;3%,"high performer",IF(Table2[[#This Row],[Alpha]]&gt;0%,"average performer","low performer"))</f>
        <v>low performer</v>
      </c>
      <c r="AL501" s="8">
        <v>8377.0095683376621</v>
      </c>
      <c r="AM501">
        <f>Table2[[#This Row],[Salary]]/Table2[[#This Row],[Market Salary]]</f>
        <v>0.84803532120230363</v>
      </c>
      <c r="AN501" t="str">
        <f>IF(AND(Table2[[#This Row],[Alpha]]&gt;3%,Table2[[#This Row],[Salary]]&lt;MEDIAN(G:G)),"Underpaid",IF(AND(Table2[[#This Row],[Alpha]]&lt;0,Table2[[#This Row],[Salary]]&gt;MEDIAN(G:G)),"Overpaid","Fair"))</f>
        <v>Overpaid</v>
      </c>
      <c r="AO501" t="str">
        <f>IF(AND(Table2[[#This Row],[Alpha]]&gt;3%,Table2[[#This Row],[Tenure]]&gt;5),"Ready Now",IF(AND(Table2[[#This Row],[Alpha]]&gt;0,Table2[[#This Row],[Tenure]]&gt;3),"Ready Soon","Not Ready"))</f>
        <v>Not Ready</v>
      </c>
    </row>
    <row r="502" spans="1:41" x14ac:dyDescent="0.35">
      <c r="A502">
        <v>32</v>
      </c>
      <c r="B502" t="s">
        <v>32</v>
      </c>
      <c r="C502">
        <v>1</v>
      </c>
      <c r="D502" t="s">
        <v>29</v>
      </c>
      <c r="E502" t="s">
        <v>36</v>
      </c>
      <c r="F502">
        <v>4</v>
      </c>
      <c r="G502" s="7">
        <v>6322</v>
      </c>
      <c r="H502" t="s">
        <v>25</v>
      </c>
      <c r="I502">
        <v>2</v>
      </c>
      <c r="J502">
        <v>6</v>
      </c>
      <c r="K502" s="5">
        <v>0.08</v>
      </c>
      <c r="L502" s="5">
        <v>0.1</v>
      </c>
      <c r="M502" s="6">
        <f t="shared" si="21"/>
        <v>-2.0000000000000004E-2</v>
      </c>
      <c r="N502" s="8">
        <f t="shared" si="22"/>
        <v>1264.4000000000001</v>
      </c>
      <c r="O502">
        <v>4500</v>
      </c>
      <c r="P502" t="str">
        <f t="shared" si="23"/>
        <v>medium</v>
      </c>
      <c r="Q502" t="s">
        <v>26</v>
      </c>
      <c r="R502">
        <v>646</v>
      </c>
      <c r="S502" t="s">
        <v>34</v>
      </c>
      <c r="T502">
        <v>9</v>
      </c>
      <c r="U502">
        <v>4</v>
      </c>
      <c r="V502" t="s">
        <v>28</v>
      </c>
      <c r="W502">
        <v>92</v>
      </c>
      <c r="X502">
        <v>3</v>
      </c>
      <c r="Y502">
        <v>2</v>
      </c>
      <c r="Z502" t="s">
        <v>37</v>
      </c>
      <c r="AA502">
        <v>18089</v>
      </c>
      <c r="AB502">
        <v>1</v>
      </c>
      <c r="AC502">
        <v>12</v>
      </c>
      <c r="AD502">
        <v>3</v>
      </c>
      <c r="AE502">
        <v>4</v>
      </c>
      <c r="AF502">
        <v>1</v>
      </c>
      <c r="AG502">
        <v>6</v>
      </c>
      <c r="AH502">
        <v>2</v>
      </c>
      <c r="AI502">
        <v>4</v>
      </c>
      <c r="AJ502">
        <v>0</v>
      </c>
      <c r="AK502" t="str">
        <f>IF(Table2[[#This Row],[Alpha]]&gt;3%,"high performer",IF(Table2[[#This Row],[Alpha]]&gt;0%,"average performer","low performer"))</f>
        <v>low performer</v>
      </c>
      <c r="AL502" s="8">
        <v>6580.6670265192088</v>
      </c>
      <c r="AM502">
        <f>Table2[[#This Row],[Salary]]/Table2[[#This Row],[Market Salary]]</f>
        <v>0.96069288637811101</v>
      </c>
      <c r="AN502" t="str">
        <f>IF(AND(Table2[[#This Row],[Alpha]]&gt;3%,Table2[[#This Row],[Salary]]&lt;MEDIAN(G:G)),"Underpaid",IF(AND(Table2[[#This Row],[Alpha]]&lt;0,Table2[[#This Row],[Salary]]&gt;MEDIAN(G:G)),"Overpaid","Fair"))</f>
        <v>Overpaid</v>
      </c>
      <c r="AO502" t="str">
        <f>IF(AND(Table2[[#This Row],[Alpha]]&gt;3%,Table2[[#This Row],[Tenure]]&gt;5),"Ready Now",IF(AND(Table2[[#This Row],[Alpha]]&gt;0,Table2[[#This Row],[Tenure]]&gt;3),"Ready Soon","Not Ready"))</f>
        <v>Not Ready</v>
      </c>
    </row>
    <row r="503" spans="1:41" x14ac:dyDescent="0.35">
      <c r="A503">
        <v>30</v>
      </c>
      <c r="B503" t="s">
        <v>32</v>
      </c>
      <c r="C503">
        <v>3</v>
      </c>
      <c r="D503" t="s">
        <v>29</v>
      </c>
      <c r="E503" t="s">
        <v>36</v>
      </c>
      <c r="F503">
        <v>3</v>
      </c>
      <c r="G503" s="7">
        <v>2083</v>
      </c>
      <c r="H503" t="s">
        <v>32</v>
      </c>
      <c r="I503">
        <v>3</v>
      </c>
      <c r="J503">
        <v>1</v>
      </c>
      <c r="K503" s="5">
        <v>0.08</v>
      </c>
      <c r="L503" s="5">
        <v>0.09</v>
      </c>
      <c r="M503" s="6">
        <f t="shared" si="21"/>
        <v>-9.999999999999995E-3</v>
      </c>
      <c r="N503" s="8">
        <f t="shared" si="22"/>
        <v>416.6</v>
      </c>
      <c r="O503">
        <v>1200</v>
      </c>
      <c r="P503" t="str">
        <f t="shared" si="23"/>
        <v>low</v>
      </c>
      <c r="Q503" t="s">
        <v>33</v>
      </c>
      <c r="R503">
        <v>160</v>
      </c>
      <c r="S503" t="s">
        <v>34</v>
      </c>
      <c r="T503">
        <v>3</v>
      </c>
      <c r="U503">
        <v>3</v>
      </c>
      <c r="V503" t="s">
        <v>40</v>
      </c>
      <c r="W503">
        <v>71</v>
      </c>
      <c r="X503">
        <v>3</v>
      </c>
      <c r="Y503">
        <v>1</v>
      </c>
      <c r="Z503" t="s">
        <v>41</v>
      </c>
      <c r="AA503">
        <v>22653</v>
      </c>
      <c r="AB503">
        <v>1</v>
      </c>
      <c r="AC503">
        <v>20</v>
      </c>
      <c r="AD503">
        <v>4</v>
      </c>
      <c r="AE503">
        <v>3</v>
      </c>
      <c r="AF503">
        <v>1</v>
      </c>
      <c r="AG503">
        <v>1</v>
      </c>
      <c r="AH503">
        <v>2</v>
      </c>
      <c r="AI503">
        <v>0</v>
      </c>
      <c r="AJ503">
        <v>0</v>
      </c>
      <c r="AK503" t="str">
        <f>IF(Table2[[#This Row],[Alpha]]&gt;3%,"high performer",IF(Table2[[#This Row],[Alpha]]&gt;0%,"average performer","low performer"))</f>
        <v>low performer</v>
      </c>
      <c r="AL503" s="8">
        <v>2320.176439009475</v>
      </c>
      <c r="AM503">
        <f>Table2[[#This Row],[Salary]]/Table2[[#This Row],[Market Salary]]</f>
        <v>0.89777655051495575</v>
      </c>
      <c r="AN503" t="str">
        <f>IF(AND(Table2[[#This Row],[Alpha]]&gt;3%,Table2[[#This Row],[Salary]]&lt;MEDIAN(G:G)),"Underpaid",IF(AND(Table2[[#This Row],[Alpha]]&lt;0,Table2[[#This Row],[Salary]]&gt;MEDIAN(G:G)),"Overpaid","Fair"))</f>
        <v>Fair</v>
      </c>
      <c r="AO503" t="str">
        <f>IF(AND(Table2[[#This Row],[Alpha]]&gt;3%,Table2[[#This Row],[Tenure]]&gt;5),"Ready Now",IF(AND(Table2[[#This Row],[Alpha]]&gt;0,Table2[[#This Row],[Tenure]]&gt;3),"Ready Soon","Not Ready"))</f>
        <v>Not Ready</v>
      </c>
    </row>
    <row r="504" spans="1:41" x14ac:dyDescent="0.35">
      <c r="A504">
        <v>53</v>
      </c>
      <c r="B504" t="s">
        <v>32</v>
      </c>
      <c r="C504">
        <v>4</v>
      </c>
      <c r="D504" t="s">
        <v>29</v>
      </c>
      <c r="E504" t="s">
        <v>30</v>
      </c>
      <c r="F504">
        <v>1</v>
      </c>
      <c r="G504" s="7">
        <v>8381</v>
      </c>
      <c r="H504" t="s">
        <v>32</v>
      </c>
      <c r="I504">
        <v>4</v>
      </c>
      <c r="J504">
        <v>14</v>
      </c>
      <c r="K504" s="5">
        <v>0.12</v>
      </c>
      <c r="L504" s="5">
        <v>0.1</v>
      </c>
      <c r="M504" s="6">
        <f t="shared" si="21"/>
        <v>1.999999999999999E-2</v>
      </c>
      <c r="N504" s="8">
        <f t="shared" si="22"/>
        <v>1676.2</v>
      </c>
      <c r="O504">
        <v>500</v>
      </c>
      <c r="P504" t="str">
        <f t="shared" si="23"/>
        <v>low</v>
      </c>
      <c r="Q504" t="s">
        <v>26</v>
      </c>
      <c r="R504">
        <v>238</v>
      </c>
      <c r="S504" t="s">
        <v>27</v>
      </c>
      <c r="T504">
        <v>1</v>
      </c>
      <c r="U504">
        <v>1</v>
      </c>
      <c r="V504" t="s">
        <v>40</v>
      </c>
      <c r="W504">
        <v>34</v>
      </c>
      <c r="X504">
        <v>3</v>
      </c>
      <c r="Y504">
        <v>2</v>
      </c>
      <c r="Z504" t="s">
        <v>31</v>
      </c>
      <c r="AA504">
        <v>7507</v>
      </c>
      <c r="AB504">
        <v>7</v>
      </c>
      <c r="AC504">
        <v>20</v>
      </c>
      <c r="AD504">
        <v>4</v>
      </c>
      <c r="AE504">
        <v>4</v>
      </c>
      <c r="AF504">
        <v>0</v>
      </c>
      <c r="AG504">
        <v>18</v>
      </c>
      <c r="AH504">
        <v>2</v>
      </c>
      <c r="AI504">
        <v>7</v>
      </c>
      <c r="AJ504">
        <v>8</v>
      </c>
      <c r="AK504" t="str">
        <f>IF(Table2[[#This Row],[Alpha]]&gt;3%,"high performer",IF(Table2[[#This Row],[Alpha]]&gt;0%,"average performer","low performer"))</f>
        <v>average performer</v>
      </c>
      <c r="AL504" s="8">
        <v>9982.3534022107469</v>
      </c>
      <c r="AM504">
        <f>Table2[[#This Row],[Salary]]/Table2[[#This Row],[Market Salary]]</f>
        <v>0.83958157583800808</v>
      </c>
      <c r="AN504" t="str">
        <f>IF(AND(Table2[[#This Row],[Alpha]]&gt;3%,Table2[[#This Row],[Salary]]&lt;MEDIAN(G:G)),"Underpaid",IF(AND(Table2[[#This Row],[Alpha]]&lt;0,Table2[[#This Row],[Salary]]&gt;MEDIAN(G:G)),"Overpaid","Fair"))</f>
        <v>Fair</v>
      </c>
      <c r="AO504" t="str">
        <f>IF(AND(Table2[[#This Row],[Alpha]]&gt;3%,Table2[[#This Row],[Tenure]]&gt;5),"Ready Now",IF(AND(Table2[[#This Row],[Alpha]]&gt;0,Table2[[#This Row],[Tenure]]&gt;3),"Ready Soon","Not Ready"))</f>
        <v>Ready Soon</v>
      </c>
    </row>
    <row r="505" spans="1:41" x14ac:dyDescent="0.35">
      <c r="A505">
        <v>34</v>
      </c>
      <c r="B505" t="s">
        <v>32</v>
      </c>
      <c r="C505">
        <v>2</v>
      </c>
      <c r="D505" t="s">
        <v>35</v>
      </c>
      <c r="E505" t="s">
        <v>36</v>
      </c>
      <c r="F505">
        <v>4</v>
      </c>
      <c r="G505" s="7">
        <v>2691</v>
      </c>
      <c r="H505" t="s">
        <v>32</v>
      </c>
      <c r="I505">
        <v>2</v>
      </c>
      <c r="J505">
        <v>10</v>
      </c>
      <c r="K505" s="5">
        <v>0.15</v>
      </c>
      <c r="L505" s="5">
        <v>7.0000000000000007E-2</v>
      </c>
      <c r="M505" s="6">
        <f t="shared" si="21"/>
        <v>7.9999999999999988E-2</v>
      </c>
      <c r="N505" s="8">
        <f t="shared" si="22"/>
        <v>538.20000000000005</v>
      </c>
      <c r="O505">
        <v>3000</v>
      </c>
      <c r="P505" t="str">
        <f t="shared" si="23"/>
        <v>medium</v>
      </c>
      <c r="Q505" t="s">
        <v>26</v>
      </c>
      <c r="R505">
        <v>1397</v>
      </c>
      <c r="S505" t="s">
        <v>34</v>
      </c>
      <c r="T505">
        <v>1</v>
      </c>
      <c r="U505">
        <v>5</v>
      </c>
      <c r="V505" t="s">
        <v>28</v>
      </c>
      <c r="W505">
        <v>42</v>
      </c>
      <c r="X505">
        <v>3</v>
      </c>
      <c r="Y505">
        <v>1</v>
      </c>
      <c r="Z505" t="s">
        <v>37</v>
      </c>
      <c r="AA505">
        <v>7660</v>
      </c>
      <c r="AB505">
        <v>1</v>
      </c>
      <c r="AC505">
        <v>12</v>
      </c>
      <c r="AD505">
        <v>3</v>
      </c>
      <c r="AE505">
        <v>4</v>
      </c>
      <c r="AF505">
        <v>1</v>
      </c>
      <c r="AG505">
        <v>10</v>
      </c>
      <c r="AH505">
        <v>4</v>
      </c>
      <c r="AI505">
        <v>9</v>
      </c>
      <c r="AJ505">
        <v>8</v>
      </c>
      <c r="AK505" t="str">
        <f>IF(Table2[[#This Row],[Alpha]]&gt;3%,"high performer",IF(Table2[[#This Row],[Alpha]]&gt;0%,"average performer","low performer"))</f>
        <v>high performer</v>
      </c>
      <c r="AL505" s="8">
        <v>2953.0963802035571</v>
      </c>
      <c r="AM505">
        <f>Table2[[#This Row],[Salary]]/Table2[[#This Row],[Market Salary]]</f>
        <v>0.91124692645978222</v>
      </c>
      <c r="AN505" t="str">
        <f>IF(AND(Table2[[#This Row],[Alpha]]&gt;3%,Table2[[#This Row],[Salary]]&lt;MEDIAN(G:G)),"Underpaid",IF(AND(Table2[[#This Row],[Alpha]]&lt;0,Table2[[#This Row],[Salary]]&gt;MEDIAN(G:G)),"Overpaid","Fair"))</f>
        <v>Underpaid</v>
      </c>
      <c r="AO505" t="str">
        <f>IF(AND(Table2[[#This Row],[Alpha]]&gt;3%,Table2[[#This Row],[Tenure]]&gt;5),"Ready Now",IF(AND(Table2[[#This Row],[Alpha]]&gt;0,Table2[[#This Row],[Tenure]]&gt;3),"Ready Soon","Not Ready"))</f>
        <v>Ready Now</v>
      </c>
    </row>
    <row r="506" spans="1:41" x14ac:dyDescent="0.35">
      <c r="A506">
        <v>45</v>
      </c>
      <c r="B506" t="s">
        <v>25</v>
      </c>
      <c r="C506">
        <v>1</v>
      </c>
      <c r="D506" t="s">
        <v>29</v>
      </c>
      <c r="E506" t="s">
        <v>30</v>
      </c>
      <c r="F506">
        <v>1</v>
      </c>
      <c r="G506" s="7">
        <v>4286</v>
      </c>
      <c r="H506" t="s">
        <v>32</v>
      </c>
      <c r="I506">
        <v>3</v>
      </c>
      <c r="J506">
        <v>1</v>
      </c>
      <c r="K506" s="5">
        <v>0.15</v>
      </c>
      <c r="L506" s="5">
        <v>7.0000000000000007E-2</v>
      </c>
      <c r="M506" s="6">
        <f t="shared" si="21"/>
        <v>7.9999999999999988E-2</v>
      </c>
      <c r="N506" s="8">
        <f t="shared" si="22"/>
        <v>857.2</v>
      </c>
      <c r="O506">
        <v>3000</v>
      </c>
      <c r="P506" t="str">
        <f t="shared" si="23"/>
        <v>low</v>
      </c>
      <c r="Q506" t="s">
        <v>33</v>
      </c>
      <c r="R506">
        <v>306</v>
      </c>
      <c r="S506" t="s">
        <v>27</v>
      </c>
      <c r="T506">
        <v>26</v>
      </c>
      <c r="U506">
        <v>4</v>
      </c>
      <c r="V506" t="s">
        <v>28</v>
      </c>
      <c r="W506">
        <v>100</v>
      </c>
      <c r="X506">
        <v>3</v>
      </c>
      <c r="Y506">
        <v>2</v>
      </c>
      <c r="Z506" t="s">
        <v>37</v>
      </c>
      <c r="AA506">
        <v>5630</v>
      </c>
      <c r="AB506">
        <v>2</v>
      </c>
      <c r="AC506">
        <v>14</v>
      </c>
      <c r="AD506">
        <v>3</v>
      </c>
      <c r="AE506">
        <v>4</v>
      </c>
      <c r="AF506">
        <v>2</v>
      </c>
      <c r="AG506">
        <v>5</v>
      </c>
      <c r="AH506">
        <v>4</v>
      </c>
      <c r="AI506">
        <v>1</v>
      </c>
      <c r="AJ506">
        <v>0</v>
      </c>
      <c r="AK506" t="str">
        <f>IF(Table2[[#This Row],[Alpha]]&gt;3%,"high performer",IF(Table2[[#This Row],[Alpha]]&gt;0%,"average performer","low performer"))</f>
        <v>high performer</v>
      </c>
      <c r="AL506" s="8">
        <v>4434.2591117570482</v>
      </c>
      <c r="AM506">
        <f>Table2[[#This Row],[Salary]]/Table2[[#This Row],[Market Salary]]</f>
        <v>0.96656507704659111</v>
      </c>
      <c r="AN506" t="str">
        <f>IF(AND(Table2[[#This Row],[Alpha]]&gt;3%,Table2[[#This Row],[Salary]]&lt;MEDIAN(G:G)),"Underpaid",IF(AND(Table2[[#This Row],[Alpha]]&lt;0,Table2[[#This Row],[Salary]]&gt;MEDIAN(G:G)),"Overpaid","Fair"))</f>
        <v>Underpaid</v>
      </c>
      <c r="AO506" t="str">
        <f>IF(AND(Table2[[#This Row],[Alpha]]&gt;3%,Table2[[#This Row],[Tenure]]&gt;5),"Ready Now",IF(AND(Table2[[#This Row],[Alpha]]&gt;0,Table2[[#This Row],[Tenure]]&gt;3),"Ready Soon","Not Ready"))</f>
        <v>Not Ready</v>
      </c>
    </row>
    <row r="507" spans="1:41" x14ac:dyDescent="0.35">
      <c r="A507">
        <v>26</v>
      </c>
      <c r="B507" t="s">
        <v>32</v>
      </c>
      <c r="C507">
        <v>3</v>
      </c>
      <c r="D507" t="s">
        <v>29</v>
      </c>
      <c r="E507" t="s">
        <v>39</v>
      </c>
      <c r="F507">
        <v>4</v>
      </c>
      <c r="G507" s="7">
        <v>2659</v>
      </c>
      <c r="H507" t="s">
        <v>25</v>
      </c>
      <c r="I507">
        <v>3</v>
      </c>
      <c r="J507">
        <v>3</v>
      </c>
      <c r="K507" s="5">
        <v>0.12</v>
      </c>
      <c r="L507" s="5">
        <v>7.0000000000000007E-2</v>
      </c>
      <c r="M507" s="6">
        <f t="shared" si="21"/>
        <v>4.9999999999999989E-2</v>
      </c>
      <c r="N507" s="8">
        <f t="shared" si="22"/>
        <v>531.80000000000007</v>
      </c>
      <c r="O507">
        <v>4500</v>
      </c>
      <c r="P507" t="str">
        <f t="shared" si="23"/>
        <v>low</v>
      </c>
      <c r="Q507" t="s">
        <v>26</v>
      </c>
      <c r="R507">
        <v>991</v>
      </c>
      <c r="S507" t="s">
        <v>34</v>
      </c>
      <c r="T507">
        <v>6</v>
      </c>
      <c r="U507">
        <v>3</v>
      </c>
      <c r="V507" t="s">
        <v>28</v>
      </c>
      <c r="W507">
        <v>71</v>
      </c>
      <c r="X507">
        <v>3</v>
      </c>
      <c r="Y507">
        <v>1</v>
      </c>
      <c r="Z507" t="s">
        <v>37</v>
      </c>
      <c r="AA507">
        <v>17759</v>
      </c>
      <c r="AB507">
        <v>1</v>
      </c>
      <c r="AC507">
        <v>13</v>
      </c>
      <c r="AD507">
        <v>3</v>
      </c>
      <c r="AE507">
        <v>3</v>
      </c>
      <c r="AF507">
        <v>1</v>
      </c>
      <c r="AG507">
        <v>3</v>
      </c>
      <c r="AH507">
        <v>2</v>
      </c>
      <c r="AI507">
        <v>2</v>
      </c>
      <c r="AJ507">
        <v>0</v>
      </c>
      <c r="AK507" t="str">
        <f>IF(Table2[[#This Row],[Alpha]]&gt;3%,"high performer",IF(Table2[[#This Row],[Alpha]]&gt;0%,"average performer","low performer"))</f>
        <v>high performer</v>
      </c>
      <c r="AL507" s="8">
        <v>3051.1635335178471</v>
      </c>
      <c r="AM507">
        <f>Table2[[#This Row],[Salary]]/Table2[[#This Row],[Market Salary]]</f>
        <v>0.87147082442162604</v>
      </c>
      <c r="AN507" t="str">
        <f>IF(AND(Table2[[#This Row],[Alpha]]&gt;3%,Table2[[#This Row],[Salary]]&lt;MEDIAN(G:G)),"Underpaid",IF(AND(Table2[[#This Row],[Alpha]]&lt;0,Table2[[#This Row],[Salary]]&gt;MEDIAN(G:G)),"Overpaid","Fair"))</f>
        <v>Underpaid</v>
      </c>
      <c r="AO507" t="str">
        <f>IF(AND(Table2[[#This Row],[Alpha]]&gt;3%,Table2[[#This Row],[Tenure]]&gt;5),"Ready Now",IF(AND(Table2[[#This Row],[Alpha]]&gt;0,Table2[[#This Row],[Tenure]]&gt;3),"Ready Soon","Not Ready"))</f>
        <v>Not Ready</v>
      </c>
    </row>
    <row r="508" spans="1:41" x14ac:dyDescent="0.35">
      <c r="A508">
        <v>37</v>
      </c>
      <c r="B508" t="s">
        <v>32</v>
      </c>
      <c r="C508">
        <v>3</v>
      </c>
      <c r="D508" t="s">
        <v>35</v>
      </c>
      <c r="E508" t="s">
        <v>42</v>
      </c>
      <c r="F508">
        <v>3</v>
      </c>
      <c r="G508" s="7">
        <v>9434</v>
      </c>
      <c r="H508" t="s">
        <v>32</v>
      </c>
      <c r="I508">
        <v>3</v>
      </c>
      <c r="J508">
        <v>10</v>
      </c>
      <c r="K508" s="5">
        <v>0.12</v>
      </c>
      <c r="L508" s="5">
        <v>0.1</v>
      </c>
      <c r="M508" s="6">
        <f t="shared" si="21"/>
        <v>1.999999999999999E-2</v>
      </c>
      <c r="N508" s="8">
        <f t="shared" si="22"/>
        <v>1886.8000000000002</v>
      </c>
      <c r="O508">
        <v>500</v>
      </c>
      <c r="P508" t="str">
        <f t="shared" si="23"/>
        <v>low</v>
      </c>
      <c r="Q508" t="s">
        <v>26</v>
      </c>
      <c r="R508">
        <v>482</v>
      </c>
      <c r="S508" t="s">
        <v>34</v>
      </c>
      <c r="T508">
        <v>3</v>
      </c>
      <c r="U508">
        <v>3</v>
      </c>
      <c r="V508" t="s">
        <v>38</v>
      </c>
      <c r="W508">
        <v>36</v>
      </c>
      <c r="X508">
        <v>3</v>
      </c>
      <c r="Y508">
        <v>3</v>
      </c>
      <c r="Z508" t="s">
        <v>37</v>
      </c>
      <c r="AA508">
        <v>9606</v>
      </c>
      <c r="AB508">
        <v>1</v>
      </c>
      <c r="AC508">
        <v>15</v>
      </c>
      <c r="AD508">
        <v>3</v>
      </c>
      <c r="AE508">
        <v>3</v>
      </c>
      <c r="AF508">
        <v>1</v>
      </c>
      <c r="AG508">
        <v>10</v>
      </c>
      <c r="AH508">
        <v>2</v>
      </c>
      <c r="AI508">
        <v>7</v>
      </c>
      <c r="AJ508">
        <v>7</v>
      </c>
      <c r="AK508" t="str">
        <f>IF(Table2[[#This Row],[Alpha]]&gt;3%,"high performer",IF(Table2[[#This Row],[Alpha]]&gt;0%,"average performer","low performer"))</f>
        <v>average performer</v>
      </c>
      <c r="AL508" s="8">
        <v>9757.247084233506</v>
      </c>
      <c r="AM508">
        <f>Table2[[#This Row],[Salary]]/Table2[[#This Row],[Market Salary]]</f>
        <v>0.9668710773189465</v>
      </c>
      <c r="AN508" t="str">
        <f>IF(AND(Table2[[#This Row],[Alpha]]&gt;3%,Table2[[#This Row],[Salary]]&lt;MEDIAN(G:G)),"Underpaid",IF(AND(Table2[[#This Row],[Alpha]]&lt;0,Table2[[#This Row],[Salary]]&gt;MEDIAN(G:G)),"Overpaid","Fair"))</f>
        <v>Fair</v>
      </c>
      <c r="AO508" t="str">
        <f>IF(AND(Table2[[#This Row],[Alpha]]&gt;3%,Table2[[#This Row],[Tenure]]&gt;5),"Ready Now",IF(AND(Table2[[#This Row],[Alpha]]&gt;0,Table2[[#This Row],[Tenure]]&gt;3),"Ready Soon","Not Ready"))</f>
        <v>Ready Soon</v>
      </c>
    </row>
    <row r="509" spans="1:41" x14ac:dyDescent="0.35">
      <c r="A509">
        <v>29</v>
      </c>
      <c r="B509" t="s">
        <v>32</v>
      </c>
      <c r="C509">
        <v>2</v>
      </c>
      <c r="D509" t="s">
        <v>29</v>
      </c>
      <c r="E509" t="s">
        <v>30</v>
      </c>
      <c r="F509">
        <v>3</v>
      </c>
      <c r="G509" s="7">
        <v>5561</v>
      </c>
      <c r="H509" t="s">
        <v>32</v>
      </c>
      <c r="I509">
        <v>2</v>
      </c>
      <c r="J509">
        <v>6</v>
      </c>
      <c r="K509" s="5">
        <v>0.1</v>
      </c>
      <c r="L509" s="5">
        <v>0.11</v>
      </c>
      <c r="M509" s="6">
        <f t="shared" si="21"/>
        <v>-9.999999999999995E-3</v>
      </c>
      <c r="N509" s="8">
        <f t="shared" si="22"/>
        <v>1112.2</v>
      </c>
      <c r="O509">
        <v>4500</v>
      </c>
      <c r="P509" t="str">
        <f t="shared" si="23"/>
        <v>medium</v>
      </c>
      <c r="Q509" t="s">
        <v>26</v>
      </c>
      <c r="R509">
        <v>1176</v>
      </c>
      <c r="S509" t="s">
        <v>27</v>
      </c>
      <c r="T509">
        <v>3</v>
      </c>
      <c r="U509">
        <v>2</v>
      </c>
      <c r="V509" t="s">
        <v>40</v>
      </c>
      <c r="W509">
        <v>62</v>
      </c>
      <c r="X509">
        <v>3</v>
      </c>
      <c r="Y509">
        <v>2</v>
      </c>
      <c r="Z509" t="s">
        <v>37</v>
      </c>
      <c r="AA509">
        <v>3487</v>
      </c>
      <c r="AB509">
        <v>1</v>
      </c>
      <c r="AC509">
        <v>14</v>
      </c>
      <c r="AD509">
        <v>3</v>
      </c>
      <c r="AE509">
        <v>1</v>
      </c>
      <c r="AF509">
        <v>1</v>
      </c>
      <c r="AG509">
        <v>6</v>
      </c>
      <c r="AH509">
        <v>5</v>
      </c>
      <c r="AI509">
        <v>0</v>
      </c>
      <c r="AJ509">
        <v>1</v>
      </c>
      <c r="AK509" t="str">
        <f>IF(Table2[[#This Row],[Alpha]]&gt;3%,"high performer",IF(Table2[[#This Row],[Alpha]]&gt;0%,"average performer","low performer"))</f>
        <v>low performer</v>
      </c>
      <c r="AL509" s="8">
        <v>6973.4991841831916</v>
      </c>
      <c r="AM509">
        <f>Table2[[#This Row],[Salary]]/Table2[[#This Row],[Market Salary]]</f>
        <v>0.79744757303665792</v>
      </c>
      <c r="AN509" t="str">
        <f>IF(AND(Table2[[#This Row],[Alpha]]&gt;3%,Table2[[#This Row],[Salary]]&lt;MEDIAN(G:G)),"Underpaid",IF(AND(Table2[[#This Row],[Alpha]]&lt;0,Table2[[#This Row],[Salary]]&gt;MEDIAN(G:G)),"Overpaid","Fair"))</f>
        <v>Overpaid</v>
      </c>
      <c r="AO509" t="str">
        <f>IF(AND(Table2[[#This Row],[Alpha]]&gt;3%,Table2[[#This Row],[Tenure]]&gt;5),"Ready Now",IF(AND(Table2[[#This Row],[Alpha]]&gt;0,Table2[[#This Row],[Tenure]]&gt;3),"Ready Soon","Not Ready"))</f>
        <v>Not Ready</v>
      </c>
    </row>
    <row r="510" spans="1:41" x14ac:dyDescent="0.35">
      <c r="A510">
        <v>35</v>
      </c>
      <c r="B510" t="s">
        <v>32</v>
      </c>
      <c r="C510">
        <v>2</v>
      </c>
      <c r="D510" t="s">
        <v>35</v>
      </c>
      <c r="E510" t="s">
        <v>36</v>
      </c>
      <c r="F510">
        <v>4</v>
      </c>
      <c r="G510" s="7">
        <v>6646</v>
      </c>
      <c r="H510" t="s">
        <v>32</v>
      </c>
      <c r="I510">
        <v>3</v>
      </c>
      <c r="J510">
        <v>17</v>
      </c>
      <c r="K510" s="5">
        <v>0.15</v>
      </c>
      <c r="L510" s="5">
        <v>0.09</v>
      </c>
      <c r="M510" s="6">
        <f t="shared" si="21"/>
        <v>0.06</v>
      </c>
      <c r="N510" s="8">
        <f t="shared" si="22"/>
        <v>1329.2</v>
      </c>
      <c r="O510">
        <v>4500</v>
      </c>
      <c r="P510" t="str">
        <f t="shared" si="23"/>
        <v>low</v>
      </c>
      <c r="Q510" t="s">
        <v>26</v>
      </c>
      <c r="R510">
        <v>1017</v>
      </c>
      <c r="S510" t="s">
        <v>34</v>
      </c>
      <c r="T510">
        <v>6</v>
      </c>
      <c r="U510">
        <v>4</v>
      </c>
      <c r="V510" t="s">
        <v>28</v>
      </c>
      <c r="W510">
        <v>82</v>
      </c>
      <c r="X510">
        <v>1</v>
      </c>
      <c r="Y510">
        <v>2</v>
      </c>
      <c r="Z510" t="s">
        <v>31</v>
      </c>
      <c r="AA510">
        <v>19368</v>
      </c>
      <c r="AB510">
        <v>1</v>
      </c>
      <c r="AC510">
        <v>13</v>
      </c>
      <c r="AD510">
        <v>3</v>
      </c>
      <c r="AE510">
        <v>2</v>
      </c>
      <c r="AF510">
        <v>0</v>
      </c>
      <c r="AG510">
        <v>17</v>
      </c>
      <c r="AH510">
        <v>3</v>
      </c>
      <c r="AI510">
        <v>11</v>
      </c>
      <c r="AJ510">
        <v>11</v>
      </c>
      <c r="AK510" t="str">
        <f>IF(Table2[[#This Row],[Alpha]]&gt;3%,"high performer",IF(Table2[[#This Row],[Alpha]]&gt;0%,"average performer","low performer"))</f>
        <v>high performer</v>
      </c>
      <c r="AL510" s="8">
        <v>8515.9319420044503</v>
      </c>
      <c r="AM510">
        <f>Table2[[#This Row],[Salary]]/Table2[[#This Row],[Market Salary]]</f>
        <v>0.78041957653734928</v>
      </c>
      <c r="AN510" t="str">
        <f>IF(AND(Table2[[#This Row],[Alpha]]&gt;3%,Table2[[#This Row],[Salary]]&lt;MEDIAN(G:G)),"Underpaid",IF(AND(Table2[[#This Row],[Alpha]]&lt;0,Table2[[#This Row],[Salary]]&gt;MEDIAN(G:G)),"Overpaid","Fair"))</f>
        <v>Fair</v>
      </c>
      <c r="AO510" t="str">
        <f>IF(AND(Table2[[#This Row],[Alpha]]&gt;3%,Table2[[#This Row],[Tenure]]&gt;5),"Ready Now",IF(AND(Table2[[#This Row],[Alpha]]&gt;0,Table2[[#This Row],[Tenure]]&gt;3),"Ready Soon","Not Ready"))</f>
        <v>Ready Now</v>
      </c>
    </row>
    <row r="511" spans="1:41" x14ac:dyDescent="0.35">
      <c r="A511">
        <v>33</v>
      </c>
      <c r="B511" t="s">
        <v>32</v>
      </c>
      <c r="C511">
        <v>3</v>
      </c>
      <c r="D511" t="s">
        <v>35</v>
      </c>
      <c r="E511" t="s">
        <v>43</v>
      </c>
      <c r="F511">
        <v>4</v>
      </c>
      <c r="G511" s="7">
        <v>7725</v>
      </c>
      <c r="H511" t="s">
        <v>32</v>
      </c>
      <c r="I511">
        <v>1</v>
      </c>
      <c r="J511">
        <v>13</v>
      </c>
      <c r="K511" s="5">
        <v>0.15</v>
      </c>
      <c r="L511" s="5">
        <v>0.11</v>
      </c>
      <c r="M511" s="6">
        <f t="shared" si="21"/>
        <v>3.9999999999999994E-2</v>
      </c>
      <c r="N511" s="8">
        <f t="shared" si="22"/>
        <v>1545</v>
      </c>
      <c r="O511">
        <v>500</v>
      </c>
      <c r="P511" t="str">
        <f t="shared" si="23"/>
        <v>low</v>
      </c>
      <c r="Q511" t="s">
        <v>33</v>
      </c>
      <c r="R511">
        <v>1296</v>
      </c>
      <c r="S511" t="s">
        <v>34</v>
      </c>
      <c r="T511">
        <v>6</v>
      </c>
      <c r="U511">
        <v>3</v>
      </c>
      <c r="V511" t="s">
        <v>28</v>
      </c>
      <c r="W511">
        <v>30</v>
      </c>
      <c r="X511">
        <v>3</v>
      </c>
      <c r="Y511">
        <v>2</v>
      </c>
      <c r="Z511" t="s">
        <v>41</v>
      </c>
      <c r="AA511">
        <v>5335</v>
      </c>
      <c r="AB511">
        <v>3</v>
      </c>
      <c r="AC511">
        <v>23</v>
      </c>
      <c r="AD511">
        <v>4</v>
      </c>
      <c r="AE511">
        <v>3</v>
      </c>
      <c r="AF511">
        <v>1</v>
      </c>
      <c r="AG511">
        <v>15</v>
      </c>
      <c r="AH511">
        <v>2</v>
      </c>
      <c r="AI511">
        <v>11</v>
      </c>
      <c r="AJ511">
        <v>4</v>
      </c>
      <c r="AK511" t="str">
        <f>IF(Table2[[#This Row],[Alpha]]&gt;3%,"high performer",IF(Table2[[#This Row],[Alpha]]&gt;0%,"average performer","low performer"))</f>
        <v>high performer</v>
      </c>
      <c r="AL511" s="8">
        <v>8747.9958630039982</v>
      </c>
      <c r="AM511">
        <f>Table2[[#This Row],[Salary]]/Table2[[#This Row],[Market Salary]]</f>
        <v>0.88305940251637149</v>
      </c>
      <c r="AN511" t="str">
        <f>IF(AND(Table2[[#This Row],[Alpha]]&gt;3%,Table2[[#This Row],[Salary]]&lt;MEDIAN(G:G)),"Underpaid",IF(AND(Table2[[#This Row],[Alpha]]&lt;0,Table2[[#This Row],[Salary]]&gt;MEDIAN(G:G)),"Overpaid","Fair"))</f>
        <v>Fair</v>
      </c>
      <c r="AO511" t="str">
        <f>IF(AND(Table2[[#This Row],[Alpha]]&gt;3%,Table2[[#This Row],[Tenure]]&gt;5),"Ready Now",IF(AND(Table2[[#This Row],[Alpha]]&gt;0,Table2[[#This Row],[Tenure]]&gt;3),"Ready Soon","Not Ready"))</f>
        <v>Ready Now</v>
      </c>
    </row>
    <row r="512" spans="1:41" x14ac:dyDescent="0.35">
      <c r="A512">
        <v>54</v>
      </c>
      <c r="B512" t="s">
        <v>32</v>
      </c>
      <c r="C512">
        <v>3</v>
      </c>
      <c r="D512" t="s">
        <v>35</v>
      </c>
      <c r="E512" t="s">
        <v>50</v>
      </c>
      <c r="F512">
        <v>2</v>
      </c>
      <c r="G512" s="7">
        <v>10725</v>
      </c>
      <c r="H512" t="s">
        <v>32</v>
      </c>
      <c r="I512">
        <v>4</v>
      </c>
      <c r="J512">
        <v>9</v>
      </c>
      <c r="K512" s="5">
        <v>0.08</v>
      </c>
      <c r="L512" s="5">
        <v>7.0000000000000007E-2</v>
      </c>
      <c r="M512" s="6">
        <f t="shared" si="21"/>
        <v>9.999999999999995E-3</v>
      </c>
      <c r="N512" s="8">
        <f t="shared" si="22"/>
        <v>2145</v>
      </c>
      <c r="O512">
        <v>4500</v>
      </c>
      <c r="P512" t="str">
        <f t="shared" si="23"/>
        <v>medium</v>
      </c>
      <c r="Q512" t="s">
        <v>26</v>
      </c>
      <c r="R512">
        <v>397</v>
      </c>
      <c r="S512" t="s">
        <v>50</v>
      </c>
      <c r="T512">
        <v>19</v>
      </c>
      <c r="U512">
        <v>4</v>
      </c>
      <c r="V512" t="s">
        <v>40</v>
      </c>
      <c r="W512">
        <v>88</v>
      </c>
      <c r="X512">
        <v>3</v>
      </c>
      <c r="Y512">
        <v>3</v>
      </c>
      <c r="Z512" t="s">
        <v>37</v>
      </c>
      <c r="AA512">
        <v>6729</v>
      </c>
      <c r="AB512">
        <v>2</v>
      </c>
      <c r="AC512">
        <v>15</v>
      </c>
      <c r="AD512">
        <v>3</v>
      </c>
      <c r="AE512">
        <v>3</v>
      </c>
      <c r="AF512">
        <v>1</v>
      </c>
      <c r="AG512">
        <v>16</v>
      </c>
      <c r="AH512">
        <v>1</v>
      </c>
      <c r="AI512">
        <v>7</v>
      </c>
      <c r="AJ512">
        <v>7</v>
      </c>
      <c r="AK512" t="str">
        <f>IF(Table2[[#This Row],[Alpha]]&gt;3%,"high performer",IF(Table2[[#This Row],[Alpha]]&gt;0%,"average performer","low performer"))</f>
        <v>average performer</v>
      </c>
      <c r="AL512" s="8">
        <v>12843.762658583522</v>
      </c>
      <c r="AM512">
        <f>Table2[[#This Row],[Salary]]/Table2[[#This Row],[Market Salary]]</f>
        <v>0.83503567335327955</v>
      </c>
      <c r="AN512" t="str">
        <f>IF(AND(Table2[[#This Row],[Alpha]]&gt;3%,Table2[[#This Row],[Salary]]&lt;MEDIAN(G:G)),"Underpaid",IF(AND(Table2[[#This Row],[Alpha]]&lt;0,Table2[[#This Row],[Salary]]&gt;MEDIAN(G:G)),"Overpaid","Fair"))</f>
        <v>Fair</v>
      </c>
      <c r="AO512" t="str">
        <f>IF(AND(Table2[[#This Row],[Alpha]]&gt;3%,Table2[[#This Row],[Tenure]]&gt;5),"Ready Now",IF(AND(Table2[[#This Row],[Alpha]]&gt;0,Table2[[#This Row],[Tenure]]&gt;3),"Ready Soon","Not Ready"))</f>
        <v>Ready Soon</v>
      </c>
    </row>
    <row r="513" spans="1:41" x14ac:dyDescent="0.35">
      <c r="A513">
        <v>36</v>
      </c>
      <c r="B513" t="s">
        <v>32</v>
      </c>
      <c r="C513">
        <v>2</v>
      </c>
      <c r="D513" t="s">
        <v>35</v>
      </c>
      <c r="E513" t="s">
        <v>42</v>
      </c>
      <c r="F513">
        <v>2</v>
      </c>
      <c r="G513" s="7">
        <v>8847</v>
      </c>
      <c r="H513" t="s">
        <v>25</v>
      </c>
      <c r="I513">
        <v>3</v>
      </c>
      <c r="J513">
        <v>3</v>
      </c>
      <c r="K513" s="5">
        <v>0.08</v>
      </c>
      <c r="L513" s="5">
        <v>0.1</v>
      </c>
      <c r="M513" s="6">
        <f t="shared" si="21"/>
        <v>-2.0000000000000004E-2</v>
      </c>
      <c r="N513" s="8">
        <f t="shared" si="22"/>
        <v>1769.4</v>
      </c>
      <c r="O513">
        <v>500</v>
      </c>
      <c r="P513" t="str">
        <f t="shared" si="23"/>
        <v>medium</v>
      </c>
      <c r="Q513" t="s">
        <v>26</v>
      </c>
      <c r="R513">
        <v>913</v>
      </c>
      <c r="S513" t="s">
        <v>34</v>
      </c>
      <c r="T513">
        <v>9</v>
      </c>
      <c r="U513">
        <v>2</v>
      </c>
      <c r="V513" t="s">
        <v>40</v>
      </c>
      <c r="W513">
        <v>48</v>
      </c>
      <c r="X513">
        <v>2</v>
      </c>
      <c r="Y513">
        <v>2</v>
      </c>
      <c r="Z513" t="s">
        <v>41</v>
      </c>
      <c r="AA513">
        <v>13934</v>
      </c>
      <c r="AB513">
        <v>2</v>
      </c>
      <c r="AC513">
        <v>11</v>
      </c>
      <c r="AD513">
        <v>3</v>
      </c>
      <c r="AE513">
        <v>3</v>
      </c>
      <c r="AF513">
        <v>1</v>
      </c>
      <c r="AG513">
        <v>13</v>
      </c>
      <c r="AH513">
        <v>2</v>
      </c>
      <c r="AI513">
        <v>2</v>
      </c>
      <c r="AJ513">
        <v>0</v>
      </c>
      <c r="AK513" t="str">
        <f>IF(Table2[[#This Row],[Alpha]]&gt;3%,"high performer",IF(Table2[[#This Row],[Alpha]]&gt;0%,"average performer","low performer"))</f>
        <v>low performer</v>
      </c>
      <c r="AL513" s="8">
        <v>9540.3154579988641</v>
      </c>
      <c r="AM513">
        <f>Table2[[#This Row],[Salary]]/Table2[[#This Row],[Market Salary]]</f>
        <v>0.92732782673160252</v>
      </c>
      <c r="AN513" t="str">
        <f>IF(AND(Table2[[#This Row],[Alpha]]&gt;3%,Table2[[#This Row],[Salary]]&lt;MEDIAN(G:G)),"Underpaid",IF(AND(Table2[[#This Row],[Alpha]]&lt;0,Table2[[#This Row],[Salary]]&gt;MEDIAN(G:G)),"Overpaid","Fair"))</f>
        <v>Overpaid</v>
      </c>
      <c r="AO513" t="str">
        <f>IF(AND(Table2[[#This Row],[Alpha]]&gt;3%,Table2[[#This Row],[Tenure]]&gt;5),"Ready Now",IF(AND(Table2[[#This Row],[Alpha]]&gt;0,Table2[[#This Row],[Tenure]]&gt;3),"Ready Soon","Not Ready"))</f>
        <v>Not Ready</v>
      </c>
    </row>
    <row r="514" spans="1:41" x14ac:dyDescent="0.35">
      <c r="A514">
        <v>27</v>
      </c>
      <c r="B514" t="s">
        <v>32</v>
      </c>
      <c r="C514">
        <v>1</v>
      </c>
      <c r="D514" t="s">
        <v>35</v>
      </c>
      <c r="E514" t="s">
        <v>36</v>
      </c>
      <c r="F514">
        <v>4</v>
      </c>
      <c r="G514" s="7">
        <v>2045</v>
      </c>
      <c r="H514" t="s">
        <v>32</v>
      </c>
      <c r="I514">
        <v>3</v>
      </c>
      <c r="J514">
        <v>4</v>
      </c>
      <c r="K514" s="5">
        <v>0.15</v>
      </c>
      <c r="L514" s="5">
        <v>0.1</v>
      </c>
      <c r="M514" s="6">
        <f t="shared" ref="M514:M577" si="24">K514-L514</f>
        <v>4.9999999999999989E-2</v>
      </c>
      <c r="N514" s="8">
        <f t="shared" ref="N514:N577" si="25">G514 * 0.2</f>
        <v>409</v>
      </c>
      <c r="O514">
        <v>1200</v>
      </c>
      <c r="P514" t="str">
        <f t="shared" si="23"/>
        <v>medium</v>
      </c>
      <c r="Q514" t="s">
        <v>26</v>
      </c>
      <c r="R514">
        <v>1115</v>
      </c>
      <c r="S514" t="s">
        <v>34</v>
      </c>
      <c r="T514">
        <v>3</v>
      </c>
      <c r="U514">
        <v>4</v>
      </c>
      <c r="V514" t="s">
        <v>40</v>
      </c>
      <c r="W514">
        <v>54</v>
      </c>
      <c r="X514">
        <v>2</v>
      </c>
      <c r="Y514">
        <v>1</v>
      </c>
      <c r="Z514" t="s">
        <v>31</v>
      </c>
      <c r="AA514">
        <v>15174</v>
      </c>
      <c r="AB514">
        <v>0</v>
      </c>
      <c r="AC514">
        <v>13</v>
      </c>
      <c r="AD514">
        <v>3</v>
      </c>
      <c r="AE514">
        <v>4</v>
      </c>
      <c r="AF514">
        <v>0</v>
      </c>
      <c r="AG514">
        <v>5</v>
      </c>
      <c r="AH514">
        <v>0</v>
      </c>
      <c r="AI514">
        <v>2</v>
      </c>
      <c r="AJ514">
        <v>1</v>
      </c>
      <c r="AK514" t="str">
        <f>IF(Table2[[#This Row],[Alpha]]&gt;3%,"high performer",IF(Table2[[#This Row],[Alpha]]&gt;0%,"average performer","low performer"))</f>
        <v>high performer</v>
      </c>
      <c r="AL514" s="8">
        <v>2351.4727305549591</v>
      </c>
      <c r="AM514">
        <f>Table2[[#This Row],[Salary]]/Table2[[#This Row],[Market Salary]]</f>
        <v>0.86966775052388978</v>
      </c>
      <c r="AN514" t="str">
        <f>IF(AND(Table2[[#This Row],[Alpha]]&gt;3%,Table2[[#This Row],[Salary]]&lt;MEDIAN(G:G)),"Underpaid",IF(AND(Table2[[#This Row],[Alpha]]&lt;0,Table2[[#This Row],[Salary]]&gt;MEDIAN(G:G)),"Overpaid","Fair"))</f>
        <v>Underpaid</v>
      </c>
      <c r="AO514" t="str">
        <f>IF(AND(Table2[[#This Row],[Alpha]]&gt;3%,Table2[[#This Row],[Tenure]]&gt;5),"Ready Now",IF(AND(Table2[[#This Row],[Alpha]]&gt;0,Table2[[#This Row],[Tenure]]&gt;3),"Ready Soon","Not Ready"))</f>
        <v>Ready Soon</v>
      </c>
    </row>
    <row r="515" spans="1:41" x14ac:dyDescent="0.35">
      <c r="A515">
        <v>20</v>
      </c>
      <c r="B515" t="s">
        <v>25</v>
      </c>
      <c r="C515">
        <v>4</v>
      </c>
      <c r="D515" t="s">
        <v>35</v>
      </c>
      <c r="E515" t="s">
        <v>36</v>
      </c>
      <c r="F515">
        <v>3</v>
      </c>
      <c r="G515" s="7">
        <v>1009</v>
      </c>
      <c r="H515" t="s">
        <v>25</v>
      </c>
      <c r="I515">
        <v>3</v>
      </c>
      <c r="J515">
        <v>1</v>
      </c>
      <c r="K515" s="5">
        <v>0.08</v>
      </c>
      <c r="L515" s="5">
        <v>0.11</v>
      </c>
      <c r="M515" s="6">
        <f t="shared" si="24"/>
        <v>-0.03</v>
      </c>
      <c r="N515" s="8">
        <f t="shared" si="25"/>
        <v>201.8</v>
      </c>
      <c r="O515">
        <v>500</v>
      </c>
      <c r="P515" t="str">
        <f t="shared" ref="P515:P578" si="26">IF(G514&lt;7000,"low",IF(G514&lt;14000,"medium","High"))</f>
        <v>low</v>
      </c>
      <c r="Q515" t="s">
        <v>26</v>
      </c>
      <c r="R515">
        <v>1362</v>
      </c>
      <c r="S515" t="s">
        <v>34</v>
      </c>
      <c r="T515">
        <v>10</v>
      </c>
      <c r="U515">
        <v>1</v>
      </c>
      <c r="V515" t="s">
        <v>40</v>
      </c>
      <c r="W515">
        <v>32</v>
      </c>
      <c r="X515">
        <v>3</v>
      </c>
      <c r="Y515">
        <v>1</v>
      </c>
      <c r="Z515" t="s">
        <v>31</v>
      </c>
      <c r="AA515">
        <v>26999</v>
      </c>
      <c r="AB515">
        <v>1</v>
      </c>
      <c r="AC515">
        <v>11</v>
      </c>
      <c r="AD515">
        <v>3</v>
      </c>
      <c r="AE515">
        <v>4</v>
      </c>
      <c r="AF515">
        <v>0</v>
      </c>
      <c r="AG515">
        <v>1</v>
      </c>
      <c r="AH515">
        <v>5</v>
      </c>
      <c r="AI515">
        <v>0</v>
      </c>
      <c r="AJ515">
        <v>1</v>
      </c>
      <c r="AK515" t="str">
        <f>IF(Table2[[#This Row],[Alpha]]&gt;3%,"high performer",IF(Table2[[#This Row],[Alpha]]&gt;0%,"average performer","low performer"))</f>
        <v>low performer</v>
      </c>
      <c r="AL515" s="8">
        <v>1174.0329676788192</v>
      </c>
      <c r="AM515">
        <f>Table2[[#This Row],[Salary]]/Table2[[#This Row],[Market Salary]]</f>
        <v>0.85943072109371343</v>
      </c>
      <c r="AN515" t="str">
        <f>IF(AND(Table2[[#This Row],[Alpha]]&gt;3%,Table2[[#This Row],[Salary]]&lt;MEDIAN(G:G)),"Underpaid",IF(AND(Table2[[#This Row],[Alpha]]&lt;0,Table2[[#This Row],[Salary]]&gt;MEDIAN(G:G)),"Overpaid","Fair"))</f>
        <v>Fair</v>
      </c>
      <c r="AO515" t="str">
        <f>IF(AND(Table2[[#This Row],[Alpha]]&gt;3%,Table2[[#This Row],[Tenure]]&gt;5),"Ready Now",IF(AND(Table2[[#This Row],[Alpha]]&gt;0,Table2[[#This Row],[Tenure]]&gt;3),"Ready Soon","Not Ready"))</f>
        <v>Not Ready</v>
      </c>
    </row>
    <row r="516" spans="1:41" x14ac:dyDescent="0.35">
      <c r="A516">
        <v>33</v>
      </c>
      <c r="B516" t="s">
        <v>25</v>
      </c>
      <c r="C516">
        <v>1</v>
      </c>
      <c r="D516" t="s">
        <v>35</v>
      </c>
      <c r="E516" t="s">
        <v>36</v>
      </c>
      <c r="F516">
        <v>1</v>
      </c>
      <c r="G516" s="7">
        <v>3348</v>
      </c>
      <c r="H516" t="s">
        <v>25</v>
      </c>
      <c r="I516">
        <v>3</v>
      </c>
      <c r="J516">
        <v>10</v>
      </c>
      <c r="K516" s="5">
        <v>0.15</v>
      </c>
      <c r="L516" s="5">
        <v>7.0000000000000007E-2</v>
      </c>
      <c r="M516" s="6">
        <f t="shared" si="24"/>
        <v>7.9999999999999988E-2</v>
      </c>
      <c r="N516" s="8">
        <f t="shared" si="25"/>
        <v>669.6</v>
      </c>
      <c r="O516">
        <v>4500</v>
      </c>
      <c r="P516" t="str">
        <f t="shared" si="26"/>
        <v>low</v>
      </c>
      <c r="Q516" t="s">
        <v>33</v>
      </c>
      <c r="R516">
        <v>1076</v>
      </c>
      <c r="S516" t="s">
        <v>34</v>
      </c>
      <c r="T516">
        <v>3</v>
      </c>
      <c r="U516">
        <v>3</v>
      </c>
      <c r="V516" t="s">
        <v>28</v>
      </c>
      <c r="W516">
        <v>70</v>
      </c>
      <c r="X516">
        <v>3</v>
      </c>
      <c r="Y516">
        <v>1</v>
      </c>
      <c r="Z516" t="s">
        <v>31</v>
      </c>
      <c r="AA516">
        <v>3164</v>
      </c>
      <c r="AB516">
        <v>1</v>
      </c>
      <c r="AC516">
        <v>11</v>
      </c>
      <c r="AD516">
        <v>3</v>
      </c>
      <c r="AE516">
        <v>1</v>
      </c>
      <c r="AF516">
        <v>0</v>
      </c>
      <c r="AG516">
        <v>10</v>
      </c>
      <c r="AH516">
        <v>3</v>
      </c>
      <c r="AI516">
        <v>8</v>
      </c>
      <c r="AJ516">
        <v>9</v>
      </c>
      <c r="AK516" t="str">
        <f>IF(Table2[[#This Row],[Alpha]]&gt;3%,"high performer",IF(Table2[[#This Row],[Alpha]]&gt;0%,"average performer","low performer"))</f>
        <v>high performer</v>
      </c>
      <c r="AL516" s="8">
        <v>4208.5025381280193</v>
      </c>
      <c r="AM516">
        <f>Table2[[#This Row],[Salary]]/Table2[[#This Row],[Market Salary]]</f>
        <v>0.79553237040204361</v>
      </c>
      <c r="AN516" t="str">
        <f>IF(AND(Table2[[#This Row],[Alpha]]&gt;3%,Table2[[#This Row],[Salary]]&lt;MEDIAN(G:G)),"Underpaid",IF(AND(Table2[[#This Row],[Alpha]]&lt;0,Table2[[#This Row],[Salary]]&gt;MEDIAN(G:G)),"Overpaid","Fair"))</f>
        <v>Underpaid</v>
      </c>
      <c r="AO516" t="str">
        <f>IF(AND(Table2[[#This Row],[Alpha]]&gt;3%,Table2[[#This Row],[Tenure]]&gt;5),"Ready Now",IF(AND(Table2[[#This Row],[Alpha]]&gt;0,Table2[[#This Row],[Tenure]]&gt;3),"Ready Soon","Not Ready"))</f>
        <v>Ready Now</v>
      </c>
    </row>
    <row r="517" spans="1:41" x14ac:dyDescent="0.35">
      <c r="A517">
        <v>35</v>
      </c>
      <c r="B517" t="s">
        <v>32</v>
      </c>
      <c r="C517">
        <v>3</v>
      </c>
      <c r="D517" t="s">
        <v>35</v>
      </c>
      <c r="E517" t="s">
        <v>39</v>
      </c>
      <c r="F517">
        <v>3</v>
      </c>
      <c r="G517" s="7">
        <v>1281</v>
      </c>
      <c r="H517" t="s">
        <v>32</v>
      </c>
      <c r="I517">
        <v>3</v>
      </c>
      <c r="J517">
        <v>1</v>
      </c>
      <c r="K517" s="5">
        <v>0.08</v>
      </c>
      <c r="L517" s="5">
        <v>7.0000000000000007E-2</v>
      </c>
      <c r="M517" s="6">
        <f t="shared" si="24"/>
        <v>9.999999999999995E-3</v>
      </c>
      <c r="N517" s="8">
        <f t="shared" si="25"/>
        <v>256.2</v>
      </c>
      <c r="O517">
        <v>3000</v>
      </c>
      <c r="P517" t="str">
        <f t="shared" si="26"/>
        <v>low</v>
      </c>
      <c r="Q517" t="s">
        <v>44</v>
      </c>
      <c r="R517">
        <v>727</v>
      </c>
      <c r="S517" t="s">
        <v>34</v>
      </c>
      <c r="T517">
        <v>3</v>
      </c>
      <c r="U517">
        <v>3</v>
      </c>
      <c r="V517" t="s">
        <v>28</v>
      </c>
      <c r="W517">
        <v>41</v>
      </c>
      <c r="X517">
        <v>2</v>
      </c>
      <c r="Y517">
        <v>1</v>
      </c>
      <c r="Z517" t="s">
        <v>37</v>
      </c>
      <c r="AA517">
        <v>16900</v>
      </c>
      <c r="AB517">
        <v>1</v>
      </c>
      <c r="AC517">
        <v>18</v>
      </c>
      <c r="AD517">
        <v>3</v>
      </c>
      <c r="AE517">
        <v>3</v>
      </c>
      <c r="AF517">
        <v>2</v>
      </c>
      <c r="AG517">
        <v>1</v>
      </c>
      <c r="AH517">
        <v>3</v>
      </c>
      <c r="AI517">
        <v>0</v>
      </c>
      <c r="AJ517">
        <v>0</v>
      </c>
      <c r="AK517" t="str">
        <f>IF(Table2[[#This Row],[Alpha]]&gt;3%,"high performer",IF(Table2[[#This Row],[Alpha]]&gt;0%,"average performer","low performer"))</f>
        <v>average performer</v>
      </c>
      <c r="AL517" s="8">
        <v>1452.1258575854631</v>
      </c>
      <c r="AM517">
        <f>Table2[[#This Row],[Salary]]/Table2[[#This Row],[Market Salary]]</f>
        <v>0.88215494084651569</v>
      </c>
      <c r="AN517" t="str">
        <f>IF(AND(Table2[[#This Row],[Alpha]]&gt;3%,Table2[[#This Row],[Salary]]&lt;MEDIAN(G:G)),"Underpaid",IF(AND(Table2[[#This Row],[Alpha]]&lt;0,Table2[[#This Row],[Salary]]&gt;MEDIAN(G:G)),"Overpaid","Fair"))</f>
        <v>Fair</v>
      </c>
      <c r="AO517" t="str">
        <f>IF(AND(Table2[[#This Row],[Alpha]]&gt;3%,Table2[[#This Row],[Tenure]]&gt;5),"Ready Now",IF(AND(Table2[[#This Row],[Alpha]]&gt;0,Table2[[#This Row],[Tenure]]&gt;3),"Ready Soon","Not Ready"))</f>
        <v>Not Ready</v>
      </c>
    </row>
    <row r="518" spans="1:41" x14ac:dyDescent="0.35">
      <c r="A518">
        <v>23</v>
      </c>
      <c r="B518" t="s">
        <v>32</v>
      </c>
      <c r="C518">
        <v>1</v>
      </c>
      <c r="D518" t="s">
        <v>35</v>
      </c>
      <c r="E518" t="s">
        <v>36</v>
      </c>
      <c r="F518">
        <v>1</v>
      </c>
      <c r="G518" s="7">
        <v>2819</v>
      </c>
      <c r="H518" t="s">
        <v>32</v>
      </c>
      <c r="I518">
        <v>4</v>
      </c>
      <c r="J518">
        <v>3</v>
      </c>
      <c r="K518" s="5">
        <v>0.08</v>
      </c>
      <c r="L518" s="5">
        <v>0.1</v>
      </c>
      <c r="M518" s="6">
        <f t="shared" si="24"/>
        <v>-2.0000000000000004E-2</v>
      </c>
      <c r="N518" s="8">
        <f t="shared" si="25"/>
        <v>563.80000000000007</v>
      </c>
      <c r="O518">
        <v>1200</v>
      </c>
      <c r="P518" t="str">
        <f t="shared" si="26"/>
        <v>low</v>
      </c>
      <c r="Q518" t="s">
        <v>26</v>
      </c>
      <c r="R518">
        <v>885</v>
      </c>
      <c r="S518" t="s">
        <v>34</v>
      </c>
      <c r="T518">
        <v>4</v>
      </c>
      <c r="U518">
        <v>3</v>
      </c>
      <c r="V518" t="s">
        <v>40</v>
      </c>
      <c r="W518">
        <v>58</v>
      </c>
      <c r="X518">
        <v>4</v>
      </c>
      <c r="Y518">
        <v>1</v>
      </c>
      <c r="Z518" t="s">
        <v>37</v>
      </c>
      <c r="AA518">
        <v>8544</v>
      </c>
      <c r="AB518">
        <v>2</v>
      </c>
      <c r="AC518">
        <v>16</v>
      </c>
      <c r="AD518">
        <v>3</v>
      </c>
      <c r="AE518">
        <v>1</v>
      </c>
      <c r="AF518">
        <v>1</v>
      </c>
      <c r="AG518">
        <v>5</v>
      </c>
      <c r="AH518">
        <v>3</v>
      </c>
      <c r="AI518">
        <v>2</v>
      </c>
      <c r="AJ518">
        <v>0</v>
      </c>
      <c r="AK518" t="str">
        <f>IF(Table2[[#This Row],[Alpha]]&gt;3%,"high performer",IF(Table2[[#This Row],[Alpha]]&gt;0%,"average performer","low performer"))</f>
        <v>low performer</v>
      </c>
      <c r="AL518" s="8">
        <v>2996.2295874077786</v>
      </c>
      <c r="AM518">
        <f>Table2[[#This Row],[Salary]]/Table2[[#This Row],[Market Salary]]</f>
        <v>0.94084912980212887</v>
      </c>
      <c r="AN518" t="str">
        <f>IF(AND(Table2[[#This Row],[Alpha]]&gt;3%,Table2[[#This Row],[Salary]]&lt;MEDIAN(G:G)),"Underpaid",IF(AND(Table2[[#This Row],[Alpha]]&lt;0,Table2[[#This Row],[Salary]]&gt;MEDIAN(G:G)),"Overpaid","Fair"))</f>
        <v>Fair</v>
      </c>
      <c r="AO518" t="str">
        <f>IF(AND(Table2[[#This Row],[Alpha]]&gt;3%,Table2[[#This Row],[Tenure]]&gt;5),"Ready Now",IF(AND(Table2[[#This Row],[Alpha]]&gt;0,Table2[[#This Row],[Tenure]]&gt;3),"Ready Soon","Not Ready"))</f>
        <v>Not Ready</v>
      </c>
    </row>
    <row r="519" spans="1:41" x14ac:dyDescent="0.35">
      <c r="A519">
        <v>25</v>
      </c>
      <c r="B519" t="s">
        <v>32</v>
      </c>
      <c r="C519">
        <v>4</v>
      </c>
      <c r="D519" t="s">
        <v>35</v>
      </c>
      <c r="E519" t="s">
        <v>30</v>
      </c>
      <c r="F519">
        <v>2</v>
      </c>
      <c r="G519" s="7">
        <v>4851</v>
      </c>
      <c r="H519" t="s">
        <v>32</v>
      </c>
      <c r="I519">
        <v>3</v>
      </c>
      <c r="J519">
        <v>3</v>
      </c>
      <c r="K519" s="5">
        <v>0.08</v>
      </c>
      <c r="L519" s="5">
        <v>0.1</v>
      </c>
      <c r="M519" s="6">
        <f t="shared" si="24"/>
        <v>-2.0000000000000004E-2</v>
      </c>
      <c r="N519" s="8">
        <f t="shared" si="25"/>
        <v>970.2</v>
      </c>
      <c r="O519">
        <v>3000</v>
      </c>
      <c r="P519" t="str">
        <f t="shared" si="26"/>
        <v>low</v>
      </c>
      <c r="Q519" t="s">
        <v>26</v>
      </c>
      <c r="R519">
        <v>810</v>
      </c>
      <c r="S519" t="s">
        <v>27</v>
      </c>
      <c r="T519">
        <v>8</v>
      </c>
      <c r="U519">
        <v>3</v>
      </c>
      <c r="V519" t="s">
        <v>28</v>
      </c>
      <c r="W519">
        <v>57</v>
      </c>
      <c r="X519">
        <v>4</v>
      </c>
      <c r="Y519">
        <v>2</v>
      </c>
      <c r="Z519" t="s">
        <v>37</v>
      </c>
      <c r="AA519">
        <v>15678</v>
      </c>
      <c r="AB519">
        <v>0</v>
      </c>
      <c r="AC519">
        <v>22</v>
      </c>
      <c r="AD519">
        <v>4</v>
      </c>
      <c r="AE519">
        <v>3</v>
      </c>
      <c r="AF519">
        <v>1</v>
      </c>
      <c r="AG519">
        <v>4</v>
      </c>
      <c r="AH519">
        <v>4</v>
      </c>
      <c r="AI519">
        <v>2</v>
      </c>
      <c r="AJ519">
        <v>1</v>
      </c>
      <c r="AK519" t="str">
        <f>IF(Table2[[#This Row],[Alpha]]&gt;3%,"high performer",IF(Table2[[#This Row],[Alpha]]&gt;0%,"average performer","low performer"))</f>
        <v>low performer</v>
      </c>
      <c r="AL519" s="8">
        <v>5421.8646623959321</v>
      </c>
      <c r="AM519">
        <f>Table2[[#This Row],[Salary]]/Table2[[#This Row],[Market Salary]]</f>
        <v>0.89471063961532638</v>
      </c>
      <c r="AN519" t="str">
        <f>IF(AND(Table2[[#This Row],[Alpha]]&gt;3%,Table2[[#This Row],[Salary]]&lt;MEDIAN(G:G)),"Underpaid",IF(AND(Table2[[#This Row],[Alpha]]&lt;0,Table2[[#This Row],[Salary]]&gt;MEDIAN(G:G)),"Overpaid","Fair"))</f>
        <v>Fair</v>
      </c>
      <c r="AO519" t="str">
        <f>IF(AND(Table2[[#This Row],[Alpha]]&gt;3%,Table2[[#This Row],[Tenure]]&gt;5),"Ready Now",IF(AND(Table2[[#This Row],[Alpha]]&gt;0,Table2[[#This Row],[Tenure]]&gt;3),"Ready Soon","Not Ready"))</f>
        <v>Not Ready</v>
      </c>
    </row>
    <row r="520" spans="1:41" x14ac:dyDescent="0.35">
      <c r="A520">
        <v>38</v>
      </c>
      <c r="B520" t="s">
        <v>32</v>
      </c>
      <c r="C520">
        <v>4</v>
      </c>
      <c r="D520" t="s">
        <v>29</v>
      </c>
      <c r="E520" t="s">
        <v>30</v>
      </c>
      <c r="F520">
        <v>4</v>
      </c>
      <c r="G520" s="7">
        <v>4028</v>
      </c>
      <c r="H520" t="s">
        <v>32</v>
      </c>
      <c r="I520">
        <v>3</v>
      </c>
      <c r="J520">
        <v>7</v>
      </c>
      <c r="K520" s="5">
        <v>0.12</v>
      </c>
      <c r="L520" s="5">
        <v>0.11</v>
      </c>
      <c r="M520" s="6">
        <f t="shared" si="24"/>
        <v>9.999999999999995E-3</v>
      </c>
      <c r="N520" s="8">
        <f t="shared" si="25"/>
        <v>805.6</v>
      </c>
      <c r="O520">
        <v>1200</v>
      </c>
      <c r="P520" t="str">
        <f t="shared" si="26"/>
        <v>low</v>
      </c>
      <c r="Q520" t="s">
        <v>26</v>
      </c>
      <c r="R520">
        <v>243</v>
      </c>
      <c r="S520" t="s">
        <v>27</v>
      </c>
      <c r="T520">
        <v>7</v>
      </c>
      <c r="U520">
        <v>4</v>
      </c>
      <c r="V520" t="s">
        <v>48</v>
      </c>
      <c r="W520">
        <v>46</v>
      </c>
      <c r="X520">
        <v>2</v>
      </c>
      <c r="Y520">
        <v>2</v>
      </c>
      <c r="Z520" t="s">
        <v>31</v>
      </c>
      <c r="AA520">
        <v>7791</v>
      </c>
      <c r="AB520">
        <v>0</v>
      </c>
      <c r="AC520">
        <v>20</v>
      </c>
      <c r="AD520">
        <v>4</v>
      </c>
      <c r="AE520">
        <v>1</v>
      </c>
      <c r="AF520">
        <v>0</v>
      </c>
      <c r="AG520">
        <v>8</v>
      </c>
      <c r="AH520">
        <v>2</v>
      </c>
      <c r="AI520">
        <v>7</v>
      </c>
      <c r="AJ520">
        <v>0</v>
      </c>
      <c r="AK520" t="str">
        <f>IF(Table2[[#This Row],[Alpha]]&gt;3%,"high performer",IF(Table2[[#This Row],[Alpha]]&gt;0%,"average performer","low performer"))</f>
        <v>average performer</v>
      </c>
      <c r="AL520" s="8">
        <v>4327.7184064150497</v>
      </c>
      <c r="AM520">
        <f>Table2[[#This Row],[Salary]]/Table2[[#This Row],[Market Salary]]</f>
        <v>0.93074447589501852</v>
      </c>
      <c r="AN520" t="str">
        <f>IF(AND(Table2[[#This Row],[Alpha]]&gt;3%,Table2[[#This Row],[Salary]]&lt;MEDIAN(G:G)),"Underpaid",IF(AND(Table2[[#This Row],[Alpha]]&lt;0,Table2[[#This Row],[Salary]]&gt;MEDIAN(G:G)),"Overpaid","Fair"))</f>
        <v>Fair</v>
      </c>
      <c r="AO520" t="str">
        <f>IF(AND(Table2[[#This Row],[Alpha]]&gt;3%,Table2[[#This Row],[Tenure]]&gt;5),"Ready Now",IF(AND(Table2[[#This Row],[Alpha]]&gt;0,Table2[[#This Row],[Tenure]]&gt;3),"Ready Soon","Not Ready"))</f>
        <v>Ready Soon</v>
      </c>
    </row>
    <row r="521" spans="1:41" x14ac:dyDescent="0.35">
      <c r="A521">
        <v>29</v>
      </c>
      <c r="B521" t="s">
        <v>32</v>
      </c>
      <c r="C521">
        <v>2</v>
      </c>
      <c r="D521" t="s">
        <v>35</v>
      </c>
      <c r="E521" t="s">
        <v>36</v>
      </c>
      <c r="F521">
        <v>4</v>
      </c>
      <c r="G521" s="7">
        <v>2720</v>
      </c>
      <c r="H521" t="s">
        <v>32</v>
      </c>
      <c r="I521">
        <v>3</v>
      </c>
      <c r="J521">
        <v>10</v>
      </c>
      <c r="K521" s="5">
        <v>0.1</v>
      </c>
      <c r="L521" s="5">
        <v>7.0000000000000007E-2</v>
      </c>
      <c r="M521" s="6">
        <f t="shared" si="24"/>
        <v>0.03</v>
      </c>
      <c r="N521" s="8">
        <f t="shared" si="25"/>
        <v>544</v>
      </c>
      <c r="O521">
        <v>4500</v>
      </c>
      <c r="P521" t="str">
        <f t="shared" si="26"/>
        <v>low</v>
      </c>
      <c r="Q521" t="s">
        <v>33</v>
      </c>
      <c r="R521">
        <v>806</v>
      </c>
      <c r="S521" t="s">
        <v>34</v>
      </c>
      <c r="T521">
        <v>1</v>
      </c>
      <c r="U521">
        <v>4</v>
      </c>
      <c r="V521" t="s">
        <v>28</v>
      </c>
      <c r="W521">
        <v>76</v>
      </c>
      <c r="X521">
        <v>1</v>
      </c>
      <c r="Y521">
        <v>1</v>
      </c>
      <c r="Z521" t="s">
        <v>41</v>
      </c>
      <c r="AA521">
        <v>18959</v>
      </c>
      <c r="AB521">
        <v>1</v>
      </c>
      <c r="AC521">
        <v>18</v>
      </c>
      <c r="AD521">
        <v>3</v>
      </c>
      <c r="AE521">
        <v>4</v>
      </c>
      <c r="AF521">
        <v>1</v>
      </c>
      <c r="AG521">
        <v>10</v>
      </c>
      <c r="AH521">
        <v>5</v>
      </c>
      <c r="AI521">
        <v>7</v>
      </c>
      <c r="AJ521">
        <v>2</v>
      </c>
      <c r="AK521" t="str">
        <f>IF(Table2[[#This Row],[Alpha]]&gt;3%,"high performer",IF(Table2[[#This Row],[Alpha]]&gt;0%,"average performer","low performer"))</f>
        <v>average performer</v>
      </c>
      <c r="AL521" s="8">
        <v>3275.6561362954421</v>
      </c>
      <c r="AM521">
        <f>Table2[[#This Row],[Salary]]/Table2[[#This Row],[Market Salary]]</f>
        <v>0.83036798944230639</v>
      </c>
      <c r="AN521" t="str">
        <f>IF(AND(Table2[[#This Row],[Alpha]]&gt;3%,Table2[[#This Row],[Salary]]&lt;MEDIAN(G:G)),"Underpaid",IF(AND(Table2[[#This Row],[Alpha]]&lt;0,Table2[[#This Row],[Salary]]&gt;MEDIAN(G:G)),"Overpaid","Fair"))</f>
        <v>Fair</v>
      </c>
      <c r="AO521" t="str">
        <f>IF(AND(Table2[[#This Row],[Alpha]]&gt;3%,Table2[[#This Row],[Tenure]]&gt;5),"Ready Now",IF(AND(Table2[[#This Row],[Alpha]]&gt;0,Table2[[#This Row],[Tenure]]&gt;3),"Ready Soon","Not Ready"))</f>
        <v>Ready Soon</v>
      </c>
    </row>
    <row r="522" spans="1:41" x14ac:dyDescent="0.35">
      <c r="A522">
        <v>48</v>
      </c>
      <c r="B522" t="s">
        <v>32</v>
      </c>
      <c r="C522">
        <v>2</v>
      </c>
      <c r="D522" t="s">
        <v>35</v>
      </c>
      <c r="E522" t="s">
        <v>30</v>
      </c>
      <c r="F522">
        <v>2</v>
      </c>
      <c r="G522" s="7">
        <v>8120</v>
      </c>
      <c r="H522" t="s">
        <v>32</v>
      </c>
      <c r="I522">
        <v>3</v>
      </c>
      <c r="J522">
        <v>2</v>
      </c>
      <c r="K522" s="5">
        <v>0.12</v>
      </c>
      <c r="L522" s="5">
        <v>7.0000000000000007E-2</v>
      </c>
      <c r="M522" s="6">
        <f t="shared" si="24"/>
        <v>4.9999999999999989E-2</v>
      </c>
      <c r="N522" s="8">
        <f t="shared" si="25"/>
        <v>1624</v>
      </c>
      <c r="O522">
        <v>4500</v>
      </c>
      <c r="P522" t="str">
        <f t="shared" si="26"/>
        <v>low</v>
      </c>
      <c r="Q522" t="s">
        <v>26</v>
      </c>
      <c r="R522">
        <v>817</v>
      </c>
      <c r="S522" t="s">
        <v>27</v>
      </c>
      <c r="T522">
        <v>2</v>
      </c>
      <c r="U522">
        <v>1</v>
      </c>
      <c r="V522" t="s">
        <v>48</v>
      </c>
      <c r="W522">
        <v>56</v>
      </c>
      <c r="X522">
        <v>4</v>
      </c>
      <c r="Y522">
        <v>2</v>
      </c>
      <c r="Z522" t="s">
        <v>37</v>
      </c>
      <c r="AA522">
        <v>18597</v>
      </c>
      <c r="AB522">
        <v>3</v>
      </c>
      <c r="AC522">
        <v>12</v>
      </c>
      <c r="AD522">
        <v>3</v>
      </c>
      <c r="AE522">
        <v>4</v>
      </c>
      <c r="AF522">
        <v>0</v>
      </c>
      <c r="AG522">
        <v>12</v>
      </c>
      <c r="AH522">
        <v>3</v>
      </c>
      <c r="AI522">
        <v>2</v>
      </c>
      <c r="AJ522">
        <v>2</v>
      </c>
      <c r="AK522" t="str">
        <f>IF(Table2[[#This Row],[Alpha]]&gt;3%,"high performer",IF(Table2[[#This Row],[Alpha]]&gt;0%,"average performer","low performer"))</f>
        <v>high performer</v>
      </c>
      <c r="AL522" s="8">
        <v>9258.9239175036291</v>
      </c>
      <c r="AM522">
        <f>Table2[[#This Row],[Salary]]/Table2[[#This Row],[Market Salary]]</f>
        <v>0.87699176193136885</v>
      </c>
      <c r="AN522" t="str">
        <f>IF(AND(Table2[[#This Row],[Alpha]]&gt;3%,Table2[[#This Row],[Salary]]&lt;MEDIAN(G:G)),"Underpaid",IF(AND(Table2[[#This Row],[Alpha]]&lt;0,Table2[[#This Row],[Salary]]&gt;MEDIAN(G:G)),"Overpaid","Fair"))</f>
        <v>Fair</v>
      </c>
      <c r="AO522" t="str">
        <f>IF(AND(Table2[[#This Row],[Alpha]]&gt;3%,Table2[[#This Row],[Tenure]]&gt;5),"Ready Now",IF(AND(Table2[[#This Row],[Alpha]]&gt;0,Table2[[#This Row],[Tenure]]&gt;3),"Ready Soon","Not Ready"))</f>
        <v>Not Ready</v>
      </c>
    </row>
    <row r="523" spans="1:41" x14ac:dyDescent="0.35">
      <c r="A523">
        <v>27</v>
      </c>
      <c r="B523" t="s">
        <v>32</v>
      </c>
      <c r="C523">
        <v>4</v>
      </c>
      <c r="D523" t="s">
        <v>29</v>
      </c>
      <c r="E523" t="s">
        <v>30</v>
      </c>
      <c r="F523">
        <v>4</v>
      </c>
      <c r="G523" s="7">
        <v>4647</v>
      </c>
      <c r="H523" t="s">
        <v>25</v>
      </c>
      <c r="I523">
        <v>3</v>
      </c>
      <c r="J523">
        <v>6</v>
      </c>
      <c r="K523" s="5">
        <v>0.1</v>
      </c>
      <c r="L523" s="5">
        <v>7.0000000000000007E-2</v>
      </c>
      <c r="M523" s="6">
        <f t="shared" si="24"/>
        <v>0.03</v>
      </c>
      <c r="N523" s="8">
        <f t="shared" si="25"/>
        <v>929.40000000000009</v>
      </c>
      <c r="O523">
        <v>500</v>
      </c>
      <c r="P523" t="str">
        <f t="shared" si="26"/>
        <v>medium</v>
      </c>
      <c r="Q523" t="s">
        <v>33</v>
      </c>
      <c r="R523">
        <v>1410</v>
      </c>
      <c r="S523" t="s">
        <v>27</v>
      </c>
      <c r="T523">
        <v>3</v>
      </c>
      <c r="U523">
        <v>1</v>
      </c>
      <c r="V523" t="s">
        <v>40</v>
      </c>
      <c r="W523">
        <v>71</v>
      </c>
      <c r="X523">
        <v>4</v>
      </c>
      <c r="Y523">
        <v>2</v>
      </c>
      <c r="Z523" t="s">
        <v>41</v>
      </c>
      <c r="AA523">
        <v>16673</v>
      </c>
      <c r="AB523">
        <v>1</v>
      </c>
      <c r="AC523">
        <v>20</v>
      </c>
      <c r="AD523">
        <v>4</v>
      </c>
      <c r="AE523">
        <v>2</v>
      </c>
      <c r="AF523">
        <v>2</v>
      </c>
      <c r="AG523">
        <v>6</v>
      </c>
      <c r="AH523">
        <v>3</v>
      </c>
      <c r="AI523">
        <v>5</v>
      </c>
      <c r="AJ523">
        <v>0</v>
      </c>
      <c r="AK523" t="str">
        <f>IF(Table2[[#This Row],[Alpha]]&gt;3%,"high performer",IF(Table2[[#This Row],[Alpha]]&gt;0%,"average performer","low performer"))</f>
        <v>average performer</v>
      </c>
      <c r="AL523" s="8">
        <v>5797.1654763847037</v>
      </c>
      <c r="AM523">
        <f>Table2[[#This Row],[Salary]]/Table2[[#This Row],[Market Salary]]</f>
        <v>0.80159864660237656</v>
      </c>
      <c r="AN523" t="str">
        <f>IF(AND(Table2[[#This Row],[Alpha]]&gt;3%,Table2[[#This Row],[Salary]]&lt;MEDIAN(G:G)),"Underpaid",IF(AND(Table2[[#This Row],[Alpha]]&lt;0,Table2[[#This Row],[Salary]]&gt;MEDIAN(G:G)),"Overpaid","Fair"))</f>
        <v>Fair</v>
      </c>
      <c r="AO523" t="str">
        <f>IF(AND(Table2[[#This Row],[Alpha]]&gt;3%,Table2[[#This Row],[Tenure]]&gt;5),"Ready Now",IF(AND(Table2[[#This Row],[Alpha]]&gt;0,Table2[[#This Row],[Tenure]]&gt;3),"Ready Soon","Not Ready"))</f>
        <v>Ready Soon</v>
      </c>
    </row>
    <row r="524" spans="1:41" x14ac:dyDescent="0.35">
      <c r="A524">
        <v>37</v>
      </c>
      <c r="B524" t="s">
        <v>32</v>
      </c>
      <c r="C524">
        <v>4</v>
      </c>
      <c r="D524" t="s">
        <v>35</v>
      </c>
      <c r="E524" t="s">
        <v>36</v>
      </c>
      <c r="F524">
        <v>4</v>
      </c>
      <c r="G524" s="7">
        <v>4680</v>
      </c>
      <c r="H524" t="s">
        <v>32</v>
      </c>
      <c r="I524">
        <v>3</v>
      </c>
      <c r="J524">
        <v>1</v>
      </c>
      <c r="K524" s="5">
        <v>0.15</v>
      </c>
      <c r="L524" s="5">
        <v>0.1</v>
      </c>
      <c r="M524" s="6">
        <f t="shared" si="24"/>
        <v>4.9999999999999989E-2</v>
      </c>
      <c r="N524" s="8">
        <f t="shared" si="25"/>
        <v>936</v>
      </c>
      <c r="O524">
        <v>3000</v>
      </c>
      <c r="P524" t="str">
        <f t="shared" si="26"/>
        <v>low</v>
      </c>
      <c r="Q524" t="s">
        <v>26</v>
      </c>
      <c r="R524">
        <v>1225</v>
      </c>
      <c r="S524" t="s">
        <v>34</v>
      </c>
      <c r="T524">
        <v>10</v>
      </c>
      <c r="U524">
        <v>2</v>
      </c>
      <c r="V524" t="s">
        <v>28</v>
      </c>
      <c r="W524">
        <v>80</v>
      </c>
      <c r="X524">
        <v>4</v>
      </c>
      <c r="Y524">
        <v>1</v>
      </c>
      <c r="Z524" t="s">
        <v>31</v>
      </c>
      <c r="AA524">
        <v>15232</v>
      </c>
      <c r="AB524">
        <v>3</v>
      </c>
      <c r="AC524">
        <v>17</v>
      </c>
      <c r="AD524">
        <v>3</v>
      </c>
      <c r="AE524">
        <v>1</v>
      </c>
      <c r="AF524">
        <v>0</v>
      </c>
      <c r="AG524">
        <v>4</v>
      </c>
      <c r="AH524">
        <v>2</v>
      </c>
      <c r="AI524">
        <v>0</v>
      </c>
      <c r="AJ524">
        <v>0</v>
      </c>
      <c r="AK524" t="str">
        <f>IF(Table2[[#This Row],[Alpha]]&gt;3%,"high performer",IF(Table2[[#This Row],[Alpha]]&gt;0%,"average performer","low performer"))</f>
        <v>high performer</v>
      </c>
      <c r="AL524" s="8">
        <v>5146.2799853780598</v>
      </c>
      <c r="AM524">
        <f>Table2[[#This Row],[Salary]]/Table2[[#This Row],[Market Salary]]</f>
        <v>0.9093947498575895</v>
      </c>
      <c r="AN524" t="str">
        <f>IF(AND(Table2[[#This Row],[Alpha]]&gt;3%,Table2[[#This Row],[Salary]]&lt;MEDIAN(G:G)),"Underpaid",IF(AND(Table2[[#This Row],[Alpha]]&lt;0,Table2[[#This Row],[Salary]]&gt;MEDIAN(G:G)),"Overpaid","Fair"))</f>
        <v>Underpaid</v>
      </c>
      <c r="AO524" t="str">
        <f>IF(AND(Table2[[#This Row],[Alpha]]&gt;3%,Table2[[#This Row],[Tenure]]&gt;5),"Ready Now",IF(AND(Table2[[#This Row],[Alpha]]&gt;0,Table2[[#This Row],[Tenure]]&gt;3),"Ready Soon","Not Ready"))</f>
        <v>Not Ready</v>
      </c>
    </row>
    <row r="525" spans="1:41" x14ac:dyDescent="0.35">
      <c r="A525">
        <v>50</v>
      </c>
      <c r="B525" t="s">
        <v>32</v>
      </c>
      <c r="C525">
        <v>4</v>
      </c>
      <c r="D525" t="s">
        <v>35</v>
      </c>
      <c r="E525" t="s">
        <v>39</v>
      </c>
      <c r="F525">
        <v>3</v>
      </c>
      <c r="G525" s="7">
        <v>3221</v>
      </c>
      <c r="H525" t="s">
        <v>25</v>
      </c>
      <c r="I525">
        <v>3</v>
      </c>
      <c r="J525">
        <v>20</v>
      </c>
      <c r="K525" s="5">
        <v>0.08</v>
      </c>
      <c r="L525" s="5">
        <v>0.11</v>
      </c>
      <c r="M525" s="6">
        <f t="shared" si="24"/>
        <v>-0.03</v>
      </c>
      <c r="N525" s="8">
        <f t="shared" si="25"/>
        <v>644.20000000000005</v>
      </c>
      <c r="O525">
        <v>4500</v>
      </c>
      <c r="P525" t="str">
        <f t="shared" si="26"/>
        <v>low</v>
      </c>
      <c r="Q525" t="s">
        <v>26</v>
      </c>
      <c r="R525">
        <v>1207</v>
      </c>
      <c r="S525" t="s">
        <v>34</v>
      </c>
      <c r="T525">
        <v>28</v>
      </c>
      <c r="U525">
        <v>1</v>
      </c>
      <c r="V525" t="s">
        <v>40</v>
      </c>
      <c r="W525">
        <v>74</v>
      </c>
      <c r="X525">
        <v>4</v>
      </c>
      <c r="Y525">
        <v>1</v>
      </c>
      <c r="Z525" t="s">
        <v>37</v>
      </c>
      <c r="AA525">
        <v>3297</v>
      </c>
      <c r="AB525">
        <v>1</v>
      </c>
      <c r="AC525">
        <v>11</v>
      </c>
      <c r="AD525">
        <v>3</v>
      </c>
      <c r="AE525">
        <v>3</v>
      </c>
      <c r="AF525">
        <v>3</v>
      </c>
      <c r="AG525">
        <v>20</v>
      </c>
      <c r="AH525">
        <v>3</v>
      </c>
      <c r="AI525">
        <v>8</v>
      </c>
      <c r="AJ525">
        <v>3</v>
      </c>
      <c r="AK525" t="str">
        <f>IF(Table2[[#This Row],[Alpha]]&gt;3%,"high performer",IF(Table2[[#This Row],[Alpha]]&gt;0%,"average performer","low performer"))</f>
        <v>low performer</v>
      </c>
      <c r="AL525" s="8">
        <v>4176.1359706911853</v>
      </c>
      <c r="AM525">
        <f>Table2[[#This Row],[Salary]]/Table2[[#This Row],[Market Salary]]</f>
        <v>0.7712871474026497</v>
      </c>
      <c r="AN525" t="str">
        <f>IF(AND(Table2[[#This Row],[Alpha]]&gt;3%,Table2[[#This Row],[Salary]]&lt;MEDIAN(G:G)),"Underpaid",IF(AND(Table2[[#This Row],[Alpha]]&lt;0,Table2[[#This Row],[Salary]]&gt;MEDIAN(G:G)),"Overpaid","Fair"))</f>
        <v>Fair</v>
      </c>
      <c r="AO525" t="str">
        <f>IF(AND(Table2[[#This Row],[Alpha]]&gt;3%,Table2[[#This Row],[Tenure]]&gt;5),"Ready Now",IF(AND(Table2[[#This Row],[Alpha]]&gt;0,Table2[[#This Row],[Tenure]]&gt;3),"Ready Soon","Not Ready"))</f>
        <v>Not Ready</v>
      </c>
    </row>
    <row r="526" spans="1:41" x14ac:dyDescent="0.35">
      <c r="A526">
        <v>34</v>
      </c>
      <c r="B526" t="s">
        <v>32</v>
      </c>
      <c r="C526">
        <v>4</v>
      </c>
      <c r="D526" t="s">
        <v>29</v>
      </c>
      <c r="E526" t="s">
        <v>43</v>
      </c>
      <c r="F526">
        <v>2</v>
      </c>
      <c r="G526" s="7">
        <v>8621</v>
      </c>
      <c r="H526" t="s">
        <v>32</v>
      </c>
      <c r="I526">
        <v>4</v>
      </c>
      <c r="J526">
        <v>8</v>
      </c>
      <c r="K526" s="5">
        <v>0.15</v>
      </c>
      <c r="L526" s="5">
        <v>0.11</v>
      </c>
      <c r="M526" s="6">
        <f t="shared" si="24"/>
        <v>3.9999999999999994E-2</v>
      </c>
      <c r="N526" s="8">
        <f t="shared" si="25"/>
        <v>1724.2</v>
      </c>
      <c r="O526">
        <v>4500</v>
      </c>
      <c r="P526" t="str">
        <f t="shared" si="26"/>
        <v>low</v>
      </c>
      <c r="Q526" t="s">
        <v>26</v>
      </c>
      <c r="R526">
        <v>1442</v>
      </c>
      <c r="S526" t="s">
        <v>34</v>
      </c>
      <c r="T526">
        <v>9</v>
      </c>
      <c r="U526">
        <v>3</v>
      </c>
      <c r="V526" t="s">
        <v>40</v>
      </c>
      <c r="W526">
        <v>46</v>
      </c>
      <c r="X526">
        <v>2</v>
      </c>
      <c r="Y526">
        <v>3</v>
      </c>
      <c r="Z526" t="s">
        <v>31</v>
      </c>
      <c r="AA526">
        <v>17654</v>
      </c>
      <c r="AB526">
        <v>1</v>
      </c>
      <c r="AC526">
        <v>14</v>
      </c>
      <c r="AD526">
        <v>3</v>
      </c>
      <c r="AE526">
        <v>2</v>
      </c>
      <c r="AF526">
        <v>0</v>
      </c>
      <c r="AG526">
        <v>9</v>
      </c>
      <c r="AH526">
        <v>3</v>
      </c>
      <c r="AI526">
        <v>7</v>
      </c>
      <c r="AJ526">
        <v>7</v>
      </c>
      <c r="AK526" t="str">
        <f>IF(Table2[[#This Row],[Alpha]]&gt;3%,"high performer",IF(Table2[[#This Row],[Alpha]]&gt;0%,"average performer","low performer"))</f>
        <v>high performer</v>
      </c>
      <c r="AL526" s="8">
        <v>10049.921975184745</v>
      </c>
      <c r="AM526">
        <f>Table2[[#This Row],[Salary]]/Table2[[#This Row],[Market Salary]]</f>
        <v>0.85781760508061278</v>
      </c>
      <c r="AN526" t="str">
        <f>IF(AND(Table2[[#This Row],[Alpha]]&gt;3%,Table2[[#This Row],[Salary]]&lt;MEDIAN(G:G)),"Underpaid",IF(AND(Table2[[#This Row],[Alpha]]&lt;0,Table2[[#This Row],[Salary]]&gt;MEDIAN(G:G)),"Overpaid","Fair"))</f>
        <v>Fair</v>
      </c>
      <c r="AO526" t="str">
        <f>IF(AND(Table2[[#This Row],[Alpha]]&gt;3%,Table2[[#This Row],[Tenure]]&gt;5),"Ready Now",IF(AND(Table2[[#This Row],[Alpha]]&gt;0,Table2[[#This Row],[Tenure]]&gt;3),"Ready Soon","Not Ready"))</f>
        <v>Ready Now</v>
      </c>
    </row>
    <row r="527" spans="1:41" x14ac:dyDescent="0.35">
      <c r="A527">
        <v>24</v>
      </c>
      <c r="B527" t="s">
        <v>25</v>
      </c>
      <c r="C527">
        <v>1</v>
      </c>
      <c r="D527" t="s">
        <v>29</v>
      </c>
      <c r="E527" t="s">
        <v>30</v>
      </c>
      <c r="F527">
        <v>3</v>
      </c>
      <c r="G527" s="7">
        <v>4577</v>
      </c>
      <c r="H527" t="s">
        <v>32</v>
      </c>
      <c r="I527">
        <v>3</v>
      </c>
      <c r="J527">
        <v>2</v>
      </c>
      <c r="K527" s="5">
        <v>0.1</v>
      </c>
      <c r="L527" s="5">
        <v>0.11</v>
      </c>
      <c r="M527" s="6">
        <f t="shared" si="24"/>
        <v>-9.999999999999995E-3</v>
      </c>
      <c r="N527" s="8">
        <f t="shared" si="25"/>
        <v>915.40000000000009</v>
      </c>
      <c r="O527">
        <v>4500</v>
      </c>
      <c r="P527" t="str">
        <f t="shared" si="26"/>
        <v>medium</v>
      </c>
      <c r="Q527" t="s">
        <v>26</v>
      </c>
      <c r="R527">
        <v>693</v>
      </c>
      <c r="S527" t="s">
        <v>27</v>
      </c>
      <c r="T527">
        <v>3</v>
      </c>
      <c r="U527">
        <v>2</v>
      </c>
      <c r="V527" t="s">
        <v>28</v>
      </c>
      <c r="W527">
        <v>65</v>
      </c>
      <c r="X527">
        <v>3</v>
      </c>
      <c r="Y527">
        <v>2</v>
      </c>
      <c r="Z527" t="s">
        <v>31</v>
      </c>
      <c r="AA527">
        <v>24785</v>
      </c>
      <c r="AB527">
        <v>9</v>
      </c>
      <c r="AC527">
        <v>14</v>
      </c>
      <c r="AD527">
        <v>3</v>
      </c>
      <c r="AE527">
        <v>1</v>
      </c>
      <c r="AF527">
        <v>0</v>
      </c>
      <c r="AG527">
        <v>4</v>
      </c>
      <c r="AH527">
        <v>3</v>
      </c>
      <c r="AI527">
        <v>2</v>
      </c>
      <c r="AJ527">
        <v>2</v>
      </c>
      <c r="AK527" t="str">
        <f>IF(Table2[[#This Row],[Alpha]]&gt;3%,"high performer",IF(Table2[[#This Row],[Alpha]]&gt;0%,"average performer","low performer"))</f>
        <v>low performer</v>
      </c>
      <c r="AL527" s="8">
        <v>4702.3055363705525</v>
      </c>
      <c r="AM527">
        <f>Table2[[#This Row],[Salary]]/Table2[[#This Row],[Market Salary]]</f>
        <v>0.9733523193247734</v>
      </c>
      <c r="AN527" t="str">
        <f>IF(AND(Table2[[#This Row],[Alpha]]&gt;3%,Table2[[#This Row],[Salary]]&lt;MEDIAN(G:G)),"Underpaid",IF(AND(Table2[[#This Row],[Alpha]]&lt;0,Table2[[#This Row],[Salary]]&gt;MEDIAN(G:G)),"Overpaid","Fair"))</f>
        <v>Fair</v>
      </c>
      <c r="AO527" t="str">
        <f>IF(AND(Table2[[#This Row],[Alpha]]&gt;3%,Table2[[#This Row],[Tenure]]&gt;5),"Ready Now",IF(AND(Table2[[#This Row],[Alpha]]&gt;0,Table2[[#This Row],[Tenure]]&gt;3),"Ready Soon","Not Ready"))</f>
        <v>Not Ready</v>
      </c>
    </row>
    <row r="528" spans="1:41" x14ac:dyDescent="0.35">
      <c r="A528">
        <v>39</v>
      </c>
      <c r="B528" t="s">
        <v>32</v>
      </c>
      <c r="C528">
        <v>4</v>
      </c>
      <c r="D528" t="s">
        <v>29</v>
      </c>
      <c r="E528" t="s">
        <v>43</v>
      </c>
      <c r="F528">
        <v>3</v>
      </c>
      <c r="G528" s="7">
        <v>4553</v>
      </c>
      <c r="H528" t="s">
        <v>32</v>
      </c>
      <c r="I528">
        <v>3</v>
      </c>
      <c r="J528">
        <v>20</v>
      </c>
      <c r="K528" s="5">
        <v>0.08</v>
      </c>
      <c r="L528" s="5">
        <v>7.0000000000000007E-2</v>
      </c>
      <c r="M528" s="6">
        <f t="shared" si="24"/>
        <v>9.999999999999995E-3</v>
      </c>
      <c r="N528" s="8">
        <f t="shared" si="25"/>
        <v>910.6</v>
      </c>
      <c r="O528">
        <v>3000</v>
      </c>
      <c r="P528" t="str">
        <f t="shared" si="26"/>
        <v>low</v>
      </c>
      <c r="Q528" t="s">
        <v>26</v>
      </c>
      <c r="R528">
        <v>408</v>
      </c>
      <c r="S528" t="s">
        <v>34</v>
      </c>
      <c r="T528">
        <v>2</v>
      </c>
      <c r="U528">
        <v>4</v>
      </c>
      <c r="V528" t="s">
        <v>49</v>
      </c>
      <c r="W528">
        <v>80</v>
      </c>
      <c r="X528">
        <v>2</v>
      </c>
      <c r="Y528">
        <v>2</v>
      </c>
      <c r="Z528" t="s">
        <v>31</v>
      </c>
      <c r="AA528">
        <v>20978</v>
      </c>
      <c r="AB528">
        <v>1</v>
      </c>
      <c r="AC528">
        <v>11</v>
      </c>
      <c r="AD528">
        <v>3</v>
      </c>
      <c r="AE528">
        <v>1</v>
      </c>
      <c r="AF528">
        <v>0</v>
      </c>
      <c r="AG528">
        <v>20</v>
      </c>
      <c r="AH528">
        <v>4</v>
      </c>
      <c r="AI528">
        <v>7</v>
      </c>
      <c r="AJ528">
        <v>11</v>
      </c>
      <c r="AK528" t="str">
        <f>IF(Table2[[#This Row],[Alpha]]&gt;3%,"high performer",IF(Table2[[#This Row],[Alpha]]&gt;0%,"average performer","low performer"))</f>
        <v>average performer</v>
      </c>
      <c r="AL528" s="8">
        <v>5183.4717491653728</v>
      </c>
      <c r="AM528">
        <f>Table2[[#This Row],[Salary]]/Table2[[#This Row],[Market Salary]]</f>
        <v>0.87836882698031693</v>
      </c>
      <c r="AN528" t="str">
        <f>IF(AND(Table2[[#This Row],[Alpha]]&gt;3%,Table2[[#This Row],[Salary]]&lt;MEDIAN(G:G)),"Underpaid",IF(AND(Table2[[#This Row],[Alpha]]&lt;0,Table2[[#This Row],[Salary]]&gt;MEDIAN(G:G)),"Overpaid","Fair"))</f>
        <v>Fair</v>
      </c>
      <c r="AO528" t="str">
        <f>IF(AND(Table2[[#This Row],[Alpha]]&gt;3%,Table2[[#This Row],[Tenure]]&gt;5),"Ready Now",IF(AND(Table2[[#This Row],[Alpha]]&gt;0,Table2[[#This Row],[Tenure]]&gt;3),"Ready Soon","Not Ready"))</f>
        <v>Ready Soon</v>
      </c>
    </row>
    <row r="529" spans="1:41" x14ac:dyDescent="0.35">
      <c r="A529">
        <v>32</v>
      </c>
      <c r="B529" t="s">
        <v>32</v>
      </c>
      <c r="C529">
        <v>4</v>
      </c>
      <c r="D529" t="s">
        <v>35</v>
      </c>
      <c r="E529" t="s">
        <v>30</v>
      </c>
      <c r="F529">
        <v>4</v>
      </c>
      <c r="G529" s="7">
        <v>5396</v>
      </c>
      <c r="H529" t="s">
        <v>32</v>
      </c>
      <c r="I529">
        <v>2</v>
      </c>
      <c r="J529">
        <v>10</v>
      </c>
      <c r="K529" s="5">
        <v>0.15</v>
      </c>
      <c r="L529" s="5">
        <v>0.09</v>
      </c>
      <c r="M529" s="6">
        <f t="shared" si="24"/>
        <v>0.06</v>
      </c>
      <c r="N529" s="8">
        <f t="shared" si="25"/>
        <v>1079.2</v>
      </c>
      <c r="O529">
        <v>4500</v>
      </c>
      <c r="P529" t="str">
        <f t="shared" si="26"/>
        <v>low</v>
      </c>
      <c r="Q529" t="s">
        <v>26</v>
      </c>
      <c r="R529">
        <v>929</v>
      </c>
      <c r="S529" t="s">
        <v>27</v>
      </c>
      <c r="T529">
        <v>10</v>
      </c>
      <c r="U529">
        <v>3</v>
      </c>
      <c r="V529" t="s">
        <v>48</v>
      </c>
      <c r="W529">
        <v>55</v>
      </c>
      <c r="X529">
        <v>3</v>
      </c>
      <c r="Y529">
        <v>2</v>
      </c>
      <c r="Z529" t="s">
        <v>31</v>
      </c>
      <c r="AA529">
        <v>21703</v>
      </c>
      <c r="AB529">
        <v>1</v>
      </c>
      <c r="AC529">
        <v>12</v>
      </c>
      <c r="AD529">
        <v>3</v>
      </c>
      <c r="AE529">
        <v>4</v>
      </c>
      <c r="AF529">
        <v>0</v>
      </c>
      <c r="AG529">
        <v>10</v>
      </c>
      <c r="AH529">
        <v>2</v>
      </c>
      <c r="AI529">
        <v>7</v>
      </c>
      <c r="AJ529">
        <v>0</v>
      </c>
      <c r="AK529" t="str">
        <f>IF(Table2[[#This Row],[Alpha]]&gt;3%,"high performer",IF(Table2[[#This Row],[Alpha]]&gt;0%,"average performer","low performer"))</f>
        <v>high performer</v>
      </c>
      <c r="AL529" s="8">
        <v>6592.5233804260743</v>
      </c>
      <c r="AM529">
        <f>Table2[[#This Row],[Salary]]/Table2[[#This Row],[Market Salary]]</f>
        <v>0.81850297505524461</v>
      </c>
      <c r="AN529" t="str">
        <f>IF(AND(Table2[[#This Row],[Alpha]]&gt;3%,Table2[[#This Row],[Salary]]&lt;MEDIAN(G:G)),"Underpaid",IF(AND(Table2[[#This Row],[Alpha]]&lt;0,Table2[[#This Row],[Salary]]&gt;MEDIAN(G:G)),"Overpaid","Fair"))</f>
        <v>Fair</v>
      </c>
      <c r="AO529" t="str">
        <f>IF(AND(Table2[[#This Row],[Alpha]]&gt;3%,Table2[[#This Row],[Tenure]]&gt;5),"Ready Now",IF(AND(Table2[[#This Row],[Alpha]]&gt;0,Table2[[#This Row],[Tenure]]&gt;3),"Ready Soon","Not Ready"))</f>
        <v>Ready Now</v>
      </c>
    </row>
    <row r="530" spans="1:41" x14ac:dyDescent="0.35">
      <c r="A530">
        <v>50</v>
      </c>
      <c r="B530" t="s">
        <v>25</v>
      </c>
      <c r="C530">
        <v>2</v>
      </c>
      <c r="D530" t="s">
        <v>35</v>
      </c>
      <c r="E530" t="s">
        <v>30</v>
      </c>
      <c r="F530">
        <v>3</v>
      </c>
      <c r="G530" s="7">
        <v>6796</v>
      </c>
      <c r="H530" t="s">
        <v>25</v>
      </c>
      <c r="I530">
        <v>3</v>
      </c>
      <c r="J530">
        <v>4</v>
      </c>
      <c r="K530" s="5">
        <v>0.08</v>
      </c>
      <c r="L530" s="5">
        <v>0.1</v>
      </c>
      <c r="M530" s="6">
        <f t="shared" si="24"/>
        <v>-2.0000000000000004E-2</v>
      </c>
      <c r="N530" s="8">
        <f t="shared" si="25"/>
        <v>1359.2</v>
      </c>
      <c r="O530">
        <v>1200</v>
      </c>
      <c r="P530" t="str">
        <f t="shared" si="26"/>
        <v>low</v>
      </c>
      <c r="Q530" t="s">
        <v>33</v>
      </c>
      <c r="R530">
        <v>562</v>
      </c>
      <c r="S530" t="s">
        <v>27</v>
      </c>
      <c r="T530">
        <v>8</v>
      </c>
      <c r="U530">
        <v>2</v>
      </c>
      <c r="V530" t="s">
        <v>49</v>
      </c>
      <c r="W530">
        <v>50</v>
      </c>
      <c r="X530">
        <v>3</v>
      </c>
      <c r="Y530">
        <v>2</v>
      </c>
      <c r="Z530" t="s">
        <v>37</v>
      </c>
      <c r="AA530">
        <v>23452</v>
      </c>
      <c r="AB530">
        <v>3</v>
      </c>
      <c r="AC530">
        <v>14</v>
      </c>
      <c r="AD530">
        <v>3</v>
      </c>
      <c r="AE530">
        <v>1</v>
      </c>
      <c r="AF530">
        <v>1</v>
      </c>
      <c r="AG530">
        <v>18</v>
      </c>
      <c r="AH530">
        <v>4</v>
      </c>
      <c r="AI530">
        <v>3</v>
      </c>
      <c r="AJ530">
        <v>1</v>
      </c>
      <c r="AK530" t="str">
        <f>IF(Table2[[#This Row],[Alpha]]&gt;3%,"high performer",IF(Table2[[#This Row],[Alpha]]&gt;0%,"average performer","low performer"))</f>
        <v>low performer</v>
      </c>
      <c r="AL530" s="8">
        <v>8464.4655465363703</v>
      </c>
      <c r="AM530">
        <f>Table2[[#This Row],[Salary]]/Table2[[#This Row],[Market Salary]]</f>
        <v>0.80288589546931277</v>
      </c>
      <c r="AN530" t="str">
        <f>IF(AND(Table2[[#This Row],[Alpha]]&gt;3%,Table2[[#This Row],[Salary]]&lt;MEDIAN(G:G)),"Underpaid",IF(AND(Table2[[#This Row],[Alpha]]&lt;0,Table2[[#This Row],[Salary]]&gt;MEDIAN(G:G)),"Overpaid","Fair"))</f>
        <v>Overpaid</v>
      </c>
      <c r="AO530" t="str">
        <f>IF(AND(Table2[[#This Row],[Alpha]]&gt;3%,Table2[[#This Row],[Tenure]]&gt;5),"Ready Now",IF(AND(Table2[[#This Row],[Alpha]]&gt;0,Table2[[#This Row],[Tenure]]&gt;3),"Ready Soon","Not Ready"))</f>
        <v>Not Ready</v>
      </c>
    </row>
    <row r="531" spans="1:41" x14ac:dyDescent="0.35">
      <c r="A531">
        <v>38</v>
      </c>
      <c r="B531" t="s">
        <v>32</v>
      </c>
      <c r="C531">
        <v>2</v>
      </c>
      <c r="D531" t="s">
        <v>29</v>
      </c>
      <c r="E531" t="s">
        <v>43</v>
      </c>
      <c r="F531">
        <v>4</v>
      </c>
      <c r="G531" s="7">
        <v>7625</v>
      </c>
      <c r="H531" t="s">
        <v>32</v>
      </c>
      <c r="I531">
        <v>2</v>
      </c>
      <c r="J531">
        <v>9</v>
      </c>
      <c r="K531" s="5">
        <v>0.1</v>
      </c>
      <c r="L531" s="5">
        <v>0.1</v>
      </c>
      <c r="M531" s="6">
        <f t="shared" si="24"/>
        <v>0</v>
      </c>
      <c r="N531" s="8">
        <f t="shared" si="25"/>
        <v>1525</v>
      </c>
      <c r="O531">
        <v>1200</v>
      </c>
      <c r="P531" t="str">
        <f t="shared" si="26"/>
        <v>low</v>
      </c>
      <c r="Q531" t="s">
        <v>26</v>
      </c>
      <c r="R531">
        <v>827</v>
      </c>
      <c r="S531" t="s">
        <v>34</v>
      </c>
      <c r="T531">
        <v>1</v>
      </c>
      <c r="U531">
        <v>4</v>
      </c>
      <c r="V531" t="s">
        <v>28</v>
      </c>
      <c r="W531">
        <v>33</v>
      </c>
      <c r="X531">
        <v>4</v>
      </c>
      <c r="Y531">
        <v>2</v>
      </c>
      <c r="Z531" t="s">
        <v>31</v>
      </c>
      <c r="AA531">
        <v>19383</v>
      </c>
      <c r="AB531">
        <v>0</v>
      </c>
      <c r="AC531">
        <v>13</v>
      </c>
      <c r="AD531">
        <v>3</v>
      </c>
      <c r="AE531">
        <v>3</v>
      </c>
      <c r="AF531">
        <v>0</v>
      </c>
      <c r="AG531">
        <v>10</v>
      </c>
      <c r="AH531">
        <v>4</v>
      </c>
      <c r="AI531">
        <v>7</v>
      </c>
      <c r="AJ531">
        <v>1</v>
      </c>
      <c r="AK531" t="str">
        <f>IF(Table2[[#This Row],[Alpha]]&gt;3%,"high performer",IF(Table2[[#This Row],[Alpha]]&gt;0%,"average performer","low performer"))</f>
        <v>low performer</v>
      </c>
      <c r="AL531" s="8">
        <v>8456.9461745045664</v>
      </c>
      <c r="AM531">
        <f>Table2[[#This Row],[Salary]]/Table2[[#This Row],[Market Salary]]</f>
        <v>0.9016256982913452</v>
      </c>
      <c r="AN531" t="str">
        <f>IF(AND(Table2[[#This Row],[Alpha]]&gt;3%,Table2[[#This Row],[Salary]]&lt;MEDIAN(G:G)),"Underpaid",IF(AND(Table2[[#This Row],[Alpha]]&lt;0,Table2[[#This Row],[Salary]]&gt;MEDIAN(G:G)),"Overpaid","Fair"))</f>
        <v>Fair</v>
      </c>
      <c r="AO531" t="str">
        <f>IF(AND(Table2[[#This Row],[Alpha]]&gt;3%,Table2[[#This Row],[Tenure]]&gt;5),"Ready Now",IF(AND(Table2[[#This Row],[Alpha]]&gt;0,Table2[[#This Row],[Tenure]]&gt;3),"Ready Soon","Not Ready"))</f>
        <v>Not Ready</v>
      </c>
    </row>
    <row r="532" spans="1:41" x14ac:dyDescent="0.35">
      <c r="A532">
        <v>27</v>
      </c>
      <c r="B532" t="s">
        <v>32</v>
      </c>
      <c r="C532">
        <v>3</v>
      </c>
      <c r="D532" t="s">
        <v>29</v>
      </c>
      <c r="E532" t="s">
        <v>42</v>
      </c>
      <c r="F532">
        <v>1</v>
      </c>
      <c r="G532" s="7">
        <v>7412</v>
      </c>
      <c r="H532" t="s">
        <v>32</v>
      </c>
      <c r="I532">
        <v>3</v>
      </c>
      <c r="J532">
        <v>9</v>
      </c>
      <c r="K532" s="5">
        <v>0.08</v>
      </c>
      <c r="L532" s="5">
        <v>0.1</v>
      </c>
      <c r="M532" s="6">
        <f t="shared" si="24"/>
        <v>-2.0000000000000004E-2</v>
      </c>
      <c r="N532" s="8">
        <f t="shared" si="25"/>
        <v>1482.4</v>
      </c>
      <c r="O532">
        <v>4500</v>
      </c>
      <c r="P532" t="str">
        <f t="shared" si="26"/>
        <v>medium</v>
      </c>
      <c r="Q532" t="s">
        <v>26</v>
      </c>
      <c r="R532">
        <v>608</v>
      </c>
      <c r="S532" t="s">
        <v>34</v>
      </c>
      <c r="T532">
        <v>1</v>
      </c>
      <c r="U532">
        <v>2</v>
      </c>
      <c r="V532" t="s">
        <v>28</v>
      </c>
      <c r="W532">
        <v>68</v>
      </c>
      <c r="X532">
        <v>3</v>
      </c>
      <c r="Y532">
        <v>3</v>
      </c>
      <c r="Z532" t="s">
        <v>37</v>
      </c>
      <c r="AA532">
        <v>6009</v>
      </c>
      <c r="AB532">
        <v>1</v>
      </c>
      <c r="AC532">
        <v>11</v>
      </c>
      <c r="AD532">
        <v>3</v>
      </c>
      <c r="AE532">
        <v>4</v>
      </c>
      <c r="AF532">
        <v>0</v>
      </c>
      <c r="AG532">
        <v>9</v>
      </c>
      <c r="AH532">
        <v>3</v>
      </c>
      <c r="AI532">
        <v>7</v>
      </c>
      <c r="AJ532">
        <v>0</v>
      </c>
      <c r="AK532" t="str">
        <f>IF(Table2[[#This Row],[Alpha]]&gt;3%,"high performer",IF(Table2[[#This Row],[Alpha]]&gt;0%,"average performer","low performer"))</f>
        <v>low performer</v>
      </c>
      <c r="AL532" s="8">
        <v>8935.2940949640797</v>
      </c>
      <c r="AM532">
        <f>Table2[[#This Row],[Salary]]/Table2[[#This Row],[Market Salary]]</f>
        <v>0.82951942277729773</v>
      </c>
      <c r="AN532" t="str">
        <f>IF(AND(Table2[[#This Row],[Alpha]]&gt;3%,Table2[[#This Row],[Salary]]&lt;MEDIAN(G:G)),"Underpaid",IF(AND(Table2[[#This Row],[Alpha]]&lt;0,Table2[[#This Row],[Salary]]&gt;MEDIAN(G:G)),"Overpaid","Fair"))</f>
        <v>Overpaid</v>
      </c>
      <c r="AO532" t="str">
        <f>IF(AND(Table2[[#This Row],[Alpha]]&gt;3%,Table2[[#This Row],[Tenure]]&gt;5),"Ready Now",IF(AND(Table2[[#This Row],[Alpha]]&gt;0,Table2[[#This Row],[Tenure]]&gt;3),"Ready Soon","Not Ready"))</f>
        <v>Not Ready</v>
      </c>
    </row>
    <row r="533" spans="1:41" x14ac:dyDescent="0.35">
      <c r="A533">
        <v>32</v>
      </c>
      <c r="B533" t="s">
        <v>32</v>
      </c>
      <c r="C533">
        <v>3</v>
      </c>
      <c r="D533" t="s">
        <v>29</v>
      </c>
      <c r="E533" t="s">
        <v>47</v>
      </c>
      <c r="F533">
        <v>4</v>
      </c>
      <c r="G533" s="7">
        <v>11159</v>
      </c>
      <c r="H533" t="s">
        <v>32</v>
      </c>
      <c r="I533">
        <v>3</v>
      </c>
      <c r="J533">
        <v>7</v>
      </c>
      <c r="K533" s="5">
        <v>0.12</v>
      </c>
      <c r="L533" s="5">
        <v>0.11</v>
      </c>
      <c r="M533" s="6">
        <f t="shared" si="24"/>
        <v>9.999999999999995E-3</v>
      </c>
      <c r="N533" s="8">
        <f t="shared" si="25"/>
        <v>2231.8000000000002</v>
      </c>
      <c r="O533">
        <v>500</v>
      </c>
      <c r="P533" t="str">
        <f t="shared" si="26"/>
        <v>medium</v>
      </c>
      <c r="Q533" t="s">
        <v>26</v>
      </c>
      <c r="R533">
        <v>1018</v>
      </c>
      <c r="S533" t="s">
        <v>34</v>
      </c>
      <c r="T533">
        <v>3</v>
      </c>
      <c r="U533">
        <v>2</v>
      </c>
      <c r="V533" t="s">
        <v>28</v>
      </c>
      <c r="W533">
        <v>39</v>
      </c>
      <c r="X533">
        <v>3</v>
      </c>
      <c r="Y533">
        <v>3</v>
      </c>
      <c r="Z533" t="s">
        <v>31</v>
      </c>
      <c r="AA533">
        <v>19373</v>
      </c>
      <c r="AB533">
        <v>3</v>
      </c>
      <c r="AC533">
        <v>15</v>
      </c>
      <c r="AD533">
        <v>3</v>
      </c>
      <c r="AE533">
        <v>4</v>
      </c>
      <c r="AF533">
        <v>0</v>
      </c>
      <c r="AG533">
        <v>10</v>
      </c>
      <c r="AH533">
        <v>6</v>
      </c>
      <c r="AI533">
        <v>7</v>
      </c>
      <c r="AJ533">
        <v>7</v>
      </c>
      <c r="AK533" t="str">
        <f>IF(Table2[[#This Row],[Alpha]]&gt;3%,"high performer",IF(Table2[[#This Row],[Alpha]]&gt;0%,"average performer","low performer"))</f>
        <v>average performer</v>
      </c>
      <c r="AL533" s="8">
        <v>11948.986769593907</v>
      </c>
      <c r="AM533">
        <f>Table2[[#This Row],[Salary]]/Table2[[#This Row],[Market Salary]]</f>
        <v>0.93388671484647101</v>
      </c>
      <c r="AN533" t="str">
        <f>IF(AND(Table2[[#This Row],[Alpha]]&gt;3%,Table2[[#This Row],[Salary]]&lt;MEDIAN(G:G)),"Underpaid",IF(AND(Table2[[#This Row],[Alpha]]&lt;0,Table2[[#This Row],[Salary]]&gt;MEDIAN(G:G)),"Overpaid","Fair"))</f>
        <v>Fair</v>
      </c>
      <c r="AO533" t="str">
        <f>IF(AND(Table2[[#This Row],[Alpha]]&gt;3%,Table2[[#This Row],[Tenure]]&gt;5),"Ready Now",IF(AND(Table2[[#This Row],[Alpha]]&gt;0,Table2[[#This Row],[Tenure]]&gt;3),"Ready Soon","Not Ready"))</f>
        <v>Ready Soon</v>
      </c>
    </row>
    <row r="534" spans="1:41" x14ac:dyDescent="0.35">
      <c r="A534">
        <v>47</v>
      </c>
      <c r="B534" t="s">
        <v>32</v>
      </c>
      <c r="C534">
        <v>4</v>
      </c>
      <c r="D534" t="s">
        <v>35</v>
      </c>
      <c r="E534" t="s">
        <v>30</v>
      </c>
      <c r="F534">
        <v>1</v>
      </c>
      <c r="G534" s="7">
        <v>4960</v>
      </c>
      <c r="H534" t="s">
        <v>32</v>
      </c>
      <c r="I534">
        <v>3</v>
      </c>
      <c r="J534">
        <v>7</v>
      </c>
      <c r="K534" s="5">
        <v>0.15</v>
      </c>
      <c r="L534" s="5">
        <v>7.0000000000000007E-2</v>
      </c>
      <c r="M534" s="6">
        <f t="shared" si="24"/>
        <v>7.9999999999999988E-2</v>
      </c>
      <c r="N534" s="8">
        <f t="shared" si="25"/>
        <v>992</v>
      </c>
      <c r="O534">
        <v>1200</v>
      </c>
      <c r="P534" t="str">
        <f t="shared" si="26"/>
        <v>medium</v>
      </c>
      <c r="Q534" t="s">
        <v>26</v>
      </c>
      <c r="R534">
        <v>703</v>
      </c>
      <c r="S534" t="s">
        <v>27</v>
      </c>
      <c r="T534">
        <v>14</v>
      </c>
      <c r="U534">
        <v>4</v>
      </c>
      <c r="V534" t="s">
        <v>48</v>
      </c>
      <c r="W534">
        <v>42</v>
      </c>
      <c r="X534">
        <v>3</v>
      </c>
      <c r="Y534">
        <v>2</v>
      </c>
      <c r="Z534" t="s">
        <v>31</v>
      </c>
      <c r="AA534">
        <v>11825</v>
      </c>
      <c r="AB534">
        <v>2</v>
      </c>
      <c r="AC534">
        <v>12</v>
      </c>
      <c r="AD534">
        <v>3</v>
      </c>
      <c r="AE534">
        <v>4</v>
      </c>
      <c r="AF534">
        <v>0</v>
      </c>
      <c r="AG534">
        <v>20</v>
      </c>
      <c r="AH534">
        <v>2</v>
      </c>
      <c r="AI534">
        <v>7</v>
      </c>
      <c r="AJ534">
        <v>1</v>
      </c>
      <c r="AK534" t="str">
        <f>IF(Table2[[#This Row],[Alpha]]&gt;3%,"high performer",IF(Table2[[#This Row],[Alpha]]&gt;0%,"average performer","low performer"))</f>
        <v>high performer</v>
      </c>
      <c r="AL534" s="8">
        <v>5614.1320703587762</v>
      </c>
      <c r="AM534">
        <f>Table2[[#This Row],[Salary]]/Table2[[#This Row],[Market Salary]]</f>
        <v>0.88348473777230296</v>
      </c>
      <c r="AN534" t="str">
        <f>IF(AND(Table2[[#This Row],[Alpha]]&gt;3%,Table2[[#This Row],[Salary]]&lt;MEDIAN(G:G)),"Underpaid",IF(AND(Table2[[#This Row],[Alpha]]&lt;0,Table2[[#This Row],[Salary]]&gt;MEDIAN(G:G)),"Overpaid","Fair"))</f>
        <v>Fair</v>
      </c>
      <c r="AO534" t="str">
        <f>IF(AND(Table2[[#This Row],[Alpha]]&gt;3%,Table2[[#This Row],[Tenure]]&gt;5),"Ready Now",IF(AND(Table2[[#This Row],[Alpha]]&gt;0,Table2[[#This Row],[Tenure]]&gt;3),"Ready Soon","Not Ready"))</f>
        <v>Ready Now</v>
      </c>
    </row>
    <row r="535" spans="1:41" x14ac:dyDescent="0.35">
      <c r="A535">
        <v>40</v>
      </c>
      <c r="B535" t="s">
        <v>32</v>
      </c>
      <c r="C535">
        <v>4</v>
      </c>
      <c r="D535" t="s">
        <v>35</v>
      </c>
      <c r="E535" t="s">
        <v>30</v>
      </c>
      <c r="F535">
        <v>1</v>
      </c>
      <c r="G535" s="7">
        <v>10475</v>
      </c>
      <c r="H535" t="s">
        <v>25</v>
      </c>
      <c r="I535">
        <v>3</v>
      </c>
      <c r="J535">
        <v>18</v>
      </c>
      <c r="K535" s="5">
        <v>0.15</v>
      </c>
      <c r="L535" s="5">
        <v>7.0000000000000007E-2</v>
      </c>
      <c r="M535" s="6">
        <f t="shared" si="24"/>
        <v>7.9999999999999988E-2</v>
      </c>
      <c r="N535" s="8">
        <f t="shared" si="25"/>
        <v>2095</v>
      </c>
      <c r="O535">
        <v>500</v>
      </c>
      <c r="P535" t="str">
        <f t="shared" si="26"/>
        <v>low</v>
      </c>
      <c r="Q535" t="s">
        <v>33</v>
      </c>
      <c r="R535">
        <v>580</v>
      </c>
      <c r="S535" t="s">
        <v>27</v>
      </c>
      <c r="T535">
        <v>5</v>
      </c>
      <c r="U535">
        <v>4</v>
      </c>
      <c r="V535" t="s">
        <v>28</v>
      </c>
      <c r="W535">
        <v>48</v>
      </c>
      <c r="X535">
        <v>2</v>
      </c>
      <c r="Y535">
        <v>3</v>
      </c>
      <c r="Z535" t="s">
        <v>37</v>
      </c>
      <c r="AA535">
        <v>23772</v>
      </c>
      <c r="AB535">
        <v>5</v>
      </c>
      <c r="AC535">
        <v>21</v>
      </c>
      <c r="AD535">
        <v>4</v>
      </c>
      <c r="AE535">
        <v>3</v>
      </c>
      <c r="AF535">
        <v>1</v>
      </c>
      <c r="AG535">
        <v>20</v>
      </c>
      <c r="AH535">
        <v>2</v>
      </c>
      <c r="AI535">
        <v>13</v>
      </c>
      <c r="AJ535">
        <v>1</v>
      </c>
      <c r="AK535" t="str">
        <f>IF(Table2[[#This Row],[Alpha]]&gt;3%,"high performer",IF(Table2[[#This Row],[Alpha]]&gt;0%,"average performer","low performer"))</f>
        <v>high performer</v>
      </c>
      <c r="AL535" s="8">
        <v>11306.281923226814</v>
      </c>
      <c r="AM535">
        <f>Table2[[#This Row],[Salary]]/Table2[[#This Row],[Market Salary]]</f>
        <v>0.92647610161576743</v>
      </c>
      <c r="AN535" t="str">
        <f>IF(AND(Table2[[#This Row],[Alpha]]&gt;3%,Table2[[#This Row],[Salary]]&lt;MEDIAN(G:G)),"Underpaid",IF(AND(Table2[[#This Row],[Alpha]]&lt;0,Table2[[#This Row],[Salary]]&gt;MEDIAN(G:G)),"Overpaid","Fair"))</f>
        <v>Fair</v>
      </c>
      <c r="AO535" t="str">
        <f>IF(AND(Table2[[#This Row],[Alpha]]&gt;3%,Table2[[#This Row],[Tenure]]&gt;5),"Ready Now",IF(AND(Table2[[#This Row],[Alpha]]&gt;0,Table2[[#This Row],[Tenure]]&gt;3),"Ready Soon","Not Ready"))</f>
        <v>Ready Now</v>
      </c>
    </row>
    <row r="536" spans="1:41" x14ac:dyDescent="0.35">
      <c r="A536">
        <v>53</v>
      </c>
      <c r="B536" t="s">
        <v>32</v>
      </c>
      <c r="C536">
        <v>3</v>
      </c>
      <c r="D536" t="s">
        <v>35</v>
      </c>
      <c r="E536" t="s">
        <v>47</v>
      </c>
      <c r="F536">
        <v>3</v>
      </c>
      <c r="G536" s="7">
        <v>14814</v>
      </c>
      <c r="H536" t="s">
        <v>32</v>
      </c>
      <c r="I536">
        <v>3</v>
      </c>
      <c r="J536">
        <v>5</v>
      </c>
      <c r="K536" s="5">
        <v>0.1</v>
      </c>
      <c r="L536" s="5">
        <v>7.0000000000000007E-2</v>
      </c>
      <c r="M536" s="6">
        <f t="shared" si="24"/>
        <v>0.03</v>
      </c>
      <c r="N536" s="8">
        <f t="shared" si="25"/>
        <v>2962.8</v>
      </c>
      <c r="O536">
        <v>500</v>
      </c>
      <c r="P536" t="str">
        <f t="shared" si="26"/>
        <v>medium</v>
      </c>
      <c r="Q536" t="s">
        <v>26</v>
      </c>
      <c r="R536">
        <v>970</v>
      </c>
      <c r="S536" t="s">
        <v>34</v>
      </c>
      <c r="T536">
        <v>7</v>
      </c>
      <c r="U536">
        <v>3</v>
      </c>
      <c r="V536" t="s">
        <v>28</v>
      </c>
      <c r="W536">
        <v>59</v>
      </c>
      <c r="X536">
        <v>4</v>
      </c>
      <c r="Y536">
        <v>4</v>
      </c>
      <c r="Z536" t="s">
        <v>37</v>
      </c>
      <c r="AA536">
        <v>13514</v>
      </c>
      <c r="AB536">
        <v>3</v>
      </c>
      <c r="AC536">
        <v>19</v>
      </c>
      <c r="AD536">
        <v>3</v>
      </c>
      <c r="AE536">
        <v>3</v>
      </c>
      <c r="AF536">
        <v>0</v>
      </c>
      <c r="AG536">
        <v>32</v>
      </c>
      <c r="AH536">
        <v>3</v>
      </c>
      <c r="AI536">
        <v>1</v>
      </c>
      <c r="AJ536">
        <v>1</v>
      </c>
      <c r="AK536" t="str">
        <f>IF(Table2[[#This Row],[Alpha]]&gt;3%,"high performer",IF(Table2[[#This Row],[Alpha]]&gt;0%,"average performer","low performer"))</f>
        <v>average performer</v>
      </c>
      <c r="AL536" s="8">
        <v>15618.200973461027</v>
      </c>
      <c r="AM536">
        <f>Table2[[#This Row],[Salary]]/Table2[[#This Row],[Market Salary]]</f>
        <v>0.94850873190660356</v>
      </c>
      <c r="AN536" t="str">
        <f>IF(AND(Table2[[#This Row],[Alpha]]&gt;3%,Table2[[#This Row],[Salary]]&lt;MEDIAN(G:G)),"Underpaid",IF(AND(Table2[[#This Row],[Alpha]]&lt;0,Table2[[#This Row],[Salary]]&gt;MEDIAN(G:G)),"Overpaid","Fair"))</f>
        <v>Fair</v>
      </c>
      <c r="AO536" t="str">
        <f>IF(AND(Table2[[#This Row],[Alpha]]&gt;3%,Table2[[#This Row],[Tenure]]&gt;5),"Ready Now",IF(AND(Table2[[#This Row],[Alpha]]&gt;0,Table2[[#This Row],[Tenure]]&gt;3),"Ready Soon","Not Ready"))</f>
        <v>Ready Soon</v>
      </c>
    </row>
    <row r="537" spans="1:41" x14ac:dyDescent="0.35">
      <c r="A537">
        <v>41</v>
      </c>
      <c r="B537" t="s">
        <v>32</v>
      </c>
      <c r="C537">
        <v>2</v>
      </c>
      <c r="D537" t="s">
        <v>35</v>
      </c>
      <c r="E537" t="s">
        <v>45</v>
      </c>
      <c r="F537">
        <v>4</v>
      </c>
      <c r="G537" s="7">
        <v>19141</v>
      </c>
      <c r="H537" t="s">
        <v>32</v>
      </c>
      <c r="I537">
        <v>2</v>
      </c>
      <c r="J537">
        <v>21</v>
      </c>
      <c r="K537" s="5">
        <v>0.1</v>
      </c>
      <c r="L537" s="5">
        <v>0.09</v>
      </c>
      <c r="M537" s="6">
        <f t="shared" si="24"/>
        <v>1.0000000000000009E-2</v>
      </c>
      <c r="N537" s="8">
        <f t="shared" si="25"/>
        <v>3828.2000000000003</v>
      </c>
      <c r="O537">
        <v>1200</v>
      </c>
      <c r="P537" t="str">
        <f t="shared" si="26"/>
        <v>High</v>
      </c>
      <c r="Q537" t="s">
        <v>26</v>
      </c>
      <c r="R537">
        <v>427</v>
      </c>
      <c r="S537" t="s">
        <v>50</v>
      </c>
      <c r="T537">
        <v>10</v>
      </c>
      <c r="U537">
        <v>4</v>
      </c>
      <c r="V537" t="s">
        <v>50</v>
      </c>
      <c r="W537">
        <v>73</v>
      </c>
      <c r="X537">
        <v>2</v>
      </c>
      <c r="Y537">
        <v>5</v>
      </c>
      <c r="Z537" t="s">
        <v>41</v>
      </c>
      <c r="AA537">
        <v>8861</v>
      </c>
      <c r="AB537">
        <v>3</v>
      </c>
      <c r="AC537">
        <v>15</v>
      </c>
      <c r="AD537">
        <v>3</v>
      </c>
      <c r="AE537">
        <v>2</v>
      </c>
      <c r="AF537">
        <v>3</v>
      </c>
      <c r="AG537">
        <v>23</v>
      </c>
      <c r="AH537">
        <v>2</v>
      </c>
      <c r="AI537">
        <v>6</v>
      </c>
      <c r="AJ537">
        <v>12</v>
      </c>
      <c r="AK537" t="str">
        <f>IF(Table2[[#This Row],[Alpha]]&gt;3%,"high performer",IF(Table2[[#This Row],[Alpha]]&gt;0%,"average performer","low performer"))</f>
        <v>average performer</v>
      </c>
      <c r="AL537" s="8">
        <v>19317.686998775411</v>
      </c>
      <c r="AM537">
        <f>Table2[[#This Row],[Salary]]/Table2[[#This Row],[Market Salary]]</f>
        <v>0.99085361519799908</v>
      </c>
      <c r="AN537" t="str">
        <f>IF(AND(Table2[[#This Row],[Alpha]]&gt;3%,Table2[[#This Row],[Salary]]&lt;MEDIAN(G:G)),"Underpaid",IF(AND(Table2[[#This Row],[Alpha]]&lt;0,Table2[[#This Row],[Salary]]&gt;MEDIAN(G:G)),"Overpaid","Fair"))</f>
        <v>Fair</v>
      </c>
      <c r="AO537" t="str">
        <f>IF(AND(Table2[[#This Row],[Alpha]]&gt;3%,Table2[[#This Row],[Tenure]]&gt;5),"Ready Now",IF(AND(Table2[[#This Row],[Alpha]]&gt;0,Table2[[#This Row],[Tenure]]&gt;3),"Ready Soon","Not Ready"))</f>
        <v>Ready Soon</v>
      </c>
    </row>
    <row r="538" spans="1:41" x14ac:dyDescent="0.35">
      <c r="A538">
        <v>60</v>
      </c>
      <c r="B538" t="s">
        <v>32</v>
      </c>
      <c r="C538">
        <v>1</v>
      </c>
      <c r="D538" t="s">
        <v>35</v>
      </c>
      <c r="E538" t="s">
        <v>30</v>
      </c>
      <c r="F538">
        <v>1</v>
      </c>
      <c r="G538" s="7">
        <v>5405</v>
      </c>
      <c r="H538" t="s">
        <v>32</v>
      </c>
      <c r="I538">
        <v>3</v>
      </c>
      <c r="J538">
        <v>2</v>
      </c>
      <c r="K538" s="5">
        <v>0.08</v>
      </c>
      <c r="L538" s="5">
        <v>0.1</v>
      </c>
      <c r="M538" s="6">
        <f t="shared" si="24"/>
        <v>-2.0000000000000004E-2</v>
      </c>
      <c r="N538" s="8">
        <f t="shared" si="25"/>
        <v>1081</v>
      </c>
      <c r="O538">
        <v>3000</v>
      </c>
      <c r="P538" t="str">
        <f t="shared" si="26"/>
        <v>High</v>
      </c>
      <c r="Q538" t="s">
        <v>26</v>
      </c>
      <c r="R538">
        <v>1179</v>
      </c>
      <c r="S538" t="s">
        <v>27</v>
      </c>
      <c r="T538">
        <v>16</v>
      </c>
      <c r="U538">
        <v>4</v>
      </c>
      <c r="V538" t="s">
        <v>48</v>
      </c>
      <c r="W538">
        <v>84</v>
      </c>
      <c r="X538">
        <v>3</v>
      </c>
      <c r="Y538">
        <v>2</v>
      </c>
      <c r="Z538" t="s">
        <v>31</v>
      </c>
      <c r="AA538">
        <v>11924</v>
      </c>
      <c r="AB538">
        <v>8</v>
      </c>
      <c r="AC538">
        <v>14</v>
      </c>
      <c r="AD538">
        <v>3</v>
      </c>
      <c r="AE538">
        <v>4</v>
      </c>
      <c r="AF538">
        <v>0</v>
      </c>
      <c r="AG538">
        <v>10</v>
      </c>
      <c r="AH538">
        <v>1</v>
      </c>
      <c r="AI538">
        <v>2</v>
      </c>
      <c r="AJ538">
        <v>2</v>
      </c>
      <c r="AK538" t="str">
        <f>IF(Table2[[#This Row],[Alpha]]&gt;3%,"high performer",IF(Table2[[#This Row],[Alpha]]&gt;0%,"average performer","low performer"))</f>
        <v>low performer</v>
      </c>
      <c r="AL538" s="8">
        <v>6304.5265605721524</v>
      </c>
      <c r="AM538">
        <f>Table2[[#This Row],[Salary]]/Table2[[#This Row],[Market Salary]]</f>
        <v>0.85732052170297812</v>
      </c>
      <c r="AN538" t="str">
        <f>IF(AND(Table2[[#This Row],[Alpha]]&gt;3%,Table2[[#This Row],[Salary]]&lt;MEDIAN(G:G)),"Underpaid",IF(AND(Table2[[#This Row],[Alpha]]&lt;0,Table2[[#This Row],[Salary]]&gt;MEDIAN(G:G)),"Overpaid","Fair"))</f>
        <v>Overpaid</v>
      </c>
      <c r="AO538" t="str">
        <f>IF(AND(Table2[[#This Row],[Alpha]]&gt;3%,Table2[[#This Row],[Tenure]]&gt;5),"Ready Now",IF(AND(Table2[[#This Row],[Alpha]]&gt;0,Table2[[#This Row],[Tenure]]&gt;3),"Ready Soon","Not Ready"))</f>
        <v>Not Ready</v>
      </c>
    </row>
    <row r="539" spans="1:41" x14ac:dyDescent="0.35">
      <c r="A539">
        <v>27</v>
      </c>
      <c r="B539" t="s">
        <v>32</v>
      </c>
      <c r="C539">
        <v>4</v>
      </c>
      <c r="D539" t="s">
        <v>35</v>
      </c>
      <c r="E539" t="s">
        <v>42</v>
      </c>
      <c r="F539">
        <v>1</v>
      </c>
      <c r="G539" s="7">
        <v>8793</v>
      </c>
      <c r="H539" t="s">
        <v>32</v>
      </c>
      <c r="I539">
        <v>2</v>
      </c>
      <c r="J539">
        <v>9</v>
      </c>
      <c r="K539" s="5">
        <v>0.1</v>
      </c>
      <c r="L539" s="5">
        <v>0.09</v>
      </c>
      <c r="M539" s="6">
        <f t="shared" si="24"/>
        <v>1.0000000000000009E-2</v>
      </c>
      <c r="N539" s="8">
        <f t="shared" si="25"/>
        <v>1758.6000000000001</v>
      </c>
      <c r="O539">
        <v>4500</v>
      </c>
      <c r="P539" t="str">
        <f t="shared" si="26"/>
        <v>low</v>
      </c>
      <c r="Q539" t="s">
        <v>33</v>
      </c>
      <c r="R539">
        <v>294</v>
      </c>
      <c r="S539" t="s">
        <v>34</v>
      </c>
      <c r="T539">
        <v>10</v>
      </c>
      <c r="U539">
        <v>2</v>
      </c>
      <c r="V539" t="s">
        <v>28</v>
      </c>
      <c r="W539">
        <v>32</v>
      </c>
      <c r="X539">
        <v>3</v>
      </c>
      <c r="Y539">
        <v>3</v>
      </c>
      <c r="Z539" t="s">
        <v>41</v>
      </c>
      <c r="AA539">
        <v>4809</v>
      </c>
      <c r="AB539">
        <v>1</v>
      </c>
      <c r="AC539">
        <v>21</v>
      </c>
      <c r="AD539">
        <v>4</v>
      </c>
      <c r="AE539">
        <v>3</v>
      </c>
      <c r="AF539">
        <v>2</v>
      </c>
      <c r="AG539">
        <v>9</v>
      </c>
      <c r="AH539">
        <v>4</v>
      </c>
      <c r="AI539">
        <v>7</v>
      </c>
      <c r="AJ539">
        <v>1</v>
      </c>
      <c r="AK539" t="str">
        <f>IF(Table2[[#This Row],[Alpha]]&gt;3%,"high performer",IF(Table2[[#This Row],[Alpha]]&gt;0%,"average performer","low performer"))</f>
        <v>average performer</v>
      </c>
      <c r="AL539" s="8">
        <v>9791.707743356621</v>
      </c>
      <c r="AM539">
        <f>Table2[[#This Row],[Salary]]/Table2[[#This Row],[Market Salary]]</f>
        <v>0.89800474344894388</v>
      </c>
      <c r="AN539" t="str">
        <f>IF(AND(Table2[[#This Row],[Alpha]]&gt;3%,Table2[[#This Row],[Salary]]&lt;MEDIAN(G:G)),"Underpaid",IF(AND(Table2[[#This Row],[Alpha]]&lt;0,Table2[[#This Row],[Salary]]&gt;MEDIAN(G:G)),"Overpaid","Fair"))</f>
        <v>Fair</v>
      </c>
      <c r="AO539" t="str">
        <f>IF(AND(Table2[[#This Row],[Alpha]]&gt;3%,Table2[[#This Row],[Tenure]]&gt;5),"Ready Now",IF(AND(Table2[[#This Row],[Alpha]]&gt;0,Table2[[#This Row],[Tenure]]&gt;3),"Ready Soon","Not Ready"))</f>
        <v>Ready Soon</v>
      </c>
    </row>
    <row r="540" spans="1:41" x14ac:dyDescent="0.35">
      <c r="A540">
        <v>41</v>
      </c>
      <c r="B540" t="s">
        <v>32</v>
      </c>
      <c r="C540">
        <v>4</v>
      </c>
      <c r="D540" t="s">
        <v>35</v>
      </c>
      <c r="E540" t="s">
        <v>45</v>
      </c>
      <c r="F540">
        <v>3</v>
      </c>
      <c r="G540" s="7">
        <v>19189</v>
      </c>
      <c r="H540" t="s">
        <v>32</v>
      </c>
      <c r="I540">
        <v>3</v>
      </c>
      <c r="J540">
        <v>22</v>
      </c>
      <c r="K540" s="5">
        <v>0.08</v>
      </c>
      <c r="L540" s="5">
        <v>0.11</v>
      </c>
      <c r="M540" s="6">
        <f t="shared" si="24"/>
        <v>-0.03</v>
      </c>
      <c r="N540" s="8">
        <f t="shared" si="25"/>
        <v>3837.8</v>
      </c>
      <c r="O540">
        <v>500</v>
      </c>
      <c r="P540" t="str">
        <f t="shared" si="26"/>
        <v>medium</v>
      </c>
      <c r="Q540" t="s">
        <v>26</v>
      </c>
      <c r="R540">
        <v>314</v>
      </c>
      <c r="S540" t="s">
        <v>50</v>
      </c>
      <c r="T540">
        <v>1</v>
      </c>
      <c r="U540">
        <v>3</v>
      </c>
      <c r="V540" t="s">
        <v>50</v>
      </c>
      <c r="W540">
        <v>59</v>
      </c>
      <c r="X540">
        <v>2</v>
      </c>
      <c r="Y540">
        <v>5</v>
      </c>
      <c r="Z540" t="s">
        <v>37</v>
      </c>
      <c r="AA540">
        <v>19562</v>
      </c>
      <c r="AB540">
        <v>1</v>
      </c>
      <c r="AC540">
        <v>12</v>
      </c>
      <c r="AD540">
        <v>3</v>
      </c>
      <c r="AE540">
        <v>2</v>
      </c>
      <c r="AF540">
        <v>1</v>
      </c>
      <c r="AG540">
        <v>22</v>
      </c>
      <c r="AH540">
        <v>3</v>
      </c>
      <c r="AI540">
        <v>7</v>
      </c>
      <c r="AJ540">
        <v>2</v>
      </c>
      <c r="AK540" t="str">
        <f>IF(Table2[[#This Row],[Alpha]]&gt;3%,"high performer",IF(Table2[[#This Row],[Alpha]]&gt;0%,"average performer","low performer"))</f>
        <v>low performer</v>
      </c>
      <c r="AL540" s="8">
        <v>24444.917944903184</v>
      </c>
      <c r="AM540">
        <f>Table2[[#This Row],[Salary]]/Table2[[#This Row],[Market Salary]]</f>
        <v>0.78498933983948782</v>
      </c>
      <c r="AN540" t="str">
        <f>IF(AND(Table2[[#This Row],[Alpha]]&gt;3%,Table2[[#This Row],[Salary]]&lt;MEDIAN(G:G)),"Underpaid",IF(AND(Table2[[#This Row],[Alpha]]&lt;0,Table2[[#This Row],[Salary]]&gt;MEDIAN(G:G)),"Overpaid","Fair"))</f>
        <v>Overpaid</v>
      </c>
      <c r="AO540" t="str">
        <f>IF(AND(Table2[[#This Row],[Alpha]]&gt;3%,Table2[[#This Row],[Tenure]]&gt;5),"Ready Now",IF(AND(Table2[[#This Row],[Alpha]]&gt;0,Table2[[#This Row],[Tenure]]&gt;3),"Ready Soon","Not Ready"))</f>
        <v>Not Ready</v>
      </c>
    </row>
    <row r="541" spans="1:41" x14ac:dyDescent="0.35">
      <c r="A541">
        <v>50</v>
      </c>
      <c r="B541" t="s">
        <v>32</v>
      </c>
      <c r="C541">
        <v>4</v>
      </c>
      <c r="D541" t="s">
        <v>35</v>
      </c>
      <c r="E541" t="s">
        <v>46</v>
      </c>
      <c r="F541">
        <v>2</v>
      </c>
      <c r="G541" s="7">
        <v>3875</v>
      </c>
      <c r="H541" t="s">
        <v>32</v>
      </c>
      <c r="I541">
        <v>3</v>
      </c>
      <c r="J541">
        <v>2</v>
      </c>
      <c r="K541" s="5">
        <v>0.15</v>
      </c>
      <c r="L541" s="5">
        <v>0.1</v>
      </c>
      <c r="M541" s="6">
        <f t="shared" si="24"/>
        <v>4.9999999999999989E-2</v>
      </c>
      <c r="N541" s="8">
        <f t="shared" si="25"/>
        <v>775</v>
      </c>
      <c r="O541">
        <v>4500</v>
      </c>
      <c r="P541" t="str">
        <f t="shared" si="26"/>
        <v>High</v>
      </c>
      <c r="Q541" t="s">
        <v>26</v>
      </c>
      <c r="R541">
        <v>316</v>
      </c>
      <c r="S541" t="s">
        <v>27</v>
      </c>
      <c r="T541">
        <v>8</v>
      </c>
      <c r="U541">
        <v>4</v>
      </c>
      <c r="V541" t="s">
        <v>48</v>
      </c>
      <c r="W541">
        <v>54</v>
      </c>
      <c r="X541">
        <v>3</v>
      </c>
      <c r="Y541">
        <v>1</v>
      </c>
      <c r="Z541" t="s">
        <v>37</v>
      </c>
      <c r="AA541">
        <v>9983</v>
      </c>
      <c r="AB541">
        <v>7</v>
      </c>
      <c r="AC541">
        <v>15</v>
      </c>
      <c r="AD541">
        <v>3</v>
      </c>
      <c r="AE541">
        <v>4</v>
      </c>
      <c r="AF541">
        <v>1</v>
      </c>
      <c r="AG541">
        <v>4</v>
      </c>
      <c r="AH541">
        <v>2</v>
      </c>
      <c r="AI541">
        <v>2</v>
      </c>
      <c r="AJ541">
        <v>2</v>
      </c>
      <c r="AK541" t="str">
        <f>IF(Table2[[#This Row],[Alpha]]&gt;3%,"high performer",IF(Table2[[#This Row],[Alpha]]&gt;0%,"average performer","low performer"))</f>
        <v>high performer</v>
      </c>
      <c r="AL541" s="8">
        <v>4881.769077975071</v>
      </c>
      <c r="AM541">
        <f>Table2[[#This Row],[Salary]]/Table2[[#This Row],[Market Salary]]</f>
        <v>0.79376962287764075</v>
      </c>
      <c r="AN541" t="str">
        <f>IF(AND(Table2[[#This Row],[Alpha]]&gt;3%,Table2[[#This Row],[Salary]]&lt;MEDIAN(G:G)),"Underpaid",IF(AND(Table2[[#This Row],[Alpha]]&lt;0,Table2[[#This Row],[Salary]]&gt;MEDIAN(G:G)),"Overpaid","Fair"))</f>
        <v>Underpaid</v>
      </c>
      <c r="AO541" t="str">
        <f>IF(AND(Table2[[#This Row],[Alpha]]&gt;3%,Table2[[#This Row],[Tenure]]&gt;5),"Ready Now",IF(AND(Table2[[#This Row],[Alpha]]&gt;0,Table2[[#This Row],[Tenure]]&gt;3),"Ready Soon","Not Ready"))</f>
        <v>Not Ready</v>
      </c>
    </row>
    <row r="542" spans="1:41" x14ac:dyDescent="0.35">
      <c r="A542">
        <v>28</v>
      </c>
      <c r="B542" t="s">
        <v>25</v>
      </c>
      <c r="C542">
        <v>1</v>
      </c>
      <c r="D542" t="s">
        <v>29</v>
      </c>
      <c r="E542" t="s">
        <v>36</v>
      </c>
      <c r="F542">
        <v>2</v>
      </c>
      <c r="G542" s="7">
        <v>2216</v>
      </c>
      <c r="H542" t="s">
        <v>25</v>
      </c>
      <c r="I542">
        <v>3</v>
      </c>
      <c r="J542">
        <v>7</v>
      </c>
      <c r="K542" s="5">
        <v>0.08</v>
      </c>
      <c r="L542" s="5">
        <v>7.0000000000000007E-2</v>
      </c>
      <c r="M542" s="6">
        <f t="shared" si="24"/>
        <v>9.999999999999995E-3</v>
      </c>
      <c r="N542" s="8">
        <f t="shared" si="25"/>
        <v>443.20000000000005</v>
      </c>
      <c r="O542">
        <v>500</v>
      </c>
      <c r="P542" t="str">
        <f t="shared" si="26"/>
        <v>low</v>
      </c>
      <c r="Q542" t="s">
        <v>26</v>
      </c>
      <c r="R542">
        <v>654</v>
      </c>
      <c r="S542" t="s">
        <v>34</v>
      </c>
      <c r="T542">
        <v>1</v>
      </c>
      <c r="U542">
        <v>2</v>
      </c>
      <c r="V542" t="s">
        <v>28</v>
      </c>
      <c r="W542">
        <v>67</v>
      </c>
      <c r="X542">
        <v>1</v>
      </c>
      <c r="Y542">
        <v>1</v>
      </c>
      <c r="Z542" t="s">
        <v>31</v>
      </c>
      <c r="AA542">
        <v>3872</v>
      </c>
      <c r="AB542">
        <v>7</v>
      </c>
      <c r="AC542">
        <v>13</v>
      </c>
      <c r="AD542">
        <v>3</v>
      </c>
      <c r="AE542">
        <v>4</v>
      </c>
      <c r="AF542">
        <v>0</v>
      </c>
      <c r="AG542">
        <v>10</v>
      </c>
      <c r="AH542">
        <v>4</v>
      </c>
      <c r="AI542">
        <v>7</v>
      </c>
      <c r="AJ542">
        <v>3</v>
      </c>
      <c r="AK542" t="str">
        <f>IF(Table2[[#This Row],[Alpha]]&gt;3%,"high performer",IF(Table2[[#This Row],[Alpha]]&gt;0%,"average performer","low performer"))</f>
        <v>average performer</v>
      </c>
      <c r="AL542" s="8">
        <v>2604.3783701113189</v>
      </c>
      <c r="AM542">
        <f>Table2[[#This Row],[Salary]]/Table2[[#This Row],[Market Salary]]</f>
        <v>0.85087482887721944</v>
      </c>
      <c r="AN542" t="str">
        <f>IF(AND(Table2[[#This Row],[Alpha]]&gt;3%,Table2[[#This Row],[Salary]]&lt;MEDIAN(G:G)),"Underpaid",IF(AND(Table2[[#This Row],[Alpha]]&lt;0,Table2[[#This Row],[Salary]]&gt;MEDIAN(G:G)),"Overpaid","Fair"))</f>
        <v>Fair</v>
      </c>
      <c r="AO542" t="str">
        <f>IF(AND(Table2[[#This Row],[Alpha]]&gt;3%,Table2[[#This Row],[Tenure]]&gt;5),"Ready Now",IF(AND(Table2[[#This Row],[Alpha]]&gt;0,Table2[[#This Row],[Tenure]]&gt;3),"Ready Soon","Not Ready"))</f>
        <v>Ready Soon</v>
      </c>
    </row>
    <row r="543" spans="1:41" x14ac:dyDescent="0.35">
      <c r="A543">
        <v>36</v>
      </c>
      <c r="B543" t="s">
        <v>32</v>
      </c>
      <c r="C543">
        <v>1</v>
      </c>
      <c r="D543" t="s">
        <v>29</v>
      </c>
      <c r="E543" t="s">
        <v>47</v>
      </c>
      <c r="F543">
        <v>1</v>
      </c>
      <c r="G543" s="7">
        <v>11713</v>
      </c>
      <c r="H543" t="s">
        <v>32</v>
      </c>
      <c r="I543">
        <v>3</v>
      </c>
      <c r="J543">
        <v>8</v>
      </c>
      <c r="K543" s="5">
        <v>0.12</v>
      </c>
      <c r="L543" s="5">
        <v>0.09</v>
      </c>
      <c r="M543" s="6">
        <f t="shared" si="24"/>
        <v>0.03</v>
      </c>
      <c r="N543" s="8">
        <f t="shared" si="25"/>
        <v>2342.6</v>
      </c>
      <c r="O543">
        <v>1200</v>
      </c>
      <c r="P543" t="str">
        <f t="shared" si="26"/>
        <v>low</v>
      </c>
      <c r="Q543" t="s">
        <v>44</v>
      </c>
      <c r="R543">
        <v>427</v>
      </c>
      <c r="S543" t="s">
        <v>34</v>
      </c>
      <c r="T543">
        <v>8</v>
      </c>
      <c r="U543">
        <v>3</v>
      </c>
      <c r="V543" t="s">
        <v>28</v>
      </c>
      <c r="W543">
        <v>63</v>
      </c>
      <c r="X543">
        <v>4</v>
      </c>
      <c r="Y543">
        <v>3</v>
      </c>
      <c r="Z543" t="s">
        <v>37</v>
      </c>
      <c r="AA543">
        <v>20335</v>
      </c>
      <c r="AB543">
        <v>9</v>
      </c>
      <c r="AC543">
        <v>14</v>
      </c>
      <c r="AD543">
        <v>3</v>
      </c>
      <c r="AE543">
        <v>1</v>
      </c>
      <c r="AF543">
        <v>1</v>
      </c>
      <c r="AG543">
        <v>10</v>
      </c>
      <c r="AH543">
        <v>2</v>
      </c>
      <c r="AI543">
        <v>7</v>
      </c>
      <c r="AJ543">
        <v>0</v>
      </c>
      <c r="AK543" t="str">
        <f>IF(Table2[[#This Row],[Alpha]]&gt;3%,"high performer",IF(Table2[[#This Row],[Alpha]]&gt;0%,"average performer","low performer"))</f>
        <v>average performer</v>
      </c>
      <c r="AL543" s="8">
        <v>12541.766579073243</v>
      </c>
      <c r="AM543">
        <f>Table2[[#This Row],[Salary]]/Table2[[#This Row],[Market Salary]]</f>
        <v>0.93391947028769506</v>
      </c>
      <c r="AN543" t="str">
        <f>IF(AND(Table2[[#This Row],[Alpha]]&gt;3%,Table2[[#This Row],[Salary]]&lt;MEDIAN(G:G)),"Underpaid",IF(AND(Table2[[#This Row],[Alpha]]&lt;0,Table2[[#This Row],[Salary]]&gt;MEDIAN(G:G)),"Overpaid","Fair"))</f>
        <v>Fair</v>
      </c>
      <c r="AO543" t="str">
        <f>IF(AND(Table2[[#This Row],[Alpha]]&gt;3%,Table2[[#This Row],[Tenure]]&gt;5),"Ready Now",IF(AND(Table2[[#This Row],[Alpha]]&gt;0,Table2[[#This Row],[Tenure]]&gt;3),"Ready Soon","Not Ready"))</f>
        <v>Ready Soon</v>
      </c>
    </row>
    <row r="544" spans="1:41" x14ac:dyDescent="0.35">
      <c r="A544">
        <v>38</v>
      </c>
      <c r="B544" t="s">
        <v>32</v>
      </c>
      <c r="C544">
        <v>3</v>
      </c>
      <c r="D544" t="s">
        <v>29</v>
      </c>
      <c r="E544" t="s">
        <v>42</v>
      </c>
      <c r="F544">
        <v>3</v>
      </c>
      <c r="G544" s="7">
        <v>7861</v>
      </c>
      <c r="H544" t="s">
        <v>25</v>
      </c>
      <c r="I544">
        <v>4</v>
      </c>
      <c r="J544">
        <v>1</v>
      </c>
      <c r="K544" s="5">
        <v>0.15</v>
      </c>
      <c r="L544" s="5">
        <v>7.0000000000000007E-2</v>
      </c>
      <c r="M544" s="6">
        <f t="shared" si="24"/>
        <v>7.9999999999999988E-2</v>
      </c>
      <c r="N544" s="8">
        <f t="shared" si="25"/>
        <v>1572.2</v>
      </c>
      <c r="O544">
        <v>4500</v>
      </c>
      <c r="P544" t="str">
        <f t="shared" si="26"/>
        <v>medium</v>
      </c>
      <c r="Q544" t="s">
        <v>26</v>
      </c>
      <c r="R544">
        <v>168</v>
      </c>
      <c r="S544" t="s">
        <v>34</v>
      </c>
      <c r="T544">
        <v>1</v>
      </c>
      <c r="U544">
        <v>3</v>
      </c>
      <c r="V544" t="s">
        <v>28</v>
      </c>
      <c r="W544">
        <v>81</v>
      </c>
      <c r="X544">
        <v>3</v>
      </c>
      <c r="Y544">
        <v>3</v>
      </c>
      <c r="Z544" t="s">
        <v>31</v>
      </c>
      <c r="AA544">
        <v>15397</v>
      </c>
      <c r="AB544">
        <v>4</v>
      </c>
      <c r="AC544">
        <v>14</v>
      </c>
      <c r="AD544">
        <v>3</v>
      </c>
      <c r="AE544">
        <v>4</v>
      </c>
      <c r="AF544">
        <v>0</v>
      </c>
      <c r="AG544">
        <v>10</v>
      </c>
      <c r="AH544">
        <v>4</v>
      </c>
      <c r="AI544">
        <v>0</v>
      </c>
      <c r="AJ544">
        <v>0</v>
      </c>
      <c r="AK544" t="str">
        <f>IF(Table2[[#This Row],[Alpha]]&gt;3%,"high performer",IF(Table2[[#This Row],[Alpha]]&gt;0%,"average performer","low performer"))</f>
        <v>high performer</v>
      </c>
      <c r="AL544" s="8">
        <v>9279.2629534743683</v>
      </c>
      <c r="AM544">
        <f>Table2[[#This Row],[Salary]]/Table2[[#This Row],[Market Salary]]</f>
        <v>0.84715780115452621</v>
      </c>
      <c r="AN544" t="str">
        <f>IF(AND(Table2[[#This Row],[Alpha]]&gt;3%,Table2[[#This Row],[Salary]]&lt;MEDIAN(G:G)),"Underpaid",IF(AND(Table2[[#This Row],[Alpha]]&lt;0,Table2[[#This Row],[Salary]]&gt;MEDIAN(G:G)),"Overpaid","Fair"))</f>
        <v>Fair</v>
      </c>
      <c r="AO544" t="str">
        <f>IF(AND(Table2[[#This Row],[Alpha]]&gt;3%,Table2[[#This Row],[Tenure]]&gt;5),"Ready Now",IF(AND(Table2[[#This Row],[Alpha]]&gt;0,Table2[[#This Row],[Tenure]]&gt;3),"Ready Soon","Not Ready"))</f>
        <v>Not Ready</v>
      </c>
    </row>
    <row r="545" spans="1:41" x14ac:dyDescent="0.35">
      <c r="A545">
        <v>44</v>
      </c>
      <c r="B545" t="s">
        <v>32</v>
      </c>
      <c r="C545">
        <v>1</v>
      </c>
      <c r="D545" t="s">
        <v>35</v>
      </c>
      <c r="E545" t="s">
        <v>39</v>
      </c>
      <c r="F545">
        <v>3</v>
      </c>
      <c r="G545" s="7">
        <v>3708</v>
      </c>
      <c r="H545" t="s">
        <v>32</v>
      </c>
      <c r="I545">
        <v>3</v>
      </c>
      <c r="J545">
        <v>5</v>
      </c>
      <c r="K545" s="5">
        <v>0.15</v>
      </c>
      <c r="L545" s="5">
        <v>0.1</v>
      </c>
      <c r="M545" s="6">
        <f t="shared" si="24"/>
        <v>4.9999999999999989E-2</v>
      </c>
      <c r="N545" s="8">
        <f t="shared" si="25"/>
        <v>741.6</v>
      </c>
      <c r="O545">
        <v>4500</v>
      </c>
      <c r="P545" t="str">
        <f t="shared" si="26"/>
        <v>medium</v>
      </c>
      <c r="Q545" t="s">
        <v>44</v>
      </c>
      <c r="R545">
        <v>381</v>
      </c>
      <c r="S545" t="s">
        <v>34</v>
      </c>
      <c r="T545">
        <v>24</v>
      </c>
      <c r="U545">
        <v>3</v>
      </c>
      <c r="V545" t="s">
        <v>40</v>
      </c>
      <c r="W545">
        <v>49</v>
      </c>
      <c r="X545">
        <v>1</v>
      </c>
      <c r="Y545">
        <v>1</v>
      </c>
      <c r="Z545" t="s">
        <v>31</v>
      </c>
      <c r="AA545">
        <v>2104</v>
      </c>
      <c r="AB545">
        <v>2</v>
      </c>
      <c r="AC545">
        <v>14</v>
      </c>
      <c r="AD545">
        <v>3</v>
      </c>
      <c r="AE545">
        <v>3</v>
      </c>
      <c r="AF545">
        <v>0</v>
      </c>
      <c r="AG545">
        <v>9</v>
      </c>
      <c r="AH545">
        <v>5</v>
      </c>
      <c r="AI545">
        <v>2</v>
      </c>
      <c r="AJ545">
        <v>1</v>
      </c>
      <c r="AK545" t="str">
        <f>IF(Table2[[#This Row],[Alpha]]&gt;3%,"high performer",IF(Table2[[#This Row],[Alpha]]&gt;0%,"average performer","low performer"))</f>
        <v>high performer</v>
      </c>
      <c r="AL545" s="8">
        <v>4610.516381299456</v>
      </c>
      <c r="AM545">
        <f>Table2[[#This Row],[Salary]]/Table2[[#This Row],[Market Salary]]</f>
        <v>0.8042483082892582</v>
      </c>
      <c r="AN545" t="str">
        <f>IF(AND(Table2[[#This Row],[Alpha]]&gt;3%,Table2[[#This Row],[Salary]]&lt;MEDIAN(G:G)),"Underpaid",IF(AND(Table2[[#This Row],[Alpha]]&lt;0,Table2[[#This Row],[Salary]]&gt;MEDIAN(G:G)),"Overpaid","Fair"))</f>
        <v>Underpaid</v>
      </c>
      <c r="AO545" t="str">
        <f>IF(AND(Table2[[#This Row],[Alpha]]&gt;3%,Table2[[#This Row],[Tenure]]&gt;5),"Ready Now",IF(AND(Table2[[#This Row],[Alpha]]&gt;0,Table2[[#This Row],[Tenure]]&gt;3),"Ready Soon","Not Ready"))</f>
        <v>Ready Soon</v>
      </c>
    </row>
    <row r="546" spans="1:41" x14ac:dyDescent="0.35">
      <c r="A546">
        <v>47</v>
      </c>
      <c r="B546" t="s">
        <v>32</v>
      </c>
      <c r="C546">
        <v>4</v>
      </c>
      <c r="D546" t="s">
        <v>29</v>
      </c>
      <c r="E546" t="s">
        <v>30</v>
      </c>
      <c r="F546">
        <v>3</v>
      </c>
      <c r="G546" s="7">
        <v>13770</v>
      </c>
      <c r="H546" t="s">
        <v>25</v>
      </c>
      <c r="I546">
        <v>2</v>
      </c>
      <c r="J546">
        <v>22</v>
      </c>
      <c r="K546" s="5">
        <v>0.08</v>
      </c>
      <c r="L546" s="5">
        <v>0.11</v>
      </c>
      <c r="M546" s="6">
        <f t="shared" si="24"/>
        <v>-0.03</v>
      </c>
      <c r="N546" s="8">
        <f t="shared" si="25"/>
        <v>2754</v>
      </c>
      <c r="O546">
        <v>3000</v>
      </c>
      <c r="P546" t="str">
        <f t="shared" si="26"/>
        <v>low</v>
      </c>
      <c r="Q546" t="s">
        <v>33</v>
      </c>
      <c r="R546">
        <v>217</v>
      </c>
      <c r="S546" t="s">
        <v>27</v>
      </c>
      <c r="T546">
        <v>3</v>
      </c>
      <c r="U546">
        <v>3</v>
      </c>
      <c r="V546" t="s">
        <v>40</v>
      </c>
      <c r="W546">
        <v>49</v>
      </c>
      <c r="X546">
        <v>3</v>
      </c>
      <c r="Y546">
        <v>4</v>
      </c>
      <c r="Z546" t="s">
        <v>41</v>
      </c>
      <c r="AA546">
        <v>10225</v>
      </c>
      <c r="AB546">
        <v>9</v>
      </c>
      <c r="AC546">
        <v>12</v>
      </c>
      <c r="AD546">
        <v>3</v>
      </c>
      <c r="AE546">
        <v>4</v>
      </c>
      <c r="AF546">
        <v>2</v>
      </c>
      <c r="AG546">
        <v>28</v>
      </c>
      <c r="AH546">
        <v>2</v>
      </c>
      <c r="AI546">
        <v>2</v>
      </c>
      <c r="AJ546">
        <v>11</v>
      </c>
      <c r="AK546" t="str">
        <f>IF(Table2[[#This Row],[Alpha]]&gt;3%,"high performer",IF(Table2[[#This Row],[Alpha]]&gt;0%,"average performer","low performer"))</f>
        <v>low performer</v>
      </c>
      <c r="AL546" s="8">
        <v>17366.991609907298</v>
      </c>
      <c r="AM546">
        <f>Table2[[#This Row],[Salary]]/Table2[[#This Row],[Market Salary]]</f>
        <v>0.79288343711438591</v>
      </c>
      <c r="AN546" t="str">
        <f>IF(AND(Table2[[#This Row],[Alpha]]&gt;3%,Table2[[#This Row],[Salary]]&lt;MEDIAN(G:G)),"Underpaid",IF(AND(Table2[[#This Row],[Alpha]]&lt;0,Table2[[#This Row],[Salary]]&gt;MEDIAN(G:G)),"Overpaid","Fair"))</f>
        <v>Overpaid</v>
      </c>
      <c r="AO546" t="str">
        <f>IF(AND(Table2[[#This Row],[Alpha]]&gt;3%,Table2[[#This Row],[Tenure]]&gt;5),"Ready Now",IF(AND(Table2[[#This Row],[Alpha]]&gt;0,Table2[[#This Row],[Tenure]]&gt;3),"Ready Soon","Not Ready"))</f>
        <v>Not Ready</v>
      </c>
    </row>
    <row r="547" spans="1:41" x14ac:dyDescent="0.35">
      <c r="A547">
        <v>30</v>
      </c>
      <c r="B547" t="s">
        <v>32</v>
      </c>
      <c r="C547">
        <v>3</v>
      </c>
      <c r="D547" t="s">
        <v>35</v>
      </c>
      <c r="E547" t="s">
        <v>30</v>
      </c>
      <c r="F547">
        <v>4</v>
      </c>
      <c r="G547" s="7">
        <v>5304</v>
      </c>
      <c r="H547" t="s">
        <v>32</v>
      </c>
      <c r="I547">
        <v>2</v>
      </c>
      <c r="J547">
        <v>8</v>
      </c>
      <c r="K547" s="5">
        <v>0.15</v>
      </c>
      <c r="L547" s="5">
        <v>7.0000000000000007E-2</v>
      </c>
      <c r="M547" s="6">
        <f t="shared" si="24"/>
        <v>7.9999999999999988E-2</v>
      </c>
      <c r="N547" s="8">
        <f t="shared" si="25"/>
        <v>1060.8</v>
      </c>
      <c r="O547">
        <v>1200</v>
      </c>
      <c r="P547" t="str">
        <f t="shared" si="26"/>
        <v>medium</v>
      </c>
      <c r="Q547" t="s">
        <v>26</v>
      </c>
      <c r="R547">
        <v>501</v>
      </c>
      <c r="S547" t="s">
        <v>27</v>
      </c>
      <c r="T547">
        <v>27</v>
      </c>
      <c r="U547">
        <v>5</v>
      </c>
      <c r="V547" t="s">
        <v>48</v>
      </c>
      <c r="W547">
        <v>99</v>
      </c>
      <c r="X547">
        <v>3</v>
      </c>
      <c r="Y547">
        <v>2</v>
      </c>
      <c r="Z547" t="s">
        <v>41</v>
      </c>
      <c r="AA547">
        <v>25275</v>
      </c>
      <c r="AB547">
        <v>7</v>
      </c>
      <c r="AC547">
        <v>23</v>
      </c>
      <c r="AD547">
        <v>4</v>
      </c>
      <c r="AE547">
        <v>4</v>
      </c>
      <c r="AF547">
        <v>1</v>
      </c>
      <c r="AG547">
        <v>10</v>
      </c>
      <c r="AH547">
        <v>2</v>
      </c>
      <c r="AI547">
        <v>7</v>
      </c>
      <c r="AJ547">
        <v>7</v>
      </c>
      <c r="AK547" t="str">
        <f>IF(Table2[[#This Row],[Alpha]]&gt;3%,"high performer",IF(Table2[[#This Row],[Alpha]]&gt;0%,"average performer","low performer"))</f>
        <v>high performer</v>
      </c>
      <c r="AL547" s="8">
        <v>5899.6817026565468</v>
      </c>
      <c r="AM547">
        <f>Table2[[#This Row],[Salary]]/Table2[[#This Row],[Market Salary]]</f>
        <v>0.89903155243302035</v>
      </c>
      <c r="AN547" t="str">
        <f>IF(AND(Table2[[#This Row],[Alpha]]&gt;3%,Table2[[#This Row],[Salary]]&lt;MEDIAN(G:G)),"Underpaid",IF(AND(Table2[[#This Row],[Alpha]]&lt;0,Table2[[#This Row],[Salary]]&gt;MEDIAN(G:G)),"Overpaid","Fair"))</f>
        <v>Fair</v>
      </c>
      <c r="AO547" t="str">
        <f>IF(AND(Table2[[#This Row],[Alpha]]&gt;3%,Table2[[#This Row],[Tenure]]&gt;5),"Ready Now",IF(AND(Table2[[#This Row],[Alpha]]&gt;0,Table2[[#This Row],[Tenure]]&gt;3),"Ready Soon","Not Ready"))</f>
        <v>Ready Now</v>
      </c>
    </row>
    <row r="548" spans="1:41" x14ac:dyDescent="0.35">
      <c r="A548">
        <v>29</v>
      </c>
      <c r="B548" t="s">
        <v>32</v>
      </c>
      <c r="C548">
        <v>3</v>
      </c>
      <c r="D548" t="s">
        <v>35</v>
      </c>
      <c r="E548" t="s">
        <v>46</v>
      </c>
      <c r="F548">
        <v>3</v>
      </c>
      <c r="G548" s="7">
        <v>2642</v>
      </c>
      <c r="H548" t="s">
        <v>32</v>
      </c>
      <c r="I548">
        <v>3</v>
      </c>
      <c r="J548">
        <v>1</v>
      </c>
      <c r="K548" s="5">
        <v>0.15</v>
      </c>
      <c r="L548" s="5">
        <v>0.1</v>
      </c>
      <c r="M548" s="6">
        <f t="shared" si="24"/>
        <v>4.9999999999999989E-2</v>
      </c>
      <c r="N548" s="8">
        <f t="shared" si="25"/>
        <v>528.4</v>
      </c>
      <c r="O548">
        <v>3000</v>
      </c>
      <c r="P548" t="str">
        <f t="shared" si="26"/>
        <v>low</v>
      </c>
      <c r="Q548" t="s">
        <v>26</v>
      </c>
      <c r="R548">
        <v>1396</v>
      </c>
      <c r="S548" t="s">
        <v>27</v>
      </c>
      <c r="T548">
        <v>10</v>
      </c>
      <c r="U548">
        <v>3</v>
      </c>
      <c r="V548" t="s">
        <v>28</v>
      </c>
      <c r="W548">
        <v>99</v>
      </c>
      <c r="X548">
        <v>3</v>
      </c>
      <c r="Y548">
        <v>1</v>
      </c>
      <c r="Z548" t="s">
        <v>31</v>
      </c>
      <c r="AA548">
        <v>2755</v>
      </c>
      <c r="AB548">
        <v>1</v>
      </c>
      <c r="AC548">
        <v>11</v>
      </c>
      <c r="AD548">
        <v>3</v>
      </c>
      <c r="AE548">
        <v>3</v>
      </c>
      <c r="AF548">
        <v>0</v>
      </c>
      <c r="AG548">
        <v>1</v>
      </c>
      <c r="AH548">
        <v>6</v>
      </c>
      <c r="AI548">
        <v>0</v>
      </c>
      <c r="AJ548">
        <v>0</v>
      </c>
      <c r="AK548" t="str">
        <f>IF(Table2[[#This Row],[Alpha]]&gt;3%,"high performer",IF(Table2[[#This Row],[Alpha]]&gt;0%,"average performer","low performer"))</f>
        <v>high performer</v>
      </c>
      <c r="AL548" s="8">
        <v>2869.2636547979587</v>
      </c>
      <c r="AM548">
        <f>Table2[[#This Row],[Salary]]/Table2[[#This Row],[Market Salary]]</f>
        <v>0.92079373590575053</v>
      </c>
      <c r="AN548" t="str">
        <f>IF(AND(Table2[[#This Row],[Alpha]]&gt;3%,Table2[[#This Row],[Salary]]&lt;MEDIAN(G:G)),"Underpaid",IF(AND(Table2[[#This Row],[Alpha]]&lt;0,Table2[[#This Row],[Salary]]&gt;MEDIAN(G:G)),"Overpaid","Fair"))</f>
        <v>Underpaid</v>
      </c>
      <c r="AO548" t="str">
        <f>IF(AND(Table2[[#This Row],[Alpha]]&gt;3%,Table2[[#This Row],[Tenure]]&gt;5),"Ready Now",IF(AND(Table2[[#This Row],[Alpha]]&gt;0,Table2[[#This Row],[Tenure]]&gt;3),"Ready Soon","Not Ready"))</f>
        <v>Not Ready</v>
      </c>
    </row>
    <row r="549" spans="1:41" x14ac:dyDescent="0.35">
      <c r="A549">
        <v>42</v>
      </c>
      <c r="B549" t="s">
        <v>25</v>
      </c>
      <c r="C549">
        <v>3</v>
      </c>
      <c r="D549" t="s">
        <v>35</v>
      </c>
      <c r="E549" t="s">
        <v>36</v>
      </c>
      <c r="F549">
        <v>3</v>
      </c>
      <c r="G549" s="7">
        <v>2759</v>
      </c>
      <c r="H549" t="s">
        <v>25</v>
      </c>
      <c r="I549">
        <v>3</v>
      </c>
      <c r="J549">
        <v>2</v>
      </c>
      <c r="K549" s="5">
        <v>0.1</v>
      </c>
      <c r="L549" s="5">
        <v>0.1</v>
      </c>
      <c r="M549" s="6">
        <f t="shared" si="24"/>
        <v>0</v>
      </c>
      <c r="N549" s="8">
        <f t="shared" si="25"/>
        <v>551.80000000000007</v>
      </c>
      <c r="O549">
        <v>1200</v>
      </c>
      <c r="P549" t="str">
        <f t="shared" si="26"/>
        <v>low</v>
      </c>
      <c r="Q549" t="s">
        <v>33</v>
      </c>
      <c r="R549">
        <v>933</v>
      </c>
      <c r="S549" t="s">
        <v>34</v>
      </c>
      <c r="T549">
        <v>19</v>
      </c>
      <c r="U549">
        <v>3</v>
      </c>
      <c r="V549" t="s">
        <v>40</v>
      </c>
      <c r="W549">
        <v>57</v>
      </c>
      <c r="X549">
        <v>4</v>
      </c>
      <c r="Y549">
        <v>1</v>
      </c>
      <c r="Z549" t="s">
        <v>41</v>
      </c>
      <c r="AA549">
        <v>20366</v>
      </c>
      <c r="AB549">
        <v>6</v>
      </c>
      <c r="AC549">
        <v>12</v>
      </c>
      <c r="AD549">
        <v>3</v>
      </c>
      <c r="AE549">
        <v>4</v>
      </c>
      <c r="AF549">
        <v>0</v>
      </c>
      <c r="AG549">
        <v>7</v>
      </c>
      <c r="AH549">
        <v>2</v>
      </c>
      <c r="AI549">
        <v>2</v>
      </c>
      <c r="AJ549">
        <v>2</v>
      </c>
      <c r="AK549" t="str">
        <f>IF(Table2[[#This Row],[Alpha]]&gt;3%,"high performer",IF(Table2[[#This Row],[Alpha]]&gt;0%,"average performer","low performer"))</f>
        <v>low performer</v>
      </c>
      <c r="AL549" s="8">
        <v>3084.0951678434353</v>
      </c>
      <c r="AM549">
        <f>Table2[[#This Row],[Salary]]/Table2[[#This Row],[Market Salary]]</f>
        <v>0.89458977426083797</v>
      </c>
      <c r="AN549" t="str">
        <f>IF(AND(Table2[[#This Row],[Alpha]]&gt;3%,Table2[[#This Row],[Salary]]&lt;MEDIAN(G:G)),"Underpaid",IF(AND(Table2[[#This Row],[Alpha]]&lt;0,Table2[[#This Row],[Salary]]&gt;MEDIAN(G:G)),"Overpaid","Fair"))</f>
        <v>Fair</v>
      </c>
      <c r="AO549" t="str">
        <f>IF(AND(Table2[[#This Row],[Alpha]]&gt;3%,Table2[[#This Row],[Tenure]]&gt;5),"Ready Now",IF(AND(Table2[[#This Row],[Alpha]]&gt;0,Table2[[#This Row],[Tenure]]&gt;3),"Ready Soon","Not Ready"))</f>
        <v>Not Ready</v>
      </c>
    </row>
    <row r="550" spans="1:41" x14ac:dyDescent="0.35">
      <c r="A550">
        <v>43</v>
      </c>
      <c r="B550" t="s">
        <v>32</v>
      </c>
      <c r="C550">
        <v>4</v>
      </c>
      <c r="D550" t="s">
        <v>35</v>
      </c>
      <c r="E550" t="s">
        <v>30</v>
      </c>
      <c r="F550">
        <v>4</v>
      </c>
      <c r="G550" s="7">
        <v>6804</v>
      </c>
      <c r="H550" t="s">
        <v>32</v>
      </c>
      <c r="I550">
        <v>3</v>
      </c>
      <c r="J550">
        <v>2</v>
      </c>
      <c r="K550" s="5">
        <v>0.08</v>
      </c>
      <c r="L550" s="5">
        <v>0.1</v>
      </c>
      <c r="M550" s="6">
        <f t="shared" si="24"/>
        <v>-2.0000000000000004E-2</v>
      </c>
      <c r="N550" s="8">
        <f t="shared" si="25"/>
        <v>1360.8000000000002</v>
      </c>
      <c r="O550">
        <v>3000</v>
      </c>
      <c r="P550" t="str">
        <f t="shared" si="26"/>
        <v>low</v>
      </c>
      <c r="Q550" t="s">
        <v>33</v>
      </c>
      <c r="R550">
        <v>775</v>
      </c>
      <c r="S550" t="s">
        <v>27</v>
      </c>
      <c r="T550">
        <v>15</v>
      </c>
      <c r="U550">
        <v>3</v>
      </c>
      <c r="V550" t="s">
        <v>28</v>
      </c>
      <c r="W550">
        <v>47</v>
      </c>
      <c r="X550">
        <v>2</v>
      </c>
      <c r="Y550">
        <v>2</v>
      </c>
      <c r="Z550" t="s">
        <v>37</v>
      </c>
      <c r="AA550">
        <v>23683</v>
      </c>
      <c r="AB550">
        <v>3</v>
      </c>
      <c r="AC550">
        <v>18</v>
      </c>
      <c r="AD550">
        <v>3</v>
      </c>
      <c r="AE550">
        <v>3</v>
      </c>
      <c r="AF550">
        <v>1</v>
      </c>
      <c r="AG550">
        <v>7</v>
      </c>
      <c r="AH550">
        <v>5</v>
      </c>
      <c r="AI550">
        <v>2</v>
      </c>
      <c r="AJ550">
        <v>2</v>
      </c>
      <c r="AK550" t="str">
        <f>IF(Table2[[#This Row],[Alpha]]&gt;3%,"high performer",IF(Table2[[#This Row],[Alpha]]&gt;0%,"average performer","low performer"))</f>
        <v>low performer</v>
      </c>
      <c r="AL550" s="8">
        <v>6915.1894854276525</v>
      </c>
      <c r="AM550">
        <f>Table2[[#This Row],[Salary]]/Table2[[#This Row],[Market Salary]]</f>
        <v>0.98392097777480114</v>
      </c>
      <c r="AN550" t="str">
        <f>IF(AND(Table2[[#This Row],[Alpha]]&gt;3%,Table2[[#This Row],[Salary]]&lt;MEDIAN(G:G)),"Underpaid",IF(AND(Table2[[#This Row],[Alpha]]&lt;0,Table2[[#This Row],[Salary]]&gt;MEDIAN(G:G)),"Overpaid","Fair"))</f>
        <v>Overpaid</v>
      </c>
      <c r="AO550" t="str">
        <f>IF(AND(Table2[[#This Row],[Alpha]]&gt;3%,Table2[[#This Row],[Tenure]]&gt;5),"Ready Now",IF(AND(Table2[[#This Row],[Alpha]]&gt;0,Table2[[#This Row],[Tenure]]&gt;3),"Ready Soon","Not Ready"))</f>
        <v>Not Ready</v>
      </c>
    </row>
    <row r="551" spans="1:41" x14ac:dyDescent="0.35">
      <c r="A551">
        <v>34</v>
      </c>
      <c r="B551" t="s">
        <v>32</v>
      </c>
      <c r="C551">
        <v>2</v>
      </c>
      <c r="D551" t="s">
        <v>29</v>
      </c>
      <c r="E551" t="s">
        <v>43</v>
      </c>
      <c r="F551">
        <v>3</v>
      </c>
      <c r="G551" s="7">
        <v>6142</v>
      </c>
      <c r="H551" t="s">
        <v>32</v>
      </c>
      <c r="I551">
        <v>3</v>
      </c>
      <c r="J551">
        <v>5</v>
      </c>
      <c r="K551" s="5">
        <v>0.15</v>
      </c>
      <c r="L551" s="5">
        <v>0.09</v>
      </c>
      <c r="M551" s="6">
        <f t="shared" si="24"/>
        <v>0.06</v>
      </c>
      <c r="N551" s="8">
        <f t="shared" si="25"/>
        <v>1228.4000000000001</v>
      </c>
      <c r="O551">
        <v>500</v>
      </c>
      <c r="P551" t="str">
        <f t="shared" si="26"/>
        <v>low</v>
      </c>
      <c r="Q551" t="s">
        <v>26</v>
      </c>
      <c r="R551">
        <v>970</v>
      </c>
      <c r="S551" t="s">
        <v>34</v>
      </c>
      <c r="T551">
        <v>8</v>
      </c>
      <c r="U551">
        <v>2</v>
      </c>
      <c r="V551" t="s">
        <v>40</v>
      </c>
      <c r="W551">
        <v>96</v>
      </c>
      <c r="X551">
        <v>3</v>
      </c>
      <c r="Y551">
        <v>2</v>
      </c>
      <c r="Z551" t="s">
        <v>31</v>
      </c>
      <c r="AA551">
        <v>7360</v>
      </c>
      <c r="AB551">
        <v>3</v>
      </c>
      <c r="AC551">
        <v>11</v>
      </c>
      <c r="AD551">
        <v>3</v>
      </c>
      <c r="AE551">
        <v>4</v>
      </c>
      <c r="AF551">
        <v>0</v>
      </c>
      <c r="AG551">
        <v>10</v>
      </c>
      <c r="AH551">
        <v>2</v>
      </c>
      <c r="AI551">
        <v>1</v>
      </c>
      <c r="AJ551">
        <v>4</v>
      </c>
      <c r="AK551" t="str">
        <f>IF(Table2[[#This Row],[Alpha]]&gt;3%,"high performer",IF(Table2[[#This Row],[Alpha]]&gt;0%,"average performer","low performer"))</f>
        <v>high performer</v>
      </c>
      <c r="AL551" s="8">
        <v>7373.5977797052537</v>
      </c>
      <c r="AM551">
        <f>Table2[[#This Row],[Salary]]/Table2[[#This Row],[Market Salary]]</f>
        <v>0.83297193357969079</v>
      </c>
      <c r="AN551" t="str">
        <f>IF(AND(Table2[[#This Row],[Alpha]]&gt;3%,Table2[[#This Row],[Salary]]&lt;MEDIAN(G:G)),"Underpaid",IF(AND(Table2[[#This Row],[Alpha]]&lt;0,Table2[[#This Row],[Salary]]&gt;MEDIAN(G:G)),"Overpaid","Fair"))</f>
        <v>Fair</v>
      </c>
      <c r="AO551" t="str">
        <f>IF(AND(Table2[[#This Row],[Alpha]]&gt;3%,Table2[[#This Row],[Tenure]]&gt;5),"Ready Now",IF(AND(Table2[[#This Row],[Alpha]]&gt;0,Table2[[#This Row],[Tenure]]&gt;3),"Ready Soon","Not Ready"))</f>
        <v>Ready Soon</v>
      </c>
    </row>
    <row r="552" spans="1:41" x14ac:dyDescent="0.35">
      <c r="A552">
        <v>23</v>
      </c>
      <c r="B552" t="s">
        <v>32</v>
      </c>
      <c r="C552">
        <v>2</v>
      </c>
      <c r="D552" t="s">
        <v>35</v>
      </c>
      <c r="E552" t="s">
        <v>39</v>
      </c>
      <c r="F552">
        <v>1</v>
      </c>
      <c r="G552" s="7">
        <v>2500</v>
      </c>
      <c r="H552" t="s">
        <v>32</v>
      </c>
      <c r="I552">
        <v>4</v>
      </c>
      <c r="J552">
        <v>4</v>
      </c>
      <c r="K552" s="5">
        <v>0.1</v>
      </c>
      <c r="L552" s="5">
        <v>7.0000000000000007E-2</v>
      </c>
      <c r="M552" s="6">
        <f t="shared" si="24"/>
        <v>0.03</v>
      </c>
      <c r="N552" s="8">
        <f t="shared" si="25"/>
        <v>500</v>
      </c>
      <c r="O552">
        <v>4500</v>
      </c>
      <c r="P552" t="str">
        <f t="shared" si="26"/>
        <v>low</v>
      </c>
      <c r="Q552" t="s">
        <v>26</v>
      </c>
      <c r="R552">
        <v>650</v>
      </c>
      <c r="S552" t="s">
        <v>34</v>
      </c>
      <c r="T552">
        <v>9</v>
      </c>
      <c r="U552">
        <v>1</v>
      </c>
      <c r="V552" t="s">
        <v>40</v>
      </c>
      <c r="W552">
        <v>37</v>
      </c>
      <c r="X552">
        <v>3</v>
      </c>
      <c r="Y552">
        <v>1</v>
      </c>
      <c r="Z552" t="s">
        <v>37</v>
      </c>
      <c r="AA552">
        <v>4344</v>
      </c>
      <c r="AB552">
        <v>1</v>
      </c>
      <c r="AC552">
        <v>14</v>
      </c>
      <c r="AD552">
        <v>3</v>
      </c>
      <c r="AE552">
        <v>4</v>
      </c>
      <c r="AF552">
        <v>1</v>
      </c>
      <c r="AG552">
        <v>5</v>
      </c>
      <c r="AH552">
        <v>2</v>
      </c>
      <c r="AI552">
        <v>3</v>
      </c>
      <c r="AJ552">
        <v>0</v>
      </c>
      <c r="AK552" t="str">
        <f>IF(Table2[[#This Row],[Alpha]]&gt;3%,"high performer",IF(Table2[[#This Row],[Alpha]]&gt;0%,"average performer","low performer"))</f>
        <v>average performer</v>
      </c>
      <c r="AL552" s="8">
        <v>2850.8214119561585</v>
      </c>
      <c r="AM552">
        <f>Table2[[#This Row],[Salary]]/Table2[[#This Row],[Market Salary]]</f>
        <v>0.87694023537046673</v>
      </c>
      <c r="AN552" t="str">
        <f>IF(AND(Table2[[#This Row],[Alpha]]&gt;3%,Table2[[#This Row],[Salary]]&lt;MEDIAN(G:G)),"Underpaid",IF(AND(Table2[[#This Row],[Alpha]]&lt;0,Table2[[#This Row],[Salary]]&gt;MEDIAN(G:G)),"Overpaid","Fair"))</f>
        <v>Fair</v>
      </c>
      <c r="AO552" t="str">
        <f>IF(AND(Table2[[#This Row],[Alpha]]&gt;3%,Table2[[#This Row],[Tenure]]&gt;5),"Ready Now",IF(AND(Table2[[#This Row],[Alpha]]&gt;0,Table2[[#This Row],[Tenure]]&gt;3),"Ready Soon","Not Ready"))</f>
        <v>Ready Soon</v>
      </c>
    </row>
    <row r="553" spans="1:41" x14ac:dyDescent="0.35">
      <c r="A553">
        <v>39</v>
      </c>
      <c r="B553" t="s">
        <v>32</v>
      </c>
      <c r="C553">
        <v>3</v>
      </c>
      <c r="D553" t="s">
        <v>29</v>
      </c>
      <c r="E553" t="s">
        <v>50</v>
      </c>
      <c r="F553">
        <v>2</v>
      </c>
      <c r="G553" s="7">
        <v>6389</v>
      </c>
      <c r="H553" t="s">
        <v>32</v>
      </c>
      <c r="I553">
        <v>1</v>
      </c>
      <c r="J553">
        <v>8</v>
      </c>
      <c r="K553" s="5">
        <v>0.1</v>
      </c>
      <c r="L553" s="5">
        <v>0.1</v>
      </c>
      <c r="M553" s="6">
        <f t="shared" si="24"/>
        <v>0</v>
      </c>
      <c r="N553" s="8">
        <f t="shared" si="25"/>
        <v>1277.8000000000002</v>
      </c>
      <c r="O553">
        <v>1200</v>
      </c>
      <c r="P553" t="str">
        <f t="shared" si="26"/>
        <v>low</v>
      </c>
      <c r="Q553" t="s">
        <v>26</v>
      </c>
      <c r="R553">
        <v>141</v>
      </c>
      <c r="S553" t="s">
        <v>50</v>
      </c>
      <c r="T553">
        <v>3</v>
      </c>
      <c r="U553">
        <v>3</v>
      </c>
      <c r="V553" t="s">
        <v>50</v>
      </c>
      <c r="W553">
        <v>44</v>
      </c>
      <c r="X553">
        <v>4</v>
      </c>
      <c r="Y553">
        <v>2</v>
      </c>
      <c r="Z553" t="s">
        <v>37</v>
      </c>
      <c r="AA553">
        <v>18767</v>
      </c>
      <c r="AB553">
        <v>9</v>
      </c>
      <c r="AC553">
        <v>15</v>
      </c>
      <c r="AD553">
        <v>3</v>
      </c>
      <c r="AE553">
        <v>3</v>
      </c>
      <c r="AF553">
        <v>1</v>
      </c>
      <c r="AG553">
        <v>12</v>
      </c>
      <c r="AH553">
        <v>3</v>
      </c>
      <c r="AI553">
        <v>3</v>
      </c>
      <c r="AJ553">
        <v>3</v>
      </c>
      <c r="AK553" t="str">
        <f>IF(Table2[[#This Row],[Alpha]]&gt;3%,"high performer",IF(Table2[[#This Row],[Alpha]]&gt;0%,"average performer","low performer"))</f>
        <v>low performer</v>
      </c>
      <c r="AL553" s="8">
        <v>7526.8708521342051</v>
      </c>
      <c r="AM553">
        <f>Table2[[#This Row],[Salary]]/Table2[[#This Row],[Market Salary]]</f>
        <v>0.84882551135953554</v>
      </c>
      <c r="AN553" t="str">
        <f>IF(AND(Table2[[#This Row],[Alpha]]&gt;3%,Table2[[#This Row],[Salary]]&lt;MEDIAN(G:G)),"Underpaid",IF(AND(Table2[[#This Row],[Alpha]]&lt;0,Table2[[#This Row],[Salary]]&gt;MEDIAN(G:G)),"Overpaid","Fair"))</f>
        <v>Fair</v>
      </c>
      <c r="AO553" t="str">
        <f>IF(AND(Table2[[#This Row],[Alpha]]&gt;3%,Table2[[#This Row],[Tenure]]&gt;5),"Ready Now",IF(AND(Table2[[#This Row],[Alpha]]&gt;0,Table2[[#This Row],[Tenure]]&gt;3),"Ready Soon","Not Ready"))</f>
        <v>Not Ready</v>
      </c>
    </row>
    <row r="554" spans="1:41" x14ac:dyDescent="0.35">
      <c r="A554">
        <v>56</v>
      </c>
      <c r="B554" t="s">
        <v>32</v>
      </c>
      <c r="C554">
        <v>3</v>
      </c>
      <c r="D554" t="s">
        <v>35</v>
      </c>
      <c r="E554" t="s">
        <v>43</v>
      </c>
      <c r="F554">
        <v>4</v>
      </c>
      <c r="G554" s="7">
        <v>11103</v>
      </c>
      <c r="H554" t="s">
        <v>32</v>
      </c>
      <c r="I554">
        <v>2</v>
      </c>
      <c r="J554">
        <v>10</v>
      </c>
      <c r="K554" s="5">
        <v>0.15</v>
      </c>
      <c r="L554" s="5">
        <v>0.11</v>
      </c>
      <c r="M554" s="6">
        <f t="shared" si="24"/>
        <v>3.9999999999999994E-2</v>
      </c>
      <c r="N554" s="8">
        <f t="shared" si="25"/>
        <v>2220.6</v>
      </c>
      <c r="O554">
        <v>3000</v>
      </c>
      <c r="P554" t="str">
        <f t="shared" si="26"/>
        <v>low</v>
      </c>
      <c r="Q554" t="s">
        <v>26</v>
      </c>
      <c r="R554">
        <v>832</v>
      </c>
      <c r="S554" t="s">
        <v>34</v>
      </c>
      <c r="T554">
        <v>9</v>
      </c>
      <c r="U554">
        <v>3</v>
      </c>
      <c r="V554" t="s">
        <v>40</v>
      </c>
      <c r="W554">
        <v>81</v>
      </c>
      <c r="X554">
        <v>3</v>
      </c>
      <c r="Y554">
        <v>4</v>
      </c>
      <c r="Z554" t="s">
        <v>37</v>
      </c>
      <c r="AA554">
        <v>20420</v>
      </c>
      <c r="AB554">
        <v>7</v>
      </c>
      <c r="AC554">
        <v>11</v>
      </c>
      <c r="AD554">
        <v>3</v>
      </c>
      <c r="AE554">
        <v>3</v>
      </c>
      <c r="AF554">
        <v>0</v>
      </c>
      <c r="AG554">
        <v>30</v>
      </c>
      <c r="AH554">
        <v>1</v>
      </c>
      <c r="AI554">
        <v>7</v>
      </c>
      <c r="AJ554">
        <v>1</v>
      </c>
      <c r="AK554" t="str">
        <f>IF(Table2[[#This Row],[Alpha]]&gt;3%,"high performer",IF(Table2[[#This Row],[Alpha]]&gt;0%,"average performer","low performer"))</f>
        <v>high performer</v>
      </c>
      <c r="AL554" s="8">
        <v>11404.991390976786</v>
      </c>
      <c r="AM554">
        <f>Table2[[#This Row],[Salary]]/Table2[[#This Row],[Market Salary]]</f>
        <v>0.97352112065461882</v>
      </c>
      <c r="AN554" t="str">
        <f>IF(AND(Table2[[#This Row],[Alpha]]&gt;3%,Table2[[#This Row],[Salary]]&lt;MEDIAN(G:G)),"Underpaid",IF(AND(Table2[[#This Row],[Alpha]]&lt;0,Table2[[#This Row],[Salary]]&gt;MEDIAN(G:G)),"Overpaid","Fair"))</f>
        <v>Fair</v>
      </c>
      <c r="AO554" t="str">
        <f>IF(AND(Table2[[#This Row],[Alpha]]&gt;3%,Table2[[#This Row],[Tenure]]&gt;5),"Ready Now",IF(AND(Table2[[#This Row],[Alpha]]&gt;0,Table2[[#This Row],[Tenure]]&gt;3),"Ready Soon","Not Ready"))</f>
        <v>Ready Now</v>
      </c>
    </row>
    <row r="555" spans="1:41" x14ac:dyDescent="0.35">
      <c r="A555">
        <v>40</v>
      </c>
      <c r="B555" t="s">
        <v>32</v>
      </c>
      <c r="C555">
        <v>4</v>
      </c>
      <c r="D555" t="s">
        <v>29</v>
      </c>
      <c r="E555" t="s">
        <v>36</v>
      </c>
      <c r="F555">
        <v>4</v>
      </c>
      <c r="G555" s="7">
        <v>2342</v>
      </c>
      <c r="H555" t="s">
        <v>25</v>
      </c>
      <c r="I555">
        <v>2</v>
      </c>
      <c r="J555">
        <v>4</v>
      </c>
      <c r="K555" s="5">
        <v>0.08</v>
      </c>
      <c r="L555" s="5">
        <v>0.11</v>
      </c>
      <c r="M555" s="6">
        <f t="shared" si="24"/>
        <v>-0.03</v>
      </c>
      <c r="N555" s="8">
        <f t="shared" si="25"/>
        <v>468.40000000000003</v>
      </c>
      <c r="O555">
        <v>1200</v>
      </c>
      <c r="P555" t="str">
        <f t="shared" si="26"/>
        <v>medium</v>
      </c>
      <c r="Q555" t="s">
        <v>26</v>
      </c>
      <c r="R555">
        <v>804</v>
      </c>
      <c r="S555" t="s">
        <v>34</v>
      </c>
      <c r="T555">
        <v>2</v>
      </c>
      <c r="U555">
        <v>1</v>
      </c>
      <c r="V555" t="s">
        <v>40</v>
      </c>
      <c r="W555">
        <v>86</v>
      </c>
      <c r="X555">
        <v>2</v>
      </c>
      <c r="Y555">
        <v>1</v>
      </c>
      <c r="Z555" t="s">
        <v>31</v>
      </c>
      <c r="AA555">
        <v>22929</v>
      </c>
      <c r="AB555">
        <v>0</v>
      </c>
      <c r="AC555">
        <v>20</v>
      </c>
      <c r="AD555">
        <v>4</v>
      </c>
      <c r="AE555">
        <v>4</v>
      </c>
      <c r="AF555">
        <v>0</v>
      </c>
      <c r="AG555">
        <v>5</v>
      </c>
      <c r="AH555">
        <v>2</v>
      </c>
      <c r="AI555">
        <v>2</v>
      </c>
      <c r="AJ555">
        <v>2</v>
      </c>
      <c r="AK555" t="str">
        <f>IF(Table2[[#This Row],[Alpha]]&gt;3%,"high performer",IF(Table2[[#This Row],[Alpha]]&gt;0%,"average performer","low performer"))</f>
        <v>low performer</v>
      </c>
      <c r="AL555" s="8">
        <v>2505.1770427431711</v>
      </c>
      <c r="AM555">
        <f>Table2[[#This Row],[Salary]]/Table2[[#This Row],[Market Salary]]</f>
        <v>0.93486406750538797</v>
      </c>
      <c r="AN555" t="str">
        <f>IF(AND(Table2[[#This Row],[Alpha]]&gt;3%,Table2[[#This Row],[Salary]]&lt;MEDIAN(G:G)),"Underpaid",IF(AND(Table2[[#This Row],[Alpha]]&lt;0,Table2[[#This Row],[Salary]]&gt;MEDIAN(G:G)),"Overpaid","Fair"))</f>
        <v>Fair</v>
      </c>
      <c r="AO555" t="str">
        <f>IF(AND(Table2[[#This Row],[Alpha]]&gt;3%,Table2[[#This Row],[Tenure]]&gt;5),"Ready Now",IF(AND(Table2[[#This Row],[Alpha]]&gt;0,Table2[[#This Row],[Tenure]]&gt;3),"Ready Soon","Not Ready"))</f>
        <v>Not Ready</v>
      </c>
    </row>
    <row r="556" spans="1:41" x14ac:dyDescent="0.35">
      <c r="A556">
        <v>27</v>
      </c>
      <c r="B556" t="s">
        <v>32</v>
      </c>
      <c r="C556">
        <v>4</v>
      </c>
      <c r="D556" t="s">
        <v>29</v>
      </c>
      <c r="E556" t="s">
        <v>43</v>
      </c>
      <c r="F556">
        <v>1</v>
      </c>
      <c r="G556" s="7">
        <v>6811</v>
      </c>
      <c r="H556" t="s">
        <v>32</v>
      </c>
      <c r="I556">
        <v>1</v>
      </c>
      <c r="J556">
        <v>7</v>
      </c>
      <c r="K556" s="5">
        <v>0.08</v>
      </c>
      <c r="L556" s="5">
        <v>7.0000000000000007E-2</v>
      </c>
      <c r="M556" s="6">
        <f t="shared" si="24"/>
        <v>9.999999999999995E-3</v>
      </c>
      <c r="N556" s="8">
        <f t="shared" si="25"/>
        <v>1362.2</v>
      </c>
      <c r="O556">
        <v>1200</v>
      </c>
      <c r="P556" t="str">
        <f t="shared" si="26"/>
        <v>low</v>
      </c>
      <c r="Q556" t="s">
        <v>26</v>
      </c>
      <c r="R556">
        <v>975</v>
      </c>
      <c r="S556" t="s">
        <v>34</v>
      </c>
      <c r="T556">
        <v>7</v>
      </c>
      <c r="U556">
        <v>3</v>
      </c>
      <c r="V556" t="s">
        <v>40</v>
      </c>
      <c r="W556">
        <v>55</v>
      </c>
      <c r="X556">
        <v>2</v>
      </c>
      <c r="Y556">
        <v>2</v>
      </c>
      <c r="Z556" t="s">
        <v>31</v>
      </c>
      <c r="AA556">
        <v>23398</v>
      </c>
      <c r="AB556">
        <v>8</v>
      </c>
      <c r="AC556">
        <v>19</v>
      </c>
      <c r="AD556">
        <v>3</v>
      </c>
      <c r="AE556">
        <v>1</v>
      </c>
      <c r="AF556">
        <v>0</v>
      </c>
      <c r="AG556">
        <v>9</v>
      </c>
      <c r="AH556">
        <v>2</v>
      </c>
      <c r="AI556">
        <v>6</v>
      </c>
      <c r="AJ556">
        <v>0</v>
      </c>
      <c r="AK556" t="str">
        <f>IF(Table2[[#This Row],[Alpha]]&gt;3%,"high performer",IF(Table2[[#This Row],[Alpha]]&gt;0%,"average performer","low performer"))</f>
        <v>average performer</v>
      </c>
      <c r="AL556" s="8">
        <v>7474.0118778113629</v>
      </c>
      <c r="AM556">
        <f>Table2[[#This Row],[Salary]]/Table2[[#This Row],[Market Salary]]</f>
        <v>0.91129103235978337</v>
      </c>
      <c r="AN556" t="str">
        <f>IF(AND(Table2[[#This Row],[Alpha]]&gt;3%,Table2[[#This Row],[Salary]]&lt;MEDIAN(G:G)),"Underpaid",IF(AND(Table2[[#This Row],[Alpha]]&lt;0,Table2[[#This Row],[Salary]]&gt;MEDIAN(G:G)),"Overpaid","Fair"))</f>
        <v>Fair</v>
      </c>
      <c r="AO556" t="str">
        <f>IF(AND(Table2[[#This Row],[Alpha]]&gt;3%,Table2[[#This Row],[Tenure]]&gt;5),"Ready Now",IF(AND(Table2[[#This Row],[Alpha]]&gt;0,Table2[[#This Row],[Tenure]]&gt;3),"Ready Soon","Not Ready"))</f>
        <v>Ready Soon</v>
      </c>
    </row>
    <row r="557" spans="1:41" x14ac:dyDescent="0.35">
      <c r="A557">
        <v>29</v>
      </c>
      <c r="B557" t="s">
        <v>32</v>
      </c>
      <c r="C557">
        <v>4</v>
      </c>
      <c r="D557" t="s">
        <v>35</v>
      </c>
      <c r="E557" t="s">
        <v>46</v>
      </c>
      <c r="F557">
        <v>2</v>
      </c>
      <c r="G557" s="7">
        <v>2297</v>
      </c>
      <c r="H557" t="s">
        <v>32</v>
      </c>
      <c r="I557">
        <v>3</v>
      </c>
      <c r="J557">
        <v>2</v>
      </c>
      <c r="K557" s="5">
        <v>0.08</v>
      </c>
      <c r="L557" s="5">
        <v>0.09</v>
      </c>
      <c r="M557" s="6">
        <f t="shared" si="24"/>
        <v>-9.999999999999995E-3</v>
      </c>
      <c r="N557" s="8">
        <f t="shared" si="25"/>
        <v>459.40000000000003</v>
      </c>
      <c r="O557">
        <v>1200</v>
      </c>
      <c r="P557" t="str">
        <f t="shared" si="26"/>
        <v>low</v>
      </c>
      <c r="Q557" t="s">
        <v>26</v>
      </c>
      <c r="R557">
        <v>1090</v>
      </c>
      <c r="S557" t="s">
        <v>27</v>
      </c>
      <c r="T557">
        <v>10</v>
      </c>
      <c r="U557">
        <v>3</v>
      </c>
      <c r="V557" t="s">
        <v>48</v>
      </c>
      <c r="W557">
        <v>83</v>
      </c>
      <c r="X557">
        <v>3</v>
      </c>
      <c r="Y557">
        <v>1</v>
      </c>
      <c r="Z557" t="s">
        <v>41</v>
      </c>
      <c r="AA557">
        <v>17967</v>
      </c>
      <c r="AB557">
        <v>1</v>
      </c>
      <c r="AC557">
        <v>14</v>
      </c>
      <c r="AD557">
        <v>3</v>
      </c>
      <c r="AE557">
        <v>4</v>
      </c>
      <c r="AF557">
        <v>2</v>
      </c>
      <c r="AG557">
        <v>2</v>
      </c>
      <c r="AH557">
        <v>2</v>
      </c>
      <c r="AI557">
        <v>2</v>
      </c>
      <c r="AJ557">
        <v>2</v>
      </c>
      <c r="AK557" t="str">
        <f>IF(Table2[[#This Row],[Alpha]]&gt;3%,"high performer",IF(Table2[[#This Row],[Alpha]]&gt;0%,"average performer","low performer"))</f>
        <v>low performer</v>
      </c>
      <c r="AL557" s="8">
        <v>2446.4208302076022</v>
      </c>
      <c r="AM557">
        <f>Table2[[#This Row],[Salary]]/Table2[[#This Row],[Market Salary]]</f>
        <v>0.93892267905725668</v>
      </c>
      <c r="AN557" t="str">
        <f>IF(AND(Table2[[#This Row],[Alpha]]&gt;3%,Table2[[#This Row],[Salary]]&lt;MEDIAN(G:G)),"Underpaid",IF(AND(Table2[[#This Row],[Alpha]]&lt;0,Table2[[#This Row],[Salary]]&gt;MEDIAN(G:G)),"Overpaid","Fair"))</f>
        <v>Fair</v>
      </c>
      <c r="AO557" t="str">
        <f>IF(AND(Table2[[#This Row],[Alpha]]&gt;3%,Table2[[#This Row],[Tenure]]&gt;5),"Ready Now",IF(AND(Table2[[#This Row],[Alpha]]&gt;0,Table2[[#This Row],[Tenure]]&gt;3),"Ready Soon","Not Ready"))</f>
        <v>Not Ready</v>
      </c>
    </row>
    <row r="558" spans="1:41" x14ac:dyDescent="0.35">
      <c r="A558">
        <v>53</v>
      </c>
      <c r="B558" t="s">
        <v>32</v>
      </c>
      <c r="C558">
        <v>4</v>
      </c>
      <c r="D558" t="s">
        <v>35</v>
      </c>
      <c r="E558" t="s">
        <v>39</v>
      </c>
      <c r="F558">
        <v>4</v>
      </c>
      <c r="G558" s="7">
        <v>2450</v>
      </c>
      <c r="H558" t="s">
        <v>32</v>
      </c>
      <c r="I558">
        <v>3</v>
      </c>
      <c r="J558">
        <v>2</v>
      </c>
      <c r="K558" s="5">
        <v>0.1</v>
      </c>
      <c r="L558" s="5">
        <v>0.1</v>
      </c>
      <c r="M558" s="6">
        <f t="shared" si="24"/>
        <v>0</v>
      </c>
      <c r="N558" s="8">
        <f t="shared" si="25"/>
        <v>490</v>
      </c>
      <c r="O558">
        <v>3000</v>
      </c>
      <c r="P558" t="str">
        <f t="shared" si="26"/>
        <v>low</v>
      </c>
      <c r="Q558" t="s">
        <v>26</v>
      </c>
      <c r="R558">
        <v>346</v>
      </c>
      <c r="S558" t="s">
        <v>34</v>
      </c>
      <c r="T558">
        <v>6</v>
      </c>
      <c r="U558">
        <v>3</v>
      </c>
      <c r="V558" t="s">
        <v>28</v>
      </c>
      <c r="W558">
        <v>86</v>
      </c>
      <c r="X558">
        <v>3</v>
      </c>
      <c r="Y558">
        <v>2</v>
      </c>
      <c r="Z558" t="s">
        <v>31</v>
      </c>
      <c r="AA558">
        <v>10919</v>
      </c>
      <c r="AB558">
        <v>2</v>
      </c>
      <c r="AC558">
        <v>17</v>
      </c>
      <c r="AD558">
        <v>3</v>
      </c>
      <c r="AE558">
        <v>4</v>
      </c>
      <c r="AF558">
        <v>0</v>
      </c>
      <c r="AG558">
        <v>19</v>
      </c>
      <c r="AH558">
        <v>4</v>
      </c>
      <c r="AI558">
        <v>2</v>
      </c>
      <c r="AJ558">
        <v>2</v>
      </c>
      <c r="AK558" t="str">
        <f>IF(Table2[[#This Row],[Alpha]]&gt;3%,"high performer",IF(Table2[[#This Row],[Alpha]]&gt;0%,"average performer","low performer"))</f>
        <v>low performer</v>
      </c>
      <c r="AL558" s="8">
        <v>2467.2954730945403</v>
      </c>
      <c r="AM558">
        <f>Table2[[#This Row],[Salary]]/Table2[[#This Row],[Market Salary]]</f>
        <v>0.992990108690611</v>
      </c>
      <c r="AN558" t="str">
        <f>IF(AND(Table2[[#This Row],[Alpha]]&gt;3%,Table2[[#This Row],[Salary]]&lt;MEDIAN(G:G)),"Underpaid",IF(AND(Table2[[#This Row],[Alpha]]&lt;0,Table2[[#This Row],[Salary]]&gt;MEDIAN(G:G)),"Overpaid","Fair"))</f>
        <v>Fair</v>
      </c>
      <c r="AO558" t="str">
        <f>IF(AND(Table2[[#This Row],[Alpha]]&gt;3%,Table2[[#This Row],[Tenure]]&gt;5),"Ready Now",IF(AND(Table2[[#This Row],[Alpha]]&gt;0,Table2[[#This Row],[Tenure]]&gt;3),"Ready Soon","Not Ready"))</f>
        <v>Not Ready</v>
      </c>
    </row>
    <row r="559" spans="1:41" x14ac:dyDescent="0.35">
      <c r="A559">
        <v>35</v>
      </c>
      <c r="B559" t="s">
        <v>32</v>
      </c>
      <c r="C559">
        <v>4</v>
      </c>
      <c r="D559" t="s">
        <v>29</v>
      </c>
      <c r="E559" t="s">
        <v>43</v>
      </c>
      <c r="F559">
        <v>1</v>
      </c>
      <c r="G559" s="7">
        <v>5093</v>
      </c>
      <c r="H559" t="s">
        <v>32</v>
      </c>
      <c r="I559">
        <v>4</v>
      </c>
      <c r="J559">
        <v>1</v>
      </c>
      <c r="K559" s="5">
        <v>0.12</v>
      </c>
      <c r="L559" s="5">
        <v>7.0000000000000007E-2</v>
      </c>
      <c r="M559" s="6">
        <f t="shared" si="24"/>
        <v>4.9999999999999989E-2</v>
      </c>
      <c r="N559" s="8">
        <f t="shared" si="25"/>
        <v>1018.6</v>
      </c>
      <c r="O559">
        <v>1200</v>
      </c>
      <c r="P559" t="str">
        <f t="shared" si="26"/>
        <v>low</v>
      </c>
      <c r="Q559" t="s">
        <v>44</v>
      </c>
      <c r="R559">
        <v>1225</v>
      </c>
      <c r="S559" t="s">
        <v>34</v>
      </c>
      <c r="T559">
        <v>2</v>
      </c>
      <c r="U559">
        <v>4</v>
      </c>
      <c r="V559" t="s">
        <v>28</v>
      </c>
      <c r="W559">
        <v>61</v>
      </c>
      <c r="X559">
        <v>3</v>
      </c>
      <c r="Y559">
        <v>2</v>
      </c>
      <c r="Z559" t="s">
        <v>41</v>
      </c>
      <c r="AA559">
        <v>4761</v>
      </c>
      <c r="AB559">
        <v>2</v>
      </c>
      <c r="AC559">
        <v>11</v>
      </c>
      <c r="AD559">
        <v>3</v>
      </c>
      <c r="AE559">
        <v>1</v>
      </c>
      <c r="AF559">
        <v>1</v>
      </c>
      <c r="AG559">
        <v>16</v>
      </c>
      <c r="AH559">
        <v>2</v>
      </c>
      <c r="AI559">
        <v>0</v>
      </c>
      <c r="AJ559">
        <v>0</v>
      </c>
      <c r="AK559" t="str">
        <f>IF(Table2[[#This Row],[Alpha]]&gt;3%,"high performer",IF(Table2[[#This Row],[Alpha]]&gt;0%,"average performer","low performer"))</f>
        <v>high performer</v>
      </c>
      <c r="AL559" s="8">
        <v>6181.9377586307082</v>
      </c>
      <c r="AM559">
        <f>Table2[[#This Row],[Salary]]/Table2[[#This Row],[Market Salary]]</f>
        <v>0.82385171104150579</v>
      </c>
      <c r="AN559" t="str">
        <f>IF(AND(Table2[[#This Row],[Alpha]]&gt;3%,Table2[[#This Row],[Salary]]&lt;MEDIAN(G:G)),"Underpaid",IF(AND(Table2[[#This Row],[Alpha]]&lt;0,Table2[[#This Row],[Salary]]&gt;MEDIAN(G:G)),"Overpaid","Fair"))</f>
        <v>Fair</v>
      </c>
      <c r="AO559" t="str">
        <f>IF(AND(Table2[[#This Row],[Alpha]]&gt;3%,Table2[[#This Row],[Tenure]]&gt;5),"Ready Now",IF(AND(Table2[[#This Row],[Alpha]]&gt;0,Table2[[#This Row],[Tenure]]&gt;3),"Ready Soon","Not Ready"))</f>
        <v>Not Ready</v>
      </c>
    </row>
    <row r="560" spans="1:41" x14ac:dyDescent="0.35">
      <c r="A560">
        <v>32</v>
      </c>
      <c r="B560" t="s">
        <v>32</v>
      </c>
      <c r="C560">
        <v>1</v>
      </c>
      <c r="D560" t="s">
        <v>35</v>
      </c>
      <c r="E560" t="s">
        <v>39</v>
      </c>
      <c r="F560">
        <v>4</v>
      </c>
      <c r="G560" s="7">
        <v>5309</v>
      </c>
      <c r="H560" t="s">
        <v>32</v>
      </c>
      <c r="I560">
        <v>3</v>
      </c>
      <c r="J560">
        <v>10</v>
      </c>
      <c r="K560" s="5">
        <v>0.15</v>
      </c>
      <c r="L560" s="5">
        <v>0.1</v>
      </c>
      <c r="M560" s="6">
        <f t="shared" si="24"/>
        <v>4.9999999999999989E-2</v>
      </c>
      <c r="N560" s="8">
        <f t="shared" si="25"/>
        <v>1061.8</v>
      </c>
      <c r="O560">
        <v>3000</v>
      </c>
      <c r="P560" t="str">
        <f t="shared" si="26"/>
        <v>low</v>
      </c>
      <c r="Q560" t="s">
        <v>33</v>
      </c>
      <c r="R560">
        <v>430</v>
      </c>
      <c r="S560" t="s">
        <v>34</v>
      </c>
      <c r="T560">
        <v>24</v>
      </c>
      <c r="U560">
        <v>4</v>
      </c>
      <c r="V560" t="s">
        <v>28</v>
      </c>
      <c r="W560">
        <v>80</v>
      </c>
      <c r="X560">
        <v>3</v>
      </c>
      <c r="Y560">
        <v>2</v>
      </c>
      <c r="Z560" t="s">
        <v>37</v>
      </c>
      <c r="AA560">
        <v>21146</v>
      </c>
      <c r="AB560">
        <v>1</v>
      </c>
      <c r="AC560">
        <v>15</v>
      </c>
      <c r="AD560">
        <v>3</v>
      </c>
      <c r="AE560">
        <v>4</v>
      </c>
      <c r="AF560">
        <v>2</v>
      </c>
      <c r="AG560">
        <v>10</v>
      </c>
      <c r="AH560">
        <v>2</v>
      </c>
      <c r="AI560">
        <v>8</v>
      </c>
      <c r="AJ560">
        <v>4</v>
      </c>
      <c r="AK560" t="str">
        <f>IF(Table2[[#This Row],[Alpha]]&gt;3%,"high performer",IF(Table2[[#This Row],[Alpha]]&gt;0%,"average performer","low performer"))</f>
        <v>high performer</v>
      </c>
      <c r="AL560" s="8">
        <v>6900.5864933091716</v>
      </c>
      <c r="AM560">
        <f>Table2[[#This Row],[Salary]]/Table2[[#This Row],[Market Salary]]</f>
        <v>0.76935489543499258</v>
      </c>
      <c r="AN560" t="str">
        <f>IF(AND(Table2[[#This Row],[Alpha]]&gt;3%,Table2[[#This Row],[Salary]]&lt;MEDIAN(G:G)),"Underpaid",IF(AND(Table2[[#This Row],[Alpha]]&lt;0,Table2[[#This Row],[Salary]]&gt;MEDIAN(G:G)),"Overpaid","Fair"))</f>
        <v>Fair</v>
      </c>
      <c r="AO560" t="str">
        <f>IF(AND(Table2[[#This Row],[Alpha]]&gt;3%,Table2[[#This Row],[Tenure]]&gt;5),"Ready Now",IF(AND(Table2[[#This Row],[Alpha]]&gt;0,Table2[[#This Row],[Tenure]]&gt;3),"Ready Soon","Not Ready"))</f>
        <v>Ready Now</v>
      </c>
    </row>
    <row r="561" spans="1:41" x14ac:dyDescent="0.35">
      <c r="A561">
        <v>38</v>
      </c>
      <c r="B561" t="s">
        <v>32</v>
      </c>
      <c r="C561">
        <v>4</v>
      </c>
      <c r="D561" t="s">
        <v>35</v>
      </c>
      <c r="E561" t="s">
        <v>36</v>
      </c>
      <c r="F561">
        <v>3</v>
      </c>
      <c r="G561" s="7">
        <v>3057</v>
      </c>
      <c r="H561" t="s">
        <v>25</v>
      </c>
      <c r="I561">
        <v>1</v>
      </c>
      <c r="J561">
        <v>1</v>
      </c>
      <c r="K561" s="5">
        <v>0.12</v>
      </c>
      <c r="L561" s="5">
        <v>0.09</v>
      </c>
      <c r="M561" s="6">
        <f t="shared" si="24"/>
        <v>0.03</v>
      </c>
      <c r="N561" s="8">
        <f t="shared" si="25"/>
        <v>611.4</v>
      </c>
      <c r="O561">
        <v>1200</v>
      </c>
      <c r="P561" t="str">
        <f t="shared" si="26"/>
        <v>low</v>
      </c>
      <c r="Q561" t="s">
        <v>26</v>
      </c>
      <c r="R561">
        <v>268</v>
      </c>
      <c r="S561" t="s">
        <v>34</v>
      </c>
      <c r="T561">
        <v>2</v>
      </c>
      <c r="U561">
        <v>5</v>
      </c>
      <c r="V561" t="s">
        <v>40</v>
      </c>
      <c r="W561">
        <v>92</v>
      </c>
      <c r="X561">
        <v>3</v>
      </c>
      <c r="Y561">
        <v>1</v>
      </c>
      <c r="Z561" t="s">
        <v>37</v>
      </c>
      <c r="AA561">
        <v>20471</v>
      </c>
      <c r="AB561">
        <v>6</v>
      </c>
      <c r="AC561">
        <v>13</v>
      </c>
      <c r="AD561">
        <v>3</v>
      </c>
      <c r="AE561">
        <v>2</v>
      </c>
      <c r="AF561">
        <v>1</v>
      </c>
      <c r="AG561">
        <v>6</v>
      </c>
      <c r="AH561">
        <v>0</v>
      </c>
      <c r="AI561">
        <v>0</v>
      </c>
      <c r="AJ561">
        <v>0</v>
      </c>
      <c r="AK561" t="str">
        <f>IF(Table2[[#This Row],[Alpha]]&gt;3%,"high performer",IF(Table2[[#This Row],[Alpha]]&gt;0%,"average performer","low performer"))</f>
        <v>average performer</v>
      </c>
      <c r="AL561" s="8">
        <v>3755.0623796132004</v>
      </c>
      <c r="AM561">
        <f>Table2[[#This Row],[Salary]]/Table2[[#This Row],[Market Salary]]</f>
        <v>0.81410098979897483</v>
      </c>
      <c r="AN561" t="str">
        <f>IF(AND(Table2[[#This Row],[Alpha]]&gt;3%,Table2[[#This Row],[Salary]]&lt;MEDIAN(G:G)),"Underpaid",IF(AND(Table2[[#This Row],[Alpha]]&lt;0,Table2[[#This Row],[Salary]]&gt;MEDIAN(G:G)),"Overpaid","Fair"))</f>
        <v>Fair</v>
      </c>
      <c r="AO561" t="str">
        <f>IF(AND(Table2[[#This Row],[Alpha]]&gt;3%,Table2[[#This Row],[Tenure]]&gt;5),"Ready Now",IF(AND(Table2[[#This Row],[Alpha]]&gt;0,Table2[[#This Row],[Tenure]]&gt;3),"Ready Soon","Not Ready"))</f>
        <v>Not Ready</v>
      </c>
    </row>
    <row r="562" spans="1:41" x14ac:dyDescent="0.35">
      <c r="A562">
        <v>34</v>
      </c>
      <c r="B562" t="s">
        <v>32</v>
      </c>
      <c r="C562">
        <v>2</v>
      </c>
      <c r="D562" t="s">
        <v>29</v>
      </c>
      <c r="E562" t="s">
        <v>42</v>
      </c>
      <c r="F562">
        <v>1</v>
      </c>
      <c r="G562" s="7">
        <v>5121</v>
      </c>
      <c r="H562" t="s">
        <v>32</v>
      </c>
      <c r="I562">
        <v>3</v>
      </c>
      <c r="J562">
        <v>0</v>
      </c>
      <c r="K562" s="5">
        <v>0.12</v>
      </c>
      <c r="L562" s="5">
        <v>0.11</v>
      </c>
      <c r="M562" s="6">
        <f t="shared" si="24"/>
        <v>9.999999999999995E-3</v>
      </c>
      <c r="N562" s="8">
        <f t="shared" si="25"/>
        <v>1024.2</v>
      </c>
      <c r="O562">
        <v>1200</v>
      </c>
      <c r="P562" t="str">
        <f t="shared" si="26"/>
        <v>low</v>
      </c>
      <c r="Q562" t="s">
        <v>26</v>
      </c>
      <c r="R562">
        <v>167</v>
      </c>
      <c r="S562" t="s">
        <v>34</v>
      </c>
      <c r="T562">
        <v>8</v>
      </c>
      <c r="U562">
        <v>5</v>
      </c>
      <c r="V562" t="s">
        <v>28</v>
      </c>
      <c r="W562">
        <v>32</v>
      </c>
      <c r="X562">
        <v>3</v>
      </c>
      <c r="Y562">
        <v>2</v>
      </c>
      <c r="Z562" t="s">
        <v>41</v>
      </c>
      <c r="AA562">
        <v>4187</v>
      </c>
      <c r="AB562">
        <v>3</v>
      </c>
      <c r="AC562">
        <v>14</v>
      </c>
      <c r="AD562">
        <v>3</v>
      </c>
      <c r="AE562">
        <v>3</v>
      </c>
      <c r="AF562">
        <v>1</v>
      </c>
      <c r="AG562">
        <v>7</v>
      </c>
      <c r="AH562">
        <v>3</v>
      </c>
      <c r="AI562">
        <v>0</v>
      </c>
      <c r="AJ562">
        <v>0</v>
      </c>
      <c r="AK562" t="str">
        <f>IF(Table2[[#This Row],[Alpha]]&gt;3%,"high performer",IF(Table2[[#This Row],[Alpha]]&gt;0%,"average performer","low performer"))</f>
        <v>average performer</v>
      </c>
      <c r="AL562" s="8">
        <v>5462.6698101114625</v>
      </c>
      <c r="AM562">
        <f>Table2[[#This Row],[Salary]]/Table2[[#This Row],[Market Salary]]</f>
        <v>0.93745369535624723</v>
      </c>
      <c r="AN562" t="str">
        <f>IF(AND(Table2[[#This Row],[Alpha]]&gt;3%,Table2[[#This Row],[Salary]]&lt;MEDIAN(G:G)),"Underpaid",IF(AND(Table2[[#This Row],[Alpha]]&lt;0,Table2[[#This Row],[Salary]]&gt;MEDIAN(G:G)),"Overpaid","Fair"))</f>
        <v>Fair</v>
      </c>
      <c r="AO562" t="str">
        <f>IF(AND(Table2[[#This Row],[Alpha]]&gt;3%,Table2[[#This Row],[Tenure]]&gt;5),"Ready Now",IF(AND(Table2[[#This Row],[Alpha]]&gt;0,Table2[[#This Row],[Tenure]]&gt;3),"Ready Soon","Not Ready"))</f>
        <v>Not Ready</v>
      </c>
    </row>
    <row r="563" spans="1:41" x14ac:dyDescent="0.35">
      <c r="A563">
        <v>52</v>
      </c>
      <c r="B563" t="s">
        <v>32</v>
      </c>
      <c r="C563">
        <v>3</v>
      </c>
      <c r="D563" t="s">
        <v>35</v>
      </c>
      <c r="E563" t="s">
        <v>45</v>
      </c>
      <c r="F563">
        <v>1</v>
      </c>
      <c r="G563" s="7">
        <v>16856</v>
      </c>
      <c r="H563" t="s">
        <v>32</v>
      </c>
      <c r="I563">
        <v>4</v>
      </c>
      <c r="J563">
        <v>34</v>
      </c>
      <c r="K563" s="5">
        <v>0.08</v>
      </c>
      <c r="L563" s="5">
        <v>0.09</v>
      </c>
      <c r="M563" s="6">
        <f t="shared" si="24"/>
        <v>-9.999999999999995E-3</v>
      </c>
      <c r="N563" s="8">
        <f t="shared" si="25"/>
        <v>3371.2000000000003</v>
      </c>
      <c r="O563">
        <v>4500</v>
      </c>
      <c r="P563" t="str">
        <f t="shared" si="26"/>
        <v>low</v>
      </c>
      <c r="Q563" t="s">
        <v>26</v>
      </c>
      <c r="R563">
        <v>621</v>
      </c>
      <c r="S563" t="s">
        <v>27</v>
      </c>
      <c r="T563">
        <v>3</v>
      </c>
      <c r="U563">
        <v>4</v>
      </c>
      <c r="V563" t="s">
        <v>48</v>
      </c>
      <c r="W563">
        <v>31</v>
      </c>
      <c r="X563">
        <v>2</v>
      </c>
      <c r="Y563">
        <v>4</v>
      </c>
      <c r="Z563" t="s">
        <v>37</v>
      </c>
      <c r="AA563">
        <v>10084</v>
      </c>
      <c r="AB563">
        <v>1</v>
      </c>
      <c r="AC563">
        <v>11</v>
      </c>
      <c r="AD563">
        <v>3</v>
      </c>
      <c r="AE563">
        <v>1</v>
      </c>
      <c r="AF563">
        <v>0</v>
      </c>
      <c r="AG563">
        <v>34</v>
      </c>
      <c r="AH563">
        <v>3</v>
      </c>
      <c r="AI563">
        <v>6</v>
      </c>
      <c r="AJ563">
        <v>1</v>
      </c>
      <c r="AK563" t="str">
        <f>IF(Table2[[#This Row],[Alpha]]&gt;3%,"high performer",IF(Table2[[#This Row],[Alpha]]&gt;0%,"average performer","low performer"))</f>
        <v>low performer</v>
      </c>
      <c r="AL563" s="8">
        <v>17757.243241861401</v>
      </c>
      <c r="AM563">
        <f>Table2[[#This Row],[Salary]]/Table2[[#This Row],[Market Salary]]</f>
        <v>0.94924644385470902</v>
      </c>
      <c r="AN563" t="str">
        <f>IF(AND(Table2[[#This Row],[Alpha]]&gt;3%,Table2[[#This Row],[Salary]]&lt;MEDIAN(G:G)),"Underpaid",IF(AND(Table2[[#This Row],[Alpha]]&lt;0,Table2[[#This Row],[Salary]]&gt;MEDIAN(G:G)),"Overpaid","Fair"))</f>
        <v>Overpaid</v>
      </c>
      <c r="AO563" t="str">
        <f>IF(AND(Table2[[#This Row],[Alpha]]&gt;3%,Table2[[#This Row],[Tenure]]&gt;5),"Ready Now",IF(AND(Table2[[#This Row],[Alpha]]&gt;0,Table2[[#This Row],[Tenure]]&gt;3),"Ready Soon","Not Ready"))</f>
        <v>Not Ready</v>
      </c>
    </row>
    <row r="564" spans="1:41" x14ac:dyDescent="0.35">
      <c r="A564">
        <v>33</v>
      </c>
      <c r="B564" t="s">
        <v>25</v>
      </c>
      <c r="C564">
        <v>4</v>
      </c>
      <c r="D564" t="s">
        <v>35</v>
      </c>
      <c r="E564" t="s">
        <v>36</v>
      </c>
      <c r="F564">
        <v>4</v>
      </c>
      <c r="G564" s="7">
        <v>2686</v>
      </c>
      <c r="H564" t="s">
        <v>25</v>
      </c>
      <c r="I564">
        <v>2</v>
      </c>
      <c r="J564">
        <v>10</v>
      </c>
      <c r="K564" s="5">
        <v>0.12</v>
      </c>
      <c r="L564" s="5">
        <v>0.09</v>
      </c>
      <c r="M564" s="6">
        <f t="shared" si="24"/>
        <v>0.03</v>
      </c>
      <c r="N564" s="8">
        <f t="shared" si="25"/>
        <v>537.20000000000005</v>
      </c>
      <c r="O564">
        <v>500</v>
      </c>
      <c r="P564" t="str">
        <f t="shared" si="26"/>
        <v>High</v>
      </c>
      <c r="Q564" t="s">
        <v>26</v>
      </c>
      <c r="R564">
        <v>527</v>
      </c>
      <c r="S564" t="s">
        <v>34</v>
      </c>
      <c r="T564">
        <v>1</v>
      </c>
      <c r="U564">
        <v>4</v>
      </c>
      <c r="V564" t="s">
        <v>38</v>
      </c>
      <c r="W564">
        <v>63</v>
      </c>
      <c r="X564">
        <v>3</v>
      </c>
      <c r="Y564">
        <v>1</v>
      </c>
      <c r="Z564" t="s">
        <v>31</v>
      </c>
      <c r="AA564">
        <v>5207</v>
      </c>
      <c r="AB564">
        <v>1</v>
      </c>
      <c r="AC564">
        <v>13</v>
      </c>
      <c r="AD564">
        <v>3</v>
      </c>
      <c r="AE564">
        <v>3</v>
      </c>
      <c r="AF564">
        <v>0</v>
      </c>
      <c r="AG564">
        <v>10</v>
      </c>
      <c r="AH564">
        <v>2</v>
      </c>
      <c r="AI564">
        <v>9</v>
      </c>
      <c r="AJ564">
        <v>7</v>
      </c>
      <c r="AK564" t="str">
        <f>IF(Table2[[#This Row],[Alpha]]&gt;3%,"high performer",IF(Table2[[#This Row],[Alpha]]&gt;0%,"average performer","low performer"))</f>
        <v>average performer</v>
      </c>
      <c r="AL564" s="8">
        <v>3438.60323633089</v>
      </c>
      <c r="AM564">
        <f>Table2[[#This Row],[Salary]]/Table2[[#This Row],[Market Salary]]</f>
        <v>0.78113112080533487</v>
      </c>
      <c r="AN564" t="str">
        <f>IF(AND(Table2[[#This Row],[Alpha]]&gt;3%,Table2[[#This Row],[Salary]]&lt;MEDIAN(G:G)),"Underpaid",IF(AND(Table2[[#This Row],[Alpha]]&lt;0,Table2[[#This Row],[Salary]]&gt;MEDIAN(G:G)),"Overpaid","Fair"))</f>
        <v>Fair</v>
      </c>
      <c r="AO564" t="str">
        <f>IF(AND(Table2[[#This Row],[Alpha]]&gt;3%,Table2[[#This Row],[Tenure]]&gt;5),"Ready Now",IF(AND(Table2[[#This Row],[Alpha]]&gt;0,Table2[[#This Row],[Tenure]]&gt;3),"Ready Soon","Not Ready"))</f>
        <v>Ready Soon</v>
      </c>
    </row>
    <row r="565" spans="1:41" x14ac:dyDescent="0.35">
      <c r="A565">
        <v>25</v>
      </c>
      <c r="B565" t="s">
        <v>32</v>
      </c>
      <c r="C565">
        <v>3</v>
      </c>
      <c r="D565" t="s">
        <v>29</v>
      </c>
      <c r="E565" t="s">
        <v>30</v>
      </c>
      <c r="F565">
        <v>4</v>
      </c>
      <c r="G565" s="7">
        <v>6180</v>
      </c>
      <c r="H565" t="s">
        <v>32</v>
      </c>
      <c r="I565">
        <v>2</v>
      </c>
      <c r="J565">
        <v>6</v>
      </c>
      <c r="K565" s="5">
        <v>0.1</v>
      </c>
      <c r="L565" s="5">
        <v>0.09</v>
      </c>
      <c r="M565" s="6">
        <f t="shared" si="24"/>
        <v>1.0000000000000009E-2</v>
      </c>
      <c r="N565" s="8">
        <f t="shared" si="25"/>
        <v>1236</v>
      </c>
      <c r="O565">
        <v>4500</v>
      </c>
      <c r="P565" t="str">
        <f t="shared" si="26"/>
        <v>low</v>
      </c>
      <c r="Q565" t="s">
        <v>26</v>
      </c>
      <c r="R565">
        <v>883</v>
      </c>
      <c r="S565" t="s">
        <v>27</v>
      </c>
      <c r="T565">
        <v>26</v>
      </c>
      <c r="U565">
        <v>1</v>
      </c>
      <c r="V565" t="s">
        <v>40</v>
      </c>
      <c r="W565">
        <v>32</v>
      </c>
      <c r="X565">
        <v>3</v>
      </c>
      <c r="Y565">
        <v>2</v>
      </c>
      <c r="Z565" t="s">
        <v>31</v>
      </c>
      <c r="AA565">
        <v>22807</v>
      </c>
      <c r="AB565">
        <v>1</v>
      </c>
      <c r="AC565">
        <v>23</v>
      </c>
      <c r="AD565">
        <v>4</v>
      </c>
      <c r="AE565">
        <v>2</v>
      </c>
      <c r="AF565">
        <v>0</v>
      </c>
      <c r="AG565">
        <v>6</v>
      </c>
      <c r="AH565">
        <v>5</v>
      </c>
      <c r="AI565">
        <v>5</v>
      </c>
      <c r="AJ565">
        <v>1</v>
      </c>
      <c r="AK565" t="str">
        <f>IF(Table2[[#This Row],[Alpha]]&gt;3%,"high performer",IF(Table2[[#This Row],[Alpha]]&gt;0%,"average performer","low performer"))</f>
        <v>average performer</v>
      </c>
      <c r="AL565" s="8">
        <v>8031.4008776735745</v>
      </c>
      <c r="AM565">
        <f>Table2[[#This Row],[Salary]]/Table2[[#This Row],[Market Salary]]</f>
        <v>0.76947970772816621</v>
      </c>
      <c r="AN565" t="str">
        <f>IF(AND(Table2[[#This Row],[Alpha]]&gt;3%,Table2[[#This Row],[Salary]]&lt;MEDIAN(G:G)),"Underpaid",IF(AND(Table2[[#This Row],[Alpha]]&lt;0,Table2[[#This Row],[Salary]]&gt;MEDIAN(G:G)),"Overpaid","Fair"))</f>
        <v>Fair</v>
      </c>
      <c r="AO565" t="str">
        <f>IF(AND(Table2[[#This Row],[Alpha]]&gt;3%,Table2[[#This Row],[Tenure]]&gt;5),"Ready Now",IF(AND(Table2[[#This Row],[Alpha]]&gt;0,Table2[[#This Row],[Tenure]]&gt;3),"Ready Soon","Not Ready"))</f>
        <v>Ready Soon</v>
      </c>
    </row>
    <row r="566" spans="1:41" x14ac:dyDescent="0.35">
      <c r="A566">
        <v>45</v>
      </c>
      <c r="B566" t="s">
        <v>32</v>
      </c>
      <c r="C566">
        <v>2</v>
      </c>
      <c r="D566" t="s">
        <v>35</v>
      </c>
      <c r="E566" t="s">
        <v>46</v>
      </c>
      <c r="F566">
        <v>3</v>
      </c>
      <c r="G566" s="7">
        <v>6632</v>
      </c>
      <c r="H566" t="s">
        <v>32</v>
      </c>
      <c r="I566">
        <v>3</v>
      </c>
      <c r="J566">
        <v>8</v>
      </c>
      <c r="K566" s="5">
        <v>0.12</v>
      </c>
      <c r="L566" s="5">
        <v>0.11</v>
      </c>
      <c r="M566" s="6">
        <f t="shared" si="24"/>
        <v>9.999999999999995E-3</v>
      </c>
      <c r="N566" s="8">
        <f t="shared" si="25"/>
        <v>1326.4</v>
      </c>
      <c r="O566">
        <v>500</v>
      </c>
      <c r="P566" t="str">
        <f t="shared" si="26"/>
        <v>low</v>
      </c>
      <c r="Q566" t="s">
        <v>26</v>
      </c>
      <c r="R566">
        <v>954</v>
      </c>
      <c r="S566" t="s">
        <v>27</v>
      </c>
      <c r="T566">
        <v>2</v>
      </c>
      <c r="U566">
        <v>2</v>
      </c>
      <c r="V566" t="s">
        <v>49</v>
      </c>
      <c r="W566">
        <v>46</v>
      </c>
      <c r="X566">
        <v>1</v>
      </c>
      <c r="Y566">
        <v>2</v>
      </c>
      <c r="Z566" t="s">
        <v>31</v>
      </c>
      <c r="AA566">
        <v>12388</v>
      </c>
      <c r="AB566">
        <v>0</v>
      </c>
      <c r="AC566">
        <v>13</v>
      </c>
      <c r="AD566">
        <v>3</v>
      </c>
      <c r="AE566">
        <v>1</v>
      </c>
      <c r="AF566">
        <v>0</v>
      </c>
      <c r="AG566">
        <v>9</v>
      </c>
      <c r="AH566">
        <v>3</v>
      </c>
      <c r="AI566">
        <v>7</v>
      </c>
      <c r="AJ566">
        <v>3</v>
      </c>
      <c r="AK566" t="str">
        <f>IF(Table2[[#This Row],[Alpha]]&gt;3%,"high performer",IF(Table2[[#This Row],[Alpha]]&gt;0%,"average performer","low performer"))</f>
        <v>average performer</v>
      </c>
      <c r="AL566" s="8">
        <v>8549.0260772213514</v>
      </c>
      <c r="AM566">
        <f>Table2[[#This Row],[Salary]]/Table2[[#This Row],[Market Salary]]</f>
        <v>0.77576088084124395</v>
      </c>
      <c r="AN566" t="str">
        <f>IF(AND(Table2[[#This Row],[Alpha]]&gt;3%,Table2[[#This Row],[Salary]]&lt;MEDIAN(G:G)),"Underpaid",IF(AND(Table2[[#This Row],[Alpha]]&lt;0,Table2[[#This Row],[Salary]]&gt;MEDIAN(G:G)),"Overpaid","Fair"))</f>
        <v>Fair</v>
      </c>
      <c r="AO566" t="str">
        <f>IF(AND(Table2[[#This Row],[Alpha]]&gt;3%,Table2[[#This Row],[Tenure]]&gt;5),"Ready Now",IF(AND(Table2[[#This Row],[Alpha]]&gt;0,Table2[[#This Row],[Tenure]]&gt;3),"Ready Soon","Not Ready"))</f>
        <v>Ready Soon</v>
      </c>
    </row>
    <row r="567" spans="1:41" x14ac:dyDescent="0.35">
      <c r="A567">
        <v>23</v>
      </c>
      <c r="B567" t="s">
        <v>32</v>
      </c>
      <c r="C567">
        <v>1</v>
      </c>
      <c r="D567" t="s">
        <v>35</v>
      </c>
      <c r="E567" t="s">
        <v>36</v>
      </c>
      <c r="F567">
        <v>3</v>
      </c>
      <c r="G567" s="7">
        <v>3505</v>
      </c>
      <c r="H567" t="s">
        <v>32</v>
      </c>
      <c r="I567">
        <v>3</v>
      </c>
      <c r="J567">
        <v>2</v>
      </c>
      <c r="K567" s="5">
        <v>0.08</v>
      </c>
      <c r="L567" s="5">
        <v>7.0000000000000007E-2</v>
      </c>
      <c r="M567" s="6">
        <f t="shared" si="24"/>
        <v>9.999999999999995E-3</v>
      </c>
      <c r="N567" s="8">
        <f t="shared" si="25"/>
        <v>701</v>
      </c>
      <c r="O567">
        <v>500</v>
      </c>
      <c r="P567" t="str">
        <f t="shared" si="26"/>
        <v>low</v>
      </c>
      <c r="Q567" t="s">
        <v>26</v>
      </c>
      <c r="R567">
        <v>310</v>
      </c>
      <c r="S567" t="s">
        <v>34</v>
      </c>
      <c r="T567">
        <v>10</v>
      </c>
      <c r="U567">
        <v>1</v>
      </c>
      <c r="V567" t="s">
        <v>40</v>
      </c>
      <c r="W567">
        <v>79</v>
      </c>
      <c r="X567">
        <v>4</v>
      </c>
      <c r="Y567">
        <v>1</v>
      </c>
      <c r="Z567" t="s">
        <v>31</v>
      </c>
      <c r="AA567">
        <v>19630</v>
      </c>
      <c r="AB567">
        <v>1</v>
      </c>
      <c r="AC567">
        <v>18</v>
      </c>
      <c r="AD567">
        <v>3</v>
      </c>
      <c r="AE567">
        <v>4</v>
      </c>
      <c r="AF567">
        <v>0</v>
      </c>
      <c r="AG567">
        <v>2</v>
      </c>
      <c r="AH567">
        <v>3</v>
      </c>
      <c r="AI567">
        <v>2</v>
      </c>
      <c r="AJ567">
        <v>0</v>
      </c>
      <c r="AK567" t="str">
        <f>IF(Table2[[#This Row],[Alpha]]&gt;3%,"high performer",IF(Table2[[#This Row],[Alpha]]&gt;0%,"average performer","low performer"))</f>
        <v>average performer</v>
      </c>
      <c r="AL567" s="8">
        <v>4517.5166989733734</v>
      </c>
      <c r="AM567">
        <f>Table2[[#This Row],[Salary]]/Table2[[#This Row],[Market Salary]]</f>
        <v>0.77586874239923176</v>
      </c>
      <c r="AN567" t="str">
        <f>IF(AND(Table2[[#This Row],[Alpha]]&gt;3%,Table2[[#This Row],[Salary]]&lt;MEDIAN(G:G)),"Underpaid",IF(AND(Table2[[#This Row],[Alpha]]&lt;0,Table2[[#This Row],[Salary]]&gt;MEDIAN(G:G)),"Overpaid","Fair"))</f>
        <v>Fair</v>
      </c>
      <c r="AO567" t="str">
        <f>IF(AND(Table2[[#This Row],[Alpha]]&gt;3%,Table2[[#This Row],[Tenure]]&gt;5),"Ready Now",IF(AND(Table2[[#This Row],[Alpha]]&gt;0,Table2[[#This Row],[Tenure]]&gt;3),"Ready Soon","Not Ready"))</f>
        <v>Not Ready</v>
      </c>
    </row>
    <row r="568" spans="1:41" x14ac:dyDescent="0.35">
      <c r="A568">
        <v>47</v>
      </c>
      <c r="B568" t="s">
        <v>25</v>
      </c>
      <c r="C568">
        <v>2</v>
      </c>
      <c r="D568" t="s">
        <v>29</v>
      </c>
      <c r="E568" t="s">
        <v>30</v>
      </c>
      <c r="F568">
        <v>3</v>
      </c>
      <c r="G568" s="7">
        <v>6397</v>
      </c>
      <c r="H568" t="s">
        <v>25</v>
      </c>
      <c r="I568">
        <v>3</v>
      </c>
      <c r="J568">
        <v>5</v>
      </c>
      <c r="K568" s="5">
        <v>0.08</v>
      </c>
      <c r="L568" s="5">
        <v>0.09</v>
      </c>
      <c r="M568" s="6">
        <f t="shared" si="24"/>
        <v>-9.999999999999995E-3</v>
      </c>
      <c r="N568" s="8">
        <f t="shared" si="25"/>
        <v>1279.4000000000001</v>
      </c>
      <c r="O568">
        <v>1200</v>
      </c>
      <c r="P568" t="str">
        <f t="shared" si="26"/>
        <v>low</v>
      </c>
      <c r="Q568" t="s">
        <v>33</v>
      </c>
      <c r="R568">
        <v>719</v>
      </c>
      <c r="S568" t="s">
        <v>27</v>
      </c>
      <c r="T568">
        <v>27</v>
      </c>
      <c r="U568">
        <v>2</v>
      </c>
      <c r="V568" t="s">
        <v>28</v>
      </c>
      <c r="W568">
        <v>77</v>
      </c>
      <c r="X568">
        <v>4</v>
      </c>
      <c r="Y568">
        <v>2</v>
      </c>
      <c r="Z568" t="s">
        <v>31</v>
      </c>
      <c r="AA568">
        <v>10339</v>
      </c>
      <c r="AB568">
        <v>4</v>
      </c>
      <c r="AC568">
        <v>12</v>
      </c>
      <c r="AD568">
        <v>3</v>
      </c>
      <c r="AE568">
        <v>4</v>
      </c>
      <c r="AF568">
        <v>0</v>
      </c>
      <c r="AG568">
        <v>8</v>
      </c>
      <c r="AH568">
        <v>2</v>
      </c>
      <c r="AI568">
        <v>4</v>
      </c>
      <c r="AJ568">
        <v>1</v>
      </c>
      <c r="AK568" t="str">
        <f>IF(Table2[[#This Row],[Alpha]]&gt;3%,"high performer",IF(Table2[[#This Row],[Alpha]]&gt;0%,"average performer","low performer"))</f>
        <v>low performer</v>
      </c>
      <c r="AL568" s="8">
        <v>7438.3165643361908</v>
      </c>
      <c r="AM568">
        <f>Table2[[#This Row],[Salary]]/Table2[[#This Row],[Market Salary]]</f>
        <v>0.8600064200912213</v>
      </c>
      <c r="AN568" t="str">
        <f>IF(AND(Table2[[#This Row],[Alpha]]&gt;3%,Table2[[#This Row],[Salary]]&lt;MEDIAN(G:G)),"Underpaid",IF(AND(Table2[[#This Row],[Alpha]]&lt;0,Table2[[#This Row],[Salary]]&gt;MEDIAN(G:G)),"Overpaid","Fair"))</f>
        <v>Overpaid</v>
      </c>
      <c r="AO568" t="str">
        <f>IF(AND(Table2[[#This Row],[Alpha]]&gt;3%,Table2[[#This Row],[Tenure]]&gt;5),"Ready Now",IF(AND(Table2[[#This Row],[Alpha]]&gt;0,Table2[[#This Row],[Tenure]]&gt;3),"Ready Soon","Not Ready"))</f>
        <v>Not Ready</v>
      </c>
    </row>
    <row r="569" spans="1:41" x14ac:dyDescent="0.35">
      <c r="A569">
        <v>34</v>
      </c>
      <c r="B569" t="s">
        <v>32</v>
      </c>
      <c r="C569">
        <v>4</v>
      </c>
      <c r="D569" t="s">
        <v>35</v>
      </c>
      <c r="E569" t="s">
        <v>30</v>
      </c>
      <c r="F569">
        <v>4</v>
      </c>
      <c r="G569" s="7">
        <v>6274</v>
      </c>
      <c r="H569" t="s">
        <v>32</v>
      </c>
      <c r="I569">
        <v>3</v>
      </c>
      <c r="J569">
        <v>6</v>
      </c>
      <c r="K569" s="5">
        <v>0.15</v>
      </c>
      <c r="L569" s="5">
        <v>0.09</v>
      </c>
      <c r="M569" s="6">
        <f t="shared" si="24"/>
        <v>0.06</v>
      </c>
      <c r="N569" s="8">
        <f t="shared" si="25"/>
        <v>1254.8000000000002</v>
      </c>
      <c r="O569">
        <v>4500</v>
      </c>
      <c r="P569" t="str">
        <f t="shared" si="26"/>
        <v>low</v>
      </c>
      <c r="Q569" t="s">
        <v>26</v>
      </c>
      <c r="R569">
        <v>304</v>
      </c>
      <c r="S569" t="s">
        <v>27</v>
      </c>
      <c r="T569">
        <v>2</v>
      </c>
      <c r="U569">
        <v>3</v>
      </c>
      <c r="V569" t="s">
        <v>38</v>
      </c>
      <c r="W569">
        <v>60</v>
      </c>
      <c r="X569">
        <v>3</v>
      </c>
      <c r="Y569">
        <v>2</v>
      </c>
      <c r="Z569" t="s">
        <v>31</v>
      </c>
      <c r="AA569">
        <v>18686</v>
      </c>
      <c r="AB569">
        <v>1</v>
      </c>
      <c r="AC569">
        <v>22</v>
      </c>
      <c r="AD569">
        <v>4</v>
      </c>
      <c r="AE569">
        <v>3</v>
      </c>
      <c r="AF569">
        <v>0</v>
      </c>
      <c r="AG569">
        <v>6</v>
      </c>
      <c r="AH569">
        <v>5</v>
      </c>
      <c r="AI569">
        <v>5</v>
      </c>
      <c r="AJ569">
        <v>1</v>
      </c>
      <c r="AK569" t="str">
        <f>IF(Table2[[#This Row],[Alpha]]&gt;3%,"high performer",IF(Table2[[#This Row],[Alpha]]&gt;0%,"average performer","low performer"))</f>
        <v>high performer</v>
      </c>
      <c r="AL569" s="8">
        <v>6995.2596209382582</v>
      </c>
      <c r="AM569">
        <f>Table2[[#This Row],[Salary]]/Table2[[#This Row],[Market Salary]]</f>
        <v>0.89689308760186981</v>
      </c>
      <c r="AN569" t="str">
        <f>IF(AND(Table2[[#This Row],[Alpha]]&gt;3%,Table2[[#This Row],[Salary]]&lt;MEDIAN(G:G)),"Underpaid",IF(AND(Table2[[#This Row],[Alpha]]&lt;0,Table2[[#This Row],[Salary]]&gt;MEDIAN(G:G)),"Overpaid","Fair"))</f>
        <v>Fair</v>
      </c>
      <c r="AO569" t="str">
        <f>IF(AND(Table2[[#This Row],[Alpha]]&gt;3%,Table2[[#This Row],[Tenure]]&gt;5),"Ready Now",IF(AND(Table2[[#This Row],[Alpha]]&gt;0,Table2[[#This Row],[Tenure]]&gt;3),"Ready Soon","Not Ready"))</f>
        <v>Ready Now</v>
      </c>
    </row>
    <row r="570" spans="1:41" x14ac:dyDescent="0.35">
      <c r="A570">
        <v>55</v>
      </c>
      <c r="B570" t="s">
        <v>25</v>
      </c>
      <c r="C570">
        <v>4</v>
      </c>
      <c r="D570" t="s">
        <v>35</v>
      </c>
      <c r="E570" t="s">
        <v>45</v>
      </c>
      <c r="F570">
        <v>1</v>
      </c>
      <c r="G570" s="7">
        <v>19859</v>
      </c>
      <c r="H570" t="s">
        <v>25</v>
      </c>
      <c r="I570">
        <v>3</v>
      </c>
      <c r="J570">
        <v>5</v>
      </c>
      <c r="K570" s="5">
        <v>0.1</v>
      </c>
      <c r="L570" s="5">
        <v>7.0000000000000007E-2</v>
      </c>
      <c r="M570" s="6">
        <f t="shared" si="24"/>
        <v>0.03</v>
      </c>
      <c r="N570" s="8">
        <f t="shared" si="25"/>
        <v>3971.8</v>
      </c>
      <c r="O570">
        <v>4500</v>
      </c>
      <c r="P570" t="str">
        <f t="shared" si="26"/>
        <v>low</v>
      </c>
      <c r="Q570" t="s">
        <v>26</v>
      </c>
      <c r="R570">
        <v>725</v>
      </c>
      <c r="S570" t="s">
        <v>34</v>
      </c>
      <c r="T570">
        <v>2</v>
      </c>
      <c r="U570">
        <v>3</v>
      </c>
      <c r="V570" t="s">
        <v>40</v>
      </c>
      <c r="W570">
        <v>78</v>
      </c>
      <c r="X570">
        <v>3</v>
      </c>
      <c r="Y570">
        <v>5</v>
      </c>
      <c r="Z570" t="s">
        <v>37</v>
      </c>
      <c r="AA570">
        <v>21199</v>
      </c>
      <c r="AB570">
        <v>5</v>
      </c>
      <c r="AC570">
        <v>13</v>
      </c>
      <c r="AD570">
        <v>3</v>
      </c>
      <c r="AE570">
        <v>4</v>
      </c>
      <c r="AF570">
        <v>1</v>
      </c>
      <c r="AG570">
        <v>24</v>
      </c>
      <c r="AH570">
        <v>2</v>
      </c>
      <c r="AI570">
        <v>2</v>
      </c>
      <c r="AJ570">
        <v>1</v>
      </c>
      <c r="AK570" t="str">
        <f>IF(Table2[[#This Row],[Alpha]]&gt;3%,"high performer",IF(Table2[[#This Row],[Alpha]]&gt;0%,"average performer","low performer"))</f>
        <v>average performer</v>
      </c>
      <c r="AL570" s="8">
        <v>23342.224644033355</v>
      </c>
      <c r="AM570">
        <f>Table2[[#This Row],[Salary]]/Table2[[#This Row],[Market Salary]]</f>
        <v>0.85077580662716645</v>
      </c>
      <c r="AN570" t="str">
        <f>IF(AND(Table2[[#This Row],[Alpha]]&gt;3%,Table2[[#This Row],[Salary]]&lt;MEDIAN(G:G)),"Underpaid",IF(AND(Table2[[#This Row],[Alpha]]&lt;0,Table2[[#This Row],[Salary]]&gt;MEDIAN(G:G)),"Overpaid","Fair"))</f>
        <v>Fair</v>
      </c>
      <c r="AO570" t="str">
        <f>IF(AND(Table2[[#This Row],[Alpha]]&gt;3%,Table2[[#This Row],[Tenure]]&gt;5),"Ready Now",IF(AND(Table2[[#This Row],[Alpha]]&gt;0,Table2[[#This Row],[Tenure]]&gt;3),"Ready Soon","Not Ready"))</f>
        <v>Ready Soon</v>
      </c>
    </row>
    <row r="571" spans="1:41" x14ac:dyDescent="0.35">
      <c r="A571">
        <v>36</v>
      </c>
      <c r="B571" t="s">
        <v>32</v>
      </c>
      <c r="C571">
        <v>1</v>
      </c>
      <c r="D571" t="s">
        <v>35</v>
      </c>
      <c r="E571" t="s">
        <v>30</v>
      </c>
      <c r="F571">
        <v>1</v>
      </c>
      <c r="G571" s="7">
        <v>7587</v>
      </c>
      <c r="H571" t="s">
        <v>32</v>
      </c>
      <c r="I571">
        <v>3</v>
      </c>
      <c r="J571">
        <v>10</v>
      </c>
      <c r="K571" s="5">
        <v>0.08</v>
      </c>
      <c r="L571" s="5">
        <v>0.09</v>
      </c>
      <c r="M571" s="6">
        <f t="shared" si="24"/>
        <v>-9.999999999999995E-3</v>
      </c>
      <c r="N571" s="8">
        <f t="shared" si="25"/>
        <v>1517.4</v>
      </c>
      <c r="O571">
        <v>1200</v>
      </c>
      <c r="P571" t="str">
        <f t="shared" si="26"/>
        <v>High</v>
      </c>
      <c r="Q571" t="s">
        <v>44</v>
      </c>
      <c r="R571">
        <v>1434</v>
      </c>
      <c r="S571" t="s">
        <v>27</v>
      </c>
      <c r="T571">
        <v>8</v>
      </c>
      <c r="U571">
        <v>4</v>
      </c>
      <c r="V571" t="s">
        <v>28</v>
      </c>
      <c r="W571">
        <v>76</v>
      </c>
      <c r="X571">
        <v>2</v>
      </c>
      <c r="Y571">
        <v>3</v>
      </c>
      <c r="Z571" t="s">
        <v>31</v>
      </c>
      <c r="AA571">
        <v>14229</v>
      </c>
      <c r="AB571">
        <v>1</v>
      </c>
      <c r="AC571">
        <v>15</v>
      </c>
      <c r="AD571">
        <v>3</v>
      </c>
      <c r="AE571">
        <v>2</v>
      </c>
      <c r="AF571">
        <v>0</v>
      </c>
      <c r="AG571">
        <v>10</v>
      </c>
      <c r="AH571">
        <v>1</v>
      </c>
      <c r="AI571">
        <v>7</v>
      </c>
      <c r="AJ571">
        <v>0</v>
      </c>
      <c r="AK571" t="str">
        <f>IF(Table2[[#This Row],[Alpha]]&gt;3%,"high performer",IF(Table2[[#This Row],[Alpha]]&gt;0%,"average performer","low performer"))</f>
        <v>low performer</v>
      </c>
      <c r="AL571" s="8">
        <v>9684.7770030419615</v>
      </c>
      <c r="AM571">
        <f>Table2[[#This Row],[Salary]]/Table2[[#This Row],[Market Salary]]</f>
        <v>0.78339439283082557</v>
      </c>
      <c r="AN571" t="str">
        <f>IF(AND(Table2[[#This Row],[Alpha]]&gt;3%,Table2[[#This Row],[Salary]]&lt;MEDIAN(G:G)),"Underpaid",IF(AND(Table2[[#This Row],[Alpha]]&lt;0,Table2[[#This Row],[Salary]]&gt;MEDIAN(G:G)),"Overpaid","Fair"))</f>
        <v>Overpaid</v>
      </c>
      <c r="AO571" t="str">
        <f>IF(AND(Table2[[#This Row],[Alpha]]&gt;3%,Table2[[#This Row],[Tenure]]&gt;5),"Ready Now",IF(AND(Table2[[#This Row],[Alpha]]&gt;0,Table2[[#This Row],[Tenure]]&gt;3),"Ready Soon","Not Ready"))</f>
        <v>Not Ready</v>
      </c>
    </row>
    <row r="572" spans="1:41" x14ac:dyDescent="0.35">
      <c r="A572">
        <v>52</v>
      </c>
      <c r="B572" t="s">
        <v>32</v>
      </c>
      <c r="C572">
        <v>4</v>
      </c>
      <c r="D572" t="s">
        <v>35</v>
      </c>
      <c r="E572" t="s">
        <v>36</v>
      </c>
      <c r="F572">
        <v>4</v>
      </c>
      <c r="G572" s="7">
        <v>4258</v>
      </c>
      <c r="H572" t="s">
        <v>32</v>
      </c>
      <c r="I572">
        <v>3</v>
      </c>
      <c r="J572">
        <v>4</v>
      </c>
      <c r="K572" s="5">
        <v>0.15</v>
      </c>
      <c r="L572" s="5">
        <v>7.0000000000000007E-2</v>
      </c>
      <c r="M572" s="6">
        <f t="shared" si="24"/>
        <v>7.9999999999999988E-2</v>
      </c>
      <c r="N572" s="8">
        <f t="shared" si="25"/>
        <v>851.6</v>
      </c>
      <c r="O572">
        <v>500</v>
      </c>
      <c r="P572" t="str">
        <f t="shared" si="26"/>
        <v>medium</v>
      </c>
      <c r="Q572" t="s">
        <v>44</v>
      </c>
      <c r="R572">
        <v>715</v>
      </c>
      <c r="S572" t="s">
        <v>34</v>
      </c>
      <c r="T572">
        <v>19</v>
      </c>
      <c r="U572">
        <v>4</v>
      </c>
      <c r="V572" t="s">
        <v>40</v>
      </c>
      <c r="W572">
        <v>41</v>
      </c>
      <c r="X572">
        <v>3</v>
      </c>
      <c r="Y572">
        <v>1</v>
      </c>
      <c r="Z572" t="s">
        <v>37</v>
      </c>
      <c r="AA572">
        <v>26589</v>
      </c>
      <c r="AB572">
        <v>0</v>
      </c>
      <c r="AC572">
        <v>18</v>
      </c>
      <c r="AD572">
        <v>3</v>
      </c>
      <c r="AE572">
        <v>1</v>
      </c>
      <c r="AF572">
        <v>1</v>
      </c>
      <c r="AG572">
        <v>5</v>
      </c>
      <c r="AH572">
        <v>3</v>
      </c>
      <c r="AI572">
        <v>3</v>
      </c>
      <c r="AJ572">
        <v>1</v>
      </c>
      <c r="AK572" t="str">
        <f>IF(Table2[[#This Row],[Alpha]]&gt;3%,"high performer",IF(Table2[[#This Row],[Alpha]]&gt;0%,"average performer","low performer"))</f>
        <v>high performer</v>
      </c>
      <c r="AL572" s="8">
        <v>4798.9675179752003</v>
      </c>
      <c r="AM572">
        <f>Table2[[#This Row],[Salary]]/Table2[[#This Row],[Market Salary]]</f>
        <v>0.88727418638510658</v>
      </c>
      <c r="AN572" t="str">
        <f>IF(AND(Table2[[#This Row],[Alpha]]&gt;3%,Table2[[#This Row],[Salary]]&lt;MEDIAN(G:G)),"Underpaid",IF(AND(Table2[[#This Row],[Alpha]]&lt;0,Table2[[#This Row],[Salary]]&gt;MEDIAN(G:G)),"Overpaid","Fair"))</f>
        <v>Underpaid</v>
      </c>
      <c r="AO572" t="str">
        <f>IF(AND(Table2[[#This Row],[Alpha]]&gt;3%,Table2[[#This Row],[Tenure]]&gt;5),"Ready Now",IF(AND(Table2[[#This Row],[Alpha]]&gt;0,Table2[[#This Row],[Tenure]]&gt;3),"Ready Soon","Not Ready"))</f>
        <v>Ready Soon</v>
      </c>
    </row>
    <row r="573" spans="1:41" x14ac:dyDescent="0.35">
      <c r="A573">
        <v>26</v>
      </c>
      <c r="B573" t="s">
        <v>32</v>
      </c>
      <c r="C573">
        <v>1</v>
      </c>
      <c r="D573" t="s">
        <v>29</v>
      </c>
      <c r="E573" t="s">
        <v>39</v>
      </c>
      <c r="F573">
        <v>4</v>
      </c>
      <c r="G573" s="7">
        <v>4364</v>
      </c>
      <c r="H573" t="s">
        <v>32</v>
      </c>
      <c r="I573">
        <v>3</v>
      </c>
      <c r="J573">
        <v>2</v>
      </c>
      <c r="K573" s="5">
        <v>0.1</v>
      </c>
      <c r="L573" s="5">
        <v>0.1</v>
      </c>
      <c r="M573" s="6">
        <f t="shared" si="24"/>
        <v>0</v>
      </c>
      <c r="N573" s="8">
        <f t="shared" si="25"/>
        <v>872.80000000000007</v>
      </c>
      <c r="O573">
        <v>4500</v>
      </c>
      <c r="P573" t="str">
        <f t="shared" si="26"/>
        <v>low</v>
      </c>
      <c r="Q573" t="s">
        <v>33</v>
      </c>
      <c r="R573">
        <v>575</v>
      </c>
      <c r="S573" t="s">
        <v>34</v>
      </c>
      <c r="T573">
        <v>1</v>
      </c>
      <c r="U573">
        <v>2</v>
      </c>
      <c r="V573" t="s">
        <v>28</v>
      </c>
      <c r="W573">
        <v>71</v>
      </c>
      <c r="X573">
        <v>1</v>
      </c>
      <c r="Y573">
        <v>1</v>
      </c>
      <c r="Z573" t="s">
        <v>41</v>
      </c>
      <c r="AA573">
        <v>5288</v>
      </c>
      <c r="AB573">
        <v>3</v>
      </c>
      <c r="AC573">
        <v>14</v>
      </c>
      <c r="AD573">
        <v>3</v>
      </c>
      <c r="AE573">
        <v>1</v>
      </c>
      <c r="AF573">
        <v>1</v>
      </c>
      <c r="AG573">
        <v>5</v>
      </c>
      <c r="AH573">
        <v>2</v>
      </c>
      <c r="AI573">
        <v>2</v>
      </c>
      <c r="AJ573">
        <v>2</v>
      </c>
      <c r="AK573" t="str">
        <f>IF(Table2[[#This Row],[Alpha]]&gt;3%,"high performer",IF(Table2[[#This Row],[Alpha]]&gt;0%,"average performer","low performer"))</f>
        <v>low performer</v>
      </c>
      <c r="AL573" s="8">
        <v>5392.1907467513029</v>
      </c>
      <c r="AM573">
        <f>Table2[[#This Row],[Salary]]/Table2[[#This Row],[Market Salary]]</f>
        <v>0.80931855065202041</v>
      </c>
      <c r="AN573" t="str">
        <f>IF(AND(Table2[[#This Row],[Alpha]]&gt;3%,Table2[[#This Row],[Salary]]&lt;MEDIAN(G:G)),"Underpaid",IF(AND(Table2[[#This Row],[Alpha]]&lt;0,Table2[[#This Row],[Salary]]&gt;MEDIAN(G:G)),"Overpaid","Fair"))</f>
        <v>Fair</v>
      </c>
      <c r="AO573" t="str">
        <f>IF(AND(Table2[[#This Row],[Alpha]]&gt;3%,Table2[[#This Row],[Tenure]]&gt;5),"Ready Now",IF(AND(Table2[[#This Row],[Alpha]]&gt;0,Table2[[#This Row],[Tenure]]&gt;3),"Ready Soon","Not Ready"))</f>
        <v>Not Ready</v>
      </c>
    </row>
    <row r="574" spans="1:41" x14ac:dyDescent="0.35">
      <c r="A574">
        <v>29</v>
      </c>
      <c r="B574" t="s">
        <v>32</v>
      </c>
      <c r="C574">
        <v>2</v>
      </c>
      <c r="D574" t="s">
        <v>29</v>
      </c>
      <c r="E574" t="s">
        <v>43</v>
      </c>
      <c r="F574">
        <v>3</v>
      </c>
      <c r="G574" s="7">
        <v>4335</v>
      </c>
      <c r="H574" t="s">
        <v>32</v>
      </c>
      <c r="I574">
        <v>2</v>
      </c>
      <c r="J574">
        <v>8</v>
      </c>
      <c r="K574" s="5">
        <v>0.12</v>
      </c>
      <c r="L574" s="5">
        <v>7.0000000000000007E-2</v>
      </c>
      <c r="M574" s="6">
        <f t="shared" si="24"/>
        <v>4.9999999999999989E-2</v>
      </c>
      <c r="N574" s="8">
        <f t="shared" si="25"/>
        <v>867</v>
      </c>
      <c r="O574">
        <v>1200</v>
      </c>
      <c r="P574" t="str">
        <f t="shared" si="26"/>
        <v>low</v>
      </c>
      <c r="Q574" t="s">
        <v>26</v>
      </c>
      <c r="R574">
        <v>657</v>
      </c>
      <c r="S574" t="s">
        <v>34</v>
      </c>
      <c r="T574">
        <v>27</v>
      </c>
      <c r="U574">
        <v>3</v>
      </c>
      <c r="V574" t="s">
        <v>40</v>
      </c>
      <c r="W574">
        <v>66</v>
      </c>
      <c r="X574">
        <v>3</v>
      </c>
      <c r="Y574">
        <v>2</v>
      </c>
      <c r="Z574" t="s">
        <v>37</v>
      </c>
      <c r="AA574">
        <v>25549</v>
      </c>
      <c r="AB574">
        <v>4</v>
      </c>
      <c r="AC574">
        <v>12</v>
      </c>
      <c r="AD574">
        <v>3</v>
      </c>
      <c r="AE574">
        <v>1</v>
      </c>
      <c r="AF574">
        <v>1</v>
      </c>
      <c r="AG574">
        <v>11</v>
      </c>
      <c r="AH574">
        <v>3</v>
      </c>
      <c r="AI574">
        <v>7</v>
      </c>
      <c r="AJ574">
        <v>1</v>
      </c>
      <c r="AK574" t="str">
        <f>IF(Table2[[#This Row],[Alpha]]&gt;3%,"high performer",IF(Table2[[#This Row],[Alpha]]&gt;0%,"average performer","low performer"))</f>
        <v>high performer</v>
      </c>
      <c r="AL574" s="8">
        <v>5012.6574436188876</v>
      </c>
      <c r="AM574">
        <f>Table2[[#This Row],[Salary]]/Table2[[#This Row],[Market Salary]]</f>
        <v>0.86481074136004532</v>
      </c>
      <c r="AN574" t="str">
        <f>IF(AND(Table2[[#This Row],[Alpha]]&gt;3%,Table2[[#This Row],[Salary]]&lt;MEDIAN(G:G)),"Underpaid",IF(AND(Table2[[#This Row],[Alpha]]&lt;0,Table2[[#This Row],[Salary]]&gt;MEDIAN(G:G)),"Overpaid","Fair"))</f>
        <v>Underpaid</v>
      </c>
      <c r="AO574" t="str">
        <f>IF(AND(Table2[[#This Row],[Alpha]]&gt;3%,Table2[[#This Row],[Tenure]]&gt;5),"Ready Now",IF(AND(Table2[[#This Row],[Alpha]]&gt;0,Table2[[#This Row],[Tenure]]&gt;3),"Ready Soon","Not Ready"))</f>
        <v>Ready Now</v>
      </c>
    </row>
    <row r="575" spans="1:41" x14ac:dyDescent="0.35">
      <c r="A575">
        <v>26</v>
      </c>
      <c r="B575" t="s">
        <v>25</v>
      </c>
      <c r="C575">
        <v>4</v>
      </c>
      <c r="D575" t="s">
        <v>35</v>
      </c>
      <c r="E575" t="s">
        <v>30</v>
      </c>
      <c r="F575">
        <v>1</v>
      </c>
      <c r="G575" s="7">
        <v>5326</v>
      </c>
      <c r="H575" t="s">
        <v>32</v>
      </c>
      <c r="I575">
        <v>2</v>
      </c>
      <c r="J575">
        <v>4</v>
      </c>
      <c r="K575" s="5">
        <v>0.1</v>
      </c>
      <c r="L575" s="5">
        <v>0.09</v>
      </c>
      <c r="M575" s="6">
        <f t="shared" si="24"/>
        <v>1.0000000000000009E-2</v>
      </c>
      <c r="N575" s="8">
        <f t="shared" si="25"/>
        <v>1065.2</v>
      </c>
      <c r="O575">
        <v>1200</v>
      </c>
      <c r="P575" t="str">
        <f t="shared" si="26"/>
        <v>low</v>
      </c>
      <c r="Q575" t="s">
        <v>26</v>
      </c>
      <c r="R575">
        <v>1146</v>
      </c>
      <c r="S575" t="s">
        <v>27</v>
      </c>
      <c r="T575">
        <v>8</v>
      </c>
      <c r="U575">
        <v>3</v>
      </c>
      <c r="V575" t="s">
        <v>49</v>
      </c>
      <c r="W575">
        <v>38</v>
      </c>
      <c r="X575">
        <v>2</v>
      </c>
      <c r="Y575">
        <v>2</v>
      </c>
      <c r="Z575" t="s">
        <v>31</v>
      </c>
      <c r="AA575">
        <v>3064</v>
      </c>
      <c r="AB575">
        <v>6</v>
      </c>
      <c r="AC575">
        <v>17</v>
      </c>
      <c r="AD575">
        <v>3</v>
      </c>
      <c r="AE575">
        <v>3</v>
      </c>
      <c r="AF575">
        <v>0</v>
      </c>
      <c r="AG575">
        <v>6</v>
      </c>
      <c r="AH575">
        <v>2</v>
      </c>
      <c r="AI575">
        <v>3</v>
      </c>
      <c r="AJ575">
        <v>1</v>
      </c>
      <c r="AK575" t="str">
        <f>IF(Table2[[#This Row],[Alpha]]&gt;3%,"high performer",IF(Table2[[#This Row],[Alpha]]&gt;0%,"average performer","low performer"))</f>
        <v>average performer</v>
      </c>
      <c r="AL575" s="8">
        <v>6666.0427803274642</v>
      </c>
      <c r="AM575">
        <f>Table2[[#This Row],[Salary]]/Table2[[#This Row],[Market Salary]]</f>
        <v>0.79897477041669451</v>
      </c>
      <c r="AN575" t="str">
        <f>IF(AND(Table2[[#This Row],[Alpha]]&gt;3%,Table2[[#This Row],[Salary]]&lt;MEDIAN(G:G)),"Underpaid",IF(AND(Table2[[#This Row],[Alpha]]&lt;0,Table2[[#This Row],[Salary]]&gt;MEDIAN(G:G)),"Overpaid","Fair"))</f>
        <v>Fair</v>
      </c>
      <c r="AO575" t="str">
        <f>IF(AND(Table2[[#This Row],[Alpha]]&gt;3%,Table2[[#This Row],[Tenure]]&gt;5),"Ready Now",IF(AND(Table2[[#This Row],[Alpha]]&gt;0,Table2[[#This Row],[Tenure]]&gt;3),"Ready Soon","Not Ready"))</f>
        <v>Ready Soon</v>
      </c>
    </row>
    <row r="576" spans="1:41" x14ac:dyDescent="0.35">
      <c r="A576">
        <v>34</v>
      </c>
      <c r="B576" t="s">
        <v>32</v>
      </c>
      <c r="C576">
        <v>2</v>
      </c>
      <c r="D576" t="s">
        <v>29</v>
      </c>
      <c r="E576" t="s">
        <v>36</v>
      </c>
      <c r="F576">
        <v>4</v>
      </c>
      <c r="G576" s="7">
        <v>3280</v>
      </c>
      <c r="H576" t="s">
        <v>32</v>
      </c>
      <c r="I576">
        <v>3</v>
      </c>
      <c r="J576">
        <v>4</v>
      </c>
      <c r="K576" s="5">
        <v>0.15</v>
      </c>
      <c r="L576" s="5">
        <v>0.1</v>
      </c>
      <c r="M576" s="6">
        <f t="shared" si="24"/>
        <v>4.9999999999999989E-2</v>
      </c>
      <c r="N576" s="8">
        <f t="shared" si="25"/>
        <v>656</v>
      </c>
      <c r="O576">
        <v>3000</v>
      </c>
      <c r="P576" t="str">
        <f t="shared" si="26"/>
        <v>low</v>
      </c>
      <c r="Q576" t="s">
        <v>26</v>
      </c>
      <c r="R576">
        <v>182</v>
      </c>
      <c r="S576" t="s">
        <v>34</v>
      </c>
      <c r="T576">
        <v>1</v>
      </c>
      <c r="U576">
        <v>4</v>
      </c>
      <c r="V576" t="s">
        <v>28</v>
      </c>
      <c r="W576">
        <v>72</v>
      </c>
      <c r="X576">
        <v>4</v>
      </c>
      <c r="Y576">
        <v>1</v>
      </c>
      <c r="Z576" t="s">
        <v>31</v>
      </c>
      <c r="AA576">
        <v>13551</v>
      </c>
      <c r="AB576">
        <v>2</v>
      </c>
      <c r="AC576">
        <v>16</v>
      </c>
      <c r="AD576">
        <v>3</v>
      </c>
      <c r="AE576">
        <v>3</v>
      </c>
      <c r="AF576">
        <v>0</v>
      </c>
      <c r="AG576">
        <v>10</v>
      </c>
      <c r="AH576">
        <v>2</v>
      </c>
      <c r="AI576">
        <v>2</v>
      </c>
      <c r="AJ576">
        <v>1</v>
      </c>
      <c r="AK576" t="str">
        <f>IF(Table2[[#This Row],[Alpha]]&gt;3%,"high performer",IF(Table2[[#This Row],[Alpha]]&gt;0%,"average performer","low performer"))</f>
        <v>high performer</v>
      </c>
      <c r="AL576" s="8">
        <v>3322.7944217442919</v>
      </c>
      <c r="AM576">
        <f>Table2[[#This Row],[Salary]]/Table2[[#This Row],[Market Salary]]</f>
        <v>0.98712095413900836</v>
      </c>
      <c r="AN576" t="str">
        <f>IF(AND(Table2[[#This Row],[Alpha]]&gt;3%,Table2[[#This Row],[Salary]]&lt;MEDIAN(G:G)),"Underpaid",IF(AND(Table2[[#This Row],[Alpha]]&lt;0,Table2[[#This Row],[Salary]]&gt;MEDIAN(G:G)),"Overpaid","Fair"))</f>
        <v>Underpaid</v>
      </c>
      <c r="AO576" t="str">
        <f>IF(AND(Table2[[#This Row],[Alpha]]&gt;3%,Table2[[#This Row],[Tenure]]&gt;5),"Ready Now",IF(AND(Table2[[#This Row],[Alpha]]&gt;0,Table2[[#This Row],[Tenure]]&gt;3),"Ready Soon","Not Ready"))</f>
        <v>Ready Soon</v>
      </c>
    </row>
    <row r="577" spans="1:41" x14ac:dyDescent="0.35">
      <c r="A577">
        <v>54</v>
      </c>
      <c r="B577" t="s">
        <v>32</v>
      </c>
      <c r="C577">
        <v>4</v>
      </c>
      <c r="D577" t="s">
        <v>29</v>
      </c>
      <c r="E577" t="s">
        <v>42</v>
      </c>
      <c r="F577">
        <v>1</v>
      </c>
      <c r="G577" s="7">
        <v>5485</v>
      </c>
      <c r="H577" t="s">
        <v>25</v>
      </c>
      <c r="I577">
        <v>3</v>
      </c>
      <c r="J577">
        <v>5</v>
      </c>
      <c r="K577" s="5">
        <v>0.08</v>
      </c>
      <c r="L577" s="5">
        <v>0.11</v>
      </c>
      <c r="M577" s="6">
        <f t="shared" si="24"/>
        <v>-0.03</v>
      </c>
      <c r="N577" s="8">
        <f t="shared" si="25"/>
        <v>1097</v>
      </c>
      <c r="O577">
        <v>500</v>
      </c>
      <c r="P577" t="str">
        <f t="shared" si="26"/>
        <v>low</v>
      </c>
      <c r="Q577" t="s">
        <v>26</v>
      </c>
      <c r="R577">
        <v>376</v>
      </c>
      <c r="S577" t="s">
        <v>34</v>
      </c>
      <c r="T577">
        <v>19</v>
      </c>
      <c r="U577">
        <v>4</v>
      </c>
      <c r="V577" t="s">
        <v>40</v>
      </c>
      <c r="W577">
        <v>95</v>
      </c>
      <c r="X577">
        <v>3</v>
      </c>
      <c r="Y577">
        <v>2</v>
      </c>
      <c r="Z577" t="s">
        <v>41</v>
      </c>
      <c r="AA577">
        <v>22670</v>
      </c>
      <c r="AB577">
        <v>9</v>
      </c>
      <c r="AC577">
        <v>11</v>
      </c>
      <c r="AD577">
        <v>3</v>
      </c>
      <c r="AE577">
        <v>2</v>
      </c>
      <c r="AF577">
        <v>2</v>
      </c>
      <c r="AG577">
        <v>9</v>
      </c>
      <c r="AH577">
        <v>4</v>
      </c>
      <c r="AI577">
        <v>3</v>
      </c>
      <c r="AJ577">
        <v>1</v>
      </c>
      <c r="AK577" t="str">
        <f>IF(Table2[[#This Row],[Alpha]]&gt;3%,"high performer",IF(Table2[[#This Row],[Alpha]]&gt;0%,"average performer","low performer"))</f>
        <v>low performer</v>
      </c>
      <c r="AL577" s="8">
        <v>6437.0516398754553</v>
      </c>
      <c r="AM577">
        <f>Table2[[#This Row],[Salary]]/Table2[[#This Row],[Market Salary]]</f>
        <v>0.85209818203448873</v>
      </c>
      <c r="AN577" t="str">
        <f>IF(AND(Table2[[#This Row],[Alpha]]&gt;3%,Table2[[#This Row],[Salary]]&lt;MEDIAN(G:G)),"Underpaid",IF(AND(Table2[[#This Row],[Alpha]]&lt;0,Table2[[#This Row],[Salary]]&gt;MEDIAN(G:G)),"Overpaid","Fair"))</f>
        <v>Overpaid</v>
      </c>
      <c r="AO577" t="str">
        <f>IF(AND(Table2[[#This Row],[Alpha]]&gt;3%,Table2[[#This Row],[Tenure]]&gt;5),"Ready Now",IF(AND(Table2[[#This Row],[Alpha]]&gt;0,Table2[[#This Row],[Tenure]]&gt;3),"Ready Soon","Not Ready"))</f>
        <v>Not Ready</v>
      </c>
    </row>
    <row r="578" spans="1:41" x14ac:dyDescent="0.35">
      <c r="A578">
        <v>27</v>
      </c>
      <c r="B578" t="s">
        <v>32</v>
      </c>
      <c r="C578">
        <v>3</v>
      </c>
      <c r="D578" t="s">
        <v>35</v>
      </c>
      <c r="E578" t="s">
        <v>30</v>
      </c>
      <c r="F578">
        <v>4</v>
      </c>
      <c r="G578" s="7">
        <v>4342</v>
      </c>
      <c r="H578" t="s">
        <v>32</v>
      </c>
      <c r="I578">
        <v>3</v>
      </c>
      <c r="J578">
        <v>4</v>
      </c>
      <c r="K578" s="5">
        <v>0.12</v>
      </c>
      <c r="L578" s="5">
        <v>0.1</v>
      </c>
      <c r="M578" s="6">
        <f t="shared" ref="M578:M641" si="27">K578-L578</f>
        <v>1.999999999999999E-2</v>
      </c>
      <c r="N578" s="8">
        <f t="shared" ref="N578:N641" si="28">G578 * 0.2</f>
        <v>868.40000000000009</v>
      </c>
      <c r="O578">
        <v>1200</v>
      </c>
      <c r="P578" t="str">
        <f t="shared" si="26"/>
        <v>low</v>
      </c>
      <c r="Q578" t="s">
        <v>33</v>
      </c>
      <c r="R578">
        <v>829</v>
      </c>
      <c r="S578" t="s">
        <v>27</v>
      </c>
      <c r="T578">
        <v>8</v>
      </c>
      <c r="U578">
        <v>1</v>
      </c>
      <c r="V578" t="s">
        <v>48</v>
      </c>
      <c r="W578">
        <v>84</v>
      </c>
      <c r="X578">
        <v>3</v>
      </c>
      <c r="Y578">
        <v>2</v>
      </c>
      <c r="Z578" t="s">
        <v>37</v>
      </c>
      <c r="AA578">
        <v>24008</v>
      </c>
      <c r="AB578">
        <v>0</v>
      </c>
      <c r="AC578">
        <v>19</v>
      </c>
      <c r="AD578">
        <v>3</v>
      </c>
      <c r="AE578">
        <v>2</v>
      </c>
      <c r="AF578">
        <v>1</v>
      </c>
      <c r="AG578">
        <v>5</v>
      </c>
      <c r="AH578">
        <v>3</v>
      </c>
      <c r="AI578">
        <v>2</v>
      </c>
      <c r="AJ578">
        <v>1</v>
      </c>
      <c r="AK578" t="str">
        <f>IF(Table2[[#This Row],[Alpha]]&gt;3%,"high performer",IF(Table2[[#This Row],[Alpha]]&gt;0%,"average performer","low performer"))</f>
        <v>average performer</v>
      </c>
      <c r="AL578" s="8">
        <v>4745.8933249689344</v>
      </c>
      <c r="AM578">
        <f>Table2[[#This Row],[Salary]]/Table2[[#This Row],[Market Salary]]</f>
        <v>0.9148962487538469</v>
      </c>
      <c r="AN578" t="str">
        <f>IF(AND(Table2[[#This Row],[Alpha]]&gt;3%,Table2[[#This Row],[Salary]]&lt;MEDIAN(G:G)),"Underpaid",IF(AND(Table2[[#This Row],[Alpha]]&lt;0,Table2[[#This Row],[Salary]]&gt;MEDIAN(G:G)),"Overpaid","Fair"))</f>
        <v>Fair</v>
      </c>
      <c r="AO578" t="str">
        <f>IF(AND(Table2[[#This Row],[Alpha]]&gt;3%,Table2[[#This Row],[Tenure]]&gt;5),"Ready Now",IF(AND(Table2[[#This Row],[Alpha]]&gt;0,Table2[[#This Row],[Tenure]]&gt;3),"Ready Soon","Not Ready"))</f>
        <v>Ready Soon</v>
      </c>
    </row>
    <row r="579" spans="1:41" x14ac:dyDescent="0.35">
      <c r="A579">
        <v>37</v>
      </c>
      <c r="B579" t="s">
        <v>32</v>
      </c>
      <c r="C579">
        <v>4</v>
      </c>
      <c r="D579" t="s">
        <v>29</v>
      </c>
      <c r="E579" t="s">
        <v>36</v>
      </c>
      <c r="F579">
        <v>1</v>
      </c>
      <c r="G579" s="7">
        <v>2782</v>
      </c>
      <c r="H579" t="s">
        <v>25</v>
      </c>
      <c r="I579">
        <v>2</v>
      </c>
      <c r="J579">
        <v>5</v>
      </c>
      <c r="K579" s="5">
        <v>0.12</v>
      </c>
      <c r="L579" s="5">
        <v>0.09</v>
      </c>
      <c r="M579" s="6">
        <f t="shared" si="27"/>
        <v>0.03</v>
      </c>
      <c r="N579" s="8">
        <f t="shared" si="28"/>
        <v>556.4</v>
      </c>
      <c r="O579">
        <v>1200</v>
      </c>
      <c r="P579" t="str">
        <f t="shared" ref="P579:P642" si="29">IF(G578&lt;7000,"low",IF(G578&lt;14000,"medium","High"))</f>
        <v>low</v>
      </c>
      <c r="Q579" t="s">
        <v>26</v>
      </c>
      <c r="R579">
        <v>571</v>
      </c>
      <c r="S579" t="s">
        <v>34</v>
      </c>
      <c r="T579">
        <v>10</v>
      </c>
      <c r="U579">
        <v>1</v>
      </c>
      <c r="V579" t="s">
        <v>28</v>
      </c>
      <c r="W579">
        <v>82</v>
      </c>
      <c r="X579">
        <v>3</v>
      </c>
      <c r="Y579">
        <v>1</v>
      </c>
      <c r="Z579" t="s">
        <v>41</v>
      </c>
      <c r="AA579">
        <v>19905</v>
      </c>
      <c r="AB579">
        <v>0</v>
      </c>
      <c r="AC579">
        <v>13</v>
      </c>
      <c r="AD579">
        <v>3</v>
      </c>
      <c r="AE579">
        <v>2</v>
      </c>
      <c r="AF579">
        <v>2</v>
      </c>
      <c r="AG579">
        <v>6</v>
      </c>
      <c r="AH579">
        <v>3</v>
      </c>
      <c r="AI579">
        <v>3</v>
      </c>
      <c r="AJ579">
        <v>4</v>
      </c>
      <c r="AK579" t="str">
        <f>IF(Table2[[#This Row],[Alpha]]&gt;3%,"high performer",IF(Table2[[#This Row],[Alpha]]&gt;0%,"average performer","low performer"))</f>
        <v>average performer</v>
      </c>
      <c r="AL579" s="8">
        <v>2957.0549441576886</v>
      </c>
      <c r="AM579">
        <f>Table2[[#This Row],[Salary]]/Table2[[#This Row],[Market Salary]]</f>
        <v>0.94080091595742987</v>
      </c>
      <c r="AN579" t="str">
        <f>IF(AND(Table2[[#This Row],[Alpha]]&gt;3%,Table2[[#This Row],[Salary]]&lt;MEDIAN(G:G)),"Underpaid",IF(AND(Table2[[#This Row],[Alpha]]&lt;0,Table2[[#This Row],[Salary]]&gt;MEDIAN(G:G)),"Overpaid","Fair"))</f>
        <v>Fair</v>
      </c>
      <c r="AO579" t="str">
        <f>IF(AND(Table2[[#This Row],[Alpha]]&gt;3%,Table2[[#This Row],[Tenure]]&gt;5),"Ready Now",IF(AND(Table2[[#This Row],[Alpha]]&gt;0,Table2[[#This Row],[Tenure]]&gt;3),"Ready Soon","Not Ready"))</f>
        <v>Ready Soon</v>
      </c>
    </row>
    <row r="580" spans="1:41" x14ac:dyDescent="0.35">
      <c r="A580">
        <v>38</v>
      </c>
      <c r="B580" t="s">
        <v>32</v>
      </c>
      <c r="C580">
        <v>1</v>
      </c>
      <c r="D580" t="s">
        <v>29</v>
      </c>
      <c r="E580" t="s">
        <v>42</v>
      </c>
      <c r="F580">
        <v>1</v>
      </c>
      <c r="G580" s="7">
        <v>5980</v>
      </c>
      <c r="H580" t="s">
        <v>25</v>
      </c>
      <c r="I580">
        <v>3</v>
      </c>
      <c r="J580">
        <v>15</v>
      </c>
      <c r="K580" s="5">
        <v>0.1</v>
      </c>
      <c r="L580" s="5">
        <v>0.1</v>
      </c>
      <c r="M580" s="6">
        <f t="shared" si="27"/>
        <v>0</v>
      </c>
      <c r="N580" s="8">
        <f t="shared" si="28"/>
        <v>1196</v>
      </c>
      <c r="O580">
        <v>4500</v>
      </c>
      <c r="P580" t="str">
        <f t="shared" si="29"/>
        <v>low</v>
      </c>
      <c r="Q580" t="s">
        <v>33</v>
      </c>
      <c r="R580">
        <v>240</v>
      </c>
      <c r="S580" t="s">
        <v>34</v>
      </c>
      <c r="T580">
        <v>2</v>
      </c>
      <c r="U580">
        <v>4</v>
      </c>
      <c r="V580" t="s">
        <v>28</v>
      </c>
      <c r="W580">
        <v>75</v>
      </c>
      <c r="X580">
        <v>4</v>
      </c>
      <c r="Y580">
        <v>2</v>
      </c>
      <c r="Z580" t="s">
        <v>31</v>
      </c>
      <c r="AA580">
        <v>26085</v>
      </c>
      <c r="AB580">
        <v>6</v>
      </c>
      <c r="AC580">
        <v>12</v>
      </c>
      <c r="AD580">
        <v>3</v>
      </c>
      <c r="AE580">
        <v>4</v>
      </c>
      <c r="AF580">
        <v>0</v>
      </c>
      <c r="AG580">
        <v>17</v>
      </c>
      <c r="AH580">
        <v>2</v>
      </c>
      <c r="AI580">
        <v>7</v>
      </c>
      <c r="AJ580">
        <v>4</v>
      </c>
      <c r="AK580" t="str">
        <f>IF(Table2[[#This Row],[Alpha]]&gt;3%,"high performer",IF(Table2[[#This Row],[Alpha]]&gt;0%,"average performer","low performer"))</f>
        <v>low performer</v>
      </c>
      <c r="AL580" s="8">
        <v>7393.5469653216333</v>
      </c>
      <c r="AM580">
        <f>Table2[[#This Row],[Salary]]/Table2[[#This Row],[Market Salary]]</f>
        <v>0.80881341905966497</v>
      </c>
      <c r="AN580" t="str">
        <f>IF(AND(Table2[[#This Row],[Alpha]]&gt;3%,Table2[[#This Row],[Salary]]&lt;MEDIAN(G:G)),"Underpaid",IF(AND(Table2[[#This Row],[Alpha]]&lt;0,Table2[[#This Row],[Salary]]&gt;MEDIAN(G:G)),"Overpaid","Fair"))</f>
        <v>Fair</v>
      </c>
      <c r="AO580" t="str">
        <f>IF(AND(Table2[[#This Row],[Alpha]]&gt;3%,Table2[[#This Row],[Tenure]]&gt;5),"Ready Now",IF(AND(Table2[[#This Row],[Alpha]]&gt;0,Table2[[#This Row],[Tenure]]&gt;3),"Ready Soon","Not Ready"))</f>
        <v>Not Ready</v>
      </c>
    </row>
    <row r="581" spans="1:41" x14ac:dyDescent="0.35">
      <c r="A581">
        <v>34</v>
      </c>
      <c r="B581" t="s">
        <v>32</v>
      </c>
      <c r="C581">
        <v>3</v>
      </c>
      <c r="D581" t="s">
        <v>29</v>
      </c>
      <c r="E581" t="s">
        <v>36</v>
      </c>
      <c r="F581">
        <v>1</v>
      </c>
      <c r="G581" s="7">
        <v>4381</v>
      </c>
      <c r="H581" t="s">
        <v>32</v>
      </c>
      <c r="I581">
        <v>3</v>
      </c>
      <c r="J581">
        <v>6</v>
      </c>
      <c r="K581" s="5">
        <v>0.15</v>
      </c>
      <c r="L581" s="5">
        <v>0.1</v>
      </c>
      <c r="M581" s="6">
        <f t="shared" si="27"/>
        <v>4.9999999999999989E-2</v>
      </c>
      <c r="N581" s="8">
        <f t="shared" si="28"/>
        <v>876.2</v>
      </c>
      <c r="O581">
        <v>500</v>
      </c>
      <c r="P581" t="str">
        <f t="shared" si="29"/>
        <v>low</v>
      </c>
      <c r="Q581" t="s">
        <v>26</v>
      </c>
      <c r="R581">
        <v>121</v>
      </c>
      <c r="S581" t="s">
        <v>34</v>
      </c>
      <c r="T581">
        <v>2</v>
      </c>
      <c r="U581">
        <v>4</v>
      </c>
      <c r="V581" t="s">
        <v>40</v>
      </c>
      <c r="W581">
        <v>86</v>
      </c>
      <c r="X581">
        <v>2</v>
      </c>
      <c r="Y581">
        <v>1</v>
      </c>
      <c r="Z581" t="s">
        <v>31</v>
      </c>
      <c r="AA581">
        <v>7530</v>
      </c>
      <c r="AB581">
        <v>1</v>
      </c>
      <c r="AC581">
        <v>11</v>
      </c>
      <c r="AD581">
        <v>3</v>
      </c>
      <c r="AE581">
        <v>3</v>
      </c>
      <c r="AF581">
        <v>0</v>
      </c>
      <c r="AG581">
        <v>6</v>
      </c>
      <c r="AH581">
        <v>3</v>
      </c>
      <c r="AI581">
        <v>5</v>
      </c>
      <c r="AJ581">
        <v>1</v>
      </c>
      <c r="AK581" t="str">
        <f>IF(Table2[[#This Row],[Alpha]]&gt;3%,"high performer",IF(Table2[[#This Row],[Alpha]]&gt;0%,"average performer","low performer"))</f>
        <v>high performer</v>
      </c>
      <c r="AL581" s="8">
        <v>5365.0053448783101</v>
      </c>
      <c r="AM581">
        <f>Table2[[#This Row],[Salary]]/Table2[[#This Row],[Market Salary]]</f>
        <v>0.81658818927036325</v>
      </c>
      <c r="AN581" t="str">
        <f>IF(AND(Table2[[#This Row],[Alpha]]&gt;3%,Table2[[#This Row],[Salary]]&lt;MEDIAN(G:G)),"Underpaid",IF(AND(Table2[[#This Row],[Alpha]]&lt;0,Table2[[#This Row],[Salary]]&gt;MEDIAN(G:G)),"Overpaid","Fair"))</f>
        <v>Underpaid</v>
      </c>
      <c r="AO581" t="str">
        <f>IF(AND(Table2[[#This Row],[Alpha]]&gt;3%,Table2[[#This Row],[Tenure]]&gt;5),"Ready Now",IF(AND(Table2[[#This Row],[Alpha]]&gt;0,Table2[[#This Row],[Tenure]]&gt;3),"Ready Soon","Not Ready"))</f>
        <v>Ready Now</v>
      </c>
    </row>
    <row r="582" spans="1:41" x14ac:dyDescent="0.35">
      <c r="A582">
        <v>35</v>
      </c>
      <c r="B582" t="s">
        <v>32</v>
      </c>
      <c r="C582">
        <v>1</v>
      </c>
      <c r="D582" t="s">
        <v>29</v>
      </c>
      <c r="E582" t="s">
        <v>46</v>
      </c>
      <c r="F582">
        <v>4</v>
      </c>
      <c r="G582" s="7">
        <v>2572</v>
      </c>
      <c r="H582" t="s">
        <v>32</v>
      </c>
      <c r="I582">
        <v>2</v>
      </c>
      <c r="J582">
        <v>3</v>
      </c>
      <c r="K582" s="5">
        <v>0.15</v>
      </c>
      <c r="L582" s="5">
        <v>0.1</v>
      </c>
      <c r="M582" s="6">
        <f t="shared" si="27"/>
        <v>4.9999999999999989E-2</v>
      </c>
      <c r="N582" s="8">
        <f t="shared" si="28"/>
        <v>514.4</v>
      </c>
      <c r="O582">
        <v>500</v>
      </c>
      <c r="P582" t="str">
        <f t="shared" si="29"/>
        <v>low</v>
      </c>
      <c r="Q582" t="s">
        <v>26</v>
      </c>
      <c r="R582">
        <v>384</v>
      </c>
      <c r="S582" t="s">
        <v>27</v>
      </c>
      <c r="T582">
        <v>8</v>
      </c>
      <c r="U582">
        <v>4</v>
      </c>
      <c r="V582" t="s">
        <v>28</v>
      </c>
      <c r="W582">
        <v>72</v>
      </c>
      <c r="X582">
        <v>3</v>
      </c>
      <c r="Y582">
        <v>1</v>
      </c>
      <c r="Z582" t="s">
        <v>37</v>
      </c>
      <c r="AA582">
        <v>20317</v>
      </c>
      <c r="AB582">
        <v>1</v>
      </c>
      <c r="AC582">
        <v>16</v>
      </c>
      <c r="AD582">
        <v>3</v>
      </c>
      <c r="AE582">
        <v>2</v>
      </c>
      <c r="AF582">
        <v>1</v>
      </c>
      <c r="AG582">
        <v>3</v>
      </c>
      <c r="AH582">
        <v>1</v>
      </c>
      <c r="AI582">
        <v>2</v>
      </c>
      <c r="AJ582">
        <v>0</v>
      </c>
      <c r="AK582" t="str">
        <f>IF(Table2[[#This Row],[Alpha]]&gt;3%,"high performer",IF(Table2[[#This Row],[Alpha]]&gt;0%,"average performer","low performer"))</f>
        <v>high performer</v>
      </c>
      <c r="AL582" s="8">
        <v>3128.9844254750765</v>
      </c>
      <c r="AM582">
        <f>Table2[[#This Row],[Salary]]/Table2[[#This Row],[Market Salary]]</f>
        <v>0.82199194699075273</v>
      </c>
      <c r="AN582" t="str">
        <f>IF(AND(Table2[[#This Row],[Alpha]]&gt;3%,Table2[[#This Row],[Salary]]&lt;MEDIAN(G:G)),"Underpaid",IF(AND(Table2[[#This Row],[Alpha]]&lt;0,Table2[[#This Row],[Salary]]&gt;MEDIAN(G:G)),"Overpaid","Fair"))</f>
        <v>Underpaid</v>
      </c>
      <c r="AO582" t="str">
        <f>IF(AND(Table2[[#This Row],[Alpha]]&gt;3%,Table2[[#This Row],[Tenure]]&gt;5),"Ready Now",IF(AND(Table2[[#This Row],[Alpha]]&gt;0,Table2[[#This Row],[Tenure]]&gt;3),"Ready Soon","Not Ready"))</f>
        <v>Not Ready</v>
      </c>
    </row>
    <row r="583" spans="1:41" x14ac:dyDescent="0.35">
      <c r="A583">
        <v>30</v>
      </c>
      <c r="B583" t="s">
        <v>32</v>
      </c>
      <c r="C583">
        <v>4</v>
      </c>
      <c r="D583" t="s">
        <v>35</v>
      </c>
      <c r="E583" t="s">
        <v>39</v>
      </c>
      <c r="F583">
        <v>3</v>
      </c>
      <c r="G583" s="7">
        <v>3833</v>
      </c>
      <c r="H583" t="s">
        <v>32</v>
      </c>
      <c r="I583">
        <v>3</v>
      </c>
      <c r="J583">
        <v>2</v>
      </c>
      <c r="K583" s="5">
        <v>0.12</v>
      </c>
      <c r="L583" s="5">
        <v>0.09</v>
      </c>
      <c r="M583" s="6">
        <f t="shared" si="27"/>
        <v>0.03</v>
      </c>
      <c r="N583" s="8">
        <f t="shared" si="28"/>
        <v>766.6</v>
      </c>
      <c r="O583">
        <v>1200</v>
      </c>
      <c r="P583" t="str">
        <f t="shared" si="29"/>
        <v>low</v>
      </c>
      <c r="Q583" t="s">
        <v>26</v>
      </c>
      <c r="R583">
        <v>921</v>
      </c>
      <c r="S583" t="s">
        <v>34</v>
      </c>
      <c r="T583">
        <v>1</v>
      </c>
      <c r="U583">
        <v>3</v>
      </c>
      <c r="V583" t="s">
        <v>28</v>
      </c>
      <c r="W583">
        <v>38</v>
      </c>
      <c r="X583">
        <v>1</v>
      </c>
      <c r="Y583">
        <v>1</v>
      </c>
      <c r="Z583" t="s">
        <v>37</v>
      </c>
      <c r="AA583">
        <v>24375</v>
      </c>
      <c r="AB583">
        <v>3</v>
      </c>
      <c r="AC583">
        <v>21</v>
      </c>
      <c r="AD583">
        <v>4</v>
      </c>
      <c r="AE583">
        <v>3</v>
      </c>
      <c r="AF583">
        <v>2</v>
      </c>
      <c r="AG583">
        <v>7</v>
      </c>
      <c r="AH583">
        <v>2</v>
      </c>
      <c r="AI583">
        <v>2</v>
      </c>
      <c r="AJ583">
        <v>0</v>
      </c>
      <c r="AK583" t="str">
        <f>IF(Table2[[#This Row],[Alpha]]&gt;3%,"high performer",IF(Table2[[#This Row],[Alpha]]&gt;0%,"average performer","low performer"))</f>
        <v>average performer</v>
      </c>
      <c r="AL583" s="8">
        <v>4792.8598209147158</v>
      </c>
      <c r="AM583">
        <f>Table2[[#This Row],[Salary]]/Table2[[#This Row],[Market Salary]]</f>
        <v>0.79973129680819111</v>
      </c>
      <c r="AN583" t="str">
        <f>IF(AND(Table2[[#This Row],[Alpha]]&gt;3%,Table2[[#This Row],[Salary]]&lt;MEDIAN(G:G)),"Underpaid",IF(AND(Table2[[#This Row],[Alpha]]&lt;0,Table2[[#This Row],[Salary]]&gt;MEDIAN(G:G)),"Overpaid","Fair"))</f>
        <v>Fair</v>
      </c>
      <c r="AO583" t="str">
        <f>IF(AND(Table2[[#This Row],[Alpha]]&gt;3%,Table2[[#This Row],[Tenure]]&gt;5),"Ready Now",IF(AND(Table2[[#This Row],[Alpha]]&gt;0,Table2[[#This Row],[Tenure]]&gt;3),"Ready Soon","Not Ready"))</f>
        <v>Not Ready</v>
      </c>
    </row>
    <row r="584" spans="1:41" x14ac:dyDescent="0.35">
      <c r="A584">
        <v>40</v>
      </c>
      <c r="B584" t="s">
        <v>32</v>
      </c>
      <c r="C584">
        <v>3</v>
      </c>
      <c r="D584" t="s">
        <v>29</v>
      </c>
      <c r="E584" t="s">
        <v>43</v>
      </c>
      <c r="F584">
        <v>2</v>
      </c>
      <c r="G584" s="7">
        <v>4244</v>
      </c>
      <c r="H584" t="s">
        <v>32</v>
      </c>
      <c r="I584">
        <v>3</v>
      </c>
      <c r="J584">
        <v>8</v>
      </c>
      <c r="K584" s="5">
        <v>0.12</v>
      </c>
      <c r="L584" s="5">
        <v>0.11</v>
      </c>
      <c r="M584" s="6">
        <f t="shared" si="27"/>
        <v>9.999999999999995E-3</v>
      </c>
      <c r="N584" s="8">
        <f t="shared" si="28"/>
        <v>848.80000000000007</v>
      </c>
      <c r="O584">
        <v>4500</v>
      </c>
      <c r="P584" t="str">
        <f t="shared" si="29"/>
        <v>low</v>
      </c>
      <c r="Q584" t="s">
        <v>33</v>
      </c>
      <c r="R584">
        <v>791</v>
      </c>
      <c r="S584" t="s">
        <v>34</v>
      </c>
      <c r="T584">
        <v>2</v>
      </c>
      <c r="U584">
        <v>2</v>
      </c>
      <c r="V584" t="s">
        <v>40</v>
      </c>
      <c r="W584">
        <v>38</v>
      </c>
      <c r="X584">
        <v>4</v>
      </c>
      <c r="Y584">
        <v>2</v>
      </c>
      <c r="Z584" t="s">
        <v>37</v>
      </c>
      <c r="AA584">
        <v>9931</v>
      </c>
      <c r="AB584">
        <v>1</v>
      </c>
      <c r="AC584">
        <v>24</v>
      </c>
      <c r="AD584">
        <v>4</v>
      </c>
      <c r="AE584">
        <v>4</v>
      </c>
      <c r="AF584">
        <v>1</v>
      </c>
      <c r="AG584">
        <v>8</v>
      </c>
      <c r="AH584">
        <v>2</v>
      </c>
      <c r="AI584">
        <v>7</v>
      </c>
      <c r="AJ584">
        <v>3</v>
      </c>
      <c r="AK584" t="str">
        <f>IF(Table2[[#This Row],[Alpha]]&gt;3%,"high performer",IF(Table2[[#This Row],[Alpha]]&gt;0%,"average performer","low performer"))</f>
        <v>average performer</v>
      </c>
      <c r="AL584" s="8">
        <v>4673.8247024957518</v>
      </c>
      <c r="AM584">
        <f>Table2[[#This Row],[Salary]]/Table2[[#This Row],[Market Salary]]</f>
        <v>0.90803576730932334</v>
      </c>
      <c r="AN584" t="str">
        <f>IF(AND(Table2[[#This Row],[Alpha]]&gt;3%,Table2[[#This Row],[Salary]]&lt;MEDIAN(G:G)),"Underpaid",IF(AND(Table2[[#This Row],[Alpha]]&lt;0,Table2[[#This Row],[Salary]]&gt;MEDIAN(G:G)),"Overpaid","Fair"))</f>
        <v>Fair</v>
      </c>
      <c r="AO584" t="str">
        <f>IF(AND(Table2[[#This Row],[Alpha]]&gt;3%,Table2[[#This Row],[Tenure]]&gt;5),"Ready Now",IF(AND(Table2[[#This Row],[Alpha]]&gt;0,Table2[[#This Row],[Tenure]]&gt;3),"Ready Soon","Not Ready"))</f>
        <v>Ready Soon</v>
      </c>
    </row>
    <row r="585" spans="1:41" x14ac:dyDescent="0.35">
      <c r="A585">
        <v>34</v>
      </c>
      <c r="B585" t="s">
        <v>32</v>
      </c>
      <c r="C585">
        <v>3</v>
      </c>
      <c r="D585" t="s">
        <v>29</v>
      </c>
      <c r="E585" t="s">
        <v>30</v>
      </c>
      <c r="F585">
        <v>1</v>
      </c>
      <c r="G585" s="7">
        <v>6500</v>
      </c>
      <c r="H585" t="s">
        <v>32</v>
      </c>
      <c r="I585">
        <v>3</v>
      </c>
      <c r="J585">
        <v>3</v>
      </c>
      <c r="K585" s="5">
        <v>0.08</v>
      </c>
      <c r="L585" s="5">
        <v>0.09</v>
      </c>
      <c r="M585" s="6">
        <f t="shared" si="27"/>
        <v>-9.999999999999995E-3</v>
      </c>
      <c r="N585" s="8">
        <f t="shared" si="28"/>
        <v>1300</v>
      </c>
      <c r="O585">
        <v>4500</v>
      </c>
      <c r="P585" t="str">
        <f t="shared" si="29"/>
        <v>low</v>
      </c>
      <c r="Q585" t="s">
        <v>26</v>
      </c>
      <c r="R585">
        <v>1111</v>
      </c>
      <c r="S585" t="s">
        <v>27</v>
      </c>
      <c r="T585">
        <v>8</v>
      </c>
      <c r="U585">
        <v>2</v>
      </c>
      <c r="V585" t="s">
        <v>28</v>
      </c>
      <c r="W585">
        <v>93</v>
      </c>
      <c r="X585">
        <v>3</v>
      </c>
      <c r="Y585">
        <v>2</v>
      </c>
      <c r="Z585" t="s">
        <v>37</v>
      </c>
      <c r="AA585">
        <v>13305</v>
      </c>
      <c r="AB585">
        <v>5</v>
      </c>
      <c r="AC585">
        <v>17</v>
      </c>
      <c r="AD585">
        <v>3</v>
      </c>
      <c r="AE585">
        <v>2</v>
      </c>
      <c r="AF585">
        <v>1</v>
      </c>
      <c r="AG585">
        <v>6</v>
      </c>
      <c r="AH585">
        <v>1</v>
      </c>
      <c r="AI585">
        <v>2</v>
      </c>
      <c r="AJ585">
        <v>1</v>
      </c>
      <c r="AK585" t="str">
        <f>IF(Table2[[#This Row],[Alpha]]&gt;3%,"high performer",IF(Table2[[#This Row],[Alpha]]&gt;0%,"average performer","low performer"))</f>
        <v>low performer</v>
      </c>
      <c r="AL585" s="8">
        <v>8183.4101887226971</v>
      </c>
      <c r="AM585">
        <f>Table2[[#This Row],[Salary]]/Table2[[#This Row],[Market Salary]]</f>
        <v>0.79428989261193916</v>
      </c>
      <c r="AN585" t="str">
        <f>IF(AND(Table2[[#This Row],[Alpha]]&gt;3%,Table2[[#This Row],[Salary]]&lt;MEDIAN(G:G)),"Underpaid",IF(AND(Table2[[#This Row],[Alpha]]&lt;0,Table2[[#This Row],[Salary]]&gt;MEDIAN(G:G)),"Overpaid","Fair"))</f>
        <v>Overpaid</v>
      </c>
      <c r="AO585" t="str">
        <f>IF(AND(Table2[[#This Row],[Alpha]]&gt;3%,Table2[[#This Row],[Tenure]]&gt;5),"Ready Now",IF(AND(Table2[[#This Row],[Alpha]]&gt;0,Table2[[#This Row],[Tenure]]&gt;3),"Ready Soon","Not Ready"))</f>
        <v>Not Ready</v>
      </c>
    </row>
    <row r="586" spans="1:41" x14ac:dyDescent="0.35">
      <c r="A586">
        <v>42</v>
      </c>
      <c r="B586" t="s">
        <v>32</v>
      </c>
      <c r="C586">
        <v>2</v>
      </c>
      <c r="D586" t="s">
        <v>35</v>
      </c>
      <c r="E586" t="s">
        <v>45</v>
      </c>
      <c r="F586">
        <v>4</v>
      </c>
      <c r="G586" s="7">
        <v>18430</v>
      </c>
      <c r="H586" t="s">
        <v>32</v>
      </c>
      <c r="I586">
        <v>2</v>
      </c>
      <c r="J586">
        <v>24</v>
      </c>
      <c r="K586" s="5">
        <v>0.08</v>
      </c>
      <c r="L586" s="5">
        <v>0.09</v>
      </c>
      <c r="M586" s="6">
        <f t="shared" si="27"/>
        <v>-9.999999999999995E-3</v>
      </c>
      <c r="N586" s="8">
        <f t="shared" si="28"/>
        <v>3686</v>
      </c>
      <c r="O586">
        <v>3000</v>
      </c>
      <c r="P586" t="str">
        <f t="shared" si="29"/>
        <v>low</v>
      </c>
      <c r="Q586" t="s">
        <v>33</v>
      </c>
      <c r="R586">
        <v>570</v>
      </c>
      <c r="S586" t="s">
        <v>34</v>
      </c>
      <c r="T586">
        <v>8</v>
      </c>
      <c r="U586">
        <v>3</v>
      </c>
      <c r="V586" t="s">
        <v>28</v>
      </c>
      <c r="W586">
        <v>66</v>
      </c>
      <c r="X586">
        <v>3</v>
      </c>
      <c r="Y586">
        <v>5</v>
      </c>
      <c r="Z586" t="s">
        <v>41</v>
      </c>
      <c r="AA586">
        <v>16225</v>
      </c>
      <c r="AB586">
        <v>1</v>
      </c>
      <c r="AC586">
        <v>13</v>
      </c>
      <c r="AD586">
        <v>3</v>
      </c>
      <c r="AE586">
        <v>2</v>
      </c>
      <c r="AF586">
        <v>1</v>
      </c>
      <c r="AG586">
        <v>24</v>
      </c>
      <c r="AH586">
        <v>4</v>
      </c>
      <c r="AI586">
        <v>7</v>
      </c>
      <c r="AJ586">
        <v>14</v>
      </c>
      <c r="AK586" t="str">
        <f>IF(Table2[[#This Row],[Alpha]]&gt;3%,"high performer",IF(Table2[[#This Row],[Alpha]]&gt;0%,"average performer","low performer"))</f>
        <v>low performer</v>
      </c>
      <c r="AL586" s="8">
        <v>18470.633515038717</v>
      </c>
      <c r="AM586">
        <f>Table2[[#This Row],[Salary]]/Table2[[#This Row],[Market Salary]]</f>
        <v>0.99780010171250311</v>
      </c>
      <c r="AN586" t="str">
        <f>IF(AND(Table2[[#This Row],[Alpha]]&gt;3%,Table2[[#This Row],[Salary]]&lt;MEDIAN(G:G)),"Underpaid",IF(AND(Table2[[#This Row],[Alpha]]&lt;0,Table2[[#This Row],[Salary]]&gt;MEDIAN(G:G)),"Overpaid","Fair"))</f>
        <v>Overpaid</v>
      </c>
      <c r="AO586" t="str">
        <f>IF(AND(Table2[[#This Row],[Alpha]]&gt;3%,Table2[[#This Row],[Tenure]]&gt;5),"Ready Now",IF(AND(Table2[[#This Row],[Alpha]]&gt;0,Table2[[#This Row],[Tenure]]&gt;3),"Ready Soon","Not Ready"))</f>
        <v>Not Ready</v>
      </c>
    </row>
    <row r="587" spans="1:41" x14ac:dyDescent="0.35">
      <c r="A587">
        <v>23</v>
      </c>
      <c r="B587" t="s">
        <v>25</v>
      </c>
      <c r="C587">
        <v>3</v>
      </c>
      <c r="D587" t="s">
        <v>35</v>
      </c>
      <c r="E587" t="s">
        <v>39</v>
      </c>
      <c r="F587">
        <v>1</v>
      </c>
      <c r="G587" s="7">
        <v>1601</v>
      </c>
      <c r="H587" t="s">
        <v>25</v>
      </c>
      <c r="I587">
        <v>3</v>
      </c>
      <c r="J587">
        <v>0</v>
      </c>
      <c r="K587" s="5">
        <v>0.1</v>
      </c>
      <c r="L587" s="5">
        <v>0.11</v>
      </c>
      <c r="M587" s="6">
        <f t="shared" si="27"/>
        <v>-9.999999999999995E-3</v>
      </c>
      <c r="N587" s="8">
        <f t="shared" si="28"/>
        <v>320.20000000000005</v>
      </c>
      <c r="O587">
        <v>1200</v>
      </c>
      <c r="P587" t="str">
        <f t="shared" si="29"/>
        <v>High</v>
      </c>
      <c r="Q587" t="s">
        <v>26</v>
      </c>
      <c r="R587">
        <v>1243</v>
      </c>
      <c r="S587" t="s">
        <v>34</v>
      </c>
      <c r="T587">
        <v>6</v>
      </c>
      <c r="U587">
        <v>3</v>
      </c>
      <c r="V587" t="s">
        <v>28</v>
      </c>
      <c r="W587">
        <v>63</v>
      </c>
      <c r="X587">
        <v>4</v>
      </c>
      <c r="Y587">
        <v>1</v>
      </c>
      <c r="Z587" t="s">
        <v>37</v>
      </c>
      <c r="AA587">
        <v>3445</v>
      </c>
      <c r="AB587">
        <v>1</v>
      </c>
      <c r="AC587">
        <v>21</v>
      </c>
      <c r="AD587">
        <v>4</v>
      </c>
      <c r="AE587">
        <v>3</v>
      </c>
      <c r="AF587">
        <v>2</v>
      </c>
      <c r="AG587">
        <v>1</v>
      </c>
      <c r="AH587">
        <v>2</v>
      </c>
      <c r="AI587">
        <v>0</v>
      </c>
      <c r="AJ587">
        <v>0</v>
      </c>
      <c r="AK587" t="str">
        <f>IF(Table2[[#This Row],[Alpha]]&gt;3%,"high performer",IF(Table2[[#This Row],[Alpha]]&gt;0%,"average performer","low performer"))</f>
        <v>low performer</v>
      </c>
      <c r="AL587" s="8">
        <v>1857.4162020525998</v>
      </c>
      <c r="AM587">
        <f>Table2[[#This Row],[Salary]]/Table2[[#This Row],[Market Salary]]</f>
        <v>0.86195005633673349</v>
      </c>
      <c r="AN587" t="str">
        <f>IF(AND(Table2[[#This Row],[Alpha]]&gt;3%,Table2[[#This Row],[Salary]]&lt;MEDIAN(G:G)),"Underpaid",IF(AND(Table2[[#This Row],[Alpha]]&lt;0,Table2[[#This Row],[Salary]]&gt;MEDIAN(G:G)),"Overpaid","Fair"))</f>
        <v>Fair</v>
      </c>
      <c r="AO587" t="str">
        <f>IF(AND(Table2[[#This Row],[Alpha]]&gt;3%,Table2[[#This Row],[Tenure]]&gt;5),"Ready Now",IF(AND(Table2[[#This Row],[Alpha]]&gt;0,Table2[[#This Row],[Tenure]]&gt;3),"Ready Soon","Not Ready"))</f>
        <v>Not Ready</v>
      </c>
    </row>
    <row r="588" spans="1:41" x14ac:dyDescent="0.35">
      <c r="A588">
        <v>24</v>
      </c>
      <c r="B588" t="s">
        <v>32</v>
      </c>
      <c r="C588">
        <v>3</v>
      </c>
      <c r="D588" t="s">
        <v>35</v>
      </c>
      <c r="E588" t="s">
        <v>39</v>
      </c>
      <c r="F588">
        <v>2</v>
      </c>
      <c r="G588" s="7">
        <v>2694</v>
      </c>
      <c r="H588" t="s">
        <v>32</v>
      </c>
      <c r="I588">
        <v>3</v>
      </c>
      <c r="J588">
        <v>1</v>
      </c>
      <c r="K588" s="5">
        <v>0.15</v>
      </c>
      <c r="L588" s="5">
        <v>0.1</v>
      </c>
      <c r="M588" s="6">
        <f t="shared" si="27"/>
        <v>4.9999999999999989E-2</v>
      </c>
      <c r="N588" s="8">
        <f t="shared" si="28"/>
        <v>538.80000000000007</v>
      </c>
      <c r="O588">
        <v>1200</v>
      </c>
      <c r="P588" t="str">
        <f t="shared" si="29"/>
        <v>low</v>
      </c>
      <c r="Q588" t="s">
        <v>44</v>
      </c>
      <c r="R588">
        <v>1092</v>
      </c>
      <c r="S588" t="s">
        <v>34</v>
      </c>
      <c r="T588">
        <v>9</v>
      </c>
      <c r="U588">
        <v>3</v>
      </c>
      <c r="V588" t="s">
        <v>28</v>
      </c>
      <c r="W588">
        <v>60</v>
      </c>
      <c r="X588">
        <v>2</v>
      </c>
      <c r="Y588">
        <v>1</v>
      </c>
      <c r="Z588" t="s">
        <v>41</v>
      </c>
      <c r="AA588">
        <v>26551</v>
      </c>
      <c r="AB588">
        <v>1</v>
      </c>
      <c r="AC588">
        <v>11</v>
      </c>
      <c r="AD588">
        <v>3</v>
      </c>
      <c r="AE588">
        <v>3</v>
      </c>
      <c r="AF588">
        <v>3</v>
      </c>
      <c r="AG588">
        <v>1</v>
      </c>
      <c r="AH588">
        <v>4</v>
      </c>
      <c r="AI588">
        <v>0</v>
      </c>
      <c r="AJ588">
        <v>0</v>
      </c>
      <c r="AK588" t="str">
        <f>IF(Table2[[#This Row],[Alpha]]&gt;3%,"high performer",IF(Table2[[#This Row],[Alpha]]&gt;0%,"average performer","low performer"))</f>
        <v>high performer</v>
      </c>
      <c r="AL588" s="8">
        <v>2739.5573198141469</v>
      </c>
      <c r="AM588">
        <f>Table2[[#This Row],[Salary]]/Table2[[#This Row],[Market Salary]]</f>
        <v>0.98337055425537234</v>
      </c>
      <c r="AN588" t="str">
        <f>IF(AND(Table2[[#This Row],[Alpha]]&gt;3%,Table2[[#This Row],[Salary]]&lt;MEDIAN(G:G)),"Underpaid",IF(AND(Table2[[#This Row],[Alpha]]&lt;0,Table2[[#This Row],[Salary]]&gt;MEDIAN(G:G)),"Overpaid","Fair"))</f>
        <v>Underpaid</v>
      </c>
      <c r="AO588" t="str">
        <f>IF(AND(Table2[[#This Row],[Alpha]]&gt;3%,Table2[[#This Row],[Tenure]]&gt;5),"Ready Now",IF(AND(Table2[[#This Row],[Alpha]]&gt;0,Table2[[#This Row],[Tenure]]&gt;3),"Ready Soon","Not Ready"))</f>
        <v>Not Ready</v>
      </c>
    </row>
    <row r="589" spans="1:41" x14ac:dyDescent="0.35">
      <c r="A589">
        <v>52</v>
      </c>
      <c r="B589" t="s">
        <v>32</v>
      </c>
      <c r="C589">
        <v>4</v>
      </c>
      <c r="D589" t="s">
        <v>29</v>
      </c>
      <c r="E589" t="s">
        <v>39</v>
      </c>
      <c r="F589">
        <v>3</v>
      </c>
      <c r="G589" s="7">
        <v>3149</v>
      </c>
      <c r="H589" t="s">
        <v>32</v>
      </c>
      <c r="I589">
        <v>3</v>
      </c>
      <c r="J589">
        <v>5</v>
      </c>
      <c r="K589" s="5">
        <v>0.12</v>
      </c>
      <c r="L589" s="5">
        <v>0.11</v>
      </c>
      <c r="M589" s="6">
        <f t="shared" si="27"/>
        <v>9.999999999999995E-3</v>
      </c>
      <c r="N589" s="8">
        <f t="shared" si="28"/>
        <v>629.80000000000007</v>
      </c>
      <c r="O589">
        <v>4500</v>
      </c>
      <c r="P589" t="str">
        <f t="shared" si="29"/>
        <v>low</v>
      </c>
      <c r="Q589" t="s">
        <v>26</v>
      </c>
      <c r="R589">
        <v>1325</v>
      </c>
      <c r="S589" t="s">
        <v>34</v>
      </c>
      <c r="T589">
        <v>11</v>
      </c>
      <c r="U589">
        <v>4</v>
      </c>
      <c r="V589" t="s">
        <v>28</v>
      </c>
      <c r="W589">
        <v>82</v>
      </c>
      <c r="X589">
        <v>3</v>
      </c>
      <c r="Y589">
        <v>2</v>
      </c>
      <c r="Z589" t="s">
        <v>37</v>
      </c>
      <c r="AA589">
        <v>21821</v>
      </c>
      <c r="AB589">
        <v>8</v>
      </c>
      <c r="AC589">
        <v>20</v>
      </c>
      <c r="AD589">
        <v>4</v>
      </c>
      <c r="AE589">
        <v>2</v>
      </c>
      <c r="AF589">
        <v>1</v>
      </c>
      <c r="AG589">
        <v>9</v>
      </c>
      <c r="AH589">
        <v>3</v>
      </c>
      <c r="AI589">
        <v>2</v>
      </c>
      <c r="AJ589">
        <v>1</v>
      </c>
      <c r="AK589" t="str">
        <f>IF(Table2[[#This Row],[Alpha]]&gt;3%,"high performer",IF(Table2[[#This Row],[Alpha]]&gt;0%,"average performer","low performer"))</f>
        <v>average performer</v>
      </c>
      <c r="AL589" s="8">
        <v>3544.7483810675449</v>
      </c>
      <c r="AM589">
        <f>Table2[[#This Row],[Salary]]/Table2[[#This Row],[Market Salary]]</f>
        <v>0.88835642518909608</v>
      </c>
      <c r="AN589" t="str">
        <f>IF(AND(Table2[[#This Row],[Alpha]]&gt;3%,Table2[[#This Row],[Salary]]&lt;MEDIAN(G:G)),"Underpaid",IF(AND(Table2[[#This Row],[Alpha]]&lt;0,Table2[[#This Row],[Salary]]&gt;MEDIAN(G:G)),"Overpaid","Fair"))</f>
        <v>Fair</v>
      </c>
      <c r="AO589" t="str">
        <f>IF(AND(Table2[[#This Row],[Alpha]]&gt;3%,Table2[[#This Row],[Tenure]]&gt;5),"Ready Now",IF(AND(Table2[[#This Row],[Alpha]]&gt;0,Table2[[#This Row],[Tenure]]&gt;3),"Ready Soon","Not Ready"))</f>
        <v>Ready Soon</v>
      </c>
    </row>
    <row r="590" spans="1:41" x14ac:dyDescent="0.35">
      <c r="A590">
        <v>50</v>
      </c>
      <c r="B590" t="s">
        <v>32</v>
      </c>
      <c r="C590">
        <v>3</v>
      </c>
      <c r="D590" t="s">
        <v>35</v>
      </c>
      <c r="E590" t="s">
        <v>47</v>
      </c>
      <c r="F590">
        <v>3</v>
      </c>
      <c r="G590" s="7">
        <v>17639</v>
      </c>
      <c r="H590" t="s">
        <v>32</v>
      </c>
      <c r="I590">
        <v>3</v>
      </c>
      <c r="J590">
        <v>4</v>
      </c>
      <c r="K590" s="5">
        <v>0.08</v>
      </c>
      <c r="L590" s="5">
        <v>0.11</v>
      </c>
      <c r="M590" s="6">
        <f t="shared" si="27"/>
        <v>-0.03</v>
      </c>
      <c r="N590" s="8">
        <f t="shared" si="28"/>
        <v>3527.8</v>
      </c>
      <c r="O590">
        <v>500</v>
      </c>
      <c r="P590" t="str">
        <f t="shared" si="29"/>
        <v>low</v>
      </c>
      <c r="Q590" t="s">
        <v>26</v>
      </c>
      <c r="R590">
        <v>691</v>
      </c>
      <c r="S590" t="s">
        <v>34</v>
      </c>
      <c r="T590">
        <v>2</v>
      </c>
      <c r="U590">
        <v>3</v>
      </c>
      <c r="V590" t="s">
        <v>40</v>
      </c>
      <c r="W590">
        <v>64</v>
      </c>
      <c r="X590">
        <v>3</v>
      </c>
      <c r="Y590">
        <v>4</v>
      </c>
      <c r="Z590" t="s">
        <v>37</v>
      </c>
      <c r="AA590">
        <v>6881</v>
      </c>
      <c r="AB590">
        <v>5</v>
      </c>
      <c r="AC590">
        <v>16</v>
      </c>
      <c r="AD590">
        <v>3</v>
      </c>
      <c r="AE590">
        <v>4</v>
      </c>
      <c r="AF590">
        <v>0</v>
      </c>
      <c r="AG590">
        <v>30</v>
      </c>
      <c r="AH590">
        <v>3</v>
      </c>
      <c r="AI590">
        <v>3</v>
      </c>
      <c r="AJ590">
        <v>0</v>
      </c>
      <c r="AK590" t="str">
        <f>IF(Table2[[#This Row],[Alpha]]&gt;3%,"high performer",IF(Table2[[#This Row],[Alpha]]&gt;0%,"average performer","low performer"))</f>
        <v>low performer</v>
      </c>
      <c r="AL590" s="8">
        <v>20939.995992515927</v>
      </c>
      <c r="AM590">
        <f>Table2[[#This Row],[Salary]]/Table2[[#This Row],[Market Salary]]</f>
        <v>0.84235928250914083</v>
      </c>
      <c r="AN590" t="str">
        <f>IF(AND(Table2[[#This Row],[Alpha]]&gt;3%,Table2[[#This Row],[Salary]]&lt;MEDIAN(G:G)),"Underpaid",IF(AND(Table2[[#This Row],[Alpha]]&lt;0,Table2[[#This Row],[Salary]]&gt;MEDIAN(G:G)),"Overpaid","Fair"))</f>
        <v>Overpaid</v>
      </c>
      <c r="AO590" t="str">
        <f>IF(AND(Table2[[#This Row],[Alpha]]&gt;3%,Table2[[#This Row],[Tenure]]&gt;5),"Ready Now",IF(AND(Table2[[#This Row],[Alpha]]&gt;0,Table2[[#This Row],[Tenure]]&gt;3),"Ready Soon","Not Ready"))</f>
        <v>Not Ready</v>
      </c>
    </row>
    <row r="591" spans="1:41" x14ac:dyDescent="0.35">
      <c r="A591">
        <v>29</v>
      </c>
      <c r="B591" t="s">
        <v>25</v>
      </c>
      <c r="C591">
        <v>2</v>
      </c>
      <c r="D591" t="s">
        <v>29</v>
      </c>
      <c r="E591" t="s">
        <v>39</v>
      </c>
      <c r="F591">
        <v>1</v>
      </c>
      <c r="G591" s="7">
        <v>2319</v>
      </c>
      <c r="H591" t="s">
        <v>25</v>
      </c>
      <c r="I591">
        <v>3</v>
      </c>
      <c r="J591">
        <v>1</v>
      </c>
      <c r="K591" s="5">
        <v>0.15</v>
      </c>
      <c r="L591" s="5">
        <v>0.11</v>
      </c>
      <c r="M591" s="6">
        <f t="shared" si="27"/>
        <v>3.9999999999999994E-2</v>
      </c>
      <c r="N591" s="8">
        <f t="shared" si="28"/>
        <v>463.8</v>
      </c>
      <c r="O591">
        <v>4500</v>
      </c>
      <c r="P591" t="str">
        <f t="shared" si="29"/>
        <v>High</v>
      </c>
      <c r="Q591" t="s">
        <v>26</v>
      </c>
      <c r="R591">
        <v>805</v>
      </c>
      <c r="S591" t="s">
        <v>34</v>
      </c>
      <c r="T591">
        <v>1</v>
      </c>
      <c r="U591">
        <v>2</v>
      </c>
      <c r="V591" t="s">
        <v>28</v>
      </c>
      <c r="W591">
        <v>36</v>
      </c>
      <c r="X591">
        <v>2</v>
      </c>
      <c r="Y591">
        <v>1</v>
      </c>
      <c r="Z591" t="s">
        <v>37</v>
      </c>
      <c r="AA591">
        <v>6689</v>
      </c>
      <c r="AB591">
        <v>1</v>
      </c>
      <c r="AC591">
        <v>11</v>
      </c>
      <c r="AD591">
        <v>3</v>
      </c>
      <c r="AE591">
        <v>4</v>
      </c>
      <c r="AF591">
        <v>1</v>
      </c>
      <c r="AG591">
        <v>1</v>
      </c>
      <c r="AH591">
        <v>1</v>
      </c>
      <c r="AI591">
        <v>0</v>
      </c>
      <c r="AJ591">
        <v>0</v>
      </c>
      <c r="AK591" t="str">
        <f>IF(Table2[[#This Row],[Alpha]]&gt;3%,"high performer",IF(Table2[[#This Row],[Alpha]]&gt;0%,"average performer","low performer"))</f>
        <v>high performer</v>
      </c>
      <c r="AL591" s="8">
        <v>2532.6993911608811</v>
      </c>
      <c r="AM591">
        <f>Table2[[#This Row],[Salary]]/Table2[[#This Row],[Market Salary]]</f>
        <v>0.91562386286083075</v>
      </c>
      <c r="AN591" t="str">
        <f>IF(AND(Table2[[#This Row],[Alpha]]&gt;3%,Table2[[#This Row],[Salary]]&lt;MEDIAN(G:G)),"Underpaid",IF(AND(Table2[[#This Row],[Alpha]]&lt;0,Table2[[#This Row],[Salary]]&gt;MEDIAN(G:G)),"Overpaid","Fair"))</f>
        <v>Underpaid</v>
      </c>
      <c r="AO591" t="str">
        <f>IF(AND(Table2[[#This Row],[Alpha]]&gt;3%,Table2[[#This Row],[Tenure]]&gt;5),"Ready Now",IF(AND(Table2[[#This Row],[Alpha]]&gt;0,Table2[[#This Row],[Tenure]]&gt;3),"Ready Soon","Not Ready"))</f>
        <v>Not Ready</v>
      </c>
    </row>
    <row r="592" spans="1:41" x14ac:dyDescent="0.35">
      <c r="A592">
        <v>33</v>
      </c>
      <c r="B592" t="s">
        <v>32</v>
      </c>
      <c r="C592">
        <v>3</v>
      </c>
      <c r="D592" t="s">
        <v>35</v>
      </c>
      <c r="E592" t="s">
        <v>47</v>
      </c>
      <c r="F592">
        <v>3</v>
      </c>
      <c r="G592" s="7">
        <v>11691</v>
      </c>
      <c r="H592" t="s">
        <v>32</v>
      </c>
      <c r="I592">
        <v>4</v>
      </c>
      <c r="J592">
        <v>13</v>
      </c>
      <c r="K592" s="5">
        <v>0.12</v>
      </c>
      <c r="L592" s="5">
        <v>7.0000000000000007E-2</v>
      </c>
      <c r="M592" s="6">
        <f t="shared" si="27"/>
        <v>4.9999999999999989E-2</v>
      </c>
      <c r="N592" s="8">
        <f t="shared" si="28"/>
        <v>2338.2000000000003</v>
      </c>
      <c r="O592">
        <v>500</v>
      </c>
      <c r="P592" t="str">
        <f t="shared" si="29"/>
        <v>low</v>
      </c>
      <c r="Q592" t="s">
        <v>26</v>
      </c>
      <c r="R592">
        <v>213</v>
      </c>
      <c r="S592" t="s">
        <v>34</v>
      </c>
      <c r="T592">
        <v>7</v>
      </c>
      <c r="U592">
        <v>3</v>
      </c>
      <c r="V592" t="s">
        <v>40</v>
      </c>
      <c r="W592">
        <v>49</v>
      </c>
      <c r="X592">
        <v>3</v>
      </c>
      <c r="Y592">
        <v>3</v>
      </c>
      <c r="Z592" t="s">
        <v>37</v>
      </c>
      <c r="AA592">
        <v>25995</v>
      </c>
      <c r="AB592">
        <v>0</v>
      </c>
      <c r="AC592">
        <v>11</v>
      </c>
      <c r="AD592">
        <v>3</v>
      </c>
      <c r="AE592">
        <v>4</v>
      </c>
      <c r="AF592">
        <v>0</v>
      </c>
      <c r="AG592">
        <v>14</v>
      </c>
      <c r="AH592">
        <v>3</v>
      </c>
      <c r="AI592">
        <v>9</v>
      </c>
      <c r="AJ592">
        <v>3</v>
      </c>
      <c r="AK592" t="str">
        <f>IF(Table2[[#This Row],[Alpha]]&gt;3%,"high performer",IF(Table2[[#This Row],[Alpha]]&gt;0%,"average performer","low performer"))</f>
        <v>high performer</v>
      </c>
      <c r="AL592" s="8">
        <v>13377.452807402537</v>
      </c>
      <c r="AM592">
        <f>Table2[[#This Row],[Salary]]/Table2[[#This Row],[Market Salary]]</f>
        <v>0.87393318954791432</v>
      </c>
      <c r="AN592" t="str">
        <f>IF(AND(Table2[[#This Row],[Alpha]]&gt;3%,Table2[[#This Row],[Salary]]&lt;MEDIAN(G:G)),"Underpaid",IF(AND(Table2[[#This Row],[Alpha]]&lt;0,Table2[[#This Row],[Salary]]&gt;MEDIAN(G:G)),"Overpaid","Fair"))</f>
        <v>Fair</v>
      </c>
      <c r="AO592" t="str">
        <f>IF(AND(Table2[[#This Row],[Alpha]]&gt;3%,Table2[[#This Row],[Tenure]]&gt;5),"Ready Now",IF(AND(Table2[[#This Row],[Alpha]]&gt;0,Table2[[#This Row],[Tenure]]&gt;3),"Ready Soon","Not Ready"))</f>
        <v>Ready Now</v>
      </c>
    </row>
    <row r="593" spans="1:41" x14ac:dyDescent="0.35">
      <c r="A593">
        <v>33</v>
      </c>
      <c r="B593" t="s">
        <v>25</v>
      </c>
      <c r="C593">
        <v>1</v>
      </c>
      <c r="D593" t="s">
        <v>29</v>
      </c>
      <c r="E593" t="s">
        <v>30</v>
      </c>
      <c r="F593">
        <v>1</v>
      </c>
      <c r="G593" s="7">
        <v>5324</v>
      </c>
      <c r="H593" t="s">
        <v>32</v>
      </c>
      <c r="I593">
        <v>3</v>
      </c>
      <c r="J593">
        <v>3</v>
      </c>
      <c r="K593" s="5">
        <v>0.08</v>
      </c>
      <c r="L593" s="5">
        <v>7.0000000000000007E-2</v>
      </c>
      <c r="M593" s="6">
        <f t="shared" si="27"/>
        <v>9.999999999999995E-3</v>
      </c>
      <c r="N593" s="8">
        <f t="shared" si="28"/>
        <v>1064.8</v>
      </c>
      <c r="O593">
        <v>1200</v>
      </c>
      <c r="P593" t="str">
        <f t="shared" si="29"/>
        <v>medium</v>
      </c>
      <c r="Q593" t="s">
        <v>26</v>
      </c>
      <c r="R593">
        <v>118</v>
      </c>
      <c r="S593" t="s">
        <v>27</v>
      </c>
      <c r="T593">
        <v>16</v>
      </c>
      <c r="U593">
        <v>3</v>
      </c>
      <c r="V593" t="s">
        <v>48</v>
      </c>
      <c r="W593">
        <v>69</v>
      </c>
      <c r="X593">
        <v>3</v>
      </c>
      <c r="Y593">
        <v>2</v>
      </c>
      <c r="Z593" t="s">
        <v>31</v>
      </c>
      <c r="AA593">
        <v>26507</v>
      </c>
      <c r="AB593">
        <v>5</v>
      </c>
      <c r="AC593">
        <v>15</v>
      </c>
      <c r="AD593">
        <v>3</v>
      </c>
      <c r="AE593">
        <v>3</v>
      </c>
      <c r="AF593">
        <v>0</v>
      </c>
      <c r="AG593">
        <v>6</v>
      </c>
      <c r="AH593">
        <v>3</v>
      </c>
      <c r="AI593">
        <v>2</v>
      </c>
      <c r="AJ593">
        <v>0</v>
      </c>
      <c r="AK593" t="str">
        <f>IF(Table2[[#This Row],[Alpha]]&gt;3%,"high performer",IF(Table2[[#This Row],[Alpha]]&gt;0%,"average performer","low performer"))</f>
        <v>average performer</v>
      </c>
      <c r="AL593" s="8">
        <v>5533.3632492715515</v>
      </c>
      <c r="AM593">
        <f>Table2[[#This Row],[Salary]]/Table2[[#This Row],[Market Salary]]</f>
        <v>0.96216347276692649</v>
      </c>
      <c r="AN593" t="str">
        <f>IF(AND(Table2[[#This Row],[Alpha]]&gt;3%,Table2[[#This Row],[Salary]]&lt;MEDIAN(G:G)),"Underpaid",IF(AND(Table2[[#This Row],[Alpha]]&lt;0,Table2[[#This Row],[Salary]]&gt;MEDIAN(G:G)),"Overpaid","Fair"))</f>
        <v>Fair</v>
      </c>
      <c r="AO593" t="str">
        <f>IF(AND(Table2[[#This Row],[Alpha]]&gt;3%,Table2[[#This Row],[Tenure]]&gt;5),"Ready Now",IF(AND(Table2[[#This Row],[Alpha]]&gt;0,Table2[[#This Row],[Tenure]]&gt;3),"Ready Soon","Not Ready"))</f>
        <v>Not Ready</v>
      </c>
    </row>
    <row r="594" spans="1:41" x14ac:dyDescent="0.35">
      <c r="A594">
        <v>47</v>
      </c>
      <c r="B594" t="s">
        <v>32</v>
      </c>
      <c r="C594">
        <v>3</v>
      </c>
      <c r="D594" t="s">
        <v>29</v>
      </c>
      <c r="E594" t="s">
        <v>45</v>
      </c>
      <c r="F594">
        <v>4</v>
      </c>
      <c r="G594" s="7">
        <v>16752</v>
      </c>
      <c r="H594" t="s">
        <v>25</v>
      </c>
      <c r="I594">
        <v>2</v>
      </c>
      <c r="J594">
        <v>26</v>
      </c>
      <c r="K594" s="5">
        <v>0.08</v>
      </c>
      <c r="L594" s="5">
        <v>0.09</v>
      </c>
      <c r="M594" s="6">
        <f t="shared" si="27"/>
        <v>-9.999999999999995E-3</v>
      </c>
      <c r="N594" s="8">
        <f t="shared" si="28"/>
        <v>3350.4</v>
      </c>
      <c r="O594">
        <v>3000</v>
      </c>
      <c r="P594" t="str">
        <f t="shared" si="29"/>
        <v>low</v>
      </c>
      <c r="Q594" t="s">
        <v>26</v>
      </c>
      <c r="R594">
        <v>202</v>
      </c>
      <c r="S594" t="s">
        <v>34</v>
      </c>
      <c r="T594">
        <v>2</v>
      </c>
      <c r="U594">
        <v>2</v>
      </c>
      <c r="V594" t="s">
        <v>38</v>
      </c>
      <c r="W594">
        <v>33</v>
      </c>
      <c r="X594">
        <v>3</v>
      </c>
      <c r="Y594">
        <v>4</v>
      </c>
      <c r="Z594" t="s">
        <v>37</v>
      </c>
      <c r="AA594">
        <v>12982</v>
      </c>
      <c r="AB594">
        <v>1</v>
      </c>
      <c r="AC594">
        <v>11</v>
      </c>
      <c r="AD594">
        <v>3</v>
      </c>
      <c r="AE594">
        <v>3</v>
      </c>
      <c r="AF594">
        <v>1</v>
      </c>
      <c r="AG594">
        <v>26</v>
      </c>
      <c r="AH594">
        <v>3</v>
      </c>
      <c r="AI594">
        <v>14</v>
      </c>
      <c r="AJ594">
        <v>3</v>
      </c>
      <c r="AK594" t="str">
        <f>IF(Table2[[#This Row],[Alpha]]&gt;3%,"high performer",IF(Table2[[#This Row],[Alpha]]&gt;0%,"average performer","low performer"))</f>
        <v>low performer</v>
      </c>
      <c r="AL594" s="8">
        <v>19981.736488052455</v>
      </c>
      <c r="AM594">
        <f>Table2[[#This Row],[Salary]]/Table2[[#This Row],[Market Salary]]</f>
        <v>0.83836557498475728</v>
      </c>
      <c r="AN594" t="str">
        <f>IF(AND(Table2[[#This Row],[Alpha]]&gt;3%,Table2[[#This Row],[Salary]]&lt;MEDIAN(G:G)),"Underpaid",IF(AND(Table2[[#This Row],[Alpha]]&lt;0,Table2[[#This Row],[Salary]]&gt;MEDIAN(G:G)),"Overpaid","Fair"))</f>
        <v>Overpaid</v>
      </c>
      <c r="AO594" t="str">
        <f>IF(AND(Table2[[#This Row],[Alpha]]&gt;3%,Table2[[#This Row],[Tenure]]&gt;5),"Ready Now",IF(AND(Table2[[#This Row],[Alpha]]&gt;0,Table2[[#This Row],[Tenure]]&gt;3),"Ready Soon","Not Ready"))</f>
        <v>Not Ready</v>
      </c>
    </row>
    <row r="595" spans="1:41" x14ac:dyDescent="0.35">
      <c r="A595">
        <v>36</v>
      </c>
      <c r="B595" t="s">
        <v>32</v>
      </c>
      <c r="C595">
        <v>3</v>
      </c>
      <c r="D595" t="s">
        <v>29</v>
      </c>
      <c r="E595" t="s">
        <v>42</v>
      </c>
      <c r="F595">
        <v>2</v>
      </c>
      <c r="G595" s="7">
        <v>5228</v>
      </c>
      <c r="H595" t="s">
        <v>32</v>
      </c>
      <c r="I595">
        <v>3</v>
      </c>
      <c r="J595">
        <v>9</v>
      </c>
      <c r="K595" s="5">
        <v>0.08</v>
      </c>
      <c r="L595" s="5">
        <v>0.1</v>
      </c>
      <c r="M595" s="6">
        <f t="shared" si="27"/>
        <v>-2.0000000000000004E-2</v>
      </c>
      <c r="N595" s="8">
        <f t="shared" si="28"/>
        <v>1045.6000000000001</v>
      </c>
      <c r="O595">
        <v>3000</v>
      </c>
      <c r="P595" t="str">
        <f t="shared" si="29"/>
        <v>High</v>
      </c>
      <c r="Q595" t="s">
        <v>26</v>
      </c>
      <c r="R595">
        <v>676</v>
      </c>
      <c r="S595" t="s">
        <v>34</v>
      </c>
      <c r="T595">
        <v>1</v>
      </c>
      <c r="U595">
        <v>3</v>
      </c>
      <c r="V595" t="s">
        <v>38</v>
      </c>
      <c r="W595">
        <v>35</v>
      </c>
      <c r="X595">
        <v>3</v>
      </c>
      <c r="Y595">
        <v>2</v>
      </c>
      <c r="Z595" t="s">
        <v>37</v>
      </c>
      <c r="AA595">
        <v>23361</v>
      </c>
      <c r="AB595">
        <v>0</v>
      </c>
      <c r="AC595">
        <v>15</v>
      </c>
      <c r="AD595">
        <v>3</v>
      </c>
      <c r="AE595">
        <v>1</v>
      </c>
      <c r="AF595">
        <v>1</v>
      </c>
      <c r="AG595">
        <v>10</v>
      </c>
      <c r="AH595">
        <v>2</v>
      </c>
      <c r="AI595">
        <v>7</v>
      </c>
      <c r="AJ595">
        <v>0</v>
      </c>
      <c r="AK595" t="str">
        <f>IF(Table2[[#This Row],[Alpha]]&gt;3%,"high performer",IF(Table2[[#This Row],[Alpha]]&gt;0%,"average performer","low performer"))</f>
        <v>low performer</v>
      </c>
      <c r="AL595" s="8">
        <v>6537.3499374072553</v>
      </c>
      <c r="AM595">
        <f>Table2[[#This Row],[Salary]]/Table2[[#This Row],[Market Salary]]</f>
        <v>0.79971242935687947</v>
      </c>
      <c r="AN595" t="str">
        <f>IF(AND(Table2[[#This Row],[Alpha]]&gt;3%,Table2[[#This Row],[Salary]]&lt;MEDIAN(G:G)),"Underpaid",IF(AND(Table2[[#This Row],[Alpha]]&lt;0,Table2[[#This Row],[Salary]]&gt;MEDIAN(G:G)),"Overpaid","Fair"))</f>
        <v>Overpaid</v>
      </c>
      <c r="AO595" t="str">
        <f>IF(AND(Table2[[#This Row],[Alpha]]&gt;3%,Table2[[#This Row],[Tenure]]&gt;5),"Ready Now",IF(AND(Table2[[#This Row],[Alpha]]&gt;0,Table2[[#This Row],[Tenure]]&gt;3),"Ready Soon","Not Ready"))</f>
        <v>Not Ready</v>
      </c>
    </row>
    <row r="596" spans="1:41" x14ac:dyDescent="0.35">
      <c r="A596">
        <v>29</v>
      </c>
      <c r="B596" t="s">
        <v>32</v>
      </c>
      <c r="C596">
        <v>3</v>
      </c>
      <c r="D596" t="s">
        <v>35</v>
      </c>
      <c r="E596" t="s">
        <v>36</v>
      </c>
      <c r="F596">
        <v>3</v>
      </c>
      <c r="G596" s="7">
        <v>2700</v>
      </c>
      <c r="H596" t="s">
        <v>32</v>
      </c>
      <c r="I596">
        <v>3</v>
      </c>
      <c r="J596">
        <v>10</v>
      </c>
      <c r="K596" s="5">
        <v>0.08</v>
      </c>
      <c r="L596" s="5">
        <v>7.0000000000000007E-2</v>
      </c>
      <c r="M596" s="6">
        <f t="shared" si="27"/>
        <v>9.999999999999995E-3</v>
      </c>
      <c r="N596" s="8">
        <f t="shared" si="28"/>
        <v>540</v>
      </c>
      <c r="O596">
        <v>3000</v>
      </c>
      <c r="P596" t="str">
        <f t="shared" si="29"/>
        <v>low</v>
      </c>
      <c r="Q596" t="s">
        <v>26</v>
      </c>
      <c r="R596">
        <v>1252</v>
      </c>
      <c r="S596" t="s">
        <v>34</v>
      </c>
      <c r="T596">
        <v>23</v>
      </c>
      <c r="U596">
        <v>2</v>
      </c>
      <c r="V596" t="s">
        <v>28</v>
      </c>
      <c r="W596">
        <v>81</v>
      </c>
      <c r="X596">
        <v>4</v>
      </c>
      <c r="Y596">
        <v>1</v>
      </c>
      <c r="Z596" t="s">
        <v>37</v>
      </c>
      <c r="AA596">
        <v>23779</v>
      </c>
      <c r="AB596">
        <v>1</v>
      </c>
      <c r="AC596">
        <v>24</v>
      </c>
      <c r="AD596">
        <v>4</v>
      </c>
      <c r="AE596">
        <v>3</v>
      </c>
      <c r="AF596">
        <v>1</v>
      </c>
      <c r="AG596">
        <v>10</v>
      </c>
      <c r="AH596">
        <v>3</v>
      </c>
      <c r="AI596">
        <v>7</v>
      </c>
      <c r="AJ596">
        <v>0</v>
      </c>
      <c r="AK596" t="str">
        <f>IF(Table2[[#This Row],[Alpha]]&gt;3%,"high performer",IF(Table2[[#This Row],[Alpha]]&gt;0%,"average performer","low performer"))</f>
        <v>average performer</v>
      </c>
      <c r="AL596" s="8">
        <v>3001.3715299117903</v>
      </c>
      <c r="AM596">
        <f>Table2[[#This Row],[Salary]]/Table2[[#This Row],[Market Salary]]</f>
        <v>0.89958872904993292</v>
      </c>
      <c r="AN596" t="str">
        <f>IF(AND(Table2[[#This Row],[Alpha]]&gt;3%,Table2[[#This Row],[Salary]]&lt;MEDIAN(G:G)),"Underpaid",IF(AND(Table2[[#This Row],[Alpha]]&lt;0,Table2[[#This Row],[Salary]]&gt;MEDIAN(G:G)),"Overpaid","Fair"))</f>
        <v>Fair</v>
      </c>
      <c r="AO596" t="str">
        <f>IF(AND(Table2[[#This Row],[Alpha]]&gt;3%,Table2[[#This Row],[Tenure]]&gt;5),"Ready Now",IF(AND(Table2[[#This Row],[Alpha]]&gt;0,Table2[[#This Row],[Tenure]]&gt;3),"Ready Soon","Not Ready"))</f>
        <v>Ready Soon</v>
      </c>
    </row>
    <row r="597" spans="1:41" x14ac:dyDescent="0.35">
      <c r="A597">
        <v>58</v>
      </c>
      <c r="B597" t="s">
        <v>25</v>
      </c>
      <c r="C597">
        <v>4</v>
      </c>
      <c r="D597" t="s">
        <v>35</v>
      </c>
      <c r="E597" t="s">
        <v>47</v>
      </c>
      <c r="F597">
        <v>2</v>
      </c>
      <c r="G597" s="7">
        <v>19246</v>
      </c>
      <c r="H597" t="s">
        <v>25</v>
      </c>
      <c r="I597">
        <v>3</v>
      </c>
      <c r="J597">
        <v>31</v>
      </c>
      <c r="K597" s="5">
        <v>0.15</v>
      </c>
      <c r="L597" s="5">
        <v>0.11</v>
      </c>
      <c r="M597" s="6">
        <f t="shared" si="27"/>
        <v>3.9999999999999994E-2</v>
      </c>
      <c r="N597" s="8">
        <f t="shared" si="28"/>
        <v>3849.2000000000003</v>
      </c>
      <c r="O597">
        <v>4500</v>
      </c>
      <c r="P597" t="str">
        <f t="shared" si="29"/>
        <v>low</v>
      </c>
      <c r="Q597" t="s">
        <v>26</v>
      </c>
      <c r="R597">
        <v>286</v>
      </c>
      <c r="S597" t="s">
        <v>34</v>
      </c>
      <c r="T597">
        <v>2</v>
      </c>
      <c r="U597">
        <v>4</v>
      </c>
      <c r="V597" t="s">
        <v>28</v>
      </c>
      <c r="W597">
        <v>31</v>
      </c>
      <c r="X597">
        <v>3</v>
      </c>
      <c r="Y597">
        <v>5</v>
      </c>
      <c r="Z597" t="s">
        <v>31</v>
      </c>
      <c r="AA597">
        <v>25761</v>
      </c>
      <c r="AB597">
        <v>7</v>
      </c>
      <c r="AC597">
        <v>12</v>
      </c>
      <c r="AD597">
        <v>3</v>
      </c>
      <c r="AE597">
        <v>4</v>
      </c>
      <c r="AF597">
        <v>0</v>
      </c>
      <c r="AG597">
        <v>40</v>
      </c>
      <c r="AH597">
        <v>2</v>
      </c>
      <c r="AI597">
        <v>15</v>
      </c>
      <c r="AJ597">
        <v>13</v>
      </c>
      <c r="AK597" t="str">
        <f>IF(Table2[[#This Row],[Alpha]]&gt;3%,"high performer",IF(Table2[[#This Row],[Alpha]]&gt;0%,"average performer","low performer"))</f>
        <v>high performer</v>
      </c>
      <c r="AL597" s="8">
        <v>24911.510301227005</v>
      </c>
      <c r="AM597">
        <f>Table2[[#This Row],[Salary]]/Table2[[#This Row],[Market Salary]]</f>
        <v>0.77257459573023346</v>
      </c>
      <c r="AN597" t="str">
        <f>IF(AND(Table2[[#This Row],[Alpha]]&gt;3%,Table2[[#This Row],[Salary]]&lt;MEDIAN(G:G)),"Underpaid",IF(AND(Table2[[#This Row],[Alpha]]&lt;0,Table2[[#This Row],[Salary]]&gt;MEDIAN(G:G)),"Overpaid","Fair"))</f>
        <v>Fair</v>
      </c>
      <c r="AO597" t="str">
        <f>IF(AND(Table2[[#This Row],[Alpha]]&gt;3%,Table2[[#This Row],[Tenure]]&gt;5),"Ready Now",IF(AND(Table2[[#This Row],[Alpha]]&gt;0,Table2[[#This Row],[Tenure]]&gt;3),"Ready Soon","Not Ready"))</f>
        <v>Ready Now</v>
      </c>
    </row>
    <row r="598" spans="1:41" x14ac:dyDescent="0.35">
      <c r="A598">
        <v>35</v>
      </c>
      <c r="B598" t="s">
        <v>32</v>
      </c>
      <c r="C598">
        <v>4</v>
      </c>
      <c r="D598" t="s">
        <v>29</v>
      </c>
      <c r="E598" t="s">
        <v>36</v>
      </c>
      <c r="F598">
        <v>3</v>
      </c>
      <c r="G598" s="7">
        <v>2506</v>
      </c>
      <c r="H598" t="s">
        <v>32</v>
      </c>
      <c r="I598">
        <v>3</v>
      </c>
      <c r="J598">
        <v>2</v>
      </c>
      <c r="K598" s="5">
        <v>0.08</v>
      </c>
      <c r="L598" s="5">
        <v>7.0000000000000007E-2</v>
      </c>
      <c r="M598" s="6">
        <f t="shared" si="27"/>
        <v>9.999999999999995E-3</v>
      </c>
      <c r="N598" s="8">
        <f t="shared" si="28"/>
        <v>501.20000000000005</v>
      </c>
      <c r="O598">
        <v>1200</v>
      </c>
      <c r="P598" t="str">
        <f t="shared" si="29"/>
        <v>High</v>
      </c>
      <c r="Q598" t="s">
        <v>26</v>
      </c>
      <c r="R598">
        <v>1258</v>
      </c>
      <c r="S598" t="s">
        <v>34</v>
      </c>
      <c r="T598">
        <v>1</v>
      </c>
      <c r="U598">
        <v>4</v>
      </c>
      <c r="V598" t="s">
        <v>28</v>
      </c>
      <c r="W598">
        <v>40</v>
      </c>
      <c r="X598">
        <v>4</v>
      </c>
      <c r="Y598">
        <v>1</v>
      </c>
      <c r="Z598" t="s">
        <v>31</v>
      </c>
      <c r="AA598">
        <v>13301</v>
      </c>
      <c r="AB598">
        <v>3</v>
      </c>
      <c r="AC598">
        <v>13</v>
      </c>
      <c r="AD598">
        <v>3</v>
      </c>
      <c r="AE598">
        <v>3</v>
      </c>
      <c r="AF598">
        <v>0</v>
      </c>
      <c r="AG598">
        <v>7</v>
      </c>
      <c r="AH598">
        <v>0</v>
      </c>
      <c r="AI598">
        <v>2</v>
      </c>
      <c r="AJ598">
        <v>2</v>
      </c>
      <c r="AK598" t="str">
        <f>IF(Table2[[#This Row],[Alpha]]&gt;3%,"high performer",IF(Table2[[#This Row],[Alpha]]&gt;0%,"average performer","low performer"))</f>
        <v>average performer</v>
      </c>
      <c r="AL598" s="8">
        <v>3078.8663791863255</v>
      </c>
      <c r="AM598">
        <f>Table2[[#This Row],[Salary]]/Table2[[#This Row],[Market Salary]]</f>
        <v>0.81393593984493695</v>
      </c>
      <c r="AN598" t="str">
        <f>IF(AND(Table2[[#This Row],[Alpha]]&gt;3%,Table2[[#This Row],[Salary]]&lt;MEDIAN(G:G)),"Underpaid",IF(AND(Table2[[#This Row],[Alpha]]&lt;0,Table2[[#This Row],[Salary]]&gt;MEDIAN(G:G)),"Overpaid","Fair"))</f>
        <v>Fair</v>
      </c>
      <c r="AO598" t="str">
        <f>IF(AND(Table2[[#This Row],[Alpha]]&gt;3%,Table2[[#This Row],[Tenure]]&gt;5),"Ready Now",IF(AND(Table2[[#This Row],[Alpha]]&gt;0,Table2[[#This Row],[Tenure]]&gt;3),"Ready Soon","Not Ready"))</f>
        <v>Not Ready</v>
      </c>
    </row>
    <row r="599" spans="1:41" x14ac:dyDescent="0.35">
      <c r="A599">
        <v>42</v>
      </c>
      <c r="B599" t="s">
        <v>32</v>
      </c>
      <c r="C599">
        <v>4</v>
      </c>
      <c r="D599" t="s">
        <v>29</v>
      </c>
      <c r="E599" t="s">
        <v>42</v>
      </c>
      <c r="F599">
        <v>4</v>
      </c>
      <c r="G599" s="7">
        <v>6062</v>
      </c>
      <c r="H599" t="s">
        <v>25</v>
      </c>
      <c r="I599">
        <v>3</v>
      </c>
      <c r="J599">
        <v>4</v>
      </c>
      <c r="K599" s="5">
        <v>0.08</v>
      </c>
      <c r="L599" s="5">
        <v>0.1</v>
      </c>
      <c r="M599" s="6">
        <f t="shared" si="27"/>
        <v>-2.0000000000000004E-2</v>
      </c>
      <c r="N599" s="8">
        <f t="shared" si="28"/>
        <v>1212.4000000000001</v>
      </c>
      <c r="O599">
        <v>1200</v>
      </c>
      <c r="P599" t="str">
        <f t="shared" si="29"/>
        <v>low</v>
      </c>
      <c r="Q599" t="s">
        <v>26</v>
      </c>
      <c r="R599">
        <v>932</v>
      </c>
      <c r="S599" t="s">
        <v>34</v>
      </c>
      <c r="T599">
        <v>1</v>
      </c>
      <c r="U599">
        <v>2</v>
      </c>
      <c r="V599" t="s">
        <v>28</v>
      </c>
      <c r="W599">
        <v>43</v>
      </c>
      <c r="X599">
        <v>2</v>
      </c>
      <c r="Y599">
        <v>2</v>
      </c>
      <c r="Z599" t="s">
        <v>37</v>
      </c>
      <c r="AA599">
        <v>4051</v>
      </c>
      <c r="AB599">
        <v>9</v>
      </c>
      <c r="AC599">
        <v>13</v>
      </c>
      <c r="AD599">
        <v>3</v>
      </c>
      <c r="AE599">
        <v>4</v>
      </c>
      <c r="AF599">
        <v>1</v>
      </c>
      <c r="AG599">
        <v>8</v>
      </c>
      <c r="AH599">
        <v>4</v>
      </c>
      <c r="AI599">
        <v>3</v>
      </c>
      <c r="AJ599">
        <v>0</v>
      </c>
      <c r="AK599" t="str">
        <f>IF(Table2[[#This Row],[Alpha]]&gt;3%,"high performer",IF(Table2[[#This Row],[Alpha]]&gt;0%,"average performer","low performer"))</f>
        <v>low performer</v>
      </c>
      <c r="AL599" s="8">
        <v>7471.3355474092486</v>
      </c>
      <c r="AM599">
        <f>Table2[[#This Row],[Salary]]/Table2[[#This Row],[Market Salary]]</f>
        <v>0.81136765462261318</v>
      </c>
      <c r="AN599" t="str">
        <f>IF(AND(Table2[[#This Row],[Alpha]]&gt;3%,Table2[[#This Row],[Salary]]&lt;MEDIAN(G:G)),"Underpaid",IF(AND(Table2[[#This Row],[Alpha]]&lt;0,Table2[[#This Row],[Salary]]&gt;MEDIAN(G:G)),"Overpaid","Fair"))</f>
        <v>Overpaid</v>
      </c>
      <c r="AO599" t="str">
        <f>IF(AND(Table2[[#This Row],[Alpha]]&gt;3%,Table2[[#This Row],[Tenure]]&gt;5),"Ready Now",IF(AND(Table2[[#This Row],[Alpha]]&gt;0,Table2[[#This Row],[Tenure]]&gt;3),"Ready Soon","Not Ready"))</f>
        <v>Not Ready</v>
      </c>
    </row>
    <row r="600" spans="1:41" x14ac:dyDescent="0.35">
      <c r="A600">
        <v>28</v>
      </c>
      <c r="B600" t="s">
        <v>25</v>
      </c>
      <c r="C600">
        <v>3</v>
      </c>
      <c r="D600" t="s">
        <v>35</v>
      </c>
      <c r="E600" t="s">
        <v>36</v>
      </c>
      <c r="F600">
        <v>3</v>
      </c>
      <c r="G600" s="7">
        <v>4382</v>
      </c>
      <c r="H600" t="s">
        <v>32</v>
      </c>
      <c r="I600">
        <v>2</v>
      </c>
      <c r="J600">
        <v>2</v>
      </c>
      <c r="K600" s="5">
        <v>0.12</v>
      </c>
      <c r="L600" s="5">
        <v>0.1</v>
      </c>
      <c r="M600" s="6">
        <f t="shared" si="27"/>
        <v>1.999999999999999E-2</v>
      </c>
      <c r="N600" s="8">
        <f t="shared" si="28"/>
        <v>876.40000000000009</v>
      </c>
      <c r="O600">
        <v>500</v>
      </c>
      <c r="P600" t="str">
        <f t="shared" si="29"/>
        <v>low</v>
      </c>
      <c r="Q600" t="s">
        <v>26</v>
      </c>
      <c r="R600">
        <v>890</v>
      </c>
      <c r="S600" t="s">
        <v>34</v>
      </c>
      <c r="T600">
        <v>2</v>
      </c>
      <c r="U600">
        <v>4</v>
      </c>
      <c r="V600" t="s">
        <v>40</v>
      </c>
      <c r="W600">
        <v>46</v>
      </c>
      <c r="X600">
        <v>3</v>
      </c>
      <c r="Y600">
        <v>1</v>
      </c>
      <c r="Z600" t="s">
        <v>31</v>
      </c>
      <c r="AA600">
        <v>16374</v>
      </c>
      <c r="AB600">
        <v>6</v>
      </c>
      <c r="AC600">
        <v>17</v>
      </c>
      <c r="AD600">
        <v>3</v>
      </c>
      <c r="AE600">
        <v>4</v>
      </c>
      <c r="AF600">
        <v>0</v>
      </c>
      <c r="AG600">
        <v>5</v>
      </c>
      <c r="AH600">
        <v>3</v>
      </c>
      <c r="AI600">
        <v>2</v>
      </c>
      <c r="AJ600">
        <v>2</v>
      </c>
      <c r="AK600" t="str">
        <f>IF(Table2[[#This Row],[Alpha]]&gt;3%,"high performer",IF(Table2[[#This Row],[Alpha]]&gt;0%,"average performer","low performer"))</f>
        <v>average performer</v>
      </c>
      <c r="AL600" s="8">
        <v>5192.6107292862971</v>
      </c>
      <c r="AM600">
        <f>Table2[[#This Row],[Salary]]/Table2[[#This Row],[Market Salary]]</f>
        <v>0.84389148897404209</v>
      </c>
      <c r="AN600" t="str">
        <f>IF(AND(Table2[[#This Row],[Alpha]]&gt;3%,Table2[[#This Row],[Salary]]&lt;MEDIAN(G:G)),"Underpaid",IF(AND(Table2[[#This Row],[Alpha]]&lt;0,Table2[[#This Row],[Salary]]&gt;MEDIAN(G:G)),"Overpaid","Fair"))</f>
        <v>Fair</v>
      </c>
      <c r="AO600" t="str">
        <f>IF(AND(Table2[[#This Row],[Alpha]]&gt;3%,Table2[[#This Row],[Tenure]]&gt;5),"Ready Now",IF(AND(Table2[[#This Row],[Alpha]]&gt;0,Table2[[#This Row],[Tenure]]&gt;3),"Ready Soon","Not Ready"))</f>
        <v>Not Ready</v>
      </c>
    </row>
    <row r="601" spans="1:41" x14ac:dyDescent="0.35">
      <c r="A601">
        <v>36</v>
      </c>
      <c r="B601" t="s">
        <v>32</v>
      </c>
      <c r="C601">
        <v>3</v>
      </c>
      <c r="D601" t="s">
        <v>35</v>
      </c>
      <c r="E601" t="s">
        <v>50</v>
      </c>
      <c r="F601">
        <v>2</v>
      </c>
      <c r="G601" s="7">
        <v>2143</v>
      </c>
      <c r="H601" t="s">
        <v>32</v>
      </c>
      <c r="I601">
        <v>3</v>
      </c>
      <c r="J601">
        <v>5</v>
      </c>
      <c r="K601" s="5">
        <v>0.1</v>
      </c>
      <c r="L601" s="5">
        <v>0.11</v>
      </c>
      <c r="M601" s="6">
        <f t="shared" si="27"/>
        <v>-9.999999999999995E-3</v>
      </c>
      <c r="N601" s="8">
        <f t="shared" si="28"/>
        <v>428.6</v>
      </c>
      <c r="O601">
        <v>4500</v>
      </c>
      <c r="P601" t="str">
        <f t="shared" si="29"/>
        <v>low</v>
      </c>
      <c r="Q601" t="s">
        <v>26</v>
      </c>
      <c r="R601">
        <v>1041</v>
      </c>
      <c r="S601" t="s">
        <v>50</v>
      </c>
      <c r="T601">
        <v>13</v>
      </c>
      <c r="U601">
        <v>3</v>
      </c>
      <c r="V601" t="s">
        <v>50</v>
      </c>
      <c r="W601">
        <v>36</v>
      </c>
      <c r="X601">
        <v>3</v>
      </c>
      <c r="Y601">
        <v>1</v>
      </c>
      <c r="Z601" t="s">
        <v>37</v>
      </c>
      <c r="AA601">
        <v>25527</v>
      </c>
      <c r="AB601">
        <v>4</v>
      </c>
      <c r="AC601">
        <v>13</v>
      </c>
      <c r="AD601">
        <v>3</v>
      </c>
      <c r="AE601">
        <v>2</v>
      </c>
      <c r="AF601">
        <v>1</v>
      </c>
      <c r="AG601">
        <v>8</v>
      </c>
      <c r="AH601">
        <v>2</v>
      </c>
      <c r="AI601">
        <v>2</v>
      </c>
      <c r="AJ601">
        <v>0</v>
      </c>
      <c r="AK601" t="str">
        <f>IF(Table2[[#This Row],[Alpha]]&gt;3%,"high performer",IF(Table2[[#This Row],[Alpha]]&gt;0%,"average performer","low performer"))</f>
        <v>low performer</v>
      </c>
      <c r="AL601" s="8">
        <v>2521.4051044949347</v>
      </c>
      <c r="AM601">
        <f>Table2[[#This Row],[Salary]]/Table2[[#This Row],[Market Salary]]</f>
        <v>0.84992292439626305</v>
      </c>
      <c r="AN601" t="str">
        <f>IF(AND(Table2[[#This Row],[Alpha]]&gt;3%,Table2[[#This Row],[Salary]]&lt;MEDIAN(G:G)),"Underpaid",IF(AND(Table2[[#This Row],[Alpha]]&lt;0,Table2[[#This Row],[Salary]]&gt;MEDIAN(G:G)),"Overpaid","Fair"))</f>
        <v>Fair</v>
      </c>
      <c r="AO601" t="str">
        <f>IF(AND(Table2[[#This Row],[Alpha]]&gt;3%,Table2[[#This Row],[Tenure]]&gt;5),"Ready Now",IF(AND(Table2[[#This Row],[Alpha]]&gt;0,Table2[[#This Row],[Tenure]]&gt;3),"Ready Soon","Not Ready"))</f>
        <v>Not Ready</v>
      </c>
    </row>
    <row r="602" spans="1:41" x14ac:dyDescent="0.35">
      <c r="A602">
        <v>32</v>
      </c>
      <c r="B602" t="s">
        <v>32</v>
      </c>
      <c r="C602">
        <v>3</v>
      </c>
      <c r="D602" t="s">
        <v>29</v>
      </c>
      <c r="E602" t="s">
        <v>42</v>
      </c>
      <c r="F602">
        <v>3</v>
      </c>
      <c r="G602" s="7">
        <v>6162</v>
      </c>
      <c r="H602" t="s">
        <v>32</v>
      </c>
      <c r="I602">
        <v>3</v>
      </c>
      <c r="J602">
        <v>14</v>
      </c>
      <c r="K602" s="5">
        <v>0.12</v>
      </c>
      <c r="L602" s="5">
        <v>0.09</v>
      </c>
      <c r="M602" s="6">
        <f t="shared" si="27"/>
        <v>0.03</v>
      </c>
      <c r="N602" s="8">
        <f t="shared" si="28"/>
        <v>1232.4000000000001</v>
      </c>
      <c r="O602">
        <v>1200</v>
      </c>
      <c r="P602" t="str">
        <f t="shared" si="29"/>
        <v>low</v>
      </c>
      <c r="Q602" t="s">
        <v>26</v>
      </c>
      <c r="R602">
        <v>859</v>
      </c>
      <c r="S602" t="s">
        <v>34</v>
      </c>
      <c r="T602">
        <v>4</v>
      </c>
      <c r="U602">
        <v>3</v>
      </c>
      <c r="V602" t="s">
        <v>28</v>
      </c>
      <c r="W602">
        <v>98</v>
      </c>
      <c r="X602">
        <v>2</v>
      </c>
      <c r="Y602">
        <v>2</v>
      </c>
      <c r="Z602" t="s">
        <v>37</v>
      </c>
      <c r="AA602">
        <v>19124</v>
      </c>
      <c r="AB602">
        <v>1</v>
      </c>
      <c r="AC602">
        <v>12</v>
      </c>
      <c r="AD602">
        <v>3</v>
      </c>
      <c r="AE602">
        <v>3</v>
      </c>
      <c r="AF602">
        <v>1</v>
      </c>
      <c r="AG602">
        <v>14</v>
      </c>
      <c r="AH602">
        <v>3</v>
      </c>
      <c r="AI602">
        <v>13</v>
      </c>
      <c r="AJ602">
        <v>6</v>
      </c>
      <c r="AK602" t="str">
        <f>IF(Table2[[#This Row],[Alpha]]&gt;3%,"high performer",IF(Table2[[#This Row],[Alpha]]&gt;0%,"average performer","low performer"))</f>
        <v>average performer</v>
      </c>
      <c r="AL602" s="8">
        <v>6497.5702976130669</v>
      </c>
      <c r="AM602">
        <f>Table2[[#This Row],[Salary]]/Table2[[#This Row],[Market Salary]]</f>
        <v>0.94835449525858284</v>
      </c>
      <c r="AN602" t="str">
        <f>IF(AND(Table2[[#This Row],[Alpha]]&gt;3%,Table2[[#This Row],[Salary]]&lt;MEDIAN(G:G)),"Underpaid",IF(AND(Table2[[#This Row],[Alpha]]&lt;0,Table2[[#This Row],[Salary]]&gt;MEDIAN(G:G)),"Overpaid","Fair"))</f>
        <v>Fair</v>
      </c>
      <c r="AO602" t="str">
        <f>IF(AND(Table2[[#This Row],[Alpha]]&gt;3%,Table2[[#This Row],[Tenure]]&gt;5),"Ready Now",IF(AND(Table2[[#This Row],[Alpha]]&gt;0,Table2[[#This Row],[Tenure]]&gt;3),"Ready Soon","Not Ready"))</f>
        <v>Ready Soon</v>
      </c>
    </row>
    <row r="603" spans="1:41" x14ac:dyDescent="0.35">
      <c r="A603">
        <v>40</v>
      </c>
      <c r="B603" t="s">
        <v>32</v>
      </c>
      <c r="C603">
        <v>1</v>
      </c>
      <c r="D603" t="s">
        <v>35</v>
      </c>
      <c r="E603" t="s">
        <v>39</v>
      </c>
      <c r="F603">
        <v>3</v>
      </c>
      <c r="G603" s="7">
        <v>5094</v>
      </c>
      <c r="H603" t="s">
        <v>32</v>
      </c>
      <c r="I603">
        <v>3</v>
      </c>
      <c r="J603">
        <v>1</v>
      </c>
      <c r="K603" s="5">
        <v>0.12</v>
      </c>
      <c r="L603" s="5">
        <v>0.1</v>
      </c>
      <c r="M603" s="6">
        <f t="shared" si="27"/>
        <v>1.999999999999999E-2</v>
      </c>
      <c r="N603" s="8">
        <f t="shared" si="28"/>
        <v>1018.8000000000001</v>
      </c>
      <c r="O603">
        <v>3000</v>
      </c>
      <c r="P603" t="str">
        <f t="shared" si="29"/>
        <v>low</v>
      </c>
      <c r="Q603" t="s">
        <v>33</v>
      </c>
      <c r="R603">
        <v>720</v>
      </c>
      <c r="S603" t="s">
        <v>34</v>
      </c>
      <c r="T603">
        <v>16</v>
      </c>
      <c r="U603">
        <v>4</v>
      </c>
      <c r="V603" t="s">
        <v>40</v>
      </c>
      <c r="W603">
        <v>51</v>
      </c>
      <c r="X603">
        <v>2</v>
      </c>
      <c r="Y603">
        <v>2</v>
      </c>
      <c r="Z603" t="s">
        <v>31</v>
      </c>
      <c r="AA603">
        <v>11983</v>
      </c>
      <c r="AB603">
        <v>6</v>
      </c>
      <c r="AC603">
        <v>14</v>
      </c>
      <c r="AD603">
        <v>3</v>
      </c>
      <c r="AE603">
        <v>4</v>
      </c>
      <c r="AF603">
        <v>0</v>
      </c>
      <c r="AG603">
        <v>10</v>
      </c>
      <c r="AH603">
        <v>6</v>
      </c>
      <c r="AI603">
        <v>0</v>
      </c>
      <c r="AJ603">
        <v>0</v>
      </c>
      <c r="AK603" t="str">
        <f>IF(Table2[[#This Row],[Alpha]]&gt;3%,"high performer",IF(Table2[[#This Row],[Alpha]]&gt;0%,"average performer","low performer"))</f>
        <v>average performer</v>
      </c>
      <c r="AL603" s="8">
        <v>5929.7476616330923</v>
      </c>
      <c r="AM603">
        <f>Table2[[#This Row],[Salary]]/Table2[[#This Row],[Market Salary]]</f>
        <v>0.85905847781001154</v>
      </c>
      <c r="AN603" t="str">
        <f>IF(AND(Table2[[#This Row],[Alpha]]&gt;3%,Table2[[#This Row],[Salary]]&lt;MEDIAN(G:G)),"Underpaid",IF(AND(Table2[[#This Row],[Alpha]]&lt;0,Table2[[#This Row],[Salary]]&gt;MEDIAN(G:G)),"Overpaid","Fair"))</f>
        <v>Fair</v>
      </c>
      <c r="AO603" t="str">
        <f>IF(AND(Table2[[#This Row],[Alpha]]&gt;3%,Table2[[#This Row],[Tenure]]&gt;5),"Ready Now",IF(AND(Table2[[#This Row],[Alpha]]&gt;0,Table2[[#This Row],[Tenure]]&gt;3),"Ready Soon","Not Ready"))</f>
        <v>Not Ready</v>
      </c>
    </row>
    <row r="604" spans="1:41" x14ac:dyDescent="0.35">
      <c r="A604">
        <v>30</v>
      </c>
      <c r="B604" t="s">
        <v>32</v>
      </c>
      <c r="C604">
        <v>3</v>
      </c>
      <c r="D604" t="s">
        <v>29</v>
      </c>
      <c r="E604" t="s">
        <v>42</v>
      </c>
      <c r="F604">
        <v>4</v>
      </c>
      <c r="G604" s="7">
        <v>6877</v>
      </c>
      <c r="H604" t="s">
        <v>25</v>
      </c>
      <c r="I604">
        <v>2</v>
      </c>
      <c r="J604">
        <v>0</v>
      </c>
      <c r="K604" s="5">
        <v>0.1</v>
      </c>
      <c r="L604" s="5">
        <v>0.11</v>
      </c>
      <c r="M604" s="6">
        <f t="shared" si="27"/>
        <v>-9.999999999999995E-3</v>
      </c>
      <c r="N604" s="8">
        <f t="shared" si="28"/>
        <v>1375.4</v>
      </c>
      <c r="O604">
        <v>3000</v>
      </c>
      <c r="P604" t="str">
        <f t="shared" si="29"/>
        <v>low</v>
      </c>
      <c r="Q604" t="s">
        <v>26</v>
      </c>
      <c r="R604">
        <v>946</v>
      </c>
      <c r="S604" t="s">
        <v>34</v>
      </c>
      <c r="T604">
        <v>2</v>
      </c>
      <c r="U604">
        <v>3</v>
      </c>
      <c r="V604" t="s">
        <v>40</v>
      </c>
      <c r="W604">
        <v>52</v>
      </c>
      <c r="X604">
        <v>2</v>
      </c>
      <c r="Y604">
        <v>2</v>
      </c>
      <c r="Z604" t="s">
        <v>31</v>
      </c>
      <c r="AA604">
        <v>20234</v>
      </c>
      <c r="AB604">
        <v>5</v>
      </c>
      <c r="AC604">
        <v>24</v>
      </c>
      <c r="AD604">
        <v>4</v>
      </c>
      <c r="AE604">
        <v>2</v>
      </c>
      <c r="AF604">
        <v>0</v>
      </c>
      <c r="AG604">
        <v>12</v>
      </c>
      <c r="AH604">
        <v>4</v>
      </c>
      <c r="AI604">
        <v>0</v>
      </c>
      <c r="AJ604">
        <v>0</v>
      </c>
      <c r="AK604" t="str">
        <f>IF(Table2[[#This Row],[Alpha]]&gt;3%,"high performer",IF(Table2[[#This Row],[Alpha]]&gt;0%,"average performer","low performer"))</f>
        <v>low performer</v>
      </c>
      <c r="AL604" s="8">
        <v>8278.4108779614453</v>
      </c>
      <c r="AM604">
        <f>Table2[[#This Row],[Salary]]/Table2[[#This Row],[Market Salary]]</f>
        <v>0.83071498882808026</v>
      </c>
      <c r="AN604" t="str">
        <f>IF(AND(Table2[[#This Row],[Alpha]]&gt;3%,Table2[[#This Row],[Salary]]&lt;MEDIAN(G:G)),"Underpaid",IF(AND(Table2[[#This Row],[Alpha]]&lt;0,Table2[[#This Row],[Salary]]&gt;MEDIAN(G:G)),"Overpaid","Fair"))</f>
        <v>Overpaid</v>
      </c>
      <c r="AO604" t="str">
        <f>IF(AND(Table2[[#This Row],[Alpha]]&gt;3%,Table2[[#This Row],[Tenure]]&gt;5),"Ready Now",IF(AND(Table2[[#This Row],[Alpha]]&gt;0,Table2[[#This Row],[Tenure]]&gt;3),"Ready Soon","Not Ready"))</f>
        <v>Not Ready</v>
      </c>
    </row>
    <row r="605" spans="1:41" x14ac:dyDescent="0.35">
      <c r="A605">
        <v>45</v>
      </c>
      <c r="B605" t="s">
        <v>32</v>
      </c>
      <c r="C605">
        <v>2</v>
      </c>
      <c r="D605" t="s">
        <v>29</v>
      </c>
      <c r="E605" t="s">
        <v>36</v>
      </c>
      <c r="F605">
        <v>3</v>
      </c>
      <c r="G605" s="7">
        <v>2274</v>
      </c>
      <c r="H605" t="s">
        <v>32</v>
      </c>
      <c r="I605">
        <v>3</v>
      </c>
      <c r="J605">
        <v>1</v>
      </c>
      <c r="K605" s="5">
        <v>0.1</v>
      </c>
      <c r="L605" s="5">
        <v>0.1</v>
      </c>
      <c r="M605" s="6">
        <f t="shared" si="27"/>
        <v>0</v>
      </c>
      <c r="N605" s="8">
        <f t="shared" si="28"/>
        <v>454.8</v>
      </c>
      <c r="O605">
        <v>1200</v>
      </c>
      <c r="P605" t="str">
        <f t="shared" si="29"/>
        <v>low</v>
      </c>
      <c r="Q605" t="s">
        <v>26</v>
      </c>
      <c r="R605">
        <v>252</v>
      </c>
      <c r="S605" t="s">
        <v>34</v>
      </c>
      <c r="T605">
        <v>2</v>
      </c>
      <c r="U605">
        <v>3</v>
      </c>
      <c r="V605" t="s">
        <v>28</v>
      </c>
      <c r="W605">
        <v>95</v>
      </c>
      <c r="X605">
        <v>2</v>
      </c>
      <c r="Y605">
        <v>1</v>
      </c>
      <c r="Z605" t="s">
        <v>31</v>
      </c>
      <c r="AA605">
        <v>6153</v>
      </c>
      <c r="AB605">
        <v>1</v>
      </c>
      <c r="AC605">
        <v>14</v>
      </c>
      <c r="AD605">
        <v>3</v>
      </c>
      <c r="AE605">
        <v>4</v>
      </c>
      <c r="AF605">
        <v>0</v>
      </c>
      <c r="AG605">
        <v>1</v>
      </c>
      <c r="AH605">
        <v>3</v>
      </c>
      <c r="AI605">
        <v>0</v>
      </c>
      <c r="AJ605">
        <v>0</v>
      </c>
      <c r="AK605" t="str">
        <f>IF(Table2[[#This Row],[Alpha]]&gt;3%,"high performer",IF(Table2[[#This Row],[Alpha]]&gt;0%,"average performer","low performer"))</f>
        <v>low performer</v>
      </c>
      <c r="AL605" s="8">
        <v>2428.087081646248</v>
      </c>
      <c r="AM605">
        <f>Table2[[#This Row],[Salary]]/Table2[[#This Row],[Market Salary]]</f>
        <v>0.93653972182011835</v>
      </c>
      <c r="AN605" t="str">
        <f>IF(AND(Table2[[#This Row],[Alpha]]&gt;3%,Table2[[#This Row],[Salary]]&lt;MEDIAN(G:G)),"Underpaid",IF(AND(Table2[[#This Row],[Alpha]]&lt;0,Table2[[#This Row],[Salary]]&gt;MEDIAN(G:G)),"Overpaid","Fair"))</f>
        <v>Fair</v>
      </c>
      <c r="AO605" t="str">
        <f>IF(AND(Table2[[#This Row],[Alpha]]&gt;3%,Table2[[#This Row],[Tenure]]&gt;5),"Ready Now",IF(AND(Table2[[#This Row],[Alpha]]&gt;0,Table2[[#This Row],[Tenure]]&gt;3),"Ready Soon","Not Ready"))</f>
        <v>Not Ready</v>
      </c>
    </row>
    <row r="606" spans="1:41" x14ac:dyDescent="0.35">
      <c r="A606">
        <v>42</v>
      </c>
      <c r="B606" t="s">
        <v>32</v>
      </c>
      <c r="C606">
        <v>2</v>
      </c>
      <c r="D606" t="s">
        <v>35</v>
      </c>
      <c r="E606" t="s">
        <v>42</v>
      </c>
      <c r="F606">
        <v>2</v>
      </c>
      <c r="G606" s="7">
        <v>4434</v>
      </c>
      <c r="H606" t="s">
        <v>32</v>
      </c>
      <c r="I606">
        <v>2</v>
      </c>
      <c r="J606">
        <v>9</v>
      </c>
      <c r="K606" s="5">
        <v>0.12</v>
      </c>
      <c r="L606" s="5">
        <v>0.09</v>
      </c>
      <c r="M606" s="6">
        <f t="shared" si="27"/>
        <v>0.03</v>
      </c>
      <c r="N606" s="8">
        <f t="shared" si="28"/>
        <v>886.80000000000007</v>
      </c>
      <c r="O606">
        <v>500</v>
      </c>
      <c r="P606" t="str">
        <f t="shared" si="29"/>
        <v>low</v>
      </c>
      <c r="Q606" t="s">
        <v>26</v>
      </c>
      <c r="R606">
        <v>933</v>
      </c>
      <c r="S606" t="s">
        <v>34</v>
      </c>
      <c r="T606">
        <v>29</v>
      </c>
      <c r="U606">
        <v>3</v>
      </c>
      <c r="V606" t="s">
        <v>28</v>
      </c>
      <c r="W606">
        <v>98</v>
      </c>
      <c r="X606">
        <v>3</v>
      </c>
      <c r="Y606">
        <v>2</v>
      </c>
      <c r="Z606" t="s">
        <v>37</v>
      </c>
      <c r="AA606">
        <v>11806</v>
      </c>
      <c r="AB606">
        <v>1</v>
      </c>
      <c r="AC606">
        <v>13</v>
      </c>
      <c r="AD606">
        <v>3</v>
      </c>
      <c r="AE606">
        <v>4</v>
      </c>
      <c r="AF606">
        <v>1</v>
      </c>
      <c r="AG606">
        <v>10</v>
      </c>
      <c r="AH606">
        <v>3</v>
      </c>
      <c r="AI606">
        <v>8</v>
      </c>
      <c r="AJ606">
        <v>7</v>
      </c>
      <c r="AK606" t="str">
        <f>IF(Table2[[#This Row],[Alpha]]&gt;3%,"high performer",IF(Table2[[#This Row],[Alpha]]&gt;0%,"average performer","low performer"))</f>
        <v>average performer</v>
      </c>
      <c r="AL606" s="8">
        <v>5761.1751699460583</v>
      </c>
      <c r="AM606">
        <f>Table2[[#This Row],[Salary]]/Table2[[#This Row],[Market Salary]]</f>
        <v>0.76963464383630531</v>
      </c>
      <c r="AN606" t="str">
        <f>IF(AND(Table2[[#This Row],[Alpha]]&gt;3%,Table2[[#This Row],[Salary]]&lt;MEDIAN(G:G)),"Underpaid",IF(AND(Table2[[#This Row],[Alpha]]&lt;0,Table2[[#This Row],[Salary]]&gt;MEDIAN(G:G)),"Overpaid","Fair"))</f>
        <v>Fair</v>
      </c>
      <c r="AO606" t="str">
        <f>IF(AND(Table2[[#This Row],[Alpha]]&gt;3%,Table2[[#This Row],[Tenure]]&gt;5),"Ready Now",IF(AND(Table2[[#This Row],[Alpha]]&gt;0,Table2[[#This Row],[Tenure]]&gt;3),"Ready Soon","Not Ready"))</f>
        <v>Ready Soon</v>
      </c>
    </row>
    <row r="607" spans="1:41" x14ac:dyDescent="0.35">
      <c r="A607">
        <v>38</v>
      </c>
      <c r="B607" t="s">
        <v>32</v>
      </c>
      <c r="C607">
        <v>1</v>
      </c>
      <c r="D607" t="s">
        <v>35</v>
      </c>
      <c r="E607" t="s">
        <v>43</v>
      </c>
      <c r="F607">
        <v>1</v>
      </c>
      <c r="G607" s="7">
        <v>6288</v>
      </c>
      <c r="H607" t="s">
        <v>32</v>
      </c>
      <c r="I607">
        <v>2</v>
      </c>
      <c r="J607">
        <v>4</v>
      </c>
      <c r="K607" s="5">
        <v>0.08</v>
      </c>
      <c r="L607" s="5">
        <v>0.09</v>
      </c>
      <c r="M607" s="6">
        <f t="shared" si="27"/>
        <v>-9.999999999999995E-3</v>
      </c>
      <c r="N607" s="8">
        <f t="shared" si="28"/>
        <v>1257.6000000000001</v>
      </c>
      <c r="O607">
        <v>3000</v>
      </c>
      <c r="P607" t="str">
        <f t="shared" si="29"/>
        <v>low</v>
      </c>
      <c r="Q607" t="s">
        <v>33</v>
      </c>
      <c r="R607">
        <v>471</v>
      </c>
      <c r="S607" t="s">
        <v>34</v>
      </c>
      <c r="T607">
        <v>12</v>
      </c>
      <c r="U607">
        <v>3</v>
      </c>
      <c r="V607" t="s">
        <v>28</v>
      </c>
      <c r="W607">
        <v>45</v>
      </c>
      <c r="X607">
        <v>2</v>
      </c>
      <c r="Y607">
        <v>2</v>
      </c>
      <c r="Z607" t="s">
        <v>41</v>
      </c>
      <c r="AA607">
        <v>4284</v>
      </c>
      <c r="AB607">
        <v>2</v>
      </c>
      <c r="AC607">
        <v>15</v>
      </c>
      <c r="AD607">
        <v>3</v>
      </c>
      <c r="AE607">
        <v>3</v>
      </c>
      <c r="AF607">
        <v>1</v>
      </c>
      <c r="AG607">
        <v>13</v>
      </c>
      <c r="AH607">
        <v>3</v>
      </c>
      <c r="AI607">
        <v>3</v>
      </c>
      <c r="AJ607">
        <v>1</v>
      </c>
      <c r="AK607" t="str">
        <f>IF(Table2[[#This Row],[Alpha]]&gt;3%,"high performer",IF(Table2[[#This Row],[Alpha]]&gt;0%,"average performer","low performer"))</f>
        <v>low performer</v>
      </c>
      <c r="AL607" s="8">
        <v>8069.435256997509</v>
      </c>
      <c r="AM607">
        <f>Table2[[#This Row],[Salary]]/Table2[[#This Row],[Market Salary]]</f>
        <v>0.77923668754232633</v>
      </c>
      <c r="AN607" t="str">
        <f>IF(AND(Table2[[#This Row],[Alpha]]&gt;3%,Table2[[#This Row],[Salary]]&lt;MEDIAN(G:G)),"Underpaid",IF(AND(Table2[[#This Row],[Alpha]]&lt;0,Table2[[#This Row],[Salary]]&gt;MEDIAN(G:G)),"Overpaid","Fair"))</f>
        <v>Overpaid</v>
      </c>
      <c r="AO607" t="str">
        <f>IF(AND(Table2[[#This Row],[Alpha]]&gt;3%,Table2[[#This Row],[Tenure]]&gt;5),"Ready Now",IF(AND(Table2[[#This Row],[Alpha]]&gt;0,Table2[[#This Row],[Tenure]]&gt;3),"Ready Soon","Not Ready"))</f>
        <v>Not Ready</v>
      </c>
    </row>
    <row r="608" spans="1:41" x14ac:dyDescent="0.35">
      <c r="A608">
        <v>34</v>
      </c>
      <c r="B608" t="s">
        <v>32</v>
      </c>
      <c r="C608">
        <v>3</v>
      </c>
      <c r="D608" t="s">
        <v>29</v>
      </c>
      <c r="E608" t="s">
        <v>36</v>
      </c>
      <c r="F608">
        <v>4</v>
      </c>
      <c r="G608" s="7">
        <v>2553</v>
      </c>
      <c r="H608" t="s">
        <v>32</v>
      </c>
      <c r="I608">
        <v>3</v>
      </c>
      <c r="J608">
        <v>5</v>
      </c>
      <c r="K608" s="5">
        <v>0.08</v>
      </c>
      <c r="L608" s="5">
        <v>0.09</v>
      </c>
      <c r="M608" s="6">
        <f t="shared" si="27"/>
        <v>-9.999999999999995E-3</v>
      </c>
      <c r="N608" s="8">
        <f t="shared" si="28"/>
        <v>510.6</v>
      </c>
      <c r="O608">
        <v>500</v>
      </c>
      <c r="P608" t="str">
        <f t="shared" si="29"/>
        <v>low</v>
      </c>
      <c r="Q608" t="s">
        <v>33</v>
      </c>
      <c r="R608">
        <v>702</v>
      </c>
      <c r="S608" t="s">
        <v>34</v>
      </c>
      <c r="T608">
        <v>16</v>
      </c>
      <c r="U608">
        <v>4</v>
      </c>
      <c r="V608" t="s">
        <v>28</v>
      </c>
      <c r="W608">
        <v>100</v>
      </c>
      <c r="X608">
        <v>2</v>
      </c>
      <c r="Y608">
        <v>1</v>
      </c>
      <c r="Z608" t="s">
        <v>31</v>
      </c>
      <c r="AA608">
        <v>8306</v>
      </c>
      <c r="AB608">
        <v>1</v>
      </c>
      <c r="AC608">
        <v>16</v>
      </c>
      <c r="AD608">
        <v>3</v>
      </c>
      <c r="AE608">
        <v>3</v>
      </c>
      <c r="AF608">
        <v>0</v>
      </c>
      <c r="AG608">
        <v>6</v>
      </c>
      <c r="AH608">
        <v>3</v>
      </c>
      <c r="AI608">
        <v>2</v>
      </c>
      <c r="AJ608">
        <v>1</v>
      </c>
      <c r="AK608" t="str">
        <f>IF(Table2[[#This Row],[Alpha]]&gt;3%,"high performer",IF(Table2[[#This Row],[Alpha]]&gt;0%,"average performer","low performer"))</f>
        <v>low performer</v>
      </c>
      <c r="AL608" s="8">
        <v>3202.4339330804596</v>
      </c>
      <c r="AM608">
        <f>Table2[[#This Row],[Salary]]/Table2[[#This Row],[Market Salary]]</f>
        <v>0.79720614174989046</v>
      </c>
      <c r="AN608" t="str">
        <f>IF(AND(Table2[[#This Row],[Alpha]]&gt;3%,Table2[[#This Row],[Salary]]&lt;MEDIAN(G:G)),"Underpaid",IF(AND(Table2[[#This Row],[Alpha]]&lt;0,Table2[[#This Row],[Salary]]&gt;MEDIAN(G:G)),"Overpaid","Fair"))</f>
        <v>Fair</v>
      </c>
      <c r="AO608" t="str">
        <f>IF(AND(Table2[[#This Row],[Alpha]]&gt;3%,Table2[[#This Row],[Tenure]]&gt;5),"Ready Now",IF(AND(Table2[[#This Row],[Alpha]]&gt;0,Table2[[#This Row],[Tenure]]&gt;3),"Ready Soon","Not Ready"))</f>
        <v>Not Ready</v>
      </c>
    </row>
    <row r="609" spans="1:41" x14ac:dyDescent="0.35">
      <c r="A609">
        <v>49</v>
      </c>
      <c r="B609" t="s">
        <v>25</v>
      </c>
      <c r="C609">
        <v>3</v>
      </c>
      <c r="D609" t="s">
        <v>29</v>
      </c>
      <c r="E609" t="s">
        <v>30</v>
      </c>
      <c r="F609">
        <v>4</v>
      </c>
      <c r="G609" s="7">
        <v>7654</v>
      </c>
      <c r="H609" t="s">
        <v>32</v>
      </c>
      <c r="I609">
        <v>4</v>
      </c>
      <c r="J609">
        <v>9</v>
      </c>
      <c r="K609" s="5">
        <v>0.1</v>
      </c>
      <c r="L609" s="5">
        <v>0.1</v>
      </c>
      <c r="M609" s="6">
        <f t="shared" si="27"/>
        <v>0</v>
      </c>
      <c r="N609" s="8">
        <f t="shared" si="28"/>
        <v>1530.8000000000002</v>
      </c>
      <c r="O609">
        <v>1200</v>
      </c>
      <c r="P609" t="str">
        <f t="shared" si="29"/>
        <v>low</v>
      </c>
      <c r="Q609" t="s">
        <v>26</v>
      </c>
      <c r="R609">
        <v>1184</v>
      </c>
      <c r="S609" t="s">
        <v>27</v>
      </c>
      <c r="T609">
        <v>11</v>
      </c>
      <c r="U609">
        <v>3</v>
      </c>
      <c r="V609" t="s">
        <v>48</v>
      </c>
      <c r="W609">
        <v>43</v>
      </c>
      <c r="X609">
        <v>3</v>
      </c>
      <c r="Y609">
        <v>3</v>
      </c>
      <c r="Z609" t="s">
        <v>37</v>
      </c>
      <c r="AA609">
        <v>5860</v>
      </c>
      <c r="AB609">
        <v>1</v>
      </c>
      <c r="AC609">
        <v>18</v>
      </c>
      <c r="AD609">
        <v>3</v>
      </c>
      <c r="AE609">
        <v>1</v>
      </c>
      <c r="AF609">
        <v>2</v>
      </c>
      <c r="AG609">
        <v>9</v>
      </c>
      <c r="AH609">
        <v>3</v>
      </c>
      <c r="AI609">
        <v>8</v>
      </c>
      <c r="AJ609">
        <v>7</v>
      </c>
      <c r="AK609" t="str">
        <f>IF(Table2[[#This Row],[Alpha]]&gt;3%,"high performer",IF(Table2[[#This Row],[Alpha]]&gt;0%,"average performer","low performer"))</f>
        <v>low performer</v>
      </c>
      <c r="AL609" s="8">
        <v>9535.1656318992427</v>
      </c>
      <c r="AM609">
        <f>Table2[[#This Row],[Salary]]/Table2[[#This Row],[Market Salary]]</f>
        <v>0.80271285213904076</v>
      </c>
      <c r="AN609" t="str">
        <f>IF(AND(Table2[[#This Row],[Alpha]]&gt;3%,Table2[[#This Row],[Salary]]&lt;MEDIAN(G:G)),"Underpaid",IF(AND(Table2[[#This Row],[Alpha]]&lt;0,Table2[[#This Row],[Salary]]&gt;MEDIAN(G:G)),"Overpaid","Fair"))</f>
        <v>Fair</v>
      </c>
      <c r="AO609" t="str">
        <f>IF(AND(Table2[[#This Row],[Alpha]]&gt;3%,Table2[[#This Row],[Tenure]]&gt;5),"Ready Now",IF(AND(Table2[[#This Row],[Alpha]]&gt;0,Table2[[#This Row],[Tenure]]&gt;3),"Ready Soon","Not Ready"))</f>
        <v>Not Ready</v>
      </c>
    </row>
    <row r="610" spans="1:41" x14ac:dyDescent="0.35">
      <c r="A610">
        <v>55</v>
      </c>
      <c r="B610" t="s">
        <v>25</v>
      </c>
      <c r="C610">
        <v>3</v>
      </c>
      <c r="D610" t="s">
        <v>35</v>
      </c>
      <c r="E610" t="s">
        <v>30</v>
      </c>
      <c r="F610">
        <v>4</v>
      </c>
      <c r="G610" s="7">
        <v>5160</v>
      </c>
      <c r="H610" t="s">
        <v>32</v>
      </c>
      <c r="I610">
        <v>2</v>
      </c>
      <c r="J610">
        <v>9</v>
      </c>
      <c r="K610" s="5">
        <v>0.15</v>
      </c>
      <c r="L610" s="5">
        <v>0.09</v>
      </c>
      <c r="M610" s="6">
        <f t="shared" si="27"/>
        <v>0.06</v>
      </c>
      <c r="N610" s="8">
        <f t="shared" si="28"/>
        <v>1032</v>
      </c>
      <c r="O610">
        <v>500</v>
      </c>
      <c r="P610" t="str">
        <f t="shared" si="29"/>
        <v>medium</v>
      </c>
      <c r="Q610" t="s">
        <v>26</v>
      </c>
      <c r="R610">
        <v>436</v>
      </c>
      <c r="S610" t="s">
        <v>27</v>
      </c>
      <c r="T610">
        <v>2</v>
      </c>
      <c r="U610">
        <v>1</v>
      </c>
      <c r="V610" t="s">
        <v>40</v>
      </c>
      <c r="W610">
        <v>37</v>
      </c>
      <c r="X610">
        <v>3</v>
      </c>
      <c r="Y610">
        <v>2</v>
      </c>
      <c r="Z610" t="s">
        <v>31</v>
      </c>
      <c r="AA610">
        <v>21519</v>
      </c>
      <c r="AB610">
        <v>4</v>
      </c>
      <c r="AC610">
        <v>16</v>
      </c>
      <c r="AD610">
        <v>3</v>
      </c>
      <c r="AE610">
        <v>3</v>
      </c>
      <c r="AF610">
        <v>0</v>
      </c>
      <c r="AG610">
        <v>12</v>
      </c>
      <c r="AH610">
        <v>3</v>
      </c>
      <c r="AI610">
        <v>7</v>
      </c>
      <c r="AJ610">
        <v>7</v>
      </c>
      <c r="AK610" t="str">
        <f>IF(Table2[[#This Row],[Alpha]]&gt;3%,"high performer",IF(Table2[[#This Row],[Alpha]]&gt;0%,"average performer","low performer"))</f>
        <v>high performer</v>
      </c>
      <c r="AL610" s="8">
        <v>6513.9810716037982</v>
      </c>
      <c r="AM610">
        <f>Table2[[#This Row],[Salary]]/Table2[[#This Row],[Market Salary]]</f>
        <v>0.79214230794956297</v>
      </c>
      <c r="AN610" t="str">
        <f>IF(AND(Table2[[#This Row],[Alpha]]&gt;3%,Table2[[#This Row],[Salary]]&lt;MEDIAN(G:G)),"Underpaid",IF(AND(Table2[[#This Row],[Alpha]]&lt;0,Table2[[#This Row],[Salary]]&gt;MEDIAN(G:G)),"Overpaid","Fair"))</f>
        <v>Fair</v>
      </c>
      <c r="AO610" t="str">
        <f>IF(AND(Table2[[#This Row],[Alpha]]&gt;3%,Table2[[#This Row],[Tenure]]&gt;5),"Ready Now",IF(AND(Table2[[#This Row],[Alpha]]&gt;0,Table2[[#This Row],[Tenure]]&gt;3),"Ready Soon","Not Ready"))</f>
        <v>Ready Now</v>
      </c>
    </row>
    <row r="611" spans="1:41" x14ac:dyDescent="0.35">
      <c r="A611">
        <v>43</v>
      </c>
      <c r="B611" t="s">
        <v>32</v>
      </c>
      <c r="C611">
        <v>2</v>
      </c>
      <c r="D611" t="s">
        <v>35</v>
      </c>
      <c r="E611" t="s">
        <v>47</v>
      </c>
      <c r="F611">
        <v>1</v>
      </c>
      <c r="G611" s="7">
        <v>17159</v>
      </c>
      <c r="H611" t="s">
        <v>32</v>
      </c>
      <c r="I611">
        <v>3</v>
      </c>
      <c r="J611">
        <v>4</v>
      </c>
      <c r="K611" s="5">
        <v>0.12</v>
      </c>
      <c r="L611" s="5">
        <v>0.11</v>
      </c>
      <c r="M611" s="6">
        <f t="shared" si="27"/>
        <v>9.999999999999995E-3</v>
      </c>
      <c r="N611" s="8">
        <f t="shared" si="28"/>
        <v>3431.8</v>
      </c>
      <c r="O611">
        <v>500</v>
      </c>
      <c r="P611" t="str">
        <f t="shared" si="29"/>
        <v>low</v>
      </c>
      <c r="Q611" t="s">
        <v>26</v>
      </c>
      <c r="R611">
        <v>589</v>
      </c>
      <c r="S611" t="s">
        <v>34</v>
      </c>
      <c r="T611">
        <v>14</v>
      </c>
      <c r="U611">
        <v>2</v>
      </c>
      <c r="V611" t="s">
        <v>28</v>
      </c>
      <c r="W611">
        <v>94</v>
      </c>
      <c r="X611">
        <v>3</v>
      </c>
      <c r="Y611">
        <v>4</v>
      </c>
      <c r="Z611" t="s">
        <v>37</v>
      </c>
      <c r="AA611">
        <v>5200</v>
      </c>
      <c r="AB611">
        <v>6</v>
      </c>
      <c r="AC611">
        <v>24</v>
      </c>
      <c r="AD611">
        <v>4</v>
      </c>
      <c r="AE611">
        <v>3</v>
      </c>
      <c r="AF611">
        <v>1</v>
      </c>
      <c r="AG611">
        <v>22</v>
      </c>
      <c r="AH611">
        <v>3</v>
      </c>
      <c r="AI611">
        <v>1</v>
      </c>
      <c r="AJ611">
        <v>1</v>
      </c>
      <c r="AK611" t="str">
        <f>IF(Table2[[#This Row],[Alpha]]&gt;3%,"high performer",IF(Table2[[#This Row],[Alpha]]&gt;0%,"average performer","low performer"))</f>
        <v>average performer</v>
      </c>
      <c r="AL611" s="8">
        <v>17517.257824095512</v>
      </c>
      <c r="AM611">
        <f>Table2[[#This Row],[Salary]]/Table2[[#This Row],[Market Salary]]</f>
        <v>0.97954829302091351</v>
      </c>
      <c r="AN611" t="str">
        <f>IF(AND(Table2[[#This Row],[Alpha]]&gt;3%,Table2[[#This Row],[Salary]]&lt;MEDIAN(G:G)),"Underpaid",IF(AND(Table2[[#This Row],[Alpha]]&lt;0,Table2[[#This Row],[Salary]]&gt;MEDIAN(G:G)),"Overpaid","Fair"))</f>
        <v>Fair</v>
      </c>
      <c r="AO611" t="str">
        <f>IF(AND(Table2[[#This Row],[Alpha]]&gt;3%,Table2[[#This Row],[Tenure]]&gt;5),"Ready Now",IF(AND(Table2[[#This Row],[Alpha]]&gt;0,Table2[[#This Row],[Tenure]]&gt;3),"Ready Soon","Not Ready"))</f>
        <v>Ready Soon</v>
      </c>
    </row>
    <row r="612" spans="1:41" x14ac:dyDescent="0.35">
      <c r="A612">
        <v>27</v>
      </c>
      <c r="B612" t="s">
        <v>32</v>
      </c>
      <c r="C612">
        <v>3</v>
      </c>
      <c r="D612" t="s">
        <v>35</v>
      </c>
      <c r="E612" t="s">
        <v>47</v>
      </c>
      <c r="F612">
        <v>4</v>
      </c>
      <c r="G612" s="7">
        <v>12808</v>
      </c>
      <c r="H612" t="s">
        <v>25</v>
      </c>
      <c r="I612">
        <v>3</v>
      </c>
      <c r="J612">
        <v>9</v>
      </c>
      <c r="K612" s="5">
        <v>0.1</v>
      </c>
      <c r="L612" s="5">
        <v>7.0000000000000007E-2</v>
      </c>
      <c r="M612" s="6">
        <f t="shared" si="27"/>
        <v>0.03</v>
      </c>
      <c r="N612" s="8">
        <f t="shared" si="28"/>
        <v>2561.6000000000004</v>
      </c>
      <c r="O612">
        <v>4500</v>
      </c>
      <c r="P612" t="str">
        <f t="shared" si="29"/>
        <v>High</v>
      </c>
      <c r="Q612" t="s">
        <v>26</v>
      </c>
      <c r="R612">
        <v>269</v>
      </c>
      <c r="S612" t="s">
        <v>34</v>
      </c>
      <c r="T612">
        <v>5</v>
      </c>
      <c r="U612">
        <v>1</v>
      </c>
      <c r="V612" t="s">
        <v>49</v>
      </c>
      <c r="W612">
        <v>42</v>
      </c>
      <c r="X612">
        <v>2</v>
      </c>
      <c r="Y612">
        <v>3</v>
      </c>
      <c r="Z612" t="s">
        <v>41</v>
      </c>
      <c r="AA612">
        <v>8842</v>
      </c>
      <c r="AB612">
        <v>1</v>
      </c>
      <c r="AC612">
        <v>16</v>
      </c>
      <c r="AD612">
        <v>3</v>
      </c>
      <c r="AE612">
        <v>2</v>
      </c>
      <c r="AF612">
        <v>1</v>
      </c>
      <c r="AG612">
        <v>9</v>
      </c>
      <c r="AH612">
        <v>3</v>
      </c>
      <c r="AI612">
        <v>8</v>
      </c>
      <c r="AJ612">
        <v>0</v>
      </c>
      <c r="AK612" t="str">
        <f>IF(Table2[[#This Row],[Alpha]]&gt;3%,"high performer",IF(Table2[[#This Row],[Alpha]]&gt;0%,"average performer","low performer"))</f>
        <v>average performer</v>
      </c>
      <c r="AL612" s="8">
        <v>13865.680528359288</v>
      </c>
      <c r="AM612">
        <f>Table2[[#This Row],[Salary]]/Table2[[#This Row],[Market Salary]]</f>
        <v>0.92371953715535071</v>
      </c>
      <c r="AN612" t="str">
        <f>IF(AND(Table2[[#This Row],[Alpha]]&gt;3%,Table2[[#This Row],[Salary]]&lt;MEDIAN(G:G)),"Underpaid",IF(AND(Table2[[#This Row],[Alpha]]&lt;0,Table2[[#This Row],[Salary]]&gt;MEDIAN(G:G)),"Overpaid","Fair"))</f>
        <v>Fair</v>
      </c>
      <c r="AO612" t="str">
        <f>IF(AND(Table2[[#This Row],[Alpha]]&gt;3%,Table2[[#This Row],[Tenure]]&gt;5),"Ready Now",IF(AND(Table2[[#This Row],[Alpha]]&gt;0,Table2[[#This Row],[Tenure]]&gt;3),"Ready Soon","Not Ready"))</f>
        <v>Ready Soon</v>
      </c>
    </row>
    <row r="613" spans="1:41" x14ac:dyDescent="0.35">
      <c r="A613">
        <v>35</v>
      </c>
      <c r="B613" t="s">
        <v>32</v>
      </c>
      <c r="C613">
        <v>3</v>
      </c>
      <c r="D613" t="s">
        <v>35</v>
      </c>
      <c r="E613" t="s">
        <v>42</v>
      </c>
      <c r="F613">
        <v>3</v>
      </c>
      <c r="G613" s="7">
        <v>10221</v>
      </c>
      <c r="H613" t="s">
        <v>32</v>
      </c>
      <c r="I613">
        <v>4</v>
      </c>
      <c r="J613">
        <v>8</v>
      </c>
      <c r="K613" s="5">
        <v>0.1</v>
      </c>
      <c r="L613" s="5">
        <v>0.1</v>
      </c>
      <c r="M613" s="6">
        <f t="shared" si="27"/>
        <v>0</v>
      </c>
      <c r="N613" s="8">
        <f t="shared" si="28"/>
        <v>2044.2</v>
      </c>
      <c r="O613">
        <v>4500</v>
      </c>
      <c r="P613" t="str">
        <f t="shared" si="29"/>
        <v>medium</v>
      </c>
      <c r="Q613" t="s">
        <v>26</v>
      </c>
      <c r="R613">
        <v>950</v>
      </c>
      <c r="S613" t="s">
        <v>34</v>
      </c>
      <c r="T613">
        <v>7</v>
      </c>
      <c r="U613">
        <v>3</v>
      </c>
      <c r="V613" t="s">
        <v>38</v>
      </c>
      <c r="W613">
        <v>59</v>
      </c>
      <c r="X613">
        <v>3</v>
      </c>
      <c r="Y613">
        <v>3</v>
      </c>
      <c r="Z613" t="s">
        <v>31</v>
      </c>
      <c r="AA613">
        <v>18869</v>
      </c>
      <c r="AB613">
        <v>3</v>
      </c>
      <c r="AC613">
        <v>21</v>
      </c>
      <c r="AD613">
        <v>4</v>
      </c>
      <c r="AE613">
        <v>2</v>
      </c>
      <c r="AF613">
        <v>0</v>
      </c>
      <c r="AG613">
        <v>17</v>
      </c>
      <c r="AH613">
        <v>3</v>
      </c>
      <c r="AI613">
        <v>5</v>
      </c>
      <c r="AJ613">
        <v>1</v>
      </c>
      <c r="AK613" t="str">
        <f>IF(Table2[[#This Row],[Alpha]]&gt;3%,"high performer",IF(Table2[[#This Row],[Alpha]]&gt;0%,"average performer","low performer"))</f>
        <v>low performer</v>
      </c>
      <c r="AL613" s="8">
        <v>10897.011500688328</v>
      </c>
      <c r="AM613">
        <f>Table2[[#This Row],[Salary]]/Table2[[#This Row],[Market Salary]]</f>
        <v>0.93796358748032649</v>
      </c>
      <c r="AN613" t="str">
        <f>IF(AND(Table2[[#This Row],[Alpha]]&gt;3%,Table2[[#This Row],[Salary]]&lt;MEDIAN(G:G)),"Underpaid",IF(AND(Table2[[#This Row],[Alpha]]&lt;0,Table2[[#This Row],[Salary]]&gt;MEDIAN(G:G)),"Overpaid","Fair"))</f>
        <v>Fair</v>
      </c>
      <c r="AO613" t="str">
        <f>IF(AND(Table2[[#This Row],[Alpha]]&gt;3%,Table2[[#This Row],[Tenure]]&gt;5),"Ready Now",IF(AND(Table2[[#This Row],[Alpha]]&gt;0,Table2[[#This Row],[Tenure]]&gt;3),"Ready Soon","Not Ready"))</f>
        <v>Not Ready</v>
      </c>
    </row>
    <row r="614" spans="1:41" x14ac:dyDescent="0.35">
      <c r="A614">
        <v>28</v>
      </c>
      <c r="B614" t="s">
        <v>32</v>
      </c>
      <c r="C614">
        <v>2</v>
      </c>
      <c r="D614" t="s">
        <v>29</v>
      </c>
      <c r="E614" t="s">
        <v>30</v>
      </c>
      <c r="F614">
        <v>2</v>
      </c>
      <c r="G614" s="7">
        <v>4779</v>
      </c>
      <c r="H614" t="s">
        <v>25</v>
      </c>
      <c r="I614">
        <v>3</v>
      </c>
      <c r="J614">
        <v>8</v>
      </c>
      <c r="K614" s="5">
        <v>0.15</v>
      </c>
      <c r="L614" s="5">
        <v>0.11</v>
      </c>
      <c r="M614" s="6">
        <f t="shared" si="27"/>
        <v>3.9999999999999994E-2</v>
      </c>
      <c r="N614" s="8">
        <f t="shared" si="28"/>
        <v>955.80000000000007</v>
      </c>
      <c r="O614">
        <v>3000</v>
      </c>
      <c r="P614" t="str">
        <f t="shared" si="29"/>
        <v>medium</v>
      </c>
      <c r="Q614" t="s">
        <v>26</v>
      </c>
      <c r="R614">
        <v>760</v>
      </c>
      <c r="S614" t="s">
        <v>27</v>
      </c>
      <c r="T614">
        <v>2</v>
      </c>
      <c r="U614">
        <v>4</v>
      </c>
      <c r="V614" t="s">
        <v>48</v>
      </c>
      <c r="W614">
        <v>81</v>
      </c>
      <c r="X614">
        <v>3</v>
      </c>
      <c r="Y614">
        <v>2</v>
      </c>
      <c r="Z614" t="s">
        <v>37</v>
      </c>
      <c r="AA614">
        <v>3698</v>
      </c>
      <c r="AB614">
        <v>1</v>
      </c>
      <c r="AC614">
        <v>20</v>
      </c>
      <c r="AD614">
        <v>4</v>
      </c>
      <c r="AE614">
        <v>1</v>
      </c>
      <c r="AF614">
        <v>0</v>
      </c>
      <c r="AG614">
        <v>8</v>
      </c>
      <c r="AH614">
        <v>2</v>
      </c>
      <c r="AI614">
        <v>7</v>
      </c>
      <c r="AJ614">
        <v>7</v>
      </c>
      <c r="AK614" t="str">
        <f>IF(Table2[[#This Row],[Alpha]]&gt;3%,"high performer",IF(Table2[[#This Row],[Alpha]]&gt;0%,"average performer","low performer"))</f>
        <v>high performer</v>
      </c>
      <c r="AL614" s="8">
        <v>4984.790696211704</v>
      </c>
      <c r="AM614">
        <f>Table2[[#This Row],[Salary]]/Table2[[#This Row],[Market Salary]]</f>
        <v>0.95871628143422372</v>
      </c>
      <c r="AN614" t="str">
        <f>IF(AND(Table2[[#This Row],[Alpha]]&gt;3%,Table2[[#This Row],[Salary]]&lt;MEDIAN(G:G)),"Underpaid",IF(AND(Table2[[#This Row],[Alpha]]&lt;0,Table2[[#This Row],[Salary]]&gt;MEDIAN(G:G)),"Overpaid","Fair"))</f>
        <v>Underpaid</v>
      </c>
      <c r="AO614" t="str">
        <f>IF(AND(Table2[[#This Row],[Alpha]]&gt;3%,Table2[[#This Row],[Tenure]]&gt;5),"Ready Now",IF(AND(Table2[[#This Row],[Alpha]]&gt;0,Table2[[#This Row],[Tenure]]&gt;3),"Ready Soon","Not Ready"))</f>
        <v>Ready Now</v>
      </c>
    </row>
    <row r="615" spans="1:41" x14ac:dyDescent="0.35">
      <c r="A615">
        <v>34</v>
      </c>
      <c r="B615" t="s">
        <v>32</v>
      </c>
      <c r="C615">
        <v>3</v>
      </c>
      <c r="D615" t="s">
        <v>35</v>
      </c>
      <c r="E615" t="s">
        <v>50</v>
      </c>
      <c r="F615">
        <v>4</v>
      </c>
      <c r="G615" s="7">
        <v>3737</v>
      </c>
      <c r="H615" t="s">
        <v>32</v>
      </c>
      <c r="I615">
        <v>1</v>
      </c>
      <c r="J615">
        <v>3</v>
      </c>
      <c r="K615" s="5">
        <v>0.1</v>
      </c>
      <c r="L615" s="5">
        <v>0.1</v>
      </c>
      <c r="M615" s="6">
        <f t="shared" si="27"/>
        <v>0</v>
      </c>
      <c r="N615" s="8">
        <f t="shared" si="28"/>
        <v>747.40000000000009</v>
      </c>
      <c r="O615">
        <v>3000</v>
      </c>
      <c r="P615" t="str">
        <f t="shared" si="29"/>
        <v>low</v>
      </c>
      <c r="Q615" t="s">
        <v>26</v>
      </c>
      <c r="R615">
        <v>829</v>
      </c>
      <c r="S615" t="s">
        <v>50</v>
      </c>
      <c r="T615">
        <v>3</v>
      </c>
      <c r="U615">
        <v>2</v>
      </c>
      <c r="V615" t="s">
        <v>50</v>
      </c>
      <c r="W615">
        <v>88</v>
      </c>
      <c r="X615">
        <v>3</v>
      </c>
      <c r="Y615">
        <v>1</v>
      </c>
      <c r="Z615" t="s">
        <v>37</v>
      </c>
      <c r="AA615">
        <v>2243</v>
      </c>
      <c r="AB615">
        <v>0</v>
      </c>
      <c r="AC615">
        <v>19</v>
      </c>
      <c r="AD615">
        <v>3</v>
      </c>
      <c r="AE615">
        <v>3</v>
      </c>
      <c r="AF615">
        <v>1</v>
      </c>
      <c r="AG615">
        <v>4</v>
      </c>
      <c r="AH615">
        <v>1</v>
      </c>
      <c r="AI615">
        <v>2</v>
      </c>
      <c r="AJ615">
        <v>0</v>
      </c>
      <c r="AK615" t="str">
        <f>IF(Table2[[#This Row],[Alpha]]&gt;3%,"high performer",IF(Table2[[#This Row],[Alpha]]&gt;0%,"average performer","low performer"))</f>
        <v>low performer</v>
      </c>
      <c r="AL615" s="8">
        <v>4371.6930008091376</v>
      </c>
      <c r="AM615">
        <f>Table2[[#This Row],[Salary]]/Table2[[#This Row],[Market Salary]]</f>
        <v>0.85481757280493731</v>
      </c>
      <c r="AN615" t="str">
        <f>IF(AND(Table2[[#This Row],[Alpha]]&gt;3%,Table2[[#This Row],[Salary]]&lt;MEDIAN(G:G)),"Underpaid",IF(AND(Table2[[#This Row],[Alpha]]&lt;0,Table2[[#This Row],[Salary]]&gt;MEDIAN(G:G)),"Overpaid","Fair"))</f>
        <v>Fair</v>
      </c>
      <c r="AO615" t="str">
        <f>IF(AND(Table2[[#This Row],[Alpha]]&gt;3%,Table2[[#This Row],[Tenure]]&gt;5),"Ready Now",IF(AND(Table2[[#This Row],[Alpha]]&gt;0,Table2[[#This Row],[Tenure]]&gt;3),"Ready Soon","Not Ready"))</f>
        <v>Not Ready</v>
      </c>
    </row>
    <row r="616" spans="1:41" x14ac:dyDescent="0.35">
      <c r="A616">
        <v>26</v>
      </c>
      <c r="B616" t="s">
        <v>25</v>
      </c>
      <c r="C616">
        <v>3</v>
      </c>
      <c r="D616" t="s">
        <v>29</v>
      </c>
      <c r="E616" t="s">
        <v>36</v>
      </c>
      <c r="F616">
        <v>3</v>
      </c>
      <c r="G616" s="7">
        <v>2366</v>
      </c>
      <c r="H616" t="s">
        <v>25</v>
      </c>
      <c r="I616">
        <v>3</v>
      </c>
      <c r="J616">
        <v>8</v>
      </c>
      <c r="K616" s="5">
        <v>0.1</v>
      </c>
      <c r="L616" s="5">
        <v>0.1</v>
      </c>
      <c r="M616" s="6">
        <f t="shared" si="27"/>
        <v>0</v>
      </c>
      <c r="N616" s="8">
        <f t="shared" si="28"/>
        <v>473.20000000000005</v>
      </c>
      <c r="O616">
        <v>1200</v>
      </c>
      <c r="P616" t="str">
        <f t="shared" si="29"/>
        <v>low</v>
      </c>
      <c r="Q616" t="s">
        <v>33</v>
      </c>
      <c r="R616">
        <v>887</v>
      </c>
      <c r="S616" t="s">
        <v>34</v>
      </c>
      <c r="T616">
        <v>5</v>
      </c>
      <c r="U616">
        <v>2</v>
      </c>
      <c r="V616" t="s">
        <v>40</v>
      </c>
      <c r="W616">
        <v>88</v>
      </c>
      <c r="X616">
        <v>2</v>
      </c>
      <c r="Y616">
        <v>1</v>
      </c>
      <c r="Z616" t="s">
        <v>37</v>
      </c>
      <c r="AA616">
        <v>20898</v>
      </c>
      <c r="AB616">
        <v>1</v>
      </c>
      <c r="AC616">
        <v>14</v>
      </c>
      <c r="AD616">
        <v>3</v>
      </c>
      <c r="AE616">
        <v>1</v>
      </c>
      <c r="AF616">
        <v>1</v>
      </c>
      <c r="AG616">
        <v>8</v>
      </c>
      <c r="AH616">
        <v>2</v>
      </c>
      <c r="AI616">
        <v>7</v>
      </c>
      <c r="AJ616">
        <v>1</v>
      </c>
      <c r="AK616" t="str">
        <f>IF(Table2[[#This Row],[Alpha]]&gt;3%,"high performer",IF(Table2[[#This Row],[Alpha]]&gt;0%,"average performer","low performer"))</f>
        <v>low performer</v>
      </c>
      <c r="AL616" s="8">
        <v>2407.2556148800759</v>
      </c>
      <c r="AM616">
        <f>Table2[[#This Row],[Salary]]/Table2[[#This Row],[Market Salary]]</f>
        <v>0.98286197168881417</v>
      </c>
      <c r="AN616" t="str">
        <f>IF(AND(Table2[[#This Row],[Alpha]]&gt;3%,Table2[[#This Row],[Salary]]&lt;MEDIAN(G:G)),"Underpaid",IF(AND(Table2[[#This Row],[Alpha]]&lt;0,Table2[[#This Row],[Salary]]&gt;MEDIAN(G:G)),"Overpaid","Fair"))</f>
        <v>Fair</v>
      </c>
      <c r="AO616" t="str">
        <f>IF(AND(Table2[[#This Row],[Alpha]]&gt;3%,Table2[[#This Row],[Tenure]]&gt;5),"Ready Now",IF(AND(Table2[[#This Row],[Alpha]]&gt;0,Table2[[#This Row],[Tenure]]&gt;3),"Ready Soon","Not Ready"))</f>
        <v>Not Ready</v>
      </c>
    </row>
    <row r="617" spans="1:41" x14ac:dyDescent="0.35">
      <c r="A617">
        <v>27</v>
      </c>
      <c r="B617" t="s">
        <v>32</v>
      </c>
      <c r="C617">
        <v>4</v>
      </c>
      <c r="D617" t="s">
        <v>35</v>
      </c>
      <c r="E617" t="s">
        <v>36</v>
      </c>
      <c r="F617">
        <v>4</v>
      </c>
      <c r="G617" s="7">
        <v>1706</v>
      </c>
      <c r="H617" t="s">
        <v>32</v>
      </c>
      <c r="I617">
        <v>2</v>
      </c>
      <c r="J617">
        <v>0</v>
      </c>
      <c r="K617" s="5">
        <v>0.1</v>
      </c>
      <c r="L617" s="5">
        <v>0.11</v>
      </c>
      <c r="M617" s="6">
        <f t="shared" si="27"/>
        <v>-9.999999999999995E-3</v>
      </c>
      <c r="N617" s="8">
        <f t="shared" si="28"/>
        <v>341.20000000000005</v>
      </c>
      <c r="O617">
        <v>1200</v>
      </c>
      <c r="P617" t="str">
        <f t="shared" si="29"/>
        <v>low</v>
      </c>
      <c r="Q617" t="s">
        <v>44</v>
      </c>
      <c r="R617">
        <v>443</v>
      </c>
      <c r="S617" t="s">
        <v>34</v>
      </c>
      <c r="T617">
        <v>3</v>
      </c>
      <c r="U617">
        <v>3</v>
      </c>
      <c r="V617" t="s">
        <v>40</v>
      </c>
      <c r="W617">
        <v>50</v>
      </c>
      <c r="X617">
        <v>3</v>
      </c>
      <c r="Y617">
        <v>1</v>
      </c>
      <c r="Z617" t="s">
        <v>37</v>
      </c>
      <c r="AA617">
        <v>16571</v>
      </c>
      <c r="AB617">
        <v>1</v>
      </c>
      <c r="AC617">
        <v>11</v>
      </c>
      <c r="AD617">
        <v>3</v>
      </c>
      <c r="AE617">
        <v>3</v>
      </c>
      <c r="AF617">
        <v>3</v>
      </c>
      <c r="AG617">
        <v>0</v>
      </c>
      <c r="AH617">
        <v>6</v>
      </c>
      <c r="AI617">
        <v>0</v>
      </c>
      <c r="AJ617">
        <v>0</v>
      </c>
      <c r="AK617" t="str">
        <f>IF(Table2[[#This Row],[Alpha]]&gt;3%,"high performer",IF(Table2[[#This Row],[Alpha]]&gt;0%,"average performer","low performer"))</f>
        <v>low performer</v>
      </c>
      <c r="AL617" s="8">
        <v>1929.0927349758185</v>
      </c>
      <c r="AM617">
        <f>Table2[[#This Row],[Salary]]/Table2[[#This Row],[Market Salary]]</f>
        <v>0.88435354561707213</v>
      </c>
      <c r="AN617" t="str">
        <f>IF(AND(Table2[[#This Row],[Alpha]]&gt;3%,Table2[[#This Row],[Salary]]&lt;MEDIAN(G:G)),"Underpaid",IF(AND(Table2[[#This Row],[Alpha]]&lt;0,Table2[[#This Row],[Salary]]&gt;MEDIAN(G:G)),"Overpaid","Fair"))</f>
        <v>Fair</v>
      </c>
      <c r="AO617" t="str">
        <f>IF(AND(Table2[[#This Row],[Alpha]]&gt;3%,Table2[[#This Row],[Tenure]]&gt;5),"Ready Now",IF(AND(Table2[[#This Row],[Alpha]]&gt;0,Table2[[#This Row],[Tenure]]&gt;3),"Ready Soon","Not Ready"))</f>
        <v>Not Ready</v>
      </c>
    </row>
    <row r="618" spans="1:41" x14ac:dyDescent="0.35">
      <c r="A618">
        <v>51</v>
      </c>
      <c r="B618" t="s">
        <v>32</v>
      </c>
      <c r="C618">
        <v>1</v>
      </c>
      <c r="D618" t="s">
        <v>29</v>
      </c>
      <c r="E618" t="s">
        <v>45</v>
      </c>
      <c r="F618">
        <v>3</v>
      </c>
      <c r="G618" s="7">
        <v>16307</v>
      </c>
      <c r="H618" t="s">
        <v>32</v>
      </c>
      <c r="I618">
        <v>2</v>
      </c>
      <c r="J618">
        <v>20</v>
      </c>
      <c r="K618" s="5">
        <v>0.1</v>
      </c>
      <c r="L618" s="5">
        <v>0.09</v>
      </c>
      <c r="M618" s="6">
        <f t="shared" si="27"/>
        <v>1.0000000000000009E-2</v>
      </c>
      <c r="N618" s="8">
        <f t="shared" si="28"/>
        <v>3261.4</v>
      </c>
      <c r="O618">
        <v>1200</v>
      </c>
      <c r="P618" t="str">
        <f t="shared" si="29"/>
        <v>low</v>
      </c>
      <c r="Q618" t="s">
        <v>26</v>
      </c>
      <c r="R618">
        <v>1318</v>
      </c>
      <c r="S618" t="s">
        <v>27</v>
      </c>
      <c r="T618">
        <v>26</v>
      </c>
      <c r="U618">
        <v>4</v>
      </c>
      <c r="V618" t="s">
        <v>48</v>
      </c>
      <c r="W618">
        <v>66</v>
      </c>
      <c r="X618">
        <v>3</v>
      </c>
      <c r="Y618">
        <v>4</v>
      </c>
      <c r="Z618" t="s">
        <v>37</v>
      </c>
      <c r="AA618">
        <v>5594</v>
      </c>
      <c r="AB618">
        <v>2</v>
      </c>
      <c r="AC618">
        <v>14</v>
      </c>
      <c r="AD618">
        <v>3</v>
      </c>
      <c r="AE618">
        <v>3</v>
      </c>
      <c r="AF618">
        <v>1</v>
      </c>
      <c r="AG618">
        <v>29</v>
      </c>
      <c r="AH618">
        <v>2</v>
      </c>
      <c r="AI618">
        <v>6</v>
      </c>
      <c r="AJ618">
        <v>4</v>
      </c>
      <c r="AK618" t="str">
        <f>IF(Table2[[#This Row],[Alpha]]&gt;3%,"high performer",IF(Table2[[#This Row],[Alpha]]&gt;0%,"average performer","low performer"))</f>
        <v>average performer</v>
      </c>
      <c r="AL618" s="8">
        <v>16501.097259264272</v>
      </c>
      <c r="AM618">
        <f>Table2[[#This Row],[Salary]]/Table2[[#This Row],[Market Salary]]</f>
        <v>0.98823731196691789</v>
      </c>
      <c r="AN618" t="str">
        <f>IF(AND(Table2[[#This Row],[Alpha]]&gt;3%,Table2[[#This Row],[Salary]]&lt;MEDIAN(G:G)),"Underpaid",IF(AND(Table2[[#This Row],[Alpha]]&lt;0,Table2[[#This Row],[Salary]]&gt;MEDIAN(G:G)),"Overpaid","Fair"))</f>
        <v>Fair</v>
      </c>
      <c r="AO618" t="str">
        <f>IF(AND(Table2[[#This Row],[Alpha]]&gt;3%,Table2[[#This Row],[Tenure]]&gt;5),"Ready Now",IF(AND(Table2[[#This Row],[Alpha]]&gt;0,Table2[[#This Row],[Tenure]]&gt;3),"Ready Soon","Not Ready"))</f>
        <v>Ready Soon</v>
      </c>
    </row>
    <row r="619" spans="1:41" x14ac:dyDescent="0.35">
      <c r="A619">
        <v>44</v>
      </c>
      <c r="B619" t="s">
        <v>32</v>
      </c>
      <c r="C619">
        <v>4</v>
      </c>
      <c r="D619" t="s">
        <v>35</v>
      </c>
      <c r="E619" t="s">
        <v>43</v>
      </c>
      <c r="F619">
        <v>2</v>
      </c>
      <c r="G619" s="7">
        <v>5933</v>
      </c>
      <c r="H619" t="s">
        <v>32</v>
      </c>
      <c r="I619">
        <v>2</v>
      </c>
      <c r="J619">
        <v>5</v>
      </c>
      <c r="K619" s="5">
        <v>0.12</v>
      </c>
      <c r="L619" s="5">
        <v>0.1</v>
      </c>
      <c r="M619" s="6">
        <f t="shared" si="27"/>
        <v>1.999999999999999E-2</v>
      </c>
      <c r="N619" s="8">
        <f t="shared" si="28"/>
        <v>1186.6000000000001</v>
      </c>
      <c r="O619">
        <v>500</v>
      </c>
      <c r="P619" t="str">
        <f t="shared" si="29"/>
        <v>High</v>
      </c>
      <c r="Q619" t="s">
        <v>26</v>
      </c>
      <c r="R619">
        <v>625</v>
      </c>
      <c r="S619" t="s">
        <v>34</v>
      </c>
      <c r="T619">
        <v>4</v>
      </c>
      <c r="U619">
        <v>3</v>
      </c>
      <c r="V619" t="s">
        <v>40</v>
      </c>
      <c r="W619">
        <v>50</v>
      </c>
      <c r="X619">
        <v>3</v>
      </c>
      <c r="Y619">
        <v>2</v>
      </c>
      <c r="Z619" t="s">
        <v>31</v>
      </c>
      <c r="AA619">
        <v>5197</v>
      </c>
      <c r="AB619">
        <v>9</v>
      </c>
      <c r="AC619">
        <v>12</v>
      </c>
      <c r="AD619">
        <v>3</v>
      </c>
      <c r="AE619">
        <v>4</v>
      </c>
      <c r="AF619">
        <v>0</v>
      </c>
      <c r="AG619">
        <v>10</v>
      </c>
      <c r="AH619">
        <v>2</v>
      </c>
      <c r="AI619">
        <v>2</v>
      </c>
      <c r="AJ619">
        <v>2</v>
      </c>
      <c r="AK619" t="str">
        <f>IF(Table2[[#This Row],[Alpha]]&gt;3%,"high performer",IF(Table2[[#This Row],[Alpha]]&gt;0%,"average performer","low performer"))</f>
        <v>average performer</v>
      </c>
      <c r="AL619" s="8">
        <v>5962.5497582420121</v>
      </c>
      <c r="AM619">
        <f>Table2[[#This Row],[Salary]]/Table2[[#This Row],[Market Salary]]</f>
        <v>0.99504410706155277</v>
      </c>
      <c r="AN619" t="str">
        <f>IF(AND(Table2[[#This Row],[Alpha]]&gt;3%,Table2[[#This Row],[Salary]]&lt;MEDIAN(G:G)),"Underpaid",IF(AND(Table2[[#This Row],[Alpha]]&lt;0,Table2[[#This Row],[Salary]]&gt;MEDIAN(G:G)),"Overpaid","Fair"))</f>
        <v>Fair</v>
      </c>
      <c r="AO619" t="str">
        <f>IF(AND(Table2[[#This Row],[Alpha]]&gt;3%,Table2[[#This Row],[Tenure]]&gt;5),"Ready Now",IF(AND(Table2[[#This Row],[Alpha]]&gt;0,Table2[[#This Row],[Tenure]]&gt;3),"Ready Soon","Not Ready"))</f>
        <v>Ready Soon</v>
      </c>
    </row>
    <row r="620" spans="1:41" x14ac:dyDescent="0.35">
      <c r="A620">
        <v>25</v>
      </c>
      <c r="B620" t="s">
        <v>32</v>
      </c>
      <c r="C620">
        <v>1</v>
      </c>
      <c r="D620" t="s">
        <v>35</v>
      </c>
      <c r="E620" t="s">
        <v>36</v>
      </c>
      <c r="F620">
        <v>1</v>
      </c>
      <c r="G620" s="7">
        <v>3424</v>
      </c>
      <c r="H620" t="s">
        <v>32</v>
      </c>
      <c r="I620">
        <v>2</v>
      </c>
      <c r="J620">
        <v>4</v>
      </c>
      <c r="K620" s="5">
        <v>0.12</v>
      </c>
      <c r="L620" s="5">
        <v>0.1</v>
      </c>
      <c r="M620" s="6">
        <f t="shared" si="27"/>
        <v>1.999999999999999E-2</v>
      </c>
      <c r="N620" s="8">
        <f t="shared" si="28"/>
        <v>684.80000000000007</v>
      </c>
      <c r="O620">
        <v>500</v>
      </c>
      <c r="P620" t="str">
        <f t="shared" si="29"/>
        <v>low</v>
      </c>
      <c r="Q620" t="s">
        <v>26</v>
      </c>
      <c r="R620">
        <v>180</v>
      </c>
      <c r="S620" t="s">
        <v>34</v>
      </c>
      <c r="T620">
        <v>2</v>
      </c>
      <c r="U620">
        <v>1</v>
      </c>
      <c r="V620" t="s">
        <v>40</v>
      </c>
      <c r="W620">
        <v>65</v>
      </c>
      <c r="X620">
        <v>4</v>
      </c>
      <c r="Y620">
        <v>1</v>
      </c>
      <c r="Z620" t="s">
        <v>31</v>
      </c>
      <c r="AA620">
        <v>21632</v>
      </c>
      <c r="AB620">
        <v>7</v>
      </c>
      <c r="AC620">
        <v>13</v>
      </c>
      <c r="AD620">
        <v>3</v>
      </c>
      <c r="AE620">
        <v>3</v>
      </c>
      <c r="AF620">
        <v>0</v>
      </c>
      <c r="AG620">
        <v>6</v>
      </c>
      <c r="AH620">
        <v>3</v>
      </c>
      <c r="AI620">
        <v>3</v>
      </c>
      <c r="AJ620">
        <v>0</v>
      </c>
      <c r="AK620" t="str">
        <f>IF(Table2[[#This Row],[Alpha]]&gt;3%,"high performer",IF(Table2[[#This Row],[Alpha]]&gt;0%,"average performer","low performer"))</f>
        <v>average performer</v>
      </c>
      <c r="AL620" s="8">
        <v>3424.8401565050453</v>
      </c>
      <c r="AM620">
        <f>Table2[[#This Row],[Salary]]/Table2[[#This Row],[Market Salary]]</f>
        <v>0.99975468738199369</v>
      </c>
      <c r="AN620" t="str">
        <f>IF(AND(Table2[[#This Row],[Alpha]]&gt;3%,Table2[[#This Row],[Salary]]&lt;MEDIAN(G:G)),"Underpaid",IF(AND(Table2[[#This Row],[Alpha]]&lt;0,Table2[[#This Row],[Salary]]&gt;MEDIAN(G:G)),"Overpaid","Fair"))</f>
        <v>Fair</v>
      </c>
      <c r="AO620" t="str">
        <f>IF(AND(Table2[[#This Row],[Alpha]]&gt;3%,Table2[[#This Row],[Tenure]]&gt;5),"Ready Now",IF(AND(Table2[[#This Row],[Alpha]]&gt;0,Table2[[#This Row],[Tenure]]&gt;3),"Ready Soon","Not Ready"))</f>
        <v>Ready Soon</v>
      </c>
    </row>
    <row r="621" spans="1:41" x14ac:dyDescent="0.35">
      <c r="A621">
        <v>33</v>
      </c>
      <c r="B621" t="s">
        <v>32</v>
      </c>
      <c r="C621">
        <v>1</v>
      </c>
      <c r="D621" t="s">
        <v>35</v>
      </c>
      <c r="E621" t="s">
        <v>30</v>
      </c>
      <c r="F621">
        <v>1</v>
      </c>
      <c r="G621" s="7">
        <v>4037</v>
      </c>
      <c r="H621" t="s">
        <v>32</v>
      </c>
      <c r="I621">
        <v>3</v>
      </c>
      <c r="J621">
        <v>9</v>
      </c>
      <c r="K621" s="5">
        <v>0.12</v>
      </c>
      <c r="L621" s="5">
        <v>0.11</v>
      </c>
      <c r="M621" s="6">
        <f t="shared" si="27"/>
        <v>9.999999999999995E-3</v>
      </c>
      <c r="N621" s="8">
        <f t="shared" si="28"/>
        <v>807.40000000000009</v>
      </c>
      <c r="O621">
        <v>3000</v>
      </c>
      <c r="P621" t="str">
        <f t="shared" si="29"/>
        <v>low</v>
      </c>
      <c r="Q621" t="s">
        <v>26</v>
      </c>
      <c r="R621">
        <v>586</v>
      </c>
      <c r="S621" t="s">
        <v>27</v>
      </c>
      <c r="T621">
        <v>1</v>
      </c>
      <c r="U621">
        <v>3</v>
      </c>
      <c r="V621" t="s">
        <v>40</v>
      </c>
      <c r="W621">
        <v>48</v>
      </c>
      <c r="X621">
        <v>4</v>
      </c>
      <c r="Y621">
        <v>2</v>
      </c>
      <c r="Z621" t="s">
        <v>41</v>
      </c>
      <c r="AA621">
        <v>21816</v>
      </c>
      <c r="AB621">
        <v>1</v>
      </c>
      <c r="AC621">
        <v>22</v>
      </c>
      <c r="AD621">
        <v>4</v>
      </c>
      <c r="AE621">
        <v>1</v>
      </c>
      <c r="AF621">
        <v>1</v>
      </c>
      <c r="AG621">
        <v>9</v>
      </c>
      <c r="AH621">
        <v>5</v>
      </c>
      <c r="AI621">
        <v>8</v>
      </c>
      <c r="AJ621">
        <v>0</v>
      </c>
      <c r="AK621" t="str">
        <f>IF(Table2[[#This Row],[Alpha]]&gt;3%,"high performer",IF(Table2[[#This Row],[Alpha]]&gt;0%,"average performer","low performer"))</f>
        <v>average performer</v>
      </c>
      <c r="AL621" s="8">
        <v>4578.2865980914939</v>
      </c>
      <c r="AM621">
        <f>Table2[[#This Row],[Salary]]/Table2[[#This Row],[Market Salary]]</f>
        <v>0.88177092314029992</v>
      </c>
      <c r="AN621" t="str">
        <f>IF(AND(Table2[[#This Row],[Alpha]]&gt;3%,Table2[[#This Row],[Salary]]&lt;MEDIAN(G:G)),"Underpaid",IF(AND(Table2[[#This Row],[Alpha]]&lt;0,Table2[[#This Row],[Salary]]&gt;MEDIAN(G:G)),"Overpaid","Fair"))</f>
        <v>Fair</v>
      </c>
      <c r="AO621" t="str">
        <f>IF(AND(Table2[[#This Row],[Alpha]]&gt;3%,Table2[[#This Row],[Tenure]]&gt;5),"Ready Now",IF(AND(Table2[[#This Row],[Alpha]]&gt;0,Table2[[#This Row],[Tenure]]&gt;3),"Ready Soon","Not Ready"))</f>
        <v>Ready Soon</v>
      </c>
    </row>
    <row r="622" spans="1:41" x14ac:dyDescent="0.35">
      <c r="A622">
        <v>35</v>
      </c>
      <c r="B622" t="s">
        <v>32</v>
      </c>
      <c r="C622">
        <v>3</v>
      </c>
      <c r="D622" t="s">
        <v>29</v>
      </c>
      <c r="E622" t="s">
        <v>36</v>
      </c>
      <c r="F622">
        <v>1</v>
      </c>
      <c r="G622" s="7">
        <v>2559</v>
      </c>
      <c r="H622" t="s">
        <v>32</v>
      </c>
      <c r="I622">
        <v>2</v>
      </c>
      <c r="J622">
        <v>6</v>
      </c>
      <c r="K622" s="5">
        <v>0.15</v>
      </c>
      <c r="L622" s="5">
        <v>7.0000000000000007E-2</v>
      </c>
      <c r="M622" s="6">
        <f t="shared" si="27"/>
        <v>7.9999999999999988E-2</v>
      </c>
      <c r="N622" s="8">
        <f t="shared" si="28"/>
        <v>511.8</v>
      </c>
      <c r="O622">
        <v>500</v>
      </c>
      <c r="P622" t="str">
        <f t="shared" si="29"/>
        <v>low</v>
      </c>
      <c r="Q622" t="s">
        <v>26</v>
      </c>
      <c r="R622">
        <v>1343</v>
      </c>
      <c r="S622" t="s">
        <v>34</v>
      </c>
      <c r="T622">
        <v>27</v>
      </c>
      <c r="U622">
        <v>1</v>
      </c>
      <c r="V622" t="s">
        <v>40</v>
      </c>
      <c r="W622">
        <v>53</v>
      </c>
      <c r="X622">
        <v>2</v>
      </c>
      <c r="Y622">
        <v>1</v>
      </c>
      <c r="Z622" t="s">
        <v>31</v>
      </c>
      <c r="AA622">
        <v>17852</v>
      </c>
      <c r="AB622">
        <v>1</v>
      </c>
      <c r="AC622">
        <v>11</v>
      </c>
      <c r="AD622">
        <v>3</v>
      </c>
      <c r="AE622">
        <v>4</v>
      </c>
      <c r="AF622">
        <v>0</v>
      </c>
      <c r="AG622">
        <v>6</v>
      </c>
      <c r="AH622">
        <v>3</v>
      </c>
      <c r="AI622">
        <v>5</v>
      </c>
      <c r="AJ622">
        <v>1</v>
      </c>
      <c r="AK622" t="str">
        <f>IF(Table2[[#This Row],[Alpha]]&gt;3%,"high performer",IF(Table2[[#This Row],[Alpha]]&gt;0%,"average performer","low performer"))</f>
        <v>high performer</v>
      </c>
      <c r="AL622" s="8">
        <v>3235.6493300598331</v>
      </c>
      <c r="AM622">
        <f>Table2[[#This Row],[Salary]]/Table2[[#This Row],[Market Salary]]</f>
        <v>0.79087680368400104</v>
      </c>
      <c r="AN622" t="str">
        <f>IF(AND(Table2[[#This Row],[Alpha]]&gt;3%,Table2[[#This Row],[Salary]]&lt;MEDIAN(G:G)),"Underpaid",IF(AND(Table2[[#This Row],[Alpha]]&lt;0,Table2[[#This Row],[Salary]]&gt;MEDIAN(G:G)),"Overpaid","Fair"))</f>
        <v>Underpaid</v>
      </c>
      <c r="AO622" t="str">
        <f>IF(AND(Table2[[#This Row],[Alpha]]&gt;3%,Table2[[#This Row],[Tenure]]&gt;5),"Ready Now",IF(AND(Table2[[#This Row],[Alpha]]&gt;0,Table2[[#This Row],[Tenure]]&gt;3),"Ready Soon","Not Ready"))</f>
        <v>Ready Now</v>
      </c>
    </row>
    <row r="623" spans="1:41" x14ac:dyDescent="0.35">
      <c r="A623">
        <v>36</v>
      </c>
      <c r="B623" t="s">
        <v>32</v>
      </c>
      <c r="C623">
        <v>2</v>
      </c>
      <c r="D623" t="s">
        <v>35</v>
      </c>
      <c r="E623" t="s">
        <v>30</v>
      </c>
      <c r="F623">
        <v>4</v>
      </c>
      <c r="G623" s="7">
        <v>6201</v>
      </c>
      <c r="H623" t="s">
        <v>25</v>
      </c>
      <c r="I623">
        <v>2</v>
      </c>
      <c r="J623">
        <v>18</v>
      </c>
      <c r="K623" s="5">
        <v>0.12</v>
      </c>
      <c r="L623" s="5">
        <v>0.11</v>
      </c>
      <c r="M623" s="6">
        <f t="shared" si="27"/>
        <v>9.999999999999995E-3</v>
      </c>
      <c r="N623" s="8">
        <f t="shared" si="28"/>
        <v>1240.2</v>
      </c>
      <c r="O623">
        <v>3000</v>
      </c>
      <c r="P623" t="str">
        <f t="shared" si="29"/>
        <v>low</v>
      </c>
      <c r="Q623" t="s">
        <v>26</v>
      </c>
      <c r="R623">
        <v>928</v>
      </c>
      <c r="S623" t="s">
        <v>27</v>
      </c>
      <c r="T623">
        <v>1</v>
      </c>
      <c r="U623">
        <v>2</v>
      </c>
      <c r="V623" t="s">
        <v>28</v>
      </c>
      <c r="W623">
        <v>56</v>
      </c>
      <c r="X623">
        <v>3</v>
      </c>
      <c r="Y623">
        <v>2</v>
      </c>
      <c r="Z623" t="s">
        <v>37</v>
      </c>
      <c r="AA623">
        <v>2823</v>
      </c>
      <c r="AB623">
        <v>1</v>
      </c>
      <c r="AC623">
        <v>14</v>
      </c>
      <c r="AD623">
        <v>3</v>
      </c>
      <c r="AE623">
        <v>4</v>
      </c>
      <c r="AF623">
        <v>1</v>
      </c>
      <c r="AG623">
        <v>18</v>
      </c>
      <c r="AH623">
        <v>1</v>
      </c>
      <c r="AI623">
        <v>14</v>
      </c>
      <c r="AJ623">
        <v>4</v>
      </c>
      <c r="AK623" t="str">
        <f>IF(Table2[[#This Row],[Alpha]]&gt;3%,"high performer",IF(Table2[[#This Row],[Alpha]]&gt;0%,"average performer","low performer"))</f>
        <v>average performer</v>
      </c>
      <c r="AL623" s="8">
        <v>7482.6431213031519</v>
      </c>
      <c r="AM623">
        <f>Table2[[#This Row],[Salary]]/Table2[[#This Row],[Market Salary]]</f>
        <v>0.82871786071765174</v>
      </c>
      <c r="AN623" t="str">
        <f>IF(AND(Table2[[#This Row],[Alpha]]&gt;3%,Table2[[#This Row],[Salary]]&lt;MEDIAN(G:G)),"Underpaid",IF(AND(Table2[[#This Row],[Alpha]]&lt;0,Table2[[#This Row],[Salary]]&gt;MEDIAN(G:G)),"Overpaid","Fair"))</f>
        <v>Fair</v>
      </c>
      <c r="AO623" t="str">
        <f>IF(AND(Table2[[#This Row],[Alpha]]&gt;3%,Table2[[#This Row],[Tenure]]&gt;5),"Ready Now",IF(AND(Table2[[#This Row],[Alpha]]&gt;0,Table2[[#This Row],[Tenure]]&gt;3),"Ready Soon","Not Ready"))</f>
        <v>Ready Soon</v>
      </c>
    </row>
    <row r="624" spans="1:41" x14ac:dyDescent="0.35">
      <c r="A624">
        <v>32</v>
      </c>
      <c r="B624" t="s">
        <v>32</v>
      </c>
      <c r="C624">
        <v>2</v>
      </c>
      <c r="D624" t="s">
        <v>35</v>
      </c>
      <c r="E624" t="s">
        <v>30</v>
      </c>
      <c r="F624">
        <v>4</v>
      </c>
      <c r="G624" s="7">
        <v>4403</v>
      </c>
      <c r="H624" t="s">
        <v>32</v>
      </c>
      <c r="I624">
        <v>2</v>
      </c>
      <c r="J624">
        <v>5</v>
      </c>
      <c r="K624" s="5">
        <v>0.12</v>
      </c>
      <c r="L624" s="5">
        <v>0.09</v>
      </c>
      <c r="M624" s="6">
        <f t="shared" si="27"/>
        <v>0.03</v>
      </c>
      <c r="N624" s="8">
        <f t="shared" si="28"/>
        <v>880.6</v>
      </c>
      <c r="O624">
        <v>3000</v>
      </c>
      <c r="P624" t="str">
        <f t="shared" si="29"/>
        <v>low</v>
      </c>
      <c r="Q624" t="s">
        <v>26</v>
      </c>
      <c r="R624">
        <v>117</v>
      </c>
      <c r="S624" t="s">
        <v>27</v>
      </c>
      <c r="T624">
        <v>13</v>
      </c>
      <c r="U624">
        <v>4</v>
      </c>
      <c r="V624" t="s">
        <v>28</v>
      </c>
      <c r="W624">
        <v>73</v>
      </c>
      <c r="X624">
        <v>3</v>
      </c>
      <c r="Y624">
        <v>2</v>
      </c>
      <c r="Z624" t="s">
        <v>41</v>
      </c>
      <c r="AA624">
        <v>9250</v>
      </c>
      <c r="AB624">
        <v>2</v>
      </c>
      <c r="AC624">
        <v>11</v>
      </c>
      <c r="AD624">
        <v>3</v>
      </c>
      <c r="AE624">
        <v>3</v>
      </c>
      <c r="AF624">
        <v>1</v>
      </c>
      <c r="AG624">
        <v>8</v>
      </c>
      <c r="AH624">
        <v>3</v>
      </c>
      <c r="AI624">
        <v>2</v>
      </c>
      <c r="AJ624">
        <v>0</v>
      </c>
      <c r="AK624" t="str">
        <f>IF(Table2[[#This Row],[Alpha]]&gt;3%,"high performer",IF(Table2[[#This Row],[Alpha]]&gt;0%,"average performer","low performer"))</f>
        <v>average performer</v>
      </c>
      <c r="AL624" s="8">
        <v>5650.6471254617381</v>
      </c>
      <c r="AM624">
        <f>Table2[[#This Row],[Salary]]/Table2[[#This Row],[Market Salary]]</f>
        <v>0.77920278903280704</v>
      </c>
      <c r="AN624" t="str">
        <f>IF(AND(Table2[[#This Row],[Alpha]]&gt;3%,Table2[[#This Row],[Salary]]&lt;MEDIAN(G:G)),"Underpaid",IF(AND(Table2[[#This Row],[Alpha]]&lt;0,Table2[[#This Row],[Salary]]&gt;MEDIAN(G:G)),"Overpaid","Fair"))</f>
        <v>Fair</v>
      </c>
      <c r="AO624" t="str">
        <f>IF(AND(Table2[[#This Row],[Alpha]]&gt;3%,Table2[[#This Row],[Tenure]]&gt;5),"Ready Now",IF(AND(Table2[[#This Row],[Alpha]]&gt;0,Table2[[#This Row],[Tenure]]&gt;3),"Ready Soon","Not Ready"))</f>
        <v>Ready Soon</v>
      </c>
    </row>
    <row r="625" spans="1:41" x14ac:dyDescent="0.35">
      <c r="A625">
        <v>30</v>
      </c>
      <c r="B625" t="s">
        <v>32</v>
      </c>
      <c r="C625">
        <v>2</v>
      </c>
      <c r="D625" t="s">
        <v>35</v>
      </c>
      <c r="E625" t="s">
        <v>36</v>
      </c>
      <c r="F625">
        <v>4</v>
      </c>
      <c r="G625" s="7">
        <v>3761</v>
      </c>
      <c r="H625" t="s">
        <v>32</v>
      </c>
      <c r="I625">
        <v>2</v>
      </c>
      <c r="J625">
        <v>5</v>
      </c>
      <c r="K625" s="5">
        <v>0.12</v>
      </c>
      <c r="L625" s="5">
        <v>0.1</v>
      </c>
      <c r="M625" s="6">
        <f t="shared" si="27"/>
        <v>1.999999999999999E-2</v>
      </c>
      <c r="N625" s="8">
        <f t="shared" si="28"/>
        <v>752.2</v>
      </c>
      <c r="O625">
        <v>500</v>
      </c>
      <c r="P625" t="str">
        <f t="shared" si="29"/>
        <v>low</v>
      </c>
      <c r="Q625" t="s">
        <v>33</v>
      </c>
      <c r="R625">
        <v>1012</v>
      </c>
      <c r="S625" t="s">
        <v>34</v>
      </c>
      <c r="T625">
        <v>5</v>
      </c>
      <c r="U625">
        <v>4</v>
      </c>
      <c r="V625" t="s">
        <v>28</v>
      </c>
      <c r="W625">
        <v>75</v>
      </c>
      <c r="X625">
        <v>2</v>
      </c>
      <c r="Y625">
        <v>1</v>
      </c>
      <c r="Z625" t="s">
        <v>41</v>
      </c>
      <c r="AA625">
        <v>2373</v>
      </c>
      <c r="AB625">
        <v>9</v>
      </c>
      <c r="AC625">
        <v>12</v>
      </c>
      <c r="AD625">
        <v>3</v>
      </c>
      <c r="AE625">
        <v>2</v>
      </c>
      <c r="AF625">
        <v>1</v>
      </c>
      <c r="AG625">
        <v>10</v>
      </c>
      <c r="AH625">
        <v>3</v>
      </c>
      <c r="AI625">
        <v>4</v>
      </c>
      <c r="AJ625">
        <v>0</v>
      </c>
      <c r="AK625" t="str">
        <f>IF(Table2[[#This Row],[Alpha]]&gt;3%,"high performer",IF(Table2[[#This Row],[Alpha]]&gt;0%,"average performer","low performer"))</f>
        <v>average performer</v>
      </c>
      <c r="AL625" s="8">
        <v>3957.7637442122759</v>
      </c>
      <c r="AM625">
        <f>Table2[[#This Row],[Salary]]/Table2[[#This Row],[Market Salary]]</f>
        <v>0.95028411069255514</v>
      </c>
      <c r="AN625" t="str">
        <f>IF(AND(Table2[[#This Row],[Alpha]]&gt;3%,Table2[[#This Row],[Salary]]&lt;MEDIAN(G:G)),"Underpaid",IF(AND(Table2[[#This Row],[Alpha]]&lt;0,Table2[[#This Row],[Salary]]&gt;MEDIAN(G:G)),"Overpaid","Fair"))</f>
        <v>Fair</v>
      </c>
      <c r="AO625" t="str">
        <f>IF(AND(Table2[[#This Row],[Alpha]]&gt;3%,Table2[[#This Row],[Tenure]]&gt;5),"Ready Now",IF(AND(Table2[[#This Row],[Alpha]]&gt;0,Table2[[#This Row],[Tenure]]&gt;3),"Ready Soon","Not Ready"))</f>
        <v>Ready Soon</v>
      </c>
    </row>
    <row r="626" spans="1:41" x14ac:dyDescent="0.35">
      <c r="A626">
        <v>53</v>
      </c>
      <c r="B626" t="s">
        <v>32</v>
      </c>
      <c r="C626">
        <v>1</v>
      </c>
      <c r="D626" t="s">
        <v>29</v>
      </c>
      <c r="E626" t="s">
        <v>30</v>
      </c>
      <c r="F626">
        <v>4</v>
      </c>
      <c r="G626" s="7">
        <v>10934</v>
      </c>
      <c r="H626" t="s">
        <v>25</v>
      </c>
      <c r="I626">
        <v>3</v>
      </c>
      <c r="J626">
        <v>5</v>
      </c>
      <c r="K626" s="5">
        <v>0.08</v>
      </c>
      <c r="L626" s="5">
        <v>0.11</v>
      </c>
      <c r="M626" s="6">
        <f t="shared" si="27"/>
        <v>-0.03</v>
      </c>
      <c r="N626" s="8">
        <f t="shared" si="28"/>
        <v>2186.8000000000002</v>
      </c>
      <c r="O626">
        <v>1200</v>
      </c>
      <c r="P626" t="str">
        <f t="shared" si="29"/>
        <v>low</v>
      </c>
      <c r="Q626" t="s">
        <v>26</v>
      </c>
      <c r="R626">
        <v>661</v>
      </c>
      <c r="S626" t="s">
        <v>27</v>
      </c>
      <c r="T626">
        <v>7</v>
      </c>
      <c r="U626">
        <v>2</v>
      </c>
      <c r="V626" t="s">
        <v>48</v>
      </c>
      <c r="W626">
        <v>78</v>
      </c>
      <c r="X626">
        <v>2</v>
      </c>
      <c r="Y626">
        <v>3</v>
      </c>
      <c r="Z626" t="s">
        <v>37</v>
      </c>
      <c r="AA626">
        <v>20715</v>
      </c>
      <c r="AB626">
        <v>7</v>
      </c>
      <c r="AC626">
        <v>18</v>
      </c>
      <c r="AD626">
        <v>3</v>
      </c>
      <c r="AE626">
        <v>4</v>
      </c>
      <c r="AF626">
        <v>1</v>
      </c>
      <c r="AG626">
        <v>35</v>
      </c>
      <c r="AH626">
        <v>3</v>
      </c>
      <c r="AI626">
        <v>2</v>
      </c>
      <c r="AJ626">
        <v>0</v>
      </c>
      <c r="AK626" t="str">
        <f>IF(Table2[[#This Row],[Alpha]]&gt;3%,"high performer",IF(Table2[[#This Row],[Alpha]]&gt;0%,"average performer","low performer"))</f>
        <v>low performer</v>
      </c>
      <c r="AL626" s="8">
        <v>12334.237887011366</v>
      </c>
      <c r="AM626">
        <f>Table2[[#This Row],[Salary]]/Table2[[#This Row],[Market Salary]]</f>
        <v>0.88647552448409528</v>
      </c>
      <c r="AN626" t="str">
        <f>IF(AND(Table2[[#This Row],[Alpha]]&gt;3%,Table2[[#This Row],[Salary]]&lt;MEDIAN(G:G)),"Underpaid",IF(AND(Table2[[#This Row],[Alpha]]&lt;0,Table2[[#This Row],[Salary]]&gt;MEDIAN(G:G)),"Overpaid","Fair"))</f>
        <v>Overpaid</v>
      </c>
      <c r="AO626" t="str">
        <f>IF(AND(Table2[[#This Row],[Alpha]]&gt;3%,Table2[[#This Row],[Tenure]]&gt;5),"Ready Now",IF(AND(Table2[[#This Row],[Alpha]]&gt;0,Table2[[#This Row],[Tenure]]&gt;3),"Ready Soon","Not Ready"))</f>
        <v>Not Ready</v>
      </c>
    </row>
    <row r="627" spans="1:41" x14ac:dyDescent="0.35">
      <c r="A627">
        <v>45</v>
      </c>
      <c r="B627" t="s">
        <v>32</v>
      </c>
      <c r="C627">
        <v>4</v>
      </c>
      <c r="D627" t="s">
        <v>35</v>
      </c>
      <c r="E627" t="s">
        <v>30</v>
      </c>
      <c r="F627">
        <v>1</v>
      </c>
      <c r="G627" s="7">
        <v>10761</v>
      </c>
      <c r="H627" t="s">
        <v>25</v>
      </c>
      <c r="I627">
        <v>3</v>
      </c>
      <c r="J627">
        <v>5</v>
      </c>
      <c r="K627" s="5">
        <v>0.15</v>
      </c>
      <c r="L627" s="5">
        <v>0.11</v>
      </c>
      <c r="M627" s="6">
        <f t="shared" si="27"/>
        <v>3.9999999999999994E-2</v>
      </c>
      <c r="N627" s="8">
        <f t="shared" si="28"/>
        <v>2152.2000000000003</v>
      </c>
      <c r="O627">
        <v>1200</v>
      </c>
      <c r="P627" t="str">
        <f t="shared" si="29"/>
        <v>medium</v>
      </c>
      <c r="Q627" t="s">
        <v>26</v>
      </c>
      <c r="R627">
        <v>930</v>
      </c>
      <c r="S627" t="s">
        <v>27</v>
      </c>
      <c r="T627">
        <v>9</v>
      </c>
      <c r="U627">
        <v>3</v>
      </c>
      <c r="V627" t="s">
        <v>48</v>
      </c>
      <c r="W627">
        <v>74</v>
      </c>
      <c r="X627">
        <v>3</v>
      </c>
      <c r="Y627">
        <v>3</v>
      </c>
      <c r="Z627" t="s">
        <v>41</v>
      </c>
      <c r="AA627">
        <v>19239</v>
      </c>
      <c r="AB627">
        <v>4</v>
      </c>
      <c r="AC627">
        <v>12</v>
      </c>
      <c r="AD627">
        <v>3</v>
      </c>
      <c r="AE627">
        <v>3</v>
      </c>
      <c r="AF627">
        <v>1</v>
      </c>
      <c r="AG627">
        <v>18</v>
      </c>
      <c r="AH627">
        <v>2</v>
      </c>
      <c r="AI627">
        <v>4</v>
      </c>
      <c r="AJ627">
        <v>0</v>
      </c>
      <c r="AK627" t="str">
        <f>IF(Table2[[#This Row],[Alpha]]&gt;3%,"high performer",IF(Table2[[#This Row],[Alpha]]&gt;0%,"average performer","low performer"))</f>
        <v>high performer</v>
      </c>
      <c r="AL627" s="8">
        <v>11167.579873767938</v>
      </c>
      <c r="AM627">
        <f>Table2[[#This Row],[Salary]]/Table2[[#This Row],[Market Salary]]</f>
        <v>0.96359283941877394</v>
      </c>
      <c r="AN627" t="str">
        <f>IF(AND(Table2[[#This Row],[Alpha]]&gt;3%,Table2[[#This Row],[Salary]]&lt;MEDIAN(G:G)),"Underpaid",IF(AND(Table2[[#This Row],[Alpha]]&lt;0,Table2[[#This Row],[Salary]]&gt;MEDIAN(G:G)),"Overpaid","Fair"))</f>
        <v>Fair</v>
      </c>
      <c r="AO627" t="str">
        <f>IF(AND(Table2[[#This Row],[Alpha]]&gt;3%,Table2[[#This Row],[Tenure]]&gt;5),"Ready Now",IF(AND(Table2[[#This Row],[Alpha]]&gt;0,Table2[[#This Row],[Tenure]]&gt;3),"Ready Soon","Not Ready"))</f>
        <v>Ready Soon</v>
      </c>
    </row>
    <row r="628" spans="1:41" x14ac:dyDescent="0.35">
      <c r="A628">
        <v>32</v>
      </c>
      <c r="B628" t="s">
        <v>32</v>
      </c>
      <c r="C628">
        <v>3</v>
      </c>
      <c r="D628" t="s">
        <v>29</v>
      </c>
      <c r="E628" t="s">
        <v>36</v>
      </c>
      <c r="F628">
        <v>3</v>
      </c>
      <c r="G628" s="7">
        <v>5175</v>
      </c>
      <c r="H628" t="s">
        <v>32</v>
      </c>
      <c r="I628">
        <v>2</v>
      </c>
      <c r="J628">
        <v>5</v>
      </c>
      <c r="K628" s="5">
        <v>0.1</v>
      </c>
      <c r="L628" s="5">
        <v>0.1</v>
      </c>
      <c r="M628" s="6">
        <f t="shared" si="27"/>
        <v>0</v>
      </c>
      <c r="N628" s="8">
        <f t="shared" si="28"/>
        <v>1035</v>
      </c>
      <c r="O628">
        <v>3000</v>
      </c>
      <c r="P628" t="str">
        <f t="shared" si="29"/>
        <v>medium</v>
      </c>
      <c r="Q628" t="s">
        <v>26</v>
      </c>
      <c r="R628">
        <v>638</v>
      </c>
      <c r="S628" t="s">
        <v>34</v>
      </c>
      <c r="T628">
        <v>8</v>
      </c>
      <c r="U628">
        <v>2</v>
      </c>
      <c r="V628" t="s">
        <v>40</v>
      </c>
      <c r="W628">
        <v>91</v>
      </c>
      <c r="X628">
        <v>4</v>
      </c>
      <c r="Y628">
        <v>2</v>
      </c>
      <c r="Z628" t="s">
        <v>37</v>
      </c>
      <c r="AA628">
        <v>22162</v>
      </c>
      <c r="AB628">
        <v>5</v>
      </c>
      <c r="AC628">
        <v>12</v>
      </c>
      <c r="AD628">
        <v>3</v>
      </c>
      <c r="AE628">
        <v>3</v>
      </c>
      <c r="AF628">
        <v>1</v>
      </c>
      <c r="AG628">
        <v>9</v>
      </c>
      <c r="AH628">
        <v>3</v>
      </c>
      <c r="AI628">
        <v>3</v>
      </c>
      <c r="AJ628">
        <v>1</v>
      </c>
      <c r="AK628" t="str">
        <f>IF(Table2[[#This Row],[Alpha]]&gt;3%,"high performer",IF(Table2[[#This Row],[Alpha]]&gt;0%,"average performer","low performer"))</f>
        <v>low performer</v>
      </c>
      <c r="AL628" s="8">
        <v>6354.7175608110783</v>
      </c>
      <c r="AM628">
        <f>Table2[[#This Row],[Salary]]/Table2[[#This Row],[Market Salary]]</f>
        <v>0.81435562642684844</v>
      </c>
      <c r="AN628" t="str">
        <f>IF(AND(Table2[[#This Row],[Alpha]]&gt;3%,Table2[[#This Row],[Salary]]&lt;MEDIAN(G:G)),"Underpaid",IF(AND(Table2[[#This Row],[Alpha]]&lt;0,Table2[[#This Row],[Salary]]&gt;MEDIAN(G:G)),"Overpaid","Fair"))</f>
        <v>Fair</v>
      </c>
      <c r="AO628" t="str">
        <f>IF(AND(Table2[[#This Row],[Alpha]]&gt;3%,Table2[[#This Row],[Tenure]]&gt;5),"Ready Now",IF(AND(Table2[[#This Row],[Alpha]]&gt;0,Table2[[#This Row],[Tenure]]&gt;3),"Ready Soon","Not Ready"))</f>
        <v>Not Ready</v>
      </c>
    </row>
    <row r="629" spans="1:41" x14ac:dyDescent="0.35">
      <c r="A629">
        <v>52</v>
      </c>
      <c r="B629" t="s">
        <v>32</v>
      </c>
      <c r="C629">
        <v>3</v>
      </c>
      <c r="D629" t="s">
        <v>29</v>
      </c>
      <c r="E629" t="s">
        <v>42</v>
      </c>
      <c r="F629">
        <v>4</v>
      </c>
      <c r="G629" s="7">
        <v>13826</v>
      </c>
      <c r="H629" t="s">
        <v>32</v>
      </c>
      <c r="I629">
        <v>3</v>
      </c>
      <c r="J629">
        <v>9</v>
      </c>
      <c r="K629" s="5">
        <v>0.12</v>
      </c>
      <c r="L629" s="5">
        <v>0.11</v>
      </c>
      <c r="M629" s="6">
        <f t="shared" si="27"/>
        <v>9.999999999999995E-3</v>
      </c>
      <c r="N629" s="8">
        <f t="shared" si="28"/>
        <v>2765.2000000000003</v>
      </c>
      <c r="O629">
        <v>500</v>
      </c>
      <c r="P629" t="str">
        <f t="shared" si="29"/>
        <v>low</v>
      </c>
      <c r="Q629" t="s">
        <v>33</v>
      </c>
      <c r="R629">
        <v>890</v>
      </c>
      <c r="S629" t="s">
        <v>34</v>
      </c>
      <c r="T629">
        <v>25</v>
      </c>
      <c r="U629">
        <v>4</v>
      </c>
      <c r="V629" t="s">
        <v>40</v>
      </c>
      <c r="W629">
        <v>81</v>
      </c>
      <c r="X629">
        <v>2</v>
      </c>
      <c r="Y629">
        <v>4</v>
      </c>
      <c r="Z629" t="s">
        <v>37</v>
      </c>
      <c r="AA629">
        <v>19028</v>
      </c>
      <c r="AB629">
        <v>3</v>
      </c>
      <c r="AC629">
        <v>22</v>
      </c>
      <c r="AD629">
        <v>4</v>
      </c>
      <c r="AE629">
        <v>3</v>
      </c>
      <c r="AF629">
        <v>0</v>
      </c>
      <c r="AG629">
        <v>31</v>
      </c>
      <c r="AH629">
        <v>3</v>
      </c>
      <c r="AI629">
        <v>8</v>
      </c>
      <c r="AJ629">
        <v>0</v>
      </c>
      <c r="AK629" t="str">
        <f>IF(Table2[[#This Row],[Alpha]]&gt;3%,"high performer",IF(Table2[[#This Row],[Alpha]]&gt;0%,"average performer","low performer"))</f>
        <v>average performer</v>
      </c>
      <c r="AL629" s="8">
        <v>17362.29004900291</v>
      </c>
      <c r="AM629">
        <f>Table2[[#This Row],[Salary]]/Table2[[#This Row],[Market Salary]]</f>
        <v>0.79632352419973573</v>
      </c>
      <c r="AN629" t="str">
        <f>IF(AND(Table2[[#This Row],[Alpha]]&gt;3%,Table2[[#This Row],[Salary]]&lt;MEDIAN(G:G)),"Underpaid",IF(AND(Table2[[#This Row],[Alpha]]&lt;0,Table2[[#This Row],[Salary]]&gt;MEDIAN(G:G)),"Overpaid","Fair"))</f>
        <v>Fair</v>
      </c>
      <c r="AO629" t="str">
        <f>IF(AND(Table2[[#This Row],[Alpha]]&gt;3%,Table2[[#This Row],[Tenure]]&gt;5),"Ready Now",IF(AND(Table2[[#This Row],[Alpha]]&gt;0,Table2[[#This Row],[Tenure]]&gt;3),"Ready Soon","Not Ready"))</f>
        <v>Ready Soon</v>
      </c>
    </row>
    <row r="630" spans="1:41" x14ac:dyDescent="0.35">
      <c r="A630">
        <v>37</v>
      </c>
      <c r="B630" t="s">
        <v>32</v>
      </c>
      <c r="C630">
        <v>4</v>
      </c>
      <c r="D630" t="s">
        <v>35</v>
      </c>
      <c r="E630" t="s">
        <v>30</v>
      </c>
      <c r="F630">
        <v>3</v>
      </c>
      <c r="G630" s="7">
        <v>6334</v>
      </c>
      <c r="H630" t="s">
        <v>32</v>
      </c>
      <c r="I630">
        <v>3</v>
      </c>
      <c r="J630">
        <v>1</v>
      </c>
      <c r="K630" s="5">
        <v>0.12</v>
      </c>
      <c r="L630" s="5">
        <v>0.09</v>
      </c>
      <c r="M630" s="6">
        <f t="shared" si="27"/>
        <v>0.03</v>
      </c>
      <c r="N630" s="8">
        <f t="shared" si="28"/>
        <v>1266.8000000000002</v>
      </c>
      <c r="O630">
        <v>4500</v>
      </c>
      <c r="P630" t="str">
        <f t="shared" si="29"/>
        <v>medium</v>
      </c>
      <c r="Q630" t="s">
        <v>26</v>
      </c>
      <c r="R630">
        <v>342</v>
      </c>
      <c r="S630" t="s">
        <v>27</v>
      </c>
      <c r="T630">
        <v>16</v>
      </c>
      <c r="U630">
        <v>4</v>
      </c>
      <c r="V630" t="s">
        <v>48</v>
      </c>
      <c r="W630">
        <v>66</v>
      </c>
      <c r="X630">
        <v>2</v>
      </c>
      <c r="Y630">
        <v>2</v>
      </c>
      <c r="Z630" t="s">
        <v>41</v>
      </c>
      <c r="AA630">
        <v>24558</v>
      </c>
      <c r="AB630">
        <v>4</v>
      </c>
      <c r="AC630">
        <v>19</v>
      </c>
      <c r="AD630">
        <v>3</v>
      </c>
      <c r="AE630">
        <v>4</v>
      </c>
      <c r="AF630">
        <v>2</v>
      </c>
      <c r="AG630">
        <v>9</v>
      </c>
      <c r="AH630">
        <v>2</v>
      </c>
      <c r="AI630">
        <v>0</v>
      </c>
      <c r="AJ630">
        <v>0</v>
      </c>
      <c r="AK630" t="str">
        <f>IF(Table2[[#This Row],[Alpha]]&gt;3%,"high performer",IF(Table2[[#This Row],[Alpha]]&gt;0%,"average performer","low performer"))</f>
        <v>average performer</v>
      </c>
      <c r="AL630" s="8">
        <v>8193.1684401896782</v>
      </c>
      <c r="AM630">
        <f>Table2[[#This Row],[Salary]]/Table2[[#This Row],[Market Salary]]</f>
        <v>0.77308309309619938</v>
      </c>
      <c r="AN630" t="str">
        <f>IF(AND(Table2[[#This Row],[Alpha]]&gt;3%,Table2[[#This Row],[Salary]]&lt;MEDIAN(G:G)),"Underpaid",IF(AND(Table2[[#This Row],[Alpha]]&lt;0,Table2[[#This Row],[Salary]]&gt;MEDIAN(G:G)),"Overpaid","Fair"))</f>
        <v>Fair</v>
      </c>
      <c r="AO630" t="str">
        <f>IF(AND(Table2[[#This Row],[Alpha]]&gt;3%,Table2[[#This Row],[Tenure]]&gt;5),"Ready Now",IF(AND(Table2[[#This Row],[Alpha]]&gt;0,Table2[[#This Row],[Tenure]]&gt;3),"Ready Soon","Not Ready"))</f>
        <v>Not Ready</v>
      </c>
    </row>
    <row r="631" spans="1:41" x14ac:dyDescent="0.35">
      <c r="A631">
        <v>28</v>
      </c>
      <c r="B631" t="s">
        <v>32</v>
      </c>
      <c r="C631">
        <v>2</v>
      </c>
      <c r="D631" t="s">
        <v>35</v>
      </c>
      <c r="E631" t="s">
        <v>50</v>
      </c>
      <c r="F631">
        <v>4</v>
      </c>
      <c r="G631" s="7">
        <v>4936</v>
      </c>
      <c r="H631" t="s">
        <v>32</v>
      </c>
      <c r="I631">
        <v>3</v>
      </c>
      <c r="J631">
        <v>5</v>
      </c>
      <c r="K631" s="5">
        <v>0.12</v>
      </c>
      <c r="L631" s="5">
        <v>0.11</v>
      </c>
      <c r="M631" s="6">
        <f t="shared" si="27"/>
        <v>9.999999999999995E-3</v>
      </c>
      <c r="N631" s="8">
        <f t="shared" si="28"/>
        <v>987.2</v>
      </c>
      <c r="O631">
        <v>4500</v>
      </c>
      <c r="P631" t="str">
        <f t="shared" si="29"/>
        <v>low</v>
      </c>
      <c r="Q631" t="s">
        <v>26</v>
      </c>
      <c r="R631">
        <v>1169</v>
      </c>
      <c r="S631" t="s">
        <v>50</v>
      </c>
      <c r="T631">
        <v>8</v>
      </c>
      <c r="U631">
        <v>2</v>
      </c>
      <c r="V631" t="s">
        <v>40</v>
      </c>
      <c r="W631">
        <v>63</v>
      </c>
      <c r="X631">
        <v>2</v>
      </c>
      <c r="Y631">
        <v>1</v>
      </c>
      <c r="Z631" t="s">
        <v>41</v>
      </c>
      <c r="AA631">
        <v>23965</v>
      </c>
      <c r="AB631">
        <v>1</v>
      </c>
      <c r="AC631">
        <v>13</v>
      </c>
      <c r="AD631">
        <v>3</v>
      </c>
      <c r="AE631">
        <v>4</v>
      </c>
      <c r="AF631">
        <v>1</v>
      </c>
      <c r="AG631">
        <v>6</v>
      </c>
      <c r="AH631">
        <v>6</v>
      </c>
      <c r="AI631">
        <v>1</v>
      </c>
      <c r="AJ631">
        <v>0</v>
      </c>
      <c r="AK631" t="str">
        <f>IF(Table2[[#This Row],[Alpha]]&gt;3%,"high performer",IF(Table2[[#This Row],[Alpha]]&gt;0%,"average performer","low performer"))</f>
        <v>average performer</v>
      </c>
      <c r="AL631" s="8">
        <v>4958.7802769776199</v>
      </c>
      <c r="AM631">
        <f>Table2[[#This Row],[Salary]]/Table2[[#This Row],[Market Salary]]</f>
        <v>0.9954060725208207</v>
      </c>
      <c r="AN631" t="str">
        <f>IF(AND(Table2[[#This Row],[Alpha]]&gt;3%,Table2[[#This Row],[Salary]]&lt;MEDIAN(G:G)),"Underpaid",IF(AND(Table2[[#This Row],[Alpha]]&lt;0,Table2[[#This Row],[Salary]]&gt;MEDIAN(G:G)),"Overpaid","Fair"))</f>
        <v>Fair</v>
      </c>
      <c r="AO631" t="str">
        <f>IF(AND(Table2[[#This Row],[Alpha]]&gt;3%,Table2[[#This Row],[Tenure]]&gt;5),"Ready Now",IF(AND(Table2[[#This Row],[Alpha]]&gt;0,Table2[[#This Row],[Tenure]]&gt;3),"Ready Soon","Not Ready"))</f>
        <v>Ready Soon</v>
      </c>
    </row>
    <row r="632" spans="1:41" x14ac:dyDescent="0.35">
      <c r="A632">
        <v>22</v>
      </c>
      <c r="B632" t="s">
        <v>32</v>
      </c>
      <c r="C632">
        <v>4</v>
      </c>
      <c r="D632" t="s">
        <v>35</v>
      </c>
      <c r="E632" t="s">
        <v>42</v>
      </c>
      <c r="F632">
        <v>4</v>
      </c>
      <c r="G632" s="7">
        <v>4775</v>
      </c>
      <c r="H632" t="s">
        <v>32</v>
      </c>
      <c r="I632">
        <v>1</v>
      </c>
      <c r="J632">
        <v>2</v>
      </c>
      <c r="K632" s="5">
        <v>0.15</v>
      </c>
      <c r="L632" s="5">
        <v>0.1</v>
      </c>
      <c r="M632" s="6">
        <f t="shared" si="27"/>
        <v>4.9999999999999989E-2</v>
      </c>
      <c r="N632" s="8">
        <f t="shared" si="28"/>
        <v>955</v>
      </c>
      <c r="O632">
        <v>3000</v>
      </c>
      <c r="P632" t="str">
        <f t="shared" si="29"/>
        <v>low</v>
      </c>
      <c r="Q632" t="s">
        <v>26</v>
      </c>
      <c r="R632">
        <v>1230</v>
      </c>
      <c r="S632" t="s">
        <v>34</v>
      </c>
      <c r="T632">
        <v>1</v>
      </c>
      <c r="U632">
        <v>2</v>
      </c>
      <c r="V632" t="s">
        <v>28</v>
      </c>
      <c r="W632">
        <v>33</v>
      </c>
      <c r="X632">
        <v>2</v>
      </c>
      <c r="Y632">
        <v>2</v>
      </c>
      <c r="Z632" t="s">
        <v>37</v>
      </c>
      <c r="AA632">
        <v>19146</v>
      </c>
      <c r="AB632">
        <v>6</v>
      </c>
      <c r="AC632">
        <v>22</v>
      </c>
      <c r="AD632">
        <v>4</v>
      </c>
      <c r="AE632">
        <v>1</v>
      </c>
      <c r="AF632">
        <v>2</v>
      </c>
      <c r="AG632">
        <v>4</v>
      </c>
      <c r="AH632">
        <v>2</v>
      </c>
      <c r="AI632">
        <v>2</v>
      </c>
      <c r="AJ632">
        <v>2</v>
      </c>
      <c r="AK632" t="str">
        <f>IF(Table2[[#This Row],[Alpha]]&gt;3%,"high performer",IF(Table2[[#This Row],[Alpha]]&gt;0%,"average performer","low performer"))</f>
        <v>high performer</v>
      </c>
      <c r="AL632" s="8">
        <v>6111.9293560927745</v>
      </c>
      <c r="AM632">
        <f>Table2[[#This Row],[Salary]]/Table2[[#This Row],[Market Salary]]</f>
        <v>0.7812590299722566</v>
      </c>
      <c r="AN632" t="str">
        <f>IF(AND(Table2[[#This Row],[Alpha]]&gt;3%,Table2[[#This Row],[Salary]]&lt;MEDIAN(G:G)),"Underpaid",IF(AND(Table2[[#This Row],[Alpha]]&lt;0,Table2[[#This Row],[Salary]]&gt;MEDIAN(G:G)),"Overpaid","Fair"))</f>
        <v>Underpaid</v>
      </c>
      <c r="AO632" t="str">
        <f>IF(AND(Table2[[#This Row],[Alpha]]&gt;3%,Table2[[#This Row],[Tenure]]&gt;5),"Ready Now",IF(AND(Table2[[#This Row],[Alpha]]&gt;0,Table2[[#This Row],[Tenure]]&gt;3),"Ready Soon","Not Ready"))</f>
        <v>Not Ready</v>
      </c>
    </row>
    <row r="633" spans="1:41" x14ac:dyDescent="0.35">
      <c r="A633">
        <v>44</v>
      </c>
      <c r="B633" t="s">
        <v>32</v>
      </c>
      <c r="C633">
        <v>1</v>
      </c>
      <c r="D633" t="s">
        <v>35</v>
      </c>
      <c r="E633" t="s">
        <v>39</v>
      </c>
      <c r="F633">
        <v>4</v>
      </c>
      <c r="G633" s="7">
        <v>2818</v>
      </c>
      <c r="H633" t="s">
        <v>25</v>
      </c>
      <c r="I633">
        <v>2</v>
      </c>
      <c r="J633">
        <v>3</v>
      </c>
      <c r="K633" s="5">
        <v>0.12</v>
      </c>
      <c r="L633" s="5">
        <v>0.1</v>
      </c>
      <c r="M633" s="6">
        <f t="shared" si="27"/>
        <v>1.999999999999999E-2</v>
      </c>
      <c r="N633" s="8">
        <f t="shared" si="28"/>
        <v>563.6</v>
      </c>
      <c r="O633">
        <v>500</v>
      </c>
      <c r="P633" t="str">
        <f t="shared" si="29"/>
        <v>low</v>
      </c>
      <c r="Q633" t="s">
        <v>26</v>
      </c>
      <c r="R633">
        <v>986</v>
      </c>
      <c r="S633" t="s">
        <v>34</v>
      </c>
      <c r="T633">
        <v>8</v>
      </c>
      <c r="U633">
        <v>4</v>
      </c>
      <c r="V633" t="s">
        <v>28</v>
      </c>
      <c r="W633">
        <v>62</v>
      </c>
      <c r="X633">
        <v>4</v>
      </c>
      <c r="Y633">
        <v>1</v>
      </c>
      <c r="Z633" t="s">
        <v>37</v>
      </c>
      <c r="AA633">
        <v>5044</v>
      </c>
      <c r="AB633">
        <v>2</v>
      </c>
      <c r="AC633">
        <v>24</v>
      </c>
      <c r="AD633">
        <v>4</v>
      </c>
      <c r="AE633">
        <v>3</v>
      </c>
      <c r="AF633">
        <v>1</v>
      </c>
      <c r="AG633">
        <v>10</v>
      </c>
      <c r="AH633">
        <v>2</v>
      </c>
      <c r="AI633">
        <v>2</v>
      </c>
      <c r="AJ633">
        <v>0</v>
      </c>
      <c r="AK633" t="str">
        <f>IF(Table2[[#This Row],[Alpha]]&gt;3%,"high performer",IF(Table2[[#This Row],[Alpha]]&gt;0%,"average performer","low performer"))</f>
        <v>average performer</v>
      </c>
      <c r="AL633" s="8">
        <v>3058.0923023472192</v>
      </c>
      <c r="AM633">
        <f>Table2[[#This Row],[Salary]]/Table2[[#This Row],[Market Salary]]</f>
        <v>0.92148951744754803</v>
      </c>
      <c r="AN633" t="str">
        <f>IF(AND(Table2[[#This Row],[Alpha]]&gt;3%,Table2[[#This Row],[Salary]]&lt;MEDIAN(G:G)),"Underpaid",IF(AND(Table2[[#This Row],[Alpha]]&lt;0,Table2[[#This Row],[Salary]]&gt;MEDIAN(G:G)),"Overpaid","Fair"))</f>
        <v>Fair</v>
      </c>
      <c r="AO633" t="str">
        <f>IF(AND(Table2[[#This Row],[Alpha]]&gt;3%,Table2[[#This Row],[Tenure]]&gt;5),"Ready Now",IF(AND(Table2[[#This Row],[Alpha]]&gt;0,Table2[[#This Row],[Tenure]]&gt;3),"Ready Soon","Not Ready"))</f>
        <v>Not Ready</v>
      </c>
    </row>
    <row r="634" spans="1:41" x14ac:dyDescent="0.35">
      <c r="A634">
        <v>42</v>
      </c>
      <c r="B634" t="s">
        <v>32</v>
      </c>
      <c r="C634">
        <v>2</v>
      </c>
      <c r="D634" t="s">
        <v>35</v>
      </c>
      <c r="E634" t="s">
        <v>36</v>
      </c>
      <c r="F634">
        <v>4</v>
      </c>
      <c r="G634" s="7">
        <v>2515</v>
      </c>
      <c r="H634" t="s">
        <v>25</v>
      </c>
      <c r="I634">
        <v>3</v>
      </c>
      <c r="J634">
        <v>2</v>
      </c>
      <c r="K634" s="5">
        <v>0.1</v>
      </c>
      <c r="L634" s="5">
        <v>0.09</v>
      </c>
      <c r="M634" s="6">
        <f t="shared" si="27"/>
        <v>1.0000000000000009E-2</v>
      </c>
      <c r="N634" s="8">
        <f t="shared" si="28"/>
        <v>503</v>
      </c>
      <c r="O634">
        <v>3000</v>
      </c>
      <c r="P634" t="str">
        <f t="shared" si="29"/>
        <v>low</v>
      </c>
      <c r="Q634" t="s">
        <v>33</v>
      </c>
      <c r="R634">
        <v>1271</v>
      </c>
      <c r="S634" t="s">
        <v>34</v>
      </c>
      <c r="T634">
        <v>2</v>
      </c>
      <c r="U634">
        <v>1</v>
      </c>
      <c r="V634" t="s">
        <v>40</v>
      </c>
      <c r="W634">
        <v>35</v>
      </c>
      <c r="X634">
        <v>3</v>
      </c>
      <c r="Y634">
        <v>1</v>
      </c>
      <c r="Z634" t="s">
        <v>31</v>
      </c>
      <c r="AA634">
        <v>9068</v>
      </c>
      <c r="AB634">
        <v>5</v>
      </c>
      <c r="AC634">
        <v>14</v>
      </c>
      <c r="AD634">
        <v>3</v>
      </c>
      <c r="AE634">
        <v>4</v>
      </c>
      <c r="AF634">
        <v>0</v>
      </c>
      <c r="AG634">
        <v>8</v>
      </c>
      <c r="AH634">
        <v>2</v>
      </c>
      <c r="AI634">
        <v>1</v>
      </c>
      <c r="AJ634">
        <v>2</v>
      </c>
      <c r="AK634" t="str">
        <f>IF(Table2[[#This Row],[Alpha]]&gt;3%,"high performer",IF(Table2[[#This Row],[Alpha]]&gt;0%,"average performer","low performer"))</f>
        <v>average performer</v>
      </c>
      <c r="AL634" s="8">
        <v>2594.4944526540021</v>
      </c>
      <c r="AM634">
        <f>Table2[[#This Row],[Salary]]/Table2[[#This Row],[Market Salary]]</f>
        <v>0.9693603304594911</v>
      </c>
      <c r="AN634" t="str">
        <f>IF(AND(Table2[[#This Row],[Alpha]]&gt;3%,Table2[[#This Row],[Salary]]&lt;MEDIAN(G:G)),"Underpaid",IF(AND(Table2[[#This Row],[Alpha]]&lt;0,Table2[[#This Row],[Salary]]&gt;MEDIAN(G:G)),"Overpaid","Fair"))</f>
        <v>Fair</v>
      </c>
      <c r="AO634" t="str">
        <f>IF(AND(Table2[[#This Row],[Alpha]]&gt;3%,Table2[[#This Row],[Tenure]]&gt;5),"Ready Now",IF(AND(Table2[[#This Row],[Alpha]]&gt;0,Table2[[#This Row],[Tenure]]&gt;3),"Ready Soon","Not Ready"))</f>
        <v>Not Ready</v>
      </c>
    </row>
    <row r="635" spans="1:41" x14ac:dyDescent="0.35">
      <c r="A635">
        <v>36</v>
      </c>
      <c r="B635" t="s">
        <v>32</v>
      </c>
      <c r="C635">
        <v>1</v>
      </c>
      <c r="D635" t="s">
        <v>35</v>
      </c>
      <c r="E635" t="s">
        <v>50</v>
      </c>
      <c r="F635">
        <v>1</v>
      </c>
      <c r="G635" s="7">
        <v>2342</v>
      </c>
      <c r="H635" t="s">
        <v>32</v>
      </c>
      <c r="I635">
        <v>3</v>
      </c>
      <c r="J635">
        <v>5</v>
      </c>
      <c r="K635" s="5">
        <v>0.12</v>
      </c>
      <c r="L635" s="5">
        <v>0.09</v>
      </c>
      <c r="M635" s="6">
        <f t="shared" si="27"/>
        <v>0.03</v>
      </c>
      <c r="N635" s="8">
        <f t="shared" si="28"/>
        <v>468.40000000000003</v>
      </c>
      <c r="O635">
        <v>4500</v>
      </c>
      <c r="P635" t="str">
        <f t="shared" si="29"/>
        <v>low</v>
      </c>
      <c r="Q635" t="s">
        <v>26</v>
      </c>
      <c r="R635">
        <v>1278</v>
      </c>
      <c r="S635" t="s">
        <v>50</v>
      </c>
      <c r="T635">
        <v>8</v>
      </c>
      <c r="U635">
        <v>3</v>
      </c>
      <c r="V635" t="s">
        <v>28</v>
      </c>
      <c r="W635">
        <v>77</v>
      </c>
      <c r="X635">
        <v>2</v>
      </c>
      <c r="Y635">
        <v>1</v>
      </c>
      <c r="Z635" t="s">
        <v>37</v>
      </c>
      <c r="AA635">
        <v>8635</v>
      </c>
      <c r="AB635">
        <v>0</v>
      </c>
      <c r="AC635">
        <v>21</v>
      </c>
      <c r="AD635">
        <v>4</v>
      </c>
      <c r="AE635">
        <v>3</v>
      </c>
      <c r="AF635">
        <v>0</v>
      </c>
      <c r="AG635">
        <v>6</v>
      </c>
      <c r="AH635">
        <v>3</v>
      </c>
      <c r="AI635">
        <v>4</v>
      </c>
      <c r="AJ635">
        <v>0</v>
      </c>
      <c r="AK635" t="str">
        <f>IF(Table2[[#This Row],[Alpha]]&gt;3%,"high performer",IF(Table2[[#This Row],[Alpha]]&gt;0%,"average performer","low performer"))</f>
        <v>average performer</v>
      </c>
      <c r="AL635" s="8">
        <v>2921.6257600932595</v>
      </c>
      <c r="AM635">
        <f>Table2[[#This Row],[Salary]]/Table2[[#This Row],[Market Salary]]</f>
        <v>0.80160848524461337</v>
      </c>
      <c r="AN635" t="str">
        <f>IF(AND(Table2[[#This Row],[Alpha]]&gt;3%,Table2[[#This Row],[Salary]]&lt;MEDIAN(G:G)),"Underpaid",IF(AND(Table2[[#This Row],[Alpha]]&lt;0,Table2[[#This Row],[Salary]]&gt;MEDIAN(G:G)),"Overpaid","Fair"))</f>
        <v>Fair</v>
      </c>
      <c r="AO635" t="str">
        <f>IF(AND(Table2[[#This Row],[Alpha]]&gt;3%,Table2[[#This Row],[Tenure]]&gt;5),"Ready Now",IF(AND(Table2[[#This Row],[Alpha]]&gt;0,Table2[[#This Row],[Tenure]]&gt;3),"Ready Soon","Not Ready"))</f>
        <v>Ready Soon</v>
      </c>
    </row>
    <row r="636" spans="1:41" x14ac:dyDescent="0.35">
      <c r="A636">
        <v>25</v>
      </c>
      <c r="B636" t="s">
        <v>32</v>
      </c>
      <c r="C636">
        <v>3</v>
      </c>
      <c r="D636" t="s">
        <v>35</v>
      </c>
      <c r="E636" t="s">
        <v>30</v>
      </c>
      <c r="F636">
        <v>1</v>
      </c>
      <c r="G636" s="7">
        <v>4194</v>
      </c>
      <c r="H636" t="s">
        <v>25</v>
      </c>
      <c r="I636">
        <v>3</v>
      </c>
      <c r="J636">
        <v>5</v>
      </c>
      <c r="K636" s="5">
        <v>0.12</v>
      </c>
      <c r="L636" s="5">
        <v>0.09</v>
      </c>
      <c r="M636" s="6">
        <f t="shared" si="27"/>
        <v>0.03</v>
      </c>
      <c r="N636" s="8">
        <f t="shared" si="28"/>
        <v>838.80000000000007</v>
      </c>
      <c r="O636">
        <v>3000</v>
      </c>
      <c r="P636" t="str">
        <f t="shared" si="29"/>
        <v>low</v>
      </c>
      <c r="Q636" t="s">
        <v>26</v>
      </c>
      <c r="R636">
        <v>141</v>
      </c>
      <c r="S636" t="s">
        <v>27</v>
      </c>
      <c r="T636">
        <v>3</v>
      </c>
      <c r="U636">
        <v>1</v>
      </c>
      <c r="V636" t="s">
        <v>38</v>
      </c>
      <c r="W636">
        <v>98</v>
      </c>
      <c r="X636">
        <v>3</v>
      </c>
      <c r="Y636">
        <v>2</v>
      </c>
      <c r="Z636" t="s">
        <v>37</v>
      </c>
      <c r="AA636">
        <v>14363</v>
      </c>
      <c r="AB636">
        <v>1</v>
      </c>
      <c r="AC636">
        <v>18</v>
      </c>
      <c r="AD636">
        <v>3</v>
      </c>
      <c r="AE636">
        <v>4</v>
      </c>
      <c r="AF636">
        <v>0</v>
      </c>
      <c r="AG636">
        <v>5</v>
      </c>
      <c r="AH636">
        <v>3</v>
      </c>
      <c r="AI636">
        <v>3</v>
      </c>
      <c r="AJ636">
        <v>0</v>
      </c>
      <c r="AK636" t="str">
        <f>IF(Table2[[#This Row],[Alpha]]&gt;3%,"high performer",IF(Table2[[#This Row],[Alpha]]&gt;0%,"average performer","low performer"))</f>
        <v>average performer</v>
      </c>
      <c r="AL636" s="8">
        <v>4486.6877056775065</v>
      </c>
      <c r="AM636">
        <f>Table2[[#This Row],[Salary]]/Table2[[#This Row],[Market Salary]]</f>
        <v>0.93476530463505714</v>
      </c>
      <c r="AN636" t="str">
        <f>IF(AND(Table2[[#This Row],[Alpha]]&gt;3%,Table2[[#This Row],[Salary]]&lt;MEDIAN(G:G)),"Underpaid",IF(AND(Table2[[#This Row],[Alpha]]&lt;0,Table2[[#This Row],[Salary]]&gt;MEDIAN(G:G)),"Overpaid","Fair"))</f>
        <v>Fair</v>
      </c>
      <c r="AO636" t="str">
        <f>IF(AND(Table2[[#This Row],[Alpha]]&gt;3%,Table2[[#This Row],[Tenure]]&gt;5),"Ready Now",IF(AND(Table2[[#This Row],[Alpha]]&gt;0,Table2[[#This Row],[Tenure]]&gt;3),"Ready Soon","Not Ready"))</f>
        <v>Ready Soon</v>
      </c>
    </row>
    <row r="637" spans="1:41" x14ac:dyDescent="0.35">
      <c r="A637">
        <v>35</v>
      </c>
      <c r="B637" t="s">
        <v>32</v>
      </c>
      <c r="C637">
        <v>4</v>
      </c>
      <c r="D637" t="s">
        <v>29</v>
      </c>
      <c r="E637" t="s">
        <v>42</v>
      </c>
      <c r="F637">
        <v>3</v>
      </c>
      <c r="G637" s="7">
        <v>10685</v>
      </c>
      <c r="H637" t="s">
        <v>25</v>
      </c>
      <c r="I637">
        <v>3</v>
      </c>
      <c r="J637">
        <v>17</v>
      </c>
      <c r="K637" s="5">
        <v>0.15</v>
      </c>
      <c r="L637" s="5">
        <v>0.1</v>
      </c>
      <c r="M637" s="6">
        <f t="shared" si="27"/>
        <v>4.9999999999999989E-2</v>
      </c>
      <c r="N637" s="8">
        <f t="shared" si="28"/>
        <v>2137</v>
      </c>
      <c r="O637">
        <v>500</v>
      </c>
      <c r="P637" t="str">
        <f t="shared" si="29"/>
        <v>low</v>
      </c>
      <c r="Q637" t="s">
        <v>26</v>
      </c>
      <c r="R637">
        <v>607</v>
      </c>
      <c r="S637" t="s">
        <v>34</v>
      </c>
      <c r="T637">
        <v>9</v>
      </c>
      <c r="U637">
        <v>3</v>
      </c>
      <c r="V637" t="s">
        <v>28</v>
      </c>
      <c r="W637">
        <v>66</v>
      </c>
      <c r="X637">
        <v>2</v>
      </c>
      <c r="Y637">
        <v>3</v>
      </c>
      <c r="Z637" t="s">
        <v>37</v>
      </c>
      <c r="AA637">
        <v>23457</v>
      </c>
      <c r="AB637">
        <v>1</v>
      </c>
      <c r="AC637">
        <v>20</v>
      </c>
      <c r="AD637">
        <v>4</v>
      </c>
      <c r="AE637">
        <v>2</v>
      </c>
      <c r="AF637">
        <v>1</v>
      </c>
      <c r="AG637">
        <v>17</v>
      </c>
      <c r="AH637">
        <v>2</v>
      </c>
      <c r="AI637">
        <v>14</v>
      </c>
      <c r="AJ637">
        <v>5</v>
      </c>
      <c r="AK637" t="str">
        <f>IF(Table2[[#This Row],[Alpha]]&gt;3%,"high performer",IF(Table2[[#This Row],[Alpha]]&gt;0%,"average performer","low performer"))</f>
        <v>high performer</v>
      </c>
      <c r="AL637" s="8">
        <v>11757.946821183928</v>
      </c>
      <c r="AM637">
        <f>Table2[[#This Row],[Salary]]/Table2[[#This Row],[Market Salary]]</f>
        <v>0.90874709356136618</v>
      </c>
      <c r="AN637" t="str">
        <f>IF(AND(Table2[[#This Row],[Alpha]]&gt;3%,Table2[[#This Row],[Salary]]&lt;MEDIAN(G:G)),"Underpaid",IF(AND(Table2[[#This Row],[Alpha]]&lt;0,Table2[[#This Row],[Salary]]&gt;MEDIAN(G:G)),"Overpaid","Fair"))</f>
        <v>Fair</v>
      </c>
      <c r="AO637" t="str">
        <f>IF(AND(Table2[[#This Row],[Alpha]]&gt;3%,Table2[[#This Row],[Tenure]]&gt;5),"Ready Now",IF(AND(Table2[[#This Row],[Alpha]]&gt;0,Table2[[#This Row],[Tenure]]&gt;3),"Ready Soon","Not Ready"))</f>
        <v>Ready Now</v>
      </c>
    </row>
    <row r="638" spans="1:41" x14ac:dyDescent="0.35">
      <c r="A638">
        <v>35</v>
      </c>
      <c r="B638" t="s">
        <v>25</v>
      </c>
      <c r="C638">
        <v>4</v>
      </c>
      <c r="D638" t="s">
        <v>29</v>
      </c>
      <c r="E638" t="s">
        <v>36</v>
      </c>
      <c r="F638">
        <v>2</v>
      </c>
      <c r="G638" s="7">
        <v>2022</v>
      </c>
      <c r="H638" t="s">
        <v>25</v>
      </c>
      <c r="I638">
        <v>2</v>
      </c>
      <c r="J638">
        <v>10</v>
      </c>
      <c r="K638" s="5">
        <v>0.12</v>
      </c>
      <c r="L638" s="5">
        <v>0.1</v>
      </c>
      <c r="M638" s="6">
        <f t="shared" si="27"/>
        <v>1.999999999999999E-2</v>
      </c>
      <c r="N638" s="8">
        <f t="shared" si="28"/>
        <v>404.40000000000003</v>
      </c>
      <c r="O638">
        <v>3000</v>
      </c>
      <c r="P638" t="str">
        <f t="shared" si="29"/>
        <v>medium</v>
      </c>
      <c r="Q638" t="s">
        <v>33</v>
      </c>
      <c r="R638">
        <v>130</v>
      </c>
      <c r="S638" t="s">
        <v>34</v>
      </c>
      <c r="T638">
        <v>25</v>
      </c>
      <c r="U638">
        <v>4</v>
      </c>
      <c r="V638" t="s">
        <v>28</v>
      </c>
      <c r="W638">
        <v>96</v>
      </c>
      <c r="X638">
        <v>3</v>
      </c>
      <c r="Y638">
        <v>1</v>
      </c>
      <c r="Z638" t="s">
        <v>41</v>
      </c>
      <c r="AA638">
        <v>16612</v>
      </c>
      <c r="AB638">
        <v>1</v>
      </c>
      <c r="AC638">
        <v>19</v>
      </c>
      <c r="AD638">
        <v>3</v>
      </c>
      <c r="AE638">
        <v>1</v>
      </c>
      <c r="AF638">
        <v>1</v>
      </c>
      <c r="AG638">
        <v>10</v>
      </c>
      <c r="AH638">
        <v>3</v>
      </c>
      <c r="AI638">
        <v>2</v>
      </c>
      <c r="AJ638">
        <v>7</v>
      </c>
      <c r="AK638" t="str">
        <f>IF(Table2[[#This Row],[Alpha]]&gt;3%,"high performer",IF(Table2[[#This Row],[Alpha]]&gt;0%,"average performer","low performer"))</f>
        <v>average performer</v>
      </c>
      <c r="AL638" s="8">
        <v>2232.3583264780568</v>
      </c>
      <c r="AM638">
        <f>Table2[[#This Row],[Salary]]/Table2[[#This Row],[Market Salary]]</f>
        <v>0.90576856592286659</v>
      </c>
      <c r="AN638" t="str">
        <f>IF(AND(Table2[[#This Row],[Alpha]]&gt;3%,Table2[[#This Row],[Salary]]&lt;MEDIAN(G:G)),"Underpaid",IF(AND(Table2[[#This Row],[Alpha]]&lt;0,Table2[[#This Row],[Salary]]&gt;MEDIAN(G:G)),"Overpaid","Fair"))</f>
        <v>Fair</v>
      </c>
      <c r="AO638" t="str">
        <f>IF(AND(Table2[[#This Row],[Alpha]]&gt;3%,Table2[[#This Row],[Tenure]]&gt;5),"Ready Now",IF(AND(Table2[[#This Row],[Alpha]]&gt;0,Table2[[#This Row],[Tenure]]&gt;3),"Ready Soon","Not Ready"))</f>
        <v>Ready Soon</v>
      </c>
    </row>
    <row r="639" spans="1:41" x14ac:dyDescent="0.35">
      <c r="A639">
        <v>32</v>
      </c>
      <c r="B639" t="s">
        <v>32</v>
      </c>
      <c r="C639">
        <v>4</v>
      </c>
      <c r="D639" t="s">
        <v>35</v>
      </c>
      <c r="E639" t="s">
        <v>39</v>
      </c>
      <c r="F639">
        <v>4</v>
      </c>
      <c r="G639" s="7">
        <v>2314</v>
      </c>
      <c r="H639" t="s">
        <v>32</v>
      </c>
      <c r="I639">
        <v>3</v>
      </c>
      <c r="J639">
        <v>3</v>
      </c>
      <c r="K639" s="5">
        <v>0.12</v>
      </c>
      <c r="L639" s="5">
        <v>0.11</v>
      </c>
      <c r="M639" s="6">
        <f t="shared" si="27"/>
        <v>9.999999999999995E-3</v>
      </c>
      <c r="N639" s="8">
        <f t="shared" si="28"/>
        <v>462.8</v>
      </c>
      <c r="O639">
        <v>1200</v>
      </c>
      <c r="P639" t="str">
        <f t="shared" si="29"/>
        <v>low</v>
      </c>
      <c r="Q639" t="s">
        <v>44</v>
      </c>
      <c r="R639">
        <v>300</v>
      </c>
      <c r="S639" t="s">
        <v>34</v>
      </c>
      <c r="T639">
        <v>1</v>
      </c>
      <c r="U639">
        <v>3</v>
      </c>
      <c r="V639" t="s">
        <v>28</v>
      </c>
      <c r="W639">
        <v>61</v>
      </c>
      <c r="X639">
        <v>3</v>
      </c>
      <c r="Y639">
        <v>1</v>
      </c>
      <c r="Z639" t="s">
        <v>41</v>
      </c>
      <c r="AA639">
        <v>9148</v>
      </c>
      <c r="AB639">
        <v>0</v>
      </c>
      <c r="AC639">
        <v>12</v>
      </c>
      <c r="AD639">
        <v>3</v>
      </c>
      <c r="AE639">
        <v>2</v>
      </c>
      <c r="AF639">
        <v>1</v>
      </c>
      <c r="AG639">
        <v>4</v>
      </c>
      <c r="AH639">
        <v>2</v>
      </c>
      <c r="AI639">
        <v>0</v>
      </c>
      <c r="AJ639">
        <v>0</v>
      </c>
      <c r="AK639" t="str">
        <f>IF(Table2[[#This Row],[Alpha]]&gt;3%,"high performer",IF(Table2[[#This Row],[Alpha]]&gt;0%,"average performer","low performer"))</f>
        <v>average performer</v>
      </c>
      <c r="AL639" s="8">
        <v>2327.9699229039229</v>
      </c>
      <c r="AM639">
        <f>Table2[[#This Row],[Salary]]/Table2[[#This Row],[Market Salary]]</f>
        <v>0.99399909648038032</v>
      </c>
      <c r="AN639" t="str">
        <f>IF(AND(Table2[[#This Row],[Alpha]]&gt;3%,Table2[[#This Row],[Salary]]&lt;MEDIAN(G:G)),"Underpaid",IF(AND(Table2[[#This Row],[Alpha]]&lt;0,Table2[[#This Row],[Salary]]&gt;MEDIAN(G:G)),"Overpaid","Fair"))</f>
        <v>Fair</v>
      </c>
      <c r="AO639" t="str">
        <f>IF(AND(Table2[[#This Row],[Alpha]]&gt;3%,Table2[[#This Row],[Tenure]]&gt;5),"Ready Now",IF(AND(Table2[[#This Row],[Alpha]]&gt;0,Table2[[#This Row],[Tenure]]&gt;3),"Ready Soon","Not Ready"))</f>
        <v>Not Ready</v>
      </c>
    </row>
    <row r="640" spans="1:41" x14ac:dyDescent="0.35">
      <c r="A640">
        <v>25</v>
      </c>
      <c r="B640" t="s">
        <v>32</v>
      </c>
      <c r="C640">
        <v>3</v>
      </c>
      <c r="D640" t="s">
        <v>35</v>
      </c>
      <c r="E640" t="s">
        <v>30</v>
      </c>
      <c r="F640">
        <v>1</v>
      </c>
      <c r="G640" s="7">
        <v>4256</v>
      </c>
      <c r="H640" t="s">
        <v>32</v>
      </c>
      <c r="I640">
        <v>4</v>
      </c>
      <c r="J640">
        <v>5</v>
      </c>
      <c r="K640" s="5">
        <v>0.1</v>
      </c>
      <c r="L640" s="5">
        <v>0.09</v>
      </c>
      <c r="M640" s="6">
        <f t="shared" si="27"/>
        <v>1.0000000000000009E-2</v>
      </c>
      <c r="N640" s="8">
        <f t="shared" si="28"/>
        <v>851.2</v>
      </c>
      <c r="O640">
        <v>1200</v>
      </c>
      <c r="P640" t="str">
        <f t="shared" si="29"/>
        <v>low</v>
      </c>
      <c r="Q640" t="s">
        <v>26</v>
      </c>
      <c r="R640">
        <v>583</v>
      </c>
      <c r="S640" t="s">
        <v>27</v>
      </c>
      <c r="T640">
        <v>4</v>
      </c>
      <c r="U640">
        <v>1</v>
      </c>
      <c r="V640" t="s">
        <v>48</v>
      </c>
      <c r="W640">
        <v>87</v>
      </c>
      <c r="X640">
        <v>2</v>
      </c>
      <c r="Y640">
        <v>2</v>
      </c>
      <c r="Z640" t="s">
        <v>37</v>
      </c>
      <c r="AA640">
        <v>18154</v>
      </c>
      <c r="AB640">
        <v>1</v>
      </c>
      <c r="AC640">
        <v>12</v>
      </c>
      <c r="AD640">
        <v>3</v>
      </c>
      <c r="AE640">
        <v>1</v>
      </c>
      <c r="AF640">
        <v>0</v>
      </c>
      <c r="AG640">
        <v>5</v>
      </c>
      <c r="AH640">
        <v>1</v>
      </c>
      <c r="AI640">
        <v>2</v>
      </c>
      <c r="AJ640">
        <v>0</v>
      </c>
      <c r="AK640" t="str">
        <f>IF(Table2[[#This Row],[Alpha]]&gt;3%,"high performer",IF(Table2[[#This Row],[Alpha]]&gt;0%,"average performer","low performer"))</f>
        <v>average performer</v>
      </c>
      <c r="AL640" s="8">
        <v>5509.909515753382</v>
      </c>
      <c r="AM640">
        <f>Table2[[#This Row],[Salary]]/Table2[[#This Row],[Market Salary]]</f>
        <v>0.77242647775461115</v>
      </c>
      <c r="AN640" t="str">
        <f>IF(AND(Table2[[#This Row],[Alpha]]&gt;3%,Table2[[#This Row],[Salary]]&lt;MEDIAN(G:G)),"Underpaid",IF(AND(Table2[[#This Row],[Alpha]]&lt;0,Table2[[#This Row],[Salary]]&gt;MEDIAN(G:G)),"Overpaid","Fair"))</f>
        <v>Fair</v>
      </c>
      <c r="AO640" t="str">
        <f>IF(AND(Table2[[#This Row],[Alpha]]&gt;3%,Table2[[#This Row],[Tenure]]&gt;5),"Ready Now",IF(AND(Table2[[#This Row],[Alpha]]&gt;0,Table2[[#This Row],[Tenure]]&gt;3),"Ready Soon","Not Ready"))</f>
        <v>Ready Soon</v>
      </c>
    </row>
    <row r="641" spans="1:41" x14ac:dyDescent="0.35">
      <c r="A641">
        <v>49</v>
      </c>
      <c r="B641" t="s">
        <v>32</v>
      </c>
      <c r="C641">
        <v>3</v>
      </c>
      <c r="D641" t="s">
        <v>29</v>
      </c>
      <c r="E641" t="s">
        <v>36</v>
      </c>
      <c r="F641">
        <v>1</v>
      </c>
      <c r="G641" s="7">
        <v>3580</v>
      </c>
      <c r="H641" t="s">
        <v>32</v>
      </c>
      <c r="I641">
        <v>3</v>
      </c>
      <c r="J641">
        <v>4</v>
      </c>
      <c r="K641" s="5">
        <v>0.1</v>
      </c>
      <c r="L641" s="5">
        <v>0.09</v>
      </c>
      <c r="M641" s="6">
        <f t="shared" si="27"/>
        <v>1.0000000000000009E-2</v>
      </c>
      <c r="N641" s="8">
        <f t="shared" si="28"/>
        <v>716</v>
      </c>
      <c r="O641">
        <v>4500</v>
      </c>
      <c r="P641" t="str">
        <f t="shared" si="29"/>
        <v>low</v>
      </c>
      <c r="Q641" t="s">
        <v>26</v>
      </c>
      <c r="R641">
        <v>1418</v>
      </c>
      <c r="S641" t="s">
        <v>34</v>
      </c>
      <c r="T641">
        <v>1</v>
      </c>
      <c r="U641">
        <v>3</v>
      </c>
      <c r="V641" t="s">
        <v>49</v>
      </c>
      <c r="W641">
        <v>36</v>
      </c>
      <c r="X641">
        <v>3</v>
      </c>
      <c r="Y641">
        <v>1</v>
      </c>
      <c r="Z641" t="s">
        <v>37</v>
      </c>
      <c r="AA641">
        <v>10554</v>
      </c>
      <c r="AB641">
        <v>2</v>
      </c>
      <c r="AC641">
        <v>16</v>
      </c>
      <c r="AD641">
        <v>3</v>
      </c>
      <c r="AE641">
        <v>2</v>
      </c>
      <c r="AF641">
        <v>1</v>
      </c>
      <c r="AG641">
        <v>7</v>
      </c>
      <c r="AH641">
        <v>2</v>
      </c>
      <c r="AI641">
        <v>2</v>
      </c>
      <c r="AJ641">
        <v>0</v>
      </c>
      <c r="AK641" t="str">
        <f>IF(Table2[[#This Row],[Alpha]]&gt;3%,"high performer",IF(Table2[[#This Row],[Alpha]]&gt;0%,"average performer","low performer"))</f>
        <v>average performer</v>
      </c>
      <c r="AL641" s="8">
        <v>3946.5142475269249</v>
      </c>
      <c r="AM641">
        <f>Table2[[#This Row],[Salary]]/Table2[[#This Row],[Market Salary]]</f>
        <v>0.90712962768179528</v>
      </c>
      <c r="AN641" t="str">
        <f>IF(AND(Table2[[#This Row],[Alpha]]&gt;3%,Table2[[#This Row],[Salary]]&lt;MEDIAN(G:G)),"Underpaid",IF(AND(Table2[[#This Row],[Alpha]]&lt;0,Table2[[#This Row],[Salary]]&gt;MEDIAN(G:G)),"Overpaid","Fair"))</f>
        <v>Fair</v>
      </c>
      <c r="AO641" t="str">
        <f>IF(AND(Table2[[#This Row],[Alpha]]&gt;3%,Table2[[#This Row],[Tenure]]&gt;5),"Ready Now",IF(AND(Table2[[#This Row],[Alpha]]&gt;0,Table2[[#This Row],[Tenure]]&gt;3),"Ready Soon","Not Ready"))</f>
        <v>Ready Soon</v>
      </c>
    </row>
    <row r="642" spans="1:41" x14ac:dyDescent="0.35">
      <c r="A642">
        <v>24</v>
      </c>
      <c r="B642" t="s">
        <v>32</v>
      </c>
      <c r="C642">
        <v>1</v>
      </c>
      <c r="D642" t="s">
        <v>35</v>
      </c>
      <c r="E642" t="s">
        <v>39</v>
      </c>
      <c r="F642">
        <v>4</v>
      </c>
      <c r="G642" s="7">
        <v>3162</v>
      </c>
      <c r="H642" t="s">
        <v>32</v>
      </c>
      <c r="I642">
        <v>2</v>
      </c>
      <c r="J642">
        <v>5</v>
      </c>
      <c r="K642" s="5">
        <v>0.1</v>
      </c>
      <c r="L642" s="5">
        <v>7.0000000000000007E-2</v>
      </c>
      <c r="M642" s="6">
        <f t="shared" ref="M642:M705" si="30">K642-L642</f>
        <v>0.03</v>
      </c>
      <c r="N642" s="8">
        <f t="shared" ref="N642:N705" si="31">G642 * 0.2</f>
        <v>632.40000000000009</v>
      </c>
      <c r="O642">
        <v>1200</v>
      </c>
      <c r="P642" t="str">
        <f t="shared" si="29"/>
        <v>low</v>
      </c>
      <c r="Q642" t="s">
        <v>44</v>
      </c>
      <c r="R642">
        <v>1269</v>
      </c>
      <c r="S642" t="s">
        <v>34</v>
      </c>
      <c r="T642">
        <v>4</v>
      </c>
      <c r="U642">
        <v>1</v>
      </c>
      <c r="V642" t="s">
        <v>28</v>
      </c>
      <c r="W642">
        <v>46</v>
      </c>
      <c r="X642">
        <v>2</v>
      </c>
      <c r="Y642">
        <v>1</v>
      </c>
      <c r="Z642" t="s">
        <v>37</v>
      </c>
      <c r="AA642">
        <v>10778</v>
      </c>
      <c r="AB642">
        <v>0</v>
      </c>
      <c r="AC642">
        <v>17</v>
      </c>
      <c r="AD642">
        <v>3</v>
      </c>
      <c r="AE642">
        <v>4</v>
      </c>
      <c r="AF642">
        <v>0</v>
      </c>
      <c r="AG642">
        <v>6</v>
      </c>
      <c r="AH642">
        <v>2</v>
      </c>
      <c r="AI642">
        <v>2</v>
      </c>
      <c r="AJ642">
        <v>3</v>
      </c>
      <c r="AK642" t="str">
        <f>IF(Table2[[#This Row],[Alpha]]&gt;3%,"high performer",IF(Table2[[#This Row],[Alpha]]&gt;0%,"average performer","low performer"))</f>
        <v>average performer</v>
      </c>
      <c r="AL642" s="8">
        <v>4021.3026149151856</v>
      </c>
      <c r="AM642">
        <f>Table2[[#This Row],[Salary]]/Table2[[#This Row],[Market Salary]]</f>
        <v>0.78631237258096542</v>
      </c>
      <c r="AN642" t="str">
        <f>IF(AND(Table2[[#This Row],[Alpha]]&gt;3%,Table2[[#This Row],[Salary]]&lt;MEDIAN(G:G)),"Underpaid",IF(AND(Table2[[#This Row],[Alpha]]&lt;0,Table2[[#This Row],[Salary]]&gt;MEDIAN(G:G)),"Overpaid","Fair"))</f>
        <v>Fair</v>
      </c>
      <c r="AO642" t="str">
        <f>IF(AND(Table2[[#This Row],[Alpha]]&gt;3%,Table2[[#This Row],[Tenure]]&gt;5),"Ready Now",IF(AND(Table2[[#This Row],[Alpha]]&gt;0,Table2[[#This Row],[Tenure]]&gt;3),"Ready Soon","Not Ready"))</f>
        <v>Ready Soon</v>
      </c>
    </row>
    <row r="643" spans="1:41" x14ac:dyDescent="0.35">
      <c r="A643">
        <v>32</v>
      </c>
      <c r="B643" t="s">
        <v>32</v>
      </c>
      <c r="C643">
        <v>2</v>
      </c>
      <c r="D643" t="s">
        <v>35</v>
      </c>
      <c r="E643" t="s">
        <v>30</v>
      </c>
      <c r="F643">
        <v>2</v>
      </c>
      <c r="G643" s="7">
        <v>6524</v>
      </c>
      <c r="H643" t="s">
        <v>32</v>
      </c>
      <c r="I643">
        <v>3</v>
      </c>
      <c r="J643">
        <v>10</v>
      </c>
      <c r="K643" s="5">
        <v>0.12</v>
      </c>
      <c r="L643" s="5">
        <v>7.0000000000000007E-2</v>
      </c>
      <c r="M643" s="6">
        <f t="shared" si="30"/>
        <v>4.9999999999999989E-2</v>
      </c>
      <c r="N643" s="8">
        <f t="shared" si="31"/>
        <v>1304.8000000000002</v>
      </c>
      <c r="O643">
        <v>500</v>
      </c>
      <c r="P643" t="str">
        <f t="shared" ref="P643:P706" si="32">IF(G642&lt;7000,"low",IF(G642&lt;14000,"medium","High"))</f>
        <v>low</v>
      </c>
      <c r="Q643" t="s">
        <v>33</v>
      </c>
      <c r="R643">
        <v>379</v>
      </c>
      <c r="S643" t="s">
        <v>27</v>
      </c>
      <c r="T643">
        <v>5</v>
      </c>
      <c r="U643">
        <v>2</v>
      </c>
      <c r="V643" t="s">
        <v>28</v>
      </c>
      <c r="W643">
        <v>48</v>
      </c>
      <c r="X643">
        <v>3</v>
      </c>
      <c r="Y643">
        <v>2</v>
      </c>
      <c r="Z643" t="s">
        <v>37</v>
      </c>
      <c r="AA643">
        <v>8891</v>
      </c>
      <c r="AB643">
        <v>1</v>
      </c>
      <c r="AC643">
        <v>14</v>
      </c>
      <c r="AD643">
        <v>3</v>
      </c>
      <c r="AE643">
        <v>4</v>
      </c>
      <c r="AF643">
        <v>1</v>
      </c>
      <c r="AG643">
        <v>10</v>
      </c>
      <c r="AH643">
        <v>3</v>
      </c>
      <c r="AI643">
        <v>8</v>
      </c>
      <c r="AJ643">
        <v>5</v>
      </c>
      <c r="AK643" t="str">
        <f>IF(Table2[[#This Row],[Alpha]]&gt;3%,"high performer",IF(Table2[[#This Row],[Alpha]]&gt;0%,"average performer","low performer"))</f>
        <v>high performer</v>
      </c>
      <c r="AL643" s="8">
        <v>8066.0432995572273</v>
      </c>
      <c r="AM643">
        <f>Table2[[#This Row],[Salary]]/Table2[[#This Row],[Market Salary]]</f>
        <v>0.80882283391140797</v>
      </c>
      <c r="AN643" t="str">
        <f>IF(AND(Table2[[#This Row],[Alpha]]&gt;3%,Table2[[#This Row],[Salary]]&lt;MEDIAN(G:G)),"Underpaid",IF(AND(Table2[[#This Row],[Alpha]]&lt;0,Table2[[#This Row],[Salary]]&gt;MEDIAN(G:G)),"Overpaid","Fair"))</f>
        <v>Fair</v>
      </c>
      <c r="AO643" t="str">
        <f>IF(AND(Table2[[#This Row],[Alpha]]&gt;3%,Table2[[#This Row],[Tenure]]&gt;5),"Ready Now",IF(AND(Table2[[#This Row],[Alpha]]&gt;0,Table2[[#This Row],[Tenure]]&gt;3),"Ready Soon","Not Ready"))</f>
        <v>Ready Now</v>
      </c>
    </row>
    <row r="644" spans="1:41" x14ac:dyDescent="0.35">
      <c r="A644">
        <v>38</v>
      </c>
      <c r="B644" t="s">
        <v>32</v>
      </c>
      <c r="C644">
        <v>2</v>
      </c>
      <c r="D644" t="s">
        <v>35</v>
      </c>
      <c r="E644" t="s">
        <v>46</v>
      </c>
      <c r="F644">
        <v>2</v>
      </c>
      <c r="G644" s="7">
        <v>2899</v>
      </c>
      <c r="H644" t="s">
        <v>32</v>
      </c>
      <c r="I644">
        <v>3</v>
      </c>
      <c r="J644">
        <v>2</v>
      </c>
      <c r="K644" s="5">
        <v>0.12</v>
      </c>
      <c r="L644" s="5">
        <v>0.09</v>
      </c>
      <c r="M644" s="6">
        <f t="shared" si="30"/>
        <v>0.03</v>
      </c>
      <c r="N644" s="8">
        <f t="shared" si="31"/>
        <v>579.80000000000007</v>
      </c>
      <c r="O644">
        <v>500</v>
      </c>
      <c r="P644" t="str">
        <f t="shared" si="32"/>
        <v>low</v>
      </c>
      <c r="Q644" t="s">
        <v>26</v>
      </c>
      <c r="R644">
        <v>395</v>
      </c>
      <c r="S644" t="s">
        <v>27</v>
      </c>
      <c r="T644">
        <v>9</v>
      </c>
      <c r="U644">
        <v>3</v>
      </c>
      <c r="V644" t="s">
        <v>48</v>
      </c>
      <c r="W644">
        <v>98</v>
      </c>
      <c r="X644">
        <v>2</v>
      </c>
      <c r="Y644">
        <v>1</v>
      </c>
      <c r="Z644" t="s">
        <v>37</v>
      </c>
      <c r="AA644">
        <v>12102</v>
      </c>
      <c r="AB644">
        <v>0</v>
      </c>
      <c r="AC644">
        <v>19</v>
      </c>
      <c r="AD644">
        <v>3</v>
      </c>
      <c r="AE644">
        <v>4</v>
      </c>
      <c r="AF644">
        <v>1</v>
      </c>
      <c r="AG644">
        <v>3</v>
      </c>
      <c r="AH644">
        <v>3</v>
      </c>
      <c r="AI644">
        <v>2</v>
      </c>
      <c r="AJ644">
        <v>1</v>
      </c>
      <c r="AK644" t="str">
        <f>IF(Table2[[#This Row],[Alpha]]&gt;3%,"high performer",IF(Table2[[#This Row],[Alpha]]&gt;0%,"average performer","low performer"))</f>
        <v>average performer</v>
      </c>
      <c r="AL644" s="8">
        <v>2965.1069782262466</v>
      </c>
      <c r="AM644">
        <f>Table2[[#This Row],[Salary]]/Table2[[#This Row],[Market Salary]]</f>
        <v>0.97770502760551581</v>
      </c>
      <c r="AN644" t="str">
        <f>IF(AND(Table2[[#This Row],[Alpha]]&gt;3%,Table2[[#This Row],[Salary]]&lt;MEDIAN(G:G)),"Underpaid",IF(AND(Table2[[#This Row],[Alpha]]&lt;0,Table2[[#This Row],[Salary]]&gt;MEDIAN(G:G)),"Overpaid","Fair"))</f>
        <v>Fair</v>
      </c>
      <c r="AO644" t="str">
        <f>IF(AND(Table2[[#This Row],[Alpha]]&gt;3%,Table2[[#This Row],[Tenure]]&gt;5),"Ready Now",IF(AND(Table2[[#This Row],[Alpha]]&gt;0,Table2[[#This Row],[Tenure]]&gt;3),"Ready Soon","Not Ready"))</f>
        <v>Not Ready</v>
      </c>
    </row>
    <row r="645" spans="1:41" x14ac:dyDescent="0.35">
      <c r="A645">
        <v>42</v>
      </c>
      <c r="B645" t="s">
        <v>32</v>
      </c>
      <c r="C645">
        <v>3</v>
      </c>
      <c r="D645" t="s">
        <v>29</v>
      </c>
      <c r="E645" t="s">
        <v>39</v>
      </c>
      <c r="F645">
        <v>4</v>
      </c>
      <c r="G645" s="7">
        <v>5231</v>
      </c>
      <c r="H645" t="s">
        <v>25</v>
      </c>
      <c r="I645">
        <v>2</v>
      </c>
      <c r="J645">
        <v>5</v>
      </c>
      <c r="K645" s="5">
        <v>0.15</v>
      </c>
      <c r="L645" s="5">
        <v>7.0000000000000007E-2</v>
      </c>
      <c r="M645" s="6">
        <f t="shared" si="30"/>
        <v>7.9999999999999988E-2</v>
      </c>
      <c r="N645" s="8">
        <f t="shared" si="31"/>
        <v>1046.2</v>
      </c>
      <c r="O645">
        <v>500</v>
      </c>
      <c r="P645" t="str">
        <f t="shared" si="32"/>
        <v>low</v>
      </c>
      <c r="Q645" t="s">
        <v>26</v>
      </c>
      <c r="R645">
        <v>1265</v>
      </c>
      <c r="S645" t="s">
        <v>34</v>
      </c>
      <c r="T645">
        <v>3</v>
      </c>
      <c r="U645">
        <v>3</v>
      </c>
      <c r="V645" t="s">
        <v>28</v>
      </c>
      <c r="W645">
        <v>95</v>
      </c>
      <c r="X645">
        <v>4</v>
      </c>
      <c r="Y645">
        <v>2</v>
      </c>
      <c r="Z645" t="s">
        <v>37</v>
      </c>
      <c r="AA645">
        <v>23726</v>
      </c>
      <c r="AB645">
        <v>2</v>
      </c>
      <c r="AC645">
        <v>13</v>
      </c>
      <c r="AD645">
        <v>3</v>
      </c>
      <c r="AE645">
        <v>2</v>
      </c>
      <c r="AF645">
        <v>1</v>
      </c>
      <c r="AG645">
        <v>17</v>
      </c>
      <c r="AH645">
        <v>1</v>
      </c>
      <c r="AI645">
        <v>3</v>
      </c>
      <c r="AJ645">
        <v>1</v>
      </c>
      <c r="AK645" t="str">
        <f>IF(Table2[[#This Row],[Alpha]]&gt;3%,"high performer",IF(Table2[[#This Row],[Alpha]]&gt;0%,"average performer","low performer"))</f>
        <v>high performer</v>
      </c>
      <c r="AL645" s="8">
        <v>5778.5303181514073</v>
      </c>
      <c r="AM645">
        <f>Table2[[#This Row],[Salary]]/Table2[[#This Row],[Market Salary]]</f>
        <v>0.90524747850997411</v>
      </c>
      <c r="AN645" t="str">
        <f>IF(AND(Table2[[#This Row],[Alpha]]&gt;3%,Table2[[#This Row],[Salary]]&lt;MEDIAN(G:G)),"Underpaid",IF(AND(Table2[[#This Row],[Alpha]]&lt;0,Table2[[#This Row],[Salary]]&gt;MEDIAN(G:G)),"Overpaid","Fair"))</f>
        <v>Fair</v>
      </c>
      <c r="AO645" t="str">
        <f>IF(AND(Table2[[#This Row],[Alpha]]&gt;3%,Table2[[#This Row],[Tenure]]&gt;5),"Ready Now",IF(AND(Table2[[#This Row],[Alpha]]&gt;0,Table2[[#This Row],[Tenure]]&gt;3),"Ready Soon","Not Ready"))</f>
        <v>Ready Soon</v>
      </c>
    </row>
    <row r="646" spans="1:41" x14ac:dyDescent="0.35">
      <c r="A646">
        <v>31</v>
      </c>
      <c r="B646" t="s">
        <v>32</v>
      </c>
      <c r="C646">
        <v>4</v>
      </c>
      <c r="D646" t="s">
        <v>35</v>
      </c>
      <c r="E646" t="s">
        <v>36</v>
      </c>
      <c r="F646">
        <v>4</v>
      </c>
      <c r="G646" s="7">
        <v>2356</v>
      </c>
      <c r="H646" t="s">
        <v>25</v>
      </c>
      <c r="I646">
        <v>3</v>
      </c>
      <c r="J646">
        <v>6</v>
      </c>
      <c r="K646" s="5">
        <v>0.15</v>
      </c>
      <c r="L646" s="5">
        <v>0.11</v>
      </c>
      <c r="M646" s="6">
        <f t="shared" si="30"/>
        <v>3.9999999999999994E-2</v>
      </c>
      <c r="N646" s="8">
        <f t="shared" si="31"/>
        <v>471.20000000000005</v>
      </c>
      <c r="O646">
        <v>4500</v>
      </c>
      <c r="P646" t="str">
        <f t="shared" si="32"/>
        <v>low</v>
      </c>
      <c r="Q646" t="s">
        <v>26</v>
      </c>
      <c r="R646">
        <v>1222</v>
      </c>
      <c r="S646" t="s">
        <v>34</v>
      </c>
      <c r="T646">
        <v>11</v>
      </c>
      <c r="U646">
        <v>4</v>
      </c>
      <c r="V646" t="s">
        <v>28</v>
      </c>
      <c r="W646">
        <v>48</v>
      </c>
      <c r="X646">
        <v>3</v>
      </c>
      <c r="Y646">
        <v>1</v>
      </c>
      <c r="Z646" t="s">
        <v>37</v>
      </c>
      <c r="AA646">
        <v>14871</v>
      </c>
      <c r="AB646">
        <v>3</v>
      </c>
      <c r="AC646">
        <v>19</v>
      </c>
      <c r="AD646">
        <v>3</v>
      </c>
      <c r="AE646">
        <v>2</v>
      </c>
      <c r="AF646">
        <v>1</v>
      </c>
      <c r="AG646">
        <v>8</v>
      </c>
      <c r="AH646">
        <v>2</v>
      </c>
      <c r="AI646">
        <v>4</v>
      </c>
      <c r="AJ646">
        <v>0</v>
      </c>
      <c r="AK646" t="str">
        <f>IF(Table2[[#This Row],[Alpha]]&gt;3%,"high performer",IF(Table2[[#This Row],[Alpha]]&gt;0%,"average performer","low performer"))</f>
        <v>high performer</v>
      </c>
      <c r="AL646" s="8">
        <v>2813.3521298304531</v>
      </c>
      <c r="AM646">
        <f>Table2[[#This Row],[Salary]]/Table2[[#This Row],[Market Salary]]</f>
        <v>0.83743516320581757</v>
      </c>
      <c r="AN646" t="str">
        <f>IF(AND(Table2[[#This Row],[Alpha]]&gt;3%,Table2[[#This Row],[Salary]]&lt;MEDIAN(G:G)),"Underpaid",IF(AND(Table2[[#This Row],[Alpha]]&lt;0,Table2[[#This Row],[Salary]]&gt;MEDIAN(G:G)),"Overpaid","Fair"))</f>
        <v>Underpaid</v>
      </c>
      <c r="AO646" t="str">
        <f>IF(AND(Table2[[#This Row],[Alpha]]&gt;3%,Table2[[#This Row],[Tenure]]&gt;5),"Ready Now",IF(AND(Table2[[#This Row],[Alpha]]&gt;0,Table2[[#This Row],[Tenure]]&gt;3),"Ready Soon","Not Ready"))</f>
        <v>Ready Now</v>
      </c>
    </row>
    <row r="647" spans="1:41" x14ac:dyDescent="0.35">
      <c r="A647">
        <v>29</v>
      </c>
      <c r="B647" t="s">
        <v>25</v>
      </c>
      <c r="C647">
        <v>2</v>
      </c>
      <c r="D647" t="s">
        <v>29</v>
      </c>
      <c r="E647" t="s">
        <v>46</v>
      </c>
      <c r="F647">
        <v>3</v>
      </c>
      <c r="G647" s="7">
        <v>2800</v>
      </c>
      <c r="H647" t="s">
        <v>25</v>
      </c>
      <c r="I647">
        <v>3</v>
      </c>
      <c r="J647">
        <v>3</v>
      </c>
      <c r="K647" s="5">
        <v>0.12</v>
      </c>
      <c r="L647" s="5">
        <v>7.0000000000000007E-2</v>
      </c>
      <c r="M647" s="6">
        <f t="shared" si="30"/>
        <v>4.9999999999999989E-2</v>
      </c>
      <c r="N647" s="8">
        <f t="shared" si="31"/>
        <v>560</v>
      </c>
      <c r="O647">
        <v>3000</v>
      </c>
      <c r="P647" t="str">
        <f t="shared" si="32"/>
        <v>low</v>
      </c>
      <c r="Q647" t="s">
        <v>26</v>
      </c>
      <c r="R647">
        <v>341</v>
      </c>
      <c r="S647" t="s">
        <v>27</v>
      </c>
      <c r="T647">
        <v>1</v>
      </c>
      <c r="U647">
        <v>3</v>
      </c>
      <c r="V647" t="s">
        <v>40</v>
      </c>
      <c r="W647">
        <v>48</v>
      </c>
      <c r="X647">
        <v>2</v>
      </c>
      <c r="Y647">
        <v>1</v>
      </c>
      <c r="Z647" t="s">
        <v>41</v>
      </c>
      <c r="AA647">
        <v>23522</v>
      </c>
      <c r="AB647">
        <v>6</v>
      </c>
      <c r="AC647">
        <v>19</v>
      </c>
      <c r="AD647">
        <v>3</v>
      </c>
      <c r="AE647">
        <v>3</v>
      </c>
      <c r="AF647">
        <v>3</v>
      </c>
      <c r="AG647">
        <v>5</v>
      </c>
      <c r="AH647">
        <v>3</v>
      </c>
      <c r="AI647">
        <v>2</v>
      </c>
      <c r="AJ647">
        <v>0</v>
      </c>
      <c r="AK647" t="str">
        <f>IF(Table2[[#This Row],[Alpha]]&gt;3%,"high performer",IF(Table2[[#This Row],[Alpha]]&gt;0%,"average performer","low performer"))</f>
        <v>high performer</v>
      </c>
      <c r="AL647" s="8">
        <v>3102.3582073087296</v>
      </c>
      <c r="AM647">
        <f>Table2[[#This Row],[Salary]]/Table2[[#This Row],[Market Salary]]</f>
        <v>0.90253923399418701</v>
      </c>
      <c r="AN647" t="str">
        <f>IF(AND(Table2[[#This Row],[Alpha]]&gt;3%,Table2[[#This Row],[Salary]]&lt;MEDIAN(G:G)),"Underpaid",IF(AND(Table2[[#This Row],[Alpha]]&lt;0,Table2[[#This Row],[Salary]]&gt;MEDIAN(G:G)),"Overpaid","Fair"))</f>
        <v>Underpaid</v>
      </c>
      <c r="AO647" t="str">
        <f>IF(AND(Table2[[#This Row],[Alpha]]&gt;3%,Table2[[#This Row],[Tenure]]&gt;5),"Ready Now",IF(AND(Table2[[#This Row],[Alpha]]&gt;0,Table2[[#This Row],[Tenure]]&gt;3),"Ready Soon","Not Ready"))</f>
        <v>Not Ready</v>
      </c>
    </row>
    <row r="648" spans="1:41" x14ac:dyDescent="0.35">
      <c r="A648">
        <v>53</v>
      </c>
      <c r="B648" t="s">
        <v>32</v>
      </c>
      <c r="C648">
        <v>1</v>
      </c>
      <c r="D648" t="s">
        <v>35</v>
      </c>
      <c r="E648" t="s">
        <v>30</v>
      </c>
      <c r="F648">
        <v>4</v>
      </c>
      <c r="G648" s="7">
        <v>11836</v>
      </c>
      <c r="H648" t="s">
        <v>32</v>
      </c>
      <c r="I648">
        <v>3</v>
      </c>
      <c r="J648">
        <v>2</v>
      </c>
      <c r="K648" s="5">
        <v>0.1</v>
      </c>
      <c r="L648" s="5">
        <v>7.0000000000000007E-2</v>
      </c>
      <c r="M648" s="6">
        <f t="shared" si="30"/>
        <v>0.03</v>
      </c>
      <c r="N648" s="8">
        <f t="shared" si="31"/>
        <v>2367.2000000000003</v>
      </c>
      <c r="O648">
        <v>3000</v>
      </c>
      <c r="P648" t="str">
        <f t="shared" si="32"/>
        <v>low</v>
      </c>
      <c r="Q648" t="s">
        <v>26</v>
      </c>
      <c r="R648">
        <v>868</v>
      </c>
      <c r="S648" t="s">
        <v>27</v>
      </c>
      <c r="T648">
        <v>8</v>
      </c>
      <c r="U648">
        <v>3</v>
      </c>
      <c r="V648" t="s">
        <v>48</v>
      </c>
      <c r="W648">
        <v>73</v>
      </c>
      <c r="X648">
        <v>3</v>
      </c>
      <c r="Y648">
        <v>4</v>
      </c>
      <c r="Z648" t="s">
        <v>37</v>
      </c>
      <c r="AA648">
        <v>22789</v>
      </c>
      <c r="AB648">
        <v>5</v>
      </c>
      <c r="AC648">
        <v>14</v>
      </c>
      <c r="AD648">
        <v>3</v>
      </c>
      <c r="AE648">
        <v>3</v>
      </c>
      <c r="AF648">
        <v>1</v>
      </c>
      <c r="AG648">
        <v>28</v>
      </c>
      <c r="AH648">
        <v>3</v>
      </c>
      <c r="AI648">
        <v>0</v>
      </c>
      <c r="AJ648">
        <v>2</v>
      </c>
      <c r="AK648" t="str">
        <f>IF(Table2[[#This Row],[Alpha]]&gt;3%,"high performer",IF(Table2[[#This Row],[Alpha]]&gt;0%,"average performer","low performer"))</f>
        <v>average performer</v>
      </c>
      <c r="AL648" s="8">
        <v>13759.436582427852</v>
      </c>
      <c r="AM648">
        <f>Table2[[#This Row],[Salary]]/Table2[[#This Row],[Market Salary]]</f>
        <v>0.86020964078687134</v>
      </c>
      <c r="AN648" t="str">
        <f>IF(AND(Table2[[#This Row],[Alpha]]&gt;3%,Table2[[#This Row],[Salary]]&lt;MEDIAN(G:G)),"Underpaid",IF(AND(Table2[[#This Row],[Alpha]]&lt;0,Table2[[#This Row],[Salary]]&gt;MEDIAN(G:G)),"Overpaid","Fair"))</f>
        <v>Fair</v>
      </c>
      <c r="AO648" t="str">
        <f>IF(AND(Table2[[#This Row],[Alpha]]&gt;3%,Table2[[#This Row],[Tenure]]&gt;5),"Ready Now",IF(AND(Table2[[#This Row],[Alpha]]&gt;0,Table2[[#This Row],[Tenure]]&gt;3),"Ready Soon","Not Ready"))</f>
        <v>Not Ready</v>
      </c>
    </row>
    <row r="649" spans="1:41" x14ac:dyDescent="0.35">
      <c r="A649">
        <v>35</v>
      </c>
      <c r="B649" t="s">
        <v>32</v>
      </c>
      <c r="C649">
        <v>4</v>
      </c>
      <c r="D649" t="s">
        <v>35</v>
      </c>
      <c r="E649" t="s">
        <v>42</v>
      </c>
      <c r="F649">
        <v>2</v>
      </c>
      <c r="G649" s="7">
        <v>10903</v>
      </c>
      <c r="H649" t="s">
        <v>32</v>
      </c>
      <c r="I649">
        <v>3</v>
      </c>
      <c r="J649">
        <v>13</v>
      </c>
      <c r="K649" s="5">
        <v>0.08</v>
      </c>
      <c r="L649" s="5">
        <v>7.0000000000000007E-2</v>
      </c>
      <c r="M649" s="6">
        <f t="shared" si="30"/>
        <v>9.999999999999995E-3</v>
      </c>
      <c r="N649" s="8">
        <f t="shared" si="31"/>
        <v>2180.6</v>
      </c>
      <c r="O649">
        <v>4500</v>
      </c>
      <c r="P649" t="str">
        <f t="shared" si="32"/>
        <v>medium</v>
      </c>
      <c r="Q649" t="s">
        <v>26</v>
      </c>
      <c r="R649">
        <v>672</v>
      </c>
      <c r="S649" t="s">
        <v>34</v>
      </c>
      <c r="T649">
        <v>25</v>
      </c>
      <c r="U649">
        <v>3</v>
      </c>
      <c r="V649" t="s">
        <v>49</v>
      </c>
      <c r="W649">
        <v>78</v>
      </c>
      <c r="X649">
        <v>2</v>
      </c>
      <c r="Y649">
        <v>3</v>
      </c>
      <c r="Z649" t="s">
        <v>37</v>
      </c>
      <c r="AA649">
        <v>9129</v>
      </c>
      <c r="AB649">
        <v>3</v>
      </c>
      <c r="AC649">
        <v>16</v>
      </c>
      <c r="AD649">
        <v>3</v>
      </c>
      <c r="AE649">
        <v>1</v>
      </c>
      <c r="AF649">
        <v>0</v>
      </c>
      <c r="AG649">
        <v>16</v>
      </c>
      <c r="AH649">
        <v>2</v>
      </c>
      <c r="AI649">
        <v>10</v>
      </c>
      <c r="AJ649">
        <v>4</v>
      </c>
      <c r="AK649" t="str">
        <f>IF(Table2[[#This Row],[Alpha]]&gt;3%,"high performer",IF(Table2[[#This Row],[Alpha]]&gt;0%,"average performer","low performer"))</f>
        <v>average performer</v>
      </c>
      <c r="AL649" s="8">
        <v>12854.91519359791</v>
      </c>
      <c r="AM649">
        <f>Table2[[#This Row],[Salary]]/Table2[[#This Row],[Market Salary]]</f>
        <v>0.84815806528463011</v>
      </c>
      <c r="AN649" t="str">
        <f>IF(AND(Table2[[#This Row],[Alpha]]&gt;3%,Table2[[#This Row],[Salary]]&lt;MEDIAN(G:G)),"Underpaid",IF(AND(Table2[[#This Row],[Alpha]]&lt;0,Table2[[#This Row],[Salary]]&gt;MEDIAN(G:G)),"Overpaid","Fair"))</f>
        <v>Fair</v>
      </c>
      <c r="AO649" t="str">
        <f>IF(AND(Table2[[#This Row],[Alpha]]&gt;3%,Table2[[#This Row],[Tenure]]&gt;5),"Ready Now",IF(AND(Table2[[#This Row],[Alpha]]&gt;0,Table2[[#This Row],[Tenure]]&gt;3),"Ready Soon","Not Ready"))</f>
        <v>Ready Soon</v>
      </c>
    </row>
    <row r="650" spans="1:41" x14ac:dyDescent="0.35">
      <c r="A650">
        <v>37</v>
      </c>
      <c r="B650" t="s">
        <v>32</v>
      </c>
      <c r="C650">
        <v>3</v>
      </c>
      <c r="D650" t="s">
        <v>29</v>
      </c>
      <c r="E650" t="s">
        <v>46</v>
      </c>
      <c r="F650">
        <v>4</v>
      </c>
      <c r="G650" s="7">
        <v>2973</v>
      </c>
      <c r="H650" t="s">
        <v>32</v>
      </c>
      <c r="I650">
        <v>3</v>
      </c>
      <c r="J650">
        <v>5</v>
      </c>
      <c r="K650" s="5">
        <v>0.15</v>
      </c>
      <c r="L650" s="5">
        <v>7.0000000000000007E-2</v>
      </c>
      <c r="M650" s="6">
        <f t="shared" si="30"/>
        <v>7.9999999999999988E-2</v>
      </c>
      <c r="N650" s="8">
        <f t="shared" si="31"/>
        <v>594.6</v>
      </c>
      <c r="O650">
        <v>500</v>
      </c>
      <c r="P650" t="str">
        <f t="shared" si="32"/>
        <v>medium</v>
      </c>
      <c r="Q650" t="s">
        <v>33</v>
      </c>
      <c r="R650">
        <v>1231</v>
      </c>
      <c r="S650" t="s">
        <v>27</v>
      </c>
      <c r="T650">
        <v>21</v>
      </c>
      <c r="U650">
        <v>2</v>
      </c>
      <c r="V650" t="s">
        <v>40</v>
      </c>
      <c r="W650">
        <v>54</v>
      </c>
      <c r="X650">
        <v>3</v>
      </c>
      <c r="Y650">
        <v>1</v>
      </c>
      <c r="Z650" t="s">
        <v>37</v>
      </c>
      <c r="AA650">
        <v>21222</v>
      </c>
      <c r="AB650">
        <v>5</v>
      </c>
      <c r="AC650">
        <v>15</v>
      </c>
      <c r="AD650">
        <v>3</v>
      </c>
      <c r="AE650">
        <v>2</v>
      </c>
      <c r="AF650">
        <v>1</v>
      </c>
      <c r="AG650">
        <v>10</v>
      </c>
      <c r="AH650">
        <v>3</v>
      </c>
      <c r="AI650">
        <v>4</v>
      </c>
      <c r="AJ650">
        <v>0</v>
      </c>
      <c r="AK650" t="str">
        <f>IF(Table2[[#This Row],[Alpha]]&gt;3%,"high performer",IF(Table2[[#This Row],[Alpha]]&gt;0%,"average performer","low performer"))</f>
        <v>high performer</v>
      </c>
      <c r="AL650" s="8">
        <v>3344.9911545379846</v>
      </c>
      <c r="AM650">
        <f>Table2[[#This Row],[Salary]]/Table2[[#This Row],[Market Salary]]</f>
        <v>0.88879158797376112</v>
      </c>
      <c r="AN650" t="str">
        <f>IF(AND(Table2[[#This Row],[Alpha]]&gt;3%,Table2[[#This Row],[Salary]]&lt;MEDIAN(G:G)),"Underpaid",IF(AND(Table2[[#This Row],[Alpha]]&lt;0,Table2[[#This Row],[Salary]]&gt;MEDIAN(G:G)),"Overpaid","Fair"))</f>
        <v>Underpaid</v>
      </c>
      <c r="AO650" t="str">
        <f>IF(AND(Table2[[#This Row],[Alpha]]&gt;3%,Table2[[#This Row],[Tenure]]&gt;5),"Ready Now",IF(AND(Table2[[#This Row],[Alpha]]&gt;0,Table2[[#This Row],[Tenure]]&gt;3),"Ready Soon","Not Ready"))</f>
        <v>Ready Soon</v>
      </c>
    </row>
    <row r="651" spans="1:41" x14ac:dyDescent="0.35">
      <c r="A651">
        <v>53</v>
      </c>
      <c r="B651" t="s">
        <v>32</v>
      </c>
      <c r="C651">
        <v>4</v>
      </c>
      <c r="D651" t="s">
        <v>29</v>
      </c>
      <c r="E651" t="s">
        <v>47</v>
      </c>
      <c r="F651">
        <v>4</v>
      </c>
      <c r="G651" s="7">
        <v>14275</v>
      </c>
      <c r="H651" t="s">
        <v>32</v>
      </c>
      <c r="I651">
        <v>3</v>
      </c>
      <c r="J651">
        <v>12</v>
      </c>
      <c r="K651" s="5">
        <v>0.08</v>
      </c>
      <c r="L651" s="5">
        <v>0.09</v>
      </c>
      <c r="M651" s="6">
        <f t="shared" si="30"/>
        <v>-9.999999999999995E-3</v>
      </c>
      <c r="N651" s="8">
        <f t="shared" si="31"/>
        <v>2855</v>
      </c>
      <c r="O651">
        <v>1200</v>
      </c>
      <c r="P651" t="str">
        <f t="shared" si="32"/>
        <v>low</v>
      </c>
      <c r="Q651" t="s">
        <v>26</v>
      </c>
      <c r="R651">
        <v>102</v>
      </c>
      <c r="S651" t="s">
        <v>34</v>
      </c>
      <c r="T651">
        <v>23</v>
      </c>
      <c r="U651">
        <v>4</v>
      </c>
      <c r="V651" t="s">
        <v>28</v>
      </c>
      <c r="W651">
        <v>72</v>
      </c>
      <c r="X651">
        <v>3</v>
      </c>
      <c r="Y651">
        <v>4</v>
      </c>
      <c r="Z651" t="s">
        <v>31</v>
      </c>
      <c r="AA651">
        <v>20206</v>
      </c>
      <c r="AB651">
        <v>6</v>
      </c>
      <c r="AC651">
        <v>18</v>
      </c>
      <c r="AD651">
        <v>3</v>
      </c>
      <c r="AE651">
        <v>3</v>
      </c>
      <c r="AF651">
        <v>0</v>
      </c>
      <c r="AG651">
        <v>33</v>
      </c>
      <c r="AH651">
        <v>0</v>
      </c>
      <c r="AI651">
        <v>9</v>
      </c>
      <c r="AJ651">
        <v>3</v>
      </c>
      <c r="AK651" t="str">
        <f>IF(Table2[[#This Row],[Alpha]]&gt;3%,"high performer",IF(Table2[[#This Row],[Alpha]]&gt;0%,"average performer","low performer"))</f>
        <v>low performer</v>
      </c>
      <c r="AL651" s="8">
        <v>14533.22816680217</v>
      </c>
      <c r="AM651">
        <f>Table2[[#This Row],[Salary]]/Table2[[#This Row],[Market Salary]]</f>
        <v>0.98223187829720915</v>
      </c>
      <c r="AN651" t="str">
        <f>IF(AND(Table2[[#This Row],[Alpha]]&gt;3%,Table2[[#This Row],[Salary]]&lt;MEDIAN(G:G)),"Underpaid",IF(AND(Table2[[#This Row],[Alpha]]&lt;0,Table2[[#This Row],[Salary]]&gt;MEDIAN(G:G)),"Overpaid","Fair"))</f>
        <v>Overpaid</v>
      </c>
      <c r="AO651" t="str">
        <f>IF(AND(Table2[[#This Row],[Alpha]]&gt;3%,Table2[[#This Row],[Tenure]]&gt;5),"Ready Now",IF(AND(Table2[[#This Row],[Alpha]]&gt;0,Table2[[#This Row],[Tenure]]&gt;3),"Ready Soon","Not Ready"))</f>
        <v>Not Ready</v>
      </c>
    </row>
    <row r="652" spans="1:41" x14ac:dyDescent="0.35">
      <c r="A652">
        <v>43</v>
      </c>
      <c r="B652" t="s">
        <v>32</v>
      </c>
      <c r="C652">
        <v>4</v>
      </c>
      <c r="D652" t="s">
        <v>29</v>
      </c>
      <c r="E652" t="s">
        <v>43</v>
      </c>
      <c r="F652">
        <v>4</v>
      </c>
      <c r="G652" s="7">
        <v>5562</v>
      </c>
      <c r="H652" t="s">
        <v>32</v>
      </c>
      <c r="I652">
        <v>2</v>
      </c>
      <c r="J652">
        <v>5</v>
      </c>
      <c r="K652" s="5">
        <v>0.12</v>
      </c>
      <c r="L652" s="5">
        <v>0.11</v>
      </c>
      <c r="M652" s="6">
        <f t="shared" si="30"/>
        <v>9.999999999999995E-3</v>
      </c>
      <c r="N652" s="8">
        <f t="shared" si="31"/>
        <v>1112.4000000000001</v>
      </c>
      <c r="O652">
        <v>1200</v>
      </c>
      <c r="P652" t="str">
        <f t="shared" si="32"/>
        <v>High</v>
      </c>
      <c r="Q652" t="s">
        <v>33</v>
      </c>
      <c r="R652">
        <v>422</v>
      </c>
      <c r="S652" t="s">
        <v>34</v>
      </c>
      <c r="T652">
        <v>1</v>
      </c>
      <c r="U652">
        <v>3</v>
      </c>
      <c r="V652" t="s">
        <v>28</v>
      </c>
      <c r="W652">
        <v>33</v>
      </c>
      <c r="X652">
        <v>3</v>
      </c>
      <c r="Y652">
        <v>2</v>
      </c>
      <c r="Z652" t="s">
        <v>37</v>
      </c>
      <c r="AA652">
        <v>21782</v>
      </c>
      <c r="AB652">
        <v>4</v>
      </c>
      <c r="AC652">
        <v>13</v>
      </c>
      <c r="AD652">
        <v>3</v>
      </c>
      <c r="AE652">
        <v>2</v>
      </c>
      <c r="AF652">
        <v>1</v>
      </c>
      <c r="AG652">
        <v>12</v>
      </c>
      <c r="AH652">
        <v>2</v>
      </c>
      <c r="AI652">
        <v>2</v>
      </c>
      <c r="AJ652">
        <v>2</v>
      </c>
      <c r="AK652" t="str">
        <f>IF(Table2[[#This Row],[Alpha]]&gt;3%,"high performer",IF(Table2[[#This Row],[Alpha]]&gt;0%,"average performer","low performer"))</f>
        <v>average performer</v>
      </c>
      <c r="AL652" s="8">
        <v>5647.7372257217958</v>
      </c>
      <c r="AM652">
        <f>Table2[[#This Row],[Salary]]/Table2[[#This Row],[Market Salary]]</f>
        <v>0.98481919000563301</v>
      </c>
      <c r="AN652" t="str">
        <f>IF(AND(Table2[[#This Row],[Alpha]]&gt;3%,Table2[[#This Row],[Salary]]&lt;MEDIAN(G:G)),"Underpaid",IF(AND(Table2[[#This Row],[Alpha]]&lt;0,Table2[[#This Row],[Salary]]&gt;MEDIAN(G:G)),"Overpaid","Fair"))</f>
        <v>Fair</v>
      </c>
      <c r="AO652" t="str">
        <f>IF(AND(Table2[[#This Row],[Alpha]]&gt;3%,Table2[[#This Row],[Tenure]]&gt;5),"Ready Now",IF(AND(Table2[[#This Row],[Alpha]]&gt;0,Table2[[#This Row],[Tenure]]&gt;3),"Ready Soon","Not Ready"))</f>
        <v>Ready Soon</v>
      </c>
    </row>
    <row r="653" spans="1:41" x14ac:dyDescent="0.35">
      <c r="A653">
        <v>47</v>
      </c>
      <c r="B653" t="s">
        <v>32</v>
      </c>
      <c r="C653">
        <v>3</v>
      </c>
      <c r="D653" t="s">
        <v>29</v>
      </c>
      <c r="E653" t="s">
        <v>30</v>
      </c>
      <c r="F653">
        <v>4</v>
      </c>
      <c r="G653" s="7">
        <v>4537</v>
      </c>
      <c r="H653" t="s">
        <v>25</v>
      </c>
      <c r="I653">
        <v>3</v>
      </c>
      <c r="J653">
        <v>7</v>
      </c>
      <c r="K653" s="5">
        <v>0.15</v>
      </c>
      <c r="L653" s="5">
        <v>0.09</v>
      </c>
      <c r="M653" s="6">
        <f t="shared" si="30"/>
        <v>0.06</v>
      </c>
      <c r="N653" s="8">
        <f t="shared" si="31"/>
        <v>907.40000000000009</v>
      </c>
      <c r="O653">
        <v>1200</v>
      </c>
      <c r="P653" t="str">
        <f t="shared" si="32"/>
        <v>low</v>
      </c>
      <c r="Q653" t="s">
        <v>26</v>
      </c>
      <c r="R653">
        <v>249</v>
      </c>
      <c r="S653" t="s">
        <v>27</v>
      </c>
      <c r="T653">
        <v>2</v>
      </c>
      <c r="U653">
        <v>2</v>
      </c>
      <c r="V653" t="s">
        <v>48</v>
      </c>
      <c r="W653">
        <v>35</v>
      </c>
      <c r="X653">
        <v>3</v>
      </c>
      <c r="Y653">
        <v>2</v>
      </c>
      <c r="Z653" t="s">
        <v>37</v>
      </c>
      <c r="AA653">
        <v>17783</v>
      </c>
      <c r="AB653">
        <v>0</v>
      </c>
      <c r="AC653">
        <v>22</v>
      </c>
      <c r="AD653">
        <v>4</v>
      </c>
      <c r="AE653">
        <v>1</v>
      </c>
      <c r="AF653">
        <v>1</v>
      </c>
      <c r="AG653">
        <v>8</v>
      </c>
      <c r="AH653">
        <v>2</v>
      </c>
      <c r="AI653">
        <v>6</v>
      </c>
      <c r="AJ653">
        <v>7</v>
      </c>
      <c r="AK653" t="str">
        <f>IF(Table2[[#This Row],[Alpha]]&gt;3%,"high performer",IF(Table2[[#This Row],[Alpha]]&gt;0%,"average performer","low performer"))</f>
        <v>high performer</v>
      </c>
      <c r="AL653" s="8">
        <v>5588.7900587651229</v>
      </c>
      <c r="AM653">
        <f>Table2[[#This Row],[Salary]]/Table2[[#This Row],[Market Salary]]</f>
        <v>0.81180361979860771</v>
      </c>
      <c r="AN653" t="str">
        <f>IF(AND(Table2[[#This Row],[Alpha]]&gt;3%,Table2[[#This Row],[Salary]]&lt;MEDIAN(G:G)),"Underpaid",IF(AND(Table2[[#This Row],[Alpha]]&lt;0,Table2[[#This Row],[Salary]]&gt;MEDIAN(G:G)),"Overpaid","Fair"))</f>
        <v>Underpaid</v>
      </c>
      <c r="AO653" t="str">
        <f>IF(AND(Table2[[#This Row],[Alpha]]&gt;3%,Table2[[#This Row],[Tenure]]&gt;5),"Ready Now",IF(AND(Table2[[#This Row],[Alpha]]&gt;0,Table2[[#This Row],[Tenure]]&gt;3),"Ready Soon","Not Ready"))</f>
        <v>Ready Now</v>
      </c>
    </row>
    <row r="654" spans="1:41" x14ac:dyDescent="0.35">
      <c r="A654">
        <v>37</v>
      </c>
      <c r="B654" t="s">
        <v>32</v>
      </c>
      <c r="C654">
        <v>1</v>
      </c>
      <c r="D654" t="s">
        <v>35</v>
      </c>
      <c r="E654" t="s">
        <v>30</v>
      </c>
      <c r="F654">
        <v>2</v>
      </c>
      <c r="G654" s="7">
        <v>7642</v>
      </c>
      <c r="H654" t="s">
        <v>25</v>
      </c>
      <c r="I654">
        <v>3</v>
      </c>
      <c r="J654">
        <v>10</v>
      </c>
      <c r="K654" s="5">
        <v>0.12</v>
      </c>
      <c r="L654" s="5">
        <v>0.1</v>
      </c>
      <c r="M654" s="6">
        <f t="shared" si="30"/>
        <v>1.999999999999999E-2</v>
      </c>
      <c r="N654" s="8">
        <f t="shared" si="31"/>
        <v>1528.4</v>
      </c>
      <c r="O654">
        <v>3000</v>
      </c>
      <c r="P654" t="str">
        <f t="shared" si="32"/>
        <v>low</v>
      </c>
      <c r="Q654" t="s">
        <v>44</v>
      </c>
      <c r="R654">
        <v>1252</v>
      </c>
      <c r="S654" t="s">
        <v>27</v>
      </c>
      <c r="T654">
        <v>19</v>
      </c>
      <c r="U654">
        <v>2</v>
      </c>
      <c r="V654" t="s">
        <v>40</v>
      </c>
      <c r="W654">
        <v>32</v>
      </c>
      <c r="X654">
        <v>3</v>
      </c>
      <c r="Y654">
        <v>3</v>
      </c>
      <c r="Z654" t="s">
        <v>31</v>
      </c>
      <c r="AA654">
        <v>4814</v>
      </c>
      <c r="AB654">
        <v>1</v>
      </c>
      <c r="AC654">
        <v>13</v>
      </c>
      <c r="AD654">
        <v>3</v>
      </c>
      <c r="AE654">
        <v>4</v>
      </c>
      <c r="AF654">
        <v>0</v>
      </c>
      <c r="AG654">
        <v>10</v>
      </c>
      <c r="AH654">
        <v>2</v>
      </c>
      <c r="AI654">
        <v>0</v>
      </c>
      <c r="AJ654">
        <v>0</v>
      </c>
      <c r="AK654" t="str">
        <f>IF(Table2[[#This Row],[Alpha]]&gt;3%,"high performer",IF(Table2[[#This Row],[Alpha]]&gt;0%,"average performer","low performer"))</f>
        <v>average performer</v>
      </c>
      <c r="AL654" s="8">
        <v>8552.1018086634522</v>
      </c>
      <c r="AM654">
        <f>Table2[[#This Row],[Salary]]/Table2[[#This Row],[Market Salary]]</f>
        <v>0.89358150440380624</v>
      </c>
      <c r="AN654" t="str">
        <f>IF(AND(Table2[[#This Row],[Alpha]]&gt;3%,Table2[[#This Row],[Salary]]&lt;MEDIAN(G:G)),"Underpaid",IF(AND(Table2[[#This Row],[Alpha]]&lt;0,Table2[[#This Row],[Salary]]&gt;MEDIAN(G:G)),"Overpaid","Fair"))</f>
        <v>Fair</v>
      </c>
      <c r="AO654" t="str">
        <f>IF(AND(Table2[[#This Row],[Alpha]]&gt;3%,Table2[[#This Row],[Tenure]]&gt;5),"Ready Now",IF(AND(Table2[[#This Row],[Alpha]]&gt;0,Table2[[#This Row],[Tenure]]&gt;3),"Ready Soon","Not Ready"))</f>
        <v>Ready Soon</v>
      </c>
    </row>
    <row r="655" spans="1:41" x14ac:dyDescent="0.35">
      <c r="A655">
        <v>50</v>
      </c>
      <c r="B655" t="s">
        <v>32</v>
      </c>
      <c r="C655">
        <v>1</v>
      </c>
      <c r="D655" t="s">
        <v>35</v>
      </c>
      <c r="E655" t="s">
        <v>45</v>
      </c>
      <c r="F655">
        <v>1</v>
      </c>
      <c r="G655" s="7">
        <v>17924</v>
      </c>
      <c r="H655" t="s">
        <v>32</v>
      </c>
      <c r="I655">
        <v>3</v>
      </c>
      <c r="J655">
        <v>31</v>
      </c>
      <c r="K655" s="5">
        <v>0.15</v>
      </c>
      <c r="L655" s="5">
        <v>0.09</v>
      </c>
      <c r="M655" s="6">
        <f t="shared" si="30"/>
        <v>0.06</v>
      </c>
      <c r="N655" s="8">
        <f t="shared" si="31"/>
        <v>3584.8</v>
      </c>
      <c r="O655">
        <v>3000</v>
      </c>
      <c r="P655" t="str">
        <f t="shared" si="32"/>
        <v>medium</v>
      </c>
      <c r="Q655" t="s">
        <v>44</v>
      </c>
      <c r="R655">
        <v>881</v>
      </c>
      <c r="S655" t="s">
        <v>34</v>
      </c>
      <c r="T655">
        <v>2</v>
      </c>
      <c r="U655">
        <v>4</v>
      </c>
      <c r="V655" t="s">
        <v>28</v>
      </c>
      <c r="W655">
        <v>98</v>
      </c>
      <c r="X655">
        <v>3</v>
      </c>
      <c r="Y655">
        <v>4</v>
      </c>
      <c r="Z655" t="s">
        <v>41</v>
      </c>
      <c r="AA655">
        <v>4544</v>
      </c>
      <c r="AB655">
        <v>1</v>
      </c>
      <c r="AC655">
        <v>11</v>
      </c>
      <c r="AD655">
        <v>3</v>
      </c>
      <c r="AE655">
        <v>4</v>
      </c>
      <c r="AF655">
        <v>1</v>
      </c>
      <c r="AG655">
        <v>31</v>
      </c>
      <c r="AH655">
        <v>3</v>
      </c>
      <c r="AI655">
        <v>6</v>
      </c>
      <c r="AJ655">
        <v>14</v>
      </c>
      <c r="AK655" t="str">
        <f>IF(Table2[[#This Row],[Alpha]]&gt;3%,"high performer",IF(Table2[[#This Row],[Alpha]]&gt;0%,"average performer","low performer"))</f>
        <v>high performer</v>
      </c>
      <c r="AL655" s="8">
        <v>18709.161758124963</v>
      </c>
      <c r="AM655">
        <f>Table2[[#This Row],[Salary]]/Table2[[#This Row],[Market Salary]]</f>
        <v>0.95803330110265439</v>
      </c>
      <c r="AN655" t="str">
        <f>IF(AND(Table2[[#This Row],[Alpha]]&gt;3%,Table2[[#This Row],[Salary]]&lt;MEDIAN(G:G)),"Underpaid",IF(AND(Table2[[#This Row],[Alpha]]&lt;0,Table2[[#This Row],[Salary]]&gt;MEDIAN(G:G)),"Overpaid","Fair"))</f>
        <v>Fair</v>
      </c>
      <c r="AO655" t="str">
        <f>IF(AND(Table2[[#This Row],[Alpha]]&gt;3%,Table2[[#This Row],[Tenure]]&gt;5),"Ready Now",IF(AND(Table2[[#This Row],[Alpha]]&gt;0,Table2[[#This Row],[Tenure]]&gt;3),"Ready Soon","Not Ready"))</f>
        <v>Ready Now</v>
      </c>
    </row>
    <row r="656" spans="1:41" x14ac:dyDescent="0.35">
      <c r="A656">
        <v>39</v>
      </c>
      <c r="B656" t="s">
        <v>32</v>
      </c>
      <c r="C656">
        <v>4</v>
      </c>
      <c r="D656" t="s">
        <v>29</v>
      </c>
      <c r="E656" t="s">
        <v>50</v>
      </c>
      <c r="F656">
        <v>4</v>
      </c>
      <c r="G656" s="7">
        <v>5204</v>
      </c>
      <c r="H656" t="s">
        <v>32</v>
      </c>
      <c r="I656">
        <v>3</v>
      </c>
      <c r="J656">
        <v>5</v>
      </c>
      <c r="K656" s="5">
        <v>0.1</v>
      </c>
      <c r="L656" s="5">
        <v>0.09</v>
      </c>
      <c r="M656" s="6">
        <f t="shared" si="30"/>
        <v>1.0000000000000009E-2</v>
      </c>
      <c r="N656" s="8">
        <f t="shared" si="31"/>
        <v>1040.8</v>
      </c>
      <c r="O656">
        <v>1200</v>
      </c>
      <c r="P656" t="str">
        <f t="shared" si="32"/>
        <v>High</v>
      </c>
      <c r="Q656" t="s">
        <v>26</v>
      </c>
      <c r="R656">
        <v>1383</v>
      </c>
      <c r="S656" t="s">
        <v>50</v>
      </c>
      <c r="T656">
        <v>2</v>
      </c>
      <c r="U656">
        <v>3</v>
      </c>
      <c r="V656" t="s">
        <v>28</v>
      </c>
      <c r="W656">
        <v>42</v>
      </c>
      <c r="X656">
        <v>2</v>
      </c>
      <c r="Y656">
        <v>2</v>
      </c>
      <c r="Z656" t="s">
        <v>37</v>
      </c>
      <c r="AA656">
        <v>7790</v>
      </c>
      <c r="AB656">
        <v>8</v>
      </c>
      <c r="AC656">
        <v>11</v>
      </c>
      <c r="AD656">
        <v>3</v>
      </c>
      <c r="AE656">
        <v>3</v>
      </c>
      <c r="AF656">
        <v>2</v>
      </c>
      <c r="AG656">
        <v>13</v>
      </c>
      <c r="AH656">
        <v>2</v>
      </c>
      <c r="AI656">
        <v>4</v>
      </c>
      <c r="AJ656">
        <v>0</v>
      </c>
      <c r="AK656" t="str">
        <f>IF(Table2[[#This Row],[Alpha]]&gt;3%,"high performer",IF(Table2[[#This Row],[Alpha]]&gt;0%,"average performer","low performer"))</f>
        <v>average performer</v>
      </c>
      <c r="AL656" s="8">
        <v>6273.0314231100965</v>
      </c>
      <c r="AM656">
        <f>Table2[[#This Row],[Salary]]/Table2[[#This Row],[Market Salary]]</f>
        <v>0.82958296380092367</v>
      </c>
      <c r="AN656" t="str">
        <f>IF(AND(Table2[[#This Row],[Alpha]]&gt;3%,Table2[[#This Row],[Salary]]&lt;MEDIAN(G:G)),"Underpaid",IF(AND(Table2[[#This Row],[Alpha]]&lt;0,Table2[[#This Row],[Salary]]&gt;MEDIAN(G:G)),"Overpaid","Fair"))</f>
        <v>Fair</v>
      </c>
      <c r="AO656" t="str">
        <f>IF(AND(Table2[[#This Row],[Alpha]]&gt;3%,Table2[[#This Row],[Tenure]]&gt;5),"Ready Now",IF(AND(Table2[[#This Row],[Alpha]]&gt;0,Table2[[#This Row],[Tenure]]&gt;3),"Ready Soon","Not Ready"))</f>
        <v>Ready Soon</v>
      </c>
    </row>
    <row r="657" spans="1:41" x14ac:dyDescent="0.35">
      <c r="A657">
        <v>33</v>
      </c>
      <c r="B657" t="s">
        <v>32</v>
      </c>
      <c r="C657">
        <v>4</v>
      </c>
      <c r="D657" t="s">
        <v>35</v>
      </c>
      <c r="E657" t="s">
        <v>50</v>
      </c>
      <c r="F657">
        <v>2</v>
      </c>
      <c r="G657" s="7">
        <v>2277</v>
      </c>
      <c r="H657" t="s">
        <v>25</v>
      </c>
      <c r="I657">
        <v>4</v>
      </c>
      <c r="J657">
        <v>4</v>
      </c>
      <c r="K657" s="5">
        <v>0.08</v>
      </c>
      <c r="L657" s="5">
        <v>7.0000000000000007E-2</v>
      </c>
      <c r="M657" s="6">
        <f t="shared" si="30"/>
        <v>9.999999999999995E-3</v>
      </c>
      <c r="N657" s="8">
        <f t="shared" si="31"/>
        <v>455.40000000000003</v>
      </c>
      <c r="O657">
        <v>1200</v>
      </c>
      <c r="P657" t="str">
        <f t="shared" si="32"/>
        <v>low</v>
      </c>
      <c r="Q657" t="s">
        <v>26</v>
      </c>
      <c r="R657">
        <v>1075</v>
      </c>
      <c r="S657" t="s">
        <v>50</v>
      </c>
      <c r="T657">
        <v>3</v>
      </c>
      <c r="U657">
        <v>2</v>
      </c>
      <c r="V657" t="s">
        <v>50</v>
      </c>
      <c r="W657">
        <v>57</v>
      </c>
      <c r="X657">
        <v>3</v>
      </c>
      <c r="Y657">
        <v>1</v>
      </c>
      <c r="Z657" t="s">
        <v>41</v>
      </c>
      <c r="AA657">
        <v>22650</v>
      </c>
      <c r="AB657">
        <v>3</v>
      </c>
      <c r="AC657">
        <v>11</v>
      </c>
      <c r="AD657">
        <v>3</v>
      </c>
      <c r="AE657">
        <v>3</v>
      </c>
      <c r="AF657">
        <v>1</v>
      </c>
      <c r="AG657">
        <v>7</v>
      </c>
      <c r="AH657">
        <v>4</v>
      </c>
      <c r="AI657">
        <v>3</v>
      </c>
      <c r="AJ657">
        <v>0</v>
      </c>
      <c r="AK657" t="str">
        <f>IF(Table2[[#This Row],[Alpha]]&gt;3%,"high performer",IF(Table2[[#This Row],[Alpha]]&gt;0%,"average performer","low performer"))</f>
        <v>average performer</v>
      </c>
      <c r="AL657" s="8">
        <v>2453.3145066329903</v>
      </c>
      <c r="AM657">
        <f>Table2[[#This Row],[Salary]]/Table2[[#This Row],[Market Salary]]</f>
        <v>0.92813212241794052</v>
      </c>
      <c r="AN657" t="str">
        <f>IF(AND(Table2[[#This Row],[Alpha]]&gt;3%,Table2[[#This Row],[Salary]]&lt;MEDIAN(G:G)),"Underpaid",IF(AND(Table2[[#This Row],[Alpha]]&lt;0,Table2[[#This Row],[Salary]]&gt;MEDIAN(G:G)),"Overpaid","Fair"))</f>
        <v>Fair</v>
      </c>
      <c r="AO657" t="str">
        <f>IF(AND(Table2[[#This Row],[Alpha]]&gt;3%,Table2[[#This Row],[Tenure]]&gt;5),"Ready Now",IF(AND(Table2[[#This Row],[Alpha]]&gt;0,Table2[[#This Row],[Tenure]]&gt;3),"Ready Soon","Not Ready"))</f>
        <v>Ready Soon</v>
      </c>
    </row>
    <row r="658" spans="1:41" x14ac:dyDescent="0.35">
      <c r="A658">
        <v>32</v>
      </c>
      <c r="B658" t="s">
        <v>25</v>
      </c>
      <c r="C658">
        <v>1</v>
      </c>
      <c r="D658" t="s">
        <v>35</v>
      </c>
      <c r="E658" t="s">
        <v>39</v>
      </c>
      <c r="F658">
        <v>4</v>
      </c>
      <c r="G658" s="7">
        <v>2795</v>
      </c>
      <c r="H658" t="s">
        <v>25</v>
      </c>
      <c r="I658">
        <v>1</v>
      </c>
      <c r="J658">
        <v>1</v>
      </c>
      <c r="K658" s="5">
        <v>0.15</v>
      </c>
      <c r="L658" s="5">
        <v>0.11</v>
      </c>
      <c r="M658" s="6">
        <f t="shared" si="30"/>
        <v>3.9999999999999994E-2</v>
      </c>
      <c r="N658" s="8">
        <f t="shared" si="31"/>
        <v>559</v>
      </c>
      <c r="O658">
        <v>500</v>
      </c>
      <c r="P658" t="str">
        <f t="shared" si="32"/>
        <v>low</v>
      </c>
      <c r="Q658" t="s">
        <v>26</v>
      </c>
      <c r="R658">
        <v>374</v>
      </c>
      <c r="S658" t="s">
        <v>34</v>
      </c>
      <c r="T658">
        <v>25</v>
      </c>
      <c r="U658">
        <v>4</v>
      </c>
      <c r="V658" t="s">
        <v>28</v>
      </c>
      <c r="W658">
        <v>87</v>
      </c>
      <c r="X658">
        <v>3</v>
      </c>
      <c r="Y658">
        <v>1</v>
      </c>
      <c r="Z658" t="s">
        <v>31</v>
      </c>
      <c r="AA658">
        <v>18016</v>
      </c>
      <c r="AB658">
        <v>1</v>
      </c>
      <c r="AC658">
        <v>24</v>
      </c>
      <c r="AD658">
        <v>4</v>
      </c>
      <c r="AE658">
        <v>3</v>
      </c>
      <c r="AF658">
        <v>0</v>
      </c>
      <c r="AG658">
        <v>1</v>
      </c>
      <c r="AH658">
        <v>2</v>
      </c>
      <c r="AI658">
        <v>0</v>
      </c>
      <c r="AJ658">
        <v>0</v>
      </c>
      <c r="AK658" t="str">
        <f>IF(Table2[[#This Row],[Alpha]]&gt;3%,"high performer",IF(Table2[[#This Row],[Alpha]]&gt;0%,"average performer","low performer"))</f>
        <v>high performer</v>
      </c>
      <c r="AL658" s="8">
        <v>3122.2849358815311</v>
      </c>
      <c r="AM658">
        <f>Table2[[#This Row],[Salary]]/Table2[[#This Row],[Market Salary]]</f>
        <v>0.89517774879532996</v>
      </c>
      <c r="AN658" t="str">
        <f>IF(AND(Table2[[#This Row],[Alpha]]&gt;3%,Table2[[#This Row],[Salary]]&lt;MEDIAN(G:G)),"Underpaid",IF(AND(Table2[[#This Row],[Alpha]]&lt;0,Table2[[#This Row],[Salary]]&gt;MEDIAN(G:G)),"Overpaid","Fair"))</f>
        <v>Underpaid</v>
      </c>
      <c r="AO658" t="str">
        <f>IF(AND(Table2[[#This Row],[Alpha]]&gt;3%,Table2[[#This Row],[Tenure]]&gt;5),"Ready Now",IF(AND(Table2[[#This Row],[Alpha]]&gt;0,Table2[[#This Row],[Tenure]]&gt;3),"Ready Soon","Not Ready"))</f>
        <v>Not Ready</v>
      </c>
    </row>
    <row r="659" spans="1:41" x14ac:dyDescent="0.35">
      <c r="A659">
        <v>29</v>
      </c>
      <c r="B659" t="s">
        <v>32</v>
      </c>
      <c r="C659">
        <v>1</v>
      </c>
      <c r="D659" t="s">
        <v>29</v>
      </c>
      <c r="E659" t="s">
        <v>39</v>
      </c>
      <c r="F659">
        <v>4</v>
      </c>
      <c r="G659" s="7">
        <v>2532</v>
      </c>
      <c r="H659" t="s">
        <v>32</v>
      </c>
      <c r="I659">
        <v>3</v>
      </c>
      <c r="J659">
        <v>4</v>
      </c>
      <c r="K659" s="5">
        <v>0.1</v>
      </c>
      <c r="L659" s="5">
        <v>0.1</v>
      </c>
      <c r="M659" s="6">
        <f t="shared" si="30"/>
        <v>0</v>
      </c>
      <c r="N659" s="8">
        <f t="shared" si="31"/>
        <v>506.40000000000003</v>
      </c>
      <c r="O659">
        <v>500</v>
      </c>
      <c r="P659" t="str">
        <f t="shared" si="32"/>
        <v>low</v>
      </c>
      <c r="Q659" t="s">
        <v>26</v>
      </c>
      <c r="R659">
        <v>1086</v>
      </c>
      <c r="S659" t="s">
        <v>34</v>
      </c>
      <c r="T659">
        <v>7</v>
      </c>
      <c r="U659">
        <v>1</v>
      </c>
      <c r="V659" t="s">
        <v>40</v>
      </c>
      <c r="W659">
        <v>62</v>
      </c>
      <c r="X659">
        <v>2</v>
      </c>
      <c r="Y659">
        <v>1</v>
      </c>
      <c r="Z659" t="s">
        <v>41</v>
      </c>
      <c r="AA659">
        <v>6054</v>
      </c>
      <c r="AB659">
        <v>6</v>
      </c>
      <c r="AC659">
        <v>14</v>
      </c>
      <c r="AD659">
        <v>3</v>
      </c>
      <c r="AE659">
        <v>3</v>
      </c>
      <c r="AF659">
        <v>3</v>
      </c>
      <c r="AG659">
        <v>8</v>
      </c>
      <c r="AH659">
        <v>5</v>
      </c>
      <c r="AI659">
        <v>3</v>
      </c>
      <c r="AJ659">
        <v>0</v>
      </c>
      <c r="AK659" t="str">
        <f>IF(Table2[[#This Row],[Alpha]]&gt;3%,"high performer",IF(Table2[[#This Row],[Alpha]]&gt;0%,"average performer","low performer"))</f>
        <v>low performer</v>
      </c>
      <c r="AL659" s="8">
        <v>3158.1692320675875</v>
      </c>
      <c r="AM659">
        <f>Table2[[#This Row],[Salary]]/Table2[[#This Row],[Market Salary]]</f>
        <v>0.80173031080489388</v>
      </c>
      <c r="AN659" t="str">
        <f>IF(AND(Table2[[#This Row],[Alpha]]&gt;3%,Table2[[#This Row],[Salary]]&lt;MEDIAN(G:G)),"Underpaid",IF(AND(Table2[[#This Row],[Alpha]]&lt;0,Table2[[#This Row],[Salary]]&gt;MEDIAN(G:G)),"Overpaid","Fair"))</f>
        <v>Fair</v>
      </c>
      <c r="AO659" t="str">
        <f>IF(AND(Table2[[#This Row],[Alpha]]&gt;3%,Table2[[#This Row],[Tenure]]&gt;5),"Ready Now",IF(AND(Table2[[#This Row],[Alpha]]&gt;0,Table2[[#This Row],[Tenure]]&gt;3),"Ready Soon","Not Ready"))</f>
        <v>Not Ready</v>
      </c>
    </row>
    <row r="660" spans="1:41" x14ac:dyDescent="0.35">
      <c r="A660">
        <v>44</v>
      </c>
      <c r="B660" t="s">
        <v>32</v>
      </c>
      <c r="C660">
        <v>2</v>
      </c>
      <c r="D660" t="s">
        <v>35</v>
      </c>
      <c r="E660" t="s">
        <v>36</v>
      </c>
      <c r="F660">
        <v>1</v>
      </c>
      <c r="G660" s="7">
        <v>2559</v>
      </c>
      <c r="H660" t="s">
        <v>25</v>
      </c>
      <c r="I660">
        <v>3</v>
      </c>
      <c r="J660">
        <v>8</v>
      </c>
      <c r="K660" s="5">
        <v>0.1</v>
      </c>
      <c r="L660" s="5">
        <v>7.0000000000000007E-2</v>
      </c>
      <c r="M660" s="6">
        <f t="shared" si="30"/>
        <v>0.03</v>
      </c>
      <c r="N660" s="8">
        <f t="shared" si="31"/>
        <v>511.8</v>
      </c>
      <c r="O660">
        <v>1200</v>
      </c>
      <c r="P660" t="str">
        <f t="shared" si="32"/>
        <v>low</v>
      </c>
      <c r="Q660" t="s">
        <v>26</v>
      </c>
      <c r="R660">
        <v>661</v>
      </c>
      <c r="S660" t="s">
        <v>34</v>
      </c>
      <c r="T660">
        <v>9</v>
      </c>
      <c r="U660">
        <v>2</v>
      </c>
      <c r="V660" t="s">
        <v>28</v>
      </c>
      <c r="W660">
        <v>61</v>
      </c>
      <c r="X660">
        <v>3</v>
      </c>
      <c r="Y660">
        <v>1</v>
      </c>
      <c r="Z660" t="s">
        <v>37</v>
      </c>
      <c r="AA660">
        <v>7508</v>
      </c>
      <c r="AB660">
        <v>1</v>
      </c>
      <c r="AC660">
        <v>13</v>
      </c>
      <c r="AD660">
        <v>3</v>
      </c>
      <c r="AE660">
        <v>4</v>
      </c>
      <c r="AF660">
        <v>0</v>
      </c>
      <c r="AG660">
        <v>8</v>
      </c>
      <c r="AH660">
        <v>0</v>
      </c>
      <c r="AI660">
        <v>7</v>
      </c>
      <c r="AJ660">
        <v>7</v>
      </c>
      <c r="AK660" t="str">
        <f>IF(Table2[[#This Row],[Alpha]]&gt;3%,"high performer",IF(Table2[[#This Row],[Alpha]]&gt;0%,"average performer","low performer"))</f>
        <v>average performer</v>
      </c>
      <c r="AL660" s="8">
        <v>2727.8677769381129</v>
      </c>
      <c r="AM660">
        <f>Table2[[#This Row],[Salary]]/Table2[[#This Row],[Market Salary]]</f>
        <v>0.93809532178731259</v>
      </c>
      <c r="AN660" t="str">
        <f>IF(AND(Table2[[#This Row],[Alpha]]&gt;3%,Table2[[#This Row],[Salary]]&lt;MEDIAN(G:G)),"Underpaid",IF(AND(Table2[[#This Row],[Alpha]]&lt;0,Table2[[#This Row],[Salary]]&gt;MEDIAN(G:G)),"Overpaid","Fair"))</f>
        <v>Fair</v>
      </c>
      <c r="AO660" t="str">
        <f>IF(AND(Table2[[#This Row],[Alpha]]&gt;3%,Table2[[#This Row],[Tenure]]&gt;5),"Ready Now",IF(AND(Table2[[#This Row],[Alpha]]&gt;0,Table2[[#This Row],[Tenure]]&gt;3),"Ready Soon","Not Ready"))</f>
        <v>Ready Soon</v>
      </c>
    </row>
    <row r="661" spans="1:41" x14ac:dyDescent="0.35">
      <c r="A661">
        <v>28</v>
      </c>
      <c r="B661" t="s">
        <v>32</v>
      </c>
      <c r="C661">
        <v>1</v>
      </c>
      <c r="D661" t="s">
        <v>35</v>
      </c>
      <c r="E661" t="s">
        <v>30</v>
      </c>
      <c r="F661">
        <v>4</v>
      </c>
      <c r="G661" s="7">
        <v>4908</v>
      </c>
      <c r="H661" t="s">
        <v>32</v>
      </c>
      <c r="I661">
        <v>3</v>
      </c>
      <c r="J661">
        <v>4</v>
      </c>
      <c r="K661" s="5">
        <v>0.12</v>
      </c>
      <c r="L661" s="5">
        <v>0.11</v>
      </c>
      <c r="M661" s="6">
        <f t="shared" si="30"/>
        <v>9.999999999999995E-3</v>
      </c>
      <c r="N661" s="8">
        <f t="shared" si="31"/>
        <v>981.6</v>
      </c>
      <c r="O661">
        <v>1200</v>
      </c>
      <c r="P661" t="str">
        <f t="shared" si="32"/>
        <v>low</v>
      </c>
      <c r="Q661" t="s">
        <v>26</v>
      </c>
      <c r="R661">
        <v>821</v>
      </c>
      <c r="S661" t="s">
        <v>27</v>
      </c>
      <c r="T661">
        <v>5</v>
      </c>
      <c r="U661">
        <v>4</v>
      </c>
      <c r="V661" t="s">
        <v>40</v>
      </c>
      <c r="W661">
        <v>98</v>
      </c>
      <c r="X661">
        <v>3</v>
      </c>
      <c r="Y661">
        <v>2</v>
      </c>
      <c r="Z661" t="s">
        <v>31</v>
      </c>
      <c r="AA661">
        <v>24252</v>
      </c>
      <c r="AB661">
        <v>1</v>
      </c>
      <c r="AC661">
        <v>14</v>
      </c>
      <c r="AD661">
        <v>3</v>
      </c>
      <c r="AE661">
        <v>2</v>
      </c>
      <c r="AF661">
        <v>0</v>
      </c>
      <c r="AG661">
        <v>4</v>
      </c>
      <c r="AH661">
        <v>3</v>
      </c>
      <c r="AI661">
        <v>2</v>
      </c>
      <c r="AJ661">
        <v>0</v>
      </c>
      <c r="AK661" t="str">
        <f>IF(Table2[[#This Row],[Alpha]]&gt;3%,"high performer",IF(Table2[[#This Row],[Alpha]]&gt;0%,"average performer","low performer"))</f>
        <v>average performer</v>
      </c>
      <c r="AL661" s="8">
        <v>6215.7012523478716</v>
      </c>
      <c r="AM661">
        <f>Table2[[#This Row],[Salary]]/Table2[[#This Row],[Market Salary]]</f>
        <v>0.7896132392376628</v>
      </c>
      <c r="AN661" t="str">
        <f>IF(AND(Table2[[#This Row],[Alpha]]&gt;3%,Table2[[#This Row],[Salary]]&lt;MEDIAN(G:G)),"Underpaid",IF(AND(Table2[[#This Row],[Alpha]]&lt;0,Table2[[#This Row],[Salary]]&gt;MEDIAN(G:G)),"Overpaid","Fair"))</f>
        <v>Fair</v>
      </c>
      <c r="AO661" t="str">
        <f>IF(AND(Table2[[#This Row],[Alpha]]&gt;3%,Table2[[#This Row],[Tenure]]&gt;5),"Ready Now",IF(AND(Table2[[#This Row],[Alpha]]&gt;0,Table2[[#This Row],[Tenure]]&gt;3),"Ready Soon","Not Ready"))</f>
        <v>Ready Soon</v>
      </c>
    </row>
    <row r="662" spans="1:41" x14ac:dyDescent="0.35">
      <c r="A662">
        <v>58</v>
      </c>
      <c r="B662" t="s">
        <v>25</v>
      </c>
      <c r="C662">
        <v>4</v>
      </c>
      <c r="D662" t="s">
        <v>35</v>
      </c>
      <c r="E662" t="s">
        <v>39</v>
      </c>
      <c r="F662">
        <v>4</v>
      </c>
      <c r="G662" s="7">
        <v>2380</v>
      </c>
      <c r="H662" t="s">
        <v>25</v>
      </c>
      <c r="I662">
        <v>2</v>
      </c>
      <c r="J662">
        <v>1</v>
      </c>
      <c r="K662" s="5">
        <v>0.15</v>
      </c>
      <c r="L662" s="5">
        <v>0.11</v>
      </c>
      <c r="M662" s="6">
        <f t="shared" si="30"/>
        <v>3.9999999999999994E-2</v>
      </c>
      <c r="N662" s="8">
        <f t="shared" si="31"/>
        <v>476</v>
      </c>
      <c r="O662">
        <v>500</v>
      </c>
      <c r="P662" t="str">
        <f t="shared" si="32"/>
        <v>low</v>
      </c>
      <c r="Q662" t="s">
        <v>33</v>
      </c>
      <c r="R662">
        <v>781</v>
      </c>
      <c r="S662" t="s">
        <v>34</v>
      </c>
      <c r="T662">
        <v>2</v>
      </c>
      <c r="U662">
        <v>1</v>
      </c>
      <c r="V662" t="s">
        <v>28</v>
      </c>
      <c r="W662">
        <v>57</v>
      </c>
      <c r="X662">
        <v>2</v>
      </c>
      <c r="Y662">
        <v>1</v>
      </c>
      <c r="Z662" t="s">
        <v>41</v>
      </c>
      <c r="AA662">
        <v>13384</v>
      </c>
      <c r="AB662">
        <v>9</v>
      </c>
      <c r="AC662">
        <v>14</v>
      </c>
      <c r="AD662">
        <v>3</v>
      </c>
      <c r="AE662">
        <v>4</v>
      </c>
      <c r="AF662">
        <v>1</v>
      </c>
      <c r="AG662">
        <v>3</v>
      </c>
      <c r="AH662">
        <v>3</v>
      </c>
      <c r="AI662">
        <v>0</v>
      </c>
      <c r="AJ662">
        <v>0</v>
      </c>
      <c r="AK662" t="str">
        <f>IF(Table2[[#This Row],[Alpha]]&gt;3%,"high performer",IF(Table2[[#This Row],[Alpha]]&gt;0%,"average performer","low performer"))</f>
        <v>high performer</v>
      </c>
      <c r="AL662" s="8">
        <v>2595.5282586909416</v>
      </c>
      <c r="AM662">
        <f>Table2[[#This Row],[Salary]]/Table2[[#This Row],[Market Salary]]</f>
        <v>0.91696169827114749</v>
      </c>
      <c r="AN662" t="str">
        <f>IF(AND(Table2[[#This Row],[Alpha]]&gt;3%,Table2[[#This Row],[Salary]]&lt;MEDIAN(G:G)),"Underpaid",IF(AND(Table2[[#This Row],[Alpha]]&lt;0,Table2[[#This Row],[Salary]]&gt;MEDIAN(G:G)),"Overpaid","Fair"))</f>
        <v>Underpaid</v>
      </c>
      <c r="AO662" t="str">
        <f>IF(AND(Table2[[#This Row],[Alpha]]&gt;3%,Table2[[#This Row],[Tenure]]&gt;5),"Ready Now",IF(AND(Table2[[#This Row],[Alpha]]&gt;0,Table2[[#This Row],[Tenure]]&gt;3),"Ready Soon","Not Ready"))</f>
        <v>Not Ready</v>
      </c>
    </row>
    <row r="663" spans="1:41" x14ac:dyDescent="0.35">
      <c r="A663">
        <v>43</v>
      </c>
      <c r="B663" t="s">
        <v>32</v>
      </c>
      <c r="C663">
        <v>1</v>
      </c>
      <c r="D663" t="s">
        <v>29</v>
      </c>
      <c r="E663" t="s">
        <v>42</v>
      </c>
      <c r="F663">
        <v>2</v>
      </c>
      <c r="G663" s="7">
        <v>4765</v>
      </c>
      <c r="H663" t="s">
        <v>32</v>
      </c>
      <c r="I663">
        <v>4</v>
      </c>
      <c r="J663">
        <v>1</v>
      </c>
      <c r="K663" s="5">
        <v>0.1</v>
      </c>
      <c r="L663" s="5">
        <v>7.0000000000000007E-2</v>
      </c>
      <c r="M663" s="6">
        <f t="shared" si="30"/>
        <v>0.03</v>
      </c>
      <c r="N663" s="8">
        <f t="shared" si="31"/>
        <v>953</v>
      </c>
      <c r="O663">
        <v>4500</v>
      </c>
      <c r="P663" t="str">
        <f t="shared" si="32"/>
        <v>low</v>
      </c>
      <c r="Q663" t="s">
        <v>26</v>
      </c>
      <c r="R663">
        <v>177</v>
      </c>
      <c r="S663" t="s">
        <v>34</v>
      </c>
      <c r="T663">
        <v>8</v>
      </c>
      <c r="U663">
        <v>3</v>
      </c>
      <c r="V663" t="s">
        <v>28</v>
      </c>
      <c r="W663">
        <v>55</v>
      </c>
      <c r="X663">
        <v>3</v>
      </c>
      <c r="Y663">
        <v>2</v>
      </c>
      <c r="Z663" t="s">
        <v>41</v>
      </c>
      <c r="AA663">
        <v>23814</v>
      </c>
      <c r="AB663">
        <v>4</v>
      </c>
      <c r="AC663">
        <v>21</v>
      </c>
      <c r="AD663">
        <v>4</v>
      </c>
      <c r="AE663">
        <v>3</v>
      </c>
      <c r="AF663">
        <v>1</v>
      </c>
      <c r="AG663">
        <v>4</v>
      </c>
      <c r="AH663">
        <v>2</v>
      </c>
      <c r="AI663">
        <v>0</v>
      </c>
      <c r="AJ663">
        <v>0</v>
      </c>
      <c r="AK663" t="str">
        <f>IF(Table2[[#This Row],[Alpha]]&gt;3%,"high performer",IF(Table2[[#This Row],[Alpha]]&gt;0%,"average performer","low performer"))</f>
        <v>average performer</v>
      </c>
      <c r="AL663" s="8">
        <v>5237.3793464484324</v>
      </c>
      <c r="AM663">
        <f>Table2[[#This Row],[Salary]]/Table2[[#This Row],[Market Salary]]</f>
        <v>0.90980616159324756</v>
      </c>
      <c r="AN663" t="str">
        <f>IF(AND(Table2[[#This Row],[Alpha]]&gt;3%,Table2[[#This Row],[Salary]]&lt;MEDIAN(G:G)),"Underpaid",IF(AND(Table2[[#This Row],[Alpha]]&lt;0,Table2[[#This Row],[Salary]]&gt;MEDIAN(G:G)),"Overpaid","Fair"))</f>
        <v>Fair</v>
      </c>
      <c r="AO663" t="str">
        <f>IF(AND(Table2[[#This Row],[Alpha]]&gt;3%,Table2[[#This Row],[Tenure]]&gt;5),"Ready Now",IF(AND(Table2[[#This Row],[Alpha]]&gt;0,Table2[[#This Row],[Tenure]]&gt;3),"Ready Soon","Not Ready"))</f>
        <v>Not Ready</v>
      </c>
    </row>
    <row r="664" spans="1:41" x14ac:dyDescent="0.35">
      <c r="A664">
        <v>20</v>
      </c>
      <c r="B664" t="s">
        <v>25</v>
      </c>
      <c r="C664">
        <v>3</v>
      </c>
      <c r="D664" t="s">
        <v>29</v>
      </c>
      <c r="E664" t="s">
        <v>46</v>
      </c>
      <c r="F664">
        <v>3</v>
      </c>
      <c r="G664" s="7">
        <v>2044</v>
      </c>
      <c r="H664" t="s">
        <v>32</v>
      </c>
      <c r="I664">
        <v>2</v>
      </c>
      <c r="J664">
        <v>2</v>
      </c>
      <c r="K664" s="5">
        <v>0.1</v>
      </c>
      <c r="L664" s="5">
        <v>0.1</v>
      </c>
      <c r="M664" s="6">
        <f t="shared" si="30"/>
        <v>0</v>
      </c>
      <c r="N664" s="8">
        <f t="shared" si="31"/>
        <v>408.8</v>
      </c>
      <c r="O664">
        <v>3000</v>
      </c>
      <c r="P664" t="str">
        <f t="shared" si="32"/>
        <v>low</v>
      </c>
      <c r="Q664" t="s">
        <v>26</v>
      </c>
      <c r="R664">
        <v>500</v>
      </c>
      <c r="S664" t="s">
        <v>27</v>
      </c>
      <c r="T664">
        <v>2</v>
      </c>
      <c r="U664">
        <v>3</v>
      </c>
      <c r="V664" t="s">
        <v>40</v>
      </c>
      <c r="W664">
        <v>49</v>
      </c>
      <c r="X664">
        <v>2</v>
      </c>
      <c r="Y664">
        <v>1</v>
      </c>
      <c r="Z664" t="s">
        <v>31</v>
      </c>
      <c r="AA664">
        <v>22052</v>
      </c>
      <c r="AB664">
        <v>1</v>
      </c>
      <c r="AC664">
        <v>13</v>
      </c>
      <c r="AD664">
        <v>3</v>
      </c>
      <c r="AE664">
        <v>4</v>
      </c>
      <c r="AF664">
        <v>0</v>
      </c>
      <c r="AG664">
        <v>2</v>
      </c>
      <c r="AH664">
        <v>3</v>
      </c>
      <c r="AI664">
        <v>2</v>
      </c>
      <c r="AJ664">
        <v>0</v>
      </c>
      <c r="AK664" t="str">
        <f>IF(Table2[[#This Row],[Alpha]]&gt;3%,"high performer",IF(Table2[[#This Row],[Alpha]]&gt;0%,"average performer","low performer"))</f>
        <v>low performer</v>
      </c>
      <c r="AL664" s="8">
        <v>2603.0780125904735</v>
      </c>
      <c r="AM664">
        <f>Table2[[#This Row],[Salary]]/Table2[[#This Row],[Market Salary]]</f>
        <v>0.78522425763409887</v>
      </c>
      <c r="AN664" t="str">
        <f>IF(AND(Table2[[#This Row],[Alpha]]&gt;3%,Table2[[#This Row],[Salary]]&lt;MEDIAN(G:G)),"Underpaid",IF(AND(Table2[[#This Row],[Alpha]]&lt;0,Table2[[#This Row],[Salary]]&gt;MEDIAN(G:G)),"Overpaid","Fair"))</f>
        <v>Fair</v>
      </c>
      <c r="AO664" t="str">
        <f>IF(AND(Table2[[#This Row],[Alpha]]&gt;3%,Table2[[#This Row],[Tenure]]&gt;5),"Ready Now",IF(AND(Table2[[#This Row],[Alpha]]&gt;0,Table2[[#This Row],[Tenure]]&gt;3),"Ready Soon","Not Ready"))</f>
        <v>Not Ready</v>
      </c>
    </row>
    <row r="665" spans="1:41" x14ac:dyDescent="0.35">
      <c r="A665">
        <v>21</v>
      </c>
      <c r="B665" t="s">
        <v>25</v>
      </c>
      <c r="C665">
        <v>4</v>
      </c>
      <c r="D665" t="s">
        <v>29</v>
      </c>
      <c r="E665" t="s">
        <v>36</v>
      </c>
      <c r="F665">
        <v>4</v>
      </c>
      <c r="G665" s="7">
        <v>2693</v>
      </c>
      <c r="H665" t="s">
        <v>32</v>
      </c>
      <c r="I665">
        <v>2</v>
      </c>
      <c r="J665">
        <v>1</v>
      </c>
      <c r="K665" s="5">
        <v>0.15</v>
      </c>
      <c r="L665" s="5">
        <v>0.11</v>
      </c>
      <c r="M665" s="6">
        <f t="shared" si="30"/>
        <v>3.9999999999999994E-2</v>
      </c>
      <c r="N665" s="8">
        <f t="shared" si="31"/>
        <v>538.6</v>
      </c>
      <c r="O665">
        <v>1200</v>
      </c>
      <c r="P665" t="str">
        <f t="shared" si="32"/>
        <v>low</v>
      </c>
      <c r="Q665" t="s">
        <v>26</v>
      </c>
      <c r="R665">
        <v>1427</v>
      </c>
      <c r="S665" t="s">
        <v>34</v>
      </c>
      <c r="T665">
        <v>18</v>
      </c>
      <c r="U665">
        <v>1</v>
      </c>
      <c r="V665" t="s">
        <v>38</v>
      </c>
      <c r="W665">
        <v>65</v>
      </c>
      <c r="X665">
        <v>3</v>
      </c>
      <c r="Y665">
        <v>1</v>
      </c>
      <c r="Z665" t="s">
        <v>31</v>
      </c>
      <c r="AA665">
        <v>8870</v>
      </c>
      <c r="AB665">
        <v>1</v>
      </c>
      <c r="AC665">
        <v>19</v>
      </c>
      <c r="AD665">
        <v>3</v>
      </c>
      <c r="AE665">
        <v>1</v>
      </c>
      <c r="AF665">
        <v>0</v>
      </c>
      <c r="AG665">
        <v>1</v>
      </c>
      <c r="AH665">
        <v>3</v>
      </c>
      <c r="AI665">
        <v>0</v>
      </c>
      <c r="AJ665">
        <v>0</v>
      </c>
      <c r="AK665" t="str">
        <f>IF(Table2[[#This Row],[Alpha]]&gt;3%,"high performer",IF(Table2[[#This Row],[Alpha]]&gt;0%,"average performer","low performer"))</f>
        <v>high performer</v>
      </c>
      <c r="AL665" s="8">
        <v>2809.3398531484613</v>
      </c>
      <c r="AM665">
        <f>Table2[[#This Row],[Salary]]/Table2[[#This Row],[Market Salary]]</f>
        <v>0.95858818824711511</v>
      </c>
      <c r="AN665" t="str">
        <f>IF(AND(Table2[[#This Row],[Alpha]]&gt;3%,Table2[[#This Row],[Salary]]&lt;MEDIAN(G:G)),"Underpaid",IF(AND(Table2[[#This Row],[Alpha]]&lt;0,Table2[[#This Row],[Salary]]&gt;MEDIAN(G:G)),"Overpaid","Fair"))</f>
        <v>Underpaid</v>
      </c>
      <c r="AO665" t="str">
        <f>IF(AND(Table2[[#This Row],[Alpha]]&gt;3%,Table2[[#This Row],[Tenure]]&gt;5),"Ready Now",IF(AND(Table2[[#This Row],[Alpha]]&gt;0,Table2[[#This Row],[Tenure]]&gt;3),"Ready Soon","Not Ready"))</f>
        <v>Not Ready</v>
      </c>
    </row>
    <row r="666" spans="1:41" x14ac:dyDescent="0.35">
      <c r="A666">
        <v>36</v>
      </c>
      <c r="B666" t="s">
        <v>32</v>
      </c>
      <c r="C666">
        <v>3</v>
      </c>
      <c r="D666" t="s">
        <v>35</v>
      </c>
      <c r="E666" t="s">
        <v>43</v>
      </c>
      <c r="F666">
        <v>4</v>
      </c>
      <c r="G666" s="7">
        <v>6586</v>
      </c>
      <c r="H666" t="s">
        <v>25</v>
      </c>
      <c r="I666">
        <v>2</v>
      </c>
      <c r="J666">
        <v>16</v>
      </c>
      <c r="K666" s="5">
        <v>0.15</v>
      </c>
      <c r="L666" s="5">
        <v>7.0000000000000007E-2</v>
      </c>
      <c r="M666" s="6">
        <f t="shared" si="30"/>
        <v>7.9999999999999988E-2</v>
      </c>
      <c r="N666" s="8">
        <f t="shared" si="31"/>
        <v>1317.2</v>
      </c>
      <c r="O666">
        <v>500</v>
      </c>
      <c r="P666" t="str">
        <f t="shared" si="32"/>
        <v>low</v>
      </c>
      <c r="Q666" t="s">
        <v>26</v>
      </c>
      <c r="R666">
        <v>1425</v>
      </c>
      <c r="S666" t="s">
        <v>34</v>
      </c>
      <c r="T666">
        <v>14</v>
      </c>
      <c r="U666">
        <v>1</v>
      </c>
      <c r="V666" t="s">
        <v>28</v>
      </c>
      <c r="W666">
        <v>68</v>
      </c>
      <c r="X666">
        <v>3</v>
      </c>
      <c r="Y666">
        <v>2</v>
      </c>
      <c r="Z666" t="s">
        <v>37</v>
      </c>
      <c r="AA666">
        <v>4821</v>
      </c>
      <c r="AB666">
        <v>0</v>
      </c>
      <c r="AC666">
        <v>17</v>
      </c>
      <c r="AD666">
        <v>3</v>
      </c>
      <c r="AE666">
        <v>1</v>
      </c>
      <c r="AF666">
        <v>1</v>
      </c>
      <c r="AG666">
        <v>17</v>
      </c>
      <c r="AH666">
        <v>2</v>
      </c>
      <c r="AI666">
        <v>8</v>
      </c>
      <c r="AJ666">
        <v>4</v>
      </c>
      <c r="AK666" t="str">
        <f>IF(Table2[[#This Row],[Alpha]]&gt;3%,"high performer",IF(Table2[[#This Row],[Alpha]]&gt;0%,"average performer","low performer"))</f>
        <v>high performer</v>
      </c>
      <c r="AL666" s="8">
        <v>7435.0855830766113</v>
      </c>
      <c r="AM666">
        <f>Table2[[#This Row],[Salary]]/Table2[[#This Row],[Market Salary]]</f>
        <v>0.88580016012065022</v>
      </c>
      <c r="AN666" t="str">
        <f>IF(AND(Table2[[#This Row],[Alpha]]&gt;3%,Table2[[#This Row],[Salary]]&lt;MEDIAN(G:G)),"Underpaid",IF(AND(Table2[[#This Row],[Alpha]]&lt;0,Table2[[#This Row],[Salary]]&gt;MEDIAN(G:G)),"Overpaid","Fair"))</f>
        <v>Fair</v>
      </c>
      <c r="AO666" t="str">
        <f>IF(AND(Table2[[#This Row],[Alpha]]&gt;3%,Table2[[#This Row],[Tenure]]&gt;5),"Ready Now",IF(AND(Table2[[#This Row],[Alpha]]&gt;0,Table2[[#This Row],[Tenure]]&gt;3),"Ready Soon","Not Ready"))</f>
        <v>Ready Now</v>
      </c>
    </row>
    <row r="667" spans="1:41" x14ac:dyDescent="0.35">
      <c r="A667">
        <v>47</v>
      </c>
      <c r="B667" t="s">
        <v>32</v>
      </c>
      <c r="C667">
        <v>4</v>
      </c>
      <c r="D667" t="s">
        <v>29</v>
      </c>
      <c r="E667" t="s">
        <v>46</v>
      </c>
      <c r="F667">
        <v>4</v>
      </c>
      <c r="G667" s="7">
        <v>3294</v>
      </c>
      <c r="H667" t="s">
        <v>25</v>
      </c>
      <c r="I667">
        <v>2</v>
      </c>
      <c r="J667">
        <v>3</v>
      </c>
      <c r="K667" s="5">
        <v>0.08</v>
      </c>
      <c r="L667" s="5">
        <v>0.11</v>
      </c>
      <c r="M667" s="6">
        <f t="shared" si="30"/>
        <v>-0.03</v>
      </c>
      <c r="N667" s="8">
        <f t="shared" si="31"/>
        <v>658.80000000000007</v>
      </c>
      <c r="O667">
        <v>3000</v>
      </c>
      <c r="P667" t="str">
        <f t="shared" si="32"/>
        <v>low</v>
      </c>
      <c r="Q667" t="s">
        <v>26</v>
      </c>
      <c r="R667">
        <v>1454</v>
      </c>
      <c r="S667" t="s">
        <v>27</v>
      </c>
      <c r="T667">
        <v>2</v>
      </c>
      <c r="U667">
        <v>4</v>
      </c>
      <c r="V667" t="s">
        <v>28</v>
      </c>
      <c r="W667">
        <v>65</v>
      </c>
      <c r="X667">
        <v>2</v>
      </c>
      <c r="Y667">
        <v>1</v>
      </c>
      <c r="Z667" t="s">
        <v>31</v>
      </c>
      <c r="AA667">
        <v>13137</v>
      </c>
      <c r="AB667">
        <v>1</v>
      </c>
      <c r="AC667">
        <v>18</v>
      </c>
      <c r="AD667">
        <v>3</v>
      </c>
      <c r="AE667">
        <v>1</v>
      </c>
      <c r="AF667">
        <v>0</v>
      </c>
      <c r="AG667">
        <v>3</v>
      </c>
      <c r="AH667">
        <v>3</v>
      </c>
      <c r="AI667">
        <v>2</v>
      </c>
      <c r="AJ667">
        <v>1</v>
      </c>
      <c r="AK667" t="str">
        <f>IF(Table2[[#This Row],[Alpha]]&gt;3%,"high performer",IF(Table2[[#This Row],[Alpha]]&gt;0%,"average performer","low performer"))</f>
        <v>low performer</v>
      </c>
      <c r="AL667" s="8">
        <v>3648.5670075252351</v>
      </c>
      <c r="AM667">
        <f>Table2[[#This Row],[Salary]]/Table2[[#This Row],[Market Salary]]</f>
        <v>0.90282020124779561</v>
      </c>
      <c r="AN667" t="str">
        <f>IF(AND(Table2[[#This Row],[Alpha]]&gt;3%,Table2[[#This Row],[Salary]]&lt;MEDIAN(G:G)),"Underpaid",IF(AND(Table2[[#This Row],[Alpha]]&lt;0,Table2[[#This Row],[Salary]]&gt;MEDIAN(G:G)),"Overpaid","Fair"))</f>
        <v>Fair</v>
      </c>
      <c r="AO667" t="str">
        <f>IF(AND(Table2[[#This Row],[Alpha]]&gt;3%,Table2[[#This Row],[Tenure]]&gt;5),"Ready Now",IF(AND(Table2[[#This Row],[Alpha]]&gt;0,Table2[[#This Row],[Tenure]]&gt;3),"Ready Soon","Not Ready"))</f>
        <v>Not Ready</v>
      </c>
    </row>
    <row r="668" spans="1:41" x14ac:dyDescent="0.35">
      <c r="A668">
        <v>22</v>
      </c>
      <c r="B668" t="s">
        <v>25</v>
      </c>
      <c r="C668">
        <v>2</v>
      </c>
      <c r="D668" t="s">
        <v>29</v>
      </c>
      <c r="E668" t="s">
        <v>42</v>
      </c>
      <c r="F668">
        <v>3</v>
      </c>
      <c r="G668" s="7">
        <v>4171</v>
      </c>
      <c r="H668" t="s">
        <v>25</v>
      </c>
      <c r="I668">
        <v>4</v>
      </c>
      <c r="J668">
        <v>3</v>
      </c>
      <c r="K668" s="5">
        <v>0.08</v>
      </c>
      <c r="L668" s="5">
        <v>0.11</v>
      </c>
      <c r="M668" s="6">
        <f t="shared" si="30"/>
        <v>-0.03</v>
      </c>
      <c r="N668" s="8">
        <f t="shared" si="31"/>
        <v>834.2</v>
      </c>
      <c r="O668">
        <v>500</v>
      </c>
      <c r="P668" t="str">
        <f t="shared" si="32"/>
        <v>low</v>
      </c>
      <c r="Q668" t="s">
        <v>26</v>
      </c>
      <c r="R668">
        <v>617</v>
      </c>
      <c r="S668" t="s">
        <v>34</v>
      </c>
      <c r="T668">
        <v>3</v>
      </c>
      <c r="U668">
        <v>1</v>
      </c>
      <c r="V668" t="s">
        <v>28</v>
      </c>
      <c r="W668">
        <v>34</v>
      </c>
      <c r="X668">
        <v>3</v>
      </c>
      <c r="Y668">
        <v>2</v>
      </c>
      <c r="Z668" t="s">
        <v>37</v>
      </c>
      <c r="AA668">
        <v>10022</v>
      </c>
      <c r="AB668">
        <v>0</v>
      </c>
      <c r="AC668">
        <v>19</v>
      </c>
      <c r="AD668">
        <v>3</v>
      </c>
      <c r="AE668">
        <v>1</v>
      </c>
      <c r="AF668">
        <v>1</v>
      </c>
      <c r="AG668">
        <v>4</v>
      </c>
      <c r="AH668">
        <v>3</v>
      </c>
      <c r="AI668">
        <v>2</v>
      </c>
      <c r="AJ668">
        <v>0</v>
      </c>
      <c r="AK668" t="str">
        <f>IF(Table2[[#This Row],[Alpha]]&gt;3%,"high performer",IF(Table2[[#This Row],[Alpha]]&gt;0%,"average performer","low performer"))</f>
        <v>low performer</v>
      </c>
      <c r="AL668" s="8">
        <v>4411.6670771784165</v>
      </c>
      <c r="AM668">
        <f>Table2[[#This Row],[Salary]]/Table2[[#This Row],[Market Salary]]</f>
        <v>0.94544758863981626</v>
      </c>
      <c r="AN668" t="str">
        <f>IF(AND(Table2[[#This Row],[Alpha]]&gt;3%,Table2[[#This Row],[Salary]]&lt;MEDIAN(G:G)),"Underpaid",IF(AND(Table2[[#This Row],[Alpha]]&lt;0,Table2[[#This Row],[Salary]]&gt;MEDIAN(G:G)),"Overpaid","Fair"))</f>
        <v>Fair</v>
      </c>
      <c r="AO668" t="str">
        <f>IF(AND(Table2[[#This Row],[Alpha]]&gt;3%,Table2[[#This Row],[Tenure]]&gt;5),"Ready Now",IF(AND(Table2[[#This Row],[Alpha]]&gt;0,Table2[[#This Row],[Tenure]]&gt;3),"Ready Soon","Not Ready"))</f>
        <v>Not Ready</v>
      </c>
    </row>
    <row r="669" spans="1:41" x14ac:dyDescent="0.35">
      <c r="A669">
        <v>41</v>
      </c>
      <c r="B669" t="s">
        <v>25</v>
      </c>
      <c r="C669">
        <v>2</v>
      </c>
      <c r="D669" t="s">
        <v>29</v>
      </c>
      <c r="E669" t="s">
        <v>39</v>
      </c>
      <c r="F669">
        <v>4</v>
      </c>
      <c r="G669" s="7">
        <v>2778</v>
      </c>
      <c r="H669" t="s">
        <v>25</v>
      </c>
      <c r="I669">
        <v>2</v>
      </c>
      <c r="J669">
        <v>7</v>
      </c>
      <c r="K669" s="5">
        <v>0.12</v>
      </c>
      <c r="L669" s="5">
        <v>0.11</v>
      </c>
      <c r="M669" s="6">
        <f t="shared" si="30"/>
        <v>9.999999999999995E-3</v>
      </c>
      <c r="N669" s="8">
        <f t="shared" si="31"/>
        <v>555.6</v>
      </c>
      <c r="O669">
        <v>4500</v>
      </c>
      <c r="P669" t="str">
        <f t="shared" si="32"/>
        <v>low</v>
      </c>
      <c r="Q669" t="s">
        <v>26</v>
      </c>
      <c r="R669">
        <v>1085</v>
      </c>
      <c r="S669" t="s">
        <v>34</v>
      </c>
      <c r="T669">
        <v>2</v>
      </c>
      <c r="U669">
        <v>4</v>
      </c>
      <c r="V669" t="s">
        <v>28</v>
      </c>
      <c r="W669">
        <v>57</v>
      </c>
      <c r="X669">
        <v>1</v>
      </c>
      <c r="Y669">
        <v>1</v>
      </c>
      <c r="Z669" t="s">
        <v>41</v>
      </c>
      <c r="AA669">
        <v>17725</v>
      </c>
      <c r="AB669">
        <v>4</v>
      </c>
      <c r="AC669">
        <v>13</v>
      </c>
      <c r="AD669">
        <v>3</v>
      </c>
      <c r="AE669">
        <v>3</v>
      </c>
      <c r="AF669">
        <v>1</v>
      </c>
      <c r="AG669">
        <v>10</v>
      </c>
      <c r="AH669">
        <v>1</v>
      </c>
      <c r="AI669">
        <v>7</v>
      </c>
      <c r="AJ669">
        <v>1</v>
      </c>
      <c r="AK669" t="str">
        <f>IF(Table2[[#This Row],[Alpha]]&gt;3%,"high performer",IF(Table2[[#This Row],[Alpha]]&gt;0%,"average performer","low performer"))</f>
        <v>average performer</v>
      </c>
      <c r="AL669" s="8">
        <v>3096.8899667811856</v>
      </c>
      <c r="AM669">
        <f>Table2[[#This Row],[Salary]]/Table2[[#This Row],[Market Salary]]</f>
        <v>0.89702896447669711</v>
      </c>
      <c r="AN669" t="str">
        <f>IF(AND(Table2[[#This Row],[Alpha]]&gt;3%,Table2[[#This Row],[Salary]]&lt;MEDIAN(G:G)),"Underpaid",IF(AND(Table2[[#This Row],[Alpha]]&lt;0,Table2[[#This Row],[Salary]]&gt;MEDIAN(G:G)),"Overpaid","Fair"))</f>
        <v>Fair</v>
      </c>
      <c r="AO669" t="str">
        <f>IF(AND(Table2[[#This Row],[Alpha]]&gt;3%,Table2[[#This Row],[Tenure]]&gt;5),"Ready Now",IF(AND(Table2[[#This Row],[Alpha]]&gt;0,Table2[[#This Row],[Tenure]]&gt;3),"Ready Soon","Not Ready"))</f>
        <v>Ready Soon</v>
      </c>
    </row>
    <row r="670" spans="1:41" x14ac:dyDescent="0.35">
      <c r="A670">
        <v>28</v>
      </c>
      <c r="B670" t="s">
        <v>32</v>
      </c>
      <c r="C670">
        <v>3</v>
      </c>
      <c r="D670" t="s">
        <v>29</v>
      </c>
      <c r="E670" t="s">
        <v>36</v>
      </c>
      <c r="F670">
        <v>3</v>
      </c>
      <c r="G670" s="7">
        <v>2377</v>
      </c>
      <c r="H670" t="s">
        <v>32</v>
      </c>
      <c r="I670">
        <v>3</v>
      </c>
      <c r="J670">
        <v>2</v>
      </c>
      <c r="K670" s="5">
        <v>0.15</v>
      </c>
      <c r="L670" s="5">
        <v>0.09</v>
      </c>
      <c r="M670" s="6">
        <f t="shared" si="30"/>
        <v>0.06</v>
      </c>
      <c r="N670" s="8">
        <f t="shared" si="31"/>
        <v>475.40000000000003</v>
      </c>
      <c r="O670">
        <v>4500</v>
      </c>
      <c r="P670" t="str">
        <f t="shared" si="32"/>
        <v>low</v>
      </c>
      <c r="Q670" t="s">
        <v>26</v>
      </c>
      <c r="R670">
        <v>995</v>
      </c>
      <c r="S670" t="s">
        <v>34</v>
      </c>
      <c r="T670">
        <v>9</v>
      </c>
      <c r="U670">
        <v>3</v>
      </c>
      <c r="V670" t="s">
        <v>40</v>
      </c>
      <c r="W670">
        <v>77</v>
      </c>
      <c r="X670">
        <v>3</v>
      </c>
      <c r="Y670">
        <v>1</v>
      </c>
      <c r="Z670" t="s">
        <v>41</v>
      </c>
      <c r="AA670">
        <v>9834</v>
      </c>
      <c r="AB670">
        <v>5</v>
      </c>
      <c r="AC670">
        <v>18</v>
      </c>
      <c r="AD670">
        <v>3</v>
      </c>
      <c r="AE670">
        <v>2</v>
      </c>
      <c r="AF670">
        <v>1</v>
      </c>
      <c r="AG670">
        <v>6</v>
      </c>
      <c r="AH670">
        <v>2</v>
      </c>
      <c r="AI670">
        <v>2</v>
      </c>
      <c r="AJ670">
        <v>2</v>
      </c>
      <c r="AK670" t="str">
        <f>IF(Table2[[#This Row],[Alpha]]&gt;3%,"high performer",IF(Table2[[#This Row],[Alpha]]&gt;0%,"average performer","low performer"))</f>
        <v>high performer</v>
      </c>
      <c r="AL670" s="8">
        <v>2698.5141337198652</v>
      </c>
      <c r="AM670">
        <f>Table2[[#This Row],[Salary]]/Table2[[#This Row],[Market Salary]]</f>
        <v>0.88085512330570515</v>
      </c>
      <c r="AN670" t="str">
        <f>IF(AND(Table2[[#This Row],[Alpha]]&gt;3%,Table2[[#This Row],[Salary]]&lt;MEDIAN(G:G)),"Underpaid",IF(AND(Table2[[#This Row],[Alpha]]&lt;0,Table2[[#This Row],[Salary]]&gt;MEDIAN(G:G)),"Overpaid","Fair"))</f>
        <v>Underpaid</v>
      </c>
      <c r="AO670" t="str">
        <f>IF(AND(Table2[[#This Row],[Alpha]]&gt;3%,Table2[[#This Row],[Tenure]]&gt;5),"Ready Now",IF(AND(Table2[[#This Row],[Alpha]]&gt;0,Table2[[#This Row],[Tenure]]&gt;3),"Ready Soon","Not Ready"))</f>
        <v>Not Ready</v>
      </c>
    </row>
    <row r="671" spans="1:41" x14ac:dyDescent="0.35">
      <c r="A671">
        <v>39</v>
      </c>
      <c r="B671" t="s">
        <v>25</v>
      </c>
      <c r="C671">
        <v>4</v>
      </c>
      <c r="D671" t="s">
        <v>35</v>
      </c>
      <c r="E671" t="s">
        <v>39</v>
      </c>
      <c r="F671">
        <v>1</v>
      </c>
      <c r="G671" s="7">
        <v>2404</v>
      </c>
      <c r="H671" t="s">
        <v>25</v>
      </c>
      <c r="I671">
        <v>1</v>
      </c>
      <c r="J671">
        <v>2</v>
      </c>
      <c r="K671" s="5">
        <v>0.08</v>
      </c>
      <c r="L671" s="5">
        <v>0.09</v>
      </c>
      <c r="M671" s="6">
        <f t="shared" si="30"/>
        <v>-9.999999999999995E-3</v>
      </c>
      <c r="N671" s="8">
        <f t="shared" si="31"/>
        <v>480.8</v>
      </c>
      <c r="O671">
        <v>3000</v>
      </c>
      <c r="P671" t="str">
        <f t="shared" si="32"/>
        <v>low</v>
      </c>
      <c r="Q671" t="s">
        <v>26</v>
      </c>
      <c r="R671">
        <v>1122</v>
      </c>
      <c r="S671" t="s">
        <v>34</v>
      </c>
      <c r="T671">
        <v>6</v>
      </c>
      <c r="U671">
        <v>3</v>
      </c>
      <c r="V671" t="s">
        <v>40</v>
      </c>
      <c r="W671">
        <v>70</v>
      </c>
      <c r="X671">
        <v>3</v>
      </c>
      <c r="Y671">
        <v>1</v>
      </c>
      <c r="Z671" t="s">
        <v>37</v>
      </c>
      <c r="AA671">
        <v>4303</v>
      </c>
      <c r="AB671">
        <v>7</v>
      </c>
      <c r="AC671">
        <v>21</v>
      </c>
      <c r="AD671">
        <v>4</v>
      </c>
      <c r="AE671">
        <v>4</v>
      </c>
      <c r="AF671">
        <v>0</v>
      </c>
      <c r="AG671">
        <v>8</v>
      </c>
      <c r="AH671">
        <v>2</v>
      </c>
      <c r="AI671">
        <v>2</v>
      </c>
      <c r="AJ671">
        <v>2</v>
      </c>
      <c r="AK671" t="str">
        <f>IF(Table2[[#This Row],[Alpha]]&gt;3%,"high performer",IF(Table2[[#This Row],[Alpha]]&gt;0%,"average performer","low performer"))</f>
        <v>low performer</v>
      </c>
      <c r="AL671" s="8">
        <v>2796.7813611093979</v>
      </c>
      <c r="AM671">
        <f>Table2[[#This Row],[Salary]]/Table2[[#This Row],[Market Salary]]</f>
        <v>0.85955950416031324</v>
      </c>
      <c r="AN671" t="str">
        <f>IF(AND(Table2[[#This Row],[Alpha]]&gt;3%,Table2[[#This Row],[Salary]]&lt;MEDIAN(G:G)),"Underpaid",IF(AND(Table2[[#This Row],[Alpha]]&lt;0,Table2[[#This Row],[Salary]]&gt;MEDIAN(G:G)),"Overpaid","Fair"))</f>
        <v>Fair</v>
      </c>
      <c r="AO671" t="str">
        <f>IF(AND(Table2[[#This Row],[Alpha]]&gt;3%,Table2[[#This Row],[Tenure]]&gt;5),"Ready Now",IF(AND(Table2[[#This Row],[Alpha]]&gt;0,Table2[[#This Row],[Tenure]]&gt;3),"Ready Soon","Not Ready"))</f>
        <v>Not Ready</v>
      </c>
    </row>
    <row r="672" spans="1:41" x14ac:dyDescent="0.35">
      <c r="A672">
        <v>27</v>
      </c>
      <c r="B672" t="s">
        <v>32</v>
      </c>
      <c r="C672">
        <v>2</v>
      </c>
      <c r="D672" t="s">
        <v>29</v>
      </c>
      <c r="E672" t="s">
        <v>36</v>
      </c>
      <c r="F672">
        <v>3</v>
      </c>
      <c r="G672" s="7">
        <v>2318</v>
      </c>
      <c r="H672" t="s">
        <v>32</v>
      </c>
      <c r="I672">
        <v>3</v>
      </c>
      <c r="J672">
        <v>1</v>
      </c>
      <c r="K672" s="5">
        <v>0.15</v>
      </c>
      <c r="L672" s="5">
        <v>0.11</v>
      </c>
      <c r="M672" s="6">
        <f t="shared" si="30"/>
        <v>3.9999999999999994E-2</v>
      </c>
      <c r="N672" s="8">
        <f t="shared" si="31"/>
        <v>463.6</v>
      </c>
      <c r="O672">
        <v>4500</v>
      </c>
      <c r="P672" t="str">
        <f t="shared" si="32"/>
        <v>low</v>
      </c>
      <c r="Q672" t="s">
        <v>26</v>
      </c>
      <c r="R672">
        <v>618</v>
      </c>
      <c r="S672" t="s">
        <v>34</v>
      </c>
      <c r="T672">
        <v>4</v>
      </c>
      <c r="U672">
        <v>3</v>
      </c>
      <c r="V672" t="s">
        <v>28</v>
      </c>
      <c r="W672">
        <v>76</v>
      </c>
      <c r="X672">
        <v>3</v>
      </c>
      <c r="Y672">
        <v>1</v>
      </c>
      <c r="Z672" t="s">
        <v>31</v>
      </c>
      <c r="AA672">
        <v>17808</v>
      </c>
      <c r="AB672">
        <v>1</v>
      </c>
      <c r="AC672">
        <v>19</v>
      </c>
      <c r="AD672">
        <v>3</v>
      </c>
      <c r="AE672">
        <v>3</v>
      </c>
      <c r="AF672">
        <v>0</v>
      </c>
      <c r="AG672">
        <v>1</v>
      </c>
      <c r="AH672">
        <v>2</v>
      </c>
      <c r="AI672">
        <v>1</v>
      </c>
      <c r="AJ672">
        <v>0</v>
      </c>
      <c r="AK672" t="str">
        <f>IF(Table2[[#This Row],[Alpha]]&gt;3%,"high performer",IF(Table2[[#This Row],[Alpha]]&gt;0%,"average performer","low performer"))</f>
        <v>high performer</v>
      </c>
      <c r="AL672" s="8">
        <v>2458.6115985732845</v>
      </c>
      <c r="AM672">
        <f>Table2[[#This Row],[Salary]]/Table2[[#This Row],[Market Salary]]</f>
        <v>0.94280853525018737</v>
      </c>
      <c r="AN672" t="str">
        <f>IF(AND(Table2[[#This Row],[Alpha]]&gt;3%,Table2[[#This Row],[Salary]]&lt;MEDIAN(G:G)),"Underpaid",IF(AND(Table2[[#This Row],[Alpha]]&lt;0,Table2[[#This Row],[Salary]]&gt;MEDIAN(G:G)),"Overpaid","Fair"))</f>
        <v>Underpaid</v>
      </c>
      <c r="AO672" t="str">
        <f>IF(AND(Table2[[#This Row],[Alpha]]&gt;3%,Table2[[#This Row],[Tenure]]&gt;5),"Ready Now",IF(AND(Table2[[#This Row],[Alpha]]&gt;0,Table2[[#This Row],[Tenure]]&gt;3),"Ready Soon","Not Ready"))</f>
        <v>Not Ready</v>
      </c>
    </row>
    <row r="673" spans="1:41" x14ac:dyDescent="0.35">
      <c r="A673">
        <v>34</v>
      </c>
      <c r="B673" t="s">
        <v>32</v>
      </c>
      <c r="C673">
        <v>2</v>
      </c>
      <c r="D673" t="s">
        <v>35</v>
      </c>
      <c r="E673" t="s">
        <v>39</v>
      </c>
      <c r="F673">
        <v>2</v>
      </c>
      <c r="G673" s="7">
        <v>2008</v>
      </c>
      <c r="H673" t="s">
        <v>32</v>
      </c>
      <c r="I673">
        <v>3</v>
      </c>
      <c r="J673">
        <v>1</v>
      </c>
      <c r="K673" s="5">
        <v>0.1</v>
      </c>
      <c r="L673" s="5">
        <v>0.1</v>
      </c>
      <c r="M673" s="6">
        <f t="shared" si="30"/>
        <v>0</v>
      </c>
      <c r="N673" s="8">
        <f t="shared" si="31"/>
        <v>401.6</v>
      </c>
      <c r="O673">
        <v>500</v>
      </c>
      <c r="P673" t="str">
        <f t="shared" si="32"/>
        <v>low</v>
      </c>
      <c r="Q673" t="s">
        <v>26</v>
      </c>
      <c r="R673">
        <v>546</v>
      </c>
      <c r="S673" t="s">
        <v>34</v>
      </c>
      <c r="T673">
        <v>10</v>
      </c>
      <c r="U673">
        <v>3</v>
      </c>
      <c r="V673" t="s">
        <v>28</v>
      </c>
      <c r="W673">
        <v>83</v>
      </c>
      <c r="X673">
        <v>3</v>
      </c>
      <c r="Y673">
        <v>1</v>
      </c>
      <c r="Z673" t="s">
        <v>41</v>
      </c>
      <c r="AA673">
        <v>6896</v>
      </c>
      <c r="AB673">
        <v>1</v>
      </c>
      <c r="AC673">
        <v>14</v>
      </c>
      <c r="AD673">
        <v>3</v>
      </c>
      <c r="AE673">
        <v>2</v>
      </c>
      <c r="AF673">
        <v>2</v>
      </c>
      <c r="AG673">
        <v>1</v>
      </c>
      <c r="AH673">
        <v>3</v>
      </c>
      <c r="AI673">
        <v>0</v>
      </c>
      <c r="AJ673">
        <v>1</v>
      </c>
      <c r="AK673" t="str">
        <f>IF(Table2[[#This Row],[Alpha]]&gt;3%,"high performer",IF(Table2[[#This Row],[Alpha]]&gt;0%,"average performer","low performer"))</f>
        <v>low performer</v>
      </c>
      <c r="AL673" s="8">
        <v>2356.5659910543</v>
      </c>
      <c r="AM673">
        <f>Table2[[#This Row],[Salary]]/Table2[[#This Row],[Market Salary]]</f>
        <v>0.85208732011856136</v>
      </c>
      <c r="AN673" t="str">
        <f>IF(AND(Table2[[#This Row],[Alpha]]&gt;3%,Table2[[#This Row],[Salary]]&lt;MEDIAN(G:G)),"Underpaid",IF(AND(Table2[[#This Row],[Alpha]]&lt;0,Table2[[#This Row],[Salary]]&gt;MEDIAN(G:G)),"Overpaid","Fair"))</f>
        <v>Fair</v>
      </c>
      <c r="AO673" t="str">
        <f>IF(AND(Table2[[#This Row],[Alpha]]&gt;3%,Table2[[#This Row],[Tenure]]&gt;5),"Ready Now",IF(AND(Table2[[#This Row],[Alpha]]&gt;0,Table2[[#This Row],[Tenure]]&gt;3),"Ready Soon","Not Ready"))</f>
        <v>Not Ready</v>
      </c>
    </row>
    <row r="674" spans="1:41" x14ac:dyDescent="0.35">
      <c r="A674">
        <v>42</v>
      </c>
      <c r="B674" t="s">
        <v>32</v>
      </c>
      <c r="C674">
        <v>3</v>
      </c>
      <c r="D674" t="s">
        <v>29</v>
      </c>
      <c r="E674" t="s">
        <v>30</v>
      </c>
      <c r="F674">
        <v>3</v>
      </c>
      <c r="G674" s="7">
        <v>6244</v>
      </c>
      <c r="H674" t="s">
        <v>32</v>
      </c>
      <c r="I674">
        <v>3</v>
      </c>
      <c r="J674">
        <v>5</v>
      </c>
      <c r="K674" s="5">
        <v>0.12</v>
      </c>
      <c r="L674" s="5">
        <v>0.1</v>
      </c>
      <c r="M674" s="6">
        <f t="shared" si="30"/>
        <v>1.999999999999999E-2</v>
      </c>
      <c r="N674" s="8">
        <f t="shared" si="31"/>
        <v>1248.8000000000002</v>
      </c>
      <c r="O674">
        <v>4500</v>
      </c>
      <c r="P674" t="str">
        <f t="shared" si="32"/>
        <v>low</v>
      </c>
      <c r="Q674" t="s">
        <v>26</v>
      </c>
      <c r="R674">
        <v>462</v>
      </c>
      <c r="S674" t="s">
        <v>27</v>
      </c>
      <c r="T674">
        <v>14</v>
      </c>
      <c r="U674">
        <v>2</v>
      </c>
      <c r="V674" t="s">
        <v>40</v>
      </c>
      <c r="W674">
        <v>68</v>
      </c>
      <c r="X674">
        <v>2</v>
      </c>
      <c r="Y674">
        <v>2</v>
      </c>
      <c r="Z674" t="s">
        <v>31</v>
      </c>
      <c r="AA674">
        <v>7824</v>
      </c>
      <c r="AB674">
        <v>7</v>
      </c>
      <c r="AC674">
        <v>17</v>
      </c>
      <c r="AD674">
        <v>3</v>
      </c>
      <c r="AE674">
        <v>1</v>
      </c>
      <c r="AF674">
        <v>0</v>
      </c>
      <c r="AG674">
        <v>10</v>
      </c>
      <c r="AH674">
        <v>6</v>
      </c>
      <c r="AI674">
        <v>4</v>
      </c>
      <c r="AJ674">
        <v>0</v>
      </c>
      <c r="AK674" t="str">
        <f>IF(Table2[[#This Row],[Alpha]]&gt;3%,"high performer",IF(Table2[[#This Row],[Alpha]]&gt;0%,"average performer","low performer"))</f>
        <v>average performer</v>
      </c>
      <c r="AL674" s="8">
        <v>7925.6013053053784</v>
      </c>
      <c r="AM674">
        <f>Table2[[#This Row],[Salary]]/Table2[[#This Row],[Market Salary]]</f>
        <v>0.78782665938801155</v>
      </c>
      <c r="AN674" t="str">
        <f>IF(AND(Table2[[#This Row],[Alpha]]&gt;3%,Table2[[#This Row],[Salary]]&lt;MEDIAN(G:G)),"Underpaid",IF(AND(Table2[[#This Row],[Alpha]]&lt;0,Table2[[#This Row],[Salary]]&gt;MEDIAN(G:G)),"Overpaid","Fair"))</f>
        <v>Fair</v>
      </c>
      <c r="AO674" t="str">
        <f>IF(AND(Table2[[#This Row],[Alpha]]&gt;3%,Table2[[#This Row],[Tenure]]&gt;5),"Ready Now",IF(AND(Table2[[#This Row],[Alpha]]&gt;0,Table2[[#This Row],[Tenure]]&gt;3),"Ready Soon","Not Ready"))</f>
        <v>Ready Soon</v>
      </c>
    </row>
    <row r="675" spans="1:41" x14ac:dyDescent="0.35">
      <c r="A675">
        <v>33</v>
      </c>
      <c r="B675" t="s">
        <v>32</v>
      </c>
      <c r="C675">
        <v>3</v>
      </c>
      <c r="D675" t="s">
        <v>35</v>
      </c>
      <c r="E675" t="s">
        <v>36</v>
      </c>
      <c r="F675">
        <v>1</v>
      </c>
      <c r="G675" s="7">
        <v>2799</v>
      </c>
      <c r="H675" t="s">
        <v>25</v>
      </c>
      <c r="I675">
        <v>3</v>
      </c>
      <c r="J675">
        <v>3</v>
      </c>
      <c r="K675" s="5">
        <v>0.15</v>
      </c>
      <c r="L675" s="5">
        <v>0.1</v>
      </c>
      <c r="M675" s="6">
        <f t="shared" si="30"/>
        <v>4.9999999999999989E-2</v>
      </c>
      <c r="N675" s="8">
        <f t="shared" si="31"/>
        <v>559.80000000000007</v>
      </c>
      <c r="O675">
        <v>500</v>
      </c>
      <c r="P675" t="str">
        <f t="shared" si="32"/>
        <v>low</v>
      </c>
      <c r="Q675" t="s">
        <v>26</v>
      </c>
      <c r="R675">
        <v>1198</v>
      </c>
      <c r="S675" t="s">
        <v>34</v>
      </c>
      <c r="T675">
        <v>1</v>
      </c>
      <c r="U675">
        <v>4</v>
      </c>
      <c r="V675" t="s">
        <v>38</v>
      </c>
      <c r="W675">
        <v>100</v>
      </c>
      <c r="X675">
        <v>2</v>
      </c>
      <c r="Y675">
        <v>1</v>
      </c>
      <c r="Z675" t="s">
        <v>31</v>
      </c>
      <c r="AA675">
        <v>3339</v>
      </c>
      <c r="AB675">
        <v>3</v>
      </c>
      <c r="AC675">
        <v>11</v>
      </c>
      <c r="AD675">
        <v>3</v>
      </c>
      <c r="AE675">
        <v>2</v>
      </c>
      <c r="AF675">
        <v>0</v>
      </c>
      <c r="AG675">
        <v>6</v>
      </c>
      <c r="AH675">
        <v>1</v>
      </c>
      <c r="AI675">
        <v>2</v>
      </c>
      <c r="AJ675">
        <v>0</v>
      </c>
      <c r="AK675" t="str">
        <f>IF(Table2[[#This Row],[Alpha]]&gt;3%,"high performer",IF(Table2[[#This Row],[Alpha]]&gt;0%,"average performer","low performer"))</f>
        <v>high performer</v>
      </c>
      <c r="AL675" s="8">
        <v>3308.2402618154424</v>
      </c>
      <c r="AM675">
        <f>Table2[[#This Row],[Salary]]/Table2[[#This Row],[Market Salary]]</f>
        <v>0.8460691420471409</v>
      </c>
      <c r="AN675" t="str">
        <f>IF(AND(Table2[[#This Row],[Alpha]]&gt;3%,Table2[[#This Row],[Salary]]&lt;MEDIAN(G:G)),"Underpaid",IF(AND(Table2[[#This Row],[Alpha]]&lt;0,Table2[[#This Row],[Salary]]&gt;MEDIAN(G:G)),"Overpaid","Fair"))</f>
        <v>Underpaid</v>
      </c>
      <c r="AO675" t="str">
        <f>IF(AND(Table2[[#This Row],[Alpha]]&gt;3%,Table2[[#This Row],[Tenure]]&gt;5),"Ready Now",IF(AND(Table2[[#This Row],[Alpha]]&gt;0,Table2[[#This Row],[Tenure]]&gt;3),"Ready Soon","Not Ready"))</f>
        <v>Not Ready</v>
      </c>
    </row>
    <row r="676" spans="1:41" x14ac:dyDescent="0.35">
      <c r="A676">
        <v>58</v>
      </c>
      <c r="B676" t="s">
        <v>32</v>
      </c>
      <c r="C676">
        <v>3</v>
      </c>
      <c r="D676" t="s">
        <v>29</v>
      </c>
      <c r="E676" t="s">
        <v>43</v>
      </c>
      <c r="F676">
        <v>2</v>
      </c>
      <c r="G676" s="7">
        <v>10552</v>
      </c>
      <c r="H676" t="s">
        <v>25</v>
      </c>
      <c r="I676">
        <v>3</v>
      </c>
      <c r="J676">
        <v>6</v>
      </c>
      <c r="K676" s="5">
        <v>0.12</v>
      </c>
      <c r="L676" s="5">
        <v>0.09</v>
      </c>
      <c r="M676" s="6">
        <f t="shared" si="30"/>
        <v>0.03</v>
      </c>
      <c r="N676" s="8">
        <f t="shared" si="31"/>
        <v>2110.4</v>
      </c>
      <c r="O676">
        <v>4500</v>
      </c>
      <c r="P676" t="str">
        <f t="shared" si="32"/>
        <v>low</v>
      </c>
      <c r="Q676" t="s">
        <v>26</v>
      </c>
      <c r="R676">
        <v>1272</v>
      </c>
      <c r="S676" t="s">
        <v>34</v>
      </c>
      <c r="T676">
        <v>5</v>
      </c>
      <c r="U676">
        <v>3</v>
      </c>
      <c r="V676" t="s">
        <v>49</v>
      </c>
      <c r="W676">
        <v>37</v>
      </c>
      <c r="X676">
        <v>2</v>
      </c>
      <c r="Y676">
        <v>3</v>
      </c>
      <c r="Z676" t="s">
        <v>41</v>
      </c>
      <c r="AA676">
        <v>9255</v>
      </c>
      <c r="AB676">
        <v>2</v>
      </c>
      <c r="AC676">
        <v>13</v>
      </c>
      <c r="AD676">
        <v>3</v>
      </c>
      <c r="AE676">
        <v>4</v>
      </c>
      <c r="AF676">
        <v>1</v>
      </c>
      <c r="AG676">
        <v>24</v>
      </c>
      <c r="AH676">
        <v>3</v>
      </c>
      <c r="AI676">
        <v>0</v>
      </c>
      <c r="AJ676">
        <v>0</v>
      </c>
      <c r="AK676" t="str">
        <f>IF(Table2[[#This Row],[Alpha]]&gt;3%,"high performer",IF(Table2[[#This Row],[Alpha]]&gt;0%,"average performer","low performer"))</f>
        <v>average performer</v>
      </c>
      <c r="AL676" s="8">
        <v>11722.382829493319</v>
      </c>
      <c r="AM676">
        <f>Table2[[#This Row],[Salary]]/Table2[[#This Row],[Market Salary]]</f>
        <v>0.90015828296029921</v>
      </c>
      <c r="AN676" t="str">
        <f>IF(AND(Table2[[#This Row],[Alpha]]&gt;3%,Table2[[#This Row],[Salary]]&lt;MEDIAN(G:G)),"Underpaid",IF(AND(Table2[[#This Row],[Alpha]]&lt;0,Table2[[#This Row],[Salary]]&gt;MEDIAN(G:G)),"Overpaid","Fair"))</f>
        <v>Fair</v>
      </c>
      <c r="AO676" t="str">
        <f>IF(AND(Table2[[#This Row],[Alpha]]&gt;3%,Table2[[#This Row],[Tenure]]&gt;5),"Ready Now",IF(AND(Table2[[#This Row],[Alpha]]&gt;0,Table2[[#This Row],[Tenure]]&gt;3),"Ready Soon","Not Ready"))</f>
        <v>Ready Soon</v>
      </c>
    </row>
    <row r="677" spans="1:41" x14ac:dyDescent="0.35">
      <c r="A677">
        <v>31</v>
      </c>
      <c r="B677" t="s">
        <v>32</v>
      </c>
      <c r="C677">
        <v>2</v>
      </c>
      <c r="D677" t="s">
        <v>35</v>
      </c>
      <c r="E677" t="s">
        <v>46</v>
      </c>
      <c r="F677">
        <v>3</v>
      </c>
      <c r="G677" s="7">
        <v>2329</v>
      </c>
      <c r="H677" t="s">
        <v>32</v>
      </c>
      <c r="I677">
        <v>4</v>
      </c>
      <c r="J677">
        <v>7</v>
      </c>
      <c r="K677" s="5">
        <v>0.1</v>
      </c>
      <c r="L677" s="5">
        <v>0.09</v>
      </c>
      <c r="M677" s="6">
        <f t="shared" si="30"/>
        <v>1.0000000000000009E-2</v>
      </c>
      <c r="N677" s="8">
        <f t="shared" si="31"/>
        <v>465.8</v>
      </c>
      <c r="O677">
        <v>4500</v>
      </c>
      <c r="P677" t="str">
        <f t="shared" si="32"/>
        <v>medium</v>
      </c>
      <c r="Q677" t="s">
        <v>26</v>
      </c>
      <c r="R677">
        <v>154</v>
      </c>
      <c r="S677" t="s">
        <v>27</v>
      </c>
      <c r="T677">
        <v>7</v>
      </c>
      <c r="U677">
        <v>4</v>
      </c>
      <c r="V677" t="s">
        <v>28</v>
      </c>
      <c r="W677">
        <v>41</v>
      </c>
      <c r="X677">
        <v>2</v>
      </c>
      <c r="Y677">
        <v>1</v>
      </c>
      <c r="Z677" t="s">
        <v>37</v>
      </c>
      <c r="AA677">
        <v>11737</v>
      </c>
      <c r="AB677">
        <v>3</v>
      </c>
      <c r="AC677">
        <v>15</v>
      </c>
      <c r="AD677">
        <v>3</v>
      </c>
      <c r="AE677">
        <v>2</v>
      </c>
      <c r="AF677">
        <v>0</v>
      </c>
      <c r="AG677">
        <v>13</v>
      </c>
      <c r="AH677">
        <v>2</v>
      </c>
      <c r="AI677">
        <v>7</v>
      </c>
      <c r="AJ677">
        <v>5</v>
      </c>
      <c r="AK677" t="str">
        <f>IF(Table2[[#This Row],[Alpha]]&gt;3%,"high performer",IF(Table2[[#This Row],[Alpha]]&gt;0%,"average performer","low performer"))</f>
        <v>average performer</v>
      </c>
      <c r="AL677" s="8">
        <v>2850.3218372099927</v>
      </c>
      <c r="AM677">
        <f>Table2[[#This Row],[Salary]]/Table2[[#This Row],[Market Salary]]</f>
        <v>0.81710071108310944</v>
      </c>
      <c r="AN677" t="str">
        <f>IF(AND(Table2[[#This Row],[Alpha]]&gt;3%,Table2[[#This Row],[Salary]]&lt;MEDIAN(G:G)),"Underpaid",IF(AND(Table2[[#This Row],[Alpha]]&lt;0,Table2[[#This Row],[Salary]]&gt;MEDIAN(G:G)),"Overpaid","Fair"))</f>
        <v>Fair</v>
      </c>
      <c r="AO677" t="str">
        <f>IF(AND(Table2[[#This Row],[Alpha]]&gt;3%,Table2[[#This Row],[Tenure]]&gt;5),"Ready Now",IF(AND(Table2[[#This Row],[Alpha]]&gt;0,Table2[[#This Row],[Tenure]]&gt;3),"Ready Soon","Not Ready"))</f>
        <v>Ready Soon</v>
      </c>
    </row>
    <row r="678" spans="1:41" x14ac:dyDescent="0.35">
      <c r="A678">
        <v>35</v>
      </c>
      <c r="B678" t="s">
        <v>32</v>
      </c>
      <c r="C678">
        <v>4</v>
      </c>
      <c r="D678" t="s">
        <v>29</v>
      </c>
      <c r="E678" t="s">
        <v>43</v>
      </c>
      <c r="F678">
        <v>4</v>
      </c>
      <c r="G678" s="7">
        <v>4014</v>
      </c>
      <c r="H678" t="s">
        <v>25</v>
      </c>
      <c r="I678">
        <v>1</v>
      </c>
      <c r="J678">
        <v>10</v>
      </c>
      <c r="K678" s="5">
        <v>0.15</v>
      </c>
      <c r="L678" s="5">
        <v>0.11</v>
      </c>
      <c r="M678" s="6">
        <f t="shared" si="30"/>
        <v>3.9999999999999994E-2</v>
      </c>
      <c r="N678" s="8">
        <f t="shared" si="31"/>
        <v>802.80000000000007</v>
      </c>
      <c r="O678">
        <v>3000</v>
      </c>
      <c r="P678" t="str">
        <f t="shared" si="32"/>
        <v>low</v>
      </c>
      <c r="Q678" t="s">
        <v>26</v>
      </c>
      <c r="R678">
        <v>1137</v>
      </c>
      <c r="S678" t="s">
        <v>34</v>
      </c>
      <c r="T678">
        <v>21</v>
      </c>
      <c r="U678">
        <v>1</v>
      </c>
      <c r="V678" t="s">
        <v>28</v>
      </c>
      <c r="W678">
        <v>51</v>
      </c>
      <c r="X678">
        <v>3</v>
      </c>
      <c r="Y678">
        <v>2</v>
      </c>
      <c r="Z678" t="s">
        <v>37</v>
      </c>
      <c r="AA678">
        <v>19170</v>
      </c>
      <c r="AB678">
        <v>1</v>
      </c>
      <c r="AC678">
        <v>25</v>
      </c>
      <c r="AD678">
        <v>4</v>
      </c>
      <c r="AE678">
        <v>4</v>
      </c>
      <c r="AF678">
        <v>1</v>
      </c>
      <c r="AG678">
        <v>10</v>
      </c>
      <c r="AH678">
        <v>2</v>
      </c>
      <c r="AI678">
        <v>6</v>
      </c>
      <c r="AJ678">
        <v>0</v>
      </c>
      <c r="AK678" t="str">
        <f>IF(Table2[[#This Row],[Alpha]]&gt;3%,"high performer",IF(Table2[[#This Row],[Alpha]]&gt;0%,"average performer","low performer"))</f>
        <v>high performer</v>
      </c>
      <c r="AL678" s="8">
        <v>4473.7565620812193</v>
      </c>
      <c r="AM678">
        <f>Table2[[#This Row],[Salary]]/Table2[[#This Row],[Market Salary]]</f>
        <v>0.89723254815024234</v>
      </c>
      <c r="AN678" t="str">
        <f>IF(AND(Table2[[#This Row],[Alpha]]&gt;3%,Table2[[#This Row],[Salary]]&lt;MEDIAN(G:G)),"Underpaid",IF(AND(Table2[[#This Row],[Alpha]]&lt;0,Table2[[#This Row],[Salary]]&gt;MEDIAN(G:G)),"Overpaid","Fair"))</f>
        <v>Underpaid</v>
      </c>
      <c r="AO678" t="str">
        <f>IF(AND(Table2[[#This Row],[Alpha]]&gt;3%,Table2[[#This Row],[Tenure]]&gt;5),"Ready Now",IF(AND(Table2[[#This Row],[Alpha]]&gt;0,Table2[[#This Row],[Tenure]]&gt;3),"Ready Soon","Not Ready"))</f>
        <v>Ready Now</v>
      </c>
    </row>
    <row r="679" spans="1:41" x14ac:dyDescent="0.35">
      <c r="A679">
        <v>49</v>
      </c>
      <c r="B679" t="s">
        <v>32</v>
      </c>
      <c r="C679">
        <v>1</v>
      </c>
      <c r="D679" t="s">
        <v>29</v>
      </c>
      <c r="E679" t="s">
        <v>39</v>
      </c>
      <c r="F679">
        <v>2</v>
      </c>
      <c r="G679" s="7">
        <v>7403</v>
      </c>
      <c r="H679" t="s">
        <v>32</v>
      </c>
      <c r="I679">
        <v>2</v>
      </c>
      <c r="J679">
        <v>26</v>
      </c>
      <c r="K679" s="5">
        <v>0.15</v>
      </c>
      <c r="L679" s="5">
        <v>7.0000000000000007E-2</v>
      </c>
      <c r="M679" s="6">
        <f t="shared" si="30"/>
        <v>7.9999999999999988E-2</v>
      </c>
      <c r="N679" s="8">
        <f t="shared" si="31"/>
        <v>1480.6000000000001</v>
      </c>
      <c r="O679">
        <v>3000</v>
      </c>
      <c r="P679" t="str">
        <f t="shared" si="32"/>
        <v>low</v>
      </c>
      <c r="Q679" t="s">
        <v>26</v>
      </c>
      <c r="R679">
        <v>527</v>
      </c>
      <c r="S679" t="s">
        <v>34</v>
      </c>
      <c r="T679">
        <v>8</v>
      </c>
      <c r="U679">
        <v>2</v>
      </c>
      <c r="V679" t="s">
        <v>38</v>
      </c>
      <c r="W679">
        <v>51</v>
      </c>
      <c r="X679">
        <v>3</v>
      </c>
      <c r="Y679">
        <v>3</v>
      </c>
      <c r="Z679" t="s">
        <v>37</v>
      </c>
      <c r="AA679">
        <v>22477</v>
      </c>
      <c r="AB679">
        <v>4</v>
      </c>
      <c r="AC679">
        <v>11</v>
      </c>
      <c r="AD679">
        <v>3</v>
      </c>
      <c r="AE679">
        <v>3</v>
      </c>
      <c r="AF679">
        <v>1</v>
      </c>
      <c r="AG679">
        <v>29</v>
      </c>
      <c r="AH679">
        <v>3</v>
      </c>
      <c r="AI679">
        <v>9</v>
      </c>
      <c r="AJ679">
        <v>1</v>
      </c>
      <c r="AK679" t="str">
        <f>IF(Table2[[#This Row],[Alpha]]&gt;3%,"high performer",IF(Table2[[#This Row],[Alpha]]&gt;0%,"average performer","low performer"))</f>
        <v>high performer</v>
      </c>
      <c r="AL679" s="8">
        <v>8416.5615951935597</v>
      </c>
      <c r="AM679">
        <f>Table2[[#This Row],[Salary]]/Table2[[#This Row],[Market Salary]]</f>
        <v>0.87957533682491273</v>
      </c>
      <c r="AN679" t="str">
        <f>IF(AND(Table2[[#This Row],[Alpha]]&gt;3%,Table2[[#This Row],[Salary]]&lt;MEDIAN(G:G)),"Underpaid",IF(AND(Table2[[#This Row],[Alpha]]&lt;0,Table2[[#This Row],[Salary]]&gt;MEDIAN(G:G)),"Overpaid","Fair"))</f>
        <v>Fair</v>
      </c>
      <c r="AO679" t="str">
        <f>IF(AND(Table2[[#This Row],[Alpha]]&gt;3%,Table2[[#This Row],[Tenure]]&gt;5),"Ready Now",IF(AND(Table2[[#This Row],[Alpha]]&gt;0,Table2[[#This Row],[Tenure]]&gt;3),"Ready Soon","Not Ready"))</f>
        <v>Ready Now</v>
      </c>
    </row>
    <row r="680" spans="1:41" x14ac:dyDescent="0.35">
      <c r="A680">
        <v>48</v>
      </c>
      <c r="B680" t="s">
        <v>32</v>
      </c>
      <c r="C680">
        <v>4</v>
      </c>
      <c r="D680" t="s">
        <v>35</v>
      </c>
      <c r="E680" t="s">
        <v>36</v>
      </c>
      <c r="F680">
        <v>3</v>
      </c>
      <c r="G680" s="7">
        <v>2259</v>
      </c>
      <c r="H680" t="s">
        <v>32</v>
      </c>
      <c r="I680">
        <v>2</v>
      </c>
      <c r="J680">
        <v>0</v>
      </c>
      <c r="K680" s="5">
        <v>0.1</v>
      </c>
      <c r="L680" s="5">
        <v>7.0000000000000007E-2</v>
      </c>
      <c r="M680" s="6">
        <f t="shared" si="30"/>
        <v>0.03</v>
      </c>
      <c r="N680" s="8">
        <f t="shared" si="31"/>
        <v>451.8</v>
      </c>
      <c r="O680">
        <v>3000</v>
      </c>
      <c r="P680" t="str">
        <f t="shared" si="32"/>
        <v>medium</v>
      </c>
      <c r="Q680" t="s">
        <v>26</v>
      </c>
      <c r="R680">
        <v>1469</v>
      </c>
      <c r="S680" t="s">
        <v>34</v>
      </c>
      <c r="T680">
        <v>20</v>
      </c>
      <c r="U680">
        <v>4</v>
      </c>
      <c r="V680" t="s">
        <v>40</v>
      </c>
      <c r="W680">
        <v>51</v>
      </c>
      <c r="X680">
        <v>3</v>
      </c>
      <c r="Y680">
        <v>1</v>
      </c>
      <c r="Z680" t="s">
        <v>37</v>
      </c>
      <c r="AA680">
        <v>5543</v>
      </c>
      <c r="AB680">
        <v>4</v>
      </c>
      <c r="AC680">
        <v>17</v>
      </c>
      <c r="AD680">
        <v>3</v>
      </c>
      <c r="AE680">
        <v>1</v>
      </c>
      <c r="AF680">
        <v>2</v>
      </c>
      <c r="AG680">
        <v>13</v>
      </c>
      <c r="AH680">
        <v>2</v>
      </c>
      <c r="AI680">
        <v>0</v>
      </c>
      <c r="AJ680">
        <v>0</v>
      </c>
      <c r="AK680" t="str">
        <f>IF(Table2[[#This Row],[Alpha]]&gt;3%,"high performer",IF(Table2[[#This Row],[Alpha]]&gt;0%,"average performer","low performer"))</f>
        <v>average performer</v>
      </c>
      <c r="AL680" s="8">
        <v>2470.4818782093653</v>
      </c>
      <c r="AM680">
        <f>Table2[[#This Row],[Salary]]/Table2[[#This Row],[Market Salary]]</f>
        <v>0.91439650698322472</v>
      </c>
      <c r="AN680" t="str">
        <f>IF(AND(Table2[[#This Row],[Alpha]]&gt;3%,Table2[[#This Row],[Salary]]&lt;MEDIAN(G:G)),"Underpaid",IF(AND(Table2[[#This Row],[Alpha]]&lt;0,Table2[[#This Row],[Salary]]&gt;MEDIAN(G:G)),"Overpaid","Fair"))</f>
        <v>Fair</v>
      </c>
      <c r="AO680" t="str">
        <f>IF(AND(Table2[[#This Row],[Alpha]]&gt;3%,Table2[[#This Row],[Tenure]]&gt;5),"Ready Now",IF(AND(Table2[[#This Row],[Alpha]]&gt;0,Table2[[#This Row],[Tenure]]&gt;3),"Ready Soon","Not Ready"))</f>
        <v>Not Ready</v>
      </c>
    </row>
    <row r="681" spans="1:41" x14ac:dyDescent="0.35">
      <c r="A681">
        <v>31</v>
      </c>
      <c r="B681" t="s">
        <v>32</v>
      </c>
      <c r="C681">
        <v>4</v>
      </c>
      <c r="D681" t="s">
        <v>29</v>
      </c>
      <c r="E681" t="s">
        <v>30</v>
      </c>
      <c r="F681">
        <v>3</v>
      </c>
      <c r="G681" s="7">
        <v>6932</v>
      </c>
      <c r="H681" t="s">
        <v>32</v>
      </c>
      <c r="I681">
        <v>2</v>
      </c>
      <c r="J681">
        <v>9</v>
      </c>
      <c r="K681" s="5">
        <v>0.15</v>
      </c>
      <c r="L681" s="5">
        <v>7.0000000000000007E-2</v>
      </c>
      <c r="M681" s="6">
        <f t="shared" si="30"/>
        <v>7.9999999999999988E-2</v>
      </c>
      <c r="N681" s="8">
        <f t="shared" si="31"/>
        <v>1386.4</v>
      </c>
      <c r="O681">
        <v>3000</v>
      </c>
      <c r="P681" t="str">
        <f t="shared" si="32"/>
        <v>low</v>
      </c>
      <c r="Q681" t="s">
        <v>44</v>
      </c>
      <c r="R681">
        <v>1188</v>
      </c>
      <c r="S681" t="s">
        <v>27</v>
      </c>
      <c r="T681">
        <v>20</v>
      </c>
      <c r="U681">
        <v>2</v>
      </c>
      <c r="V681" t="s">
        <v>48</v>
      </c>
      <c r="W681">
        <v>45</v>
      </c>
      <c r="X681">
        <v>3</v>
      </c>
      <c r="Y681">
        <v>2</v>
      </c>
      <c r="Z681" t="s">
        <v>37</v>
      </c>
      <c r="AA681">
        <v>24406</v>
      </c>
      <c r="AB681">
        <v>1</v>
      </c>
      <c r="AC681">
        <v>13</v>
      </c>
      <c r="AD681">
        <v>3</v>
      </c>
      <c r="AE681">
        <v>4</v>
      </c>
      <c r="AF681">
        <v>1</v>
      </c>
      <c r="AG681">
        <v>9</v>
      </c>
      <c r="AH681">
        <v>2</v>
      </c>
      <c r="AI681">
        <v>8</v>
      </c>
      <c r="AJ681">
        <v>0</v>
      </c>
      <c r="AK681" t="str">
        <f>IF(Table2[[#This Row],[Alpha]]&gt;3%,"high performer",IF(Table2[[#This Row],[Alpha]]&gt;0%,"average performer","low performer"))</f>
        <v>high performer</v>
      </c>
      <c r="AL681" s="8">
        <v>8890.8298528163523</v>
      </c>
      <c r="AM681">
        <f>Table2[[#This Row],[Salary]]/Table2[[#This Row],[Market Salary]]</f>
        <v>0.77967975034458081</v>
      </c>
      <c r="AN681" t="str">
        <f>IF(AND(Table2[[#This Row],[Alpha]]&gt;3%,Table2[[#This Row],[Salary]]&lt;MEDIAN(G:G)),"Underpaid",IF(AND(Table2[[#This Row],[Alpha]]&lt;0,Table2[[#This Row],[Salary]]&gt;MEDIAN(G:G)),"Overpaid","Fair"))</f>
        <v>Fair</v>
      </c>
      <c r="AO681" t="str">
        <f>IF(AND(Table2[[#This Row],[Alpha]]&gt;3%,Table2[[#This Row],[Tenure]]&gt;5),"Ready Now",IF(AND(Table2[[#This Row],[Alpha]]&gt;0,Table2[[#This Row],[Tenure]]&gt;3),"Ready Soon","Not Ready"))</f>
        <v>Ready Now</v>
      </c>
    </row>
    <row r="682" spans="1:41" x14ac:dyDescent="0.35">
      <c r="A682">
        <v>36</v>
      </c>
      <c r="B682" t="s">
        <v>32</v>
      </c>
      <c r="C682">
        <v>2</v>
      </c>
      <c r="D682" t="s">
        <v>35</v>
      </c>
      <c r="E682" t="s">
        <v>36</v>
      </c>
      <c r="F682">
        <v>4</v>
      </c>
      <c r="G682" s="7">
        <v>4678</v>
      </c>
      <c r="H682" t="s">
        <v>32</v>
      </c>
      <c r="I682">
        <v>3</v>
      </c>
      <c r="J682">
        <v>6</v>
      </c>
      <c r="K682" s="5">
        <v>0.12</v>
      </c>
      <c r="L682" s="5">
        <v>7.0000000000000007E-2</v>
      </c>
      <c r="M682" s="6">
        <f t="shared" si="30"/>
        <v>4.9999999999999989E-2</v>
      </c>
      <c r="N682" s="8">
        <f t="shared" si="31"/>
        <v>935.6</v>
      </c>
      <c r="O682">
        <v>1200</v>
      </c>
      <c r="P682" t="str">
        <f t="shared" si="32"/>
        <v>low</v>
      </c>
      <c r="Q682" t="s">
        <v>26</v>
      </c>
      <c r="R682">
        <v>188</v>
      </c>
      <c r="S682" t="s">
        <v>34</v>
      </c>
      <c r="T682">
        <v>7</v>
      </c>
      <c r="U682">
        <v>4</v>
      </c>
      <c r="V682" t="s">
        <v>38</v>
      </c>
      <c r="W682">
        <v>65</v>
      </c>
      <c r="X682">
        <v>3</v>
      </c>
      <c r="Y682">
        <v>1</v>
      </c>
      <c r="Z682" t="s">
        <v>31</v>
      </c>
      <c r="AA682">
        <v>23293</v>
      </c>
      <c r="AB682">
        <v>2</v>
      </c>
      <c r="AC682">
        <v>18</v>
      </c>
      <c r="AD682">
        <v>3</v>
      </c>
      <c r="AE682">
        <v>3</v>
      </c>
      <c r="AF682">
        <v>0</v>
      </c>
      <c r="AG682">
        <v>8</v>
      </c>
      <c r="AH682">
        <v>6</v>
      </c>
      <c r="AI682">
        <v>2</v>
      </c>
      <c r="AJ682">
        <v>0</v>
      </c>
      <c r="AK682" t="str">
        <f>IF(Table2[[#This Row],[Alpha]]&gt;3%,"high performer",IF(Table2[[#This Row],[Alpha]]&gt;0%,"average performer","low performer"))</f>
        <v>high performer</v>
      </c>
      <c r="AL682" s="8">
        <v>5215.3491682130762</v>
      </c>
      <c r="AM682">
        <f>Table2[[#This Row],[Salary]]/Table2[[#This Row],[Market Salary]]</f>
        <v>0.8969677482980134</v>
      </c>
      <c r="AN682" t="str">
        <f>IF(AND(Table2[[#This Row],[Alpha]]&gt;3%,Table2[[#This Row],[Salary]]&lt;MEDIAN(G:G)),"Underpaid",IF(AND(Table2[[#This Row],[Alpha]]&lt;0,Table2[[#This Row],[Salary]]&gt;MEDIAN(G:G)),"Overpaid","Fair"))</f>
        <v>Underpaid</v>
      </c>
      <c r="AO682" t="str">
        <f>IF(AND(Table2[[#This Row],[Alpha]]&gt;3%,Table2[[#This Row],[Tenure]]&gt;5),"Ready Now",IF(AND(Table2[[#This Row],[Alpha]]&gt;0,Table2[[#This Row],[Tenure]]&gt;3),"Ready Soon","Not Ready"))</f>
        <v>Ready Now</v>
      </c>
    </row>
    <row r="683" spans="1:41" x14ac:dyDescent="0.35">
      <c r="A683">
        <v>38</v>
      </c>
      <c r="B683" t="s">
        <v>32</v>
      </c>
      <c r="C683">
        <v>4</v>
      </c>
      <c r="D683" t="s">
        <v>29</v>
      </c>
      <c r="E683" t="s">
        <v>47</v>
      </c>
      <c r="F683">
        <v>1</v>
      </c>
      <c r="G683" s="7">
        <v>13582</v>
      </c>
      <c r="H683" t="s">
        <v>32</v>
      </c>
      <c r="I683">
        <v>3</v>
      </c>
      <c r="J683">
        <v>15</v>
      </c>
      <c r="K683" s="5">
        <v>0.08</v>
      </c>
      <c r="L683" s="5">
        <v>0.09</v>
      </c>
      <c r="M683" s="6">
        <f t="shared" si="30"/>
        <v>-9.999999999999995E-3</v>
      </c>
      <c r="N683" s="8">
        <f t="shared" si="31"/>
        <v>2716.4</v>
      </c>
      <c r="O683">
        <v>1200</v>
      </c>
      <c r="P683" t="str">
        <f t="shared" si="32"/>
        <v>low</v>
      </c>
      <c r="Q683" t="s">
        <v>26</v>
      </c>
      <c r="R683">
        <v>1333</v>
      </c>
      <c r="S683" t="s">
        <v>34</v>
      </c>
      <c r="T683">
        <v>1</v>
      </c>
      <c r="U683">
        <v>3</v>
      </c>
      <c r="V683" t="s">
        <v>49</v>
      </c>
      <c r="W683">
        <v>80</v>
      </c>
      <c r="X683">
        <v>3</v>
      </c>
      <c r="Y683">
        <v>3</v>
      </c>
      <c r="Z683" t="s">
        <v>37</v>
      </c>
      <c r="AA683">
        <v>16292</v>
      </c>
      <c r="AB683">
        <v>1</v>
      </c>
      <c r="AC683">
        <v>13</v>
      </c>
      <c r="AD683">
        <v>3</v>
      </c>
      <c r="AE683">
        <v>2</v>
      </c>
      <c r="AF683">
        <v>1</v>
      </c>
      <c r="AG683">
        <v>15</v>
      </c>
      <c r="AH683">
        <v>3</v>
      </c>
      <c r="AI683">
        <v>12</v>
      </c>
      <c r="AJ683">
        <v>5</v>
      </c>
      <c r="AK683" t="str">
        <f>IF(Table2[[#This Row],[Alpha]]&gt;3%,"high performer",IF(Table2[[#This Row],[Alpha]]&gt;0%,"average performer","low performer"))</f>
        <v>low performer</v>
      </c>
      <c r="AL683" s="8">
        <v>14308.250421861976</v>
      </c>
      <c r="AM683">
        <f>Table2[[#This Row],[Salary]]/Table2[[#This Row],[Market Salary]]</f>
        <v>0.94924254185876433</v>
      </c>
      <c r="AN683" t="str">
        <f>IF(AND(Table2[[#This Row],[Alpha]]&gt;3%,Table2[[#This Row],[Salary]]&lt;MEDIAN(G:G)),"Underpaid",IF(AND(Table2[[#This Row],[Alpha]]&lt;0,Table2[[#This Row],[Salary]]&gt;MEDIAN(G:G)),"Overpaid","Fair"))</f>
        <v>Overpaid</v>
      </c>
      <c r="AO683" t="str">
        <f>IF(AND(Table2[[#This Row],[Alpha]]&gt;3%,Table2[[#This Row],[Tenure]]&gt;5),"Ready Now",IF(AND(Table2[[#This Row],[Alpha]]&gt;0,Table2[[#This Row],[Tenure]]&gt;3),"Ready Soon","Not Ready"))</f>
        <v>Not Ready</v>
      </c>
    </row>
    <row r="684" spans="1:41" x14ac:dyDescent="0.35">
      <c r="A684">
        <v>32</v>
      </c>
      <c r="B684" t="s">
        <v>32</v>
      </c>
      <c r="C684">
        <v>3</v>
      </c>
      <c r="D684" t="s">
        <v>29</v>
      </c>
      <c r="E684" t="s">
        <v>39</v>
      </c>
      <c r="F684">
        <v>2</v>
      </c>
      <c r="G684" s="7">
        <v>2332</v>
      </c>
      <c r="H684" t="s">
        <v>32</v>
      </c>
      <c r="I684">
        <v>3</v>
      </c>
      <c r="J684">
        <v>3</v>
      </c>
      <c r="K684" s="5">
        <v>0.1</v>
      </c>
      <c r="L684" s="5">
        <v>0.11</v>
      </c>
      <c r="M684" s="6">
        <f t="shared" si="30"/>
        <v>-9.999999999999995E-3</v>
      </c>
      <c r="N684" s="8">
        <f t="shared" si="31"/>
        <v>466.40000000000003</v>
      </c>
      <c r="O684">
        <v>3000</v>
      </c>
      <c r="P684" t="str">
        <f t="shared" si="32"/>
        <v>medium</v>
      </c>
      <c r="Q684" t="s">
        <v>44</v>
      </c>
      <c r="R684">
        <v>1184</v>
      </c>
      <c r="S684" t="s">
        <v>34</v>
      </c>
      <c r="T684">
        <v>1</v>
      </c>
      <c r="U684">
        <v>3</v>
      </c>
      <c r="V684" t="s">
        <v>28</v>
      </c>
      <c r="W684">
        <v>70</v>
      </c>
      <c r="X684">
        <v>2</v>
      </c>
      <c r="Y684">
        <v>1</v>
      </c>
      <c r="Z684" t="s">
        <v>37</v>
      </c>
      <c r="AA684">
        <v>3974</v>
      </c>
      <c r="AB684">
        <v>6</v>
      </c>
      <c r="AC684">
        <v>20</v>
      </c>
      <c r="AD684">
        <v>4</v>
      </c>
      <c r="AE684">
        <v>3</v>
      </c>
      <c r="AF684">
        <v>0</v>
      </c>
      <c r="AG684">
        <v>5</v>
      </c>
      <c r="AH684">
        <v>3</v>
      </c>
      <c r="AI684">
        <v>0</v>
      </c>
      <c r="AJ684">
        <v>0</v>
      </c>
      <c r="AK684" t="str">
        <f>IF(Table2[[#This Row],[Alpha]]&gt;3%,"high performer",IF(Table2[[#This Row],[Alpha]]&gt;0%,"average performer","low performer"))</f>
        <v>low performer</v>
      </c>
      <c r="AL684" s="8">
        <v>2952.1075139837635</v>
      </c>
      <c r="AM684">
        <f>Table2[[#This Row],[Salary]]/Table2[[#This Row],[Market Salary]]</f>
        <v>0.7899441293901418</v>
      </c>
      <c r="AN684" t="str">
        <f>IF(AND(Table2[[#This Row],[Alpha]]&gt;3%,Table2[[#This Row],[Salary]]&lt;MEDIAN(G:G)),"Underpaid",IF(AND(Table2[[#This Row],[Alpha]]&lt;0,Table2[[#This Row],[Salary]]&gt;MEDIAN(G:G)),"Overpaid","Fair"))</f>
        <v>Fair</v>
      </c>
      <c r="AO684" t="str">
        <f>IF(AND(Table2[[#This Row],[Alpha]]&gt;3%,Table2[[#This Row],[Tenure]]&gt;5),"Ready Now",IF(AND(Table2[[#This Row],[Alpha]]&gt;0,Table2[[#This Row],[Tenure]]&gt;3),"Ready Soon","Not Ready"))</f>
        <v>Not Ready</v>
      </c>
    </row>
    <row r="685" spans="1:41" x14ac:dyDescent="0.35">
      <c r="A685">
        <v>25</v>
      </c>
      <c r="B685" t="s">
        <v>25</v>
      </c>
      <c r="C685">
        <v>3</v>
      </c>
      <c r="D685" t="s">
        <v>35</v>
      </c>
      <c r="E685" t="s">
        <v>46</v>
      </c>
      <c r="F685">
        <v>2</v>
      </c>
      <c r="G685" s="7">
        <v>2413</v>
      </c>
      <c r="H685" t="s">
        <v>25</v>
      </c>
      <c r="I685">
        <v>3</v>
      </c>
      <c r="J685">
        <v>1</v>
      </c>
      <c r="K685" s="5">
        <v>0.1</v>
      </c>
      <c r="L685" s="5">
        <v>0.09</v>
      </c>
      <c r="M685" s="6">
        <f t="shared" si="30"/>
        <v>1.0000000000000009E-2</v>
      </c>
      <c r="N685" s="8">
        <f t="shared" si="31"/>
        <v>482.6</v>
      </c>
      <c r="O685">
        <v>4500</v>
      </c>
      <c r="P685" t="str">
        <f t="shared" si="32"/>
        <v>low</v>
      </c>
      <c r="Q685" t="s">
        <v>26</v>
      </c>
      <c r="R685">
        <v>867</v>
      </c>
      <c r="S685" t="s">
        <v>27</v>
      </c>
      <c r="T685">
        <v>19</v>
      </c>
      <c r="U685">
        <v>2</v>
      </c>
      <c r="V685" t="s">
        <v>48</v>
      </c>
      <c r="W685">
        <v>36</v>
      </c>
      <c r="X685">
        <v>2</v>
      </c>
      <c r="Y685">
        <v>1</v>
      </c>
      <c r="Z685" t="s">
        <v>37</v>
      </c>
      <c r="AA685">
        <v>18798</v>
      </c>
      <c r="AB685">
        <v>1</v>
      </c>
      <c r="AC685">
        <v>18</v>
      </c>
      <c r="AD685">
        <v>3</v>
      </c>
      <c r="AE685">
        <v>3</v>
      </c>
      <c r="AF685">
        <v>3</v>
      </c>
      <c r="AG685">
        <v>1</v>
      </c>
      <c r="AH685">
        <v>2</v>
      </c>
      <c r="AI685">
        <v>0</v>
      </c>
      <c r="AJ685">
        <v>0</v>
      </c>
      <c r="AK685" t="str">
        <f>IF(Table2[[#This Row],[Alpha]]&gt;3%,"high performer",IF(Table2[[#This Row],[Alpha]]&gt;0%,"average performer","low performer"))</f>
        <v>average performer</v>
      </c>
      <c r="AL685" s="8">
        <v>3053.5739550625899</v>
      </c>
      <c r="AM685">
        <f>Table2[[#This Row],[Salary]]/Table2[[#This Row],[Market Salary]]</f>
        <v>0.79022156840165347</v>
      </c>
      <c r="AN685" t="str">
        <f>IF(AND(Table2[[#This Row],[Alpha]]&gt;3%,Table2[[#This Row],[Salary]]&lt;MEDIAN(G:G)),"Underpaid",IF(AND(Table2[[#This Row],[Alpha]]&lt;0,Table2[[#This Row],[Salary]]&gt;MEDIAN(G:G)),"Overpaid","Fair"))</f>
        <v>Fair</v>
      </c>
      <c r="AO685" t="str">
        <f>IF(AND(Table2[[#This Row],[Alpha]]&gt;3%,Table2[[#This Row],[Tenure]]&gt;5),"Ready Now",IF(AND(Table2[[#This Row],[Alpha]]&gt;0,Table2[[#This Row],[Tenure]]&gt;3),"Ready Soon","Not Ready"))</f>
        <v>Not Ready</v>
      </c>
    </row>
    <row r="686" spans="1:41" x14ac:dyDescent="0.35">
      <c r="A686">
        <v>40</v>
      </c>
      <c r="B686" t="s">
        <v>32</v>
      </c>
      <c r="C686">
        <v>1</v>
      </c>
      <c r="D686" t="s">
        <v>35</v>
      </c>
      <c r="E686" t="s">
        <v>30</v>
      </c>
      <c r="F686">
        <v>2</v>
      </c>
      <c r="G686" s="7">
        <v>9705</v>
      </c>
      <c r="H686" t="s">
        <v>32</v>
      </c>
      <c r="I686">
        <v>2</v>
      </c>
      <c r="J686">
        <v>1</v>
      </c>
      <c r="K686" s="5">
        <v>0.12</v>
      </c>
      <c r="L686" s="5">
        <v>0.1</v>
      </c>
      <c r="M686" s="6">
        <f t="shared" si="30"/>
        <v>1.999999999999999E-2</v>
      </c>
      <c r="N686" s="8">
        <f t="shared" si="31"/>
        <v>1941</v>
      </c>
      <c r="O686">
        <v>1200</v>
      </c>
      <c r="P686" t="str">
        <f t="shared" si="32"/>
        <v>low</v>
      </c>
      <c r="Q686" t="s">
        <v>26</v>
      </c>
      <c r="R686">
        <v>658</v>
      </c>
      <c r="S686" t="s">
        <v>27</v>
      </c>
      <c r="T686">
        <v>10</v>
      </c>
      <c r="U686">
        <v>4</v>
      </c>
      <c r="V686" t="s">
        <v>48</v>
      </c>
      <c r="W686">
        <v>67</v>
      </c>
      <c r="X686">
        <v>2</v>
      </c>
      <c r="Y686">
        <v>3</v>
      </c>
      <c r="Z686" t="s">
        <v>41</v>
      </c>
      <c r="AA686">
        <v>20652</v>
      </c>
      <c r="AB686">
        <v>2</v>
      </c>
      <c r="AC686">
        <v>12</v>
      </c>
      <c r="AD686">
        <v>3</v>
      </c>
      <c r="AE686">
        <v>2</v>
      </c>
      <c r="AF686">
        <v>1</v>
      </c>
      <c r="AG686">
        <v>11</v>
      </c>
      <c r="AH686">
        <v>2</v>
      </c>
      <c r="AI686">
        <v>0</v>
      </c>
      <c r="AJ686">
        <v>0</v>
      </c>
      <c r="AK686" t="str">
        <f>IF(Table2[[#This Row],[Alpha]]&gt;3%,"high performer",IF(Table2[[#This Row],[Alpha]]&gt;0%,"average performer","low performer"))</f>
        <v>average performer</v>
      </c>
      <c r="AL686" s="8">
        <v>12182.94516046653</v>
      </c>
      <c r="AM686">
        <f>Table2[[#This Row],[Salary]]/Table2[[#This Row],[Market Salary]]</f>
        <v>0.7966054079839886</v>
      </c>
      <c r="AN686" t="str">
        <f>IF(AND(Table2[[#This Row],[Alpha]]&gt;3%,Table2[[#This Row],[Salary]]&lt;MEDIAN(G:G)),"Underpaid",IF(AND(Table2[[#This Row],[Alpha]]&lt;0,Table2[[#This Row],[Salary]]&gt;MEDIAN(G:G)),"Overpaid","Fair"))</f>
        <v>Fair</v>
      </c>
      <c r="AO686" t="str">
        <f>IF(AND(Table2[[#This Row],[Alpha]]&gt;3%,Table2[[#This Row],[Tenure]]&gt;5),"Ready Now",IF(AND(Table2[[#This Row],[Alpha]]&gt;0,Table2[[#This Row],[Tenure]]&gt;3),"Ready Soon","Not Ready"))</f>
        <v>Not Ready</v>
      </c>
    </row>
    <row r="687" spans="1:41" x14ac:dyDescent="0.35">
      <c r="A687">
        <v>26</v>
      </c>
      <c r="B687" t="s">
        <v>32</v>
      </c>
      <c r="C687">
        <v>3</v>
      </c>
      <c r="D687" t="s">
        <v>35</v>
      </c>
      <c r="E687" t="s">
        <v>30</v>
      </c>
      <c r="F687">
        <v>1</v>
      </c>
      <c r="G687" s="7">
        <v>4294</v>
      </c>
      <c r="H687" t="s">
        <v>32</v>
      </c>
      <c r="I687">
        <v>3</v>
      </c>
      <c r="J687">
        <v>7</v>
      </c>
      <c r="K687" s="5">
        <v>0.08</v>
      </c>
      <c r="L687" s="5">
        <v>0.09</v>
      </c>
      <c r="M687" s="6">
        <f t="shared" si="30"/>
        <v>-9.999999999999995E-3</v>
      </c>
      <c r="N687" s="8">
        <f t="shared" si="31"/>
        <v>858.80000000000007</v>
      </c>
      <c r="O687">
        <v>1200</v>
      </c>
      <c r="P687" t="str">
        <f t="shared" si="32"/>
        <v>medium</v>
      </c>
      <c r="Q687" t="s">
        <v>33</v>
      </c>
      <c r="R687">
        <v>1283</v>
      </c>
      <c r="S687" t="s">
        <v>27</v>
      </c>
      <c r="T687">
        <v>1</v>
      </c>
      <c r="U687">
        <v>3</v>
      </c>
      <c r="V687" t="s">
        <v>40</v>
      </c>
      <c r="W687">
        <v>52</v>
      </c>
      <c r="X687">
        <v>2</v>
      </c>
      <c r="Y687">
        <v>2</v>
      </c>
      <c r="Z687" t="s">
        <v>31</v>
      </c>
      <c r="AA687">
        <v>11148</v>
      </c>
      <c r="AB687">
        <v>1</v>
      </c>
      <c r="AC687">
        <v>12</v>
      </c>
      <c r="AD687">
        <v>3</v>
      </c>
      <c r="AE687">
        <v>2</v>
      </c>
      <c r="AF687">
        <v>0</v>
      </c>
      <c r="AG687">
        <v>7</v>
      </c>
      <c r="AH687">
        <v>2</v>
      </c>
      <c r="AI687">
        <v>7</v>
      </c>
      <c r="AJ687">
        <v>0</v>
      </c>
      <c r="AK687" t="str">
        <f>IF(Table2[[#This Row],[Alpha]]&gt;3%,"high performer",IF(Table2[[#This Row],[Alpha]]&gt;0%,"average performer","low performer"))</f>
        <v>low performer</v>
      </c>
      <c r="AL687" s="8">
        <v>4938.1958375439926</v>
      </c>
      <c r="AM687">
        <f>Table2[[#This Row],[Salary]]/Table2[[#This Row],[Market Salary]]</f>
        <v>0.8695483413909354</v>
      </c>
      <c r="AN687" t="str">
        <f>IF(AND(Table2[[#This Row],[Alpha]]&gt;3%,Table2[[#This Row],[Salary]]&lt;MEDIAN(G:G)),"Underpaid",IF(AND(Table2[[#This Row],[Alpha]]&lt;0,Table2[[#This Row],[Salary]]&gt;MEDIAN(G:G)),"Overpaid","Fair"))</f>
        <v>Fair</v>
      </c>
      <c r="AO687" t="str">
        <f>IF(AND(Table2[[#This Row],[Alpha]]&gt;3%,Table2[[#This Row],[Tenure]]&gt;5),"Ready Now",IF(AND(Table2[[#This Row],[Alpha]]&gt;0,Table2[[#This Row],[Tenure]]&gt;3),"Ready Soon","Not Ready"))</f>
        <v>Not Ready</v>
      </c>
    </row>
    <row r="688" spans="1:41" x14ac:dyDescent="0.35">
      <c r="A688">
        <v>41</v>
      </c>
      <c r="B688" t="s">
        <v>32</v>
      </c>
      <c r="C688">
        <v>4</v>
      </c>
      <c r="D688" t="s">
        <v>35</v>
      </c>
      <c r="E688" t="s">
        <v>39</v>
      </c>
      <c r="F688">
        <v>1</v>
      </c>
      <c r="G688" s="7">
        <v>4721</v>
      </c>
      <c r="H688" t="s">
        <v>25</v>
      </c>
      <c r="I688">
        <v>3</v>
      </c>
      <c r="J688">
        <v>18</v>
      </c>
      <c r="K688" s="5">
        <v>0.08</v>
      </c>
      <c r="L688" s="5">
        <v>7.0000000000000007E-2</v>
      </c>
      <c r="M688" s="6">
        <f t="shared" si="30"/>
        <v>9.999999999999995E-3</v>
      </c>
      <c r="N688" s="8">
        <f t="shared" si="31"/>
        <v>944.2</v>
      </c>
      <c r="O688">
        <v>4500</v>
      </c>
      <c r="P688" t="str">
        <f t="shared" si="32"/>
        <v>low</v>
      </c>
      <c r="Q688" t="s">
        <v>26</v>
      </c>
      <c r="R688">
        <v>263</v>
      </c>
      <c r="S688" t="s">
        <v>34</v>
      </c>
      <c r="T688">
        <v>6</v>
      </c>
      <c r="U688">
        <v>3</v>
      </c>
      <c r="V688" t="s">
        <v>40</v>
      </c>
      <c r="W688">
        <v>59</v>
      </c>
      <c r="X688">
        <v>3</v>
      </c>
      <c r="Y688">
        <v>1</v>
      </c>
      <c r="Z688" t="s">
        <v>31</v>
      </c>
      <c r="AA688">
        <v>3119</v>
      </c>
      <c r="AB688">
        <v>2</v>
      </c>
      <c r="AC688">
        <v>13</v>
      </c>
      <c r="AD688">
        <v>3</v>
      </c>
      <c r="AE688">
        <v>3</v>
      </c>
      <c r="AF688">
        <v>0</v>
      </c>
      <c r="AG688">
        <v>20</v>
      </c>
      <c r="AH688">
        <v>3</v>
      </c>
      <c r="AI688">
        <v>13</v>
      </c>
      <c r="AJ688">
        <v>2</v>
      </c>
      <c r="AK688" t="str">
        <f>IF(Table2[[#This Row],[Alpha]]&gt;3%,"high performer",IF(Table2[[#This Row],[Alpha]]&gt;0%,"average performer","low performer"))</f>
        <v>average performer</v>
      </c>
      <c r="AL688" s="8">
        <v>6036.8097418568414</v>
      </c>
      <c r="AM688">
        <f>Table2[[#This Row],[Salary]]/Table2[[#This Row],[Market Salary]]</f>
        <v>0.78203557870417229</v>
      </c>
      <c r="AN688" t="str">
        <f>IF(AND(Table2[[#This Row],[Alpha]]&gt;3%,Table2[[#This Row],[Salary]]&lt;MEDIAN(G:G)),"Underpaid",IF(AND(Table2[[#This Row],[Alpha]]&lt;0,Table2[[#This Row],[Salary]]&gt;MEDIAN(G:G)),"Overpaid","Fair"))</f>
        <v>Fair</v>
      </c>
      <c r="AO688" t="str">
        <f>IF(AND(Table2[[#This Row],[Alpha]]&gt;3%,Table2[[#This Row],[Tenure]]&gt;5),"Ready Now",IF(AND(Table2[[#This Row],[Alpha]]&gt;0,Table2[[#This Row],[Tenure]]&gt;3),"Ready Soon","Not Ready"))</f>
        <v>Ready Soon</v>
      </c>
    </row>
    <row r="689" spans="1:41" x14ac:dyDescent="0.35">
      <c r="A689">
        <v>36</v>
      </c>
      <c r="B689" t="s">
        <v>32</v>
      </c>
      <c r="C689">
        <v>3</v>
      </c>
      <c r="D689" t="s">
        <v>35</v>
      </c>
      <c r="E689" t="s">
        <v>39</v>
      </c>
      <c r="F689">
        <v>3</v>
      </c>
      <c r="G689" s="7">
        <v>2519</v>
      </c>
      <c r="H689" t="s">
        <v>32</v>
      </c>
      <c r="I689">
        <v>3</v>
      </c>
      <c r="J689">
        <v>11</v>
      </c>
      <c r="K689" s="5">
        <v>0.12</v>
      </c>
      <c r="L689" s="5">
        <v>0.1</v>
      </c>
      <c r="M689" s="6">
        <f t="shared" si="30"/>
        <v>1.999999999999999E-2</v>
      </c>
      <c r="N689" s="8">
        <f t="shared" si="31"/>
        <v>503.8</v>
      </c>
      <c r="O689">
        <v>500</v>
      </c>
      <c r="P689" t="str">
        <f t="shared" si="32"/>
        <v>low</v>
      </c>
      <c r="Q689" t="s">
        <v>26</v>
      </c>
      <c r="R689">
        <v>938</v>
      </c>
      <c r="S689" t="s">
        <v>34</v>
      </c>
      <c r="T689">
        <v>2</v>
      </c>
      <c r="U689">
        <v>4</v>
      </c>
      <c r="V689" t="s">
        <v>40</v>
      </c>
      <c r="W689">
        <v>79</v>
      </c>
      <c r="X689">
        <v>3</v>
      </c>
      <c r="Y689">
        <v>1</v>
      </c>
      <c r="Z689" t="s">
        <v>31</v>
      </c>
      <c r="AA689">
        <v>12287</v>
      </c>
      <c r="AB689">
        <v>4</v>
      </c>
      <c r="AC689">
        <v>21</v>
      </c>
      <c r="AD689">
        <v>4</v>
      </c>
      <c r="AE689">
        <v>3</v>
      </c>
      <c r="AF689">
        <v>0</v>
      </c>
      <c r="AG689">
        <v>16</v>
      </c>
      <c r="AH689">
        <v>6</v>
      </c>
      <c r="AI689">
        <v>8</v>
      </c>
      <c r="AJ689">
        <v>3</v>
      </c>
      <c r="AK689" t="str">
        <f>IF(Table2[[#This Row],[Alpha]]&gt;3%,"high performer",IF(Table2[[#This Row],[Alpha]]&gt;0%,"average performer","low performer"))</f>
        <v>average performer</v>
      </c>
      <c r="AL689" s="8">
        <v>2982.1935360714447</v>
      </c>
      <c r="AM689">
        <f>Table2[[#This Row],[Salary]]/Table2[[#This Row],[Market Salary]]</f>
        <v>0.84468025617088993</v>
      </c>
      <c r="AN689" t="str">
        <f>IF(AND(Table2[[#This Row],[Alpha]]&gt;3%,Table2[[#This Row],[Salary]]&lt;MEDIAN(G:G)),"Underpaid",IF(AND(Table2[[#This Row],[Alpha]]&lt;0,Table2[[#This Row],[Salary]]&gt;MEDIAN(G:G)),"Overpaid","Fair"))</f>
        <v>Fair</v>
      </c>
      <c r="AO689" t="str">
        <f>IF(AND(Table2[[#This Row],[Alpha]]&gt;3%,Table2[[#This Row],[Tenure]]&gt;5),"Ready Now",IF(AND(Table2[[#This Row],[Alpha]]&gt;0,Table2[[#This Row],[Tenure]]&gt;3),"Ready Soon","Not Ready"))</f>
        <v>Ready Soon</v>
      </c>
    </row>
    <row r="690" spans="1:41" x14ac:dyDescent="0.35">
      <c r="A690">
        <v>19</v>
      </c>
      <c r="B690" t="s">
        <v>25</v>
      </c>
      <c r="C690">
        <v>4</v>
      </c>
      <c r="D690" t="s">
        <v>35</v>
      </c>
      <c r="E690" t="s">
        <v>46</v>
      </c>
      <c r="F690">
        <v>2</v>
      </c>
      <c r="G690" s="7">
        <v>2121</v>
      </c>
      <c r="H690" t="s">
        <v>25</v>
      </c>
      <c r="I690">
        <v>4</v>
      </c>
      <c r="J690">
        <v>1</v>
      </c>
      <c r="K690" s="5">
        <v>0.1</v>
      </c>
      <c r="L690" s="5">
        <v>0.11</v>
      </c>
      <c r="M690" s="6">
        <f t="shared" si="30"/>
        <v>-9.999999999999995E-3</v>
      </c>
      <c r="N690" s="8">
        <f t="shared" si="31"/>
        <v>424.20000000000005</v>
      </c>
      <c r="O690">
        <v>3000</v>
      </c>
      <c r="P690" t="str">
        <f t="shared" si="32"/>
        <v>low</v>
      </c>
      <c r="Q690" t="s">
        <v>26</v>
      </c>
      <c r="R690">
        <v>419</v>
      </c>
      <c r="S690" t="s">
        <v>27</v>
      </c>
      <c r="T690">
        <v>21</v>
      </c>
      <c r="U690">
        <v>3</v>
      </c>
      <c r="V690" t="s">
        <v>38</v>
      </c>
      <c r="W690">
        <v>37</v>
      </c>
      <c r="X690">
        <v>2</v>
      </c>
      <c r="Y690">
        <v>1</v>
      </c>
      <c r="Z690" t="s">
        <v>31</v>
      </c>
      <c r="AA690">
        <v>9947</v>
      </c>
      <c r="AB690">
        <v>1</v>
      </c>
      <c r="AC690">
        <v>13</v>
      </c>
      <c r="AD690">
        <v>3</v>
      </c>
      <c r="AE690">
        <v>2</v>
      </c>
      <c r="AF690">
        <v>0</v>
      </c>
      <c r="AG690">
        <v>1</v>
      </c>
      <c r="AH690">
        <v>3</v>
      </c>
      <c r="AI690">
        <v>0</v>
      </c>
      <c r="AJ690">
        <v>0</v>
      </c>
      <c r="AK690" t="str">
        <f>IF(Table2[[#This Row],[Alpha]]&gt;3%,"high performer",IF(Table2[[#This Row],[Alpha]]&gt;0%,"average performer","low performer"))</f>
        <v>low performer</v>
      </c>
      <c r="AL690" s="8">
        <v>2493.3035738597787</v>
      </c>
      <c r="AM690">
        <f>Table2[[#This Row],[Salary]]/Table2[[#This Row],[Market Salary]]</f>
        <v>0.85067860257247729</v>
      </c>
      <c r="AN690" t="str">
        <f>IF(AND(Table2[[#This Row],[Alpha]]&gt;3%,Table2[[#This Row],[Salary]]&lt;MEDIAN(G:G)),"Underpaid",IF(AND(Table2[[#This Row],[Alpha]]&lt;0,Table2[[#This Row],[Salary]]&gt;MEDIAN(G:G)),"Overpaid","Fair"))</f>
        <v>Fair</v>
      </c>
      <c r="AO690" t="str">
        <f>IF(AND(Table2[[#This Row],[Alpha]]&gt;3%,Table2[[#This Row],[Tenure]]&gt;5),"Ready Now",IF(AND(Table2[[#This Row],[Alpha]]&gt;0,Table2[[#This Row],[Tenure]]&gt;3),"Ready Soon","Not Ready"))</f>
        <v>Not Ready</v>
      </c>
    </row>
    <row r="691" spans="1:41" x14ac:dyDescent="0.35">
      <c r="A691">
        <v>20</v>
      </c>
      <c r="B691" t="s">
        <v>25</v>
      </c>
      <c r="C691">
        <v>1</v>
      </c>
      <c r="D691" t="s">
        <v>35</v>
      </c>
      <c r="E691" t="s">
        <v>39</v>
      </c>
      <c r="F691">
        <v>1</v>
      </c>
      <c r="G691" s="7">
        <v>2973</v>
      </c>
      <c r="H691" t="s">
        <v>32</v>
      </c>
      <c r="I691">
        <v>3</v>
      </c>
      <c r="J691">
        <v>1</v>
      </c>
      <c r="K691" s="5">
        <v>0.15</v>
      </c>
      <c r="L691" s="5">
        <v>0.11</v>
      </c>
      <c r="M691" s="6">
        <f t="shared" si="30"/>
        <v>3.9999999999999994E-2</v>
      </c>
      <c r="N691" s="8">
        <f t="shared" si="31"/>
        <v>594.6</v>
      </c>
      <c r="O691">
        <v>500</v>
      </c>
      <c r="P691" t="str">
        <f t="shared" si="32"/>
        <v>low</v>
      </c>
      <c r="Q691" t="s">
        <v>26</v>
      </c>
      <c r="R691">
        <v>129</v>
      </c>
      <c r="S691" t="s">
        <v>34</v>
      </c>
      <c r="T691">
        <v>4</v>
      </c>
      <c r="U691">
        <v>3</v>
      </c>
      <c r="V691" t="s">
        <v>49</v>
      </c>
      <c r="W691">
        <v>84</v>
      </c>
      <c r="X691">
        <v>3</v>
      </c>
      <c r="Y691">
        <v>1</v>
      </c>
      <c r="Z691" t="s">
        <v>31</v>
      </c>
      <c r="AA691">
        <v>13008</v>
      </c>
      <c r="AB691">
        <v>1</v>
      </c>
      <c r="AC691">
        <v>19</v>
      </c>
      <c r="AD691">
        <v>3</v>
      </c>
      <c r="AE691">
        <v>2</v>
      </c>
      <c r="AF691">
        <v>0</v>
      </c>
      <c r="AG691">
        <v>1</v>
      </c>
      <c r="AH691">
        <v>2</v>
      </c>
      <c r="AI691">
        <v>0</v>
      </c>
      <c r="AJ691">
        <v>0</v>
      </c>
      <c r="AK691" t="str">
        <f>IF(Table2[[#This Row],[Alpha]]&gt;3%,"high performer",IF(Table2[[#This Row],[Alpha]]&gt;0%,"average performer","low performer"))</f>
        <v>high performer</v>
      </c>
      <c r="AL691" s="8">
        <v>3591.6581327967583</v>
      </c>
      <c r="AM691">
        <f>Table2[[#This Row],[Salary]]/Table2[[#This Row],[Market Salary]]</f>
        <v>0.82775138670700255</v>
      </c>
      <c r="AN691" t="str">
        <f>IF(AND(Table2[[#This Row],[Alpha]]&gt;3%,Table2[[#This Row],[Salary]]&lt;MEDIAN(G:G)),"Underpaid",IF(AND(Table2[[#This Row],[Alpha]]&lt;0,Table2[[#This Row],[Salary]]&gt;MEDIAN(G:G)),"Overpaid","Fair"))</f>
        <v>Underpaid</v>
      </c>
      <c r="AO691" t="str">
        <f>IF(AND(Table2[[#This Row],[Alpha]]&gt;3%,Table2[[#This Row],[Tenure]]&gt;5),"Ready Now",IF(AND(Table2[[#This Row],[Alpha]]&gt;0,Table2[[#This Row],[Tenure]]&gt;3),"Ready Soon","Not Ready"))</f>
        <v>Not Ready</v>
      </c>
    </row>
    <row r="692" spans="1:41" x14ac:dyDescent="0.35">
      <c r="A692">
        <v>31</v>
      </c>
      <c r="B692" t="s">
        <v>32</v>
      </c>
      <c r="C692">
        <v>4</v>
      </c>
      <c r="D692" t="s">
        <v>29</v>
      </c>
      <c r="E692" t="s">
        <v>43</v>
      </c>
      <c r="F692">
        <v>4</v>
      </c>
      <c r="G692" s="7">
        <v>5855</v>
      </c>
      <c r="H692" t="s">
        <v>25</v>
      </c>
      <c r="I692">
        <v>1</v>
      </c>
      <c r="J692">
        <v>9</v>
      </c>
      <c r="K692" s="5">
        <v>0.1</v>
      </c>
      <c r="L692" s="5">
        <v>7.0000000000000007E-2</v>
      </c>
      <c r="M692" s="6">
        <f t="shared" si="30"/>
        <v>0.03</v>
      </c>
      <c r="N692" s="8">
        <f t="shared" si="31"/>
        <v>1171</v>
      </c>
      <c r="O692">
        <v>4500</v>
      </c>
      <c r="P692" t="str">
        <f t="shared" si="32"/>
        <v>low</v>
      </c>
      <c r="Q692" t="s">
        <v>26</v>
      </c>
      <c r="R692">
        <v>616</v>
      </c>
      <c r="S692" t="s">
        <v>34</v>
      </c>
      <c r="T692">
        <v>12</v>
      </c>
      <c r="U692">
        <v>3</v>
      </c>
      <c r="V692" t="s">
        <v>40</v>
      </c>
      <c r="W692">
        <v>41</v>
      </c>
      <c r="X692">
        <v>3</v>
      </c>
      <c r="Y692">
        <v>2</v>
      </c>
      <c r="Z692" t="s">
        <v>37</v>
      </c>
      <c r="AA692">
        <v>17369</v>
      </c>
      <c r="AB692">
        <v>0</v>
      </c>
      <c r="AC692">
        <v>11</v>
      </c>
      <c r="AD692">
        <v>3</v>
      </c>
      <c r="AE692">
        <v>3</v>
      </c>
      <c r="AF692">
        <v>2</v>
      </c>
      <c r="AG692">
        <v>10</v>
      </c>
      <c r="AH692">
        <v>2</v>
      </c>
      <c r="AI692">
        <v>7</v>
      </c>
      <c r="AJ692">
        <v>8</v>
      </c>
      <c r="AK692" t="str">
        <f>IF(Table2[[#This Row],[Alpha]]&gt;3%,"high performer",IF(Table2[[#This Row],[Alpha]]&gt;0%,"average performer","low performer"))</f>
        <v>average performer</v>
      </c>
      <c r="AL692" s="8">
        <v>6457.7969207588285</v>
      </c>
      <c r="AM692">
        <f>Table2[[#This Row],[Salary]]/Table2[[#This Row],[Market Salary]]</f>
        <v>0.90665594967517249</v>
      </c>
      <c r="AN692" t="str">
        <f>IF(AND(Table2[[#This Row],[Alpha]]&gt;3%,Table2[[#This Row],[Salary]]&lt;MEDIAN(G:G)),"Underpaid",IF(AND(Table2[[#This Row],[Alpha]]&lt;0,Table2[[#This Row],[Salary]]&gt;MEDIAN(G:G)),"Overpaid","Fair"))</f>
        <v>Fair</v>
      </c>
      <c r="AO692" t="str">
        <f>IF(AND(Table2[[#This Row],[Alpha]]&gt;3%,Table2[[#This Row],[Tenure]]&gt;5),"Ready Now",IF(AND(Table2[[#This Row],[Alpha]]&gt;0,Table2[[#This Row],[Tenure]]&gt;3),"Ready Soon","Not Ready"))</f>
        <v>Ready Soon</v>
      </c>
    </row>
    <row r="693" spans="1:41" x14ac:dyDescent="0.35">
      <c r="A693">
        <v>40</v>
      </c>
      <c r="B693" t="s">
        <v>32</v>
      </c>
      <c r="C693">
        <v>4</v>
      </c>
      <c r="D693" t="s">
        <v>35</v>
      </c>
      <c r="E693" t="s">
        <v>36</v>
      </c>
      <c r="F693">
        <v>2</v>
      </c>
      <c r="G693" s="7">
        <v>3617</v>
      </c>
      <c r="H693" t="s">
        <v>25</v>
      </c>
      <c r="I693">
        <v>3</v>
      </c>
      <c r="J693">
        <v>1</v>
      </c>
      <c r="K693" s="5">
        <v>0.12</v>
      </c>
      <c r="L693" s="5">
        <v>7.0000000000000007E-2</v>
      </c>
      <c r="M693" s="6">
        <f t="shared" si="30"/>
        <v>4.9999999999999989E-2</v>
      </c>
      <c r="N693" s="8">
        <f t="shared" si="31"/>
        <v>723.40000000000009</v>
      </c>
      <c r="O693">
        <v>3000</v>
      </c>
      <c r="P693" t="str">
        <f t="shared" si="32"/>
        <v>low</v>
      </c>
      <c r="Q693" t="s">
        <v>33</v>
      </c>
      <c r="R693">
        <v>1469</v>
      </c>
      <c r="S693" t="s">
        <v>34</v>
      </c>
      <c r="T693">
        <v>9</v>
      </c>
      <c r="U693">
        <v>4</v>
      </c>
      <c r="V693" t="s">
        <v>40</v>
      </c>
      <c r="W693">
        <v>35</v>
      </c>
      <c r="X693">
        <v>3</v>
      </c>
      <c r="Y693">
        <v>1</v>
      </c>
      <c r="Z693" t="s">
        <v>41</v>
      </c>
      <c r="AA693">
        <v>25063</v>
      </c>
      <c r="AB693">
        <v>8</v>
      </c>
      <c r="AC693">
        <v>14</v>
      </c>
      <c r="AD693">
        <v>3</v>
      </c>
      <c r="AE693">
        <v>4</v>
      </c>
      <c r="AF693">
        <v>1</v>
      </c>
      <c r="AG693">
        <v>3</v>
      </c>
      <c r="AH693">
        <v>2</v>
      </c>
      <c r="AI693">
        <v>1</v>
      </c>
      <c r="AJ693">
        <v>0</v>
      </c>
      <c r="AK693" t="str">
        <f>IF(Table2[[#This Row],[Alpha]]&gt;3%,"high performer",IF(Table2[[#This Row],[Alpha]]&gt;0%,"average performer","low performer"))</f>
        <v>high performer</v>
      </c>
      <c r="AL693" s="8">
        <v>4051.5496852690649</v>
      </c>
      <c r="AM693">
        <f>Table2[[#This Row],[Salary]]/Table2[[#This Row],[Market Salary]]</f>
        <v>0.89274482135834743</v>
      </c>
      <c r="AN693" t="str">
        <f>IF(AND(Table2[[#This Row],[Alpha]]&gt;3%,Table2[[#This Row],[Salary]]&lt;MEDIAN(G:G)),"Underpaid",IF(AND(Table2[[#This Row],[Alpha]]&lt;0,Table2[[#This Row],[Salary]]&gt;MEDIAN(G:G)),"Overpaid","Fair"))</f>
        <v>Underpaid</v>
      </c>
      <c r="AO693" t="str">
        <f>IF(AND(Table2[[#This Row],[Alpha]]&gt;3%,Table2[[#This Row],[Tenure]]&gt;5),"Ready Now",IF(AND(Table2[[#This Row],[Alpha]]&gt;0,Table2[[#This Row],[Tenure]]&gt;3),"Ready Soon","Not Ready"))</f>
        <v>Not Ready</v>
      </c>
    </row>
    <row r="694" spans="1:41" x14ac:dyDescent="0.35">
      <c r="A694">
        <v>32</v>
      </c>
      <c r="B694" t="s">
        <v>32</v>
      </c>
      <c r="C694">
        <v>3</v>
      </c>
      <c r="D694" t="s">
        <v>29</v>
      </c>
      <c r="E694" t="s">
        <v>42</v>
      </c>
      <c r="F694">
        <v>1</v>
      </c>
      <c r="G694" s="7">
        <v>6725</v>
      </c>
      <c r="H694" t="s">
        <v>32</v>
      </c>
      <c r="I694">
        <v>4</v>
      </c>
      <c r="J694">
        <v>8</v>
      </c>
      <c r="K694" s="5">
        <v>0.1</v>
      </c>
      <c r="L694" s="5">
        <v>7.0000000000000007E-2</v>
      </c>
      <c r="M694" s="6">
        <f t="shared" si="30"/>
        <v>0.03</v>
      </c>
      <c r="N694" s="8">
        <f t="shared" si="31"/>
        <v>1345</v>
      </c>
      <c r="O694">
        <v>1200</v>
      </c>
      <c r="P694" t="str">
        <f t="shared" si="32"/>
        <v>low</v>
      </c>
      <c r="Q694" t="s">
        <v>26</v>
      </c>
      <c r="R694">
        <v>498</v>
      </c>
      <c r="S694" t="s">
        <v>34</v>
      </c>
      <c r="T694">
        <v>3</v>
      </c>
      <c r="U694">
        <v>4</v>
      </c>
      <c r="V694" t="s">
        <v>40</v>
      </c>
      <c r="W694">
        <v>93</v>
      </c>
      <c r="X694">
        <v>3</v>
      </c>
      <c r="Y694">
        <v>2</v>
      </c>
      <c r="Z694" t="s">
        <v>37</v>
      </c>
      <c r="AA694">
        <v>13554</v>
      </c>
      <c r="AB694">
        <v>1</v>
      </c>
      <c r="AC694">
        <v>12</v>
      </c>
      <c r="AD694">
        <v>3</v>
      </c>
      <c r="AE694">
        <v>3</v>
      </c>
      <c r="AF694">
        <v>1</v>
      </c>
      <c r="AG694">
        <v>8</v>
      </c>
      <c r="AH694">
        <v>2</v>
      </c>
      <c r="AI694">
        <v>7</v>
      </c>
      <c r="AJ694">
        <v>6</v>
      </c>
      <c r="AK694" t="str">
        <f>IF(Table2[[#This Row],[Alpha]]&gt;3%,"high performer",IF(Table2[[#This Row],[Alpha]]&gt;0%,"average performer","low performer"))</f>
        <v>average performer</v>
      </c>
      <c r="AL694" s="8">
        <v>6956.8981923652609</v>
      </c>
      <c r="AM694">
        <f>Table2[[#This Row],[Salary]]/Table2[[#This Row],[Market Salary]]</f>
        <v>0.9666664386982472</v>
      </c>
      <c r="AN694" t="str">
        <f>IF(AND(Table2[[#This Row],[Alpha]]&gt;3%,Table2[[#This Row],[Salary]]&lt;MEDIAN(G:G)),"Underpaid",IF(AND(Table2[[#This Row],[Alpha]]&lt;0,Table2[[#This Row],[Salary]]&gt;MEDIAN(G:G)),"Overpaid","Fair"))</f>
        <v>Fair</v>
      </c>
      <c r="AO694" t="str">
        <f>IF(AND(Table2[[#This Row],[Alpha]]&gt;3%,Table2[[#This Row],[Tenure]]&gt;5),"Ready Now",IF(AND(Table2[[#This Row],[Alpha]]&gt;0,Table2[[#This Row],[Tenure]]&gt;3),"Ready Soon","Not Ready"))</f>
        <v>Ready Soon</v>
      </c>
    </row>
    <row r="695" spans="1:41" x14ac:dyDescent="0.35">
      <c r="A695">
        <v>36</v>
      </c>
      <c r="B695" t="s">
        <v>25</v>
      </c>
      <c r="C695">
        <v>3</v>
      </c>
      <c r="D695" t="s">
        <v>35</v>
      </c>
      <c r="E695" t="s">
        <v>30</v>
      </c>
      <c r="F695">
        <v>4</v>
      </c>
      <c r="G695" s="7">
        <v>10325</v>
      </c>
      <c r="H695" t="s">
        <v>25</v>
      </c>
      <c r="I695">
        <v>3</v>
      </c>
      <c r="J695">
        <v>16</v>
      </c>
      <c r="K695" s="5">
        <v>0.1</v>
      </c>
      <c r="L695" s="5">
        <v>0.11</v>
      </c>
      <c r="M695" s="6">
        <f t="shared" si="30"/>
        <v>-9.999999999999995E-3</v>
      </c>
      <c r="N695" s="8">
        <f t="shared" si="31"/>
        <v>2065</v>
      </c>
      <c r="O695">
        <v>1200</v>
      </c>
      <c r="P695" t="str">
        <f t="shared" si="32"/>
        <v>low</v>
      </c>
      <c r="Q695" t="s">
        <v>26</v>
      </c>
      <c r="R695">
        <v>530</v>
      </c>
      <c r="S695" t="s">
        <v>27</v>
      </c>
      <c r="T695">
        <v>3</v>
      </c>
      <c r="U695">
        <v>1</v>
      </c>
      <c r="V695" t="s">
        <v>28</v>
      </c>
      <c r="W695">
        <v>51</v>
      </c>
      <c r="X695">
        <v>2</v>
      </c>
      <c r="Y695">
        <v>3</v>
      </c>
      <c r="Z695" t="s">
        <v>37</v>
      </c>
      <c r="AA695">
        <v>5518</v>
      </c>
      <c r="AB695">
        <v>1</v>
      </c>
      <c r="AC695">
        <v>11</v>
      </c>
      <c r="AD695">
        <v>3</v>
      </c>
      <c r="AE695">
        <v>1</v>
      </c>
      <c r="AF695">
        <v>1</v>
      </c>
      <c r="AG695">
        <v>16</v>
      </c>
      <c r="AH695">
        <v>6</v>
      </c>
      <c r="AI695">
        <v>7</v>
      </c>
      <c r="AJ695">
        <v>3</v>
      </c>
      <c r="AK695" t="str">
        <f>IF(Table2[[#This Row],[Alpha]]&gt;3%,"high performer",IF(Table2[[#This Row],[Alpha]]&gt;0%,"average performer","low performer"))</f>
        <v>low performer</v>
      </c>
      <c r="AL695" s="8">
        <v>12748.644116549567</v>
      </c>
      <c r="AM695">
        <f>Table2[[#This Row],[Salary]]/Table2[[#This Row],[Market Salary]]</f>
        <v>0.80989004835397904</v>
      </c>
      <c r="AN695" t="str">
        <f>IF(AND(Table2[[#This Row],[Alpha]]&gt;3%,Table2[[#This Row],[Salary]]&lt;MEDIAN(G:G)),"Underpaid",IF(AND(Table2[[#This Row],[Alpha]]&lt;0,Table2[[#This Row],[Salary]]&gt;MEDIAN(G:G)),"Overpaid","Fair"))</f>
        <v>Overpaid</v>
      </c>
      <c r="AO695" t="str">
        <f>IF(AND(Table2[[#This Row],[Alpha]]&gt;3%,Table2[[#This Row],[Tenure]]&gt;5),"Ready Now",IF(AND(Table2[[#This Row],[Alpha]]&gt;0,Table2[[#This Row],[Tenure]]&gt;3),"Ready Soon","Not Ready"))</f>
        <v>Not Ready</v>
      </c>
    </row>
    <row r="696" spans="1:41" x14ac:dyDescent="0.35">
      <c r="A696">
        <v>33</v>
      </c>
      <c r="B696" t="s">
        <v>32</v>
      </c>
      <c r="C696">
        <v>2</v>
      </c>
      <c r="D696" t="s">
        <v>29</v>
      </c>
      <c r="E696" t="s">
        <v>43</v>
      </c>
      <c r="F696">
        <v>4</v>
      </c>
      <c r="G696" s="7">
        <v>6949</v>
      </c>
      <c r="H696" t="s">
        <v>32</v>
      </c>
      <c r="I696">
        <v>3</v>
      </c>
      <c r="J696">
        <v>5</v>
      </c>
      <c r="K696" s="5">
        <v>0.12</v>
      </c>
      <c r="L696" s="5">
        <v>0.09</v>
      </c>
      <c r="M696" s="6">
        <f t="shared" si="30"/>
        <v>0.03</v>
      </c>
      <c r="N696" s="8">
        <f t="shared" si="31"/>
        <v>1389.8000000000002</v>
      </c>
      <c r="O696">
        <v>3000</v>
      </c>
      <c r="P696" t="str">
        <f t="shared" si="32"/>
        <v>medium</v>
      </c>
      <c r="Q696" t="s">
        <v>26</v>
      </c>
      <c r="R696">
        <v>1069</v>
      </c>
      <c r="S696" t="s">
        <v>34</v>
      </c>
      <c r="T696">
        <v>1</v>
      </c>
      <c r="U696">
        <v>3</v>
      </c>
      <c r="V696" t="s">
        <v>28</v>
      </c>
      <c r="W696">
        <v>42</v>
      </c>
      <c r="X696">
        <v>2</v>
      </c>
      <c r="Y696">
        <v>2</v>
      </c>
      <c r="Z696" t="s">
        <v>31</v>
      </c>
      <c r="AA696">
        <v>12291</v>
      </c>
      <c r="AB696">
        <v>0</v>
      </c>
      <c r="AC696">
        <v>14</v>
      </c>
      <c r="AD696">
        <v>3</v>
      </c>
      <c r="AE696">
        <v>1</v>
      </c>
      <c r="AF696">
        <v>0</v>
      </c>
      <c r="AG696">
        <v>6</v>
      </c>
      <c r="AH696">
        <v>3</v>
      </c>
      <c r="AI696">
        <v>0</v>
      </c>
      <c r="AJ696">
        <v>1</v>
      </c>
      <c r="AK696" t="str">
        <f>IF(Table2[[#This Row],[Alpha]]&gt;3%,"high performer",IF(Table2[[#This Row],[Alpha]]&gt;0%,"average performer","low performer"))</f>
        <v>average performer</v>
      </c>
      <c r="AL696" s="8">
        <v>8232.4080403207499</v>
      </c>
      <c r="AM696">
        <f>Table2[[#This Row],[Salary]]/Table2[[#This Row],[Market Salary]]</f>
        <v>0.84410296063619972</v>
      </c>
      <c r="AN696" t="str">
        <f>IF(AND(Table2[[#This Row],[Alpha]]&gt;3%,Table2[[#This Row],[Salary]]&lt;MEDIAN(G:G)),"Underpaid",IF(AND(Table2[[#This Row],[Alpha]]&lt;0,Table2[[#This Row],[Salary]]&gt;MEDIAN(G:G)),"Overpaid","Fair"))</f>
        <v>Fair</v>
      </c>
      <c r="AO696" t="str">
        <f>IF(AND(Table2[[#This Row],[Alpha]]&gt;3%,Table2[[#This Row],[Tenure]]&gt;5),"Ready Now",IF(AND(Table2[[#This Row],[Alpha]]&gt;0,Table2[[#This Row],[Tenure]]&gt;3),"Ready Soon","Not Ready"))</f>
        <v>Ready Soon</v>
      </c>
    </row>
    <row r="697" spans="1:41" x14ac:dyDescent="0.35">
      <c r="A697">
        <v>37</v>
      </c>
      <c r="B697" t="s">
        <v>25</v>
      </c>
      <c r="C697">
        <v>1</v>
      </c>
      <c r="D697" t="s">
        <v>35</v>
      </c>
      <c r="E697" t="s">
        <v>30</v>
      </c>
      <c r="F697">
        <v>3</v>
      </c>
      <c r="G697" s="7">
        <v>10609</v>
      </c>
      <c r="H697" t="s">
        <v>32</v>
      </c>
      <c r="I697">
        <v>1</v>
      </c>
      <c r="J697">
        <v>14</v>
      </c>
      <c r="K697" s="5">
        <v>0.15</v>
      </c>
      <c r="L697" s="5">
        <v>0.11</v>
      </c>
      <c r="M697" s="6">
        <f t="shared" si="30"/>
        <v>3.9999999999999994E-2</v>
      </c>
      <c r="N697" s="8">
        <f t="shared" si="31"/>
        <v>2121.8000000000002</v>
      </c>
      <c r="O697">
        <v>500</v>
      </c>
      <c r="P697" t="str">
        <f t="shared" si="32"/>
        <v>low</v>
      </c>
      <c r="Q697" t="s">
        <v>26</v>
      </c>
      <c r="R697">
        <v>625</v>
      </c>
      <c r="S697" t="s">
        <v>27</v>
      </c>
      <c r="T697">
        <v>1</v>
      </c>
      <c r="U697">
        <v>4</v>
      </c>
      <c r="V697" t="s">
        <v>28</v>
      </c>
      <c r="W697">
        <v>46</v>
      </c>
      <c r="X697">
        <v>2</v>
      </c>
      <c r="Y697">
        <v>3</v>
      </c>
      <c r="Z697" t="s">
        <v>37</v>
      </c>
      <c r="AA697">
        <v>14922</v>
      </c>
      <c r="AB697">
        <v>5</v>
      </c>
      <c r="AC697">
        <v>11</v>
      </c>
      <c r="AD697">
        <v>3</v>
      </c>
      <c r="AE697">
        <v>3</v>
      </c>
      <c r="AF697">
        <v>0</v>
      </c>
      <c r="AG697">
        <v>17</v>
      </c>
      <c r="AH697">
        <v>2</v>
      </c>
      <c r="AI697">
        <v>1</v>
      </c>
      <c r="AJ697">
        <v>11</v>
      </c>
      <c r="AK697" t="str">
        <f>IF(Table2[[#This Row],[Alpha]]&gt;3%,"high performer",IF(Table2[[#This Row],[Alpha]]&gt;0%,"average performer","low performer"))</f>
        <v>high performer</v>
      </c>
      <c r="AL697" s="8">
        <v>12566.905147266425</v>
      </c>
      <c r="AM697">
        <f>Table2[[#This Row],[Salary]]/Table2[[#This Row],[Market Salary]]</f>
        <v>0.84420148602042155</v>
      </c>
      <c r="AN697" t="str">
        <f>IF(AND(Table2[[#This Row],[Alpha]]&gt;3%,Table2[[#This Row],[Salary]]&lt;MEDIAN(G:G)),"Underpaid",IF(AND(Table2[[#This Row],[Alpha]]&lt;0,Table2[[#This Row],[Salary]]&gt;MEDIAN(G:G)),"Overpaid","Fair"))</f>
        <v>Fair</v>
      </c>
      <c r="AO697" t="str">
        <f>IF(AND(Table2[[#This Row],[Alpha]]&gt;3%,Table2[[#This Row],[Tenure]]&gt;5),"Ready Now",IF(AND(Table2[[#This Row],[Alpha]]&gt;0,Table2[[#This Row],[Tenure]]&gt;3),"Ready Soon","Not Ready"))</f>
        <v>Ready Now</v>
      </c>
    </row>
    <row r="698" spans="1:41" x14ac:dyDescent="0.35">
      <c r="A698">
        <v>45</v>
      </c>
      <c r="B698" t="s">
        <v>32</v>
      </c>
      <c r="C698">
        <v>3</v>
      </c>
      <c r="D698" t="s">
        <v>35</v>
      </c>
      <c r="E698" t="s">
        <v>39</v>
      </c>
      <c r="F698">
        <v>2</v>
      </c>
      <c r="G698" s="7">
        <v>4447</v>
      </c>
      <c r="H698" t="s">
        <v>32</v>
      </c>
      <c r="I698">
        <v>2</v>
      </c>
      <c r="J698">
        <v>9</v>
      </c>
      <c r="K698" s="5">
        <v>0.1</v>
      </c>
      <c r="L698" s="5">
        <v>0.1</v>
      </c>
      <c r="M698" s="6">
        <f t="shared" si="30"/>
        <v>0</v>
      </c>
      <c r="N698" s="8">
        <f t="shared" si="31"/>
        <v>889.40000000000009</v>
      </c>
      <c r="O698">
        <v>3000</v>
      </c>
      <c r="P698" t="str">
        <f t="shared" si="32"/>
        <v>medium</v>
      </c>
      <c r="Q698" t="s">
        <v>44</v>
      </c>
      <c r="R698">
        <v>805</v>
      </c>
      <c r="S698" t="s">
        <v>34</v>
      </c>
      <c r="T698">
        <v>4</v>
      </c>
      <c r="U698">
        <v>2</v>
      </c>
      <c r="V698" t="s">
        <v>28</v>
      </c>
      <c r="W698">
        <v>57</v>
      </c>
      <c r="X698">
        <v>3</v>
      </c>
      <c r="Y698">
        <v>2</v>
      </c>
      <c r="Z698" t="s">
        <v>37</v>
      </c>
      <c r="AA698">
        <v>23163</v>
      </c>
      <c r="AB698">
        <v>1</v>
      </c>
      <c r="AC698">
        <v>12</v>
      </c>
      <c r="AD698">
        <v>3</v>
      </c>
      <c r="AE698">
        <v>2</v>
      </c>
      <c r="AF698">
        <v>0</v>
      </c>
      <c r="AG698">
        <v>9</v>
      </c>
      <c r="AH698">
        <v>5</v>
      </c>
      <c r="AI698">
        <v>7</v>
      </c>
      <c r="AJ698">
        <v>0</v>
      </c>
      <c r="AK698" t="str">
        <f>IF(Table2[[#This Row],[Alpha]]&gt;3%,"high performer",IF(Table2[[#This Row],[Alpha]]&gt;0%,"average performer","low performer"))</f>
        <v>low performer</v>
      </c>
      <c r="AL698" s="8">
        <v>5008.5235570433879</v>
      </c>
      <c r="AM698">
        <f>Table2[[#This Row],[Salary]]/Table2[[#This Row],[Market Salary]]</f>
        <v>0.88788640990742107</v>
      </c>
      <c r="AN698" t="str">
        <f>IF(AND(Table2[[#This Row],[Alpha]]&gt;3%,Table2[[#This Row],[Salary]]&lt;MEDIAN(G:G)),"Underpaid",IF(AND(Table2[[#This Row],[Alpha]]&lt;0,Table2[[#This Row],[Salary]]&gt;MEDIAN(G:G)),"Overpaid","Fair"))</f>
        <v>Fair</v>
      </c>
      <c r="AO698" t="str">
        <f>IF(AND(Table2[[#This Row],[Alpha]]&gt;3%,Table2[[#This Row],[Tenure]]&gt;5),"Ready Now",IF(AND(Table2[[#This Row],[Alpha]]&gt;0,Table2[[#This Row],[Tenure]]&gt;3),"Ready Soon","Not Ready"))</f>
        <v>Not Ready</v>
      </c>
    </row>
    <row r="699" spans="1:41" x14ac:dyDescent="0.35">
      <c r="A699">
        <v>29</v>
      </c>
      <c r="B699" t="s">
        <v>32</v>
      </c>
      <c r="C699">
        <v>3</v>
      </c>
      <c r="D699" t="s">
        <v>29</v>
      </c>
      <c r="E699" t="s">
        <v>46</v>
      </c>
      <c r="F699">
        <v>4</v>
      </c>
      <c r="G699" s="7">
        <v>2157</v>
      </c>
      <c r="H699" t="s">
        <v>32</v>
      </c>
      <c r="I699">
        <v>3</v>
      </c>
      <c r="J699">
        <v>3</v>
      </c>
      <c r="K699" s="5">
        <v>0.15</v>
      </c>
      <c r="L699" s="5">
        <v>0.11</v>
      </c>
      <c r="M699" s="6">
        <f t="shared" si="30"/>
        <v>3.9999999999999994E-2</v>
      </c>
      <c r="N699" s="8">
        <f t="shared" si="31"/>
        <v>431.40000000000003</v>
      </c>
      <c r="O699">
        <v>500</v>
      </c>
      <c r="P699" t="str">
        <f t="shared" si="32"/>
        <v>low</v>
      </c>
      <c r="Q699" t="s">
        <v>33</v>
      </c>
      <c r="R699">
        <v>1404</v>
      </c>
      <c r="S699" t="s">
        <v>27</v>
      </c>
      <c r="T699">
        <v>20</v>
      </c>
      <c r="U699">
        <v>3</v>
      </c>
      <c r="V699" t="s">
        <v>49</v>
      </c>
      <c r="W699">
        <v>84</v>
      </c>
      <c r="X699">
        <v>3</v>
      </c>
      <c r="Y699">
        <v>1</v>
      </c>
      <c r="Z699" t="s">
        <v>37</v>
      </c>
      <c r="AA699">
        <v>18203</v>
      </c>
      <c r="AB699">
        <v>1</v>
      </c>
      <c r="AC699">
        <v>15</v>
      </c>
      <c r="AD699">
        <v>3</v>
      </c>
      <c r="AE699">
        <v>2</v>
      </c>
      <c r="AF699">
        <v>1</v>
      </c>
      <c r="AG699">
        <v>3</v>
      </c>
      <c r="AH699">
        <v>5</v>
      </c>
      <c r="AI699">
        <v>1</v>
      </c>
      <c r="AJ699">
        <v>0</v>
      </c>
      <c r="AK699" t="str">
        <f>IF(Table2[[#This Row],[Alpha]]&gt;3%,"high performer",IF(Table2[[#This Row],[Alpha]]&gt;0%,"average performer","low performer"))</f>
        <v>high performer</v>
      </c>
      <c r="AL699" s="8">
        <v>2640.6349126617911</v>
      </c>
      <c r="AM699">
        <f>Table2[[#This Row],[Salary]]/Table2[[#This Row],[Market Salary]]</f>
        <v>0.81684900463037458</v>
      </c>
      <c r="AN699" t="str">
        <f>IF(AND(Table2[[#This Row],[Alpha]]&gt;3%,Table2[[#This Row],[Salary]]&lt;MEDIAN(G:G)),"Underpaid",IF(AND(Table2[[#This Row],[Alpha]]&lt;0,Table2[[#This Row],[Salary]]&gt;MEDIAN(G:G)),"Overpaid","Fair"))</f>
        <v>Underpaid</v>
      </c>
      <c r="AO699" t="str">
        <f>IF(AND(Table2[[#This Row],[Alpha]]&gt;3%,Table2[[#This Row],[Tenure]]&gt;5),"Ready Now",IF(AND(Table2[[#This Row],[Alpha]]&gt;0,Table2[[#This Row],[Tenure]]&gt;3),"Ready Soon","Not Ready"))</f>
        <v>Not Ready</v>
      </c>
    </row>
    <row r="700" spans="1:41" x14ac:dyDescent="0.35">
      <c r="A700">
        <v>35</v>
      </c>
      <c r="B700" t="s">
        <v>32</v>
      </c>
      <c r="C700">
        <v>3</v>
      </c>
      <c r="D700" t="s">
        <v>29</v>
      </c>
      <c r="E700" t="s">
        <v>30</v>
      </c>
      <c r="F700">
        <v>3</v>
      </c>
      <c r="G700" s="7">
        <v>4601</v>
      </c>
      <c r="H700" t="s">
        <v>32</v>
      </c>
      <c r="I700">
        <v>3</v>
      </c>
      <c r="J700">
        <v>5</v>
      </c>
      <c r="K700" s="5">
        <v>0.15</v>
      </c>
      <c r="L700" s="5">
        <v>0.11</v>
      </c>
      <c r="M700" s="6">
        <f t="shared" si="30"/>
        <v>3.9999999999999994E-2</v>
      </c>
      <c r="N700" s="8">
        <f t="shared" si="31"/>
        <v>920.2</v>
      </c>
      <c r="O700">
        <v>1200</v>
      </c>
      <c r="P700" t="str">
        <f t="shared" si="32"/>
        <v>low</v>
      </c>
      <c r="Q700" t="s">
        <v>26</v>
      </c>
      <c r="R700">
        <v>1219</v>
      </c>
      <c r="S700" t="s">
        <v>27</v>
      </c>
      <c r="T700">
        <v>18</v>
      </c>
      <c r="U700">
        <v>3</v>
      </c>
      <c r="V700" t="s">
        <v>40</v>
      </c>
      <c r="W700">
        <v>86</v>
      </c>
      <c r="X700">
        <v>3</v>
      </c>
      <c r="Y700">
        <v>2</v>
      </c>
      <c r="Z700" t="s">
        <v>37</v>
      </c>
      <c r="AA700">
        <v>6179</v>
      </c>
      <c r="AB700">
        <v>1</v>
      </c>
      <c r="AC700">
        <v>16</v>
      </c>
      <c r="AD700">
        <v>3</v>
      </c>
      <c r="AE700">
        <v>2</v>
      </c>
      <c r="AF700">
        <v>0</v>
      </c>
      <c r="AG700">
        <v>5</v>
      </c>
      <c r="AH700">
        <v>3</v>
      </c>
      <c r="AI700">
        <v>2</v>
      </c>
      <c r="AJ700">
        <v>1</v>
      </c>
      <c r="AK700" t="str">
        <f>IF(Table2[[#This Row],[Alpha]]&gt;3%,"high performer",IF(Table2[[#This Row],[Alpha]]&gt;0%,"average performer","low performer"))</f>
        <v>high performer</v>
      </c>
      <c r="AL700" s="8">
        <v>4924.1634597377433</v>
      </c>
      <c r="AM700">
        <f>Table2[[#This Row],[Salary]]/Table2[[#This Row],[Market Salary]]</f>
        <v>0.93437190654208002</v>
      </c>
      <c r="AN700" t="str">
        <f>IF(AND(Table2[[#This Row],[Alpha]]&gt;3%,Table2[[#This Row],[Salary]]&lt;MEDIAN(G:G)),"Underpaid",IF(AND(Table2[[#This Row],[Alpha]]&lt;0,Table2[[#This Row],[Salary]]&gt;MEDIAN(G:G)),"Overpaid","Fair"))</f>
        <v>Underpaid</v>
      </c>
      <c r="AO700" t="str">
        <f>IF(AND(Table2[[#This Row],[Alpha]]&gt;3%,Table2[[#This Row],[Tenure]]&gt;5),"Ready Now",IF(AND(Table2[[#This Row],[Alpha]]&gt;0,Table2[[#This Row],[Tenure]]&gt;3),"Ready Soon","Not Ready"))</f>
        <v>Ready Soon</v>
      </c>
    </row>
    <row r="701" spans="1:41" x14ac:dyDescent="0.35">
      <c r="A701">
        <v>52</v>
      </c>
      <c r="B701" t="s">
        <v>32</v>
      </c>
      <c r="C701">
        <v>4</v>
      </c>
      <c r="D701" t="s">
        <v>35</v>
      </c>
      <c r="E701" t="s">
        <v>45</v>
      </c>
      <c r="F701">
        <v>4</v>
      </c>
      <c r="G701" s="7">
        <v>17099</v>
      </c>
      <c r="H701" t="s">
        <v>32</v>
      </c>
      <c r="I701">
        <v>2</v>
      </c>
      <c r="J701">
        <v>9</v>
      </c>
      <c r="K701" s="5">
        <v>0.08</v>
      </c>
      <c r="L701" s="5">
        <v>0.1</v>
      </c>
      <c r="M701" s="6">
        <f t="shared" si="30"/>
        <v>-2.0000000000000004E-2</v>
      </c>
      <c r="N701" s="8">
        <f t="shared" si="31"/>
        <v>3419.8</v>
      </c>
      <c r="O701">
        <v>3000</v>
      </c>
      <c r="P701" t="str">
        <f t="shared" si="32"/>
        <v>low</v>
      </c>
      <c r="Q701" t="s">
        <v>26</v>
      </c>
      <c r="R701">
        <v>1053</v>
      </c>
      <c r="S701" t="s">
        <v>34</v>
      </c>
      <c r="T701">
        <v>1</v>
      </c>
      <c r="U701">
        <v>2</v>
      </c>
      <c r="V701" t="s">
        <v>28</v>
      </c>
      <c r="W701">
        <v>70</v>
      </c>
      <c r="X701">
        <v>3</v>
      </c>
      <c r="Y701">
        <v>4</v>
      </c>
      <c r="Z701" t="s">
        <v>37</v>
      </c>
      <c r="AA701">
        <v>13829</v>
      </c>
      <c r="AB701">
        <v>2</v>
      </c>
      <c r="AC701">
        <v>15</v>
      </c>
      <c r="AD701">
        <v>3</v>
      </c>
      <c r="AE701">
        <v>2</v>
      </c>
      <c r="AF701">
        <v>1</v>
      </c>
      <c r="AG701">
        <v>26</v>
      </c>
      <c r="AH701">
        <v>2</v>
      </c>
      <c r="AI701">
        <v>8</v>
      </c>
      <c r="AJ701">
        <v>7</v>
      </c>
      <c r="AK701" t="str">
        <f>IF(Table2[[#This Row],[Alpha]]&gt;3%,"high performer",IF(Table2[[#This Row],[Alpha]]&gt;0%,"average performer","low performer"))</f>
        <v>low performer</v>
      </c>
      <c r="AL701" s="8">
        <v>21845.019490406827</v>
      </c>
      <c r="AM701">
        <f>Table2[[#This Row],[Salary]]/Table2[[#This Row],[Market Salary]]</f>
        <v>0.78274134786233418</v>
      </c>
      <c r="AN701" t="str">
        <f>IF(AND(Table2[[#This Row],[Alpha]]&gt;3%,Table2[[#This Row],[Salary]]&lt;MEDIAN(G:G)),"Underpaid",IF(AND(Table2[[#This Row],[Alpha]]&lt;0,Table2[[#This Row],[Salary]]&gt;MEDIAN(G:G)),"Overpaid","Fair"))</f>
        <v>Overpaid</v>
      </c>
      <c r="AO701" t="str">
        <f>IF(AND(Table2[[#This Row],[Alpha]]&gt;3%,Table2[[#This Row],[Tenure]]&gt;5),"Ready Now",IF(AND(Table2[[#This Row],[Alpha]]&gt;0,Table2[[#This Row],[Tenure]]&gt;3),"Ready Soon","Not Ready"))</f>
        <v>Not Ready</v>
      </c>
    </row>
    <row r="702" spans="1:41" x14ac:dyDescent="0.35">
      <c r="A702">
        <v>58</v>
      </c>
      <c r="B702" t="s">
        <v>25</v>
      </c>
      <c r="C702">
        <v>4</v>
      </c>
      <c r="D702" t="s">
        <v>35</v>
      </c>
      <c r="E702" t="s">
        <v>36</v>
      </c>
      <c r="F702">
        <v>3</v>
      </c>
      <c r="G702" s="7">
        <v>2479</v>
      </c>
      <c r="H702" t="s">
        <v>32</v>
      </c>
      <c r="I702">
        <v>3</v>
      </c>
      <c r="J702">
        <v>1</v>
      </c>
      <c r="K702" s="5">
        <v>0.1</v>
      </c>
      <c r="L702" s="5">
        <v>7.0000000000000007E-2</v>
      </c>
      <c r="M702" s="6">
        <f t="shared" si="30"/>
        <v>0.03</v>
      </c>
      <c r="N702" s="8">
        <f t="shared" si="31"/>
        <v>495.8</v>
      </c>
      <c r="O702">
        <v>4500</v>
      </c>
      <c r="P702" t="str">
        <f t="shared" si="32"/>
        <v>High</v>
      </c>
      <c r="Q702" t="s">
        <v>26</v>
      </c>
      <c r="R702">
        <v>289</v>
      </c>
      <c r="S702" t="s">
        <v>34</v>
      </c>
      <c r="T702">
        <v>2</v>
      </c>
      <c r="U702">
        <v>3</v>
      </c>
      <c r="V702" t="s">
        <v>49</v>
      </c>
      <c r="W702">
        <v>51</v>
      </c>
      <c r="X702">
        <v>3</v>
      </c>
      <c r="Y702">
        <v>1</v>
      </c>
      <c r="Z702" t="s">
        <v>31</v>
      </c>
      <c r="AA702">
        <v>26227</v>
      </c>
      <c r="AB702">
        <v>4</v>
      </c>
      <c r="AC702">
        <v>24</v>
      </c>
      <c r="AD702">
        <v>4</v>
      </c>
      <c r="AE702">
        <v>1</v>
      </c>
      <c r="AF702">
        <v>0</v>
      </c>
      <c r="AG702">
        <v>7</v>
      </c>
      <c r="AH702">
        <v>4</v>
      </c>
      <c r="AI702">
        <v>0</v>
      </c>
      <c r="AJ702">
        <v>0</v>
      </c>
      <c r="AK702" t="str">
        <f>IF(Table2[[#This Row],[Alpha]]&gt;3%,"high performer",IF(Table2[[#This Row],[Alpha]]&gt;0%,"average performer","low performer"))</f>
        <v>average performer</v>
      </c>
      <c r="AL702" s="8">
        <v>3145.9709686241458</v>
      </c>
      <c r="AM702">
        <f>Table2[[#This Row],[Salary]]/Table2[[#This Row],[Market Salary]]</f>
        <v>0.78799201414250875</v>
      </c>
      <c r="AN702" t="str">
        <f>IF(AND(Table2[[#This Row],[Alpha]]&gt;3%,Table2[[#This Row],[Salary]]&lt;MEDIAN(G:G)),"Underpaid",IF(AND(Table2[[#This Row],[Alpha]]&lt;0,Table2[[#This Row],[Salary]]&gt;MEDIAN(G:G)),"Overpaid","Fair"))</f>
        <v>Fair</v>
      </c>
      <c r="AO702" t="str">
        <f>IF(AND(Table2[[#This Row],[Alpha]]&gt;3%,Table2[[#This Row],[Tenure]]&gt;5),"Ready Now",IF(AND(Table2[[#This Row],[Alpha]]&gt;0,Table2[[#This Row],[Tenure]]&gt;3),"Ready Soon","Not Ready"))</f>
        <v>Not Ready</v>
      </c>
    </row>
    <row r="703" spans="1:41" x14ac:dyDescent="0.35">
      <c r="A703">
        <v>53</v>
      </c>
      <c r="B703" t="s">
        <v>32</v>
      </c>
      <c r="C703">
        <v>3</v>
      </c>
      <c r="D703" t="s">
        <v>35</v>
      </c>
      <c r="E703" t="s">
        <v>45</v>
      </c>
      <c r="F703">
        <v>3</v>
      </c>
      <c r="G703" s="7">
        <v>14852</v>
      </c>
      <c r="H703" t="s">
        <v>32</v>
      </c>
      <c r="I703">
        <v>4</v>
      </c>
      <c r="J703">
        <v>17</v>
      </c>
      <c r="K703" s="5">
        <v>0.15</v>
      </c>
      <c r="L703" s="5">
        <v>0.09</v>
      </c>
      <c r="M703" s="6">
        <f t="shared" si="30"/>
        <v>0.06</v>
      </c>
      <c r="N703" s="8">
        <f t="shared" si="31"/>
        <v>2970.4</v>
      </c>
      <c r="O703">
        <v>4500</v>
      </c>
      <c r="P703" t="str">
        <f t="shared" si="32"/>
        <v>low</v>
      </c>
      <c r="Q703" t="s">
        <v>26</v>
      </c>
      <c r="R703">
        <v>1376</v>
      </c>
      <c r="S703" t="s">
        <v>27</v>
      </c>
      <c r="T703">
        <v>2</v>
      </c>
      <c r="U703">
        <v>2</v>
      </c>
      <c r="V703" t="s">
        <v>40</v>
      </c>
      <c r="W703">
        <v>45</v>
      </c>
      <c r="X703">
        <v>3</v>
      </c>
      <c r="Y703">
        <v>4</v>
      </c>
      <c r="Z703" t="s">
        <v>41</v>
      </c>
      <c r="AA703">
        <v>13938</v>
      </c>
      <c r="AB703">
        <v>6</v>
      </c>
      <c r="AC703">
        <v>13</v>
      </c>
      <c r="AD703">
        <v>3</v>
      </c>
      <c r="AE703">
        <v>3</v>
      </c>
      <c r="AF703">
        <v>1</v>
      </c>
      <c r="AG703">
        <v>22</v>
      </c>
      <c r="AH703">
        <v>3</v>
      </c>
      <c r="AI703">
        <v>13</v>
      </c>
      <c r="AJ703">
        <v>15</v>
      </c>
      <c r="AK703" t="str">
        <f>IF(Table2[[#This Row],[Alpha]]&gt;3%,"high performer",IF(Table2[[#This Row],[Alpha]]&gt;0%,"average performer","low performer"))</f>
        <v>high performer</v>
      </c>
      <c r="AL703" s="8">
        <v>18691.839051563544</v>
      </c>
      <c r="AM703">
        <f>Table2[[#This Row],[Salary]]/Table2[[#This Row],[Market Salary]]</f>
        <v>0.79457136127852823</v>
      </c>
      <c r="AN703" t="str">
        <f>IF(AND(Table2[[#This Row],[Alpha]]&gt;3%,Table2[[#This Row],[Salary]]&lt;MEDIAN(G:G)),"Underpaid",IF(AND(Table2[[#This Row],[Alpha]]&lt;0,Table2[[#This Row],[Salary]]&gt;MEDIAN(G:G)),"Overpaid","Fair"))</f>
        <v>Fair</v>
      </c>
      <c r="AO703" t="str">
        <f>IF(AND(Table2[[#This Row],[Alpha]]&gt;3%,Table2[[#This Row],[Tenure]]&gt;5),"Ready Now",IF(AND(Table2[[#This Row],[Alpha]]&gt;0,Table2[[#This Row],[Tenure]]&gt;3),"Ready Soon","Not Ready"))</f>
        <v>Ready Now</v>
      </c>
    </row>
    <row r="704" spans="1:41" x14ac:dyDescent="0.35">
      <c r="A704">
        <v>30</v>
      </c>
      <c r="B704" t="s">
        <v>32</v>
      </c>
      <c r="C704">
        <v>3</v>
      </c>
      <c r="D704" t="s">
        <v>35</v>
      </c>
      <c r="E704" t="s">
        <v>30</v>
      </c>
      <c r="F704">
        <v>3</v>
      </c>
      <c r="G704" s="7">
        <v>7264</v>
      </c>
      <c r="H704" t="s">
        <v>32</v>
      </c>
      <c r="I704">
        <v>4</v>
      </c>
      <c r="J704">
        <v>8</v>
      </c>
      <c r="K704" s="5">
        <v>0.1</v>
      </c>
      <c r="L704" s="5">
        <v>0.1</v>
      </c>
      <c r="M704" s="6">
        <f t="shared" si="30"/>
        <v>0</v>
      </c>
      <c r="N704" s="8">
        <f t="shared" si="31"/>
        <v>1452.8000000000002</v>
      </c>
      <c r="O704">
        <v>1200</v>
      </c>
      <c r="P704" t="str">
        <f t="shared" si="32"/>
        <v>High</v>
      </c>
      <c r="Q704" t="s">
        <v>26</v>
      </c>
      <c r="R704">
        <v>231</v>
      </c>
      <c r="S704" t="s">
        <v>27</v>
      </c>
      <c r="T704">
        <v>8</v>
      </c>
      <c r="U704">
        <v>2</v>
      </c>
      <c r="V704" t="s">
        <v>38</v>
      </c>
      <c r="W704">
        <v>62</v>
      </c>
      <c r="X704">
        <v>3</v>
      </c>
      <c r="Y704">
        <v>3</v>
      </c>
      <c r="Z704" t="s">
        <v>41</v>
      </c>
      <c r="AA704">
        <v>9977</v>
      </c>
      <c r="AB704">
        <v>5</v>
      </c>
      <c r="AC704">
        <v>11</v>
      </c>
      <c r="AD704">
        <v>3</v>
      </c>
      <c r="AE704">
        <v>1</v>
      </c>
      <c r="AF704">
        <v>1</v>
      </c>
      <c r="AG704">
        <v>10</v>
      </c>
      <c r="AH704">
        <v>2</v>
      </c>
      <c r="AI704">
        <v>4</v>
      </c>
      <c r="AJ704">
        <v>7</v>
      </c>
      <c r="AK704" t="str">
        <f>IF(Table2[[#This Row],[Alpha]]&gt;3%,"high performer",IF(Table2[[#This Row],[Alpha]]&gt;0%,"average performer","low performer"))</f>
        <v>low performer</v>
      </c>
      <c r="AL704" s="8">
        <v>8339.2504814125532</v>
      </c>
      <c r="AM704">
        <f>Table2[[#This Row],[Salary]]/Table2[[#This Row],[Market Salary]]</f>
        <v>0.8710614960170352</v>
      </c>
      <c r="AN704" t="str">
        <f>IF(AND(Table2[[#This Row],[Alpha]]&gt;3%,Table2[[#This Row],[Salary]]&lt;MEDIAN(G:G)),"Underpaid",IF(AND(Table2[[#This Row],[Alpha]]&lt;0,Table2[[#This Row],[Salary]]&gt;MEDIAN(G:G)),"Overpaid","Fair"))</f>
        <v>Fair</v>
      </c>
      <c r="AO704" t="str">
        <f>IF(AND(Table2[[#This Row],[Alpha]]&gt;3%,Table2[[#This Row],[Tenure]]&gt;5),"Ready Now",IF(AND(Table2[[#This Row],[Alpha]]&gt;0,Table2[[#This Row],[Tenure]]&gt;3),"Ready Soon","Not Ready"))</f>
        <v>Not Ready</v>
      </c>
    </row>
    <row r="705" spans="1:41" x14ac:dyDescent="0.35">
      <c r="A705">
        <v>38</v>
      </c>
      <c r="B705" t="s">
        <v>32</v>
      </c>
      <c r="C705">
        <v>3</v>
      </c>
      <c r="D705" t="s">
        <v>29</v>
      </c>
      <c r="E705" t="s">
        <v>30</v>
      </c>
      <c r="F705">
        <v>4</v>
      </c>
      <c r="G705" s="7">
        <v>5666</v>
      </c>
      <c r="H705" t="s">
        <v>25</v>
      </c>
      <c r="I705">
        <v>3</v>
      </c>
      <c r="J705">
        <v>5</v>
      </c>
      <c r="K705" s="5">
        <v>0.12</v>
      </c>
      <c r="L705" s="5">
        <v>0.11</v>
      </c>
      <c r="M705" s="6">
        <f t="shared" si="30"/>
        <v>9.999999999999995E-3</v>
      </c>
      <c r="N705" s="8">
        <f t="shared" si="31"/>
        <v>1133.2</v>
      </c>
      <c r="O705">
        <v>4500</v>
      </c>
      <c r="P705" t="str">
        <f t="shared" si="32"/>
        <v>medium</v>
      </c>
      <c r="Q705" t="s">
        <v>44</v>
      </c>
      <c r="R705">
        <v>152</v>
      </c>
      <c r="S705" t="s">
        <v>27</v>
      </c>
      <c r="T705">
        <v>10</v>
      </c>
      <c r="U705">
        <v>3</v>
      </c>
      <c r="V705" t="s">
        <v>49</v>
      </c>
      <c r="W705">
        <v>85</v>
      </c>
      <c r="X705">
        <v>3</v>
      </c>
      <c r="Y705">
        <v>2</v>
      </c>
      <c r="Z705" t="s">
        <v>31</v>
      </c>
      <c r="AA705">
        <v>19899</v>
      </c>
      <c r="AB705">
        <v>1</v>
      </c>
      <c r="AC705">
        <v>13</v>
      </c>
      <c r="AD705">
        <v>3</v>
      </c>
      <c r="AE705">
        <v>2</v>
      </c>
      <c r="AF705">
        <v>0</v>
      </c>
      <c r="AG705">
        <v>6</v>
      </c>
      <c r="AH705">
        <v>1</v>
      </c>
      <c r="AI705">
        <v>3</v>
      </c>
      <c r="AJ705">
        <v>1</v>
      </c>
      <c r="AK705" t="str">
        <f>IF(Table2[[#This Row],[Alpha]]&gt;3%,"high performer",IF(Table2[[#This Row],[Alpha]]&gt;0%,"average performer","low performer"))</f>
        <v>average performer</v>
      </c>
      <c r="AL705" s="8">
        <v>6981.9386100111205</v>
      </c>
      <c r="AM705">
        <f>Table2[[#This Row],[Salary]]/Table2[[#This Row],[Market Salary]]</f>
        <v>0.81152246052059962</v>
      </c>
      <c r="AN705" t="str">
        <f>IF(AND(Table2[[#This Row],[Alpha]]&gt;3%,Table2[[#This Row],[Salary]]&lt;MEDIAN(G:G)),"Underpaid",IF(AND(Table2[[#This Row],[Alpha]]&lt;0,Table2[[#This Row],[Salary]]&gt;MEDIAN(G:G)),"Overpaid","Fair"))</f>
        <v>Fair</v>
      </c>
      <c r="AO705" t="str">
        <f>IF(AND(Table2[[#This Row],[Alpha]]&gt;3%,Table2[[#This Row],[Tenure]]&gt;5),"Ready Now",IF(AND(Table2[[#This Row],[Alpha]]&gt;0,Table2[[#This Row],[Tenure]]&gt;3),"Ready Soon","Not Ready"))</f>
        <v>Ready Soon</v>
      </c>
    </row>
    <row r="706" spans="1:41" x14ac:dyDescent="0.35">
      <c r="A706">
        <v>35</v>
      </c>
      <c r="B706" t="s">
        <v>32</v>
      </c>
      <c r="C706">
        <v>4</v>
      </c>
      <c r="D706" t="s">
        <v>35</v>
      </c>
      <c r="E706" t="s">
        <v>30</v>
      </c>
      <c r="F706">
        <v>4</v>
      </c>
      <c r="G706" s="7">
        <v>7823</v>
      </c>
      <c r="H706" t="s">
        <v>32</v>
      </c>
      <c r="I706">
        <v>3</v>
      </c>
      <c r="J706">
        <v>10</v>
      </c>
      <c r="K706" s="5">
        <v>0.08</v>
      </c>
      <c r="L706" s="5">
        <v>0.09</v>
      </c>
      <c r="M706" s="6">
        <f t="shared" ref="M706:M769" si="33">K706-L706</f>
        <v>-9.999999999999995E-3</v>
      </c>
      <c r="N706" s="8">
        <f t="shared" ref="N706:N769" si="34">G706 * 0.2</f>
        <v>1564.6000000000001</v>
      </c>
      <c r="O706">
        <v>4500</v>
      </c>
      <c r="P706" t="str">
        <f t="shared" si="32"/>
        <v>low</v>
      </c>
      <c r="Q706" t="s">
        <v>26</v>
      </c>
      <c r="R706">
        <v>882</v>
      </c>
      <c r="S706" t="s">
        <v>27</v>
      </c>
      <c r="T706">
        <v>3</v>
      </c>
      <c r="U706">
        <v>4</v>
      </c>
      <c r="V706" t="s">
        <v>28</v>
      </c>
      <c r="W706">
        <v>92</v>
      </c>
      <c r="X706">
        <v>3</v>
      </c>
      <c r="Y706">
        <v>3</v>
      </c>
      <c r="Z706" t="s">
        <v>41</v>
      </c>
      <c r="AA706">
        <v>6812</v>
      </c>
      <c r="AB706">
        <v>6</v>
      </c>
      <c r="AC706">
        <v>13</v>
      </c>
      <c r="AD706">
        <v>3</v>
      </c>
      <c r="AE706">
        <v>2</v>
      </c>
      <c r="AF706">
        <v>1</v>
      </c>
      <c r="AG706">
        <v>12</v>
      </c>
      <c r="AH706">
        <v>2</v>
      </c>
      <c r="AI706">
        <v>9</v>
      </c>
      <c r="AJ706">
        <v>0</v>
      </c>
      <c r="AK706" t="str">
        <f>IF(Table2[[#This Row],[Alpha]]&gt;3%,"high performer",IF(Table2[[#This Row],[Alpha]]&gt;0%,"average performer","low performer"))</f>
        <v>low performer</v>
      </c>
      <c r="AL706" s="8">
        <v>8855.6858648035814</v>
      </c>
      <c r="AM706">
        <f>Table2[[#This Row],[Salary]]/Table2[[#This Row],[Market Salary]]</f>
        <v>0.88338725192275258</v>
      </c>
      <c r="AN706" t="str">
        <f>IF(AND(Table2[[#This Row],[Alpha]]&gt;3%,Table2[[#This Row],[Salary]]&lt;MEDIAN(G:G)),"Underpaid",IF(AND(Table2[[#This Row],[Alpha]]&lt;0,Table2[[#This Row],[Salary]]&gt;MEDIAN(G:G)),"Overpaid","Fair"))</f>
        <v>Overpaid</v>
      </c>
      <c r="AO706" t="str">
        <f>IF(AND(Table2[[#This Row],[Alpha]]&gt;3%,Table2[[#This Row],[Tenure]]&gt;5),"Ready Now",IF(AND(Table2[[#This Row],[Alpha]]&gt;0,Table2[[#This Row],[Tenure]]&gt;3),"Ready Soon","Not Ready"))</f>
        <v>Not Ready</v>
      </c>
    </row>
    <row r="707" spans="1:41" x14ac:dyDescent="0.35">
      <c r="A707">
        <v>39</v>
      </c>
      <c r="B707" t="s">
        <v>32</v>
      </c>
      <c r="C707">
        <v>1</v>
      </c>
      <c r="D707" t="s">
        <v>35</v>
      </c>
      <c r="E707" t="s">
        <v>30</v>
      </c>
      <c r="F707">
        <v>3</v>
      </c>
      <c r="G707" s="7">
        <v>7880</v>
      </c>
      <c r="H707" t="s">
        <v>32</v>
      </c>
      <c r="I707">
        <v>3</v>
      </c>
      <c r="J707">
        <v>8</v>
      </c>
      <c r="K707" s="5">
        <v>0.08</v>
      </c>
      <c r="L707" s="5">
        <v>0.11</v>
      </c>
      <c r="M707" s="6">
        <f t="shared" si="33"/>
        <v>-0.03</v>
      </c>
      <c r="N707" s="8">
        <f t="shared" si="34"/>
        <v>1576</v>
      </c>
      <c r="O707">
        <v>4500</v>
      </c>
      <c r="P707" t="str">
        <f t="shared" ref="P707:P770" si="35">IF(G706&lt;7000,"low",IF(G706&lt;14000,"medium","High"))</f>
        <v>medium</v>
      </c>
      <c r="Q707" t="s">
        <v>26</v>
      </c>
      <c r="R707">
        <v>903</v>
      </c>
      <c r="S707" t="s">
        <v>27</v>
      </c>
      <c r="T707">
        <v>2</v>
      </c>
      <c r="U707">
        <v>5</v>
      </c>
      <c r="V707" t="s">
        <v>28</v>
      </c>
      <c r="W707">
        <v>41</v>
      </c>
      <c r="X707">
        <v>4</v>
      </c>
      <c r="Y707">
        <v>3</v>
      </c>
      <c r="Z707" t="s">
        <v>31</v>
      </c>
      <c r="AA707">
        <v>2560</v>
      </c>
      <c r="AB707">
        <v>0</v>
      </c>
      <c r="AC707">
        <v>18</v>
      </c>
      <c r="AD707">
        <v>3</v>
      </c>
      <c r="AE707">
        <v>4</v>
      </c>
      <c r="AF707">
        <v>0</v>
      </c>
      <c r="AG707">
        <v>9</v>
      </c>
      <c r="AH707">
        <v>3</v>
      </c>
      <c r="AI707">
        <v>7</v>
      </c>
      <c r="AJ707">
        <v>0</v>
      </c>
      <c r="AK707" t="str">
        <f>IF(Table2[[#This Row],[Alpha]]&gt;3%,"high performer",IF(Table2[[#This Row],[Alpha]]&gt;0%,"average performer","low performer"))</f>
        <v>low performer</v>
      </c>
      <c r="AL707" s="8">
        <v>9486.8792920017531</v>
      </c>
      <c r="AM707">
        <f>Table2[[#This Row],[Salary]]/Table2[[#This Row],[Market Salary]]</f>
        <v>0.83062087726187372</v>
      </c>
      <c r="AN707" t="str">
        <f>IF(AND(Table2[[#This Row],[Alpha]]&gt;3%,Table2[[#This Row],[Salary]]&lt;MEDIAN(G:G)),"Underpaid",IF(AND(Table2[[#This Row],[Alpha]]&lt;0,Table2[[#This Row],[Salary]]&gt;MEDIAN(G:G)),"Overpaid","Fair"))</f>
        <v>Overpaid</v>
      </c>
      <c r="AO707" t="str">
        <f>IF(AND(Table2[[#This Row],[Alpha]]&gt;3%,Table2[[#This Row],[Tenure]]&gt;5),"Ready Now",IF(AND(Table2[[#This Row],[Alpha]]&gt;0,Table2[[#This Row],[Tenure]]&gt;3),"Ready Soon","Not Ready"))</f>
        <v>Not Ready</v>
      </c>
    </row>
    <row r="708" spans="1:41" x14ac:dyDescent="0.35">
      <c r="A708">
        <v>40</v>
      </c>
      <c r="B708" t="s">
        <v>25</v>
      </c>
      <c r="C708">
        <v>2</v>
      </c>
      <c r="D708" t="s">
        <v>29</v>
      </c>
      <c r="E708" t="s">
        <v>30</v>
      </c>
      <c r="F708">
        <v>2</v>
      </c>
      <c r="G708" s="7">
        <v>13194</v>
      </c>
      <c r="H708" t="s">
        <v>25</v>
      </c>
      <c r="I708">
        <v>2</v>
      </c>
      <c r="J708">
        <v>1</v>
      </c>
      <c r="K708" s="5">
        <v>0.08</v>
      </c>
      <c r="L708" s="5">
        <v>0.09</v>
      </c>
      <c r="M708" s="6">
        <f t="shared" si="33"/>
        <v>-9.999999999999995E-3</v>
      </c>
      <c r="N708" s="8">
        <f t="shared" si="34"/>
        <v>2638.8</v>
      </c>
      <c r="O708">
        <v>1200</v>
      </c>
      <c r="P708" t="str">
        <f t="shared" si="35"/>
        <v>medium</v>
      </c>
      <c r="Q708" t="s">
        <v>44</v>
      </c>
      <c r="R708">
        <v>1479</v>
      </c>
      <c r="S708" t="s">
        <v>27</v>
      </c>
      <c r="T708">
        <v>24</v>
      </c>
      <c r="U708">
        <v>3</v>
      </c>
      <c r="V708" t="s">
        <v>28</v>
      </c>
      <c r="W708">
        <v>100</v>
      </c>
      <c r="X708">
        <v>4</v>
      </c>
      <c r="Y708">
        <v>4</v>
      </c>
      <c r="Z708" t="s">
        <v>31</v>
      </c>
      <c r="AA708">
        <v>17071</v>
      </c>
      <c r="AB708">
        <v>4</v>
      </c>
      <c r="AC708">
        <v>16</v>
      </c>
      <c r="AD708">
        <v>3</v>
      </c>
      <c r="AE708">
        <v>4</v>
      </c>
      <c r="AF708">
        <v>0</v>
      </c>
      <c r="AG708">
        <v>22</v>
      </c>
      <c r="AH708">
        <v>2</v>
      </c>
      <c r="AI708">
        <v>0</v>
      </c>
      <c r="AJ708">
        <v>0</v>
      </c>
      <c r="AK708" t="str">
        <f>IF(Table2[[#This Row],[Alpha]]&gt;3%,"high performer",IF(Table2[[#This Row],[Alpha]]&gt;0%,"average performer","low performer"))</f>
        <v>low performer</v>
      </c>
      <c r="AL708" s="8">
        <v>14287.584586457808</v>
      </c>
      <c r="AM708">
        <f>Table2[[#This Row],[Salary]]/Table2[[#This Row],[Market Salary]]</f>
        <v>0.923459099763137</v>
      </c>
      <c r="AN708" t="str">
        <f>IF(AND(Table2[[#This Row],[Alpha]]&gt;3%,Table2[[#This Row],[Salary]]&lt;MEDIAN(G:G)),"Underpaid",IF(AND(Table2[[#This Row],[Alpha]]&lt;0,Table2[[#This Row],[Salary]]&gt;MEDIAN(G:G)),"Overpaid","Fair"))</f>
        <v>Overpaid</v>
      </c>
      <c r="AO708" t="str">
        <f>IF(AND(Table2[[#This Row],[Alpha]]&gt;3%,Table2[[#This Row],[Tenure]]&gt;5),"Ready Now",IF(AND(Table2[[#This Row],[Alpha]]&gt;0,Table2[[#This Row],[Tenure]]&gt;3),"Ready Soon","Not Ready"))</f>
        <v>Not Ready</v>
      </c>
    </row>
    <row r="709" spans="1:41" x14ac:dyDescent="0.35">
      <c r="A709">
        <v>47</v>
      </c>
      <c r="B709" t="s">
        <v>32</v>
      </c>
      <c r="C709">
        <v>3</v>
      </c>
      <c r="D709" t="s">
        <v>35</v>
      </c>
      <c r="E709" t="s">
        <v>42</v>
      </c>
      <c r="F709">
        <v>3</v>
      </c>
      <c r="G709" s="7">
        <v>5067</v>
      </c>
      <c r="H709" t="s">
        <v>25</v>
      </c>
      <c r="I709">
        <v>4</v>
      </c>
      <c r="J709">
        <v>19</v>
      </c>
      <c r="K709" s="5">
        <v>0.12</v>
      </c>
      <c r="L709" s="5">
        <v>0.09</v>
      </c>
      <c r="M709" s="6">
        <f t="shared" si="33"/>
        <v>0.03</v>
      </c>
      <c r="N709" s="8">
        <f t="shared" si="34"/>
        <v>1013.4000000000001</v>
      </c>
      <c r="O709">
        <v>1200</v>
      </c>
      <c r="P709" t="str">
        <f t="shared" si="35"/>
        <v>medium</v>
      </c>
      <c r="Q709" t="s">
        <v>33</v>
      </c>
      <c r="R709">
        <v>1379</v>
      </c>
      <c r="S709" t="s">
        <v>34</v>
      </c>
      <c r="T709">
        <v>16</v>
      </c>
      <c r="U709">
        <v>4</v>
      </c>
      <c r="V709" t="s">
        <v>40</v>
      </c>
      <c r="W709">
        <v>64</v>
      </c>
      <c r="X709">
        <v>4</v>
      </c>
      <c r="Y709">
        <v>2</v>
      </c>
      <c r="Z709" t="s">
        <v>41</v>
      </c>
      <c r="AA709">
        <v>6759</v>
      </c>
      <c r="AB709">
        <v>1</v>
      </c>
      <c r="AC709">
        <v>19</v>
      </c>
      <c r="AD709">
        <v>3</v>
      </c>
      <c r="AE709">
        <v>3</v>
      </c>
      <c r="AF709">
        <v>0</v>
      </c>
      <c r="AG709">
        <v>20</v>
      </c>
      <c r="AH709">
        <v>3</v>
      </c>
      <c r="AI709">
        <v>10</v>
      </c>
      <c r="AJ709">
        <v>2</v>
      </c>
      <c r="AK709" t="str">
        <f>IF(Table2[[#This Row],[Alpha]]&gt;3%,"high performer",IF(Table2[[#This Row],[Alpha]]&gt;0%,"average performer","low performer"))</f>
        <v>average performer</v>
      </c>
      <c r="AL709" s="8">
        <v>6165.3739140295074</v>
      </c>
      <c r="AM709">
        <f>Table2[[#This Row],[Salary]]/Table2[[#This Row],[Market Salary]]</f>
        <v>0.82184796423618001</v>
      </c>
      <c r="AN709" t="str">
        <f>IF(AND(Table2[[#This Row],[Alpha]]&gt;3%,Table2[[#This Row],[Salary]]&lt;MEDIAN(G:G)),"Underpaid",IF(AND(Table2[[#This Row],[Alpha]]&lt;0,Table2[[#This Row],[Salary]]&gt;MEDIAN(G:G)),"Overpaid","Fair"))</f>
        <v>Fair</v>
      </c>
      <c r="AO709" t="str">
        <f>IF(AND(Table2[[#This Row],[Alpha]]&gt;3%,Table2[[#This Row],[Tenure]]&gt;5),"Ready Now",IF(AND(Table2[[#This Row],[Alpha]]&gt;0,Table2[[#This Row],[Tenure]]&gt;3),"Ready Soon","Not Ready"))</f>
        <v>Ready Soon</v>
      </c>
    </row>
    <row r="710" spans="1:41" x14ac:dyDescent="0.35">
      <c r="A710">
        <v>36</v>
      </c>
      <c r="B710" t="s">
        <v>32</v>
      </c>
      <c r="C710">
        <v>1</v>
      </c>
      <c r="D710" t="s">
        <v>35</v>
      </c>
      <c r="E710" t="s">
        <v>30</v>
      </c>
      <c r="F710">
        <v>4</v>
      </c>
      <c r="G710" s="7">
        <v>5079</v>
      </c>
      <c r="H710" t="s">
        <v>32</v>
      </c>
      <c r="I710">
        <v>3</v>
      </c>
      <c r="J710">
        <v>7</v>
      </c>
      <c r="K710" s="5">
        <v>0.12</v>
      </c>
      <c r="L710" s="5">
        <v>7.0000000000000007E-2</v>
      </c>
      <c r="M710" s="6">
        <f t="shared" si="33"/>
        <v>4.9999999999999989E-2</v>
      </c>
      <c r="N710" s="8">
        <f t="shared" si="34"/>
        <v>1015.8000000000001</v>
      </c>
      <c r="O710">
        <v>1200</v>
      </c>
      <c r="P710" t="str">
        <f t="shared" si="35"/>
        <v>low</v>
      </c>
      <c r="Q710" t="s">
        <v>44</v>
      </c>
      <c r="R710">
        <v>1229</v>
      </c>
      <c r="S710" t="s">
        <v>27</v>
      </c>
      <c r="T710">
        <v>8</v>
      </c>
      <c r="U710">
        <v>4</v>
      </c>
      <c r="V710" t="s">
        <v>49</v>
      </c>
      <c r="W710">
        <v>84</v>
      </c>
      <c r="X710">
        <v>3</v>
      </c>
      <c r="Y710">
        <v>2</v>
      </c>
      <c r="Z710" t="s">
        <v>41</v>
      </c>
      <c r="AA710">
        <v>25952</v>
      </c>
      <c r="AB710">
        <v>4</v>
      </c>
      <c r="AC710">
        <v>13</v>
      </c>
      <c r="AD710">
        <v>3</v>
      </c>
      <c r="AE710">
        <v>4</v>
      </c>
      <c r="AF710">
        <v>2</v>
      </c>
      <c r="AG710">
        <v>12</v>
      </c>
      <c r="AH710">
        <v>3</v>
      </c>
      <c r="AI710">
        <v>7</v>
      </c>
      <c r="AJ710">
        <v>0</v>
      </c>
      <c r="AK710" t="str">
        <f>IF(Table2[[#This Row],[Alpha]]&gt;3%,"high performer",IF(Table2[[#This Row],[Alpha]]&gt;0%,"average performer","low performer"))</f>
        <v>high performer</v>
      </c>
      <c r="AL710" s="8">
        <v>6125.5910862645769</v>
      </c>
      <c r="AM710">
        <f>Table2[[#This Row],[Salary]]/Table2[[#This Row],[Market Salary]]</f>
        <v>0.82914447413714087</v>
      </c>
      <c r="AN710" t="str">
        <f>IF(AND(Table2[[#This Row],[Alpha]]&gt;3%,Table2[[#This Row],[Salary]]&lt;MEDIAN(G:G)),"Underpaid",IF(AND(Table2[[#This Row],[Alpha]]&lt;0,Table2[[#This Row],[Salary]]&gt;MEDIAN(G:G)),"Overpaid","Fair"))</f>
        <v>Fair</v>
      </c>
      <c r="AO710" t="str">
        <f>IF(AND(Table2[[#This Row],[Alpha]]&gt;3%,Table2[[#This Row],[Tenure]]&gt;5),"Ready Now",IF(AND(Table2[[#This Row],[Alpha]]&gt;0,Table2[[#This Row],[Tenure]]&gt;3),"Ready Soon","Not Ready"))</f>
        <v>Ready Now</v>
      </c>
    </row>
    <row r="711" spans="1:41" x14ac:dyDescent="0.35">
      <c r="A711">
        <v>31</v>
      </c>
      <c r="B711" t="s">
        <v>25</v>
      </c>
      <c r="C711">
        <v>3</v>
      </c>
      <c r="D711" t="s">
        <v>35</v>
      </c>
      <c r="E711" t="s">
        <v>36</v>
      </c>
      <c r="F711">
        <v>1</v>
      </c>
      <c r="G711" s="7">
        <v>2321</v>
      </c>
      <c r="H711" t="s">
        <v>25</v>
      </c>
      <c r="I711">
        <v>3</v>
      </c>
      <c r="J711">
        <v>3</v>
      </c>
      <c r="K711" s="5">
        <v>0.08</v>
      </c>
      <c r="L711" s="5">
        <v>7.0000000000000007E-2</v>
      </c>
      <c r="M711" s="6">
        <f t="shared" si="33"/>
        <v>9.999999999999995E-3</v>
      </c>
      <c r="N711" s="8">
        <f t="shared" si="34"/>
        <v>464.20000000000005</v>
      </c>
      <c r="O711">
        <v>500</v>
      </c>
      <c r="P711" t="str">
        <f t="shared" si="35"/>
        <v>low</v>
      </c>
      <c r="Q711" t="s">
        <v>44</v>
      </c>
      <c r="R711">
        <v>335</v>
      </c>
      <c r="S711" t="s">
        <v>34</v>
      </c>
      <c r="T711">
        <v>9</v>
      </c>
      <c r="U711">
        <v>2</v>
      </c>
      <c r="V711" t="s">
        <v>40</v>
      </c>
      <c r="W711">
        <v>46</v>
      </c>
      <c r="X711">
        <v>2</v>
      </c>
      <c r="Y711">
        <v>1</v>
      </c>
      <c r="Z711" t="s">
        <v>31</v>
      </c>
      <c r="AA711">
        <v>10322</v>
      </c>
      <c r="AB711">
        <v>0</v>
      </c>
      <c r="AC711">
        <v>22</v>
      </c>
      <c r="AD711">
        <v>4</v>
      </c>
      <c r="AE711">
        <v>1</v>
      </c>
      <c r="AF711">
        <v>0</v>
      </c>
      <c r="AG711">
        <v>4</v>
      </c>
      <c r="AH711">
        <v>0</v>
      </c>
      <c r="AI711">
        <v>2</v>
      </c>
      <c r="AJ711">
        <v>1</v>
      </c>
      <c r="AK711" t="str">
        <f>IF(Table2[[#This Row],[Alpha]]&gt;3%,"high performer",IF(Table2[[#This Row],[Alpha]]&gt;0%,"average performer","low performer"))</f>
        <v>average performer</v>
      </c>
      <c r="AL711" s="8">
        <v>2714.4347015179042</v>
      </c>
      <c r="AM711">
        <f>Table2[[#This Row],[Salary]]/Table2[[#This Row],[Market Salary]]</f>
        <v>0.85505832897807543</v>
      </c>
      <c r="AN711" t="str">
        <f>IF(AND(Table2[[#This Row],[Alpha]]&gt;3%,Table2[[#This Row],[Salary]]&lt;MEDIAN(G:G)),"Underpaid",IF(AND(Table2[[#This Row],[Alpha]]&lt;0,Table2[[#This Row],[Salary]]&gt;MEDIAN(G:G)),"Overpaid","Fair"))</f>
        <v>Fair</v>
      </c>
      <c r="AO711" t="str">
        <f>IF(AND(Table2[[#This Row],[Alpha]]&gt;3%,Table2[[#This Row],[Tenure]]&gt;5),"Ready Now",IF(AND(Table2[[#This Row],[Alpha]]&gt;0,Table2[[#This Row],[Tenure]]&gt;3),"Ready Soon","Not Ready"))</f>
        <v>Not Ready</v>
      </c>
    </row>
    <row r="712" spans="1:41" x14ac:dyDescent="0.35">
      <c r="A712">
        <v>33</v>
      </c>
      <c r="B712" t="s">
        <v>32</v>
      </c>
      <c r="C712">
        <v>4</v>
      </c>
      <c r="D712" t="s">
        <v>35</v>
      </c>
      <c r="E712" t="s">
        <v>45</v>
      </c>
      <c r="F712">
        <v>3</v>
      </c>
      <c r="G712" s="7">
        <v>17444</v>
      </c>
      <c r="H712" t="s">
        <v>32</v>
      </c>
      <c r="I712">
        <v>3</v>
      </c>
      <c r="J712">
        <v>10</v>
      </c>
      <c r="K712" s="5">
        <v>0.15</v>
      </c>
      <c r="L712" s="5">
        <v>0.1</v>
      </c>
      <c r="M712" s="6">
        <f t="shared" si="33"/>
        <v>4.9999999999999989E-2</v>
      </c>
      <c r="N712" s="8">
        <f t="shared" si="34"/>
        <v>3488.8</v>
      </c>
      <c r="O712">
        <v>4500</v>
      </c>
      <c r="P712" t="str">
        <f t="shared" si="35"/>
        <v>low</v>
      </c>
      <c r="Q712" t="s">
        <v>44</v>
      </c>
      <c r="R712">
        <v>722</v>
      </c>
      <c r="S712" t="s">
        <v>27</v>
      </c>
      <c r="T712">
        <v>17</v>
      </c>
      <c r="U712">
        <v>3</v>
      </c>
      <c r="V712" t="s">
        <v>28</v>
      </c>
      <c r="W712">
        <v>38</v>
      </c>
      <c r="X712">
        <v>3</v>
      </c>
      <c r="Y712">
        <v>4</v>
      </c>
      <c r="Z712" t="s">
        <v>31</v>
      </c>
      <c r="AA712">
        <v>20489</v>
      </c>
      <c r="AB712">
        <v>1</v>
      </c>
      <c r="AC712">
        <v>11</v>
      </c>
      <c r="AD712">
        <v>3</v>
      </c>
      <c r="AE712">
        <v>4</v>
      </c>
      <c r="AF712">
        <v>0</v>
      </c>
      <c r="AG712">
        <v>10</v>
      </c>
      <c r="AH712">
        <v>2</v>
      </c>
      <c r="AI712">
        <v>8</v>
      </c>
      <c r="AJ712">
        <v>6</v>
      </c>
      <c r="AK712" t="str">
        <f>IF(Table2[[#This Row],[Alpha]]&gt;3%,"high performer",IF(Table2[[#This Row],[Alpha]]&gt;0%,"average performer","low performer"))</f>
        <v>high performer</v>
      </c>
      <c r="AL712" s="8">
        <v>18163.432165983049</v>
      </c>
      <c r="AM712">
        <f>Table2[[#This Row],[Salary]]/Table2[[#This Row],[Market Salary]]</f>
        <v>0.96039117720656231</v>
      </c>
      <c r="AN712" t="str">
        <f>IF(AND(Table2[[#This Row],[Alpha]]&gt;3%,Table2[[#This Row],[Salary]]&lt;MEDIAN(G:G)),"Underpaid",IF(AND(Table2[[#This Row],[Alpha]]&lt;0,Table2[[#This Row],[Salary]]&gt;MEDIAN(G:G)),"Overpaid","Fair"))</f>
        <v>Fair</v>
      </c>
      <c r="AO712" t="str">
        <f>IF(AND(Table2[[#This Row],[Alpha]]&gt;3%,Table2[[#This Row],[Tenure]]&gt;5),"Ready Now",IF(AND(Table2[[#This Row],[Alpha]]&gt;0,Table2[[#This Row],[Tenure]]&gt;3),"Ready Soon","Not Ready"))</f>
        <v>Ready Now</v>
      </c>
    </row>
    <row r="713" spans="1:41" x14ac:dyDescent="0.35">
      <c r="A713">
        <v>29</v>
      </c>
      <c r="B713" t="s">
        <v>25</v>
      </c>
      <c r="C713">
        <v>4</v>
      </c>
      <c r="D713" t="s">
        <v>29</v>
      </c>
      <c r="E713" t="s">
        <v>36</v>
      </c>
      <c r="F713">
        <v>1</v>
      </c>
      <c r="G713" s="7">
        <v>2404</v>
      </c>
      <c r="H713" t="s">
        <v>25</v>
      </c>
      <c r="I713">
        <v>3</v>
      </c>
      <c r="J713">
        <v>0</v>
      </c>
      <c r="K713" s="5">
        <v>0.08</v>
      </c>
      <c r="L713" s="5">
        <v>0.09</v>
      </c>
      <c r="M713" s="6">
        <f t="shared" si="33"/>
        <v>-9.999999999999995E-3</v>
      </c>
      <c r="N713" s="8">
        <f t="shared" si="34"/>
        <v>480.8</v>
      </c>
      <c r="O713">
        <v>3000</v>
      </c>
      <c r="P713" t="str">
        <f t="shared" si="35"/>
        <v>High</v>
      </c>
      <c r="Q713" t="s">
        <v>26</v>
      </c>
      <c r="R713">
        <v>906</v>
      </c>
      <c r="S713" t="s">
        <v>34</v>
      </c>
      <c r="T713">
        <v>10</v>
      </c>
      <c r="U713">
        <v>3</v>
      </c>
      <c r="V713" t="s">
        <v>28</v>
      </c>
      <c r="W713">
        <v>92</v>
      </c>
      <c r="X713">
        <v>2</v>
      </c>
      <c r="Y713">
        <v>1</v>
      </c>
      <c r="Z713" t="s">
        <v>31</v>
      </c>
      <c r="AA713">
        <v>11479</v>
      </c>
      <c r="AB713">
        <v>6</v>
      </c>
      <c r="AC713">
        <v>20</v>
      </c>
      <c r="AD713">
        <v>4</v>
      </c>
      <c r="AE713">
        <v>3</v>
      </c>
      <c r="AF713">
        <v>0</v>
      </c>
      <c r="AG713">
        <v>3</v>
      </c>
      <c r="AH713">
        <v>5</v>
      </c>
      <c r="AI713">
        <v>0</v>
      </c>
      <c r="AJ713">
        <v>0</v>
      </c>
      <c r="AK713" t="str">
        <f>IF(Table2[[#This Row],[Alpha]]&gt;3%,"high performer",IF(Table2[[#This Row],[Alpha]]&gt;0%,"average performer","low performer"))</f>
        <v>low performer</v>
      </c>
      <c r="AL713" s="8">
        <v>3013.6439479369292</v>
      </c>
      <c r="AM713">
        <f>Table2[[#This Row],[Salary]]/Table2[[#This Row],[Market Salary]]</f>
        <v>0.79770538309468264</v>
      </c>
      <c r="AN713" t="str">
        <f>IF(AND(Table2[[#This Row],[Alpha]]&gt;3%,Table2[[#This Row],[Salary]]&lt;MEDIAN(G:G)),"Underpaid",IF(AND(Table2[[#This Row],[Alpha]]&lt;0,Table2[[#This Row],[Salary]]&gt;MEDIAN(G:G)),"Overpaid","Fair"))</f>
        <v>Fair</v>
      </c>
      <c r="AO713" t="str">
        <f>IF(AND(Table2[[#This Row],[Alpha]]&gt;3%,Table2[[#This Row],[Tenure]]&gt;5),"Ready Now",IF(AND(Table2[[#This Row],[Alpha]]&gt;0,Table2[[#This Row],[Tenure]]&gt;3),"Ready Soon","Not Ready"))</f>
        <v>Not Ready</v>
      </c>
    </row>
    <row r="714" spans="1:41" x14ac:dyDescent="0.35">
      <c r="A714">
        <v>33</v>
      </c>
      <c r="B714" t="s">
        <v>32</v>
      </c>
      <c r="C714">
        <v>2</v>
      </c>
      <c r="D714" t="s">
        <v>29</v>
      </c>
      <c r="E714" t="s">
        <v>36</v>
      </c>
      <c r="F714">
        <v>4</v>
      </c>
      <c r="G714" s="7">
        <v>3452</v>
      </c>
      <c r="H714" t="s">
        <v>32</v>
      </c>
      <c r="I714">
        <v>3</v>
      </c>
      <c r="J714">
        <v>3</v>
      </c>
      <c r="K714" s="5">
        <v>0.12</v>
      </c>
      <c r="L714" s="5">
        <v>0.1</v>
      </c>
      <c r="M714" s="6">
        <f t="shared" si="33"/>
        <v>1.999999999999999E-2</v>
      </c>
      <c r="N714" s="8">
        <f t="shared" si="34"/>
        <v>690.40000000000009</v>
      </c>
      <c r="O714">
        <v>500</v>
      </c>
      <c r="P714" t="str">
        <f t="shared" si="35"/>
        <v>low</v>
      </c>
      <c r="Q714" t="s">
        <v>26</v>
      </c>
      <c r="R714">
        <v>461</v>
      </c>
      <c r="S714" t="s">
        <v>34</v>
      </c>
      <c r="T714">
        <v>13</v>
      </c>
      <c r="U714">
        <v>1</v>
      </c>
      <c r="V714" t="s">
        <v>28</v>
      </c>
      <c r="W714">
        <v>53</v>
      </c>
      <c r="X714">
        <v>3</v>
      </c>
      <c r="Y714">
        <v>1</v>
      </c>
      <c r="Z714" t="s">
        <v>31</v>
      </c>
      <c r="AA714">
        <v>17241</v>
      </c>
      <c r="AB714">
        <v>3</v>
      </c>
      <c r="AC714">
        <v>18</v>
      </c>
      <c r="AD714">
        <v>3</v>
      </c>
      <c r="AE714">
        <v>1</v>
      </c>
      <c r="AF714">
        <v>0</v>
      </c>
      <c r="AG714">
        <v>5</v>
      </c>
      <c r="AH714">
        <v>4</v>
      </c>
      <c r="AI714">
        <v>2</v>
      </c>
      <c r="AJ714">
        <v>0</v>
      </c>
      <c r="AK714" t="str">
        <f>IF(Table2[[#This Row],[Alpha]]&gt;3%,"high performer",IF(Table2[[#This Row],[Alpha]]&gt;0%,"average performer","low performer"))</f>
        <v>average performer</v>
      </c>
      <c r="AL714" s="8">
        <v>3747.9140302460628</v>
      </c>
      <c r="AM714">
        <f>Table2[[#This Row],[Salary]]/Table2[[#This Row],[Market Salary]]</f>
        <v>0.92104567291084982</v>
      </c>
      <c r="AN714" t="str">
        <f>IF(AND(Table2[[#This Row],[Alpha]]&gt;3%,Table2[[#This Row],[Salary]]&lt;MEDIAN(G:G)),"Underpaid",IF(AND(Table2[[#This Row],[Alpha]]&lt;0,Table2[[#This Row],[Salary]]&gt;MEDIAN(G:G)),"Overpaid","Fair"))</f>
        <v>Fair</v>
      </c>
      <c r="AO714" t="str">
        <f>IF(AND(Table2[[#This Row],[Alpha]]&gt;3%,Table2[[#This Row],[Tenure]]&gt;5),"Ready Now",IF(AND(Table2[[#This Row],[Alpha]]&gt;0,Table2[[#This Row],[Tenure]]&gt;3),"Ready Soon","Not Ready"))</f>
        <v>Not Ready</v>
      </c>
    </row>
    <row r="715" spans="1:41" x14ac:dyDescent="0.35">
      <c r="A715">
        <v>45</v>
      </c>
      <c r="B715" t="s">
        <v>32</v>
      </c>
      <c r="C715">
        <v>4</v>
      </c>
      <c r="D715" t="s">
        <v>29</v>
      </c>
      <c r="E715" t="s">
        <v>39</v>
      </c>
      <c r="F715">
        <v>4</v>
      </c>
      <c r="G715" s="7">
        <v>2270</v>
      </c>
      <c r="H715" t="s">
        <v>32</v>
      </c>
      <c r="I715">
        <v>3</v>
      </c>
      <c r="J715">
        <v>5</v>
      </c>
      <c r="K715" s="5">
        <v>0.12</v>
      </c>
      <c r="L715" s="5">
        <v>0.09</v>
      </c>
      <c r="M715" s="6">
        <f t="shared" si="33"/>
        <v>0.03</v>
      </c>
      <c r="N715" s="8">
        <f t="shared" si="34"/>
        <v>454</v>
      </c>
      <c r="O715">
        <v>500</v>
      </c>
      <c r="P715" t="str">
        <f t="shared" si="35"/>
        <v>low</v>
      </c>
      <c r="Q715" t="s">
        <v>26</v>
      </c>
      <c r="R715">
        <v>974</v>
      </c>
      <c r="S715" t="s">
        <v>34</v>
      </c>
      <c r="T715">
        <v>1</v>
      </c>
      <c r="U715">
        <v>4</v>
      </c>
      <c r="V715" t="s">
        <v>40</v>
      </c>
      <c r="W715">
        <v>91</v>
      </c>
      <c r="X715">
        <v>3</v>
      </c>
      <c r="Y715">
        <v>1</v>
      </c>
      <c r="Z715" t="s">
        <v>41</v>
      </c>
      <c r="AA715">
        <v>11005</v>
      </c>
      <c r="AB715">
        <v>3</v>
      </c>
      <c r="AC715">
        <v>14</v>
      </c>
      <c r="AD715">
        <v>3</v>
      </c>
      <c r="AE715">
        <v>4</v>
      </c>
      <c r="AF715">
        <v>2</v>
      </c>
      <c r="AG715">
        <v>8</v>
      </c>
      <c r="AH715">
        <v>2</v>
      </c>
      <c r="AI715">
        <v>3</v>
      </c>
      <c r="AJ715">
        <v>0</v>
      </c>
      <c r="AK715" t="str">
        <f>IF(Table2[[#This Row],[Alpha]]&gt;3%,"high performer",IF(Table2[[#This Row],[Alpha]]&gt;0%,"average performer","low performer"))</f>
        <v>average performer</v>
      </c>
      <c r="AL715" s="8">
        <v>2739.0366528919035</v>
      </c>
      <c r="AM715">
        <f>Table2[[#This Row],[Salary]]/Table2[[#This Row],[Market Salary]]</f>
        <v>0.8287585336265253</v>
      </c>
      <c r="AN715" t="str">
        <f>IF(AND(Table2[[#This Row],[Alpha]]&gt;3%,Table2[[#This Row],[Salary]]&lt;MEDIAN(G:G)),"Underpaid",IF(AND(Table2[[#This Row],[Alpha]]&lt;0,Table2[[#This Row],[Salary]]&gt;MEDIAN(G:G)),"Overpaid","Fair"))</f>
        <v>Fair</v>
      </c>
      <c r="AO715" t="str">
        <f>IF(AND(Table2[[#This Row],[Alpha]]&gt;3%,Table2[[#This Row],[Tenure]]&gt;5),"Ready Now",IF(AND(Table2[[#This Row],[Alpha]]&gt;0,Table2[[#This Row],[Tenure]]&gt;3),"Ready Soon","Not Ready"))</f>
        <v>Ready Soon</v>
      </c>
    </row>
    <row r="716" spans="1:41" x14ac:dyDescent="0.35">
      <c r="A716">
        <v>50</v>
      </c>
      <c r="B716" t="s">
        <v>32</v>
      </c>
      <c r="C716">
        <v>4</v>
      </c>
      <c r="D716" t="s">
        <v>35</v>
      </c>
      <c r="E716" t="s">
        <v>47</v>
      </c>
      <c r="F716">
        <v>4</v>
      </c>
      <c r="G716" s="7">
        <v>17399</v>
      </c>
      <c r="H716" t="s">
        <v>32</v>
      </c>
      <c r="I716">
        <v>2</v>
      </c>
      <c r="J716">
        <v>5</v>
      </c>
      <c r="K716" s="5">
        <v>0.08</v>
      </c>
      <c r="L716" s="5">
        <v>0.09</v>
      </c>
      <c r="M716" s="6">
        <f t="shared" si="33"/>
        <v>-9.999999999999995E-3</v>
      </c>
      <c r="N716" s="8">
        <f t="shared" si="34"/>
        <v>3479.8</v>
      </c>
      <c r="O716">
        <v>4500</v>
      </c>
      <c r="P716" t="str">
        <f t="shared" si="35"/>
        <v>low</v>
      </c>
      <c r="Q716" t="s">
        <v>26</v>
      </c>
      <c r="R716">
        <v>1126</v>
      </c>
      <c r="S716" t="s">
        <v>34</v>
      </c>
      <c r="T716">
        <v>1</v>
      </c>
      <c r="U716">
        <v>2</v>
      </c>
      <c r="V716" t="s">
        <v>40</v>
      </c>
      <c r="W716">
        <v>66</v>
      </c>
      <c r="X716">
        <v>3</v>
      </c>
      <c r="Y716">
        <v>4</v>
      </c>
      <c r="Z716" t="s">
        <v>41</v>
      </c>
      <c r="AA716">
        <v>6615</v>
      </c>
      <c r="AB716">
        <v>9</v>
      </c>
      <c r="AC716">
        <v>22</v>
      </c>
      <c r="AD716">
        <v>4</v>
      </c>
      <c r="AE716">
        <v>3</v>
      </c>
      <c r="AF716">
        <v>1</v>
      </c>
      <c r="AG716">
        <v>32</v>
      </c>
      <c r="AH716">
        <v>1</v>
      </c>
      <c r="AI716">
        <v>4</v>
      </c>
      <c r="AJ716">
        <v>1</v>
      </c>
      <c r="AK716" t="str">
        <f>IF(Table2[[#This Row],[Alpha]]&gt;3%,"high performer",IF(Table2[[#This Row],[Alpha]]&gt;0%,"average performer","low performer"))</f>
        <v>low performer</v>
      </c>
      <c r="AL716" s="8">
        <v>21229.622735944995</v>
      </c>
      <c r="AM716">
        <f>Table2[[#This Row],[Salary]]/Table2[[#This Row],[Market Salary]]</f>
        <v>0.81956237359511974</v>
      </c>
      <c r="AN716" t="str">
        <f>IF(AND(Table2[[#This Row],[Alpha]]&gt;3%,Table2[[#This Row],[Salary]]&lt;MEDIAN(G:G)),"Underpaid",IF(AND(Table2[[#This Row],[Alpha]]&lt;0,Table2[[#This Row],[Salary]]&gt;MEDIAN(G:G)),"Overpaid","Fair"))</f>
        <v>Overpaid</v>
      </c>
      <c r="AO716" t="str">
        <f>IF(AND(Table2[[#This Row],[Alpha]]&gt;3%,Table2[[#This Row],[Tenure]]&gt;5),"Ready Now",IF(AND(Table2[[#This Row],[Alpha]]&gt;0,Table2[[#This Row],[Tenure]]&gt;3),"Ready Soon","Not Ready"))</f>
        <v>Not Ready</v>
      </c>
    </row>
    <row r="717" spans="1:41" x14ac:dyDescent="0.35">
      <c r="A717">
        <v>33</v>
      </c>
      <c r="B717" t="s">
        <v>32</v>
      </c>
      <c r="C717">
        <v>3</v>
      </c>
      <c r="D717" t="s">
        <v>29</v>
      </c>
      <c r="E717" t="s">
        <v>43</v>
      </c>
      <c r="F717">
        <v>2</v>
      </c>
      <c r="G717" s="7">
        <v>5488</v>
      </c>
      <c r="H717" t="s">
        <v>25</v>
      </c>
      <c r="I717">
        <v>3</v>
      </c>
      <c r="J717">
        <v>6</v>
      </c>
      <c r="K717" s="5">
        <v>0.15</v>
      </c>
      <c r="L717" s="5">
        <v>0.09</v>
      </c>
      <c r="M717" s="6">
        <f t="shared" si="33"/>
        <v>0.06</v>
      </c>
      <c r="N717" s="8">
        <f t="shared" si="34"/>
        <v>1097.6000000000001</v>
      </c>
      <c r="O717">
        <v>4500</v>
      </c>
      <c r="P717" t="str">
        <f t="shared" si="35"/>
        <v>High</v>
      </c>
      <c r="Q717" t="s">
        <v>33</v>
      </c>
      <c r="R717">
        <v>827</v>
      </c>
      <c r="S717" t="s">
        <v>34</v>
      </c>
      <c r="T717">
        <v>1</v>
      </c>
      <c r="U717">
        <v>4</v>
      </c>
      <c r="V717" t="s">
        <v>38</v>
      </c>
      <c r="W717">
        <v>84</v>
      </c>
      <c r="X717">
        <v>4</v>
      </c>
      <c r="Y717">
        <v>2</v>
      </c>
      <c r="Z717" t="s">
        <v>37</v>
      </c>
      <c r="AA717">
        <v>20161</v>
      </c>
      <c r="AB717">
        <v>1</v>
      </c>
      <c r="AC717">
        <v>13</v>
      </c>
      <c r="AD717">
        <v>3</v>
      </c>
      <c r="AE717">
        <v>1</v>
      </c>
      <c r="AF717">
        <v>1</v>
      </c>
      <c r="AG717">
        <v>6</v>
      </c>
      <c r="AH717">
        <v>2</v>
      </c>
      <c r="AI717">
        <v>5</v>
      </c>
      <c r="AJ717">
        <v>1</v>
      </c>
      <c r="AK717" t="str">
        <f>IF(Table2[[#This Row],[Alpha]]&gt;3%,"high performer",IF(Table2[[#This Row],[Alpha]]&gt;0%,"average performer","low performer"))</f>
        <v>high performer</v>
      </c>
      <c r="AL717" s="8">
        <v>6765.6141090092669</v>
      </c>
      <c r="AM717">
        <f>Table2[[#This Row],[Salary]]/Table2[[#This Row],[Market Salary]]</f>
        <v>0.81116065911770474</v>
      </c>
      <c r="AN717" t="str">
        <f>IF(AND(Table2[[#This Row],[Alpha]]&gt;3%,Table2[[#This Row],[Salary]]&lt;MEDIAN(G:G)),"Underpaid",IF(AND(Table2[[#This Row],[Alpha]]&lt;0,Table2[[#This Row],[Salary]]&gt;MEDIAN(G:G)),"Overpaid","Fair"))</f>
        <v>Fair</v>
      </c>
      <c r="AO717" t="str">
        <f>IF(AND(Table2[[#This Row],[Alpha]]&gt;3%,Table2[[#This Row],[Tenure]]&gt;5),"Ready Now",IF(AND(Table2[[#This Row],[Alpha]]&gt;0,Table2[[#This Row],[Tenure]]&gt;3),"Ready Soon","Not Ready"))</f>
        <v>Ready Now</v>
      </c>
    </row>
    <row r="718" spans="1:41" x14ac:dyDescent="0.35">
      <c r="A718">
        <v>41</v>
      </c>
      <c r="B718" t="s">
        <v>32</v>
      </c>
      <c r="C718">
        <v>1</v>
      </c>
      <c r="D718" t="s">
        <v>35</v>
      </c>
      <c r="E718" t="s">
        <v>47</v>
      </c>
      <c r="F718">
        <v>3</v>
      </c>
      <c r="G718" s="7">
        <v>19419</v>
      </c>
      <c r="H718" t="s">
        <v>32</v>
      </c>
      <c r="I718">
        <v>4</v>
      </c>
      <c r="J718">
        <v>18</v>
      </c>
      <c r="K718" s="5">
        <v>0.08</v>
      </c>
      <c r="L718" s="5">
        <v>0.11</v>
      </c>
      <c r="M718" s="6">
        <f t="shared" si="33"/>
        <v>-0.03</v>
      </c>
      <c r="N718" s="8">
        <f t="shared" si="34"/>
        <v>3883.8</v>
      </c>
      <c r="O718">
        <v>4500</v>
      </c>
      <c r="P718" t="str">
        <f t="shared" si="35"/>
        <v>low</v>
      </c>
      <c r="Q718" t="s">
        <v>33</v>
      </c>
      <c r="R718">
        <v>840</v>
      </c>
      <c r="S718" t="s">
        <v>34</v>
      </c>
      <c r="T718">
        <v>9</v>
      </c>
      <c r="U718">
        <v>3</v>
      </c>
      <c r="V718" t="s">
        <v>40</v>
      </c>
      <c r="W718">
        <v>64</v>
      </c>
      <c r="X718">
        <v>3</v>
      </c>
      <c r="Y718">
        <v>5</v>
      </c>
      <c r="Z718" t="s">
        <v>41</v>
      </c>
      <c r="AA718">
        <v>3735</v>
      </c>
      <c r="AB718">
        <v>2</v>
      </c>
      <c r="AC718">
        <v>17</v>
      </c>
      <c r="AD718">
        <v>3</v>
      </c>
      <c r="AE718">
        <v>2</v>
      </c>
      <c r="AF718">
        <v>1</v>
      </c>
      <c r="AG718">
        <v>21</v>
      </c>
      <c r="AH718">
        <v>2</v>
      </c>
      <c r="AI718">
        <v>16</v>
      </c>
      <c r="AJ718">
        <v>0</v>
      </c>
      <c r="AK718" t="str">
        <f>IF(Table2[[#This Row],[Alpha]]&gt;3%,"high performer",IF(Table2[[#This Row],[Alpha]]&gt;0%,"average performer","low performer"))</f>
        <v>low performer</v>
      </c>
      <c r="AL718" s="8">
        <v>24086.139945919229</v>
      </c>
      <c r="AM718">
        <f>Table2[[#This Row],[Salary]]/Table2[[#This Row],[Market Salary]]</f>
        <v>0.80623130329731585</v>
      </c>
      <c r="AN718" t="str">
        <f>IF(AND(Table2[[#This Row],[Alpha]]&gt;3%,Table2[[#This Row],[Salary]]&lt;MEDIAN(G:G)),"Underpaid",IF(AND(Table2[[#This Row],[Alpha]]&lt;0,Table2[[#This Row],[Salary]]&gt;MEDIAN(G:G)),"Overpaid","Fair"))</f>
        <v>Overpaid</v>
      </c>
      <c r="AO718" t="str">
        <f>IF(AND(Table2[[#This Row],[Alpha]]&gt;3%,Table2[[#This Row],[Tenure]]&gt;5),"Ready Now",IF(AND(Table2[[#This Row],[Alpha]]&gt;0,Table2[[#This Row],[Tenure]]&gt;3),"Ready Soon","Not Ready"))</f>
        <v>Not Ready</v>
      </c>
    </row>
    <row r="719" spans="1:41" x14ac:dyDescent="0.35">
      <c r="A719">
        <v>27</v>
      </c>
      <c r="B719" t="s">
        <v>32</v>
      </c>
      <c r="C719">
        <v>3</v>
      </c>
      <c r="D719" t="s">
        <v>29</v>
      </c>
      <c r="E719" t="s">
        <v>39</v>
      </c>
      <c r="F719">
        <v>2</v>
      </c>
      <c r="G719" s="7">
        <v>2811</v>
      </c>
      <c r="H719" t="s">
        <v>32</v>
      </c>
      <c r="I719">
        <v>3</v>
      </c>
      <c r="J719">
        <v>2</v>
      </c>
      <c r="K719" s="5">
        <v>0.12</v>
      </c>
      <c r="L719" s="5">
        <v>0.11</v>
      </c>
      <c r="M719" s="6">
        <f t="shared" si="33"/>
        <v>9.999999999999995E-3</v>
      </c>
      <c r="N719" s="8">
        <f t="shared" si="34"/>
        <v>562.20000000000005</v>
      </c>
      <c r="O719">
        <v>3000</v>
      </c>
      <c r="P719" t="str">
        <f t="shared" si="35"/>
        <v>High</v>
      </c>
      <c r="Q719" t="s">
        <v>26</v>
      </c>
      <c r="R719">
        <v>1134</v>
      </c>
      <c r="S719" t="s">
        <v>34</v>
      </c>
      <c r="T719">
        <v>16</v>
      </c>
      <c r="U719">
        <v>4</v>
      </c>
      <c r="V719" t="s">
        <v>49</v>
      </c>
      <c r="W719">
        <v>37</v>
      </c>
      <c r="X719">
        <v>3</v>
      </c>
      <c r="Y719">
        <v>1</v>
      </c>
      <c r="Z719" t="s">
        <v>37</v>
      </c>
      <c r="AA719">
        <v>12086</v>
      </c>
      <c r="AB719">
        <v>9</v>
      </c>
      <c r="AC719">
        <v>14</v>
      </c>
      <c r="AD719">
        <v>3</v>
      </c>
      <c r="AE719">
        <v>2</v>
      </c>
      <c r="AF719">
        <v>1</v>
      </c>
      <c r="AG719">
        <v>4</v>
      </c>
      <c r="AH719">
        <v>2</v>
      </c>
      <c r="AI719">
        <v>2</v>
      </c>
      <c r="AJ719">
        <v>2</v>
      </c>
      <c r="AK719" t="str">
        <f>IF(Table2[[#This Row],[Alpha]]&gt;3%,"high performer",IF(Table2[[#This Row],[Alpha]]&gt;0%,"average performer","low performer"))</f>
        <v>average performer</v>
      </c>
      <c r="AL719" s="8">
        <v>2888.779516864759</v>
      </c>
      <c r="AM719">
        <f>Table2[[#This Row],[Salary]]/Table2[[#This Row],[Market Salary]]</f>
        <v>0.97307530172840107</v>
      </c>
      <c r="AN719" t="str">
        <f>IF(AND(Table2[[#This Row],[Alpha]]&gt;3%,Table2[[#This Row],[Salary]]&lt;MEDIAN(G:G)),"Underpaid",IF(AND(Table2[[#This Row],[Alpha]]&lt;0,Table2[[#This Row],[Salary]]&gt;MEDIAN(G:G)),"Overpaid","Fair"))</f>
        <v>Fair</v>
      </c>
      <c r="AO719" t="str">
        <f>IF(AND(Table2[[#This Row],[Alpha]]&gt;3%,Table2[[#This Row],[Tenure]]&gt;5),"Ready Now",IF(AND(Table2[[#This Row],[Alpha]]&gt;0,Table2[[#This Row],[Tenure]]&gt;3),"Ready Soon","Not Ready"))</f>
        <v>Not Ready</v>
      </c>
    </row>
    <row r="720" spans="1:41" x14ac:dyDescent="0.35">
      <c r="A720">
        <v>45</v>
      </c>
      <c r="B720" t="s">
        <v>32</v>
      </c>
      <c r="C720">
        <v>4</v>
      </c>
      <c r="D720" t="s">
        <v>35</v>
      </c>
      <c r="E720" t="s">
        <v>39</v>
      </c>
      <c r="F720">
        <v>1</v>
      </c>
      <c r="G720" s="7">
        <v>3633</v>
      </c>
      <c r="H720" t="s">
        <v>25</v>
      </c>
      <c r="I720">
        <v>3</v>
      </c>
      <c r="J720">
        <v>9</v>
      </c>
      <c r="K720" s="5">
        <v>0.15</v>
      </c>
      <c r="L720" s="5">
        <v>0.1</v>
      </c>
      <c r="M720" s="6">
        <f t="shared" si="33"/>
        <v>4.9999999999999989E-2</v>
      </c>
      <c r="N720" s="8">
        <f t="shared" si="34"/>
        <v>726.6</v>
      </c>
      <c r="O720">
        <v>1200</v>
      </c>
      <c r="P720" t="str">
        <f t="shared" si="35"/>
        <v>low</v>
      </c>
      <c r="Q720" t="s">
        <v>44</v>
      </c>
      <c r="R720">
        <v>248</v>
      </c>
      <c r="S720" t="s">
        <v>34</v>
      </c>
      <c r="T720">
        <v>23</v>
      </c>
      <c r="U720">
        <v>2</v>
      </c>
      <c r="V720" t="s">
        <v>28</v>
      </c>
      <c r="W720">
        <v>42</v>
      </c>
      <c r="X720">
        <v>3</v>
      </c>
      <c r="Y720">
        <v>2</v>
      </c>
      <c r="Z720" t="s">
        <v>37</v>
      </c>
      <c r="AA720">
        <v>14039</v>
      </c>
      <c r="AB720">
        <v>1</v>
      </c>
      <c r="AC720">
        <v>15</v>
      </c>
      <c r="AD720">
        <v>3</v>
      </c>
      <c r="AE720">
        <v>3</v>
      </c>
      <c r="AF720">
        <v>1</v>
      </c>
      <c r="AG720">
        <v>9</v>
      </c>
      <c r="AH720">
        <v>2</v>
      </c>
      <c r="AI720">
        <v>8</v>
      </c>
      <c r="AJ720">
        <v>0</v>
      </c>
      <c r="AK720" t="str">
        <f>IF(Table2[[#This Row],[Alpha]]&gt;3%,"high performer",IF(Table2[[#This Row],[Alpha]]&gt;0%,"average performer","low performer"))</f>
        <v>high performer</v>
      </c>
      <c r="AL720" s="8">
        <v>3902.047343273201</v>
      </c>
      <c r="AM720">
        <f>Table2[[#This Row],[Salary]]/Table2[[#This Row],[Market Salary]]</f>
        <v>0.93104969786258085</v>
      </c>
      <c r="AN720" t="str">
        <f>IF(AND(Table2[[#This Row],[Alpha]]&gt;3%,Table2[[#This Row],[Salary]]&lt;MEDIAN(G:G)),"Underpaid",IF(AND(Table2[[#This Row],[Alpha]]&lt;0,Table2[[#This Row],[Salary]]&gt;MEDIAN(G:G)),"Overpaid","Fair"))</f>
        <v>Underpaid</v>
      </c>
      <c r="AO720" t="str">
        <f>IF(AND(Table2[[#This Row],[Alpha]]&gt;3%,Table2[[#This Row],[Tenure]]&gt;5),"Ready Now",IF(AND(Table2[[#This Row],[Alpha]]&gt;0,Table2[[#This Row],[Tenure]]&gt;3),"Ready Soon","Not Ready"))</f>
        <v>Ready Now</v>
      </c>
    </row>
    <row r="721" spans="1:41" x14ac:dyDescent="0.35">
      <c r="A721">
        <v>47</v>
      </c>
      <c r="B721" t="s">
        <v>32</v>
      </c>
      <c r="C721">
        <v>4</v>
      </c>
      <c r="D721" t="s">
        <v>29</v>
      </c>
      <c r="E721" t="s">
        <v>30</v>
      </c>
      <c r="F721">
        <v>4</v>
      </c>
      <c r="G721" s="7">
        <v>4163</v>
      </c>
      <c r="H721" t="s">
        <v>25</v>
      </c>
      <c r="I721">
        <v>3</v>
      </c>
      <c r="J721">
        <v>9</v>
      </c>
      <c r="K721" s="5">
        <v>0.1</v>
      </c>
      <c r="L721" s="5">
        <v>0.11</v>
      </c>
      <c r="M721" s="6">
        <f t="shared" si="33"/>
        <v>-9.999999999999995E-3</v>
      </c>
      <c r="N721" s="8">
        <f t="shared" si="34"/>
        <v>832.6</v>
      </c>
      <c r="O721">
        <v>1200</v>
      </c>
      <c r="P721" t="str">
        <f t="shared" si="35"/>
        <v>low</v>
      </c>
      <c r="Q721" t="s">
        <v>26</v>
      </c>
      <c r="R721">
        <v>955</v>
      </c>
      <c r="S721" t="s">
        <v>27</v>
      </c>
      <c r="T721">
        <v>4</v>
      </c>
      <c r="U721">
        <v>2</v>
      </c>
      <c r="V721" t="s">
        <v>28</v>
      </c>
      <c r="W721">
        <v>83</v>
      </c>
      <c r="X721">
        <v>3</v>
      </c>
      <c r="Y721">
        <v>2</v>
      </c>
      <c r="Z721" t="s">
        <v>31</v>
      </c>
      <c r="AA721">
        <v>8571</v>
      </c>
      <c r="AB721">
        <v>1</v>
      </c>
      <c r="AC721">
        <v>17</v>
      </c>
      <c r="AD721">
        <v>3</v>
      </c>
      <c r="AE721">
        <v>3</v>
      </c>
      <c r="AF721">
        <v>0</v>
      </c>
      <c r="AG721">
        <v>9</v>
      </c>
      <c r="AH721">
        <v>0</v>
      </c>
      <c r="AI721">
        <v>0</v>
      </c>
      <c r="AJ721">
        <v>0</v>
      </c>
      <c r="AK721" t="str">
        <f>IF(Table2[[#This Row],[Alpha]]&gt;3%,"high performer",IF(Table2[[#This Row],[Alpha]]&gt;0%,"average performer","low performer"))</f>
        <v>low performer</v>
      </c>
      <c r="AL721" s="8">
        <v>4855.5213888727503</v>
      </c>
      <c r="AM721">
        <f>Table2[[#This Row],[Salary]]/Table2[[#This Row],[Market Salary]]</f>
        <v>0.8573744540679441</v>
      </c>
      <c r="AN721" t="str">
        <f>IF(AND(Table2[[#This Row],[Alpha]]&gt;3%,Table2[[#This Row],[Salary]]&lt;MEDIAN(G:G)),"Underpaid",IF(AND(Table2[[#This Row],[Alpha]]&lt;0,Table2[[#This Row],[Salary]]&gt;MEDIAN(G:G)),"Overpaid","Fair"))</f>
        <v>Fair</v>
      </c>
      <c r="AO721" t="str">
        <f>IF(AND(Table2[[#This Row],[Alpha]]&gt;3%,Table2[[#This Row],[Tenure]]&gt;5),"Ready Now",IF(AND(Table2[[#This Row],[Alpha]]&gt;0,Table2[[#This Row],[Tenure]]&gt;3),"Ready Soon","Not Ready"))</f>
        <v>Not Ready</v>
      </c>
    </row>
    <row r="722" spans="1:41" x14ac:dyDescent="0.35">
      <c r="A722">
        <v>30</v>
      </c>
      <c r="B722" t="s">
        <v>25</v>
      </c>
      <c r="C722">
        <v>1</v>
      </c>
      <c r="D722" t="s">
        <v>29</v>
      </c>
      <c r="E722" t="s">
        <v>36</v>
      </c>
      <c r="F722">
        <v>3</v>
      </c>
      <c r="G722" s="7">
        <v>2132</v>
      </c>
      <c r="H722" t="s">
        <v>25</v>
      </c>
      <c r="I722">
        <v>3</v>
      </c>
      <c r="J722">
        <v>5</v>
      </c>
      <c r="K722" s="5">
        <v>0.12</v>
      </c>
      <c r="L722" s="5">
        <v>0.09</v>
      </c>
      <c r="M722" s="6">
        <f t="shared" si="33"/>
        <v>0.03</v>
      </c>
      <c r="N722" s="8">
        <f t="shared" si="34"/>
        <v>426.40000000000003</v>
      </c>
      <c r="O722">
        <v>4500</v>
      </c>
      <c r="P722" t="str">
        <f t="shared" si="35"/>
        <v>low</v>
      </c>
      <c r="Q722" t="s">
        <v>26</v>
      </c>
      <c r="R722">
        <v>138</v>
      </c>
      <c r="S722" t="s">
        <v>34</v>
      </c>
      <c r="T722">
        <v>22</v>
      </c>
      <c r="U722">
        <v>3</v>
      </c>
      <c r="V722" t="s">
        <v>28</v>
      </c>
      <c r="W722">
        <v>48</v>
      </c>
      <c r="X722">
        <v>3</v>
      </c>
      <c r="Y722">
        <v>1</v>
      </c>
      <c r="Z722" t="s">
        <v>37</v>
      </c>
      <c r="AA722">
        <v>11539</v>
      </c>
      <c r="AB722">
        <v>4</v>
      </c>
      <c r="AC722">
        <v>11</v>
      </c>
      <c r="AD722">
        <v>3</v>
      </c>
      <c r="AE722">
        <v>2</v>
      </c>
      <c r="AF722">
        <v>0</v>
      </c>
      <c r="AG722">
        <v>7</v>
      </c>
      <c r="AH722">
        <v>2</v>
      </c>
      <c r="AI722">
        <v>2</v>
      </c>
      <c r="AJ722">
        <v>0</v>
      </c>
      <c r="AK722" t="str">
        <f>IF(Table2[[#This Row],[Alpha]]&gt;3%,"high performer",IF(Table2[[#This Row],[Alpha]]&gt;0%,"average performer","low performer"))</f>
        <v>average performer</v>
      </c>
      <c r="AL722" s="8">
        <v>2736.7763633411532</v>
      </c>
      <c r="AM722">
        <f>Table2[[#This Row],[Salary]]/Table2[[#This Row],[Market Salary]]</f>
        <v>0.77901871287618807</v>
      </c>
      <c r="AN722" t="str">
        <f>IF(AND(Table2[[#This Row],[Alpha]]&gt;3%,Table2[[#This Row],[Salary]]&lt;MEDIAN(G:G)),"Underpaid",IF(AND(Table2[[#This Row],[Alpha]]&lt;0,Table2[[#This Row],[Salary]]&gt;MEDIAN(G:G)),"Overpaid","Fair"))</f>
        <v>Fair</v>
      </c>
      <c r="AO722" t="str">
        <f>IF(AND(Table2[[#This Row],[Alpha]]&gt;3%,Table2[[#This Row],[Tenure]]&gt;5),"Ready Now",IF(AND(Table2[[#This Row],[Alpha]]&gt;0,Table2[[#This Row],[Tenure]]&gt;3),"Ready Soon","Not Ready"))</f>
        <v>Ready Soon</v>
      </c>
    </row>
    <row r="723" spans="1:41" x14ac:dyDescent="0.35">
      <c r="A723">
        <v>50</v>
      </c>
      <c r="B723" t="s">
        <v>32</v>
      </c>
      <c r="C723">
        <v>4</v>
      </c>
      <c r="D723" t="s">
        <v>35</v>
      </c>
      <c r="E723" t="s">
        <v>42</v>
      </c>
      <c r="F723">
        <v>3</v>
      </c>
      <c r="G723" s="7">
        <v>13973</v>
      </c>
      <c r="H723" t="s">
        <v>25</v>
      </c>
      <c r="I723">
        <v>3</v>
      </c>
      <c r="J723">
        <v>12</v>
      </c>
      <c r="K723" s="5">
        <v>0.12</v>
      </c>
      <c r="L723" s="5">
        <v>0.09</v>
      </c>
      <c r="M723" s="6">
        <f t="shared" si="33"/>
        <v>0.03</v>
      </c>
      <c r="N723" s="8">
        <f t="shared" si="34"/>
        <v>2794.6000000000004</v>
      </c>
      <c r="O723">
        <v>1200</v>
      </c>
      <c r="P723" t="str">
        <f t="shared" si="35"/>
        <v>low</v>
      </c>
      <c r="Q723" t="s">
        <v>26</v>
      </c>
      <c r="R723">
        <v>939</v>
      </c>
      <c r="S723" t="s">
        <v>34</v>
      </c>
      <c r="T723">
        <v>24</v>
      </c>
      <c r="U723">
        <v>3</v>
      </c>
      <c r="V723" t="s">
        <v>28</v>
      </c>
      <c r="W723">
        <v>95</v>
      </c>
      <c r="X723">
        <v>3</v>
      </c>
      <c r="Y723">
        <v>4</v>
      </c>
      <c r="Z723" t="s">
        <v>37</v>
      </c>
      <c r="AA723">
        <v>4161</v>
      </c>
      <c r="AB723">
        <v>3</v>
      </c>
      <c r="AC723">
        <v>18</v>
      </c>
      <c r="AD723">
        <v>3</v>
      </c>
      <c r="AE723">
        <v>4</v>
      </c>
      <c r="AF723">
        <v>1</v>
      </c>
      <c r="AG723">
        <v>22</v>
      </c>
      <c r="AH723">
        <v>2</v>
      </c>
      <c r="AI723">
        <v>11</v>
      </c>
      <c r="AJ723">
        <v>1</v>
      </c>
      <c r="AK723" t="str">
        <f>IF(Table2[[#This Row],[Alpha]]&gt;3%,"high performer",IF(Table2[[#This Row],[Alpha]]&gt;0%,"average performer","low performer"))</f>
        <v>average performer</v>
      </c>
      <c r="AL723" s="8">
        <v>14126.637150787154</v>
      </c>
      <c r="AM723">
        <f>Table2[[#This Row],[Salary]]/Table2[[#This Row],[Market Salary]]</f>
        <v>0.98912429411563152</v>
      </c>
      <c r="AN723" t="str">
        <f>IF(AND(Table2[[#This Row],[Alpha]]&gt;3%,Table2[[#This Row],[Salary]]&lt;MEDIAN(G:G)),"Underpaid",IF(AND(Table2[[#This Row],[Alpha]]&lt;0,Table2[[#This Row],[Salary]]&gt;MEDIAN(G:G)),"Overpaid","Fair"))</f>
        <v>Fair</v>
      </c>
      <c r="AO723" t="str">
        <f>IF(AND(Table2[[#This Row],[Alpha]]&gt;3%,Table2[[#This Row],[Tenure]]&gt;5),"Ready Now",IF(AND(Table2[[#This Row],[Alpha]]&gt;0,Table2[[#This Row],[Tenure]]&gt;3),"Ready Soon","Not Ready"))</f>
        <v>Ready Soon</v>
      </c>
    </row>
    <row r="724" spans="1:41" x14ac:dyDescent="0.35">
      <c r="A724">
        <v>38</v>
      </c>
      <c r="B724" t="s">
        <v>32</v>
      </c>
      <c r="C724">
        <v>3</v>
      </c>
      <c r="D724" t="s">
        <v>35</v>
      </c>
      <c r="E724" t="s">
        <v>36</v>
      </c>
      <c r="F724">
        <v>3</v>
      </c>
      <c r="G724" s="7">
        <v>2684</v>
      </c>
      <c r="H724" t="s">
        <v>32</v>
      </c>
      <c r="I724">
        <v>2</v>
      </c>
      <c r="J724">
        <v>2</v>
      </c>
      <c r="K724" s="5">
        <v>0.08</v>
      </c>
      <c r="L724" s="5">
        <v>0.1</v>
      </c>
      <c r="M724" s="6">
        <f t="shared" si="33"/>
        <v>-2.0000000000000004E-2</v>
      </c>
      <c r="N724" s="8">
        <f t="shared" si="34"/>
        <v>536.80000000000007</v>
      </c>
      <c r="O724">
        <v>500</v>
      </c>
      <c r="P724" t="str">
        <f t="shared" si="35"/>
        <v>medium</v>
      </c>
      <c r="Q724" t="s">
        <v>33</v>
      </c>
      <c r="R724">
        <v>1391</v>
      </c>
      <c r="S724" t="s">
        <v>34</v>
      </c>
      <c r="T724">
        <v>10</v>
      </c>
      <c r="U724">
        <v>1</v>
      </c>
      <c r="V724" t="s">
        <v>40</v>
      </c>
      <c r="W724">
        <v>66</v>
      </c>
      <c r="X724">
        <v>3</v>
      </c>
      <c r="Y724">
        <v>1</v>
      </c>
      <c r="Z724" t="s">
        <v>37</v>
      </c>
      <c r="AA724">
        <v>12127</v>
      </c>
      <c r="AB724">
        <v>0</v>
      </c>
      <c r="AC724">
        <v>17</v>
      </c>
      <c r="AD724">
        <v>3</v>
      </c>
      <c r="AE724">
        <v>2</v>
      </c>
      <c r="AF724">
        <v>1</v>
      </c>
      <c r="AG724">
        <v>3</v>
      </c>
      <c r="AH724">
        <v>0</v>
      </c>
      <c r="AI724">
        <v>1</v>
      </c>
      <c r="AJ724">
        <v>0</v>
      </c>
      <c r="AK724" t="str">
        <f>IF(Table2[[#This Row],[Alpha]]&gt;3%,"high performer",IF(Table2[[#This Row],[Alpha]]&gt;0%,"average performer","low performer"))</f>
        <v>low performer</v>
      </c>
      <c r="AL724" s="8">
        <v>2722.7547205723008</v>
      </c>
      <c r="AM724">
        <f>Table2[[#This Row],[Salary]]/Table2[[#This Row],[Market Salary]]</f>
        <v>0.98576635630103515</v>
      </c>
      <c r="AN724" t="str">
        <f>IF(AND(Table2[[#This Row],[Alpha]]&gt;3%,Table2[[#This Row],[Salary]]&lt;MEDIAN(G:G)),"Underpaid",IF(AND(Table2[[#This Row],[Alpha]]&lt;0,Table2[[#This Row],[Salary]]&gt;MEDIAN(G:G)),"Overpaid","Fair"))</f>
        <v>Fair</v>
      </c>
      <c r="AO724" t="str">
        <f>IF(AND(Table2[[#This Row],[Alpha]]&gt;3%,Table2[[#This Row],[Tenure]]&gt;5),"Ready Now",IF(AND(Table2[[#This Row],[Alpha]]&gt;0,Table2[[#This Row],[Tenure]]&gt;3),"Ready Soon","Not Ready"))</f>
        <v>Not Ready</v>
      </c>
    </row>
    <row r="725" spans="1:41" x14ac:dyDescent="0.35">
      <c r="A725">
        <v>46</v>
      </c>
      <c r="B725" t="s">
        <v>32</v>
      </c>
      <c r="C725">
        <v>4</v>
      </c>
      <c r="D725" t="s">
        <v>35</v>
      </c>
      <c r="E725" t="s">
        <v>42</v>
      </c>
      <c r="F725">
        <v>3</v>
      </c>
      <c r="G725" s="7">
        <v>10845</v>
      </c>
      <c r="H725" t="s">
        <v>32</v>
      </c>
      <c r="I725">
        <v>3</v>
      </c>
      <c r="J725">
        <v>8</v>
      </c>
      <c r="K725" s="5">
        <v>0.12</v>
      </c>
      <c r="L725" s="5">
        <v>7.0000000000000007E-2</v>
      </c>
      <c r="M725" s="6">
        <f t="shared" si="33"/>
        <v>4.9999999999999989E-2</v>
      </c>
      <c r="N725" s="8">
        <f t="shared" si="34"/>
        <v>2169</v>
      </c>
      <c r="O725">
        <v>3000</v>
      </c>
      <c r="P725" t="str">
        <f t="shared" si="35"/>
        <v>low</v>
      </c>
      <c r="Q725" t="s">
        <v>26</v>
      </c>
      <c r="R725">
        <v>566</v>
      </c>
      <c r="S725" t="s">
        <v>34</v>
      </c>
      <c r="T725">
        <v>7</v>
      </c>
      <c r="U725">
        <v>2</v>
      </c>
      <c r="V725" t="s">
        <v>40</v>
      </c>
      <c r="W725">
        <v>75</v>
      </c>
      <c r="X725">
        <v>3</v>
      </c>
      <c r="Y725">
        <v>3</v>
      </c>
      <c r="Z725" t="s">
        <v>41</v>
      </c>
      <c r="AA725">
        <v>24208</v>
      </c>
      <c r="AB725">
        <v>6</v>
      </c>
      <c r="AC725">
        <v>13</v>
      </c>
      <c r="AD725">
        <v>3</v>
      </c>
      <c r="AE725">
        <v>2</v>
      </c>
      <c r="AF725">
        <v>1</v>
      </c>
      <c r="AG725">
        <v>13</v>
      </c>
      <c r="AH725">
        <v>3</v>
      </c>
      <c r="AI725">
        <v>7</v>
      </c>
      <c r="AJ725">
        <v>0</v>
      </c>
      <c r="AK725" t="str">
        <f>IF(Table2[[#This Row],[Alpha]]&gt;3%,"high performer",IF(Table2[[#This Row],[Alpha]]&gt;0%,"average performer","low performer"))</f>
        <v>high performer</v>
      </c>
      <c r="AL725" s="8">
        <v>11822.274540265502</v>
      </c>
      <c r="AM725">
        <f>Table2[[#This Row],[Salary]]/Table2[[#This Row],[Market Salary]]</f>
        <v>0.91733616598591061</v>
      </c>
      <c r="AN725" t="str">
        <f>IF(AND(Table2[[#This Row],[Alpha]]&gt;3%,Table2[[#This Row],[Salary]]&lt;MEDIAN(G:G)),"Underpaid",IF(AND(Table2[[#This Row],[Alpha]]&lt;0,Table2[[#This Row],[Salary]]&gt;MEDIAN(G:G)),"Overpaid","Fair"))</f>
        <v>Fair</v>
      </c>
      <c r="AO725" t="str">
        <f>IF(AND(Table2[[#This Row],[Alpha]]&gt;3%,Table2[[#This Row],[Tenure]]&gt;5),"Ready Now",IF(AND(Table2[[#This Row],[Alpha]]&gt;0,Table2[[#This Row],[Tenure]]&gt;3),"Ready Soon","Not Ready"))</f>
        <v>Ready Now</v>
      </c>
    </row>
    <row r="726" spans="1:41" x14ac:dyDescent="0.35">
      <c r="A726">
        <v>24</v>
      </c>
      <c r="B726" t="s">
        <v>32</v>
      </c>
      <c r="C726">
        <v>4</v>
      </c>
      <c r="D726" t="s">
        <v>29</v>
      </c>
      <c r="E726" t="s">
        <v>42</v>
      </c>
      <c r="F726">
        <v>3</v>
      </c>
      <c r="G726" s="7">
        <v>4377</v>
      </c>
      <c r="H726" t="s">
        <v>32</v>
      </c>
      <c r="I726">
        <v>3</v>
      </c>
      <c r="J726">
        <v>4</v>
      </c>
      <c r="K726" s="5">
        <v>0.08</v>
      </c>
      <c r="L726" s="5">
        <v>0.1</v>
      </c>
      <c r="M726" s="6">
        <f t="shared" si="33"/>
        <v>-2.0000000000000004E-2</v>
      </c>
      <c r="N726" s="8">
        <f t="shared" si="34"/>
        <v>875.40000000000009</v>
      </c>
      <c r="O726">
        <v>500</v>
      </c>
      <c r="P726" t="str">
        <f t="shared" si="35"/>
        <v>medium</v>
      </c>
      <c r="Q726" t="s">
        <v>26</v>
      </c>
      <c r="R726">
        <v>1206</v>
      </c>
      <c r="S726" t="s">
        <v>34</v>
      </c>
      <c r="T726">
        <v>17</v>
      </c>
      <c r="U726">
        <v>1</v>
      </c>
      <c r="V726" t="s">
        <v>40</v>
      </c>
      <c r="W726">
        <v>41</v>
      </c>
      <c r="X726">
        <v>2</v>
      </c>
      <c r="Y726">
        <v>2</v>
      </c>
      <c r="Z726" t="s">
        <v>41</v>
      </c>
      <c r="AA726">
        <v>24117</v>
      </c>
      <c r="AB726">
        <v>1</v>
      </c>
      <c r="AC726">
        <v>15</v>
      </c>
      <c r="AD726">
        <v>3</v>
      </c>
      <c r="AE726">
        <v>2</v>
      </c>
      <c r="AF726">
        <v>2</v>
      </c>
      <c r="AG726">
        <v>5</v>
      </c>
      <c r="AH726">
        <v>6</v>
      </c>
      <c r="AI726">
        <v>2</v>
      </c>
      <c r="AJ726">
        <v>3</v>
      </c>
      <c r="AK726" t="str">
        <f>IF(Table2[[#This Row],[Alpha]]&gt;3%,"high performer",IF(Table2[[#This Row],[Alpha]]&gt;0%,"average performer","low performer"))</f>
        <v>low performer</v>
      </c>
      <c r="AL726" s="8">
        <v>5018.7684929961215</v>
      </c>
      <c r="AM726">
        <f>Table2[[#This Row],[Salary]]/Table2[[#This Row],[Market Salary]]</f>
        <v>0.87212630072661579</v>
      </c>
      <c r="AN726" t="str">
        <f>IF(AND(Table2[[#This Row],[Alpha]]&gt;3%,Table2[[#This Row],[Salary]]&lt;MEDIAN(G:G)),"Underpaid",IF(AND(Table2[[#This Row],[Alpha]]&lt;0,Table2[[#This Row],[Salary]]&gt;MEDIAN(G:G)),"Overpaid","Fair"))</f>
        <v>Fair</v>
      </c>
      <c r="AO726" t="str">
        <f>IF(AND(Table2[[#This Row],[Alpha]]&gt;3%,Table2[[#This Row],[Tenure]]&gt;5),"Ready Now",IF(AND(Table2[[#This Row],[Alpha]]&gt;0,Table2[[#This Row],[Tenure]]&gt;3),"Ready Soon","Not Ready"))</f>
        <v>Not Ready</v>
      </c>
    </row>
    <row r="727" spans="1:41" x14ac:dyDescent="0.35">
      <c r="A727">
        <v>35</v>
      </c>
      <c r="B727" t="s">
        <v>25</v>
      </c>
      <c r="C727">
        <v>3</v>
      </c>
      <c r="D727" t="s">
        <v>35</v>
      </c>
      <c r="E727" t="s">
        <v>39</v>
      </c>
      <c r="F727">
        <v>2</v>
      </c>
      <c r="G727" s="7">
        <v>3743</v>
      </c>
      <c r="H727" t="s">
        <v>25</v>
      </c>
      <c r="I727">
        <v>1</v>
      </c>
      <c r="J727">
        <v>4</v>
      </c>
      <c r="K727" s="5">
        <v>0.15</v>
      </c>
      <c r="L727" s="5">
        <v>0.09</v>
      </c>
      <c r="M727" s="6">
        <f t="shared" si="33"/>
        <v>0.06</v>
      </c>
      <c r="N727" s="8">
        <f t="shared" si="34"/>
        <v>748.6</v>
      </c>
      <c r="O727">
        <v>500</v>
      </c>
      <c r="P727" t="str">
        <f t="shared" si="35"/>
        <v>low</v>
      </c>
      <c r="Q727" t="s">
        <v>26</v>
      </c>
      <c r="R727">
        <v>622</v>
      </c>
      <c r="S727" t="s">
        <v>34</v>
      </c>
      <c r="T727">
        <v>14</v>
      </c>
      <c r="U727">
        <v>4</v>
      </c>
      <c r="V727" t="s">
        <v>38</v>
      </c>
      <c r="W727">
        <v>39</v>
      </c>
      <c r="X727">
        <v>2</v>
      </c>
      <c r="Y727">
        <v>1</v>
      </c>
      <c r="Z727" t="s">
        <v>41</v>
      </c>
      <c r="AA727">
        <v>10074</v>
      </c>
      <c r="AB727">
        <v>1</v>
      </c>
      <c r="AC727">
        <v>24</v>
      </c>
      <c r="AD727">
        <v>4</v>
      </c>
      <c r="AE727">
        <v>4</v>
      </c>
      <c r="AF727">
        <v>1</v>
      </c>
      <c r="AG727">
        <v>5</v>
      </c>
      <c r="AH727">
        <v>2</v>
      </c>
      <c r="AI727">
        <v>2</v>
      </c>
      <c r="AJ727">
        <v>0</v>
      </c>
      <c r="AK727" t="str">
        <f>IF(Table2[[#This Row],[Alpha]]&gt;3%,"high performer",IF(Table2[[#This Row],[Alpha]]&gt;0%,"average performer","low performer"))</f>
        <v>high performer</v>
      </c>
      <c r="AL727" s="8">
        <v>4772.9399181766357</v>
      </c>
      <c r="AM727">
        <f>Table2[[#This Row],[Salary]]/Table2[[#This Row],[Market Salary]]</f>
        <v>0.78421267901270908</v>
      </c>
      <c r="AN727" t="str">
        <f>IF(AND(Table2[[#This Row],[Alpha]]&gt;3%,Table2[[#This Row],[Salary]]&lt;MEDIAN(G:G)),"Underpaid",IF(AND(Table2[[#This Row],[Alpha]]&lt;0,Table2[[#This Row],[Salary]]&gt;MEDIAN(G:G)),"Overpaid","Fair"))</f>
        <v>Underpaid</v>
      </c>
      <c r="AO727" t="str">
        <f>IF(AND(Table2[[#This Row],[Alpha]]&gt;3%,Table2[[#This Row],[Tenure]]&gt;5),"Ready Now",IF(AND(Table2[[#This Row],[Alpha]]&gt;0,Table2[[#This Row],[Tenure]]&gt;3),"Ready Soon","Not Ready"))</f>
        <v>Ready Soon</v>
      </c>
    </row>
    <row r="728" spans="1:41" x14ac:dyDescent="0.35">
      <c r="A728">
        <v>31</v>
      </c>
      <c r="B728" t="s">
        <v>32</v>
      </c>
      <c r="C728">
        <v>3</v>
      </c>
      <c r="D728" t="s">
        <v>29</v>
      </c>
      <c r="E728" t="s">
        <v>42</v>
      </c>
      <c r="F728">
        <v>1</v>
      </c>
      <c r="G728" s="7">
        <v>4148</v>
      </c>
      <c r="H728" t="s">
        <v>32</v>
      </c>
      <c r="I728">
        <v>3</v>
      </c>
      <c r="J728">
        <v>4</v>
      </c>
      <c r="K728" s="5">
        <v>0.15</v>
      </c>
      <c r="L728" s="5">
        <v>0.1</v>
      </c>
      <c r="M728" s="6">
        <f t="shared" si="33"/>
        <v>4.9999999999999989E-2</v>
      </c>
      <c r="N728" s="8">
        <f t="shared" si="34"/>
        <v>829.6</v>
      </c>
      <c r="O728">
        <v>4500</v>
      </c>
      <c r="P728" t="str">
        <f t="shared" si="35"/>
        <v>low</v>
      </c>
      <c r="Q728" t="s">
        <v>33</v>
      </c>
      <c r="R728">
        <v>853</v>
      </c>
      <c r="S728" t="s">
        <v>34</v>
      </c>
      <c r="T728">
        <v>1</v>
      </c>
      <c r="U728">
        <v>1</v>
      </c>
      <c r="V728" t="s">
        <v>28</v>
      </c>
      <c r="W728">
        <v>96</v>
      </c>
      <c r="X728">
        <v>3</v>
      </c>
      <c r="Y728">
        <v>2</v>
      </c>
      <c r="Z728" t="s">
        <v>37</v>
      </c>
      <c r="AA728">
        <v>11275</v>
      </c>
      <c r="AB728">
        <v>1</v>
      </c>
      <c r="AC728">
        <v>12</v>
      </c>
      <c r="AD728">
        <v>3</v>
      </c>
      <c r="AE728">
        <v>3</v>
      </c>
      <c r="AF728">
        <v>1</v>
      </c>
      <c r="AG728">
        <v>4</v>
      </c>
      <c r="AH728">
        <v>1</v>
      </c>
      <c r="AI728">
        <v>3</v>
      </c>
      <c r="AJ728">
        <v>0</v>
      </c>
      <c r="AK728" t="str">
        <f>IF(Table2[[#This Row],[Alpha]]&gt;3%,"high performer",IF(Table2[[#This Row],[Alpha]]&gt;0%,"average performer","low performer"))</f>
        <v>high performer</v>
      </c>
      <c r="AL728" s="8">
        <v>5372.8060239166434</v>
      </c>
      <c r="AM728">
        <f>Table2[[#This Row],[Salary]]/Table2[[#This Row],[Market Salary]]</f>
        <v>0.77203606114486334</v>
      </c>
      <c r="AN728" t="str">
        <f>IF(AND(Table2[[#This Row],[Alpha]]&gt;3%,Table2[[#This Row],[Salary]]&lt;MEDIAN(G:G)),"Underpaid",IF(AND(Table2[[#This Row],[Alpha]]&lt;0,Table2[[#This Row],[Salary]]&gt;MEDIAN(G:G)),"Overpaid","Fair"))</f>
        <v>Underpaid</v>
      </c>
      <c r="AO728" t="str">
        <f>IF(AND(Table2[[#This Row],[Alpha]]&gt;3%,Table2[[#This Row],[Tenure]]&gt;5),"Ready Now",IF(AND(Table2[[#This Row],[Alpha]]&gt;0,Table2[[#This Row],[Tenure]]&gt;3),"Ready Soon","Not Ready"))</f>
        <v>Ready Soon</v>
      </c>
    </row>
    <row r="729" spans="1:41" x14ac:dyDescent="0.35">
      <c r="A729">
        <v>18</v>
      </c>
      <c r="B729" t="s">
        <v>32</v>
      </c>
      <c r="C729">
        <v>2</v>
      </c>
      <c r="D729" t="s">
        <v>35</v>
      </c>
      <c r="E729" t="s">
        <v>36</v>
      </c>
      <c r="F729">
        <v>4</v>
      </c>
      <c r="G729" s="7">
        <v>1051</v>
      </c>
      <c r="H729" t="s">
        <v>32</v>
      </c>
      <c r="I729">
        <v>3</v>
      </c>
      <c r="J729">
        <v>0</v>
      </c>
      <c r="K729" s="5">
        <v>0.12</v>
      </c>
      <c r="L729" s="5">
        <v>0.11</v>
      </c>
      <c r="M729" s="6">
        <f t="shared" si="33"/>
        <v>9.999999999999995E-3</v>
      </c>
      <c r="N729" s="8">
        <f t="shared" si="34"/>
        <v>210.20000000000002</v>
      </c>
      <c r="O729">
        <v>1200</v>
      </c>
      <c r="P729" t="str">
        <f t="shared" si="35"/>
        <v>low</v>
      </c>
      <c r="Q729" t="s">
        <v>44</v>
      </c>
      <c r="R729">
        <v>287</v>
      </c>
      <c r="S729" t="s">
        <v>34</v>
      </c>
      <c r="T729">
        <v>5</v>
      </c>
      <c r="U729">
        <v>2</v>
      </c>
      <c r="V729" t="s">
        <v>28</v>
      </c>
      <c r="W729">
        <v>73</v>
      </c>
      <c r="X729">
        <v>3</v>
      </c>
      <c r="Y729">
        <v>1</v>
      </c>
      <c r="Z729" t="s">
        <v>31</v>
      </c>
      <c r="AA729">
        <v>13493</v>
      </c>
      <c r="AB729">
        <v>1</v>
      </c>
      <c r="AC729">
        <v>15</v>
      </c>
      <c r="AD729">
        <v>3</v>
      </c>
      <c r="AE729">
        <v>4</v>
      </c>
      <c r="AF729">
        <v>0</v>
      </c>
      <c r="AG729">
        <v>0</v>
      </c>
      <c r="AH729">
        <v>2</v>
      </c>
      <c r="AI729">
        <v>0</v>
      </c>
      <c r="AJ729">
        <v>0</v>
      </c>
      <c r="AK729" t="str">
        <f>IF(Table2[[#This Row],[Alpha]]&gt;3%,"high performer",IF(Table2[[#This Row],[Alpha]]&gt;0%,"average performer","low performer"))</f>
        <v>average performer</v>
      </c>
      <c r="AL729" s="8">
        <v>1287.6365514240549</v>
      </c>
      <c r="AM729">
        <f>Table2[[#This Row],[Salary]]/Table2[[#This Row],[Market Salary]]</f>
        <v>0.81622411140601125</v>
      </c>
      <c r="AN729" t="str">
        <f>IF(AND(Table2[[#This Row],[Alpha]]&gt;3%,Table2[[#This Row],[Salary]]&lt;MEDIAN(G:G)),"Underpaid",IF(AND(Table2[[#This Row],[Alpha]]&lt;0,Table2[[#This Row],[Salary]]&gt;MEDIAN(G:G)),"Overpaid","Fair"))</f>
        <v>Fair</v>
      </c>
      <c r="AO729" t="str">
        <f>IF(AND(Table2[[#This Row],[Alpha]]&gt;3%,Table2[[#This Row],[Tenure]]&gt;5),"Ready Now",IF(AND(Table2[[#This Row],[Alpha]]&gt;0,Table2[[#This Row],[Tenure]]&gt;3),"Ready Soon","Not Ready"))</f>
        <v>Not Ready</v>
      </c>
    </row>
    <row r="730" spans="1:41" x14ac:dyDescent="0.35">
      <c r="A730">
        <v>54</v>
      </c>
      <c r="B730" t="s">
        <v>32</v>
      </c>
      <c r="C730">
        <v>3</v>
      </c>
      <c r="D730" t="s">
        <v>29</v>
      </c>
      <c r="E730" t="s">
        <v>42</v>
      </c>
      <c r="F730">
        <v>3</v>
      </c>
      <c r="G730" s="7">
        <v>10739</v>
      </c>
      <c r="H730" t="s">
        <v>32</v>
      </c>
      <c r="I730">
        <v>3</v>
      </c>
      <c r="J730">
        <v>10</v>
      </c>
      <c r="K730" s="5">
        <v>0.1</v>
      </c>
      <c r="L730" s="5">
        <v>0.1</v>
      </c>
      <c r="M730" s="6">
        <f t="shared" si="33"/>
        <v>0</v>
      </c>
      <c r="N730" s="8">
        <f t="shared" si="34"/>
        <v>2147.8000000000002</v>
      </c>
      <c r="O730">
        <v>4500</v>
      </c>
      <c r="P730" t="str">
        <f t="shared" si="35"/>
        <v>low</v>
      </c>
      <c r="Q730" t="s">
        <v>26</v>
      </c>
      <c r="R730">
        <v>1441</v>
      </c>
      <c r="S730" t="s">
        <v>34</v>
      </c>
      <c r="T730">
        <v>17</v>
      </c>
      <c r="U730">
        <v>3</v>
      </c>
      <c r="V730" t="s">
        <v>49</v>
      </c>
      <c r="W730">
        <v>56</v>
      </c>
      <c r="X730">
        <v>3</v>
      </c>
      <c r="Y730">
        <v>3</v>
      </c>
      <c r="Z730" t="s">
        <v>37</v>
      </c>
      <c r="AA730">
        <v>13943</v>
      </c>
      <c r="AB730">
        <v>8</v>
      </c>
      <c r="AC730">
        <v>11</v>
      </c>
      <c r="AD730">
        <v>3</v>
      </c>
      <c r="AE730">
        <v>3</v>
      </c>
      <c r="AF730">
        <v>1</v>
      </c>
      <c r="AG730">
        <v>22</v>
      </c>
      <c r="AH730">
        <v>2</v>
      </c>
      <c r="AI730">
        <v>7</v>
      </c>
      <c r="AJ730">
        <v>0</v>
      </c>
      <c r="AK730" t="str">
        <f>IF(Table2[[#This Row],[Alpha]]&gt;3%,"high performer",IF(Table2[[#This Row],[Alpha]]&gt;0%,"average performer","low performer"))</f>
        <v>low performer</v>
      </c>
      <c r="AL730" s="8">
        <v>10943.970280622247</v>
      </c>
      <c r="AM730">
        <f>Table2[[#This Row],[Salary]]/Table2[[#This Row],[Market Salary]]</f>
        <v>0.98127093957983658</v>
      </c>
      <c r="AN730" t="str">
        <f>IF(AND(Table2[[#This Row],[Alpha]]&gt;3%,Table2[[#This Row],[Salary]]&lt;MEDIAN(G:G)),"Underpaid",IF(AND(Table2[[#This Row],[Alpha]]&lt;0,Table2[[#This Row],[Salary]]&gt;MEDIAN(G:G)),"Overpaid","Fair"))</f>
        <v>Fair</v>
      </c>
      <c r="AO730" t="str">
        <f>IF(AND(Table2[[#This Row],[Alpha]]&gt;3%,Table2[[#This Row],[Tenure]]&gt;5),"Ready Now",IF(AND(Table2[[#This Row],[Alpha]]&gt;0,Table2[[#This Row],[Tenure]]&gt;3),"Ready Soon","Not Ready"))</f>
        <v>Not Ready</v>
      </c>
    </row>
    <row r="731" spans="1:41" x14ac:dyDescent="0.35">
      <c r="A731">
        <v>35</v>
      </c>
      <c r="B731" t="s">
        <v>32</v>
      </c>
      <c r="C731">
        <v>3</v>
      </c>
      <c r="D731" t="s">
        <v>29</v>
      </c>
      <c r="E731" t="s">
        <v>43</v>
      </c>
      <c r="F731">
        <v>3</v>
      </c>
      <c r="G731" s="7">
        <v>10388</v>
      </c>
      <c r="H731" t="s">
        <v>25</v>
      </c>
      <c r="I731">
        <v>2</v>
      </c>
      <c r="J731">
        <v>16</v>
      </c>
      <c r="K731" s="5">
        <v>0.12</v>
      </c>
      <c r="L731" s="5">
        <v>0.1</v>
      </c>
      <c r="M731" s="6">
        <f t="shared" si="33"/>
        <v>1.999999999999999E-2</v>
      </c>
      <c r="N731" s="8">
        <f t="shared" si="34"/>
        <v>2077.6</v>
      </c>
      <c r="O731">
        <v>3000</v>
      </c>
      <c r="P731" t="str">
        <f t="shared" si="35"/>
        <v>medium</v>
      </c>
      <c r="Q731" t="s">
        <v>26</v>
      </c>
      <c r="R731">
        <v>583</v>
      </c>
      <c r="S731" t="s">
        <v>34</v>
      </c>
      <c r="T731">
        <v>25</v>
      </c>
      <c r="U731">
        <v>4</v>
      </c>
      <c r="V731" t="s">
        <v>40</v>
      </c>
      <c r="W731">
        <v>57</v>
      </c>
      <c r="X731">
        <v>3</v>
      </c>
      <c r="Y731">
        <v>3</v>
      </c>
      <c r="Z731" t="s">
        <v>41</v>
      </c>
      <c r="AA731">
        <v>6975</v>
      </c>
      <c r="AB731">
        <v>1</v>
      </c>
      <c r="AC731">
        <v>11</v>
      </c>
      <c r="AD731">
        <v>3</v>
      </c>
      <c r="AE731">
        <v>3</v>
      </c>
      <c r="AF731">
        <v>1</v>
      </c>
      <c r="AG731">
        <v>16</v>
      </c>
      <c r="AH731">
        <v>3</v>
      </c>
      <c r="AI731">
        <v>10</v>
      </c>
      <c r="AJ731">
        <v>10</v>
      </c>
      <c r="AK731" t="str">
        <f>IF(Table2[[#This Row],[Alpha]]&gt;3%,"high performer",IF(Table2[[#This Row],[Alpha]]&gt;0%,"average performer","low performer"))</f>
        <v>average performer</v>
      </c>
      <c r="AL731" s="8">
        <v>11046.103633701656</v>
      </c>
      <c r="AM731">
        <f>Table2[[#This Row],[Salary]]/Table2[[#This Row],[Market Salary]]</f>
        <v>0.94042210217059874</v>
      </c>
      <c r="AN731" t="str">
        <f>IF(AND(Table2[[#This Row],[Alpha]]&gt;3%,Table2[[#This Row],[Salary]]&lt;MEDIAN(G:G)),"Underpaid",IF(AND(Table2[[#This Row],[Alpha]]&lt;0,Table2[[#This Row],[Salary]]&gt;MEDIAN(G:G)),"Overpaid","Fair"))</f>
        <v>Fair</v>
      </c>
      <c r="AO731" t="str">
        <f>IF(AND(Table2[[#This Row],[Alpha]]&gt;3%,Table2[[#This Row],[Tenure]]&gt;5),"Ready Now",IF(AND(Table2[[#This Row],[Alpha]]&gt;0,Table2[[#This Row],[Tenure]]&gt;3),"Ready Soon","Not Ready"))</f>
        <v>Ready Soon</v>
      </c>
    </row>
    <row r="732" spans="1:41" x14ac:dyDescent="0.35">
      <c r="A732">
        <v>30</v>
      </c>
      <c r="B732" t="s">
        <v>32</v>
      </c>
      <c r="C732">
        <v>2</v>
      </c>
      <c r="D732" t="s">
        <v>29</v>
      </c>
      <c r="E732" t="s">
        <v>47</v>
      </c>
      <c r="F732">
        <v>1</v>
      </c>
      <c r="G732" s="7">
        <v>11416</v>
      </c>
      <c r="H732" t="s">
        <v>25</v>
      </c>
      <c r="I732">
        <v>2</v>
      </c>
      <c r="J732">
        <v>8</v>
      </c>
      <c r="K732" s="5">
        <v>0.08</v>
      </c>
      <c r="L732" s="5">
        <v>0.1</v>
      </c>
      <c r="M732" s="6">
        <f t="shared" si="33"/>
        <v>-2.0000000000000004E-2</v>
      </c>
      <c r="N732" s="8">
        <f t="shared" si="34"/>
        <v>2283.2000000000003</v>
      </c>
      <c r="O732">
        <v>4500</v>
      </c>
      <c r="P732" t="str">
        <f t="shared" si="35"/>
        <v>medium</v>
      </c>
      <c r="Q732" t="s">
        <v>26</v>
      </c>
      <c r="R732">
        <v>153</v>
      </c>
      <c r="S732" t="s">
        <v>34</v>
      </c>
      <c r="T732">
        <v>8</v>
      </c>
      <c r="U732">
        <v>2</v>
      </c>
      <c r="V732" t="s">
        <v>28</v>
      </c>
      <c r="W732">
        <v>73</v>
      </c>
      <c r="X732">
        <v>4</v>
      </c>
      <c r="Y732">
        <v>3</v>
      </c>
      <c r="Z732" t="s">
        <v>37</v>
      </c>
      <c r="AA732">
        <v>17802</v>
      </c>
      <c r="AB732">
        <v>0</v>
      </c>
      <c r="AC732">
        <v>12</v>
      </c>
      <c r="AD732">
        <v>3</v>
      </c>
      <c r="AE732">
        <v>3</v>
      </c>
      <c r="AF732">
        <v>3</v>
      </c>
      <c r="AG732">
        <v>9</v>
      </c>
      <c r="AH732">
        <v>4</v>
      </c>
      <c r="AI732">
        <v>7</v>
      </c>
      <c r="AJ732">
        <v>1</v>
      </c>
      <c r="AK732" t="str">
        <f>IF(Table2[[#This Row],[Alpha]]&gt;3%,"high performer",IF(Table2[[#This Row],[Alpha]]&gt;0%,"average performer","low performer"))</f>
        <v>low performer</v>
      </c>
      <c r="AL732" s="8">
        <v>14295.890853391911</v>
      </c>
      <c r="AM732">
        <f>Table2[[#This Row],[Salary]]/Table2[[#This Row],[Market Salary]]</f>
        <v>0.7985511443165072</v>
      </c>
      <c r="AN732" t="str">
        <f>IF(AND(Table2[[#This Row],[Alpha]]&gt;3%,Table2[[#This Row],[Salary]]&lt;MEDIAN(G:G)),"Underpaid",IF(AND(Table2[[#This Row],[Alpha]]&lt;0,Table2[[#This Row],[Salary]]&gt;MEDIAN(G:G)),"Overpaid","Fair"))</f>
        <v>Overpaid</v>
      </c>
      <c r="AO732" t="str">
        <f>IF(AND(Table2[[#This Row],[Alpha]]&gt;3%,Table2[[#This Row],[Tenure]]&gt;5),"Ready Now",IF(AND(Table2[[#This Row],[Alpha]]&gt;0,Table2[[#This Row],[Tenure]]&gt;3),"Ready Soon","Not Ready"))</f>
        <v>Not Ready</v>
      </c>
    </row>
    <row r="733" spans="1:41" x14ac:dyDescent="0.35">
      <c r="A733">
        <v>20</v>
      </c>
      <c r="B733" t="s">
        <v>25</v>
      </c>
      <c r="C733">
        <v>4</v>
      </c>
      <c r="D733" t="s">
        <v>29</v>
      </c>
      <c r="E733" t="s">
        <v>36</v>
      </c>
      <c r="F733">
        <v>1</v>
      </c>
      <c r="G733" s="7">
        <v>2600</v>
      </c>
      <c r="H733" t="s">
        <v>25</v>
      </c>
      <c r="I733">
        <v>3</v>
      </c>
      <c r="J733">
        <v>1</v>
      </c>
      <c r="K733" s="5">
        <v>0.08</v>
      </c>
      <c r="L733" s="5">
        <v>0.1</v>
      </c>
      <c r="M733" s="6">
        <f t="shared" si="33"/>
        <v>-2.0000000000000004E-2</v>
      </c>
      <c r="N733" s="8">
        <f t="shared" si="34"/>
        <v>520</v>
      </c>
      <c r="O733">
        <v>500</v>
      </c>
      <c r="P733" t="str">
        <f t="shared" si="35"/>
        <v>medium</v>
      </c>
      <c r="Q733" t="s">
        <v>26</v>
      </c>
      <c r="R733">
        <v>1097</v>
      </c>
      <c r="S733" t="s">
        <v>34</v>
      </c>
      <c r="T733">
        <v>11</v>
      </c>
      <c r="U733">
        <v>3</v>
      </c>
      <c r="V733" t="s">
        <v>40</v>
      </c>
      <c r="W733">
        <v>98</v>
      </c>
      <c r="X733">
        <v>2</v>
      </c>
      <c r="Y733">
        <v>1</v>
      </c>
      <c r="Z733" t="s">
        <v>31</v>
      </c>
      <c r="AA733">
        <v>18275</v>
      </c>
      <c r="AB733">
        <v>1</v>
      </c>
      <c r="AC733">
        <v>15</v>
      </c>
      <c r="AD733">
        <v>3</v>
      </c>
      <c r="AE733">
        <v>1</v>
      </c>
      <c r="AF733">
        <v>0</v>
      </c>
      <c r="AG733">
        <v>1</v>
      </c>
      <c r="AH733">
        <v>2</v>
      </c>
      <c r="AI733">
        <v>0</v>
      </c>
      <c r="AJ733">
        <v>0</v>
      </c>
      <c r="AK733" t="str">
        <f>IF(Table2[[#This Row],[Alpha]]&gt;3%,"high performer",IF(Table2[[#This Row],[Alpha]]&gt;0%,"average performer","low performer"))</f>
        <v>low performer</v>
      </c>
      <c r="AL733" s="8">
        <v>3372.9582340001898</v>
      </c>
      <c r="AM733">
        <f>Table2[[#This Row],[Salary]]/Table2[[#This Row],[Market Salary]]</f>
        <v>0.77083670167967266</v>
      </c>
      <c r="AN733" t="str">
        <f>IF(AND(Table2[[#This Row],[Alpha]]&gt;3%,Table2[[#This Row],[Salary]]&lt;MEDIAN(G:G)),"Underpaid",IF(AND(Table2[[#This Row],[Alpha]]&lt;0,Table2[[#This Row],[Salary]]&gt;MEDIAN(G:G)),"Overpaid","Fair"))</f>
        <v>Fair</v>
      </c>
      <c r="AO733" t="str">
        <f>IF(AND(Table2[[#This Row],[Alpha]]&gt;3%,Table2[[#This Row],[Tenure]]&gt;5),"Ready Now",IF(AND(Table2[[#This Row],[Alpha]]&gt;0,Table2[[#This Row],[Tenure]]&gt;3),"Ready Soon","Not Ready"))</f>
        <v>Not Ready</v>
      </c>
    </row>
    <row r="734" spans="1:41" x14ac:dyDescent="0.35">
      <c r="A734">
        <v>30</v>
      </c>
      <c r="B734" t="s">
        <v>25</v>
      </c>
      <c r="C734">
        <v>2</v>
      </c>
      <c r="D734" t="s">
        <v>29</v>
      </c>
      <c r="E734" t="s">
        <v>39</v>
      </c>
      <c r="F734">
        <v>2</v>
      </c>
      <c r="G734" s="7">
        <v>2422</v>
      </c>
      <c r="H734" t="s">
        <v>32</v>
      </c>
      <c r="I734">
        <v>3</v>
      </c>
      <c r="J734">
        <v>3</v>
      </c>
      <c r="K734" s="5">
        <v>0.12</v>
      </c>
      <c r="L734" s="5">
        <v>0.1</v>
      </c>
      <c r="M734" s="6">
        <f t="shared" si="33"/>
        <v>1.999999999999999E-2</v>
      </c>
      <c r="N734" s="8">
        <f t="shared" si="34"/>
        <v>484.40000000000003</v>
      </c>
      <c r="O734">
        <v>4500</v>
      </c>
      <c r="P734" t="str">
        <f t="shared" si="35"/>
        <v>low</v>
      </c>
      <c r="Q734" t="s">
        <v>33</v>
      </c>
      <c r="R734">
        <v>109</v>
      </c>
      <c r="S734" t="s">
        <v>34</v>
      </c>
      <c r="T734">
        <v>5</v>
      </c>
      <c r="U734">
        <v>3</v>
      </c>
      <c r="V734" t="s">
        <v>40</v>
      </c>
      <c r="W734">
        <v>60</v>
      </c>
      <c r="X734">
        <v>3</v>
      </c>
      <c r="Y734">
        <v>1</v>
      </c>
      <c r="Z734" t="s">
        <v>31</v>
      </c>
      <c r="AA734">
        <v>25725</v>
      </c>
      <c r="AB734">
        <v>0</v>
      </c>
      <c r="AC734">
        <v>17</v>
      </c>
      <c r="AD734">
        <v>3</v>
      </c>
      <c r="AE734">
        <v>1</v>
      </c>
      <c r="AF734">
        <v>0</v>
      </c>
      <c r="AG734">
        <v>4</v>
      </c>
      <c r="AH734">
        <v>3</v>
      </c>
      <c r="AI734">
        <v>2</v>
      </c>
      <c r="AJ734">
        <v>1</v>
      </c>
      <c r="AK734" t="str">
        <f>IF(Table2[[#This Row],[Alpha]]&gt;3%,"high performer",IF(Table2[[#This Row],[Alpha]]&gt;0%,"average performer","low performer"))</f>
        <v>average performer</v>
      </c>
      <c r="AL734" s="8">
        <v>2708.3830777391322</v>
      </c>
      <c r="AM734">
        <f>Table2[[#This Row],[Salary]]/Table2[[#This Row],[Market Salary]]</f>
        <v>0.89426049804660745</v>
      </c>
      <c r="AN734" t="str">
        <f>IF(AND(Table2[[#This Row],[Alpha]]&gt;3%,Table2[[#This Row],[Salary]]&lt;MEDIAN(G:G)),"Underpaid",IF(AND(Table2[[#This Row],[Alpha]]&lt;0,Table2[[#This Row],[Salary]]&gt;MEDIAN(G:G)),"Overpaid","Fair"))</f>
        <v>Fair</v>
      </c>
      <c r="AO734" t="str">
        <f>IF(AND(Table2[[#This Row],[Alpha]]&gt;3%,Table2[[#This Row],[Tenure]]&gt;5),"Ready Now",IF(AND(Table2[[#This Row],[Alpha]]&gt;0,Table2[[#This Row],[Tenure]]&gt;3),"Ready Soon","Not Ready"))</f>
        <v>Not Ready</v>
      </c>
    </row>
    <row r="735" spans="1:41" x14ac:dyDescent="0.35">
      <c r="A735">
        <v>26</v>
      </c>
      <c r="B735" t="s">
        <v>32</v>
      </c>
      <c r="C735">
        <v>4</v>
      </c>
      <c r="D735" t="s">
        <v>35</v>
      </c>
      <c r="E735" t="s">
        <v>42</v>
      </c>
      <c r="F735">
        <v>4</v>
      </c>
      <c r="G735" s="7">
        <v>5472</v>
      </c>
      <c r="H735" t="s">
        <v>32</v>
      </c>
      <c r="I735">
        <v>3</v>
      </c>
      <c r="J735">
        <v>8</v>
      </c>
      <c r="K735" s="5">
        <v>0.15</v>
      </c>
      <c r="L735" s="5">
        <v>0.11</v>
      </c>
      <c r="M735" s="6">
        <f t="shared" si="33"/>
        <v>3.9999999999999994E-2</v>
      </c>
      <c r="N735" s="8">
        <f t="shared" si="34"/>
        <v>1094.4000000000001</v>
      </c>
      <c r="O735">
        <v>4500</v>
      </c>
      <c r="P735" t="str">
        <f t="shared" si="35"/>
        <v>low</v>
      </c>
      <c r="Q735" t="s">
        <v>26</v>
      </c>
      <c r="R735">
        <v>1066</v>
      </c>
      <c r="S735" t="s">
        <v>34</v>
      </c>
      <c r="T735">
        <v>2</v>
      </c>
      <c r="U735">
        <v>2</v>
      </c>
      <c r="V735" t="s">
        <v>40</v>
      </c>
      <c r="W735">
        <v>32</v>
      </c>
      <c r="X735">
        <v>4</v>
      </c>
      <c r="Y735">
        <v>2</v>
      </c>
      <c r="Z735" t="s">
        <v>37</v>
      </c>
      <c r="AA735">
        <v>3334</v>
      </c>
      <c r="AB735">
        <v>1</v>
      </c>
      <c r="AC735">
        <v>12</v>
      </c>
      <c r="AD735">
        <v>3</v>
      </c>
      <c r="AE735">
        <v>2</v>
      </c>
      <c r="AF735">
        <v>0</v>
      </c>
      <c r="AG735">
        <v>8</v>
      </c>
      <c r="AH735">
        <v>2</v>
      </c>
      <c r="AI735">
        <v>7</v>
      </c>
      <c r="AJ735">
        <v>1</v>
      </c>
      <c r="AK735" t="str">
        <f>IF(Table2[[#This Row],[Alpha]]&gt;3%,"high performer",IF(Table2[[#This Row],[Alpha]]&gt;0%,"average performer","low performer"))</f>
        <v>high performer</v>
      </c>
      <c r="AL735" s="8">
        <v>6829.5802026208667</v>
      </c>
      <c r="AM735">
        <f>Table2[[#This Row],[Salary]]/Table2[[#This Row],[Market Salary]]</f>
        <v>0.80122054909028051</v>
      </c>
      <c r="AN735" t="str">
        <f>IF(AND(Table2[[#This Row],[Alpha]]&gt;3%,Table2[[#This Row],[Salary]]&lt;MEDIAN(G:G)),"Underpaid",IF(AND(Table2[[#This Row],[Alpha]]&lt;0,Table2[[#This Row],[Salary]]&gt;MEDIAN(G:G)),"Overpaid","Fair"))</f>
        <v>Fair</v>
      </c>
      <c r="AO735" t="str">
        <f>IF(AND(Table2[[#This Row],[Alpha]]&gt;3%,Table2[[#This Row],[Tenure]]&gt;5),"Ready Now",IF(AND(Table2[[#This Row],[Alpha]]&gt;0,Table2[[#This Row],[Tenure]]&gt;3),"Ready Soon","Not Ready"))</f>
        <v>Ready Now</v>
      </c>
    </row>
    <row r="736" spans="1:41" x14ac:dyDescent="0.35">
      <c r="A736">
        <v>22</v>
      </c>
      <c r="B736" t="s">
        <v>32</v>
      </c>
      <c r="C736">
        <v>2</v>
      </c>
      <c r="D736" t="s">
        <v>35</v>
      </c>
      <c r="E736" t="s">
        <v>39</v>
      </c>
      <c r="F736">
        <v>1</v>
      </c>
      <c r="G736" s="7">
        <v>2451</v>
      </c>
      <c r="H736" t="s">
        <v>32</v>
      </c>
      <c r="I736">
        <v>2</v>
      </c>
      <c r="J736">
        <v>4</v>
      </c>
      <c r="K736" s="5">
        <v>0.08</v>
      </c>
      <c r="L736" s="5">
        <v>7.0000000000000007E-2</v>
      </c>
      <c r="M736" s="6">
        <f t="shared" si="33"/>
        <v>9.999999999999995E-3</v>
      </c>
      <c r="N736" s="8">
        <f t="shared" si="34"/>
        <v>490.20000000000005</v>
      </c>
      <c r="O736">
        <v>1200</v>
      </c>
      <c r="P736" t="str">
        <f t="shared" si="35"/>
        <v>low</v>
      </c>
      <c r="Q736" t="s">
        <v>26</v>
      </c>
      <c r="R736">
        <v>217</v>
      </c>
      <c r="S736" t="s">
        <v>34</v>
      </c>
      <c r="T736">
        <v>8</v>
      </c>
      <c r="U736">
        <v>1</v>
      </c>
      <c r="V736" t="s">
        <v>28</v>
      </c>
      <c r="W736">
        <v>94</v>
      </c>
      <c r="X736">
        <v>1</v>
      </c>
      <c r="Y736">
        <v>1</v>
      </c>
      <c r="Z736" t="s">
        <v>37</v>
      </c>
      <c r="AA736">
        <v>6881</v>
      </c>
      <c r="AB736">
        <v>1</v>
      </c>
      <c r="AC736">
        <v>15</v>
      </c>
      <c r="AD736">
        <v>3</v>
      </c>
      <c r="AE736">
        <v>1</v>
      </c>
      <c r="AF736">
        <v>1</v>
      </c>
      <c r="AG736">
        <v>4</v>
      </c>
      <c r="AH736">
        <v>3</v>
      </c>
      <c r="AI736">
        <v>3</v>
      </c>
      <c r="AJ736">
        <v>1</v>
      </c>
      <c r="AK736" t="str">
        <f>IF(Table2[[#This Row],[Alpha]]&gt;3%,"high performer",IF(Table2[[#This Row],[Alpha]]&gt;0%,"average performer","low performer"))</f>
        <v>average performer</v>
      </c>
      <c r="AL736" s="8">
        <v>2529.8573556380534</v>
      </c>
      <c r="AM736">
        <f>Table2[[#This Row],[Salary]]/Table2[[#This Row],[Market Salary]]</f>
        <v>0.96882932728902227</v>
      </c>
      <c r="AN736" t="str">
        <f>IF(AND(Table2[[#This Row],[Alpha]]&gt;3%,Table2[[#This Row],[Salary]]&lt;MEDIAN(G:G)),"Underpaid",IF(AND(Table2[[#This Row],[Alpha]]&lt;0,Table2[[#This Row],[Salary]]&gt;MEDIAN(G:G)),"Overpaid","Fair"))</f>
        <v>Fair</v>
      </c>
      <c r="AO736" t="str">
        <f>IF(AND(Table2[[#This Row],[Alpha]]&gt;3%,Table2[[#This Row],[Tenure]]&gt;5),"Ready Now",IF(AND(Table2[[#This Row],[Alpha]]&gt;0,Table2[[#This Row],[Tenure]]&gt;3),"Ready Soon","Not Ready"))</f>
        <v>Ready Soon</v>
      </c>
    </row>
    <row r="737" spans="1:41" x14ac:dyDescent="0.35">
      <c r="A737">
        <v>48</v>
      </c>
      <c r="B737" t="s">
        <v>32</v>
      </c>
      <c r="C737">
        <v>1</v>
      </c>
      <c r="D737" t="s">
        <v>35</v>
      </c>
      <c r="E737" t="s">
        <v>43</v>
      </c>
      <c r="F737">
        <v>3</v>
      </c>
      <c r="G737" s="7">
        <v>4240</v>
      </c>
      <c r="H737" t="s">
        <v>32</v>
      </c>
      <c r="I737">
        <v>3</v>
      </c>
      <c r="J737">
        <v>2</v>
      </c>
      <c r="K737" s="5">
        <v>0.08</v>
      </c>
      <c r="L737" s="5">
        <v>0.09</v>
      </c>
      <c r="M737" s="6">
        <f t="shared" si="33"/>
        <v>-9.999999999999995E-3</v>
      </c>
      <c r="N737" s="8">
        <f t="shared" si="34"/>
        <v>848</v>
      </c>
      <c r="O737">
        <v>4500</v>
      </c>
      <c r="P737" t="str">
        <f t="shared" si="35"/>
        <v>low</v>
      </c>
      <c r="Q737" t="s">
        <v>26</v>
      </c>
      <c r="R737">
        <v>277</v>
      </c>
      <c r="S737" t="s">
        <v>34</v>
      </c>
      <c r="T737">
        <v>6</v>
      </c>
      <c r="U737">
        <v>3</v>
      </c>
      <c r="V737" t="s">
        <v>28</v>
      </c>
      <c r="W737">
        <v>97</v>
      </c>
      <c r="X737">
        <v>2</v>
      </c>
      <c r="Y737">
        <v>2</v>
      </c>
      <c r="Z737" t="s">
        <v>31</v>
      </c>
      <c r="AA737">
        <v>13119</v>
      </c>
      <c r="AB737">
        <v>2</v>
      </c>
      <c r="AC737">
        <v>13</v>
      </c>
      <c r="AD737">
        <v>3</v>
      </c>
      <c r="AE737">
        <v>4</v>
      </c>
      <c r="AF737">
        <v>0</v>
      </c>
      <c r="AG737">
        <v>19</v>
      </c>
      <c r="AH737">
        <v>0</v>
      </c>
      <c r="AI737">
        <v>2</v>
      </c>
      <c r="AJ737">
        <v>2</v>
      </c>
      <c r="AK737" t="str">
        <f>IF(Table2[[#This Row],[Alpha]]&gt;3%,"high performer",IF(Table2[[#This Row],[Alpha]]&gt;0%,"average performer","low performer"))</f>
        <v>low performer</v>
      </c>
      <c r="AL737" s="8">
        <v>4304.9030445895996</v>
      </c>
      <c r="AM737">
        <f>Table2[[#This Row],[Salary]]/Table2[[#This Row],[Market Salary]]</f>
        <v>0.98492345961863881</v>
      </c>
      <c r="AN737" t="str">
        <f>IF(AND(Table2[[#This Row],[Alpha]]&gt;3%,Table2[[#This Row],[Salary]]&lt;MEDIAN(G:G)),"Underpaid",IF(AND(Table2[[#This Row],[Alpha]]&lt;0,Table2[[#This Row],[Salary]]&gt;MEDIAN(G:G)),"Overpaid","Fair"))</f>
        <v>Fair</v>
      </c>
      <c r="AO737" t="str">
        <f>IF(AND(Table2[[#This Row],[Alpha]]&gt;3%,Table2[[#This Row],[Tenure]]&gt;5),"Ready Now",IF(AND(Table2[[#This Row],[Alpha]]&gt;0,Table2[[#This Row],[Tenure]]&gt;3),"Ready Soon","Not Ready"))</f>
        <v>Not Ready</v>
      </c>
    </row>
    <row r="738" spans="1:41" x14ac:dyDescent="0.35">
      <c r="A738">
        <v>48</v>
      </c>
      <c r="B738" t="s">
        <v>32</v>
      </c>
      <c r="C738">
        <v>3</v>
      </c>
      <c r="D738" t="s">
        <v>35</v>
      </c>
      <c r="E738" t="s">
        <v>43</v>
      </c>
      <c r="F738">
        <v>3</v>
      </c>
      <c r="G738" s="7">
        <v>10999</v>
      </c>
      <c r="H738" t="s">
        <v>32</v>
      </c>
      <c r="I738">
        <v>3</v>
      </c>
      <c r="J738">
        <v>15</v>
      </c>
      <c r="K738" s="5">
        <v>0.15</v>
      </c>
      <c r="L738" s="5">
        <v>0.1</v>
      </c>
      <c r="M738" s="6">
        <f t="shared" si="33"/>
        <v>4.9999999999999989E-2</v>
      </c>
      <c r="N738" s="8">
        <f t="shared" si="34"/>
        <v>2199.8000000000002</v>
      </c>
      <c r="O738">
        <v>4500</v>
      </c>
      <c r="P738" t="str">
        <f t="shared" si="35"/>
        <v>low</v>
      </c>
      <c r="Q738" t="s">
        <v>26</v>
      </c>
      <c r="R738">
        <v>1355</v>
      </c>
      <c r="S738" t="s">
        <v>34</v>
      </c>
      <c r="T738">
        <v>4</v>
      </c>
      <c r="U738">
        <v>4</v>
      </c>
      <c r="V738" t="s">
        <v>28</v>
      </c>
      <c r="W738">
        <v>78</v>
      </c>
      <c r="X738">
        <v>2</v>
      </c>
      <c r="Y738">
        <v>3</v>
      </c>
      <c r="Z738" t="s">
        <v>31</v>
      </c>
      <c r="AA738">
        <v>22245</v>
      </c>
      <c r="AB738">
        <v>7</v>
      </c>
      <c r="AC738">
        <v>14</v>
      </c>
      <c r="AD738">
        <v>3</v>
      </c>
      <c r="AE738">
        <v>2</v>
      </c>
      <c r="AF738">
        <v>0</v>
      </c>
      <c r="AG738">
        <v>27</v>
      </c>
      <c r="AH738">
        <v>3</v>
      </c>
      <c r="AI738">
        <v>11</v>
      </c>
      <c r="AJ738">
        <v>4</v>
      </c>
      <c r="AK738" t="str">
        <f>IF(Table2[[#This Row],[Alpha]]&gt;3%,"high performer",IF(Table2[[#This Row],[Alpha]]&gt;0%,"average performer","low performer"))</f>
        <v>high performer</v>
      </c>
      <c r="AL738" s="8">
        <v>13642.016871611486</v>
      </c>
      <c r="AM738">
        <f>Table2[[#This Row],[Salary]]/Table2[[#This Row],[Market Salary]]</f>
        <v>0.80625908203415997</v>
      </c>
      <c r="AN738" t="str">
        <f>IF(AND(Table2[[#This Row],[Alpha]]&gt;3%,Table2[[#This Row],[Salary]]&lt;MEDIAN(G:G)),"Underpaid",IF(AND(Table2[[#This Row],[Alpha]]&lt;0,Table2[[#This Row],[Salary]]&gt;MEDIAN(G:G)),"Overpaid","Fair"))</f>
        <v>Fair</v>
      </c>
      <c r="AO738" t="str">
        <f>IF(AND(Table2[[#This Row],[Alpha]]&gt;3%,Table2[[#This Row],[Tenure]]&gt;5),"Ready Now",IF(AND(Table2[[#This Row],[Alpha]]&gt;0,Table2[[#This Row],[Tenure]]&gt;3),"Ready Soon","Not Ready"))</f>
        <v>Ready Now</v>
      </c>
    </row>
    <row r="739" spans="1:41" x14ac:dyDescent="0.35">
      <c r="A739">
        <v>41</v>
      </c>
      <c r="B739" t="s">
        <v>32</v>
      </c>
      <c r="C739">
        <v>4</v>
      </c>
      <c r="D739" t="s">
        <v>29</v>
      </c>
      <c r="E739" t="s">
        <v>42</v>
      </c>
      <c r="F739">
        <v>3</v>
      </c>
      <c r="G739" s="7">
        <v>5003</v>
      </c>
      <c r="H739" t="s">
        <v>32</v>
      </c>
      <c r="I739">
        <v>3</v>
      </c>
      <c r="J739">
        <v>2</v>
      </c>
      <c r="K739" s="5">
        <v>0.08</v>
      </c>
      <c r="L739" s="5">
        <v>0.1</v>
      </c>
      <c r="M739" s="6">
        <f t="shared" si="33"/>
        <v>-2.0000000000000004E-2</v>
      </c>
      <c r="N739" s="8">
        <f t="shared" si="34"/>
        <v>1000.6</v>
      </c>
      <c r="O739">
        <v>500</v>
      </c>
      <c r="P739" t="str">
        <f t="shared" si="35"/>
        <v>medium</v>
      </c>
      <c r="Q739" t="s">
        <v>26</v>
      </c>
      <c r="R739">
        <v>549</v>
      </c>
      <c r="S739" t="s">
        <v>34</v>
      </c>
      <c r="T739">
        <v>7</v>
      </c>
      <c r="U739">
        <v>2</v>
      </c>
      <c r="V739" t="s">
        <v>40</v>
      </c>
      <c r="W739">
        <v>42</v>
      </c>
      <c r="X739">
        <v>3</v>
      </c>
      <c r="Y739">
        <v>2</v>
      </c>
      <c r="Z739" t="s">
        <v>31</v>
      </c>
      <c r="AA739">
        <v>23371</v>
      </c>
      <c r="AB739">
        <v>6</v>
      </c>
      <c r="AC739">
        <v>14</v>
      </c>
      <c r="AD739">
        <v>3</v>
      </c>
      <c r="AE739">
        <v>2</v>
      </c>
      <c r="AF739">
        <v>0</v>
      </c>
      <c r="AG739">
        <v>8</v>
      </c>
      <c r="AH739">
        <v>6</v>
      </c>
      <c r="AI739">
        <v>2</v>
      </c>
      <c r="AJ739">
        <v>2</v>
      </c>
      <c r="AK739" t="str">
        <f>IF(Table2[[#This Row],[Alpha]]&gt;3%,"high performer",IF(Table2[[#This Row],[Alpha]]&gt;0%,"average performer","low performer"))</f>
        <v>low performer</v>
      </c>
      <c r="AL739" s="8">
        <v>6027.8275019569846</v>
      </c>
      <c r="AM739">
        <f>Table2[[#This Row],[Salary]]/Table2[[#This Row],[Market Salary]]</f>
        <v>0.82998393672939952</v>
      </c>
      <c r="AN739" t="str">
        <f>IF(AND(Table2[[#This Row],[Alpha]]&gt;3%,Table2[[#This Row],[Salary]]&lt;MEDIAN(G:G)),"Underpaid",IF(AND(Table2[[#This Row],[Alpha]]&lt;0,Table2[[#This Row],[Salary]]&gt;MEDIAN(G:G)),"Overpaid","Fair"))</f>
        <v>Overpaid</v>
      </c>
      <c r="AO739" t="str">
        <f>IF(AND(Table2[[#This Row],[Alpha]]&gt;3%,Table2[[#This Row],[Tenure]]&gt;5),"Ready Now",IF(AND(Table2[[#This Row],[Alpha]]&gt;0,Table2[[#This Row],[Tenure]]&gt;3),"Ready Soon","Not Ready"))</f>
        <v>Not Ready</v>
      </c>
    </row>
    <row r="740" spans="1:41" x14ac:dyDescent="0.35">
      <c r="A740">
        <v>39</v>
      </c>
      <c r="B740" t="s">
        <v>32</v>
      </c>
      <c r="C740">
        <v>4</v>
      </c>
      <c r="D740" t="s">
        <v>29</v>
      </c>
      <c r="E740" t="s">
        <v>42</v>
      </c>
      <c r="F740">
        <v>4</v>
      </c>
      <c r="G740" s="7">
        <v>12742</v>
      </c>
      <c r="H740" t="s">
        <v>32</v>
      </c>
      <c r="I740">
        <v>3</v>
      </c>
      <c r="J740">
        <v>21</v>
      </c>
      <c r="K740" s="5">
        <v>0.12</v>
      </c>
      <c r="L740" s="5">
        <v>7.0000000000000007E-2</v>
      </c>
      <c r="M740" s="6">
        <f t="shared" si="33"/>
        <v>4.9999999999999989E-2</v>
      </c>
      <c r="N740" s="8">
        <f t="shared" si="34"/>
        <v>2548.4</v>
      </c>
      <c r="O740">
        <v>500</v>
      </c>
      <c r="P740" t="str">
        <f t="shared" si="35"/>
        <v>low</v>
      </c>
      <c r="Q740" t="s">
        <v>26</v>
      </c>
      <c r="R740">
        <v>466</v>
      </c>
      <c r="S740" t="s">
        <v>34</v>
      </c>
      <c r="T740">
        <v>1</v>
      </c>
      <c r="U740">
        <v>1</v>
      </c>
      <c r="V740" t="s">
        <v>28</v>
      </c>
      <c r="W740">
        <v>65</v>
      </c>
      <c r="X740">
        <v>2</v>
      </c>
      <c r="Y740">
        <v>4</v>
      </c>
      <c r="Z740" t="s">
        <v>37</v>
      </c>
      <c r="AA740">
        <v>7060</v>
      </c>
      <c r="AB740">
        <v>1</v>
      </c>
      <c r="AC740">
        <v>16</v>
      </c>
      <c r="AD740">
        <v>3</v>
      </c>
      <c r="AE740">
        <v>3</v>
      </c>
      <c r="AF740">
        <v>1</v>
      </c>
      <c r="AG740">
        <v>21</v>
      </c>
      <c r="AH740">
        <v>3</v>
      </c>
      <c r="AI740">
        <v>6</v>
      </c>
      <c r="AJ740">
        <v>11</v>
      </c>
      <c r="AK740" t="str">
        <f>IF(Table2[[#This Row],[Alpha]]&gt;3%,"high performer",IF(Table2[[#This Row],[Alpha]]&gt;0%,"average performer","low performer"))</f>
        <v>high performer</v>
      </c>
      <c r="AL740" s="8">
        <v>13945.03985694103</v>
      </c>
      <c r="AM740">
        <f>Table2[[#This Row],[Salary]]/Table2[[#This Row],[Market Salary]]</f>
        <v>0.91372990903699525</v>
      </c>
      <c r="AN740" t="str">
        <f>IF(AND(Table2[[#This Row],[Alpha]]&gt;3%,Table2[[#This Row],[Salary]]&lt;MEDIAN(G:G)),"Underpaid",IF(AND(Table2[[#This Row],[Alpha]]&lt;0,Table2[[#This Row],[Salary]]&gt;MEDIAN(G:G)),"Overpaid","Fair"))</f>
        <v>Fair</v>
      </c>
      <c r="AO740" t="str">
        <f>IF(AND(Table2[[#This Row],[Alpha]]&gt;3%,Table2[[#This Row],[Tenure]]&gt;5),"Ready Now",IF(AND(Table2[[#This Row],[Alpha]]&gt;0,Table2[[#This Row],[Tenure]]&gt;3),"Ready Soon","Not Ready"))</f>
        <v>Ready Now</v>
      </c>
    </row>
    <row r="741" spans="1:41" x14ac:dyDescent="0.35">
      <c r="A741">
        <v>27</v>
      </c>
      <c r="B741" t="s">
        <v>32</v>
      </c>
      <c r="C741">
        <v>1</v>
      </c>
      <c r="D741" t="s">
        <v>29</v>
      </c>
      <c r="E741" t="s">
        <v>42</v>
      </c>
      <c r="F741">
        <v>4</v>
      </c>
      <c r="G741" s="7">
        <v>4227</v>
      </c>
      <c r="H741" t="s">
        <v>32</v>
      </c>
      <c r="I741">
        <v>3</v>
      </c>
      <c r="J741">
        <v>3</v>
      </c>
      <c r="K741" s="5">
        <v>0.1</v>
      </c>
      <c r="L741" s="5">
        <v>0.1</v>
      </c>
      <c r="M741" s="6">
        <f t="shared" si="33"/>
        <v>0</v>
      </c>
      <c r="N741" s="8">
        <f t="shared" si="34"/>
        <v>845.40000000000009</v>
      </c>
      <c r="O741">
        <v>1200</v>
      </c>
      <c r="P741" t="str">
        <f t="shared" si="35"/>
        <v>medium</v>
      </c>
      <c r="Q741" t="s">
        <v>26</v>
      </c>
      <c r="R741">
        <v>1055</v>
      </c>
      <c r="S741" t="s">
        <v>34</v>
      </c>
      <c r="T741">
        <v>2</v>
      </c>
      <c r="U741">
        <v>4</v>
      </c>
      <c r="V741" t="s">
        <v>28</v>
      </c>
      <c r="W741">
        <v>47</v>
      </c>
      <c r="X741">
        <v>3</v>
      </c>
      <c r="Y741">
        <v>2</v>
      </c>
      <c r="Z741" t="s">
        <v>37</v>
      </c>
      <c r="AA741">
        <v>4658</v>
      </c>
      <c r="AB741">
        <v>0</v>
      </c>
      <c r="AC741">
        <v>18</v>
      </c>
      <c r="AD741">
        <v>3</v>
      </c>
      <c r="AE741">
        <v>2</v>
      </c>
      <c r="AF741">
        <v>1</v>
      </c>
      <c r="AG741">
        <v>4</v>
      </c>
      <c r="AH741">
        <v>2</v>
      </c>
      <c r="AI741">
        <v>2</v>
      </c>
      <c r="AJ741">
        <v>2</v>
      </c>
      <c r="AK741" t="str">
        <f>IF(Table2[[#This Row],[Alpha]]&gt;3%,"high performer",IF(Table2[[#This Row],[Alpha]]&gt;0%,"average performer","low performer"))</f>
        <v>low performer</v>
      </c>
      <c r="AL741" s="8">
        <v>5336.1130082393793</v>
      </c>
      <c r="AM741">
        <f>Table2[[#This Row],[Salary]]/Table2[[#This Row],[Market Salary]]</f>
        <v>0.79214964028557466</v>
      </c>
      <c r="AN741" t="str">
        <f>IF(AND(Table2[[#This Row],[Alpha]]&gt;3%,Table2[[#This Row],[Salary]]&lt;MEDIAN(G:G)),"Underpaid",IF(AND(Table2[[#This Row],[Alpha]]&lt;0,Table2[[#This Row],[Salary]]&gt;MEDIAN(G:G)),"Overpaid","Fair"))</f>
        <v>Fair</v>
      </c>
      <c r="AO741" t="str">
        <f>IF(AND(Table2[[#This Row],[Alpha]]&gt;3%,Table2[[#This Row],[Tenure]]&gt;5),"Ready Now",IF(AND(Table2[[#This Row],[Alpha]]&gt;0,Table2[[#This Row],[Tenure]]&gt;3),"Ready Soon","Not Ready"))</f>
        <v>Not Ready</v>
      </c>
    </row>
    <row r="742" spans="1:41" x14ac:dyDescent="0.35">
      <c r="A742">
        <v>35</v>
      </c>
      <c r="B742" t="s">
        <v>32</v>
      </c>
      <c r="C742">
        <v>2</v>
      </c>
      <c r="D742" t="s">
        <v>35</v>
      </c>
      <c r="E742" t="s">
        <v>39</v>
      </c>
      <c r="F742">
        <v>4</v>
      </c>
      <c r="G742" s="7">
        <v>3917</v>
      </c>
      <c r="H742" t="s">
        <v>32</v>
      </c>
      <c r="I742">
        <v>2</v>
      </c>
      <c r="J742">
        <v>3</v>
      </c>
      <c r="K742" s="5">
        <v>0.1</v>
      </c>
      <c r="L742" s="5">
        <v>0.1</v>
      </c>
      <c r="M742" s="6">
        <f t="shared" si="33"/>
        <v>0</v>
      </c>
      <c r="N742" s="8">
        <f t="shared" si="34"/>
        <v>783.40000000000009</v>
      </c>
      <c r="O742">
        <v>1200</v>
      </c>
      <c r="P742" t="str">
        <f t="shared" si="35"/>
        <v>low</v>
      </c>
      <c r="Q742" t="s">
        <v>26</v>
      </c>
      <c r="R742">
        <v>802</v>
      </c>
      <c r="S742" t="s">
        <v>34</v>
      </c>
      <c r="T742">
        <v>10</v>
      </c>
      <c r="U742">
        <v>3</v>
      </c>
      <c r="V742" t="s">
        <v>38</v>
      </c>
      <c r="W742">
        <v>45</v>
      </c>
      <c r="X742">
        <v>3</v>
      </c>
      <c r="Y742">
        <v>1</v>
      </c>
      <c r="Z742" t="s">
        <v>41</v>
      </c>
      <c r="AA742">
        <v>9541</v>
      </c>
      <c r="AB742">
        <v>1</v>
      </c>
      <c r="AC742">
        <v>20</v>
      </c>
      <c r="AD742">
        <v>4</v>
      </c>
      <c r="AE742">
        <v>1</v>
      </c>
      <c r="AF742">
        <v>1</v>
      </c>
      <c r="AG742">
        <v>3</v>
      </c>
      <c r="AH742">
        <v>4</v>
      </c>
      <c r="AI742">
        <v>2</v>
      </c>
      <c r="AJ742">
        <v>1</v>
      </c>
      <c r="AK742" t="str">
        <f>IF(Table2[[#This Row],[Alpha]]&gt;3%,"high performer",IF(Table2[[#This Row],[Alpha]]&gt;0%,"average performer","low performer"))</f>
        <v>low performer</v>
      </c>
      <c r="AL742" s="8">
        <v>4531.4770272267315</v>
      </c>
      <c r="AM742">
        <f>Table2[[#This Row],[Salary]]/Table2[[#This Row],[Market Salary]]</f>
        <v>0.8643980707538107</v>
      </c>
      <c r="AN742" t="str">
        <f>IF(AND(Table2[[#This Row],[Alpha]]&gt;3%,Table2[[#This Row],[Salary]]&lt;MEDIAN(G:G)),"Underpaid",IF(AND(Table2[[#This Row],[Alpha]]&lt;0,Table2[[#This Row],[Salary]]&gt;MEDIAN(G:G)),"Overpaid","Fair"))</f>
        <v>Fair</v>
      </c>
      <c r="AO742" t="str">
        <f>IF(AND(Table2[[#This Row],[Alpha]]&gt;3%,Table2[[#This Row],[Tenure]]&gt;5),"Ready Now",IF(AND(Table2[[#This Row],[Alpha]]&gt;0,Table2[[#This Row],[Tenure]]&gt;3),"Ready Soon","Not Ready"))</f>
        <v>Not Ready</v>
      </c>
    </row>
    <row r="743" spans="1:41" x14ac:dyDescent="0.35">
      <c r="A743">
        <v>42</v>
      </c>
      <c r="B743" t="s">
        <v>32</v>
      </c>
      <c r="C743">
        <v>4</v>
      </c>
      <c r="D743" t="s">
        <v>35</v>
      </c>
      <c r="E743" t="s">
        <v>45</v>
      </c>
      <c r="F743">
        <v>3</v>
      </c>
      <c r="G743" s="7">
        <v>18303</v>
      </c>
      <c r="H743" t="s">
        <v>32</v>
      </c>
      <c r="I743">
        <v>4</v>
      </c>
      <c r="J743">
        <v>1</v>
      </c>
      <c r="K743" s="5">
        <v>0.08</v>
      </c>
      <c r="L743" s="5">
        <v>7.0000000000000007E-2</v>
      </c>
      <c r="M743" s="6">
        <f t="shared" si="33"/>
        <v>9.999999999999995E-3</v>
      </c>
      <c r="N743" s="8">
        <f t="shared" si="34"/>
        <v>3660.6000000000004</v>
      </c>
      <c r="O743">
        <v>1200</v>
      </c>
      <c r="P743" t="str">
        <f t="shared" si="35"/>
        <v>low</v>
      </c>
      <c r="Q743" t="s">
        <v>26</v>
      </c>
      <c r="R743">
        <v>265</v>
      </c>
      <c r="S743" t="s">
        <v>27</v>
      </c>
      <c r="T743">
        <v>5</v>
      </c>
      <c r="U743">
        <v>2</v>
      </c>
      <c r="V743" t="s">
        <v>48</v>
      </c>
      <c r="W743">
        <v>90</v>
      </c>
      <c r="X743">
        <v>3</v>
      </c>
      <c r="Y743">
        <v>5</v>
      </c>
      <c r="Z743" t="s">
        <v>37</v>
      </c>
      <c r="AA743">
        <v>7770</v>
      </c>
      <c r="AB743">
        <v>6</v>
      </c>
      <c r="AC743">
        <v>13</v>
      </c>
      <c r="AD743">
        <v>3</v>
      </c>
      <c r="AE743">
        <v>2</v>
      </c>
      <c r="AF743">
        <v>0</v>
      </c>
      <c r="AG743">
        <v>21</v>
      </c>
      <c r="AH743">
        <v>3</v>
      </c>
      <c r="AI743">
        <v>0</v>
      </c>
      <c r="AJ743">
        <v>0</v>
      </c>
      <c r="AK743" t="str">
        <f>IF(Table2[[#This Row],[Alpha]]&gt;3%,"high performer",IF(Table2[[#This Row],[Alpha]]&gt;0%,"average performer","low performer"))</f>
        <v>average performer</v>
      </c>
      <c r="AL743" s="8">
        <v>21399.96878919673</v>
      </c>
      <c r="AM743">
        <f>Table2[[#This Row],[Salary]]/Table2[[#This Row],[Market Salary]]</f>
        <v>0.85528162121618789</v>
      </c>
      <c r="AN743" t="str">
        <f>IF(AND(Table2[[#This Row],[Alpha]]&gt;3%,Table2[[#This Row],[Salary]]&lt;MEDIAN(G:G)),"Underpaid",IF(AND(Table2[[#This Row],[Alpha]]&lt;0,Table2[[#This Row],[Salary]]&gt;MEDIAN(G:G)),"Overpaid","Fair"))</f>
        <v>Fair</v>
      </c>
      <c r="AO743" t="str">
        <f>IF(AND(Table2[[#This Row],[Alpha]]&gt;3%,Table2[[#This Row],[Tenure]]&gt;5),"Ready Now",IF(AND(Table2[[#This Row],[Alpha]]&gt;0,Table2[[#This Row],[Tenure]]&gt;3),"Ready Soon","Not Ready"))</f>
        <v>Not Ready</v>
      </c>
    </row>
    <row r="744" spans="1:41" x14ac:dyDescent="0.35">
      <c r="A744">
        <v>50</v>
      </c>
      <c r="B744" t="s">
        <v>32</v>
      </c>
      <c r="C744">
        <v>1</v>
      </c>
      <c r="D744" t="s">
        <v>35</v>
      </c>
      <c r="E744" t="s">
        <v>39</v>
      </c>
      <c r="F744">
        <v>4</v>
      </c>
      <c r="G744" s="7">
        <v>2380</v>
      </c>
      <c r="H744" t="s">
        <v>32</v>
      </c>
      <c r="I744">
        <v>3</v>
      </c>
      <c r="J744">
        <v>1</v>
      </c>
      <c r="K744" s="5">
        <v>0.12</v>
      </c>
      <c r="L744" s="5">
        <v>0.1</v>
      </c>
      <c r="M744" s="6">
        <f t="shared" si="33"/>
        <v>1.999999999999999E-2</v>
      </c>
      <c r="N744" s="8">
        <f t="shared" si="34"/>
        <v>476</v>
      </c>
      <c r="O744">
        <v>1200</v>
      </c>
      <c r="P744" t="str">
        <f t="shared" si="35"/>
        <v>High</v>
      </c>
      <c r="Q744" t="s">
        <v>26</v>
      </c>
      <c r="R744">
        <v>804</v>
      </c>
      <c r="S744" t="s">
        <v>34</v>
      </c>
      <c r="T744">
        <v>9</v>
      </c>
      <c r="U744">
        <v>3</v>
      </c>
      <c r="V744" t="s">
        <v>28</v>
      </c>
      <c r="W744">
        <v>64</v>
      </c>
      <c r="X744">
        <v>3</v>
      </c>
      <c r="Y744">
        <v>1</v>
      </c>
      <c r="Z744" t="s">
        <v>37</v>
      </c>
      <c r="AA744">
        <v>20165</v>
      </c>
      <c r="AB744">
        <v>4</v>
      </c>
      <c r="AC744">
        <v>18</v>
      </c>
      <c r="AD744">
        <v>3</v>
      </c>
      <c r="AE744">
        <v>2</v>
      </c>
      <c r="AF744">
        <v>0</v>
      </c>
      <c r="AG744">
        <v>8</v>
      </c>
      <c r="AH744">
        <v>5</v>
      </c>
      <c r="AI744">
        <v>0</v>
      </c>
      <c r="AJ744">
        <v>0</v>
      </c>
      <c r="AK744" t="str">
        <f>IF(Table2[[#This Row],[Alpha]]&gt;3%,"high performer",IF(Table2[[#This Row],[Alpha]]&gt;0%,"average performer","low performer"))</f>
        <v>average performer</v>
      </c>
      <c r="AL744" s="8">
        <v>2421.5651430105645</v>
      </c>
      <c r="AM744">
        <f>Table2[[#This Row],[Salary]]/Table2[[#This Row],[Market Salary]]</f>
        <v>0.98283542231744825</v>
      </c>
      <c r="AN744" t="str">
        <f>IF(AND(Table2[[#This Row],[Alpha]]&gt;3%,Table2[[#This Row],[Salary]]&lt;MEDIAN(G:G)),"Underpaid",IF(AND(Table2[[#This Row],[Alpha]]&lt;0,Table2[[#This Row],[Salary]]&gt;MEDIAN(G:G)),"Overpaid","Fair"))</f>
        <v>Fair</v>
      </c>
      <c r="AO744" t="str">
        <f>IF(AND(Table2[[#This Row],[Alpha]]&gt;3%,Table2[[#This Row],[Tenure]]&gt;5),"Ready Now",IF(AND(Table2[[#This Row],[Alpha]]&gt;0,Table2[[#This Row],[Tenure]]&gt;3),"Ready Soon","Not Ready"))</f>
        <v>Not Ready</v>
      </c>
    </row>
    <row r="745" spans="1:41" x14ac:dyDescent="0.35">
      <c r="A745">
        <v>59</v>
      </c>
      <c r="B745" t="s">
        <v>32</v>
      </c>
      <c r="C745">
        <v>3</v>
      </c>
      <c r="D745" t="s">
        <v>29</v>
      </c>
      <c r="E745" t="s">
        <v>42</v>
      </c>
      <c r="F745">
        <v>4</v>
      </c>
      <c r="G745" s="7">
        <v>13726</v>
      </c>
      <c r="H745" t="s">
        <v>25</v>
      </c>
      <c r="I745">
        <v>3</v>
      </c>
      <c r="J745">
        <v>5</v>
      </c>
      <c r="K745" s="5">
        <v>0.15</v>
      </c>
      <c r="L745" s="5">
        <v>7.0000000000000007E-2</v>
      </c>
      <c r="M745" s="6">
        <f t="shared" si="33"/>
        <v>7.9999999999999988E-2</v>
      </c>
      <c r="N745" s="8">
        <f t="shared" si="34"/>
        <v>2745.2000000000003</v>
      </c>
      <c r="O745">
        <v>500</v>
      </c>
      <c r="P745" t="str">
        <f t="shared" si="35"/>
        <v>low</v>
      </c>
      <c r="Q745" t="s">
        <v>26</v>
      </c>
      <c r="R745">
        <v>715</v>
      </c>
      <c r="S745" t="s">
        <v>34</v>
      </c>
      <c r="T745">
        <v>2</v>
      </c>
      <c r="U745">
        <v>3</v>
      </c>
      <c r="V745" t="s">
        <v>28</v>
      </c>
      <c r="W745">
        <v>69</v>
      </c>
      <c r="X745">
        <v>2</v>
      </c>
      <c r="Y745">
        <v>4</v>
      </c>
      <c r="Z745" t="s">
        <v>31</v>
      </c>
      <c r="AA745">
        <v>21829</v>
      </c>
      <c r="AB745">
        <v>3</v>
      </c>
      <c r="AC745">
        <v>13</v>
      </c>
      <c r="AD745">
        <v>3</v>
      </c>
      <c r="AE745">
        <v>1</v>
      </c>
      <c r="AF745">
        <v>0</v>
      </c>
      <c r="AG745">
        <v>30</v>
      </c>
      <c r="AH745">
        <v>4</v>
      </c>
      <c r="AI745">
        <v>3</v>
      </c>
      <c r="AJ745">
        <v>4</v>
      </c>
      <c r="AK745" t="str">
        <f>IF(Table2[[#This Row],[Alpha]]&gt;3%,"high performer",IF(Table2[[#This Row],[Alpha]]&gt;0%,"average performer","low performer"))</f>
        <v>high performer</v>
      </c>
      <c r="AL745" s="8">
        <v>16483.208083354664</v>
      </c>
      <c r="AM745">
        <f>Table2[[#This Row],[Salary]]/Table2[[#This Row],[Market Salary]]</f>
        <v>0.83272624664982586</v>
      </c>
      <c r="AN745" t="str">
        <f>IF(AND(Table2[[#This Row],[Alpha]]&gt;3%,Table2[[#This Row],[Salary]]&lt;MEDIAN(G:G)),"Underpaid",IF(AND(Table2[[#This Row],[Alpha]]&lt;0,Table2[[#This Row],[Salary]]&gt;MEDIAN(G:G)),"Overpaid","Fair"))</f>
        <v>Fair</v>
      </c>
      <c r="AO745" t="str">
        <f>IF(AND(Table2[[#This Row],[Alpha]]&gt;3%,Table2[[#This Row],[Tenure]]&gt;5),"Ready Now",IF(AND(Table2[[#This Row],[Alpha]]&gt;0,Table2[[#This Row],[Tenure]]&gt;3),"Ready Soon","Not Ready"))</f>
        <v>Ready Soon</v>
      </c>
    </row>
    <row r="746" spans="1:41" x14ac:dyDescent="0.35">
      <c r="A746">
        <v>37</v>
      </c>
      <c r="B746" t="s">
        <v>25</v>
      </c>
      <c r="C746">
        <v>1</v>
      </c>
      <c r="D746" t="s">
        <v>29</v>
      </c>
      <c r="E746" t="s">
        <v>43</v>
      </c>
      <c r="F746">
        <v>2</v>
      </c>
      <c r="G746" s="7">
        <v>4777</v>
      </c>
      <c r="H746" t="s">
        <v>32</v>
      </c>
      <c r="I746">
        <v>1</v>
      </c>
      <c r="J746">
        <v>1</v>
      </c>
      <c r="K746" s="5">
        <v>0.12</v>
      </c>
      <c r="L746" s="5">
        <v>7.0000000000000007E-2</v>
      </c>
      <c r="M746" s="6">
        <f t="shared" si="33"/>
        <v>4.9999999999999989E-2</v>
      </c>
      <c r="N746" s="8">
        <f t="shared" si="34"/>
        <v>955.40000000000009</v>
      </c>
      <c r="O746">
        <v>1200</v>
      </c>
      <c r="P746" t="str">
        <f t="shared" si="35"/>
        <v>medium</v>
      </c>
      <c r="Q746" t="s">
        <v>26</v>
      </c>
      <c r="R746">
        <v>1141</v>
      </c>
      <c r="S746" t="s">
        <v>34</v>
      </c>
      <c r="T746">
        <v>11</v>
      </c>
      <c r="U746">
        <v>2</v>
      </c>
      <c r="V746" t="s">
        <v>40</v>
      </c>
      <c r="W746">
        <v>61</v>
      </c>
      <c r="X746">
        <v>1</v>
      </c>
      <c r="Y746">
        <v>2</v>
      </c>
      <c r="Z746" t="s">
        <v>37</v>
      </c>
      <c r="AA746">
        <v>14382</v>
      </c>
      <c r="AB746">
        <v>5</v>
      </c>
      <c r="AC746">
        <v>15</v>
      </c>
      <c r="AD746">
        <v>3</v>
      </c>
      <c r="AE746">
        <v>1</v>
      </c>
      <c r="AF746">
        <v>0</v>
      </c>
      <c r="AG746">
        <v>15</v>
      </c>
      <c r="AH746">
        <v>2</v>
      </c>
      <c r="AI746">
        <v>0</v>
      </c>
      <c r="AJ746">
        <v>0</v>
      </c>
      <c r="AK746" t="str">
        <f>IF(Table2[[#This Row],[Alpha]]&gt;3%,"high performer",IF(Table2[[#This Row],[Alpha]]&gt;0%,"average performer","low performer"))</f>
        <v>high performer</v>
      </c>
      <c r="AL746" s="8">
        <v>5846.9579319549039</v>
      </c>
      <c r="AM746">
        <f>Table2[[#This Row],[Salary]]/Table2[[#This Row],[Market Salary]]</f>
        <v>0.81700604922991671</v>
      </c>
      <c r="AN746" t="str">
        <f>IF(AND(Table2[[#This Row],[Alpha]]&gt;3%,Table2[[#This Row],[Salary]]&lt;MEDIAN(G:G)),"Underpaid",IF(AND(Table2[[#This Row],[Alpha]]&lt;0,Table2[[#This Row],[Salary]]&gt;MEDIAN(G:G)),"Overpaid","Fair"))</f>
        <v>Underpaid</v>
      </c>
      <c r="AO746" t="str">
        <f>IF(AND(Table2[[#This Row],[Alpha]]&gt;3%,Table2[[#This Row],[Tenure]]&gt;5),"Ready Now",IF(AND(Table2[[#This Row],[Alpha]]&gt;0,Table2[[#This Row],[Tenure]]&gt;3),"Ready Soon","Not Ready"))</f>
        <v>Not Ready</v>
      </c>
    </row>
    <row r="747" spans="1:41" x14ac:dyDescent="0.35">
      <c r="A747">
        <v>55</v>
      </c>
      <c r="B747" t="s">
        <v>32</v>
      </c>
      <c r="C747">
        <v>3</v>
      </c>
      <c r="D747" t="s">
        <v>35</v>
      </c>
      <c r="E747" t="s">
        <v>43</v>
      </c>
      <c r="F747">
        <v>2</v>
      </c>
      <c r="G747" s="7">
        <v>6385</v>
      </c>
      <c r="H747" t="s">
        <v>25</v>
      </c>
      <c r="I747">
        <v>3</v>
      </c>
      <c r="J747">
        <v>8</v>
      </c>
      <c r="K747" s="5">
        <v>0.08</v>
      </c>
      <c r="L747" s="5">
        <v>0.09</v>
      </c>
      <c r="M747" s="6">
        <f t="shared" si="33"/>
        <v>-9.999999999999995E-3</v>
      </c>
      <c r="N747" s="8">
        <f t="shared" si="34"/>
        <v>1277</v>
      </c>
      <c r="O747">
        <v>3000</v>
      </c>
      <c r="P747" t="str">
        <f t="shared" si="35"/>
        <v>low</v>
      </c>
      <c r="Q747" t="s">
        <v>33</v>
      </c>
      <c r="R747">
        <v>135</v>
      </c>
      <c r="S747" t="s">
        <v>34</v>
      </c>
      <c r="T747">
        <v>18</v>
      </c>
      <c r="U747">
        <v>4</v>
      </c>
      <c r="V747" t="s">
        <v>40</v>
      </c>
      <c r="W747">
        <v>62</v>
      </c>
      <c r="X747">
        <v>3</v>
      </c>
      <c r="Y747">
        <v>2</v>
      </c>
      <c r="Z747" t="s">
        <v>37</v>
      </c>
      <c r="AA747">
        <v>12992</v>
      </c>
      <c r="AB747">
        <v>3</v>
      </c>
      <c r="AC747">
        <v>14</v>
      </c>
      <c r="AD747">
        <v>3</v>
      </c>
      <c r="AE747">
        <v>4</v>
      </c>
      <c r="AF747">
        <v>2</v>
      </c>
      <c r="AG747">
        <v>17</v>
      </c>
      <c r="AH747">
        <v>3</v>
      </c>
      <c r="AI747">
        <v>7</v>
      </c>
      <c r="AJ747">
        <v>6</v>
      </c>
      <c r="AK747" t="str">
        <f>IF(Table2[[#This Row],[Alpha]]&gt;3%,"high performer",IF(Table2[[#This Row],[Alpha]]&gt;0%,"average performer","low performer"))</f>
        <v>low performer</v>
      </c>
      <c r="AL747" s="8">
        <v>7104.9342852844638</v>
      </c>
      <c r="AM747">
        <f>Table2[[#This Row],[Salary]]/Table2[[#This Row],[Market Salary]]</f>
        <v>0.89867122532356547</v>
      </c>
      <c r="AN747" t="str">
        <f>IF(AND(Table2[[#This Row],[Alpha]]&gt;3%,Table2[[#This Row],[Salary]]&lt;MEDIAN(G:G)),"Underpaid",IF(AND(Table2[[#This Row],[Alpha]]&lt;0,Table2[[#This Row],[Salary]]&gt;MEDIAN(G:G)),"Overpaid","Fair"))</f>
        <v>Overpaid</v>
      </c>
      <c r="AO747" t="str">
        <f>IF(AND(Table2[[#This Row],[Alpha]]&gt;3%,Table2[[#This Row],[Tenure]]&gt;5),"Ready Now",IF(AND(Table2[[#This Row],[Alpha]]&gt;0,Table2[[#This Row],[Tenure]]&gt;3),"Ready Soon","Not Ready"))</f>
        <v>Not Ready</v>
      </c>
    </row>
    <row r="748" spans="1:41" x14ac:dyDescent="0.35">
      <c r="A748">
        <v>41</v>
      </c>
      <c r="B748" t="s">
        <v>32</v>
      </c>
      <c r="C748">
        <v>2</v>
      </c>
      <c r="D748" t="s">
        <v>29</v>
      </c>
      <c r="E748" t="s">
        <v>47</v>
      </c>
      <c r="F748">
        <v>3</v>
      </c>
      <c r="G748" s="7">
        <v>19973</v>
      </c>
      <c r="H748" t="s">
        <v>32</v>
      </c>
      <c r="I748">
        <v>3</v>
      </c>
      <c r="J748">
        <v>21</v>
      </c>
      <c r="K748" s="5">
        <v>0.08</v>
      </c>
      <c r="L748" s="5">
        <v>7.0000000000000007E-2</v>
      </c>
      <c r="M748" s="6">
        <f t="shared" si="33"/>
        <v>9.999999999999995E-3</v>
      </c>
      <c r="N748" s="8">
        <f t="shared" si="34"/>
        <v>3994.6000000000004</v>
      </c>
      <c r="O748">
        <v>3000</v>
      </c>
      <c r="P748" t="str">
        <f t="shared" si="35"/>
        <v>low</v>
      </c>
      <c r="Q748" t="s">
        <v>44</v>
      </c>
      <c r="R748">
        <v>247</v>
      </c>
      <c r="S748" t="s">
        <v>34</v>
      </c>
      <c r="T748">
        <v>7</v>
      </c>
      <c r="U748">
        <v>1</v>
      </c>
      <c r="V748" t="s">
        <v>28</v>
      </c>
      <c r="W748">
        <v>55</v>
      </c>
      <c r="X748">
        <v>1</v>
      </c>
      <c r="Y748">
        <v>5</v>
      </c>
      <c r="Z748" t="s">
        <v>41</v>
      </c>
      <c r="AA748">
        <v>20284</v>
      </c>
      <c r="AB748">
        <v>1</v>
      </c>
      <c r="AC748">
        <v>22</v>
      </c>
      <c r="AD748">
        <v>4</v>
      </c>
      <c r="AE748">
        <v>2</v>
      </c>
      <c r="AF748">
        <v>2</v>
      </c>
      <c r="AG748">
        <v>21</v>
      </c>
      <c r="AH748">
        <v>3</v>
      </c>
      <c r="AI748">
        <v>16</v>
      </c>
      <c r="AJ748">
        <v>5</v>
      </c>
      <c r="AK748" t="str">
        <f>IF(Table2[[#This Row],[Alpha]]&gt;3%,"high performer",IF(Table2[[#This Row],[Alpha]]&gt;0%,"average performer","low performer"))</f>
        <v>average performer</v>
      </c>
      <c r="AL748" s="8">
        <v>24646.559065473823</v>
      </c>
      <c r="AM748">
        <f>Table2[[#This Row],[Salary]]/Table2[[#This Row],[Market Salary]]</f>
        <v>0.81037681353171986</v>
      </c>
      <c r="AN748" t="str">
        <f>IF(AND(Table2[[#This Row],[Alpha]]&gt;3%,Table2[[#This Row],[Salary]]&lt;MEDIAN(G:G)),"Underpaid",IF(AND(Table2[[#This Row],[Alpha]]&lt;0,Table2[[#This Row],[Salary]]&gt;MEDIAN(G:G)),"Overpaid","Fair"))</f>
        <v>Fair</v>
      </c>
      <c r="AO748" t="str">
        <f>IF(AND(Table2[[#This Row],[Alpha]]&gt;3%,Table2[[#This Row],[Tenure]]&gt;5),"Ready Now",IF(AND(Table2[[#This Row],[Alpha]]&gt;0,Table2[[#This Row],[Tenure]]&gt;3),"Ready Soon","Not Ready"))</f>
        <v>Ready Soon</v>
      </c>
    </row>
    <row r="749" spans="1:41" x14ac:dyDescent="0.35">
      <c r="A749">
        <v>38</v>
      </c>
      <c r="B749" t="s">
        <v>32</v>
      </c>
      <c r="C749">
        <v>2</v>
      </c>
      <c r="D749" t="s">
        <v>35</v>
      </c>
      <c r="E749" t="s">
        <v>30</v>
      </c>
      <c r="F749">
        <v>4</v>
      </c>
      <c r="G749" s="7">
        <v>6861</v>
      </c>
      <c r="H749" t="s">
        <v>25</v>
      </c>
      <c r="I749">
        <v>3</v>
      </c>
      <c r="J749">
        <v>1</v>
      </c>
      <c r="K749" s="5">
        <v>0.15</v>
      </c>
      <c r="L749" s="5">
        <v>0.1</v>
      </c>
      <c r="M749" s="6">
        <f t="shared" si="33"/>
        <v>4.9999999999999989E-2</v>
      </c>
      <c r="N749" s="8">
        <f t="shared" si="34"/>
        <v>1372.2</v>
      </c>
      <c r="O749">
        <v>3000</v>
      </c>
      <c r="P749" t="str">
        <f t="shared" si="35"/>
        <v>High</v>
      </c>
      <c r="Q749" t="s">
        <v>26</v>
      </c>
      <c r="R749">
        <v>1035</v>
      </c>
      <c r="S749" t="s">
        <v>27</v>
      </c>
      <c r="T749">
        <v>3</v>
      </c>
      <c r="U749">
        <v>4</v>
      </c>
      <c r="V749" t="s">
        <v>28</v>
      </c>
      <c r="W749">
        <v>42</v>
      </c>
      <c r="X749">
        <v>3</v>
      </c>
      <c r="Y749">
        <v>2</v>
      </c>
      <c r="Z749" t="s">
        <v>31</v>
      </c>
      <c r="AA749">
        <v>4981</v>
      </c>
      <c r="AB749">
        <v>8</v>
      </c>
      <c r="AC749">
        <v>12</v>
      </c>
      <c r="AD749">
        <v>3</v>
      </c>
      <c r="AE749">
        <v>3</v>
      </c>
      <c r="AF749">
        <v>0</v>
      </c>
      <c r="AG749">
        <v>19</v>
      </c>
      <c r="AH749">
        <v>1</v>
      </c>
      <c r="AI749">
        <v>0</v>
      </c>
      <c r="AJ749">
        <v>0</v>
      </c>
      <c r="AK749" t="str">
        <f>IF(Table2[[#This Row],[Alpha]]&gt;3%,"high performer",IF(Table2[[#This Row],[Alpha]]&gt;0%,"average performer","low performer"))</f>
        <v>high performer</v>
      </c>
      <c r="AL749" s="8">
        <v>8760.1640230217745</v>
      </c>
      <c r="AM749">
        <f>Table2[[#This Row],[Salary]]/Table2[[#This Row],[Market Salary]]</f>
        <v>0.78320451329098884</v>
      </c>
      <c r="AN749" t="str">
        <f>IF(AND(Table2[[#This Row],[Alpha]]&gt;3%,Table2[[#This Row],[Salary]]&lt;MEDIAN(G:G)),"Underpaid",IF(AND(Table2[[#This Row],[Alpha]]&lt;0,Table2[[#This Row],[Salary]]&gt;MEDIAN(G:G)),"Overpaid","Fair"))</f>
        <v>Fair</v>
      </c>
      <c r="AO749" t="str">
        <f>IF(AND(Table2[[#This Row],[Alpha]]&gt;3%,Table2[[#This Row],[Tenure]]&gt;5),"Ready Now",IF(AND(Table2[[#This Row],[Alpha]]&gt;0,Table2[[#This Row],[Tenure]]&gt;3),"Ready Soon","Not Ready"))</f>
        <v>Not Ready</v>
      </c>
    </row>
    <row r="750" spans="1:41" x14ac:dyDescent="0.35">
      <c r="A750">
        <v>26</v>
      </c>
      <c r="B750" t="s">
        <v>25</v>
      </c>
      <c r="C750">
        <v>2</v>
      </c>
      <c r="D750" t="s">
        <v>35</v>
      </c>
      <c r="E750" t="s">
        <v>30</v>
      </c>
      <c r="F750">
        <v>1</v>
      </c>
      <c r="G750" s="7">
        <v>4969</v>
      </c>
      <c r="H750" t="s">
        <v>32</v>
      </c>
      <c r="I750">
        <v>3</v>
      </c>
      <c r="J750">
        <v>2</v>
      </c>
      <c r="K750" s="5">
        <v>0.1</v>
      </c>
      <c r="L750" s="5">
        <v>0.1</v>
      </c>
      <c r="M750" s="6">
        <f t="shared" si="33"/>
        <v>0</v>
      </c>
      <c r="N750" s="8">
        <f t="shared" si="34"/>
        <v>993.80000000000007</v>
      </c>
      <c r="O750">
        <v>3000</v>
      </c>
      <c r="P750" t="str">
        <f t="shared" si="35"/>
        <v>low</v>
      </c>
      <c r="Q750" t="s">
        <v>44</v>
      </c>
      <c r="R750">
        <v>265</v>
      </c>
      <c r="S750" t="s">
        <v>27</v>
      </c>
      <c r="T750">
        <v>29</v>
      </c>
      <c r="U750">
        <v>2</v>
      </c>
      <c r="V750" t="s">
        <v>40</v>
      </c>
      <c r="W750">
        <v>79</v>
      </c>
      <c r="X750">
        <v>1</v>
      </c>
      <c r="Y750">
        <v>2</v>
      </c>
      <c r="Z750" t="s">
        <v>31</v>
      </c>
      <c r="AA750">
        <v>21813</v>
      </c>
      <c r="AB750">
        <v>8</v>
      </c>
      <c r="AC750">
        <v>18</v>
      </c>
      <c r="AD750">
        <v>3</v>
      </c>
      <c r="AE750">
        <v>4</v>
      </c>
      <c r="AF750">
        <v>0</v>
      </c>
      <c r="AG750">
        <v>7</v>
      </c>
      <c r="AH750">
        <v>6</v>
      </c>
      <c r="AI750">
        <v>2</v>
      </c>
      <c r="AJ750">
        <v>2</v>
      </c>
      <c r="AK750" t="str">
        <f>IF(Table2[[#This Row],[Alpha]]&gt;3%,"high performer",IF(Table2[[#This Row],[Alpha]]&gt;0%,"average performer","low performer"))</f>
        <v>low performer</v>
      </c>
      <c r="AL750" s="8">
        <v>5140.5531021082707</v>
      </c>
      <c r="AM750">
        <f>Table2[[#This Row],[Salary]]/Table2[[#This Row],[Market Salary]]</f>
        <v>0.96662750122396124</v>
      </c>
      <c r="AN750" t="str">
        <f>IF(AND(Table2[[#This Row],[Alpha]]&gt;3%,Table2[[#This Row],[Salary]]&lt;MEDIAN(G:G)),"Underpaid",IF(AND(Table2[[#This Row],[Alpha]]&lt;0,Table2[[#This Row],[Salary]]&gt;MEDIAN(G:G)),"Overpaid","Fair"))</f>
        <v>Fair</v>
      </c>
      <c r="AO750" t="str">
        <f>IF(AND(Table2[[#This Row],[Alpha]]&gt;3%,Table2[[#This Row],[Tenure]]&gt;5),"Ready Now",IF(AND(Table2[[#This Row],[Alpha]]&gt;0,Table2[[#This Row],[Tenure]]&gt;3),"Ready Soon","Not Ready"))</f>
        <v>Not Ready</v>
      </c>
    </row>
    <row r="751" spans="1:41" x14ac:dyDescent="0.35">
      <c r="A751">
        <v>52</v>
      </c>
      <c r="B751" t="s">
        <v>25</v>
      </c>
      <c r="C751">
        <v>1</v>
      </c>
      <c r="D751" t="s">
        <v>29</v>
      </c>
      <c r="E751" t="s">
        <v>45</v>
      </c>
      <c r="F751">
        <v>4</v>
      </c>
      <c r="G751" s="7">
        <v>19845</v>
      </c>
      <c r="H751" t="s">
        <v>32</v>
      </c>
      <c r="I751">
        <v>3</v>
      </c>
      <c r="J751">
        <v>32</v>
      </c>
      <c r="K751" s="5">
        <v>0.1</v>
      </c>
      <c r="L751" s="5">
        <v>0.09</v>
      </c>
      <c r="M751" s="6">
        <f t="shared" si="33"/>
        <v>1.0000000000000009E-2</v>
      </c>
      <c r="N751" s="8">
        <f t="shared" si="34"/>
        <v>3969</v>
      </c>
      <c r="O751">
        <v>3000</v>
      </c>
      <c r="P751" t="str">
        <f t="shared" si="35"/>
        <v>low</v>
      </c>
      <c r="Q751" t="s">
        <v>26</v>
      </c>
      <c r="R751">
        <v>266</v>
      </c>
      <c r="S751" t="s">
        <v>27</v>
      </c>
      <c r="T751">
        <v>2</v>
      </c>
      <c r="U751">
        <v>1</v>
      </c>
      <c r="V751" t="s">
        <v>48</v>
      </c>
      <c r="W751">
        <v>57</v>
      </c>
      <c r="X751">
        <v>1</v>
      </c>
      <c r="Y751">
        <v>5</v>
      </c>
      <c r="Z751" t="s">
        <v>37</v>
      </c>
      <c r="AA751">
        <v>25846</v>
      </c>
      <c r="AB751">
        <v>1</v>
      </c>
      <c r="AC751">
        <v>15</v>
      </c>
      <c r="AD751">
        <v>3</v>
      </c>
      <c r="AE751">
        <v>4</v>
      </c>
      <c r="AF751">
        <v>1</v>
      </c>
      <c r="AG751">
        <v>33</v>
      </c>
      <c r="AH751">
        <v>3</v>
      </c>
      <c r="AI751">
        <v>14</v>
      </c>
      <c r="AJ751">
        <v>6</v>
      </c>
      <c r="AK751" t="str">
        <f>IF(Table2[[#This Row],[Alpha]]&gt;3%,"high performer",IF(Table2[[#This Row],[Alpha]]&gt;0%,"average performer","low performer"))</f>
        <v>average performer</v>
      </c>
      <c r="AL751" s="8">
        <v>22581.185435708514</v>
      </c>
      <c r="AM751">
        <f>Table2[[#This Row],[Salary]]/Table2[[#This Row],[Market Salary]]</f>
        <v>0.87882897275261396</v>
      </c>
      <c r="AN751" t="str">
        <f>IF(AND(Table2[[#This Row],[Alpha]]&gt;3%,Table2[[#This Row],[Salary]]&lt;MEDIAN(G:G)),"Underpaid",IF(AND(Table2[[#This Row],[Alpha]]&lt;0,Table2[[#This Row],[Salary]]&gt;MEDIAN(G:G)),"Overpaid","Fair"))</f>
        <v>Fair</v>
      </c>
      <c r="AO751" t="str">
        <f>IF(AND(Table2[[#This Row],[Alpha]]&gt;3%,Table2[[#This Row],[Tenure]]&gt;5),"Ready Now",IF(AND(Table2[[#This Row],[Alpha]]&gt;0,Table2[[#This Row],[Tenure]]&gt;3),"Ready Soon","Not Ready"))</f>
        <v>Ready Soon</v>
      </c>
    </row>
    <row r="752" spans="1:41" x14ac:dyDescent="0.35">
      <c r="A752">
        <v>44</v>
      </c>
      <c r="B752" t="s">
        <v>32</v>
      </c>
      <c r="C752">
        <v>4</v>
      </c>
      <c r="D752" t="s">
        <v>29</v>
      </c>
      <c r="E752" t="s">
        <v>30</v>
      </c>
      <c r="F752">
        <v>4</v>
      </c>
      <c r="G752" s="7">
        <v>13320</v>
      </c>
      <c r="H752" t="s">
        <v>25</v>
      </c>
      <c r="I752">
        <v>3</v>
      </c>
      <c r="J752">
        <v>12</v>
      </c>
      <c r="K752" s="5">
        <v>0.1</v>
      </c>
      <c r="L752" s="5">
        <v>7.0000000000000007E-2</v>
      </c>
      <c r="M752" s="6">
        <f t="shared" si="33"/>
        <v>0.03</v>
      </c>
      <c r="N752" s="8">
        <f t="shared" si="34"/>
        <v>2664</v>
      </c>
      <c r="O752">
        <v>4500</v>
      </c>
      <c r="P752" t="str">
        <f t="shared" si="35"/>
        <v>High</v>
      </c>
      <c r="Q752" t="s">
        <v>26</v>
      </c>
      <c r="R752">
        <v>1448</v>
      </c>
      <c r="S752" t="s">
        <v>27</v>
      </c>
      <c r="T752">
        <v>28</v>
      </c>
      <c r="U752">
        <v>3</v>
      </c>
      <c r="V752" t="s">
        <v>40</v>
      </c>
      <c r="W752">
        <v>53</v>
      </c>
      <c r="X752">
        <v>4</v>
      </c>
      <c r="Y752">
        <v>4</v>
      </c>
      <c r="Z752" t="s">
        <v>37</v>
      </c>
      <c r="AA752">
        <v>11737</v>
      </c>
      <c r="AB752">
        <v>3</v>
      </c>
      <c r="AC752">
        <v>18</v>
      </c>
      <c r="AD752">
        <v>3</v>
      </c>
      <c r="AE752">
        <v>3</v>
      </c>
      <c r="AF752">
        <v>1</v>
      </c>
      <c r="AG752">
        <v>23</v>
      </c>
      <c r="AH752">
        <v>2</v>
      </c>
      <c r="AI752">
        <v>11</v>
      </c>
      <c r="AJ752">
        <v>11</v>
      </c>
      <c r="AK752" t="str">
        <f>IF(Table2[[#This Row],[Alpha]]&gt;3%,"high performer",IF(Table2[[#This Row],[Alpha]]&gt;0%,"average performer","low performer"))</f>
        <v>average performer</v>
      </c>
      <c r="AL752" s="8">
        <v>14632.705022288861</v>
      </c>
      <c r="AM752">
        <f>Table2[[#This Row],[Salary]]/Table2[[#This Row],[Market Salary]]</f>
        <v>0.91028965455879007</v>
      </c>
      <c r="AN752" t="str">
        <f>IF(AND(Table2[[#This Row],[Alpha]]&gt;3%,Table2[[#This Row],[Salary]]&lt;MEDIAN(G:G)),"Underpaid",IF(AND(Table2[[#This Row],[Alpha]]&lt;0,Table2[[#This Row],[Salary]]&gt;MEDIAN(G:G)),"Overpaid","Fair"))</f>
        <v>Fair</v>
      </c>
      <c r="AO752" t="str">
        <f>IF(AND(Table2[[#This Row],[Alpha]]&gt;3%,Table2[[#This Row],[Tenure]]&gt;5),"Ready Now",IF(AND(Table2[[#This Row],[Alpha]]&gt;0,Table2[[#This Row],[Tenure]]&gt;3),"Ready Soon","Not Ready"))</f>
        <v>Ready Soon</v>
      </c>
    </row>
    <row r="753" spans="1:41" x14ac:dyDescent="0.35">
      <c r="A753">
        <v>50</v>
      </c>
      <c r="B753" t="s">
        <v>32</v>
      </c>
      <c r="C753">
        <v>4</v>
      </c>
      <c r="D753" t="s">
        <v>29</v>
      </c>
      <c r="E753" t="s">
        <v>30</v>
      </c>
      <c r="F753">
        <v>3</v>
      </c>
      <c r="G753" s="7">
        <v>6347</v>
      </c>
      <c r="H753" t="s">
        <v>32</v>
      </c>
      <c r="I753">
        <v>3</v>
      </c>
      <c r="J753">
        <v>18</v>
      </c>
      <c r="K753" s="5">
        <v>0.15</v>
      </c>
      <c r="L753" s="5">
        <v>0.11</v>
      </c>
      <c r="M753" s="6">
        <f t="shared" si="33"/>
        <v>3.9999999999999994E-2</v>
      </c>
      <c r="N753" s="8">
        <f t="shared" si="34"/>
        <v>1269.4000000000001</v>
      </c>
      <c r="O753">
        <v>500</v>
      </c>
      <c r="P753" t="str">
        <f t="shared" si="35"/>
        <v>medium</v>
      </c>
      <c r="Q753" t="s">
        <v>44</v>
      </c>
      <c r="R753">
        <v>145</v>
      </c>
      <c r="S753" t="s">
        <v>27</v>
      </c>
      <c r="T753">
        <v>1</v>
      </c>
      <c r="U753">
        <v>3</v>
      </c>
      <c r="V753" t="s">
        <v>28</v>
      </c>
      <c r="W753">
        <v>95</v>
      </c>
      <c r="X753">
        <v>3</v>
      </c>
      <c r="Y753">
        <v>2</v>
      </c>
      <c r="Z753" t="s">
        <v>37</v>
      </c>
      <c r="AA753">
        <v>24920</v>
      </c>
      <c r="AB753">
        <v>0</v>
      </c>
      <c r="AC753">
        <v>12</v>
      </c>
      <c r="AD753">
        <v>3</v>
      </c>
      <c r="AE753">
        <v>1</v>
      </c>
      <c r="AF753">
        <v>1</v>
      </c>
      <c r="AG753">
        <v>19</v>
      </c>
      <c r="AH753">
        <v>3</v>
      </c>
      <c r="AI753">
        <v>7</v>
      </c>
      <c r="AJ753">
        <v>0</v>
      </c>
      <c r="AK753" t="str">
        <f>IF(Table2[[#This Row],[Alpha]]&gt;3%,"high performer",IF(Table2[[#This Row],[Alpha]]&gt;0%,"average performer","low performer"))</f>
        <v>high performer</v>
      </c>
      <c r="AL753" s="8">
        <v>7835.1673184071815</v>
      </c>
      <c r="AM753">
        <f>Table2[[#This Row],[Salary]]/Table2[[#This Row],[Market Salary]]</f>
        <v>0.8100656619149631</v>
      </c>
      <c r="AN753" t="str">
        <f>IF(AND(Table2[[#This Row],[Alpha]]&gt;3%,Table2[[#This Row],[Salary]]&lt;MEDIAN(G:G)),"Underpaid",IF(AND(Table2[[#This Row],[Alpha]]&lt;0,Table2[[#This Row],[Salary]]&gt;MEDIAN(G:G)),"Overpaid","Fair"))</f>
        <v>Fair</v>
      </c>
      <c r="AO753" t="str">
        <f>IF(AND(Table2[[#This Row],[Alpha]]&gt;3%,Table2[[#This Row],[Tenure]]&gt;5),"Ready Now",IF(AND(Table2[[#This Row],[Alpha]]&gt;0,Table2[[#This Row],[Tenure]]&gt;3),"Ready Soon","Not Ready"))</f>
        <v>Ready Now</v>
      </c>
    </row>
    <row r="754" spans="1:41" x14ac:dyDescent="0.35">
      <c r="A754">
        <v>36</v>
      </c>
      <c r="B754" t="s">
        <v>25</v>
      </c>
      <c r="C754">
        <v>3</v>
      </c>
      <c r="D754" t="s">
        <v>29</v>
      </c>
      <c r="E754" t="s">
        <v>39</v>
      </c>
      <c r="F754">
        <v>1</v>
      </c>
      <c r="G754" s="7">
        <v>2743</v>
      </c>
      <c r="H754" t="s">
        <v>32</v>
      </c>
      <c r="I754">
        <v>3</v>
      </c>
      <c r="J754">
        <v>17</v>
      </c>
      <c r="K754" s="5">
        <v>0.15</v>
      </c>
      <c r="L754" s="5">
        <v>0.09</v>
      </c>
      <c r="M754" s="6">
        <f t="shared" si="33"/>
        <v>0.06</v>
      </c>
      <c r="N754" s="8">
        <f t="shared" si="34"/>
        <v>548.6</v>
      </c>
      <c r="O754">
        <v>4500</v>
      </c>
      <c r="P754" t="str">
        <f t="shared" si="35"/>
        <v>low</v>
      </c>
      <c r="Q754" t="s">
        <v>26</v>
      </c>
      <c r="R754">
        <v>885</v>
      </c>
      <c r="S754" t="s">
        <v>34</v>
      </c>
      <c r="T754">
        <v>16</v>
      </c>
      <c r="U754">
        <v>4</v>
      </c>
      <c r="V754" t="s">
        <v>28</v>
      </c>
      <c r="W754">
        <v>43</v>
      </c>
      <c r="X754">
        <v>4</v>
      </c>
      <c r="Y754">
        <v>1</v>
      </c>
      <c r="Z754" t="s">
        <v>31</v>
      </c>
      <c r="AA754">
        <v>8269</v>
      </c>
      <c r="AB754">
        <v>1</v>
      </c>
      <c r="AC754">
        <v>16</v>
      </c>
      <c r="AD754">
        <v>3</v>
      </c>
      <c r="AE754">
        <v>3</v>
      </c>
      <c r="AF754">
        <v>0</v>
      </c>
      <c r="AG754">
        <v>18</v>
      </c>
      <c r="AH754">
        <v>1</v>
      </c>
      <c r="AI754">
        <v>13</v>
      </c>
      <c r="AJ754">
        <v>15</v>
      </c>
      <c r="AK754" t="str">
        <f>IF(Table2[[#This Row],[Alpha]]&gt;3%,"high performer",IF(Table2[[#This Row],[Alpha]]&gt;0%,"average performer","low performer"))</f>
        <v>high performer</v>
      </c>
      <c r="AL754" s="8">
        <v>3092.6313628112457</v>
      </c>
      <c r="AM754">
        <f>Table2[[#This Row],[Salary]]/Table2[[#This Row],[Market Salary]]</f>
        <v>0.88694696464132539</v>
      </c>
      <c r="AN754" t="str">
        <f>IF(AND(Table2[[#This Row],[Alpha]]&gt;3%,Table2[[#This Row],[Salary]]&lt;MEDIAN(G:G)),"Underpaid",IF(AND(Table2[[#This Row],[Alpha]]&lt;0,Table2[[#This Row],[Salary]]&gt;MEDIAN(G:G)),"Overpaid","Fair"))</f>
        <v>Underpaid</v>
      </c>
      <c r="AO754" t="str">
        <f>IF(AND(Table2[[#This Row],[Alpha]]&gt;3%,Table2[[#This Row],[Tenure]]&gt;5),"Ready Now",IF(AND(Table2[[#This Row],[Alpha]]&gt;0,Table2[[#This Row],[Tenure]]&gt;3),"Ready Soon","Not Ready"))</f>
        <v>Ready Now</v>
      </c>
    </row>
    <row r="755" spans="1:41" x14ac:dyDescent="0.35">
      <c r="A755">
        <v>39</v>
      </c>
      <c r="B755" t="s">
        <v>32</v>
      </c>
      <c r="C755">
        <v>4</v>
      </c>
      <c r="D755" t="s">
        <v>29</v>
      </c>
      <c r="E755" t="s">
        <v>42</v>
      </c>
      <c r="F755">
        <v>1</v>
      </c>
      <c r="G755" s="7">
        <v>10880</v>
      </c>
      <c r="H755" t="s">
        <v>25</v>
      </c>
      <c r="I755">
        <v>3</v>
      </c>
      <c r="J755">
        <v>21</v>
      </c>
      <c r="K755" s="5">
        <v>0.15</v>
      </c>
      <c r="L755" s="5">
        <v>0.09</v>
      </c>
      <c r="M755" s="6">
        <f t="shared" si="33"/>
        <v>0.06</v>
      </c>
      <c r="N755" s="8">
        <f t="shared" si="34"/>
        <v>2176</v>
      </c>
      <c r="O755">
        <v>500</v>
      </c>
      <c r="P755" t="str">
        <f t="shared" si="35"/>
        <v>low</v>
      </c>
      <c r="Q755" t="s">
        <v>33</v>
      </c>
      <c r="R755">
        <v>945</v>
      </c>
      <c r="S755" t="s">
        <v>34</v>
      </c>
      <c r="T755">
        <v>22</v>
      </c>
      <c r="U755">
        <v>3</v>
      </c>
      <c r="V755" t="s">
        <v>40</v>
      </c>
      <c r="W755">
        <v>82</v>
      </c>
      <c r="X755">
        <v>3</v>
      </c>
      <c r="Y755">
        <v>3</v>
      </c>
      <c r="Z755" t="s">
        <v>31</v>
      </c>
      <c r="AA755">
        <v>5083</v>
      </c>
      <c r="AB755">
        <v>1</v>
      </c>
      <c r="AC755">
        <v>13</v>
      </c>
      <c r="AD755">
        <v>3</v>
      </c>
      <c r="AE755">
        <v>3</v>
      </c>
      <c r="AF755">
        <v>0</v>
      </c>
      <c r="AG755">
        <v>21</v>
      </c>
      <c r="AH755">
        <v>2</v>
      </c>
      <c r="AI755">
        <v>6</v>
      </c>
      <c r="AJ755">
        <v>2</v>
      </c>
      <c r="AK755" t="str">
        <f>IF(Table2[[#This Row],[Alpha]]&gt;3%,"high performer",IF(Table2[[#This Row],[Alpha]]&gt;0%,"average performer","low performer"))</f>
        <v>high performer</v>
      </c>
      <c r="AL755" s="8">
        <v>11133.336713804763</v>
      </c>
      <c r="AM755">
        <f>Table2[[#This Row],[Salary]]/Table2[[#This Row],[Market Salary]]</f>
        <v>0.97724521225603111</v>
      </c>
      <c r="AN755" t="str">
        <f>IF(AND(Table2[[#This Row],[Alpha]]&gt;3%,Table2[[#This Row],[Salary]]&lt;MEDIAN(G:G)),"Underpaid",IF(AND(Table2[[#This Row],[Alpha]]&lt;0,Table2[[#This Row],[Salary]]&gt;MEDIAN(G:G)),"Overpaid","Fair"))</f>
        <v>Fair</v>
      </c>
      <c r="AO755" t="str">
        <f>IF(AND(Table2[[#This Row],[Alpha]]&gt;3%,Table2[[#This Row],[Tenure]]&gt;5),"Ready Now",IF(AND(Table2[[#This Row],[Alpha]]&gt;0,Table2[[#This Row],[Tenure]]&gt;3),"Ready Soon","Not Ready"))</f>
        <v>Ready Now</v>
      </c>
    </row>
    <row r="756" spans="1:41" x14ac:dyDescent="0.35">
      <c r="A756">
        <v>33</v>
      </c>
      <c r="B756" t="s">
        <v>32</v>
      </c>
      <c r="C756">
        <v>2</v>
      </c>
      <c r="D756" t="s">
        <v>29</v>
      </c>
      <c r="E756" t="s">
        <v>46</v>
      </c>
      <c r="F756">
        <v>4</v>
      </c>
      <c r="G756" s="7">
        <v>2342</v>
      </c>
      <c r="H756" t="s">
        <v>32</v>
      </c>
      <c r="I756">
        <v>2</v>
      </c>
      <c r="J756">
        <v>2</v>
      </c>
      <c r="K756" s="5">
        <v>0.08</v>
      </c>
      <c r="L756" s="5">
        <v>0.09</v>
      </c>
      <c r="M756" s="6">
        <f t="shared" si="33"/>
        <v>-9.999999999999995E-3</v>
      </c>
      <c r="N756" s="8">
        <f t="shared" si="34"/>
        <v>468.40000000000003</v>
      </c>
      <c r="O756">
        <v>3000</v>
      </c>
      <c r="P756" t="str">
        <f t="shared" si="35"/>
        <v>medium</v>
      </c>
      <c r="Q756" t="s">
        <v>44</v>
      </c>
      <c r="R756">
        <v>1038</v>
      </c>
      <c r="S756" t="s">
        <v>27</v>
      </c>
      <c r="T756">
        <v>8</v>
      </c>
      <c r="U756">
        <v>1</v>
      </c>
      <c r="V756" t="s">
        <v>28</v>
      </c>
      <c r="W756">
        <v>88</v>
      </c>
      <c r="X756">
        <v>2</v>
      </c>
      <c r="Y756">
        <v>1</v>
      </c>
      <c r="Z756" t="s">
        <v>31</v>
      </c>
      <c r="AA756">
        <v>21437</v>
      </c>
      <c r="AB756">
        <v>0</v>
      </c>
      <c r="AC756">
        <v>19</v>
      </c>
      <c r="AD756">
        <v>3</v>
      </c>
      <c r="AE756">
        <v>4</v>
      </c>
      <c r="AF756">
        <v>0</v>
      </c>
      <c r="AG756">
        <v>3</v>
      </c>
      <c r="AH756">
        <v>2</v>
      </c>
      <c r="AI756">
        <v>2</v>
      </c>
      <c r="AJ756">
        <v>2</v>
      </c>
      <c r="AK756" t="str">
        <f>IF(Table2[[#This Row],[Alpha]]&gt;3%,"high performer",IF(Table2[[#This Row],[Alpha]]&gt;0%,"average performer","low performer"))</f>
        <v>low performer</v>
      </c>
      <c r="AL756" s="8">
        <v>2440.3035382132498</v>
      </c>
      <c r="AM756">
        <f>Table2[[#This Row],[Salary]]/Table2[[#This Row],[Market Salary]]</f>
        <v>0.95971667594875265</v>
      </c>
      <c r="AN756" t="str">
        <f>IF(AND(Table2[[#This Row],[Alpha]]&gt;3%,Table2[[#This Row],[Salary]]&lt;MEDIAN(G:G)),"Underpaid",IF(AND(Table2[[#This Row],[Alpha]]&lt;0,Table2[[#This Row],[Salary]]&gt;MEDIAN(G:G)),"Overpaid","Fair"))</f>
        <v>Fair</v>
      </c>
      <c r="AO756" t="str">
        <f>IF(AND(Table2[[#This Row],[Alpha]]&gt;3%,Table2[[#This Row],[Tenure]]&gt;5),"Ready Now",IF(AND(Table2[[#This Row],[Alpha]]&gt;0,Table2[[#This Row],[Tenure]]&gt;3),"Ready Soon","Not Ready"))</f>
        <v>Not Ready</v>
      </c>
    </row>
    <row r="757" spans="1:41" x14ac:dyDescent="0.35">
      <c r="A757">
        <v>45</v>
      </c>
      <c r="B757" t="s">
        <v>32</v>
      </c>
      <c r="C757">
        <v>4</v>
      </c>
      <c r="D757" t="s">
        <v>29</v>
      </c>
      <c r="E757" t="s">
        <v>45</v>
      </c>
      <c r="F757">
        <v>4</v>
      </c>
      <c r="G757" s="7">
        <v>17650</v>
      </c>
      <c r="H757" t="s">
        <v>32</v>
      </c>
      <c r="I757">
        <v>4</v>
      </c>
      <c r="J757">
        <v>9</v>
      </c>
      <c r="K757" s="5">
        <v>0.08</v>
      </c>
      <c r="L757" s="5">
        <v>0.1</v>
      </c>
      <c r="M757" s="6">
        <f t="shared" si="33"/>
        <v>-2.0000000000000004E-2</v>
      </c>
      <c r="N757" s="8">
        <f t="shared" si="34"/>
        <v>3530</v>
      </c>
      <c r="O757">
        <v>1200</v>
      </c>
      <c r="P757" t="str">
        <f t="shared" si="35"/>
        <v>low</v>
      </c>
      <c r="Q757" t="s">
        <v>26</v>
      </c>
      <c r="R757">
        <v>1234</v>
      </c>
      <c r="S757" t="s">
        <v>27</v>
      </c>
      <c r="T757">
        <v>11</v>
      </c>
      <c r="U757">
        <v>2</v>
      </c>
      <c r="V757" t="s">
        <v>28</v>
      </c>
      <c r="W757">
        <v>90</v>
      </c>
      <c r="X757">
        <v>3</v>
      </c>
      <c r="Y757">
        <v>4</v>
      </c>
      <c r="Z757" t="s">
        <v>37</v>
      </c>
      <c r="AA757">
        <v>5404</v>
      </c>
      <c r="AB757">
        <v>3</v>
      </c>
      <c r="AC757">
        <v>13</v>
      </c>
      <c r="AD757">
        <v>3</v>
      </c>
      <c r="AE757">
        <v>2</v>
      </c>
      <c r="AF757">
        <v>1</v>
      </c>
      <c r="AG757">
        <v>26</v>
      </c>
      <c r="AH757">
        <v>4</v>
      </c>
      <c r="AI757">
        <v>3</v>
      </c>
      <c r="AJ757">
        <v>1</v>
      </c>
      <c r="AK757" t="str">
        <f>IF(Table2[[#This Row],[Alpha]]&gt;3%,"high performer",IF(Table2[[#This Row],[Alpha]]&gt;0%,"average performer","low performer"))</f>
        <v>low performer</v>
      </c>
      <c r="AL757" s="8">
        <v>20463.151731731796</v>
      </c>
      <c r="AM757">
        <f>Table2[[#This Row],[Salary]]/Table2[[#This Row],[Market Salary]]</f>
        <v>0.86252597993643876</v>
      </c>
      <c r="AN757" t="str">
        <f>IF(AND(Table2[[#This Row],[Alpha]]&gt;3%,Table2[[#This Row],[Salary]]&lt;MEDIAN(G:G)),"Underpaid",IF(AND(Table2[[#This Row],[Alpha]]&lt;0,Table2[[#This Row],[Salary]]&gt;MEDIAN(G:G)),"Overpaid","Fair"))</f>
        <v>Overpaid</v>
      </c>
      <c r="AO757" t="str">
        <f>IF(AND(Table2[[#This Row],[Alpha]]&gt;3%,Table2[[#This Row],[Tenure]]&gt;5),"Ready Now",IF(AND(Table2[[#This Row],[Alpha]]&gt;0,Table2[[#This Row],[Tenure]]&gt;3),"Ready Soon","Not Ready"))</f>
        <v>Not Ready</v>
      </c>
    </row>
    <row r="758" spans="1:41" x14ac:dyDescent="0.35">
      <c r="A758">
        <v>32</v>
      </c>
      <c r="B758" t="s">
        <v>32</v>
      </c>
      <c r="C758">
        <v>4</v>
      </c>
      <c r="D758" t="s">
        <v>29</v>
      </c>
      <c r="E758" t="s">
        <v>39</v>
      </c>
      <c r="F758">
        <v>3</v>
      </c>
      <c r="G758" s="7">
        <v>4025</v>
      </c>
      <c r="H758" t="s">
        <v>32</v>
      </c>
      <c r="I758">
        <v>3</v>
      </c>
      <c r="J758">
        <v>8</v>
      </c>
      <c r="K758" s="5">
        <v>0.1</v>
      </c>
      <c r="L758" s="5">
        <v>0.11</v>
      </c>
      <c r="M758" s="6">
        <f t="shared" si="33"/>
        <v>-9.999999999999995E-3</v>
      </c>
      <c r="N758" s="8">
        <f t="shared" si="34"/>
        <v>805</v>
      </c>
      <c r="O758">
        <v>500</v>
      </c>
      <c r="P758" t="str">
        <f t="shared" si="35"/>
        <v>High</v>
      </c>
      <c r="Q758" t="s">
        <v>44</v>
      </c>
      <c r="R758">
        <v>1109</v>
      </c>
      <c r="S758" t="s">
        <v>34</v>
      </c>
      <c r="T758">
        <v>29</v>
      </c>
      <c r="U758">
        <v>4</v>
      </c>
      <c r="V758" t="s">
        <v>40</v>
      </c>
      <c r="W758">
        <v>69</v>
      </c>
      <c r="X758">
        <v>3</v>
      </c>
      <c r="Y758">
        <v>1</v>
      </c>
      <c r="Z758" t="s">
        <v>31</v>
      </c>
      <c r="AA758">
        <v>11135</v>
      </c>
      <c r="AB758">
        <v>9</v>
      </c>
      <c r="AC758">
        <v>12</v>
      </c>
      <c r="AD758">
        <v>3</v>
      </c>
      <c r="AE758">
        <v>2</v>
      </c>
      <c r="AF758">
        <v>0</v>
      </c>
      <c r="AG758">
        <v>10</v>
      </c>
      <c r="AH758">
        <v>2</v>
      </c>
      <c r="AI758">
        <v>7</v>
      </c>
      <c r="AJ758">
        <v>7</v>
      </c>
      <c r="AK758" t="str">
        <f>IF(Table2[[#This Row],[Alpha]]&gt;3%,"high performer",IF(Table2[[#This Row],[Alpha]]&gt;0%,"average performer","low performer"))</f>
        <v>low performer</v>
      </c>
      <c r="AL758" s="8">
        <v>4299.4620204337343</v>
      </c>
      <c r="AM758">
        <f>Table2[[#This Row],[Salary]]/Table2[[#This Row],[Market Salary]]</f>
        <v>0.93616363649002621</v>
      </c>
      <c r="AN758" t="str">
        <f>IF(AND(Table2[[#This Row],[Alpha]]&gt;3%,Table2[[#This Row],[Salary]]&lt;MEDIAN(G:G)),"Underpaid",IF(AND(Table2[[#This Row],[Alpha]]&lt;0,Table2[[#This Row],[Salary]]&gt;MEDIAN(G:G)),"Overpaid","Fair"))</f>
        <v>Fair</v>
      </c>
      <c r="AO758" t="str">
        <f>IF(AND(Table2[[#This Row],[Alpha]]&gt;3%,Table2[[#This Row],[Tenure]]&gt;5),"Ready Now",IF(AND(Table2[[#This Row],[Alpha]]&gt;0,Table2[[#This Row],[Tenure]]&gt;3),"Ready Soon","Not Ready"))</f>
        <v>Not Ready</v>
      </c>
    </row>
    <row r="759" spans="1:41" x14ac:dyDescent="0.35">
      <c r="A759">
        <v>34</v>
      </c>
      <c r="B759" t="s">
        <v>32</v>
      </c>
      <c r="C759">
        <v>2</v>
      </c>
      <c r="D759" t="s">
        <v>35</v>
      </c>
      <c r="E759" t="s">
        <v>30</v>
      </c>
      <c r="F759">
        <v>4</v>
      </c>
      <c r="G759" s="7">
        <v>9725</v>
      </c>
      <c r="H759" t="s">
        <v>32</v>
      </c>
      <c r="I759">
        <v>2</v>
      </c>
      <c r="J759">
        <v>15</v>
      </c>
      <c r="K759" s="5">
        <v>0.15</v>
      </c>
      <c r="L759" s="5">
        <v>7.0000000000000007E-2</v>
      </c>
      <c r="M759" s="6">
        <f t="shared" si="33"/>
        <v>7.9999999999999988E-2</v>
      </c>
      <c r="N759" s="8">
        <f t="shared" si="34"/>
        <v>1945</v>
      </c>
      <c r="O759">
        <v>1200</v>
      </c>
      <c r="P759" t="str">
        <f t="shared" si="35"/>
        <v>low</v>
      </c>
      <c r="Q759" t="s">
        <v>26</v>
      </c>
      <c r="R759">
        <v>216</v>
      </c>
      <c r="S759" t="s">
        <v>27</v>
      </c>
      <c r="T759">
        <v>1</v>
      </c>
      <c r="U759">
        <v>4</v>
      </c>
      <c r="V759" t="s">
        <v>48</v>
      </c>
      <c r="W759">
        <v>75</v>
      </c>
      <c r="X759">
        <v>4</v>
      </c>
      <c r="Y759">
        <v>2</v>
      </c>
      <c r="Z759" t="s">
        <v>41</v>
      </c>
      <c r="AA759">
        <v>12278</v>
      </c>
      <c r="AB759">
        <v>0</v>
      </c>
      <c r="AC759">
        <v>11</v>
      </c>
      <c r="AD759">
        <v>3</v>
      </c>
      <c r="AE759">
        <v>4</v>
      </c>
      <c r="AF759">
        <v>1</v>
      </c>
      <c r="AG759">
        <v>16</v>
      </c>
      <c r="AH759">
        <v>2</v>
      </c>
      <c r="AI759">
        <v>1</v>
      </c>
      <c r="AJ759">
        <v>0</v>
      </c>
      <c r="AK759" t="str">
        <f>IF(Table2[[#This Row],[Alpha]]&gt;3%,"high performer",IF(Table2[[#This Row],[Alpha]]&gt;0%,"average performer","low performer"))</f>
        <v>high performer</v>
      </c>
      <c r="AL759" s="8">
        <v>10094.517473736725</v>
      </c>
      <c r="AM759">
        <f>Table2[[#This Row],[Salary]]/Table2[[#This Row],[Market Salary]]</f>
        <v>0.96339424101269699</v>
      </c>
      <c r="AN759" t="str">
        <f>IF(AND(Table2[[#This Row],[Alpha]]&gt;3%,Table2[[#This Row],[Salary]]&lt;MEDIAN(G:G)),"Underpaid",IF(AND(Table2[[#This Row],[Alpha]]&lt;0,Table2[[#This Row],[Salary]]&gt;MEDIAN(G:G)),"Overpaid","Fair"))</f>
        <v>Fair</v>
      </c>
      <c r="AO759" t="str">
        <f>IF(AND(Table2[[#This Row],[Alpha]]&gt;3%,Table2[[#This Row],[Tenure]]&gt;5),"Ready Now",IF(AND(Table2[[#This Row],[Alpha]]&gt;0,Table2[[#This Row],[Tenure]]&gt;3),"Ready Soon","Not Ready"))</f>
        <v>Ready Now</v>
      </c>
    </row>
    <row r="760" spans="1:41" x14ac:dyDescent="0.35">
      <c r="A760">
        <v>59</v>
      </c>
      <c r="B760" t="s">
        <v>32</v>
      </c>
      <c r="C760">
        <v>2</v>
      </c>
      <c r="D760" t="s">
        <v>35</v>
      </c>
      <c r="E760" t="s">
        <v>45</v>
      </c>
      <c r="F760">
        <v>4</v>
      </c>
      <c r="G760" s="7">
        <v>11904</v>
      </c>
      <c r="H760" t="s">
        <v>25</v>
      </c>
      <c r="I760">
        <v>1</v>
      </c>
      <c r="J760">
        <v>6</v>
      </c>
      <c r="K760" s="5">
        <v>0.15</v>
      </c>
      <c r="L760" s="5">
        <v>0.11</v>
      </c>
      <c r="M760" s="6">
        <f t="shared" si="33"/>
        <v>3.9999999999999994E-2</v>
      </c>
      <c r="N760" s="8">
        <f t="shared" si="34"/>
        <v>2380.8000000000002</v>
      </c>
      <c r="O760">
        <v>4500</v>
      </c>
      <c r="P760" t="str">
        <f t="shared" si="35"/>
        <v>medium</v>
      </c>
      <c r="Q760" t="s">
        <v>26</v>
      </c>
      <c r="R760">
        <v>1089</v>
      </c>
      <c r="S760" t="s">
        <v>27</v>
      </c>
      <c r="T760">
        <v>1</v>
      </c>
      <c r="U760">
        <v>2</v>
      </c>
      <c r="V760" t="s">
        <v>49</v>
      </c>
      <c r="W760">
        <v>66</v>
      </c>
      <c r="X760">
        <v>3</v>
      </c>
      <c r="Y760">
        <v>3</v>
      </c>
      <c r="Z760" t="s">
        <v>37</v>
      </c>
      <c r="AA760">
        <v>11038</v>
      </c>
      <c r="AB760">
        <v>3</v>
      </c>
      <c r="AC760">
        <v>14</v>
      </c>
      <c r="AD760">
        <v>3</v>
      </c>
      <c r="AE760">
        <v>3</v>
      </c>
      <c r="AF760">
        <v>1</v>
      </c>
      <c r="AG760">
        <v>14</v>
      </c>
      <c r="AH760">
        <v>1</v>
      </c>
      <c r="AI760">
        <v>4</v>
      </c>
      <c r="AJ760">
        <v>0</v>
      </c>
      <c r="AK760" t="str">
        <f>IF(Table2[[#This Row],[Alpha]]&gt;3%,"high performer",IF(Table2[[#This Row],[Alpha]]&gt;0%,"average performer","low performer"))</f>
        <v>high performer</v>
      </c>
      <c r="AL760" s="8">
        <v>12642.007920173513</v>
      </c>
      <c r="AM760">
        <f>Table2[[#This Row],[Salary]]/Table2[[#This Row],[Market Salary]]</f>
        <v>0.94162257096866431</v>
      </c>
      <c r="AN760" t="str">
        <f>IF(AND(Table2[[#This Row],[Alpha]]&gt;3%,Table2[[#This Row],[Salary]]&lt;MEDIAN(G:G)),"Underpaid",IF(AND(Table2[[#This Row],[Alpha]]&lt;0,Table2[[#This Row],[Salary]]&gt;MEDIAN(G:G)),"Overpaid","Fair"))</f>
        <v>Fair</v>
      </c>
      <c r="AO760" t="str">
        <f>IF(AND(Table2[[#This Row],[Alpha]]&gt;3%,Table2[[#This Row],[Tenure]]&gt;5),"Ready Now",IF(AND(Table2[[#This Row],[Alpha]]&gt;0,Table2[[#This Row],[Tenure]]&gt;3),"Ready Soon","Not Ready"))</f>
        <v>Ready Now</v>
      </c>
    </row>
    <row r="761" spans="1:41" x14ac:dyDescent="0.35">
      <c r="A761">
        <v>45</v>
      </c>
      <c r="B761" t="s">
        <v>32</v>
      </c>
      <c r="C761">
        <v>2</v>
      </c>
      <c r="D761" t="s">
        <v>35</v>
      </c>
      <c r="E761" t="s">
        <v>50</v>
      </c>
      <c r="F761">
        <v>2</v>
      </c>
      <c r="G761" s="7">
        <v>2177</v>
      </c>
      <c r="H761" t="s">
        <v>32</v>
      </c>
      <c r="I761">
        <v>3</v>
      </c>
      <c r="J761">
        <v>6</v>
      </c>
      <c r="K761" s="5">
        <v>0.15</v>
      </c>
      <c r="L761" s="5">
        <v>0.1</v>
      </c>
      <c r="M761" s="6">
        <f t="shared" si="33"/>
        <v>4.9999999999999989E-2</v>
      </c>
      <c r="N761" s="8">
        <f t="shared" si="34"/>
        <v>435.40000000000003</v>
      </c>
      <c r="O761">
        <v>3000</v>
      </c>
      <c r="P761" t="str">
        <f t="shared" si="35"/>
        <v>medium</v>
      </c>
      <c r="Q761" t="s">
        <v>26</v>
      </c>
      <c r="R761">
        <v>788</v>
      </c>
      <c r="S761" t="s">
        <v>50</v>
      </c>
      <c r="T761">
        <v>24</v>
      </c>
      <c r="U761">
        <v>4</v>
      </c>
      <c r="V761" t="s">
        <v>40</v>
      </c>
      <c r="W761">
        <v>36</v>
      </c>
      <c r="X761">
        <v>3</v>
      </c>
      <c r="Y761">
        <v>1</v>
      </c>
      <c r="Z761" t="s">
        <v>31</v>
      </c>
      <c r="AA761">
        <v>8318</v>
      </c>
      <c r="AB761">
        <v>1</v>
      </c>
      <c r="AC761">
        <v>16</v>
      </c>
      <c r="AD761">
        <v>3</v>
      </c>
      <c r="AE761">
        <v>1</v>
      </c>
      <c r="AF761">
        <v>0</v>
      </c>
      <c r="AG761">
        <v>6</v>
      </c>
      <c r="AH761">
        <v>3</v>
      </c>
      <c r="AI761">
        <v>3</v>
      </c>
      <c r="AJ761">
        <v>0</v>
      </c>
      <c r="AK761" t="str">
        <f>IF(Table2[[#This Row],[Alpha]]&gt;3%,"high performer",IF(Table2[[#This Row],[Alpha]]&gt;0%,"average performer","low performer"))</f>
        <v>high performer</v>
      </c>
      <c r="AL761" s="8">
        <v>2240.7006303827757</v>
      </c>
      <c r="AM761">
        <f>Table2[[#This Row],[Salary]]/Table2[[#This Row],[Market Salary]]</f>
        <v>0.97157111060753631</v>
      </c>
      <c r="AN761" t="str">
        <f>IF(AND(Table2[[#This Row],[Alpha]]&gt;3%,Table2[[#This Row],[Salary]]&lt;MEDIAN(G:G)),"Underpaid",IF(AND(Table2[[#This Row],[Alpha]]&lt;0,Table2[[#This Row],[Salary]]&gt;MEDIAN(G:G)),"Overpaid","Fair"))</f>
        <v>Underpaid</v>
      </c>
      <c r="AO761" t="str">
        <f>IF(AND(Table2[[#This Row],[Alpha]]&gt;3%,Table2[[#This Row],[Tenure]]&gt;5),"Ready Now",IF(AND(Table2[[#This Row],[Alpha]]&gt;0,Table2[[#This Row],[Tenure]]&gt;3),"Ready Soon","Not Ready"))</f>
        <v>Ready Now</v>
      </c>
    </row>
    <row r="762" spans="1:41" x14ac:dyDescent="0.35">
      <c r="A762">
        <v>53</v>
      </c>
      <c r="B762" t="s">
        <v>32</v>
      </c>
      <c r="C762">
        <v>3</v>
      </c>
      <c r="D762" t="s">
        <v>29</v>
      </c>
      <c r="E762" t="s">
        <v>30</v>
      </c>
      <c r="F762">
        <v>2</v>
      </c>
      <c r="G762" s="7">
        <v>7525</v>
      </c>
      <c r="H762" t="s">
        <v>32</v>
      </c>
      <c r="I762">
        <v>3</v>
      </c>
      <c r="J762">
        <v>15</v>
      </c>
      <c r="K762" s="5">
        <v>0.1</v>
      </c>
      <c r="L762" s="5">
        <v>0.11</v>
      </c>
      <c r="M762" s="6">
        <f t="shared" si="33"/>
        <v>-9.999999999999995E-3</v>
      </c>
      <c r="N762" s="8">
        <f t="shared" si="34"/>
        <v>1505</v>
      </c>
      <c r="O762">
        <v>3000</v>
      </c>
      <c r="P762" t="str">
        <f t="shared" si="35"/>
        <v>low</v>
      </c>
      <c r="Q762" t="s">
        <v>33</v>
      </c>
      <c r="R762">
        <v>124</v>
      </c>
      <c r="S762" t="s">
        <v>27</v>
      </c>
      <c r="T762">
        <v>2</v>
      </c>
      <c r="U762">
        <v>3</v>
      </c>
      <c r="V762" t="s">
        <v>48</v>
      </c>
      <c r="W762">
        <v>38</v>
      </c>
      <c r="X762">
        <v>2</v>
      </c>
      <c r="Y762">
        <v>3</v>
      </c>
      <c r="Z762" t="s">
        <v>37</v>
      </c>
      <c r="AA762">
        <v>23537</v>
      </c>
      <c r="AB762">
        <v>2</v>
      </c>
      <c r="AC762">
        <v>12</v>
      </c>
      <c r="AD762">
        <v>3</v>
      </c>
      <c r="AE762">
        <v>1</v>
      </c>
      <c r="AF762">
        <v>1</v>
      </c>
      <c r="AG762">
        <v>30</v>
      </c>
      <c r="AH762">
        <v>2</v>
      </c>
      <c r="AI762">
        <v>7</v>
      </c>
      <c r="AJ762">
        <v>6</v>
      </c>
      <c r="AK762" t="str">
        <f>IF(Table2[[#This Row],[Alpha]]&gt;3%,"high performer",IF(Table2[[#This Row],[Alpha]]&gt;0%,"average performer","low performer"))</f>
        <v>low performer</v>
      </c>
      <c r="AL762" s="8">
        <v>8731.3691004191915</v>
      </c>
      <c r="AM762">
        <f>Table2[[#This Row],[Salary]]/Table2[[#This Row],[Market Salary]]</f>
        <v>0.86183505856357923</v>
      </c>
      <c r="AN762" t="str">
        <f>IF(AND(Table2[[#This Row],[Alpha]]&gt;3%,Table2[[#This Row],[Salary]]&lt;MEDIAN(G:G)),"Underpaid",IF(AND(Table2[[#This Row],[Alpha]]&lt;0,Table2[[#This Row],[Salary]]&gt;MEDIAN(G:G)),"Overpaid","Fair"))</f>
        <v>Overpaid</v>
      </c>
      <c r="AO762" t="str">
        <f>IF(AND(Table2[[#This Row],[Alpha]]&gt;3%,Table2[[#This Row],[Tenure]]&gt;5),"Ready Now",IF(AND(Table2[[#This Row],[Alpha]]&gt;0,Table2[[#This Row],[Tenure]]&gt;3),"Ready Soon","Not Ready"))</f>
        <v>Not Ready</v>
      </c>
    </row>
    <row r="763" spans="1:41" x14ac:dyDescent="0.35">
      <c r="A763">
        <v>36</v>
      </c>
      <c r="B763" t="s">
        <v>25</v>
      </c>
      <c r="C763">
        <v>1</v>
      </c>
      <c r="D763" t="s">
        <v>35</v>
      </c>
      <c r="E763" t="s">
        <v>39</v>
      </c>
      <c r="F763">
        <v>3</v>
      </c>
      <c r="G763" s="7">
        <v>4834</v>
      </c>
      <c r="H763" t="s">
        <v>32</v>
      </c>
      <c r="I763">
        <v>2</v>
      </c>
      <c r="J763">
        <v>1</v>
      </c>
      <c r="K763" s="5">
        <v>0.08</v>
      </c>
      <c r="L763" s="5">
        <v>0.09</v>
      </c>
      <c r="M763" s="6">
        <f t="shared" si="33"/>
        <v>-9.999999999999995E-3</v>
      </c>
      <c r="N763" s="8">
        <f t="shared" si="34"/>
        <v>966.80000000000007</v>
      </c>
      <c r="O763">
        <v>500</v>
      </c>
      <c r="P763" t="str">
        <f t="shared" si="35"/>
        <v>medium</v>
      </c>
      <c r="Q763" t="s">
        <v>26</v>
      </c>
      <c r="R763">
        <v>660</v>
      </c>
      <c r="S763" t="s">
        <v>34</v>
      </c>
      <c r="T763">
        <v>15</v>
      </c>
      <c r="U763">
        <v>3</v>
      </c>
      <c r="V763" t="s">
        <v>38</v>
      </c>
      <c r="W763">
        <v>81</v>
      </c>
      <c r="X763">
        <v>3</v>
      </c>
      <c r="Y763">
        <v>2</v>
      </c>
      <c r="Z763" t="s">
        <v>41</v>
      </c>
      <c r="AA763">
        <v>7858</v>
      </c>
      <c r="AB763">
        <v>7</v>
      </c>
      <c r="AC763">
        <v>14</v>
      </c>
      <c r="AD763">
        <v>3</v>
      </c>
      <c r="AE763">
        <v>2</v>
      </c>
      <c r="AF763">
        <v>1</v>
      </c>
      <c r="AG763">
        <v>9</v>
      </c>
      <c r="AH763">
        <v>3</v>
      </c>
      <c r="AI763">
        <v>0</v>
      </c>
      <c r="AJ763">
        <v>0</v>
      </c>
      <c r="AK763" t="str">
        <f>IF(Table2[[#This Row],[Alpha]]&gt;3%,"high performer",IF(Table2[[#This Row],[Alpha]]&gt;0%,"average performer","low performer"))</f>
        <v>low performer</v>
      </c>
      <c r="AL763" s="8">
        <v>4834.583992348671</v>
      </c>
      <c r="AM763">
        <f>Table2[[#This Row],[Salary]]/Table2[[#This Row],[Market Salary]]</f>
        <v>0.99987920525331753</v>
      </c>
      <c r="AN763" t="str">
        <f>IF(AND(Table2[[#This Row],[Alpha]]&gt;3%,Table2[[#This Row],[Salary]]&lt;MEDIAN(G:G)),"Underpaid",IF(AND(Table2[[#This Row],[Alpha]]&lt;0,Table2[[#This Row],[Salary]]&gt;MEDIAN(G:G)),"Overpaid","Fair"))</f>
        <v>Fair</v>
      </c>
      <c r="AO763" t="str">
        <f>IF(AND(Table2[[#This Row],[Alpha]]&gt;3%,Table2[[#This Row],[Tenure]]&gt;5),"Ready Now",IF(AND(Table2[[#This Row],[Alpha]]&gt;0,Table2[[#This Row],[Tenure]]&gt;3),"Ready Soon","Not Ready"))</f>
        <v>Not Ready</v>
      </c>
    </row>
    <row r="764" spans="1:41" x14ac:dyDescent="0.35">
      <c r="A764">
        <v>26</v>
      </c>
      <c r="B764" t="s">
        <v>25</v>
      </c>
      <c r="C764">
        <v>1</v>
      </c>
      <c r="D764" t="s">
        <v>35</v>
      </c>
      <c r="E764" t="s">
        <v>36</v>
      </c>
      <c r="F764">
        <v>1</v>
      </c>
      <c r="G764" s="7">
        <v>2042</v>
      </c>
      <c r="H764" t="s">
        <v>25</v>
      </c>
      <c r="I764">
        <v>3</v>
      </c>
      <c r="J764">
        <v>3</v>
      </c>
      <c r="K764" s="5">
        <v>0.1</v>
      </c>
      <c r="L764" s="5">
        <v>0.1</v>
      </c>
      <c r="M764" s="6">
        <f t="shared" si="33"/>
        <v>0</v>
      </c>
      <c r="N764" s="8">
        <f t="shared" si="34"/>
        <v>408.40000000000003</v>
      </c>
      <c r="O764">
        <v>1200</v>
      </c>
      <c r="P764" t="str">
        <f t="shared" si="35"/>
        <v>low</v>
      </c>
      <c r="Q764" t="s">
        <v>33</v>
      </c>
      <c r="R764">
        <v>342</v>
      </c>
      <c r="S764" t="s">
        <v>34</v>
      </c>
      <c r="T764">
        <v>2</v>
      </c>
      <c r="U764">
        <v>3</v>
      </c>
      <c r="V764" t="s">
        <v>28</v>
      </c>
      <c r="W764">
        <v>57</v>
      </c>
      <c r="X764">
        <v>3</v>
      </c>
      <c r="Y764">
        <v>1</v>
      </c>
      <c r="Z764" t="s">
        <v>37</v>
      </c>
      <c r="AA764">
        <v>15346</v>
      </c>
      <c r="AB764">
        <v>6</v>
      </c>
      <c r="AC764">
        <v>14</v>
      </c>
      <c r="AD764">
        <v>3</v>
      </c>
      <c r="AE764">
        <v>2</v>
      </c>
      <c r="AF764">
        <v>1</v>
      </c>
      <c r="AG764">
        <v>6</v>
      </c>
      <c r="AH764">
        <v>2</v>
      </c>
      <c r="AI764">
        <v>2</v>
      </c>
      <c r="AJ764">
        <v>1</v>
      </c>
      <c r="AK764" t="str">
        <f>IF(Table2[[#This Row],[Alpha]]&gt;3%,"high performer",IF(Table2[[#This Row],[Alpha]]&gt;0%,"average performer","low performer"))</f>
        <v>low performer</v>
      </c>
      <c r="AL764" s="8">
        <v>2156.7449905847311</v>
      </c>
      <c r="AM764">
        <f>Table2[[#This Row],[Salary]]/Table2[[#This Row],[Market Salary]]</f>
        <v>0.94679714519535207</v>
      </c>
      <c r="AN764" t="str">
        <f>IF(AND(Table2[[#This Row],[Alpha]]&gt;3%,Table2[[#This Row],[Salary]]&lt;MEDIAN(G:G)),"Underpaid",IF(AND(Table2[[#This Row],[Alpha]]&lt;0,Table2[[#This Row],[Salary]]&gt;MEDIAN(G:G)),"Overpaid","Fair"))</f>
        <v>Fair</v>
      </c>
      <c r="AO764" t="str">
        <f>IF(AND(Table2[[#This Row],[Alpha]]&gt;3%,Table2[[#This Row],[Tenure]]&gt;5),"Ready Now",IF(AND(Table2[[#This Row],[Alpha]]&gt;0,Table2[[#This Row],[Tenure]]&gt;3),"Ready Soon","Not Ready"))</f>
        <v>Not Ready</v>
      </c>
    </row>
    <row r="765" spans="1:41" x14ac:dyDescent="0.35">
      <c r="A765">
        <v>34</v>
      </c>
      <c r="B765" t="s">
        <v>32</v>
      </c>
      <c r="C765">
        <v>3</v>
      </c>
      <c r="D765" t="s">
        <v>29</v>
      </c>
      <c r="E765" t="s">
        <v>46</v>
      </c>
      <c r="F765">
        <v>3</v>
      </c>
      <c r="G765" s="7">
        <v>2220</v>
      </c>
      <c r="H765" t="s">
        <v>25</v>
      </c>
      <c r="I765">
        <v>3</v>
      </c>
      <c r="J765">
        <v>1</v>
      </c>
      <c r="K765" s="5">
        <v>0.15</v>
      </c>
      <c r="L765" s="5">
        <v>0.09</v>
      </c>
      <c r="M765" s="6">
        <f t="shared" si="33"/>
        <v>0.06</v>
      </c>
      <c r="N765" s="8">
        <f t="shared" si="34"/>
        <v>444</v>
      </c>
      <c r="O765">
        <v>4500</v>
      </c>
      <c r="P765" t="str">
        <f t="shared" si="35"/>
        <v>low</v>
      </c>
      <c r="Q765" t="s">
        <v>26</v>
      </c>
      <c r="R765">
        <v>1333</v>
      </c>
      <c r="S765" t="s">
        <v>27</v>
      </c>
      <c r="T765">
        <v>10</v>
      </c>
      <c r="U765">
        <v>4</v>
      </c>
      <c r="V765" t="s">
        <v>28</v>
      </c>
      <c r="W765">
        <v>87</v>
      </c>
      <c r="X765">
        <v>3</v>
      </c>
      <c r="Y765">
        <v>1</v>
      </c>
      <c r="Z765" t="s">
        <v>37</v>
      </c>
      <c r="AA765">
        <v>18410</v>
      </c>
      <c r="AB765">
        <v>1</v>
      </c>
      <c r="AC765">
        <v>19</v>
      </c>
      <c r="AD765">
        <v>3</v>
      </c>
      <c r="AE765">
        <v>4</v>
      </c>
      <c r="AF765">
        <v>1</v>
      </c>
      <c r="AG765">
        <v>1</v>
      </c>
      <c r="AH765">
        <v>2</v>
      </c>
      <c r="AI765">
        <v>1</v>
      </c>
      <c r="AJ765">
        <v>0</v>
      </c>
      <c r="AK765" t="str">
        <f>IF(Table2[[#This Row],[Alpha]]&gt;3%,"high performer",IF(Table2[[#This Row],[Alpha]]&gt;0%,"average performer","low performer"))</f>
        <v>high performer</v>
      </c>
      <c r="AL765" s="8">
        <v>2730.1132522403223</v>
      </c>
      <c r="AM765">
        <f>Table2[[#This Row],[Salary]]/Table2[[#This Row],[Market Salary]]</f>
        <v>0.81315308007031395</v>
      </c>
      <c r="AN765" t="str">
        <f>IF(AND(Table2[[#This Row],[Alpha]]&gt;3%,Table2[[#This Row],[Salary]]&lt;MEDIAN(G:G)),"Underpaid",IF(AND(Table2[[#This Row],[Alpha]]&lt;0,Table2[[#This Row],[Salary]]&gt;MEDIAN(G:G)),"Overpaid","Fair"))</f>
        <v>Underpaid</v>
      </c>
      <c r="AO765" t="str">
        <f>IF(AND(Table2[[#This Row],[Alpha]]&gt;3%,Table2[[#This Row],[Tenure]]&gt;5),"Ready Now",IF(AND(Table2[[#This Row],[Alpha]]&gt;0,Table2[[#This Row],[Tenure]]&gt;3),"Ready Soon","Not Ready"))</f>
        <v>Not Ready</v>
      </c>
    </row>
    <row r="766" spans="1:41" x14ac:dyDescent="0.35">
      <c r="A766">
        <v>28</v>
      </c>
      <c r="B766" t="s">
        <v>32</v>
      </c>
      <c r="C766">
        <v>4</v>
      </c>
      <c r="D766" t="s">
        <v>35</v>
      </c>
      <c r="E766" t="s">
        <v>46</v>
      </c>
      <c r="F766">
        <v>2</v>
      </c>
      <c r="G766" s="7">
        <v>1052</v>
      </c>
      <c r="H766" t="s">
        <v>32</v>
      </c>
      <c r="I766">
        <v>3</v>
      </c>
      <c r="J766">
        <v>1</v>
      </c>
      <c r="K766" s="5">
        <v>0.12</v>
      </c>
      <c r="L766" s="5">
        <v>0.1</v>
      </c>
      <c r="M766" s="6">
        <f t="shared" si="33"/>
        <v>1.999999999999999E-2</v>
      </c>
      <c r="N766" s="8">
        <f t="shared" si="34"/>
        <v>210.4</v>
      </c>
      <c r="O766">
        <v>500</v>
      </c>
      <c r="P766" t="str">
        <f t="shared" si="35"/>
        <v>low</v>
      </c>
      <c r="Q766" t="s">
        <v>26</v>
      </c>
      <c r="R766">
        <v>1144</v>
      </c>
      <c r="S766" t="s">
        <v>27</v>
      </c>
      <c r="T766">
        <v>10</v>
      </c>
      <c r="U766">
        <v>1</v>
      </c>
      <c r="V766" t="s">
        <v>40</v>
      </c>
      <c r="W766">
        <v>74</v>
      </c>
      <c r="X766">
        <v>3</v>
      </c>
      <c r="Y766">
        <v>1</v>
      </c>
      <c r="Z766" t="s">
        <v>37</v>
      </c>
      <c r="AA766">
        <v>23384</v>
      </c>
      <c r="AB766">
        <v>1</v>
      </c>
      <c r="AC766">
        <v>22</v>
      </c>
      <c r="AD766">
        <v>4</v>
      </c>
      <c r="AE766">
        <v>2</v>
      </c>
      <c r="AF766">
        <v>0</v>
      </c>
      <c r="AG766">
        <v>1</v>
      </c>
      <c r="AH766">
        <v>5</v>
      </c>
      <c r="AI766">
        <v>0</v>
      </c>
      <c r="AJ766">
        <v>0</v>
      </c>
      <c r="AK766" t="str">
        <f>IF(Table2[[#This Row],[Alpha]]&gt;3%,"high performer",IF(Table2[[#This Row],[Alpha]]&gt;0%,"average performer","low performer"))</f>
        <v>average performer</v>
      </c>
      <c r="AL766" s="8">
        <v>1104.8433609078375</v>
      </c>
      <c r="AM766">
        <f>Table2[[#This Row],[Salary]]/Table2[[#This Row],[Market Salary]]</f>
        <v>0.95217117396223783</v>
      </c>
      <c r="AN766" t="str">
        <f>IF(AND(Table2[[#This Row],[Alpha]]&gt;3%,Table2[[#This Row],[Salary]]&lt;MEDIAN(G:G)),"Underpaid",IF(AND(Table2[[#This Row],[Alpha]]&lt;0,Table2[[#This Row],[Salary]]&gt;MEDIAN(G:G)),"Overpaid","Fair"))</f>
        <v>Fair</v>
      </c>
      <c r="AO766" t="str">
        <f>IF(AND(Table2[[#This Row],[Alpha]]&gt;3%,Table2[[#This Row],[Tenure]]&gt;5),"Ready Now",IF(AND(Table2[[#This Row],[Alpha]]&gt;0,Table2[[#This Row],[Tenure]]&gt;3),"Ready Soon","Not Ready"))</f>
        <v>Not Ready</v>
      </c>
    </row>
    <row r="767" spans="1:41" x14ac:dyDescent="0.35">
      <c r="A767">
        <v>38</v>
      </c>
      <c r="B767" t="s">
        <v>32</v>
      </c>
      <c r="C767">
        <v>3</v>
      </c>
      <c r="D767" t="s">
        <v>35</v>
      </c>
      <c r="E767" t="s">
        <v>36</v>
      </c>
      <c r="F767">
        <v>3</v>
      </c>
      <c r="G767" s="7">
        <v>2821</v>
      </c>
      <c r="H767" t="s">
        <v>32</v>
      </c>
      <c r="I767">
        <v>3</v>
      </c>
      <c r="J767">
        <v>2</v>
      </c>
      <c r="K767" s="5">
        <v>0.1</v>
      </c>
      <c r="L767" s="5">
        <v>7.0000000000000007E-2</v>
      </c>
      <c r="M767" s="6">
        <f t="shared" si="33"/>
        <v>0.03</v>
      </c>
      <c r="N767" s="8">
        <f t="shared" si="34"/>
        <v>564.20000000000005</v>
      </c>
      <c r="O767">
        <v>3000</v>
      </c>
      <c r="P767" t="str">
        <f t="shared" si="35"/>
        <v>low</v>
      </c>
      <c r="Q767" t="s">
        <v>33</v>
      </c>
      <c r="R767">
        <v>1186</v>
      </c>
      <c r="S767" t="s">
        <v>34</v>
      </c>
      <c r="T767">
        <v>3</v>
      </c>
      <c r="U767">
        <v>4</v>
      </c>
      <c r="V767" t="s">
        <v>38</v>
      </c>
      <c r="W767">
        <v>44</v>
      </c>
      <c r="X767">
        <v>3</v>
      </c>
      <c r="Y767">
        <v>1</v>
      </c>
      <c r="Z767" t="s">
        <v>37</v>
      </c>
      <c r="AA767">
        <v>2997</v>
      </c>
      <c r="AB767">
        <v>3</v>
      </c>
      <c r="AC767">
        <v>16</v>
      </c>
      <c r="AD767">
        <v>3</v>
      </c>
      <c r="AE767">
        <v>1</v>
      </c>
      <c r="AF767">
        <v>1</v>
      </c>
      <c r="AG767">
        <v>8</v>
      </c>
      <c r="AH767">
        <v>2</v>
      </c>
      <c r="AI767">
        <v>2</v>
      </c>
      <c r="AJ767">
        <v>2</v>
      </c>
      <c r="AK767" t="str">
        <f>IF(Table2[[#This Row],[Alpha]]&gt;3%,"high performer",IF(Table2[[#This Row],[Alpha]]&gt;0%,"average performer","low performer"))</f>
        <v>average performer</v>
      </c>
      <c r="AL767" s="8">
        <v>3222.6855594470171</v>
      </c>
      <c r="AM767">
        <f>Table2[[#This Row],[Salary]]/Table2[[#This Row],[Market Salary]]</f>
        <v>0.87535688728007877</v>
      </c>
      <c r="AN767" t="str">
        <f>IF(AND(Table2[[#This Row],[Alpha]]&gt;3%,Table2[[#This Row],[Salary]]&lt;MEDIAN(G:G)),"Underpaid",IF(AND(Table2[[#This Row],[Alpha]]&lt;0,Table2[[#This Row],[Salary]]&gt;MEDIAN(G:G)),"Overpaid","Fair"))</f>
        <v>Fair</v>
      </c>
      <c r="AO767" t="str">
        <f>IF(AND(Table2[[#This Row],[Alpha]]&gt;3%,Table2[[#This Row],[Tenure]]&gt;5),"Ready Now",IF(AND(Table2[[#This Row],[Alpha]]&gt;0,Table2[[#This Row],[Tenure]]&gt;3),"Ready Soon","Not Ready"))</f>
        <v>Not Ready</v>
      </c>
    </row>
    <row r="768" spans="1:41" x14ac:dyDescent="0.35">
      <c r="A768">
        <v>50</v>
      </c>
      <c r="B768" t="s">
        <v>32</v>
      </c>
      <c r="C768">
        <v>2</v>
      </c>
      <c r="D768" t="s">
        <v>35</v>
      </c>
      <c r="E768" t="s">
        <v>47</v>
      </c>
      <c r="F768">
        <v>3</v>
      </c>
      <c r="G768" s="7">
        <v>19237</v>
      </c>
      <c r="H768" t="s">
        <v>25</v>
      </c>
      <c r="I768">
        <v>2</v>
      </c>
      <c r="J768">
        <v>8</v>
      </c>
      <c r="K768" s="5">
        <v>0.12</v>
      </c>
      <c r="L768" s="5">
        <v>0.11</v>
      </c>
      <c r="M768" s="6">
        <f t="shared" si="33"/>
        <v>9.999999999999995E-3</v>
      </c>
      <c r="N768" s="8">
        <f t="shared" si="34"/>
        <v>3847.4</v>
      </c>
      <c r="O768">
        <v>1200</v>
      </c>
      <c r="P768" t="str">
        <f t="shared" si="35"/>
        <v>low</v>
      </c>
      <c r="Q768" t="s">
        <v>26</v>
      </c>
      <c r="R768">
        <v>1464</v>
      </c>
      <c r="S768" t="s">
        <v>34</v>
      </c>
      <c r="T768">
        <v>2</v>
      </c>
      <c r="U768">
        <v>4</v>
      </c>
      <c r="V768" t="s">
        <v>40</v>
      </c>
      <c r="W768">
        <v>62</v>
      </c>
      <c r="X768">
        <v>3</v>
      </c>
      <c r="Y768">
        <v>5</v>
      </c>
      <c r="Z768" t="s">
        <v>37</v>
      </c>
      <c r="AA768">
        <v>12853</v>
      </c>
      <c r="AB768">
        <v>2</v>
      </c>
      <c r="AC768">
        <v>11</v>
      </c>
      <c r="AD768">
        <v>3</v>
      </c>
      <c r="AE768">
        <v>4</v>
      </c>
      <c r="AF768">
        <v>1</v>
      </c>
      <c r="AG768">
        <v>29</v>
      </c>
      <c r="AH768">
        <v>2</v>
      </c>
      <c r="AI768">
        <v>1</v>
      </c>
      <c r="AJ768">
        <v>7</v>
      </c>
      <c r="AK768" t="str">
        <f>IF(Table2[[#This Row],[Alpha]]&gt;3%,"high performer",IF(Table2[[#This Row],[Alpha]]&gt;0%,"average performer","low performer"))</f>
        <v>average performer</v>
      </c>
      <c r="AL768" s="8">
        <v>24296.38546833596</v>
      </c>
      <c r="AM768">
        <f>Table2[[#This Row],[Salary]]/Table2[[#This Row],[Market Salary]]</f>
        <v>0.79176386236835283</v>
      </c>
      <c r="AN768" t="str">
        <f>IF(AND(Table2[[#This Row],[Alpha]]&gt;3%,Table2[[#This Row],[Salary]]&lt;MEDIAN(G:G)),"Underpaid",IF(AND(Table2[[#This Row],[Alpha]]&lt;0,Table2[[#This Row],[Salary]]&gt;MEDIAN(G:G)),"Overpaid","Fair"))</f>
        <v>Fair</v>
      </c>
      <c r="AO768" t="str">
        <f>IF(AND(Table2[[#This Row],[Alpha]]&gt;3%,Table2[[#This Row],[Tenure]]&gt;5),"Ready Now",IF(AND(Table2[[#This Row],[Alpha]]&gt;0,Table2[[#This Row],[Tenure]]&gt;3),"Ready Soon","Not Ready"))</f>
        <v>Ready Soon</v>
      </c>
    </row>
    <row r="769" spans="1:41" x14ac:dyDescent="0.35">
      <c r="A769">
        <v>37</v>
      </c>
      <c r="B769" t="s">
        <v>32</v>
      </c>
      <c r="C769">
        <v>4</v>
      </c>
      <c r="D769" t="s">
        <v>29</v>
      </c>
      <c r="E769" t="s">
        <v>43</v>
      </c>
      <c r="F769">
        <v>2</v>
      </c>
      <c r="G769" s="7">
        <v>4107</v>
      </c>
      <c r="H769" t="s">
        <v>32</v>
      </c>
      <c r="I769">
        <v>2</v>
      </c>
      <c r="J769">
        <v>4</v>
      </c>
      <c r="K769" s="5">
        <v>0.15</v>
      </c>
      <c r="L769" s="5">
        <v>0.09</v>
      </c>
      <c r="M769" s="6">
        <f t="shared" si="33"/>
        <v>0.06</v>
      </c>
      <c r="N769" s="8">
        <f t="shared" si="34"/>
        <v>821.40000000000009</v>
      </c>
      <c r="O769">
        <v>1200</v>
      </c>
      <c r="P769" t="str">
        <f t="shared" si="35"/>
        <v>High</v>
      </c>
      <c r="Q769" t="s">
        <v>26</v>
      </c>
      <c r="R769">
        <v>124</v>
      </c>
      <c r="S769" t="s">
        <v>34</v>
      </c>
      <c r="T769">
        <v>3</v>
      </c>
      <c r="U769">
        <v>3</v>
      </c>
      <c r="V769" t="s">
        <v>38</v>
      </c>
      <c r="W769">
        <v>35</v>
      </c>
      <c r="X769">
        <v>3</v>
      </c>
      <c r="Y769">
        <v>2</v>
      </c>
      <c r="Z769" t="s">
        <v>31</v>
      </c>
      <c r="AA769">
        <v>13848</v>
      </c>
      <c r="AB769">
        <v>3</v>
      </c>
      <c r="AC769">
        <v>15</v>
      </c>
      <c r="AD769">
        <v>3</v>
      </c>
      <c r="AE769">
        <v>1</v>
      </c>
      <c r="AF769">
        <v>0</v>
      </c>
      <c r="AG769">
        <v>8</v>
      </c>
      <c r="AH769">
        <v>3</v>
      </c>
      <c r="AI769">
        <v>3</v>
      </c>
      <c r="AJ769">
        <v>0</v>
      </c>
      <c r="AK769" t="str">
        <f>IF(Table2[[#This Row],[Alpha]]&gt;3%,"high performer",IF(Table2[[#This Row],[Alpha]]&gt;0%,"average performer","low performer"))</f>
        <v>high performer</v>
      </c>
      <c r="AL769" s="8">
        <v>5200.1828146819462</v>
      </c>
      <c r="AM769">
        <f>Table2[[#This Row],[Salary]]/Table2[[#This Row],[Market Salary]]</f>
        <v>0.78977992627576354</v>
      </c>
      <c r="AN769" t="str">
        <f>IF(AND(Table2[[#This Row],[Alpha]]&gt;3%,Table2[[#This Row],[Salary]]&lt;MEDIAN(G:G)),"Underpaid",IF(AND(Table2[[#This Row],[Alpha]]&lt;0,Table2[[#This Row],[Salary]]&gt;MEDIAN(G:G)),"Overpaid","Fair"))</f>
        <v>Underpaid</v>
      </c>
      <c r="AO769" t="str">
        <f>IF(AND(Table2[[#This Row],[Alpha]]&gt;3%,Table2[[#This Row],[Tenure]]&gt;5),"Ready Now",IF(AND(Table2[[#This Row],[Alpha]]&gt;0,Table2[[#This Row],[Tenure]]&gt;3),"Ready Soon","Not Ready"))</f>
        <v>Ready Soon</v>
      </c>
    </row>
    <row r="770" spans="1:41" x14ac:dyDescent="0.35">
      <c r="A770">
        <v>40</v>
      </c>
      <c r="B770" t="s">
        <v>32</v>
      </c>
      <c r="C770">
        <v>3</v>
      </c>
      <c r="D770" t="s">
        <v>35</v>
      </c>
      <c r="E770" t="s">
        <v>30</v>
      </c>
      <c r="F770">
        <v>1</v>
      </c>
      <c r="G770" s="7">
        <v>8396</v>
      </c>
      <c r="H770" t="s">
        <v>32</v>
      </c>
      <c r="I770">
        <v>2</v>
      </c>
      <c r="J770">
        <v>7</v>
      </c>
      <c r="K770" s="5">
        <v>0.12</v>
      </c>
      <c r="L770" s="5">
        <v>0.09</v>
      </c>
      <c r="M770" s="6">
        <f t="shared" ref="M770:M833" si="36">K770-L770</f>
        <v>0.03</v>
      </c>
      <c r="N770" s="8">
        <f t="shared" ref="N770:N833" si="37">G770 * 0.2</f>
        <v>1679.2</v>
      </c>
      <c r="O770">
        <v>1200</v>
      </c>
      <c r="P770" t="str">
        <f t="shared" si="35"/>
        <v>low</v>
      </c>
      <c r="Q770" t="s">
        <v>26</v>
      </c>
      <c r="R770">
        <v>300</v>
      </c>
      <c r="S770" t="s">
        <v>27</v>
      </c>
      <c r="T770">
        <v>26</v>
      </c>
      <c r="U770">
        <v>3</v>
      </c>
      <c r="V770" t="s">
        <v>48</v>
      </c>
      <c r="W770">
        <v>74</v>
      </c>
      <c r="X770">
        <v>3</v>
      </c>
      <c r="Y770">
        <v>2</v>
      </c>
      <c r="Z770" t="s">
        <v>37</v>
      </c>
      <c r="AA770">
        <v>22217</v>
      </c>
      <c r="AB770">
        <v>1</v>
      </c>
      <c r="AC770">
        <v>14</v>
      </c>
      <c r="AD770">
        <v>3</v>
      </c>
      <c r="AE770">
        <v>2</v>
      </c>
      <c r="AF770">
        <v>1</v>
      </c>
      <c r="AG770">
        <v>8</v>
      </c>
      <c r="AH770">
        <v>3</v>
      </c>
      <c r="AI770">
        <v>7</v>
      </c>
      <c r="AJ770">
        <v>7</v>
      </c>
      <c r="AK770" t="str">
        <f>IF(Table2[[#This Row],[Alpha]]&gt;3%,"high performer",IF(Table2[[#This Row],[Alpha]]&gt;0%,"average performer","low performer"))</f>
        <v>average performer</v>
      </c>
      <c r="AL770" s="8">
        <v>9055.6380790809126</v>
      </c>
      <c r="AM770">
        <f>Table2[[#This Row],[Salary]]/Table2[[#This Row],[Market Salary]]</f>
        <v>0.92715719496291293</v>
      </c>
      <c r="AN770" t="str">
        <f>IF(AND(Table2[[#This Row],[Alpha]]&gt;3%,Table2[[#This Row],[Salary]]&lt;MEDIAN(G:G)),"Underpaid",IF(AND(Table2[[#This Row],[Alpha]]&lt;0,Table2[[#This Row],[Salary]]&gt;MEDIAN(G:G)),"Overpaid","Fair"))</f>
        <v>Fair</v>
      </c>
      <c r="AO770" t="str">
        <f>IF(AND(Table2[[#This Row],[Alpha]]&gt;3%,Table2[[#This Row],[Tenure]]&gt;5),"Ready Now",IF(AND(Table2[[#This Row],[Alpha]]&gt;0,Table2[[#This Row],[Tenure]]&gt;3),"Ready Soon","Not Ready"))</f>
        <v>Ready Soon</v>
      </c>
    </row>
    <row r="771" spans="1:41" x14ac:dyDescent="0.35">
      <c r="A771">
        <v>26</v>
      </c>
      <c r="B771" t="s">
        <v>32</v>
      </c>
      <c r="C771">
        <v>1</v>
      </c>
      <c r="D771" t="s">
        <v>29</v>
      </c>
      <c r="E771" t="s">
        <v>36</v>
      </c>
      <c r="F771">
        <v>3</v>
      </c>
      <c r="G771" s="7">
        <v>2007</v>
      </c>
      <c r="H771" t="s">
        <v>32</v>
      </c>
      <c r="I771">
        <v>3</v>
      </c>
      <c r="J771">
        <v>5</v>
      </c>
      <c r="K771" s="5">
        <v>0.12</v>
      </c>
      <c r="L771" s="5">
        <v>0.1</v>
      </c>
      <c r="M771" s="6">
        <f t="shared" si="36"/>
        <v>1.999999999999999E-2</v>
      </c>
      <c r="N771" s="8">
        <f t="shared" si="37"/>
        <v>401.40000000000003</v>
      </c>
      <c r="O771">
        <v>500</v>
      </c>
      <c r="P771" t="str">
        <f t="shared" ref="P771:P834" si="38">IF(G770&lt;7000,"low",IF(G770&lt;14000,"medium","High"))</f>
        <v>medium</v>
      </c>
      <c r="Q771" t="s">
        <v>33</v>
      </c>
      <c r="R771">
        <v>921</v>
      </c>
      <c r="S771" t="s">
        <v>34</v>
      </c>
      <c r="T771">
        <v>1</v>
      </c>
      <c r="U771">
        <v>1</v>
      </c>
      <c r="V771" t="s">
        <v>40</v>
      </c>
      <c r="W771">
        <v>66</v>
      </c>
      <c r="X771">
        <v>2</v>
      </c>
      <c r="Y771">
        <v>1</v>
      </c>
      <c r="Z771" t="s">
        <v>41</v>
      </c>
      <c r="AA771">
        <v>25265</v>
      </c>
      <c r="AB771">
        <v>1</v>
      </c>
      <c r="AC771">
        <v>13</v>
      </c>
      <c r="AD771">
        <v>3</v>
      </c>
      <c r="AE771">
        <v>3</v>
      </c>
      <c r="AF771">
        <v>2</v>
      </c>
      <c r="AG771">
        <v>5</v>
      </c>
      <c r="AH771">
        <v>5</v>
      </c>
      <c r="AI771">
        <v>3</v>
      </c>
      <c r="AJ771">
        <v>1</v>
      </c>
      <c r="AK771" t="str">
        <f>IF(Table2[[#This Row],[Alpha]]&gt;3%,"high performer",IF(Table2[[#This Row],[Alpha]]&gt;0%,"average performer","low performer"))</f>
        <v>average performer</v>
      </c>
      <c r="AL771" s="8">
        <v>2424.7935104424478</v>
      </c>
      <c r="AM771">
        <f>Table2[[#This Row],[Salary]]/Table2[[#This Row],[Market Salary]]</f>
        <v>0.82769934485422891</v>
      </c>
      <c r="AN771" t="str">
        <f>IF(AND(Table2[[#This Row],[Alpha]]&gt;3%,Table2[[#This Row],[Salary]]&lt;MEDIAN(G:G)),"Underpaid",IF(AND(Table2[[#This Row],[Alpha]]&lt;0,Table2[[#This Row],[Salary]]&gt;MEDIAN(G:G)),"Overpaid","Fair"))</f>
        <v>Fair</v>
      </c>
      <c r="AO771" t="str">
        <f>IF(AND(Table2[[#This Row],[Alpha]]&gt;3%,Table2[[#This Row],[Tenure]]&gt;5),"Ready Now",IF(AND(Table2[[#This Row],[Alpha]]&gt;0,Table2[[#This Row],[Tenure]]&gt;3),"Ready Soon","Not Ready"))</f>
        <v>Ready Soon</v>
      </c>
    </row>
    <row r="772" spans="1:41" x14ac:dyDescent="0.35">
      <c r="A772">
        <v>46</v>
      </c>
      <c r="B772" t="s">
        <v>32</v>
      </c>
      <c r="C772">
        <v>4</v>
      </c>
      <c r="D772" t="s">
        <v>35</v>
      </c>
      <c r="E772" t="s">
        <v>47</v>
      </c>
      <c r="F772">
        <v>4</v>
      </c>
      <c r="G772" s="7">
        <v>19627</v>
      </c>
      <c r="H772" t="s">
        <v>32</v>
      </c>
      <c r="I772">
        <v>3</v>
      </c>
      <c r="J772">
        <v>2</v>
      </c>
      <c r="K772" s="5">
        <v>0.12</v>
      </c>
      <c r="L772" s="5">
        <v>0.11</v>
      </c>
      <c r="M772" s="6">
        <f t="shared" si="36"/>
        <v>9.999999999999995E-3</v>
      </c>
      <c r="N772" s="8">
        <f t="shared" si="37"/>
        <v>3925.4</v>
      </c>
      <c r="O772">
        <v>4500</v>
      </c>
      <c r="P772" t="str">
        <f t="shared" si="38"/>
        <v>low</v>
      </c>
      <c r="Q772" t="s">
        <v>26</v>
      </c>
      <c r="R772">
        <v>430</v>
      </c>
      <c r="S772" t="s">
        <v>34</v>
      </c>
      <c r="T772">
        <v>1</v>
      </c>
      <c r="U772">
        <v>4</v>
      </c>
      <c r="V772" t="s">
        <v>40</v>
      </c>
      <c r="W772">
        <v>40</v>
      </c>
      <c r="X772">
        <v>3</v>
      </c>
      <c r="Y772">
        <v>5</v>
      </c>
      <c r="Z772" t="s">
        <v>41</v>
      </c>
      <c r="AA772">
        <v>21445</v>
      </c>
      <c r="AB772">
        <v>9</v>
      </c>
      <c r="AC772">
        <v>17</v>
      </c>
      <c r="AD772">
        <v>3</v>
      </c>
      <c r="AE772">
        <v>4</v>
      </c>
      <c r="AF772">
        <v>2</v>
      </c>
      <c r="AG772">
        <v>23</v>
      </c>
      <c r="AH772">
        <v>0</v>
      </c>
      <c r="AI772">
        <v>2</v>
      </c>
      <c r="AJ772">
        <v>2</v>
      </c>
      <c r="AK772" t="str">
        <f>IF(Table2[[#This Row],[Alpha]]&gt;3%,"high performer",IF(Table2[[#This Row],[Alpha]]&gt;0%,"average performer","low performer"))</f>
        <v>average performer</v>
      </c>
      <c r="AL772" s="8">
        <v>24955.371862515429</v>
      </c>
      <c r="AM772">
        <f>Table2[[#This Row],[Salary]]/Table2[[#This Row],[Market Salary]]</f>
        <v>0.78648397259433411</v>
      </c>
      <c r="AN772" t="str">
        <f>IF(AND(Table2[[#This Row],[Alpha]]&gt;3%,Table2[[#This Row],[Salary]]&lt;MEDIAN(G:G)),"Underpaid",IF(AND(Table2[[#This Row],[Alpha]]&lt;0,Table2[[#This Row],[Salary]]&gt;MEDIAN(G:G)),"Overpaid","Fair"))</f>
        <v>Fair</v>
      </c>
      <c r="AO772" t="str">
        <f>IF(AND(Table2[[#This Row],[Alpha]]&gt;3%,Table2[[#This Row],[Tenure]]&gt;5),"Ready Now",IF(AND(Table2[[#This Row],[Alpha]]&gt;0,Table2[[#This Row],[Tenure]]&gt;3),"Ready Soon","Not Ready"))</f>
        <v>Not Ready</v>
      </c>
    </row>
    <row r="773" spans="1:41" x14ac:dyDescent="0.35">
      <c r="A773">
        <v>54</v>
      </c>
      <c r="B773" t="s">
        <v>32</v>
      </c>
      <c r="C773">
        <v>3</v>
      </c>
      <c r="D773" t="s">
        <v>29</v>
      </c>
      <c r="E773" t="s">
        <v>30</v>
      </c>
      <c r="F773">
        <v>3</v>
      </c>
      <c r="G773" s="7">
        <v>10686</v>
      </c>
      <c r="H773" t="s">
        <v>32</v>
      </c>
      <c r="I773">
        <v>3</v>
      </c>
      <c r="J773">
        <v>9</v>
      </c>
      <c r="K773" s="5">
        <v>0.08</v>
      </c>
      <c r="L773" s="5">
        <v>0.11</v>
      </c>
      <c r="M773" s="6">
        <f t="shared" si="36"/>
        <v>-0.03</v>
      </c>
      <c r="N773" s="8">
        <f t="shared" si="37"/>
        <v>2137.2000000000003</v>
      </c>
      <c r="O773">
        <v>4500</v>
      </c>
      <c r="P773" t="str">
        <f t="shared" si="38"/>
        <v>High</v>
      </c>
      <c r="Q773" t="s">
        <v>26</v>
      </c>
      <c r="R773">
        <v>1082</v>
      </c>
      <c r="S773" t="s">
        <v>27</v>
      </c>
      <c r="T773">
        <v>2</v>
      </c>
      <c r="U773">
        <v>4</v>
      </c>
      <c r="V773" t="s">
        <v>28</v>
      </c>
      <c r="W773">
        <v>41</v>
      </c>
      <c r="X773">
        <v>2</v>
      </c>
      <c r="Y773">
        <v>3</v>
      </c>
      <c r="Z773" t="s">
        <v>37</v>
      </c>
      <c r="AA773">
        <v>8392</v>
      </c>
      <c r="AB773">
        <v>6</v>
      </c>
      <c r="AC773">
        <v>11</v>
      </c>
      <c r="AD773">
        <v>3</v>
      </c>
      <c r="AE773">
        <v>2</v>
      </c>
      <c r="AF773">
        <v>1</v>
      </c>
      <c r="AG773">
        <v>13</v>
      </c>
      <c r="AH773">
        <v>4</v>
      </c>
      <c r="AI773">
        <v>4</v>
      </c>
      <c r="AJ773">
        <v>7</v>
      </c>
      <c r="AK773" t="str">
        <f>IF(Table2[[#This Row],[Alpha]]&gt;3%,"high performer",IF(Table2[[#This Row],[Alpha]]&gt;0%,"average performer","low performer"))</f>
        <v>low performer</v>
      </c>
      <c r="AL773" s="8">
        <v>10920.016751899549</v>
      </c>
      <c r="AM773">
        <f>Table2[[#This Row],[Salary]]/Table2[[#This Row],[Market Salary]]</f>
        <v>0.97856992738964055</v>
      </c>
      <c r="AN773" t="str">
        <f>IF(AND(Table2[[#This Row],[Alpha]]&gt;3%,Table2[[#This Row],[Salary]]&lt;MEDIAN(G:G)),"Underpaid",IF(AND(Table2[[#This Row],[Alpha]]&lt;0,Table2[[#This Row],[Salary]]&gt;MEDIAN(G:G)),"Overpaid","Fair"))</f>
        <v>Overpaid</v>
      </c>
      <c r="AO773" t="str">
        <f>IF(AND(Table2[[#This Row],[Alpha]]&gt;3%,Table2[[#This Row],[Tenure]]&gt;5),"Ready Now",IF(AND(Table2[[#This Row],[Alpha]]&gt;0,Table2[[#This Row],[Tenure]]&gt;3),"Ready Soon","Not Ready"))</f>
        <v>Not Ready</v>
      </c>
    </row>
    <row r="774" spans="1:41" x14ac:dyDescent="0.35">
      <c r="A774">
        <v>56</v>
      </c>
      <c r="B774" t="s">
        <v>32</v>
      </c>
      <c r="C774">
        <v>1</v>
      </c>
      <c r="D774" t="s">
        <v>29</v>
      </c>
      <c r="E774" t="s">
        <v>36</v>
      </c>
      <c r="F774">
        <v>3</v>
      </c>
      <c r="G774" s="7">
        <v>2942</v>
      </c>
      <c r="H774" t="s">
        <v>32</v>
      </c>
      <c r="I774">
        <v>3</v>
      </c>
      <c r="J774">
        <v>5</v>
      </c>
      <c r="K774" s="5">
        <v>0.08</v>
      </c>
      <c r="L774" s="5">
        <v>0.1</v>
      </c>
      <c r="M774" s="6">
        <f t="shared" si="36"/>
        <v>-2.0000000000000004E-2</v>
      </c>
      <c r="N774" s="8">
        <f t="shared" si="37"/>
        <v>588.4</v>
      </c>
      <c r="O774">
        <v>4500</v>
      </c>
      <c r="P774" t="str">
        <f t="shared" si="38"/>
        <v>medium</v>
      </c>
      <c r="Q774" t="s">
        <v>33</v>
      </c>
      <c r="R774">
        <v>1240</v>
      </c>
      <c r="S774" t="s">
        <v>34</v>
      </c>
      <c r="T774">
        <v>9</v>
      </c>
      <c r="U774">
        <v>3</v>
      </c>
      <c r="V774" t="s">
        <v>40</v>
      </c>
      <c r="W774">
        <v>63</v>
      </c>
      <c r="X774">
        <v>3</v>
      </c>
      <c r="Y774">
        <v>1</v>
      </c>
      <c r="Z774" t="s">
        <v>37</v>
      </c>
      <c r="AA774">
        <v>12154</v>
      </c>
      <c r="AB774">
        <v>2</v>
      </c>
      <c r="AC774">
        <v>19</v>
      </c>
      <c r="AD774">
        <v>3</v>
      </c>
      <c r="AE774">
        <v>2</v>
      </c>
      <c r="AF774">
        <v>1</v>
      </c>
      <c r="AG774">
        <v>18</v>
      </c>
      <c r="AH774">
        <v>4</v>
      </c>
      <c r="AI774">
        <v>4</v>
      </c>
      <c r="AJ774">
        <v>0</v>
      </c>
      <c r="AK774" t="str">
        <f>IF(Table2[[#This Row],[Alpha]]&gt;3%,"high performer",IF(Table2[[#This Row],[Alpha]]&gt;0%,"average performer","low performer"))</f>
        <v>low performer</v>
      </c>
      <c r="AL774" s="8">
        <v>3283.0740012100941</v>
      </c>
      <c r="AM774">
        <f>Table2[[#This Row],[Salary]]/Table2[[#This Row],[Market Salary]]</f>
        <v>0.89611138796007062</v>
      </c>
      <c r="AN774" t="str">
        <f>IF(AND(Table2[[#This Row],[Alpha]]&gt;3%,Table2[[#This Row],[Salary]]&lt;MEDIAN(G:G)),"Underpaid",IF(AND(Table2[[#This Row],[Alpha]]&lt;0,Table2[[#This Row],[Salary]]&gt;MEDIAN(G:G)),"Overpaid","Fair"))</f>
        <v>Fair</v>
      </c>
      <c r="AO774" t="str">
        <f>IF(AND(Table2[[#This Row],[Alpha]]&gt;3%,Table2[[#This Row],[Tenure]]&gt;5),"Ready Now",IF(AND(Table2[[#This Row],[Alpha]]&gt;0,Table2[[#This Row],[Tenure]]&gt;3),"Ready Soon","Not Ready"))</f>
        <v>Not Ready</v>
      </c>
    </row>
    <row r="775" spans="1:41" x14ac:dyDescent="0.35">
      <c r="A775">
        <v>36</v>
      </c>
      <c r="B775" t="s">
        <v>32</v>
      </c>
      <c r="C775">
        <v>4</v>
      </c>
      <c r="D775" t="s">
        <v>29</v>
      </c>
      <c r="E775" t="s">
        <v>42</v>
      </c>
      <c r="F775">
        <v>4</v>
      </c>
      <c r="G775" s="7">
        <v>8858</v>
      </c>
      <c r="H775" t="s">
        <v>32</v>
      </c>
      <c r="I775">
        <v>2</v>
      </c>
      <c r="J775">
        <v>14</v>
      </c>
      <c r="K775" s="5">
        <v>0.08</v>
      </c>
      <c r="L775" s="5">
        <v>0.09</v>
      </c>
      <c r="M775" s="6">
        <f t="shared" si="36"/>
        <v>-9.999999999999995E-3</v>
      </c>
      <c r="N775" s="8">
        <f t="shared" si="37"/>
        <v>1771.6000000000001</v>
      </c>
      <c r="O775">
        <v>1200</v>
      </c>
      <c r="P775" t="str">
        <f t="shared" si="38"/>
        <v>low</v>
      </c>
      <c r="Q775" t="s">
        <v>26</v>
      </c>
      <c r="R775">
        <v>796</v>
      </c>
      <c r="S775" t="s">
        <v>34</v>
      </c>
      <c r="T775">
        <v>12</v>
      </c>
      <c r="U775">
        <v>5</v>
      </c>
      <c r="V775" t="s">
        <v>40</v>
      </c>
      <c r="W775">
        <v>51</v>
      </c>
      <c r="X775">
        <v>2</v>
      </c>
      <c r="Y775">
        <v>3</v>
      </c>
      <c r="Z775" t="s">
        <v>31</v>
      </c>
      <c r="AA775">
        <v>15669</v>
      </c>
      <c r="AB775">
        <v>0</v>
      </c>
      <c r="AC775">
        <v>11</v>
      </c>
      <c r="AD775">
        <v>3</v>
      </c>
      <c r="AE775">
        <v>2</v>
      </c>
      <c r="AF775">
        <v>0</v>
      </c>
      <c r="AG775">
        <v>15</v>
      </c>
      <c r="AH775">
        <v>2</v>
      </c>
      <c r="AI775">
        <v>8</v>
      </c>
      <c r="AJ775">
        <v>7</v>
      </c>
      <c r="AK775" t="str">
        <f>IF(Table2[[#This Row],[Alpha]]&gt;3%,"high performer",IF(Table2[[#This Row],[Alpha]]&gt;0%,"average performer","low performer"))</f>
        <v>low performer</v>
      </c>
      <c r="AL775" s="8">
        <v>9750.7196710723802</v>
      </c>
      <c r="AM775">
        <f>Table2[[#This Row],[Salary]]/Table2[[#This Row],[Market Salary]]</f>
        <v>0.90844576593450577</v>
      </c>
      <c r="AN775" t="str">
        <f>IF(AND(Table2[[#This Row],[Alpha]]&gt;3%,Table2[[#This Row],[Salary]]&lt;MEDIAN(G:G)),"Underpaid",IF(AND(Table2[[#This Row],[Alpha]]&lt;0,Table2[[#This Row],[Salary]]&gt;MEDIAN(G:G)),"Overpaid","Fair"))</f>
        <v>Overpaid</v>
      </c>
      <c r="AO775" t="str">
        <f>IF(AND(Table2[[#This Row],[Alpha]]&gt;3%,Table2[[#This Row],[Tenure]]&gt;5),"Ready Now",IF(AND(Table2[[#This Row],[Alpha]]&gt;0,Table2[[#This Row],[Tenure]]&gt;3),"Ready Soon","Not Ready"))</f>
        <v>Not Ready</v>
      </c>
    </row>
    <row r="776" spans="1:41" x14ac:dyDescent="0.35">
      <c r="A776">
        <v>55</v>
      </c>
      <c r="B776" t="s">
        <v>32</v>
      </c>
      <c r="C776">
        <v>3</v>
      </c>
      <c r="D776" t="s">
        <v>35</v>
      </c>
      <c r="E776" t="s">
        <v>45</v>
      </c>
      <c r="F776">
        <v>1</v>
      </c>
      <c r="G776" s="7">
        <v>16756</v>
      </c>
      <c r="H776" t="s">
        <v>32</v>
      </c>
      <c r="I776">
        <v>4</v>
      </c>
      <c r="J776">
        <v>9</v>
      </c>
      <c r="K776" s="5">
        <v>0.08</v>
      </c>
      <c r="L776" s="5">
        <v>0.1</v>
      </c>
      <c r="M776" s="6">
        <f t="shared" si="36"/>
        <v>-2.0000000000000004E-2</v>
      </c>
      <c r="N776" s="8">
        <f t="shared" si="37"/>
        <v>3351.2000000000003</v>
      </c>
      <c r="O776">
        <v>3000</v>
      </c>
      <c r="P776" t="str">
        <f t="shared" si="38"/>
        <v>medium</v>
      </c>
      <c r="Q776" t="s">
        <v>44</v>
      </c>
      <c r="R776">
        <v>444</v>
      </c>
      <c r="S776" t="s">
        <v>34</v>
      </c>
      <c r="T776">
        <v>2</v>
      </c>
      <c r="U776">
        <v>1</v>
      </c>
      <c r="V776" t="s">
        <v>40</v>
      </c>
      <c r="W776">
        <v>40</v>
      </c>
      <c r="X776">
        <v>2</v>
      </c>
      <c r="Y776">
        <v>4</v>
      </c>
      <c r="Z776" t="s">
        <v>31</v>
      </c>
      <c r="AA776">
        <v>17323</v>
      </c>
      <c r="AB776">
        <v>7</v>
      </c>
      <c r="AC776">
        <v>15</v>
      </c>
      <c r="AD776">
        <v>3</v>
      </c>
      <c r="AE776">
        <v>2</v>
      </c>
      <c r="AF776">
        <v>0</v>
      </c>
      <c r="AG776">
        <v>31</v>
      </c>
      <c r="AH776">
        <v>3</v>
      </c>
      <c r="AI776">
        <v>7</v>
      </c>
      <c r="AJ776">
        <v>6</v>
      </c>
      <c r="AK776" t="str">
        <f>IF(Table2[[#This Row],[Alpha]]&gt;3%,"high performer",IF(Table2[[#This Row],[Alpha]]&gt;0%,"average performer","low performer"))</f>
        <v>low performer</v>
      </c>
      <c r="AL776" s="8">
        <v>18929.407102853969</v>
      </c>
      <c r="AM776">
        <f>Table2[[#This Row],[Salary]]/Table2[[#This Row],[Market Salary]]</f>
        <v>0.88518356169083146</v>
      </c>
      <c r="AN776" t="str">
        <f>IF(AND(Table2[[#This Row],[Alpha]]&gt;3%,Table2[[#This Row],[Salary]]&lt;MEDIAN(G:G)),"Underpaid",IF(AND(Table2[[#This Row],[Alpha]]&lt;0,Table2[[#This Row],[Salary]]&gt;MEDIAN(G:G)),"Overpaid","Fair"))</f>
        <v>Overpaid</v>
      </c>
      <c r="AO776" t="str">
        <f>IF(AND(Table2[[#This Row],[Alpha]]&gt;3%,Table2[[#This Row],[Tenure]]&gt;5),"Ready Now",IF(AND(Table2[[#This Row],[Alpha]]&gt;0,Table2[[#This Row],[Tenure]]&gt;3),"Ready Soon","Not Ready"))</f>
        <v>Not Ready</v>
      </c>
    </row>
    <row r="777" spans="1:41" x14ac:dyDescent="0.35">
      <c r="A777">
        <v>43</v>
      </c>
      <c r="B777" t="s">
        <v>32</v>
      </c>
      <c r="C777">
        <v>3</v>
      </c>
      <c r="D777" t="s">
        <v>35</v>
      </c>
      <c r="E777" t="s">
        <v>30</v>
      </c>
      <c r="F777">
        <v>4</v>
      </c>
      <c r="G777" s="7">
        <v>10798</v>
      </c>
      <c r="H777" t="s">
        <v>32</v>
      </c>
      <c r="I777">
        <v>3</v>
      </c>
      <c r="J777">
        <v>1</v>
      </c>
      <c r="K777" s="5">
        <v>0.1</v>
      </c>
      <c r="L777" s="5">
        <v>0.11</v>
      </c>
      <c r="M777" s="6">
        <f t="shared" si="36"/>
        <v>-9.999999999999995E-3</v>
      </c>
      <c r="N777" s="8">
        <f t="shared" si="37"/>
        <v>2159.6</v>
      </c>
      <c r="O777">
        <v>500</v>
      </c>
      <c r="P777" t="str">
        <f t="shared" si="38"/>
        <v>High</v>
      </c>
      <c r="Q777" t="s">
        <v>26</v>
      </c>
      <c r="R777">
        <v>415</v>
      </c>
      <c r="S777" t="s">
        <v>27</v>
      </c>
      <c r="T777">
        <v>25</v>
      </c>
      <c r="U777">
        <v>3</v>
      </c>
      <c r="V777" t="s">
        <v>40</v>
      </c>
      <c r="W777">
        <v>79</v>
      </c>
      <c r="X777">
        <v>2</v>
      </c>
      <c r="Y777">
        <v>3</v>
      </c>
      <c r="Z777" t="s">
        <v>41</v>
      </c>
      <c r="AA777">
        <v>5268</v>
      </c>
      <c r="AB777">
        <v>5</v>
      </c>
      <c r="AC777">
        <v>13</v>
      </c>
      <c r="AD777">
        <v>3</v>
      </c>
      <c r="AE777">
        <v>3</v>
      </c>
      <c r="AF777">
        <v>1</v>
      </c>
      <c r="AG777">
        <v>18</v>
      </c>
      <c r="AH777">
        <v>5</v>
      </c>
      <c r="AI777">
        <v>0</v>
      </c>
      <c r="AJ777">
        <v>0</v>
      </c>
      <c r="AK777" t="str">
        <f>IF(Table2[[#This Row],[Alpha]]&gt;3%,"high performer",IF(Table2[[#This Row],[Alpha]]&gt;0%,"average performer","low performer"))</f>
        <v>low performer</v>
      </c>
      <c r="AL777" s="8">
        <v>11235.529599358084</v>
      </c>
      <c r="AM777">
        <f>Table2[[#This Row],[Salary]]/Table2[[#This Row],[Market Salary]]</f>
        <v>0.96105839110752012</v>
      </c>
      <c r="AN777" t="str">
        <f>IF(AND(Table2[[#This Row],[Alpha]]&gt;3%,Table2[[#This Row],[Salary]]&lt;MEDIAN(G:G)),"Underpaid",IF(AND(Table2[[#This Row],[Alpha]]&lt;0,Table2[[#This Row],[Salary]]&gt;MEDIAN(G:G)),"Overpaid","Fair"))</f>
        <v>Overpaid</v>
      </c>
      <c r="AO777" t="str">
        <f>IF(AND(Table2[[#This Row],[Alpha]]&gt;3%,Table2[[#This Row],[Tenure]]&gt;5),"Ready Now",IF(AND(Table2[[#This Row],[Alpha]]&gt;0,Table2[[#This Row],[Tenure]]&gt;3),"Ready Soon","Not Ready"))</f>
        <v>Not Ready</v>
      </c>
    </row>
    <row r="778" spans="1:41" x14ac:dyDescent="0.35">
      <c r="A778">
        <v>20</v>
      </c>
      <c r="B778" t="s">
        <v>25</v>
      </c>
      <c r="C778">
        <v>4</v>
      </c>
      <c r="D778" t="s">
        <v>29</v>
      </c>
      <c r="E778" t="s">
        <v>46</v>
      </c>
      <c r="F778">
        <v>4</v>
      </c>
      <c r="G778" s="7">
        <v>2323</v>
      </c>
      <c r="H778" t="s">
        <v>25</v>
      </c>
      <c r="I778">
        <v>3</v>
      </c>
      <c r="J778">
        <v>2</v>
      </c>
      <c r="K778" s="5">
        <v>0.08</v>
      </c>
      <c r="L778" s="5">
        <v>0.1</v>
      </c>
      <c r="M778" s="6">
        <f t="shared" si="36"/>
        <v>-2.0000000000000004E-2</v>
      </c>
      <c r="N778" s="8">
        <f t="shared" si="37"/>
        <v>464.6</v>
      </c>
      <c r="O778">
        <v>3000</v>
      </c>
      <c r="P778" t="str">
        <f t="shared" si="38"/>
        <v>medium</v>
      </c>
      <c r="Q778" t="s">
        <v>33</v>
      </c>
      <c r="R778">
        <v>769</v>
      </c>
      <c r="S778" t="s">
        <v>27</v>
      </c>
      <c r="T778">
        <v>9</v>
      </c>
      <c r="U778">
        <v>3</v>
      </c>
      <c r="V778" t="s">
        <v>48</v>
      </c>
      <c r="W778">
        <v>54</v>
      </c>
      <c r="X778">
        <v>3</v>
      </c>
      <c r="Y778">
        <v>1</v>
      </c>
      <c r="Z778" t="s">
        <v>31</v>
      </c>
      <c r="AA778">
        <v>17205</v>
      </c>
      <c r="AB778">
        <v>1</v>
      </c>
      <c r="AC778">
        <v>14</v>
      </c>
      <c r="AD778">
        <v>3</v>
      </c>
      <c r="AE778">
        <v>2</v>
      </c>
      <c r="AF778">
        <v>0</v>
      </c>
      <c r="AG778">
        <v>2</v>
      </c>
      <c r="AH778">
        <v>3</v>
      </c>
      <c r="AI778">
        <v>2</v>
      </c>
      <c r="AJ778">
        <v>0</v>
      </c>
      <c r="AK778" t="str">
        <f>IF(Table2[[#This Row],[Alpha]]&gt;3%,"high performer",IF(Table2[[#This Row],[Alpha]]&gt;0%,"average performer","low performer"))</f>
        <v>low performer</v>
      </c>
      <c r="AL778" s="8">
        <v>2362.7444911407779</v>
      </c>
      <c r="AM778">
        <f>Table2[[#This Row],[Salary]]/Table2[[#This Row],[Market Salary]]</f>
        <v>0.98317867577734208</v>
      </c>
      <c r="AN778" t="str">
        <f>IF(AND(Table2[[#This Row],[Alpha]]&gt;3%,Table2[[#This Row],[Salary]]&lt;MEDIAN(G:G)),"Underpaid",IF(AND(Table2[[#This Row],[Alpha]]&lt;0,Table2[[#This Row],[Salary]]&gt;MEDIAN(G:G)),"Overpaid","Fair"))</f>
        <v>Fair</v>
      </c>
      <c r="AO778" t="str">
        <f>IF(AND(Table2[[#This Row],[Alpha]]&gt;3%,Table2[[#This Row],[Tenure]]&gt;5),"Ready Now",IF(AND(Table2[[#This Row],[Alpha]]&gt;0,Table2[[#This Row],[Tenure]]&gt;3),"Ready Soon","Not Ready"))</f>
        <v>Not Ready</v>
      </c>
    </row>
    <row r="779" spans="1:41" x14ac:dyDescent="0.35">
      <c r="A779">
        <v>21</v>
      </c>
      <c r="B779" t="s">
        <v>25</v>
      </c>
      <c r="C779">
        <v>3</v>
      </c>
      <c r="D779" t="s">
        <v>29</v>
      </c>
      <c r="E779" t="s">
        <v>39</v>
      </c>
      <c r="F779">
        <v>1</v>
      </c>
      <c r="G779" s="7">
        <v>1416</v>
      </c>
      <c r="H779" t="s">
        <v>32</v>
      </c>
      <c r="I779">
        <v>2</v>
      </c>
      <c r="J779">
        <v>1</v>
      </c>
      <c r="K779" s="5">
        <v>0.12</v>
      </c>
      <c r="L779" s="5">
        <v>7.0000000000000007E-2</v>
      </c>
      <c r="M779" s="6">
        <f t="shared" si="36"/>
        <v>4.9999999999999989E-2</v>
      </c>
      <c r="N779" s="8">
        <f t="shared" si="37"/>
        <v>283.2</v>
      </c>
      <c r="O779">
        <v>1200</v>
      </c>
      <c r="P779" t="str">
        <f t="shared" si="38"/>
        <v>low</v>
      </c>
      <c r="Q779" t="s">
        <v>26</v>
      </c>
      <c r="R779">
        <v>1334</v>
      </c>
      <c r="S779" t="s">
        <v>34</v>
      </c>
      <c r="T779">
        <v>10</v>
      </c>
      <c r="U779">
        <v>3</v>
      </c>
      <c r="V779" t="s">
        <v>28</v>
      </c>
      <c r="W779">
        <v>36</v>
      </c>
      <c r="X779">
        <v>2</v>
      </c>
      <c r="Y779">
        <v>1</v>
      </c>
      <c r="Z779" t="s">
        <v>31</v>
      </c>
      <c r="AA779">
        <v>17258</v>
      </c>
      <c r="AB779">
        <v>1</v>
      </c>
      <c r="AC779">
        <v>13</v>
      </c>
      <c r="AD779">
        <v>3</v>
      </c>
      <c r="AE779">
        <v>1</v>
      </c>
      <c r="AF779">
        <v>0</v>
      </c>
      <c r="AG779">
        <v>1</v>
      </c>
      <c r="AH779">
        <v>6</v>
      </c>
      <c r="AI779">
        <v>0</v>
      </c>
      <c r="AJ779">
        <v>1</v>
      </c>
      <c r="AK779" t="str">
        <f>IF(Table2[[#This Row],[Alpha]]&gt;3%,"high performer",IF(Table2[[#This Row],[Alpha]]&gt;0%,"average performer","low performer"))</f>
        <v>high performer</v>
      </c>
      <c r="AL779" s="8">
        <v>1749.0173467798918</v>
      </c>
      <c r="AM779">
        <f>Table2[[#This Row],[Salary]]/Table2[[#This Row],[Market Salary]]</f>
        <v>0.80959745917156933</v>
      </c>
      <c r="AN779" t="str">
        <f>IF(AND(Table2[[#This Row],[Alpha]]&gt;3%,Table2[[#This Row],[Salary]]&lt;MEDIAN(G:G)),"Underpaid",IF(AND(Table2[[#This Row],[Alpha]]&lt;0,Table2[[#This Row],[Salary]]&gt;MEDIAN(G:G)),"Overpaid","Fair"))</f>
        <v>Underpaid</v>
      </c>
      <c r="AO779" t="str">
        <f>IF(AND(Table2[[#This Row],[Alpha]]&gt;3%,Table2[[#This Row],[Tenure]]&gt;5),"Ready Now",IF(AND(Table2[[#This Row],[Alpha]]&gt;0,Table2[[#This Row],[Tenure]]&gt;3),"Ready Soon","Not Ready"))</f>
        <v>Not Ready</v>
      </c>
    </row>
    <row r="780" spans="1:41" x14ac:dyDescent="0.35">
      <c r="A780">
        <v>46</v>
      </c>
      <c r="B780" t="s">
        <v>32</v>
      </c>
      <c r="C780">
        <v>4</v>
      </c>
      <c r="D780" t="s">
        <v>29</v>
      </c>
      <c r="E780" t="s">
        <v>36</v>
      </c>
      <c r="F780">
        <v>1</v>
      </c>
      <c r="G780" s="7">
        <v>4615</v>
      </c>
      <c r="H780" t="s">
        <v>25</v>
      </c>
      <c r="I780">
        <v>3</v>
      </c>
      <c r="J780">
        <v>16</v>
      </c>
      <c r="K780" s="5">
        <v>0.15</v>
      </c>
      <c r="L780" s="5">
        <v>0.09</v>
      </c>
      <c r="M780" s="6">
        <f t="shared" si="36"/>
        <v>0.06</v>
      </c>
      <c r="N780" s="8">
        <f t="shared" si="37"/>
        <v>923</v>
      </c>
      <c r="O780">
        <v>500</v>
      </c>
      <c r="P780" t="str">
        <f t="shared" si="38"/>
        <v>low</v>
      </c>
      <c r="Q780" t="s">
        <v>26</v>
      </c>
      <c r="R780">
        <v>1003</v>
      </c>
      <c r="S780" t="s">
        <v>34</v>
      </c>
      <c r="T780">
        <v>8</v>
      </c>
      <c r="U780">
        <v>4</v>
      </c>
      <c r="V780" t="s">
        <v>28</v>
      </c>
      <c r="W780">
        <v>74</v>
      </c>
      <c r="X780">
        <v>2</v>
      </c>
      <c r="Y780">
        <v>2</v>
      </c>
      <c r="Z780" t="s">
        <v>41</v>
      </c>
      <c r="AA780">
        <v>21029</v>
      </c>
      <c r="AB780">
        <v>8</v>
      </c>
      <c r="AC780">
        <v>23</v>
      </c>
      <c r="AD780">
        <v>4</v>
      </c>
      <c r="AE780">
        <v>1</v>
      </c>
      <c r="AF780">
        <v>3</v>
      </c>
      <c r="AG780">
        <v>19</v>
      </c>
      <c r="AH780">
        <v>2</v>
      </c>
      <c r="AI780">
        <v>13</v>
      </c>
      <c r="AJ780">
        <v>1</v>
      </c>
      <c r="AK780" t="str">
        <f>IF(Table2[[#This Row],[Alpha]]&gt;3%,"high performer",IF(Table2[[#This Row],[Alpha]]&gt;0%,"average performer","low performer"))</f>
        <v>high performer</v>
      </c>
      <c r="AL780" s="8">
        <v>4705.0365188996211</v>
      </c>
      <c r="AM780">
        <f>Table2[[#This Row],[Salary]]/Table2[[#This Row],[Market Salary]]</f>
        <v>0.9808638001983716</v>
      </c>
      <c r="AN780" t="str">
        <f>IF(AND(Table2[[#This Row],[Alpha]]&gt;3%,Table2[[#This Row],[Salary]]&lt;MEDIAN(G:G)),"Underpaid",IF(AND(Table2[[#This Row],[Alpha]]&lt;0,Table2[[#This Row],[Salary]]&gt;MEDIAN(G:G)),"Overpaid","Fair"))</f>
        <v>Underpaid</v>
      </c>
      <c r="AO780" t="str">
        <f>IF(AND(Table2[[#This Row],[Alpha]]&gt;3%,Table2[[#This Row],[Tenure]]&gt;5),"Ready Now",IF(AND(Table2[[#This Row],[Alpha]]&gt;0,Table2[[#This Row],[Tenure]]&gt;3),"Ready Soon","Not Ready"))</f>
        <v>Ready Now</v>
      </c>
    </row>
    <row r="781" spans="1:41" x14ac:dyDescent="0.35">
      <c r="A781">
        <v>51</v>
      </c>
      <c r="B781" t="s">
        <v>25</v>
      </c>
      <c r="C781">
        <v>1</v>
      </c>
      <c r="D781" t="s">
        <v>35</v>
      </c>
      <c r="E781" t="s">
        <v>36</v>
      </c>
      <c r="F781">
        <v>3</v>
      </c>
      <c r="G781" s="7">
        <v>2461</v>
      </c>
      <c r="H781" t="s">
        <v>25</v>
      </c>
      <c r="I781">
        <v>4</v>
      </c>
      <c r="J781">
        <v>10</v>
      </c>
      <c r="K781" s="5">
        <v>0.08</v>
      </c>
      <c r="L781" s="5">
        <v>7.0000000000000007E-2</v>
      </c>
      <c r="M781" s="6">
        <f t="shared" si="36"/>
        <v>9.999999999999995E-3</v>
      </c>
      <c r="N781" s="8">
        <f t="shared" si="37"/>
        <v>492.20000000000005</v>
      </c>
      <c r="O781">
        <v>3000</v>
      </c>
      <c r="P781" t="str">
        <f t="shared" si="38"/>
        <v>low</v>
      </c>
      <c r="Q781" t="s">
        <v>26</v>
      </c>
      <c r="R781">
        <v>1323</v>
      </c>
      <c r="S781" t="s">
        <v>34</v>
      </c>
      <c r="T781">
        <v>4</v>
      </c>
      <c r="U781">
        <v>4</v>
      </c>
      <c r="V781" t="s">
        <v>28</v>
      </c>
      <c r="W781">
        <v>34</v>
      </c>
      <c r="X781">
        <v>3</v>
      </c>
      <c r="Y781">
        <v>1</v>
      </c>
      <c r="Z781" t="s">
        <v>37</v>
      </c>
      <c r="AA781">
        <v>10332</v>
      </c>
      <c r="AB781">
        <v>9</v>
      </c>
      <c r="AC781">
        <v>12</v>
      </c>
      <c r="AD781">
        <v>3</v>
      </c>
      <c r="AE781">
        <v>3</v>
      </c>
      <c r="AF781">
        <v>3</v>
      </c>
      <c r="AG781">
        <v>18</v>
      </c>
      <c r="AH781">
        <v>2</v>
      </c>
      <c r="AI781">
        <v>0</v>
      </c>
      <c r="AJ781">
        <v>2</v>
      </c>
      <c r="AK781" t="str">
        <f>IF(Table2[[#This Row],[Alpha]]&gt;3%,"high performer",IF(Table2[[#This Row],[Alpha]]&gt;0%,"average performer","low performer"))</f>
        <v>average performer</v>
      </c>
      <c r="AL781" s="8">
        <v>2660.3140712366121</v>
      </c>
      <c r="AM781">
        <f>Table2[[#This Row],[Salary]]/Table2[[#This Row],[Market Salary]]</f>
        <v>0.92507874412589053</v>
      </c>
      <c r="AN781" t="str">
        <f>IF(AND(Table2[[#This Row],[Alpha]]&gt;3%,Table2[[#This Row],[Salary]]&lt;MEDIAN(G:G)),"Underpaid",IF(AND(Table2[[#This Row],[Alpha]]&lt;0,Table2[[#This Row],[Salary]]&gt;MEDIAN(G:G)),"Overpaid","Fair"))</f>
        <v>Fair</v>
      </c>
      <c r="AO781" t="str">
        <f>IF(AND(Table2[[#This Row],[Alpha]]&gt;3%,Table2[[#This Row],[Tenure]]&gt;5),"Ready Now",IF(AND(Table2[[#This Row],[Alpha]]&gt;0,Table2[[#This Row],[Tenure]]&gt;3),"Ready Soon","Not Ready"))</f>
        <v>Ready Soon</v>
      </c>
    </row>
    <row r="782" spans="1:41" x14ac:dyDescent="0.35">
      <c r="A782">
        <v>28</v>
      </c>
      <c r="B782" t="s">
        <v>25</v>
      </c>
      <c r="C782">
        <v>2</v>
      </c>
      <c r="D782" t="s">
        <v>35</v>
      </c>
      <c r="E782" t="s">
        <v>43</v>
      </c>
      <c r="F782">
        <v>1</v>
      </c>
      <c r="G782" s="7">
        <v>8722</v>
      </c>
      <c r="H782" t="s">
        <v>32</v>
      </c>
      <c r="I782">
        <v>2</v>
      </c>
      <c r="J782">
        <v>10</v>
      </c>
      <c r="K782" s="5">
        <v>0.1</v>
      </c>
      <c r="L782" s="5">
        <v>0.11</v>
      </c>
      <c r="M782" s="6">
        <f t="shared" si="36"/>
        <v>-9.999999999999995E-3</v>
      </c>
      <c r="N782" s="8">
        <f t="shared" si="37"/>
        <v>1744.4</v>
      </c>
      <c r="O782">
        <v>4500</v>
      </c>
      <c r="P782" t="str">
        <f t="shared" si="38"/>
        <v>low</v>
      </c>
      <c r="Q782" t="s">
        <v>44</v>
      </c>
      <c r="R782">
        <v>1366</v>
      </c>
      <c r="S782" t="s">
        <v>34</v>
      </c>
      <c r="T782">
        <v>24</v>
      </c>
      <c r="U782">
        <v>2</v>
      </c>
      <c r="V782" t="s">
        <v>49</v>
      </c>
      <c r="W782">
        <v>72</v>
      </c>
      <c r="X782">
        <v>2</v>
      </c>
      <c r="Y782">
        <v>3</v>
      </c>
      <c r="Z782" t="s">
        <v>31</v>
      </c>
      <c r="AA782">
        <v>12355</v>
      </c>
      <c r="AB782">
        <v>1</v>
      </c>
      <c r="AC782">
        <v>12</v>
      </c>
      <c r="AD782">
        <v>3</v>
      </c>
      <c r="AE782">
        <v>1</v>
      </c>
      <c r="AF782">
        <v>0</v>
      </c>
      <c r="AG782">
        <v>10</v>
      </c>
      <c r="AH782">
        <v>2</v>
      </c>
      <c r="AI782">
        <v>7</v>
      </c>
      <c r="AJ782">
        <v>1</v>
      </c>
      <c r="AK782" t="str">
        <f>IF(Table2[[#This Row],[Alpha]]&gt;3%,"high performer",IF(Table2[[#This Row],[Alpha]]&gt;0%,"average performer","low performer"))</f>
        <v>low performer</v>
      </c>
      <c r="AL782" s="8">
        <v>9558.7521784727251</v>
      </c>
      <c r="AM782">
        <f>Table2[[#This Row],[Salary]]/Table2[[#This Row],[Market Salary]]</f>
        <v>0.91246219560360864</v>
      </c>
      <c r="AN782" t="str">
        <f>IF(AND(Table2[[#This Row],[Alpha]]&gt;3%,Table2[[#This Row],[Salary]]&lt;MEDIAN(G:G)),"Underpaid",IF(AND(Table2[[#This Row],[Alpha]]&lt;0,Table2[[#This Row],[Salary]]&gt;MEDIAN(G:G)),"Overpaid","Fair"))</f>
        <v>Overpaid</v>
      </c>
      <c r="AO782" t="str">
        <f>IF(AND(Table2[[#This Row],[Alpha]]&gt;3%,Table2[[#This Row],[Tenure]]&gt;5),"Ready Now",IF(AND(Table2[[#This Row],[Alpha]]&gt;0,Table2[[#This Row],[Tenure]]&gt;3),"Ready Soon","Not Ready"))</f>
        <v>Not Ready</v>
      </c>
    </row>
    <row r="783" spans="1:41" x14ac:dyDescent="0.35">
      <c r="A783">
        <v>26</v>
      </c>
      <c r="B783" t="s">
        <v>32</v>
      </c>
      <c r="C783">
        <v>1</v>
      </c>
      <c r="D783" t="s">
        <v>35</v>
      </c>
      <c r="E783" t="s">
        <v>39</v>
      </c>
      <c r="F783">
        <v>1</v>
      </c>
      <c r="G783" s="7">
        <v>3955</v>
      </c>
      <c r="H783" t="s">
        <v>32</v>
      </c>
      <c r="I783">
        <v>3</v>
      </c>
      <c r="J783">
        <v>5</v>
      </c>
      <c r="K783" s="5">
        <v>0.12</v>
      </c>
      <c r="L783" s="5">
        <v>7.0000000000000007E-2</v>
      </c>
      <c r="M783" s="6">
        <f t="shared" si="36"/>
        <v>4.9999999999999989E-2</v>
      </c>
      <c r="N783" s="8">
        <f t="shared" si="37"/>
        <v>791</v>
      </c>
      <c r="O783">
        <v>1200</v>
      </c>
      <c r="P783" t="str">
        <f t="shared" si="38"/>
        <v>medium</v>
      </c>
      <c r="Q783" t="s">
        <v>26</v>
      </c>
      <c r="R783">
        <v>192</v>
      </c>
      <c r="S783" t="s">
        <v>34</v>
      </c>
      <c r="T783">
        <v>1</v>
      </c>
      <c r="U783">
        <v>2</v>
      </c>
      <c r="V783" t="s">
        <v>40</v>
      </c>
      <c r="W783">
        <v>59</v>
      </c>
      <c r="X783">
        <v>2</v>
      </c>
      <c r="Y783">
        <v>1</v>
      </c>
      <c r="Z783" t="s">
        <v>37</v>
      </c>
      <c r="AA783">
        <v>11141</v>
      </c>
      <c r="AB783">
        <v>1</v>
      </c>
      <c r="AC783">
        <v>16</v>
      </c>
      <c r="AD783">
        <v>3</v>
      </c>
      <c r="AE783">
        <v>1</v>
      </c>
      <c r="AF783">
        <v>2</v>
      </c>
      <c r="AG783">
        <v>6</v>
      </c>
      <c r="AH783">
        <v>2</v>
      </c>
      <c r="AI783">
        <v>3</v>
      </c>
      <c r="AJ783">
        <v>1</v>
      </c>
      <c r="AK783" t="str">
        <f>IF(Table2[[#This Row],[Alpha]]&gt;3%,"high performer",IF(Table2[[#This Row],[Alpha]]&gt;0%,"average performer","low performer"))</f>
        <v>high performer</v>
      </c>
      <c r="AL783" s="8">
        <v>5110.0698783180324</v>
      </c>
      <c r="AM783">
        <f>Table2[[#This Row],[Salary]]/Table2[[#This Row],[Market Salary]]</f>
        <v>0.77396201895027295</v>
      </c>
      <c r="AN783" t="str">
        <f>IF(AND(Table2[[#This Row],[Alpha]]&gt;3%,Table2[[#This Row],[Salary]]&lt;MEDIAN(G:G)),"Underpaid",IF(AND(Table2[[#This Row],[Alpha]]&lt;0,Table2[[#This Row],[Salary]]&gt;MEDIAN(G:G)),"Overpaid","Fair"))</f>
        <v>Underpaid</v>
      </c>
      <c r="AO783" t="str">
        <f>IF(AND(Table2[[#This Row],[Alpha]]&gt;3%,Table2[[#This Row],[Tenure]]&gt;5),"Ready Now",IF(AND(Table2[[#This Row],[Alpha]]&gt;0,Table2[[#This Row],[Tenure]]&gt;3),"Ready Soon","Not Ready"))</f>
        <v>Ready Soon</v>
      </c>
    </row>
    <row r="784" spans="1:41" x14ac:dyDescent="0.35">
      <c r="A784">
        <v>30</v>
      </c>
      <c r="B784" t="s">
        <v>32</v>
      </c>
      <c r="C784">
        <v>3</v>
      </c>
      <c r="D784" t="s">
        <v>35</v>
      </c>
      <c r="E784" t="s">
        <v>42</v>
      </c>
      <c r="F784">
        <v>1</v>
      </c>
      <c r="G784" s="7">
        <v>9957</v>
      </c>
      <c r="H784" t="s">
        <v>32</v>
      </c>
      <c r="I784">
        <v>2</v>
      </c>
      <c r="J784">
        <v>6</v>
      </c>
      <c r="K784" s="5">
        <v>0.15</v>
      </c>
      <c r="L784" s="5">
        <v>0.11</v>
      </c>
      <c r="M784" s="6">
        <f t="shared" si="36"/>
        <v>3.9999999999999994E-2</v>
      </c>
      <c r="N784" s="8">
        <f t="shared" si="37"/>
        <v>1991.4</v>
      </c>
      <c r="O784">
        <v>1200</v>
      </c>
      <c r="P784" t="str">
        <f t="shared" si="38"/>
        <v>low</v>
      </c>
      <c r="Q784" t="s">
        <v>26</v>
      </c>
      <c r="R784">
        <v>1176</v>
      </c>
      <c r="S784" t="s">
        <v>34</v>
      </c>
      <c r="T784">
        <v>20</v>
      </c>
      <c r="U784">
        <v>3</v>
      </c>
      <c r="V784" t="s">
        <v>38</v>
      </c>
      <c r="W784">
        <v>85</v>
      </c>
      <c r="X784">
        <v>3</v>
      </c>
      <c r="Y784">
        <v>2</v>
      </c>
      <c r="Z784" t="s">
        <v>37</v>
      </c>
      <c r="AA784">
        <v>9096</v>
      </c>
      <c r="AB784">
        <v>0</v>
      </c>
      <c r="AC784">
        <v>15</v>
      </c>
      <c r="AD784">
        <v>3</v>
      </c>
      <c r="AE784">
        <v>3</v>
      </c>
      <c r="AF784">
        <v>1</v>
      </c>
      <c r="AG784">
        <v>7</v>
      </c>
      <c r="AH784">
        <v>1</v>
      </c>
      <c r="AI784">
        <v>2</v>
      </c>
      <c r="AJ784">
        <v>0</v>
      </c>
      <c r="AK784" t="str">
        <f>IF(Table2[[#This Row],[Alpha]]&gt;3%,"high performer",IF(Table2[[#This Row],[Alpha]]&gt;0%,"average performer","low performer"))</f>
        <v>high performer</v>
      </c>
      <c r="AL784" s="8">
        <v>11943.887796941226</v>
      </c>
      <c r="AM784">
        <f>Table2[[#This Row],[Salary]]/Table2[[#This Row],[Market Salary]]</f>
        <v>0.83364815286944849</v>
      </c>
      <c r="AN784" t="str">
        <f>IF(AND(Table2[[#This Row],[Alpha]]&gt;3%,Table2[[#This Row],[Salary]]&lt;MEDIAN(G:G)),"Underpaid",IF(AND(Table2[[#This Row],[Alpha]]&lt;0,Table2[[#This Row],[Salary]]&gt;MEDIAN(G:G)),"Overpaid","Fair"))</f>
        <v>Fair</v>
      </c>
      <c r="AO784" t="str">
        <f>IF(AND(Table2[[#This Row],[Alpha]]&gt;3%,Table2[[#This Row],[Tenure]]&gt;5),"Ready Now",IF(AND(Table2[[#This Row],[Alpha]]&gt;0,Table2[[#This Row],[Tenure]]&gt;3),"Ready Soon","Not Ready"))</f>
        <v>Ready Now</v>
      </c>
    </row>
    <row r="785" spans="1:41" x14ac:dyDescent="0.35">
      <c r="A785">
        <v>41</v>
      </c>
      <c r="B785" t="s">
        <v>32</v>
      </c>
      <c r="C785">
        <v>2</v>
      </c>
      <c r="D785" t="s">
        <v>29</v>
      </c>
      <c r="E785" t="s">
        <v>36</v>
      </c>
      <c r="F785">
        <v>3</v>
      </c>
      <c r="G785" s="7">
        <v>3376</v>
      </c>
      <c r="H785" t="s">
        <v>32</v>
      </c>
      <c r="I785">
        <v>3</v>
      </c>
      <c r="J785">
        <v>10</v>
      </c>
      <c r="K785" s="5">
        <v>0.15</v>
      </c>
      <c r="L785" s="5">
        <v>0.1</v>
      </c>
      <c r="M785" s="6">
        <f t="shared" si="36"/>
        <v>4.9999999999999989E-2</v>
      </c>
      <c r="N785" s="8">
        <f t="shared" si="37"/>
        <v>675.2</v>
      </c>
      <c r="O785">
        <v>500</v>
      </c>
      <c r="P785" t="str">
        <f t="shared" si="38"/>
        <v>medium</v>
      </c>
      <c r="Q785" t="s">
        <v>26</v>
      </c>
      <c r="R785">
        <v>509</v>
      </c>
      <c r="S785" t="s">
        <v>34</v>
      </c>
      <c r="T785">
        <v>7</v>
      </c>
      <c r="U785">
        <v>2</v>
      </c>
      <c r="V785" t="s">
        <v>49</v>
      </c>
      <c r="W785">
        <v>43</v>
      </c>
      <c r="X785">
        <v>4</v>
      </c>
      <c r="Y785">
        <v>1</v>
      </c>
      <c r="Z785" t="s">
        <v>37</v>
      </c>
      <c r="AA785">
        <v>18863</v>
      </c>
      <c r="AB785">
        <v>1</v>
      </c>
      <c r="AC785">
        <v>13</v>
      </c>
      <c r="AD785">
        <v>3</v>
      </c>
      <c r="AE785">
        <v>3</v>
      </c>
      <c r="AF785">
        <v>0</v>
      </c>
      <c r="AG785">
        <v>10</v>
      </c>
      <c r="AH785">
        <v>3</v>
      </c>
      <c r="AI785">
        <v>6</v>
      </c>
      <c r="AJ785">
        <v>0</v>
      </c>
      <c r="AK785" t="str">
        <f>IF(Table2[[#This Row],[Alpha]]&gt;3%,"high performer",IF(Table2[[#This Row],[Alpha]]&gt;0%,"average performer","low performer"))</f>
        <v>high performer</v>
      </c>
      <c r="AL785" s="8">
        <v>4121.298647868528</v>
      </c>
      <c r="AM785">
        <f>Table2[[#This Row],[Salary]]/Table2[[#This Row],[Market Salary]]</f>
        <v>0.81915927197996563</v>
      </c>
      <c r="AN785" t="str">
        <f>IF(AND(Table2[[#This Row],[Alpha]]&gt;3%,Table2[[#This Row],[Salary]]&lt;MEDIAN(G:G)),"Underpaid",IF(AND(Table2[[#This Row],[Alpha]]&lt;0,Table2[[#This Row],[Salary]]&gt;MEDIAN(G:G)),"Overpaid","Fair"))</f>
        <v>Underpaid</v>
      </c>
      <c r="AO785" t="str">
        <f>IF(AND(Table2[[#This Row],[Alpha]]&gt;3%,Table2[[#This Row],[Tenure]]&gt;5),"Ready Now",IF(AND(Table2[[#This Row],[Alpha]]&gt;0,Table2[[#This Row],[Tenure]]&gt;3),"Ready Soon","Not Ready"))</f>
        <v>Ready Now</v>
      </c>
    </row>
    <row r="786" spans="1:41" x14ac:dyDescent="0.35">
      <c r="A786">
        <v>38</v>
      </c>
      <c r="B786" t="s">
        <v>32</v>
      </c>
      <c r="C786">
        <v>3</v>
      </c>
      <c r="D786" t="s">
        <v>29</v>
      </c>
      <c r="E786" t="s">
        <v>43</v>
      </c>
      <c r="F786">
        <v>3</v>
      </c>
      <c r="G786" s="7">
        <v>8823</v>
      </c>
      <c r="H786" t="s">
        <v>32</v>
      </c>
      <c r="I786">
        <v>2</v>
      </c>
      <c r="J786">
        <v>19</v>
      </c>
      <c r="K786" s="5">
        <v>0.1</v>
      </c>
      <c r="L786" s="5">
        <v>0.1</v>
      </c>
      <c r="M786" s="6">
        <f t="shared" si="36"/>
        <v>0</v>
      </c>
      <c r="N786" s="8">
        <f t="shared" si="37"/>
        <v>1764.6000000000001</v>
      </c>
      <c r="O786">
        <v>500</v>
      </c>
      <c r="P786" t="str">
        <f t="shared" si="38"/>
        <v>low</v>
      </c>
      <c r="Q786" t="s">
        <v>26</v>
      </c>
      <c r="R786">
        <v>330</v>
      </c>
      <c r="S786" t="s">
        <v>34</v>
      </c>
      <c r="T786">
        <v>17</v>
      </c>
      <c r="U786">
        <v>1</v>
      </c>
      <c r="V786" t="s">
        <v>28</v>
      </c>
      <c r="W786">
        <v>65</v>
      </c>
      <c r="X786">
        <v>2</v>
      </c>
      <c r="Y786">
        <v>3</v>
      </c>
      <c r="Z786" t="s">
        <v>37</v>
      </c>
      <c r="AA786">
        <v>24608</v>
      </c>
      <c r="AB786">
        <v>0</v>
      </c>
      <c r="AC786">
        <v>18</v>
      </c>
      <c r="AD786">
        <v>3</v>
      </c>
      <c r="AE786">
        <v>1</v>
      </c>
      <c r="AF786">
        <v>1</v>
      </c>
      <c r="AG786">
        <v>20</v>
      </c>
      <c r="AH786">
        <v>4</v>
      </c>
      <c r="AI786">
        <v>9</v>
      </c>
      <c r="AJ786">
        <v>1</v>
      </c>
      <c r="AK786" t="str">
        <f>IF(Table2[[#This Row],[Alpha]]&gt;3%,"high performer",IF(Table2[[#This Row],[Alpha]]&gt;0%,"average performer","low performer"))</f>
        <v>low performer</v>
      </c>
      <c r="AL786" s="8">
        <v>10099.471456302472</v>
      </c>
      <c r="AM786">
        <f>Table2[[#This Row],[Salary]]/Table2[[#This Row],[Market Salary]]</f>
        <v>0.87361007337607721</v>
      </c>
      <c r="AN786" t="str">
        <f>IF(AND(Table2[[#This Row],[Alpha]]&gt;3%,Table2[[#This Row],[Salary]]&lt;MEDIAN(G:G)),"Underpaid",IF(AND(Table2[[#This Row],[Alpha]]&lt;0,Table2[[#This Row],[Salary]]&gt;MEDIAN(G:G)),"Overpaid","Fair"))</f>
        <v>Fair</v>
      </c>
      <c r="AO786" t="str">
        <f>IF(AND(Table2[[#This Row],[Alpha]]&gt;3%,Table2[[#This Row],[Tenure]]&gt;5),"Ready Now",IF(AND(Table2[[#This Row],[Alpha]]&gt;0,Table2[[#This Row],[Tenure]]&gt;3),"Ready Soon","Not Ready"))</f>
        <v>Not Ready</v>
      </c>
    </row>
    <row r="787" spans="1:41" x14ac:dyDescent="0.35">
      <c r="A787">
        <v>40</v>
      </c>
      <c r="B787" t="s">
        <v>32</v>
      </c>
      <c r="C787">
        <v>1</v>
      </c>
      <c r="D787" t="s">
        <v>35</v>
      </c>
      <c r="E787" t="s">
        <v>43</v>
      </c>
      <c r="F787">
        <v>4</v>
      </c>
      <c r="G787" s="7">
        <v>10322</v>
      </c>
      <c r="H787" t="s">
        <v>32</v>
      </c>
      <c r="I787">
        <v>3</v>
      </c>
      <c r="J787">
        <v>11</v>
      </c>
      <c r="K787" s="5">
        <v>0.12</v>
      </c>
      <c r="L787" s="5">
        <v>0.09</v>
      </c>
      <c r="M787" s="6">
        <f t="shared" si="36"/>
        <v>0.03</v>
      </c>
      <c r="N787" s="8">
        <f t="shared" si="37"/>
        <v>2064.4</v>
      </c>
      <c r="O787">
        <v>500</v>
      </c>
      <c r="P787" t="str">
        <f t="shared" si="38"/>
        <v>medium</v>
      </c>
      <c r="Q787" t="s">
        <v>26</v>
      </c>
      <c r="R787">
        <v>1492</v>
      </c>
      <c r="S787" t="s">
        <v>34</v>
      </c>
      <c r="T787">
        <v>20</v>
      </c>
      <c r="U787">
        <v>4</v>
      </c>
      <c r="V787" t="s">
        <v>49</v>
      </c>
      <c r="W787">
        <v>61</v>
      </c>
      <c r="X787">
        <v>3</v>
      </c>
      <c r="Y787">
        <v>3</v>
      </c>
      <c r="Z787" t="s">
        <v>37</v>
      </c>
      <c r="AA787">
        <v>26542</v>
      </c>
      <c r="AB787">
        <v>4</v>
      </c>
      <c r="AC787">
        <v>20</v>
      </c>
      <c r="AD787">
        <v>4</v>
      </c>
      <c r="AE787">
        <v>4</v>
      </c>
      <c r="AF787">
        <v>1</v>
      </c>
      <c r="AG787">
        <v>14</v>
      </c>
      <c r="AH787">
        <v>6</v>
      </c>
      <c r="AI787">
        <v>10</v>
      </c>
      <c r="AJ787">
        <v>11</v>
      </c>
      <c r="AK787" t="str">
        <f>IF(Table2[[#This Row],[Alpha]]&gt;3%,"high performer",IF(Table2[[#This Row],[Alpha]]&gt;0%,"average performer","low performer"))</f>
        <v>average performer</v>
      </c>
      <c r="AL787" s="8">
        <v>11820.079357535462</v>
      </c>
      <c r="AM787">
        <f>Table2[[#This Row],[Salary]]/Table2[[#This Row],[Market Salary]]</f>
        <v>0.87325978851568231</v>
      </c>
      <c r="AN787" t="str">
        <f>IF(AND(Table2[[#This Row],[Alpha]]&gt;3%,Table2[[#This Row],[Salary]]&lt;MEDIAN(G:G)),"Underpaid",IF(AND(Table2[[#This Row],[Alpha]]&lt;0,Table2[[#This Row],[Salary]]&gt;MEDIAN(G:G)),"Overpaid","Fair"))</f>
        <v>Fair</v>
      </c>
      <c r="AO787" t="str">
        <f>IF(AND(Table2[[#This Row],[Alpha]]&gt;3%,Table2[[#This Row],[Tenure]]&gt;5),"Ready Now",IF(AND(Table2[[#This Row],[Alpha]]&gt;0,Table2[[#This Row],[Tenure]]&gt;3),"Ready Soon","Not Ready"))</f>
        <v>Ready Soon</v>
      </c>
    </row>
    <row r="788" spans="1:41" x14ac:dyDescent="0.35">
      <c r="A788">
        <v>27</v>
      </c>
      <c r="B788" t="s">
        <v>32</v>
      </c>
      <c r="C788">
        <v>1</v>
      </c>
      <c r="D788" t="s">
        <v>35</v>
      </c>
      <c r="E788" t="s">
        <v>39</v>
      </c>
      <c r="F788">
        <v>3</v>
      </c>
      <c r="G788" s="7">
        <v>4621</v>
      </c>
      <c r="H788" t="s">
        <v>32</v>
      </c>
      <c r="I788">
        <v>3</v>
      </c>
      <c r="J788">
        <v>3</v>
      </c>
      <c r="K788" s="5">
        <v>0.12</v>
      </c>
      <c r="L788" s="5">
        <v>0.11</v>
      </c>
      <c r="M788" s="6">
        <f t="shared" si="36"/>
        <v>9.999999999999995E-3</v>
      </c>
      <c r="N788" s="8">
        <f t="shared" si="37"/>
        <v>924.2</v>
      </c>
      <c r="O788">
        <v>4500</v>
      </c>
      <c r="P788" t="str">
        <f t="shared" si="38"/>
        <v>medium</v>
      </c>
      <c r="Q788" t="s">
        <v>44</v>
      </c>
      <c r="R788">
        <v>1277</v>
      </c>
      <c r="S788" t="s">
        <v>34</v>
      </c>
      <c r="T788">
        <v>8</v>
      </c>
      <c r="U788">
        <v>5</v>
      </c>
      <c r="V788" t="s">
        <v>28</v>
      </c>
      <c r="W788">
        <v>87</v>
      </c>
      <c r="X788">
        <v>1</v>
      </c>
      <c r="Y788">
        <v>1</v>
      </c>
      <c r="Z788" t="s">
        <v>37</v>
      </c>
      <c r="AA788">
        <v>5869</v>
      </c>
      <c r="AB788">
        <v>1</v>
      </c>
      <c r="AC788">
        <v>19</v>
      </c>
      <c r="AD788">
        <v>3</v>
      </c>
      <c r="AE788">
        <v>4</v>
      </c>
      <c r="AF788">
        <v>3</v>
      </c>
      <c r="AG788">
        <v>3</v>
      </c>
      <c r="AH788">
        <v>4</v>
      </c>
      <c r="AI788">
        <v>2</v>
      </c>
      <c r="AJ788">
        <v>1</v>
      </c>
      <c r="AK788" t="str">
        <f>IF(Table2[[#This Row],[Alpha]]&gt;3%,"high performer",IF(Table2[[#This Row],[Alpha]]&gt;0%,"average performer","low performer"))</f>
        <v>average performer</v>
      </c>
      <c r="AL788" s="8">
        <v>5070.7064944216245</v>
      </c>
      <c r="AM788">
        <f>Table2[[#This Row],[Salary]]/Table2[[#This Row],[Market Salary]]</f>
        <v>0.91131285257461569</v>
      </c>
      <c r="AN788" t="str">
        <f>IF(AND(Table2[[#This Row],[Alpha]]&gt;3%,Table2[[#This Row],[Salary]]&lt;MEDIAN(G:G)),"Underpaid",IF(AND(Table2[[#This Row],[Alpha]]&lt;0,Table2[[#This Row],[Salary]]&gt;MEDIAN(G:G)),"Overpaid","Fair"))</f>
        <v>Fair</v>
      </c>
      <c r="AO788" t="str">
        <f>IF(AND(Table2[[#This Row],[Alpha]]&gt;3%,Table2[[#This Row],[Tenure]]&gt;5),"Ready Now",IF(AND(Table2[[#This Row],[Alpha]]&gt;0,Table2[[#This Row],[Tenure]]&gt;3),"Ready Soon","Not Ready"))</f>
        <v>Not Ready</v>
      </c>
    </row>
    <row r="789" spans="1:41" x14ac:dyDescent="0.35">
      <c r="A789">
        <v>55</v>
      </c>
      <c r="B789" t="s">
        <v>32</v>
      </c>
      <c r="C789">
        <v>4</v>
      </c>
      <c r="D789" t="s">
        <v>35</v>
      </c>
      <c r="E789" t="s">
        <v>42</v>
      </c>
      <c r="F789">
        <v>2</v>
      </c>
      <c r="G789" s="7">
        <v>10976</v>
      </c>
      <c r="H789" t="s">
        <v>32</v>
      </c>
      <c r="I789">
        <v>3</v>
      </c>
      <c r="J789">
        <v>3</v>
      </c>
      <c r="K789" s="5">
        <v>0.15</v>
      </c>
      <c r="L789" s="5">
        <v>7.0000000000000007E-2</v>
      </c>
      <c r="M789" s="6">
        <f t="shared" si="36"/>
        <v>7.9999999999999988E-2</v>
      </c>
      <c r="N789" s="8">
        <f t="shared" si="37"/>
        <v>2195.2000000000003</v>
      </c>
      <c r="O789">
        <v>4500</v>
      </c>
      <c r="P789" t="str">
        <f t="shared" si="38"/>
        <v>low</v>
      </c>
      <c r="Q789" t="s">
        <v>33</v>
      </c>
      <c r="R789">
        <v>1091</v>
      </c>
      <c r="S789" t="s">
        <v>34</v>
      </c>
      <c r="T789">
        <v>2</v>
      </c>
      <c r="U789">
        <v>1</v>
      </c>
      <c r="V789" t="s">
        <v>28</v>
      </c>
      <c r="W789">
        <v>65</v>
      </c>
      <c r="X789">
        <v>3</v>
      </c>
      <c r="Y789">
        <v>3</v>
      </c>
      <c r="Z789" t="s">
        <v>37</v>
      </c>
      <c r="AA789">
        <v>15813</v>
      </c>
      <c r="AB789">
        <v>3</v>
      </c>
      <c r="AC789">
        <v>18</v>
      </c>
      <c r="AD789">
        <v>3</v>
      </c>
      <c r="AE789">
        <v>2</v>
      </c>
      <c r="AF789">
        <v>1</v>
      </c>
      <c r="AG789">
        <v>23</v>
      </c>
      <c r="AH789">
        <v>4</v>
      </c>
      <c r="AI789">
        <v>2</v>
      </c>
      <c r="AJ789">
        <v>1</v>
      </c>
      <c r="AK789" t="str">
        <f>IF(Table2[[#This Row],[Alpha]]&gt;3%,"high performer",IF(Table2[[#This Row],[Alpha]]&gt;0%,"average performer","low performer"))</f>
        <v>high performer</v>
      </c>
      <c r="AL789" s="8">
        <v>10985.109862715062</v>
      </c>
      <c r="AM789">
        <f>Table2[[#This Row],[Salary]]/Table2[[#This Row],[Market Salary]]</f>
        <v>0.99917070809223474</v>
      </c>
      <c r="AN789" t="str">
        <f>IF(AND(Table2[[#This Row],[Alpha]]&gt;3%,Table2[[#This Row],[Salary]]&lt;MEDIAN(G:G)),"Underpaid",IF(AND(Table2[[#This Row],[Alpha]]&lt;0,Table2[[#This Row],[Salary]]&gt;MEDIAN(G:G)),"Overpaid","Fair"))</f>
        <v>Fair</v>
      </c>
      <c r="AO789" t="str">
        <f>IF(AND(Table2[[#This Row],[Alpha]]&gt;3%,Table2[[#This Row],[Tenure]]&gt;5),"Ready Now",IF(AND(Table2[[#This Row],[Alpha]]&gt;0,Table2[[#This Row],[Tenure]]&gt;3),"Ready Soon","Not Ready"))</f>
        <v>Not Ready</v>
      </c>
    </row>
    <row r="790" spans="1:41" x14ac:dyDescent="0.35">
      <c r="A790">
        <v>28</v>
      </c>
      <c r="B790" t="s">
        <v>32</v>
      </c>
      <c r="C790">
        <v>3</v>
      </c>
      <c r="D790" t="s">
        <v>29</v>
      </c>
      <c r="E790" t="s">
        <v>36</v>
      </c>
      <c r="F790">
        <v>3</v>
      </c>
      <c r="G790" s="7">
        <v>3660</v>
      </c>
      <c r="H790" t="s">
        <v>32</v>
      </c>
      <c r="I790">
        <v>4</v>
      </c>
      <c r="J790">
        <v>8</v>
      </c>
      <c r="K790" s="5">
        <v>0.15</v>
      </c>
      <c r="L790" s="5">
        <v>7.0000000000000007E-2</v>
      </c>
      <c r="M790" s="6">
        <f t="shared" si="36"/>
        <v>7.9999999999999988E-2</v>
      </c>
      <c r="N790" s="8">
        <f t="shared" si="37"/>
        <v>732</v>
      </c>
      <c r="O790">
        <v>500</v>
      </c>
      <c r="P790" t="str">
        <f t="shared" si="38"/>
        <v>medium</v>
      </c>
      <c r="Q790" t="s">
        <v>26</v>
      </c>
      <c r="R790">
        <v>857</v>
      </c>
      <c r="S790" t="s">
        <v>34</v>
      </c>
      <c r="T790">
        <v>10</v>
      </c>
      <c r="U790">
        <v>3</v>
      </c>
      <c r="V790" t="s">
        <v>38</v>
      </c>
      <c r="W790">
        <v>59</v>
      </c>
      <c r="X790">
        <v>3</v>
      </c>
      <c r="Y790">
        <v>2</v>
      </c>
      <c r="Z790" t="s">
        <v>31</v>
      </c>
      <c r="AA790">
        <v>7909</v>
      </c>
      <c r="AB790">
        <v>3</v>
      </c>
      <c r="AC790">
        <v>13</v>
      </c>
      <c r="AD790">
        <v>3</v>
      </c>
      <c r="AE790">
        <v>4</v>
      </c>
      <c r="AF790">
        <v>0</v>
      </c>
      <c r="AG790">
        <v>10</v>
      </c>
      <c r="AH790">
        <v>4</v>
      </c>
      <c r="AI790">
        <v>7</v>
      </c>
      <c r="AJ790">
        <v>1</v>
      </c>
      <c r="AK790" t="str">
        <f>IF(Table2[[#This Row],[Alpha]]&gt;3%,"high performer",IF(Table2[[#This Row],[Alpha]]&gt;0%,"average performer","low performer"))</f>
        <v>high performer</v>
      </c>
      <c r="AL790" s="8">
        <v>3862.6997763723029</v>
      </c>
      <c r="AM790">
        <f>Table2[[#This Row],[Salary]]/Table2[[#This Row],[Market Salary]]</f>
        <v>0.94752380767146482</v>
      </c>
      <c r="AN790" t="str">
        <f>IF(AND(Table2[[#This Row],[Alpha]]&gt;3%,Table2[[#This Row],[Salary]]&lt;MEDIAN(G:G)),"Underpaid",IF(AND(Table2[[#This Row],[Alpha]]&lt;0,Table2[[#This Row],[Salary]]&gt;MEDIAN(G:G)),"Overpaid","Fair"))</f>
        <v>Underpaid</v>
      </c>
      <c r="AO790" t="str">
        <f>IF(AND(Table2[[#This Row],[Alpha]]&gt;3%,Table2[[#This Row],[Tenure]]&gt;5),"Ready Now",IF(AND(Table2[[#This Row],[Alpha]]&gt;0,Table2[[#This Row],[Tenure]]&gt;3),"Ready Soon","Not Ready"))</f>
        <v>Ready Now</v>
      </c>
    </row>
    <row r="791" spans="1:41" x14ac:dyDescent="0.35">
      <c r="A791">
        <v>44</v>
      </c>
      <c r="B791" t="s">
        <v>25</v>
      </c>
      <c r="C791">
        <v>2</v>
      </c>
      <c r="D791" t="s">
        <v>35</v>
      </c>
      <c r="E791" t="s">
        <v>50</v>
      </c>
      <c r="F791">
        <v>1</v>
      </c>
      <c r="G791" s="7">
        <v>10482</v>
      </c>
      <c r="H791" t="s">
        <v>32</v>
      </c>
      <c r="I791">
        <v>3</v>
      </c>
      <c r="J791">
        <v>20</v>
      </c>
      <c r="K791" s="5">
        <v>0.15</v>
      </c>
      <c r="L791" s="5">
        <v>0.09</v>
      </c>
      <c r="M791" s="6">
        <f t="shared" si="36"/>
        <v>0.06</v>
      </c>
      <c r="N791" s="8">
        <f t="shared" si="37"/>
        <v>2096.4</v>
      </c>
      <c r="O791">
        <v>3000</v>
      </c>
      <c r="P791" t="str">
        <f t="shared" si="38"/>
        <v>low</v>
      </c>
      <c r="Q791" t="s">
        <v>26</v>
      </c>
      <c r="R791">
        <v>1376</v>
      </c>
      <c r="S791" t="s">
        <v>50</v>
      </c>
      <c r="T791">
        <v>1</v>
      </c>
      <c r="U791">
        <v>2</v>
      </c>
      <c r="V791" t="s">
        <v>40</v>
      </c>
      <c r="W791">
        <v>91</v>
      </c>
      <c r="X791">
        <v>2</v>
      </c>
      <c r="Y791">
        <v>3</v>
      </c>
      <c r="Z791" t="s">
        <v>37</v>
      </c>
      <c r="AA791">
        <v>2326</v>
      </c>
      <c r="AB791">
        <v>9</v>
      </c>
      <c r="AC791">
        <v>14</v>
      </c>
      <c r="AD791">
        <v>3</v>
      </c>
      <c r="AE791">
        <v>4</v>
      </c>
      <c r="AF791">
        <v>1</v>
      </c>
      <c r="AG791">
        <v>24</v>
      </c>
      <c r="AH791">
        <v>1</v>
      </c>
      <c r="AI791">
        <v>6</v>
      </c>
      <c r="AJ791">
        <v>3</v>
      </c>
      <c r="AK791" t="str">
        <f>IF(Table2[[#This Row],[Alpha]]&gt;3%,"high performer",IF(Table2[[#This Row],[Alpha]]&gt;0%,"average performer","low performer"))</f>
        <v>high performer</v>
      </c>
      <c r="AL791" s="8">
        <v>10853.196302477827</v>
      </c>
      <c r="AM791">
        <f>Table2[[#This Row],[Salary]]/Table2[[#This Row],[Market Salary]]</f>
        <v>0.96579843466084903</v>
      </c>
      <c r="AN791" t="str">
        <f>IF(AND(Table2[[#This Row],[Alpha]]&gt;3%,Table2[[#This Row],[Salary]]&lt;MEDIAN(G:G)),"Underpaid",IF(AND(Table2[[#This Row],[Alpha]]&lt;0,Table2[[#This Row],[Salary]]&gt;MEDIAN(G:G)),"Overpaid","Fair"))</f>
        <v>Fair</v>
      </c>
      <c r="AO791" t="str">
        <f>IF(AND(Table2[[#This Row],[Alpha]]&gt;3%,Table2[[#This Row],[Tenure]]&gt;5),"Ready Now",IF(AND(Table2[[#This Row],[Alpha]]&gt;0,Table2[[#This Row],[Tenure]]&gt;3),"Ready Soon","Not Ready"))</f>
        <v>Ready Now</v>
      </c>
    </row>
    <row r="792" spans="1:41" x14ac:dyDescent="0.35">
      <c r="A792">
        <v>33</v>
      </c>
      <c r="B792" t="s">
        <v>32</v>
      </c>
      <c r="C792">
        <v>4</v>
      </c>
      <c r="D792" t="s">
        <v>35</v>
      </c>
      <c r="E792" t="s">
        <v>43</v>
      </c>
      <c r="F792">
        <v>4</v>
      </c>
      <c r="G792" s="7">
        <v>7119</v>
      </c>
      <c r="H792" t="s">
        <v>32</v>
      </c>
      <c r="I792">
        <v>3</v>
      </c>
      <c r="J792">
        <v>3</v>
      </c>
      <c r="K792" s="5">
        <v>0.1</v>
      </c>
      <c r="L792" s="5">
        <v>7.0000000000000007E-2</v>
      </c>
      <c r="M792" s="6">
        <f t="shared" si="36"/>
        <v>0.03</v>
      </c>
      <c r="N792" s="8">
        <f t="shared" si="37"/>
        <v>1423.8000000000002</v>
      </c>
      <c r="O792">
        <v>1200</v>
      </c>
      <c r="P792" t="str">
        <f t="shared" si="38"/>
        <v>medium</v>
      </c>
      <c r="Q792" t="s">
        <v>26</v>
      </c>
      <c r="R792">
        <v>654</v>
      </c>
      <c r="S792" t="s">
        <v>34</v>
      </c>
      <c r="T792">
        <v>5</v>
      </c>
      <c r="U792">
        <v>3</v>
      </c>
      <c r="V792" t="s">
        <v>28</v>
      </c>
      <c r="W792">
        <v>34</v>
      </c>
      <c r="X792">
        <v>2</v>
      </c>
      <c r="Y792">
        <v>3</v>
      </c>
      <c r="Z792" t="s">
        <v>41</v>
      </c>
      <c r="AA792">
        <v>21214</v>
      </c>
      <c r="AB792">
        <v>4</v>
      </c>
      <c r="AC792">
        <v>15</v>
      </c>
      <c r="AD792">
        <v>3</v>
      </c>
      <c r="AE792">
        <v>3</v>
      </c>
      <c r="AF792">
        <v>1</v>
      </c>
      <c r="AG792">
        <v>9</v>
      </c>
      <c r="AH792">
        <v>2</v>
      </c>
      <c r="AI792">
        <v>2</v>
      </c>
      <c r="AJ792">
        <v>1</v>
      </c>
      <c r="AK792" t="str">
        <f>IF(Table2[[#This Row],[Alpha]]&gt;3%,"high performer",IF(Table2[[#This Row],[Alpha]]&gt;0%,"average performer","low performer"))</f>
        <v>average performer</v>
      </c>
      <c r="AL792" s="8">
        <v>9131.2511076509199</v>
      </c>
      <c r="AM792">
        <f>Table2[[#This Row],[Salary]]/Table2[[#This Row],[Market Salary]]</f>
        <v>0.7796302955719957</v>
      </c>
      <c r="AN792" t="str">
        <f>IF(AND(Table2[[#This Row],[Alpha]]&gt;3%,Table2[[#This Row],[Salary]]&lt;MEDIAN(G:G)),"Underpaid",IF(AND(Table2[[#This Row],[Alpha]]&lt;0,Table2[[#This Row],[Salary]]&gt;MEDIAN(G:G)),"Overpaid","Fair"))</f>
        <v>Fair</v>
      </c>
      <c r="AO792" t="str">
        <f>IF(AND(Table2[[#This Row],[Alpha]]&gt;3%,Table2[[#This Row],[Tenure]]&gt;5),"Ready Now",IF(AND(Table2[[#This Row],[Alpha]]&gt;0,Table2[[#This Row],[Tenure]]&gt;3),"Ready Soon","Not Ready"))</f>
        <v>Not Ready</v>
      </c>
    </row>
    <row r="793" spans="1:41" x14ac:dyDescent="0.35">
      <c r="A793">
        <v>35</v>
      </c>
      <c r="B793" t="s">
        <v>25</v>
      </c>
      <c r="C793">
        <v>4</v>
      </c>
      <c r="D793" t="s">
        <v>35</v>
      </c>
      <c r="E793" t="s">
        <v>30</v>
      </c>
      <c r="F793">
        <v>1</v>
      </c>
      <c r="G793" s="7">
        <v>9582</v>
      </c>
      <c r="H793" t="s">
        <v>25</v>
      </c>
      <c r="I793">
        <v>3</v>
      </c>
      <c r="J793">
        <v>8</v>
      </c>
      <c r="K793" s="5">
        <v>0.08</v>
      </c>
      <c r="L793" s="5">
        <v>0.11</v>
      </c>
      <c r="M793" s="6">
        <f t="shared" si="36"/>
        <v>-0.03</v>
      </c>
      <c r="N793" s="8">
        <f t="shared" si="37"/>
        <v>1916.4</v>
      </c>
      <c r="O793">
        <v>3000</v>
      </c>
      <c r="P793" t="str">
        <f t="shared" si="38"/>
        <v>medium</v>
      </c>
      <c r="Q793" t="s">
        <v>26</v>
      </c>
      <c r="R793">
        <v>1204</v>
      </c>
      <c r="S793" t="s">
        <v>27</v>
      </c>
      <c r="T793">
        <v>4</v>
      </c>
      <c r="U793">
        <v>3</v>
      </c>
      <c r="V793" t="s">
        <v>49</v>
      </c>
      <c r="W793">
        <v>86</v>
      </c>
      <c r="X793">
        <v>3</v>
      </c>
      <c r="Y793">
        <v>3</v>
      </c>
      <c r="Z793" t="s">
        <v>31</v>
      </c>
      <c r="AA793">
        <v>10333</v>
      </c>
      <c r="AB793">
        <v>0</v>
      </c>
      <c r="AC793">
        <v>22</v>
      </c>
      <c r="AD793">
        <v>4</v>
      </c>
      <c r="AE793">
        <v>1</v>
      </c>
      <c r="AF793">
        <v>0</v>
      </c>
      <c r="AG793">
        <v>9</v>
      </c>
      <c r="AH793">
        <v>2</v>
      </c>
      <c r="AI793">
        <v>7</v>
      </c>
      <c r="AJ793">
        <v>4</v>
      </c>
      <c r="AK793" t="str">
        <f>IF(Table2[[#This Row],[Alpha]]&gt;3%,"high performer",IF(Table2[[#This Row],[Alpha]]&gt;0%,"average performer","low performer"))</f>
        <v>low performer</v>
      </c>
      <c r="AL793" s="8">
        <v>9833.2359954929325</v>
      </c>
      <c r="AM793">
        <f>Table2[[#This Row],[Salary]]/Table2[[#This Row],[Market Salary]]</f>
        <v>0.97445032381933205</v>
      </c>
      <c r="AN793" t="str">
        <f>IF(AND(Table2[[#This Row],[Alpha]]&gt;3%,Table2[[#This Row],[Salary]]&lt;MEDIAN(G:G)),"Underpaid",IF(AND(Table2[[#This Row],[Alpha]]&lt;0,Table2[[#This Row],[Salary]]&gt;MEDIAN(G:G)),"Overpaid","Fair"))</f>
        <v>Overpaid</v>
      </c>
      <c r="AO793" t="str">
        <f>IF(AND(Table2[[#This Row],[Alpha]]&gt;3%,Table2[[#This Row],[Tenure]]&gt;5),"Ready Now",IF(AND(Table2[[#This Row],[Alpha]]&gt;0,Table2[[#This Row],[Tenure]]&gt;3),"Ready Soon","Not Ready"))</f>
        <v>Not Ready</v>
      </c>
    </row>
    <row r="794" spans="1:41" x14ac:dyDescent="0.35">
      <c r="A794">
        <v>33</v>
      </c>
      <c r="B794" t="s">
        <v>25</v>
      </c>
      <c r="C794">
        <v>1</v>
      </c>
      <c r="D794" t="s">
        <v>29</v>
      </c>
      <c r="E794" t="s">
        <v>36</v>
      </c>
      <c r="F794">
        <v>3</v>
      </c>
      <c r="G794" s="7">
        <v>4508</v>
      </c>
      <c r="H794" t="s">
        <v>32</v>
      </c>
      <c r="I794">
        <v>3</v>
      </c>
      <c r="J794">
        <v>13</v>
      </c>
      <c r="K794" s="5">
        <v>0.12</v>
      </c>
      <c r="L794" s="5">
        <v>0.1</v>
      </c>
      <c r="M794" s="6">
        <f t="shared" si="36"/>
        <v>1.999999999999999E-2</v>
      </c>
      <c r="N794" s="8">
        <f t="shared" si="37"/>
        <v>901.6</v>
      </c>
      <c r="O794">
        <v>4500</v>
      </c>
      <c r="P794" t="str">
        <f t="shared" si="38"/>
        <v>medium</v>
      </c>
      <c r="Q794" t="s">
        <v>33</v>
      </c>
      <c r="R794">
        <v>827</v>
      </c>
      <c r="S794" t="s">
        <v>34</v>
      </c>
      <c r="T794">
        <v>29</v>
      </c>
      <c r="U794">
        <v>4</v>
      </c>
      <c r="V794" t="s">
        <v>40</v>
      </c>
      <c r="W794">
        <v>54</v>
      </c>
      <c r="X794">
        <v>2</v>
      </c>
      <c r="Y794">
        <v>2</v>
      </c>
      <c r="Z794" t="s">
        <v>31</v>
      </c>
      <c r="AA794">
        <v>3129</v>
      </c>
      <c r="AB794">
        <v>1</v>
      </c>
      <c r="AC794">
        <v>22</v>
      </c>
      <c r="AD794">
        <v>4</v>
      </c>
      <c r="AE794">
        <v>2</v>
      </c>
      <c r="AF794">
        <v>0</v>
      </c>
      <c r="AG794">
        <v>14</v>
      </c>
      <c r="AH794">
        <v>4</v>
      </c>
      <c r="AI794">
        <v>7</v>
      </c>
      <c r="AJ794">
        <v>3</v>
      </c>
      <c r="AK794" t="str">
        <f>IF(Table2[[#This Row],[Alpha]]&gt;3%,"high performer",IF(Table2[[#This Row],[Alpha]]&gt;0%,"average performer","low performer"))</f>
        <v>average performer</v>
      </c>
      <c r="AL794" s="8">
        <v>4827.8032771137941</v>
      </c>
      <c r="AM794">
        <f>Table2[[#This Row],[Salary]]/Table2[[#This Row],[Market Salary]]</f>
        <v>0.93375801399576042</v>
      </c>
      <c r="AN794" t="str">
        <f>IF(AND(Table2[[#This Row],[Alpha]]&gt;3%,Table2[[#This Row],[Salary]]&lt;MEDIAN(G:G)),"Underpaid",IF(AND(Table2[[#This Row],[Alpha]]&lt;0,Table2[[#This Row],[Salary]]&gt;MEDIAN(G:G)),"Overpaid","Fair"))</f>
        <v>Fair</v>
      </c>
      <c r="AO794" t="str">
        <f>IF(AND(Table2[[#This Row],[Alpha]]&gt;3%,Table2[[#This Row],[Tenure]]&gt;5),"Ready Now",IF(AND(Table2[[#This Row],[Alpha]]&gt;0,Table2[[#This Row],[Tenure]]&gt;3),"Ready Soon","Not Ready"))</f>
        <v>Ready Soon</v>
      </c>
    </row>
    <row r="795" spans="1:41" x14ac:dyDescent="0.35">
      <c r="A795">
        <v>28</v>
      </c>
      <c r="B795" t="s">
        <v>32</v>
      </c>
      <c r="C795">
        <v>1</v>
      </c>
      <c r="D795" t="s">
        <v>35</v>
      </c>
      <c r="E795" t="s">
        <v>39</v>
      </c>
      <c r="F795">
        <v>3</v>
      </c>
      <c r="G795" s="7">
        <v>2207</v>
      </c>
      <c r="H795" t="s">
        <v>32</v>
      </c>
      <c r="I795">
        <v>2</v>
      </c>
      <c r="J795">
        <v>4</v>
      </c>
      <c r="K795" s="5">
        <v>0.12</v>
      </c>
      <c r="L795" s="5">
        <v>0.09</v>
      </c>
      <c r="M795" s="6">
        <f t="shared" si="36"/>
        <v>0.03</v>
      </c>
      <c r="N795" s="8">
        <f t="shared" si="37"/>
        <v>441.40000000000003</v>
      </c>
      <c r="O795">
        <v>500</v>
      </c>
      <c r="P795" t="str">
        <f t="shared" si="38"/>
        <v>low</v>
      </c>
      <c r="Q795" t="s">
        <v>26</v>
      </c>
      <c r="R795">
        <v>895</v>
      </c>
      <c r="S795" t="s">
        <v>34</v>
      </c>
      <c r="T795">
        <v>15</v>
      </c>
      <c r="U795">
        <v>2</v>
      </c>
      <c r="V795" t="s">
        <v>28</v>
      </c>
      <c r="W795">
        <v>50</v>
      </c>
      <c r="X795">
        <v>3</v>
      </c>
      <c r="Y795">
        <v>1</v>
      </c>
      <c r="Z795" t="s">
        <v>41</v>
      </c>
      <c r="AA795">
        <v>22482</v>
      </c>
      <c r="AB795">
        <v>1</v>
      </c>
      <c r="AC795">
        <v>16</v>
      </c>
      <c r="AD795">
        <v>3</v>
      </c>
      <c r="AE795">
        <v>4</v>
      </c>
      <c r="AF795">
        <v>1</v>
      </c>
      <c r="AG795">
        <v>4</v>
      </c>
      <c r="AH795">
        <v>5</v>
      </c>
      <c r="AI795">
        <v>2</v>
      </c>
      <c r="AJ795">
        <v>2</v>
      </c>
      <c r="AK795" t="str">
        <f>IF(Table2[[#This Row],[Alpha]]&gt;3%,"high performer",IF(Table2[[#This Row],[Alpha]]&gt;0%,"average performer","low performer"))</f>
        <v>average performer</v>
      </c>
      <c r="AL795" s="8">
        <v>2449.2304199694877</v>
      </c>
      <c r="AM795">
        <f>Table2[[#This Row],[Salary]]/Table2[[#This Row],[Market Salary]]</f>
        <v>0.90109937472828494</v>
      </c>
      <c r="AN795" t="str">
        <f>IF(AND(Table2[[#This Row],[Alpha]]&gt;3%,Table2[[#This Row],[Salary]]&lt;MEDIAN(G:G)),"Underpaid",IF(AND(Table2[[#This Row],[Alpha]]&lt;0,Table2[[#This Row],[Salary]]&gt;MEDIAN(G:G)),"Overpaid","Fair"))</f>
        <v>Fair</v>
      </c>
      <c r="AO795" t="str">
        <f>IF(AND(Table2[[#This Row],[Alpha]]&gt;3%,Table2[[#This Row],[Tenure]]&gt;5),"Ready Now",IF(AND(Table2[[#This Row],[Alpha]]&gt;0,Table2[[#This Row],[Tenure]]&gt;3),"Ready Soon","Not Ready"))</f>
        <v>Ready Soon</v>
      </c>
    </row>
    <row r="796" spans="1:41" x14ac:dyDescent="0.35">
      <c r="A796">
        <v>34</v>
      </c>
      <c r="B796" t="s">
        <v>32</v>
      </c>
      <c r="C796">
        <v>1</v>
      </c>
      <c r="D796" t="s">
        <v>35</v>
      </c>
      <c r="E796" t="s">
        <v>43</v>
      </c>
      <c r="F796">
        <v>4</v>
      </c>
      <c r="G796" s="7">
        <v>7756</v>
      </c>
      <c r="H796" t="s">
        <v>32</v>
      </c>
      <c r="I796">
        <v>2</v>
      </c>
      <c r="J796">
        <v>6</v>
      </c>
      <c r="K796" s="5">
        <v>0.08</v>
      </c>
      <c r="L796" s="5">
        <v>0.11</v>
      </c>
      <c r="M796" s="6">
        <f t="shared" si="36"/>
        <v>-0.03</v>
      </c>
      <c r="N796" s="8">
        <f t="shared" si="37"/>
        <v>1551.2</v>
      </c>
      <c r="O796">
        <v>1200</v>
      </c>
      <c r="P796" t="str">
        <f t="shared" si="38"/>
        <v>low</v>
      </c>
      <c r="Q796" t="s">
        <v>33</v>
      </c>
      <c r="R796">
        <v>618</v>
      </c>
      <c r="S796" t="s">
        <v>34</v>
      </c>
      <c r="T796">
        <v>3</v>
      </c>
      <c r="U796">
        <v>1</v>
      </c>
      <c r="V796" t="s">
        <v>28</v>
      </c>
      <c r="W796">
        <v>45</v>
      </c>
      <c r="X796">
        <v>3</v>
      </c>
      <c r="Y796">
        <v>2</v>
      </c>
      <c r="Z796" t="s">
        <v>31</v>
      </c>
      <c r="AA796">
        <v>22266</v>
      </c>
      <c r="AB796">
        <v>0</v>
      </c>
      <c r="AC796">
        <v>17</v>
      </c>
      <c r="AD796">
        <v>3</v>
      </c>
      <c r="AE796">
        <v>3</v>
      </c>
      <c r="AF796">
        <v>0</v>
      </c>
      <c r="AG796">
        <v>7</v>
      </c>
      <c r="AH796">
        <v>1</v>
      </c>
      <c r="AI796">
        <v>2</v>
      </c>
      <c r="AJ796">
        <v>0</v>
      </c>
      <c r="AK796" t="str">
        <f>IF(Table2[[#This Row],[Alpha]]&gt;3%,"high performer",IF(Table2[[#This Row],[Alpha]]&gt;0%,"average performer","low performer"))</f>
        <v>low performer</v>
      </c>
      <c r="AL796" s="8">
        <v>8624.1139674401002</v>
      </c>
      <c r="AM796">
        <f>Table2[[#This Row],[Salary]]/Table2[[#This Row],[Market Salary]]</f>
        <v>0.89933876445538408</v>
      </c>
      <c r="AN796" t="str">
        <f>IF(AND(Table2[[#This Row],[Alpha]]&gt;3%,Table2[[#This Row],[Salary]]&lt;MEDIAN(G:G)),"Underpaid",IF(AND(Table2[[#This Row],[Alpha]]&lt;0,Table2[[#This Row],[Salary]]&gt;MEDIAN(G:G)),"Overpaid","Fair"))</f>
        <v>Overpaid</v>
      </c>
      <c r="AO796" t="str">
        <f>IF(AND(Table2[[#This Row],[Alpha]]&gt;3%,Table2[[#This Row],[Tenure]]&gt;5),"Ready Now",IF(AND(Table2[[#This Row],[Alpha]]&gt;0,Table2[[#This Row],[Tenure]]&gt;3),"Ready Soon","Not Ready"))</f>
        <v>Not Ready</v>
      </c>
    </row>
    <row r="797" spans="1:41" x14ac:dyDescent="0.35">
      <c r="A797">
        <v>37</v>
      </c>
      <c r="B797" t="s">
        <v>32</v>
      </c>
      <c r="C797">
        <v>4</v>
      </c>
      <c r="D797" t="s">
        <v>29</v>
      </c>
      <c r="E797" t="s">
        <v>30</v>
      </c>
      <c r="F797">
        <v>4</v>
      </c>
      <c r="G797" s="7">
        <v>6694</v>
      </c>
      <c r="H797" t="s">
        <v>25</v>
      </c>
      <c r="I797">
        <v>3</v>
      </c>
      <c r="J797">
        <v>1</v>
      </c>
      <c r="K797" s="5">
        <v>0.15</v>
      </c>
      <c r="L797" s="5">
        <v>0.1</v>
      </c>
      <c r="M797" s="6">
        <f t="shared" si="36"/>
        <v>4.9999999999999989E-2</v>
      </c>
      <c r="N797" s="8">
        <f t="shared" si="37"/>
        <v>1338.8000000000002</v>
      </c>
      <c r="O797">
        <v>1200</v>
      </c>
      <c r="P797" t="str">
        <f t="shared" si="38"/>
        <v>medium</v>
      </c>
      <c r="Q797" t="s">
        <v>26</v>
      </c>
      <c r="R797">
        <v>309</v>
      </c>
      <c r="S797" t="s">
        <v>27</v>
      </c>
      <c r="T797">
        <v>10</v>
      </c>
      <c r="U797">
        <v>4</v>
      </c>
      <c r="V797" t="s">
        <v>28</v>
      </c>
      <c r="W797">
        <v>88</v>
      </c>
      <c r="X797">
        <v>2</v>
      </c>
      <c r="Y797">
        <v>2</v>
      </c>
      <c r="Z797" t="s">
        <v>41</v>
      </c>
      <c r="AA797">
        <v>24223</v>
      </c>
      <c r="AB797">
        <v>2</v>
      </c>
      <c r="AC797">
        <v>14</v>
      </c>
      <c r="AD797">
        <v>3</v>
      </c>
      <c r="AE797">
        <v>3</v>
      </c>
      <c r="AF797">
        <v>3</v>
      </c>
      <c r="AG797">
        <v>8</v>
      </c>
      <c r="AH797">
        <v>5</v>
      </c>
      <c r="AI797">
        <v>0</v>
      </c>
      <c r="AJ797">
        <v>0</v>
      </c>
      <c r="AK797" t="str">
        <f>IF(Table2[[#This Row],[Alpha]]&gt;3%,"high performer",IF(Table2[[#This Row],[Alpha]]&gt;0%,"average performer","low performer"))</f>
        <v>high performer</v>
      </c>
      <c r="AL797" s="8">
        <v>7403.3048197181033</v>
      </c>
      <c r="AM797">
        <f>Table2[[#This Row],[Salary]]/Table2[[#This Row],[Market Salary]]</f>
        <v>0.9041907854680078</v>
      </c>
      <c r="AN797" t="str">
        <f>IF(AND(Table2[[#This Row],[Alpha]]&gt;3%,Table2[[#This Row],[Salary]]&lt;MEDIAN(G:G)),"Underpaid",IF(AND(Table2[[#This Row],[Alpha]]&lt;0,Table2[[#This Row],[Salary]]&gt;MEDIAN(G:G)),"Overpaid","Fair"))</f>
        <v>Fair</v>
      </c>
      <c r="AO797" t="str">
        <f>IF(AND(Table2[[#This Row],[Alpha]]&gt;3%,Table2[[#This Row],[Tenure]]&gt;5),"Ready Now",IF(AND(Table2[[#This Row],[Alpha]]&gt;0,Table2[[#This Row],[Tenure]]&gt;3),"Ready Soon","Not Ready"))</f>
        <v>Not Ready</v>
      </c>
    </row>
    <row r="798" spans="1:41" x14ac:dyDescent="0.35">
      <c r="A798">
        <v>25</v>
      </c>
      <c r="B798" t="s">
        <v>25</v>
      </c>
      <c r="C798">
        <v>4</v>
      </c>
      <c r="D798" t="s">
        <v>35</v>
      </c>
      <c r="E798" t="s">
        <v>39</v>
      </c>
      <c r="F798">
        <v>4</v>
      </c>
      <c r="G798" s="7">
        <v>3691</v>
      </c>
      <c r="H798" t="s">
        <v>25</v>
      </c>
      <c r="I798">
        <v>4</v>
      </c>
      <c r="J798">
        <v>7</v>
      </c>
      <c r="K798" s="5">
        <v>0.1</v>
      </c>
      <c r="L798" s="5">
        <v>7.0000000000000007E-2</v>
      </c>
      <c r="M798" s="6">
        <f t="shared" si="36"/>
        <v>0.03</v>
      </c>
      <c r="N798" s="8">
        <f t="shared" si="37"/>
        <v>738.2</v>
      </c>
      <c r="O798">
        <v>4500</v>
      </c>
      <c r="P798" t="str">
        <f t="shared" si="38"/>
        <v>low</v>
      </c>
      <c r="Q798" t="s">
        <v>26</v>
      </c>
      <c r="R798">
        <v>1219</v>
      </c>
      <c r="S798" t="s">
        <v>34</v>
      </c>
      <c r="T798">
        <v>4</v>
      </c>
      <c r="U798">
        <v>1</v>
      </c>
      <c r="V798" t="s">
        <v>49</v>
      </c>
      <c r="W798">
        <v>32</v>
      </c>
      <c r="X798">
        <v>3</v>
      </c>
      <c r="Y798">
        <v>1</v>
      </c>
      <c r="Z798" t="s">
        <v>37</v>
      </c>
      <c r="AA798">
        <v>4605</v>
      </c>
      <c r="AB798">
        <v>1</v>
      </c>
      <c r="AC798">
        <v>15</v>
      </c>
      <c r="AD798">
        <v>3</v>
      </c>
      <c r="AE798">
        <v>2</v>
      </c>
      <c r="AF798">
        <v>1</v>
      </c>
      <c r="AG798">
        <v>7</v>
      </c>
      <c r="AH798">
        <v>3</v>
      </c>
      <c r="AI798">
        <v>7</v>
      </c>
      <c r="AJ798">
        <v>5</v>
      </c>
      <c r="AK798" t="str">
        <f>IF(Table2[[#This Row],[Alpha]]&gt;3%,"high performer",IF(Table2[[#This Row],[Alpha]]&gt;0%,"average performer","low performer"))</f>
        <v>average performer</v>
      </c>
      <c r="AL798" s="8">
        <v>3709.2817702860011</v>
      </c>
      <c r="AM798">
        <f>Table2[[#This Row],[Salary]]/Table2[[#This Row],[Market Salary]]</f>
        <v>0.99507134496159033</v>
      </c>
      <c r="AN798" t="str">
        <f>IF(AND(Table2[[#This Row],[Alpha]]&gt;3%,Table2[[#This Row],[Salary]]&lt;MEDIAN(G:G)),"Underpaid",IF(AND(Table2[[#This Row],[Alpha]]&lt;0,Table2[[#This Row],[Salary]]&gt;MEDIAN(G:G)),"Overpaid","Fair"))</f>
        <v>Fair</v>
      </c>
      <c r="AO798" t="str">
        <f>IF(AND(Table2[[#This Row],[Alpha]]&gt;3%,Table2[[#This Row],[Tenure]]&gt;5),"Ready Now",IF(AND(Table2[[#This Row],[Alpha]]&gt;0,Table2[[#This Row],[Tenure]]&gt;3),"Ready Soon","Not Ready"))</f>
        <v>Ready Soon</v>
      </c>
    </row>
    <row r="799" spans="1:41" x14ac:dyDescent="0.35">
      <c r="A799">
        <v>26</v>
      </c>
      <c r="B799" t="s">
        <v>25</v>
      </c>
      <c r="C799">
        <v>1</v>
      </c>
      <c r="D799" t="s">
        <v>35</v>
      </c>
      <c r="E799" t="s">
        <v>39</v>
      </c>
      <c r="F799">
        <v>3</v>
      </c>
      <c r="G799" s="7">
        <v>2377</v>
      </c>
      <c r="H799" t="s">
        <v>32</v>
      </c>
      <c r="I799">
        <v>2</v>
      </c>
      <c r="J799">
        <v>1</v>
      </c>
      <c r="K799" s="5">
        <v>0.1</v>
      </c>
      <c r="L799" s="5">
        <v>0.11</v>
      </c>
      <c r="M799" s="6">
        <f t="shared" si="36"/>
        <v>-9.999999999999995E-3</v>
      </c>
      <c r="N799" s="8">
        <f t="shared" si="37"/>
        <v>475.40000000000003</v>
      </c>
      <c r="O799">
        <v>1200</v>
      </c>
      <c r="P799" t="str">
        <f t="shared" si="38"/>
        <v>low</v>
      </c>
      <c r="Q799" t="s">
        <v>26</v>
      </c>
      <c r="R799">
        <v>1330</v>
      </c>
      <c r="S799" t="s">
        <v>34</v>
      </c>
      <c r="T799">
        <v>21</v>
      </c>
      <c r="U799">
        <v>3</v>
      </c>
      <c r="V799" t="s">
        <v>40</v>
      </c>
      <c r="W799">
        <v>37</v>
      </c>
      <c r="X799">
        <v>3</v>
      </c>
      <c r="Y799">
        <v>1</v>
      </c>
      <c r="Z799" t="s">
        <v>41</v>
      </c>
      <c r="AA799">
        <v>19373</v>
      </c>
      <c r="AB799">
        <v>1</v>
      </c>
      <c r="AC799">
        <v>20</v>
      </c>
      <c r="AD799">
        <v>4</v>
      </c>
      <c r="AE799">
        <v>3</v>
      </c>
      <c r="AF799">
        <v>1</v>
      </c>
      <c r="AG799">
        <v>1</v>
      </c>
      <c r="AH799">
        <v>0</v>
      </c>
      <c r="AI799">
        <v>1</v>
      </c>
      <c r="AJ799">
        <v>0</v>
      </c>
      <c r="AK799" t="str">
        <f>IF(Table2[[#This Row],[Alpha]]&gt;3%,"high performer",IF(Table2[[#This Row],[Alpha]]&gt;0%,"average performer","low performer"))</f>
        <v>low performer</v>
      </c>
      <c r="AL799" s="8">
        <v>2409.4008365302629</v>
      </c>
      <c r="AM799">
        <f>Table2[[#This Row],[Salary]]/Table2[[#This Row],[Market Salary]]</f>
        <v>0.98655232618872879</v>
      </c>
      <c r="AN799" t="str">
        <f>IF(AND(Table2[[#This Row],[Alpha]]&gt;3%,Table2[[#This Row],[Salary]]&lt;MEDIAN(G:G)),"Underpaid",IF(AND(Table2[[#This Row],[Alpha]]&lt;0,Table2[[#This Row],[Salary]]&gt;MEDIAN(G:G)),"Overpaid","Fair"))</f>
        <v>Fair</v>
      </c>
      <c r="AO799" t="str">
        <f>IF(AND(Table2[[#This Row],[Alpha]]&gt;3%,Table2[[#This Row],[Tenure]]&gt;5),"Ready Now",IF(AND(Table2[[#This Row],[Alpha]]&gt;0,Table2[[#This Row],[Tenure]]&gt;3),"Ready Soon","Not Ready"))</f>
        <v>Not Ready</v>
      </c>
    </row>
    <row r="800" spans="1:41" x14ac:dyDescent="0.35">
      <c r="A800">
        <v>33</v>
      </c>
      <c r="B800" t="s">
        <v>25</v>
      </c>
      <c r="C800">
        <v>1</v>
      </c>
      <c r="D800" t="s">
        <v>35</v>
      </c>
      <c r="E800" t="s">
        <v>36</v>
      </c>
      <c r="F800">
        <v>2</v>
      </c>
      <c r="G800" s="7">
        <v>2313</v>
      </c>
      <c r="H800" t="s">
        <v>25</v>
      </c>
      <c r="I800">
        <v>3</v>
      </c>
      <c r="J800">
        <v>2</v>
      </c>
      <c r="K800" s="5">
        <v>0.08</v>
      </c>
      <c r="L800" s="5">
        <v>0.09</v>
      </c>
      <c r="M800" s="6">
        <f t="shared" si="36"/>
        <v>-9.999999999999995E-3</v>
      </c>
      <c r="N800" s="8">
        <f t="shared" si="37"/>
        <v>462.6</v>
      </c>
      <c r="O800">
        <v>3000</v>
      </c>
      <c r="P800" t="str">
        <f t="shared" si="38"/>
        <v>low</v>
      </c>
      <c r="Q800" t="s">
        <v>26</v>
      </c>
      <c r="R800">
        <v>1017</v>
      </c>
      <c r="S800" t="s">
        <v>34</v>
      </c>
      <c r="T800">
        <v>25</v>
      </c>
      <c r="U800">
        <v>3</v>
      </c>
      <c r="V800" t="s">
        <v>40</v>
      </c>
      <c r="W800">
        <v>55</v>
      </c>
      <c r="X800">
        <v>2</v>
      </c>
      <c r="Y800">
        <v>1</v>
      </c>
      <c r="Z800" t="s">
        <v>31</v>
      </c>
      <c r="AA800">
        <v>2993</v>
      </c>
      <c r="AB800">
        <v>4</v>
      </c>
      <c r="AC800">
        <v>20</v>
      </c>
      <c r="AD800">
        <v>4</v>
      </c>
      <c r="AE800">
        <v>2</v>
      </c>
      <c r="AF800">
        <v>0</v>
      </c>
      <c r="AG800">
        <v>5</v>
      </c>
      <c r="AH800">
        <v>0</v>
      </c>
      <c r="AI800">
        <v>2</v>
      </c>
      <c r="AJ800">
        <v>2</v>
      </c>
      <c r="AK800" t="str">
        <f>IF(Table2[[#This Row],[Alpha]]&gt;3%,"high performer",IF(Table2[[#This Row],[Alpha]]&gt;0%,"average performer","low performer"))</f>
        <v>low performer</v>
      </c>
      <c r="AL800" s="8">
        <v>2461.3007765939933</v>
      </c>
      <c r="AM800">
        <f>Table2[[#This Row],[Salary]]/Table2[[#This Row],[Market Salary]]</f>
        <v>0.93974699150779306</v>
      </c>
      <c r="AN800" t="str">
        <f>IF(AND(Table2[[#This Row],[Alpha]]&gt;3%,Table2[[#This Row],[Salary]]&lt;MEDIAN(G:G)),"Underpaid",IF(AND(Table2[[#This Row],[Alpha]]&lt;0,Table2[[#This Row],[Salary]]&gt;MEDIAN(G:G)),"Overpaid","Fair"))</f>
        <v>Fair</v>
      </c>
      <c r="AO800" t="str">
        <f>IF(AND(Table2[[#This Row],[Alpha]]&gt;3%,Table2[[#This Row],[Tenure]]&gt;5),"Ready Now",IF(AND(Table2[[#This Row],[Alpha]]&gt;0,Table2[[#This Row],[Tenure]]&gt;3),"Ready Soon","Not Ready"))</f>
        <v>Not Ready</v>
      </c>
    </row>
    <row r="801" spans="1:41" x14ac:dyDescent="0.35">
      <c r="A801">
        <v>42</v>
      </c>
      <c r="B801" t="s">
        <v>32</v>
      </c>
      <c r="C801">
        <v>4</v>
      </c>
      <c r="D801" t="s">
        <v>35</v>
      </c>
      <c r="E801" t="s">
        <v>45</v>
      </c>
      <c r="F801">
        <v>1</v>
      </c>
      <c r="G801" s="7">
        <v>17665</v>
      </c>
      <c r="H801" t="s">
        <v>32</v>
      </c>
      <c r="I801">
        <v>3</v>
      </c>
      <c r="J801">
        <v>22</v>
      </c>
      <c r="K801" s="5">
        <v>0.08</v>
      </c>
      <c r="L801" s="5">
        <v>0.09</v>
      </c>
      <c r="M801" s="6">
        <f t="shared" si="36"/>
        <v>-9.999999999999995E-3</v>
      </c>
      <c r="N801" s="8">
        <f t="shared" si="37"/>
        <v>3533</v>
      </c>
      <c r="O801">
        <v>3000</v>
      </c>
      <c r="P801" t="str">
        <f t="shared" si="38"/>
        <v>low</v>
      </c>
      <c r="Q801" t="s">
        <v>26</v>
      </c>
      <c r="R801">
        <v>469</v>
      </c>
      <c r="S801" t="s">
        <v>34</v>
      </c>
      <c r="T801">
        <v>2</v>
      </c>
      <c r="U801">
        <v>2</v>
      </c>
      <c r="V801" t="s">
        <v>40</v>
      </c>
      <c r="W801">
        <v>35</v>
      </c>
      <c r="X801">
        <v>3</v>
      </c>
      <c r="Y801">
        <v>4</v>
      </c>
      <c r="Z801" t="s">
        <v>37</v>
      </c>
      <c r="AA801">
        <v>14399</v>
      </c>
      <c r="AB801">
        <v>0</v>
      </c>
      <c r="AC801">
        <v>17</v>
      </c>
      <c r="AD801">
        <v>3</v>
      </c>
      <c r="AE801">
        <v>4</v>
      </c>
      <c r="AF801">
        <v>1</v>
      </c>
      <c r="AG801">
        <v>23</v>
      </c>
      <c r="AH801">
        <v>3</v>
      </c>
      <c r="AI801">
        <v>6</v>
      </c>
      <c r="AJ801">
        <v>13</v>
      </c>
      <c r="AK801" t="str">
        <f>IF(Table2[[#This Row],[Alpha]]&gt;3%,"high performer",IF(Table2[[#This Row],[Alpha]]&gt;0%,"average performer","low performer"))</f>
        <v>low performer</v>
      </c>
      <c r="AL801" s="8">
        <v>21458.531256322811</v>
      </c>
      <c r="AM801">
        <f>Table2[[#This Row],[Salary]]/Table2[[#This Row],[Market Salary]]</f>
        <v>0.82321570796207044</v>
      </c>
      <c r="AN801" t="str">
        <f>IF(AND(Table2[[#This Row],[Alpha]]&gt;3%,Table2[[#This Row],[Salary]]&lt;MEDIAN(G:G)),"Underpaid",IF(AND(Table2[[#This Row],[Alpha]]&lt;0,Table2[[#This Row],[Salary]]&gt;MEDIAN(G:G)),"Overpaid","Fair"))</f>
        <v>Overpaid</v>
      </c>
      <c r="AO801" t="str">
        <f>IF(AND(Table2[[#This Row],[Alpha]]&gt;3%,Table2[[#This Row],[Tenure]]&gt;5),"Ready Now",IF(AND(Table2[[#This Row],[Alpha]]&gt;0,Table2[[#This Row],[Tenure]]&gt;3),"Ready Soon","Not Ready"))</f>
        <v>Not Ready</v>
      </c>
    </row>
    <row r="802" spans="1:41" x14ac:dyDescent="0.35">
      <c r="A802">
        <v>28</v>
      </c>
      <c r="B802" t="s">
        <v>25</v>
      </c>
      <c r="C802">
        <v>1</v>
      </c>
      <c r="D802" t="s">
        <v>35</v>
      </c>
      <c r="E802" t="s">
        <v>39</v>
      </c>
      <c r="F802">
        <v>2</v>
      </c>
      <c r="G802" s="7">
        <v>2596</v>
      </c>
      <c r="H802" t="s">
        <v>32</v>
      </c>
      <c r="I802">
        <v>3</v>
      </c>
      <c r="J802">
        <v>1</v>
      </c>
      <c r="K802" s="5">
        <v>0.12</v>
      </c>
      <c r="L802" s="5">
        <v>0.11</v>
      </c>
      <c r="M802" s="6">
        <f t="shared" si="36"/>
        <v>9.999999999999995E-3</v>
      </c>
      <c r="N802" s="8">
        <f t="shared" si="37"/>
        <v>519.20000000000005</v>
      </c>
      <c r="O802">
        <v>4500</v>
      </c>
      <c r="P802" t="str">
        <f t="shared" si="38"/>
        <v>High</v>
      </c>
      <c r="Q802" t="s">
        <v>33</v>
      </c>
      <c r="R802">
        <v>1009</v>
      </c>
      <c r="S802" t="s">
        <v>34</v>
      </c>
      <c r="T802">
        <v>1</v>
      </c>
      <c r="U802">
        <v>3</v>
      </c>
      <c r="V802" t="s">
        <v>40</v>
      </c>
      <c r="W802">
        <v>45</v>
      </c>
      <c r="X802">
        <v>2</v>
      </c>
      <c r="Y802">
        <v>1</v>
      </c>
      <c r="Z802" t="s">
        <v>41</v>
      </c>
      <c r="AA802">
        <v>7160</v>
      </c>
      <c r="AB802">
        <v>1</v>
      </c>
      <c r="AC802">
        <v>15</v>
      </c>
      <c r="AD802">
        <v>3</v>
      </c>
      <c r="AE802">
        <v>1</v>
      </c>
      <c r="AF802">
        <v>2</v>
      </c>
      <c r="AG802">
        <v>1</v>
      </c>
      <c r="AH802">
        <v>2</v>
      </c>
      <c r="AI802">
        <v>0</v>
      </c>
      <c r="AJ802">
        <v>0</v>
      </c>
      <c r="AK802" t="str">
        <f>IF(Table2[[#This Row],[Alpha]]&gt;3%,"high performer",IF(Table2[[#This Row],[Alpha]]&gt;0%,"average performer","low performer"))</f>
        <v>average performer</v>
      </c>
      <c r="AL802" s="8">
        <v>2915.8160969219612</v>
      </c>
      <c r="AM802">
        <f>Table2[[#This Row],[Salary]]/Table2[[#This Row],[Market Salary]]</f>
        <v>0.89031678052001617</v>
      </c>
      <c r="AN802" t="str">
        <f>IF(AND(Table2[[#This Row],[Alpha]]&gt;3%,Table2[[#This Row],[Salary]]&lt;MEDIAN(G:G)),"Underpaid",IF(AND(Table2[[#This Row],[Alpha]]&lt;0,Table2[[#This Row],[Salary]]&gt;MEDIAN(G:G)),"Overpaid","Fair"))</f>
        <v>Fair</v>
      </c>
      <c r="AO802" t="str">
        <f>IF(AND(Table2[[#This Row],[Alpha]]&gt;3%,Table2[[#This Row],[Tenure]]&gt;5),"Ready Now",IF(AND(Table2[[#This Row],[Alpha]]&gt;0,Table2[[#This Row],[Tenure]]&gt;3),"Ready Soon","Not Ready"))</f>
        <v>Not Ready</v>
      </c>
    </row>
    <row r="803" spans="1:41" x14ac:dyDescent="0.35">
      <c r="A803">
        <v>50</v>
      </c>
      <c r="B803" t="s">
        <v>25</v>
      </c>
      <c r="C803">
        <v>4</v>
      </c>
      <c r="D803" t="s">
        <v>35</v>
      </c>
      <c r="E803" t="s">
        <v>30</v>
      </c>
      <c r="F803">
        <v>3</v>
      </c>
      <c r="G803" s="7">
        <v>4728</v>
      </c>
      <c r="H803" t="s">
        <v>25</v>
      </c>
      <c r="I803">
        <v>3</v>
      </c>
      <c r="J803">
        <v>0</v>
      </c>
      <c r="K803" s="5">
        <v>0.12</v>
      </c>
      <c r="L803" s="5">
        <v>7.0000000000000007E-2</v>
      </c>
      <c r="M803" s="6">
        <f t="shared" si="36"/>
        <v>4.9999999999999989E-2</v>
      </c>
      <c r="N803" s="8">
        <f t="shared" si="37"/>
        <v>945.6</v>
      </c>
      <c r="O803">
        <v>4500</v>
      </c>
      <c r="P803" t="str">
        <f t="shared" si="38"/>
        <v>low</v>
      </c>
      <c r="Q803" t="s">
        <v>33</v>
      </c>
      <c r="R803">
        <v>959</v>
      </c>
      <c r="S803" t="s">
        <v>27</v>
      </c>
      <c r="T803">
        <v>1</v>
      </c>
      <c r="U803">
        <v>4</v>
      </c>
      <c r="V803" t="s">
        <v>38</v>
      </c>
      <c r="W803">
        <v>81</v>
      </c>
      <c r="X803">
        <v>3</v>
      </c>
      <c r="Y803">
        <v>2</v>
      </c>
      <c r="Z803" t="s">
        <v>31</v>
      </c>
      <c r="AA803">
        <v>17251</v>
      </c>
      <c r="AB803">
        <v>3</v>
      </c>
      <c r="AC803">
        <v>14</v>
      </c>
      <c r="AD803">
        <v>3</v>
      </c>
      <c r="AE803">
        <v>4</v>
      </c>
      <c r="AF803">
        <v>0</v>
      </c>
      <c r="AG803">
        <v>5</v>
      </c>
      <c r="AH803">
        <v>4</v>
      </c>
      <c r="AI803">
        <v>0</v>
      </c>
      <c r="AJ803">
        <v>0</v>
      </c>
      <c r="AK803" t="str">
        <f>IF(Table2[[#This Row],[Alpha]]&gt;3%,"high performer",IF(Table2[[#This Row],[Alpha]]&gt;0%,"average performer","low performer"))</f>
        <v>high performer</v>
      </c>
      <c r="AL803" s="8">
        <v>5539.9521199667615</v>
      </c>
      <c r="AM803">
        <f>Table2[[#This Row],[Salary]]/Table2[[#This Row],[Market Salary]]</f>
        <v>0.85343697880702385</v>
      </c>
      <c r="AN803" t="str">
        <f>IF(AND(Table2[[#This Row],[Alpha]]&gt;3%,Table2[[#This Row],[Salary]]&lt;MEDIAN(G:G)),"Underpaid",IF(AND(Table2[[#This Row],[Alpha]]&lt;0,Table2[[#This Row],[Salary]]&gt;MEDIAN(G:G)),"Overpaid","Fair"))</f>
        <v>Underpaid</v>
      </c>
      <c r="AO803" t="str">
        <f>IF(AND(Table2[[#This Row],[Alpha]]&gt;3%,Table2[[#This Row],[Tenure]]&gt;5),"Ready Now",IF(AND(Table2[[#This Row],[Alpha]]&gt;0,Table2[[#This Row],[Tenure]]&gt;3),"Ready Soon","Not Ready"))</f>
        <v>Not Ready</v>
      </c>
    </row>
    <row r="804" spans="1:41" x14ac:dyDescent="0.35">
      <c r="A804">
        <v>33</v>
      </c>
      <c r="B804" t="s">
        <v>32</v>
      </c>
      <c r="C804">
        <v>4</v>
      </c>
      <c r="D804" t="s">
        <v>29</v>
      </c>
      <c r="E804" t="s">
        <v>30</v>
      </c>
      <c r="F804">
        <v>2</v>
      </c>
      <c r="G804" s="7">
        <v>4302</v>
      </c>
      <c r="H804" t="s">
        <v>32</v>
      </c>
      <c r="I804">
        <v>3</v>
      </c>
      <c r="J804">
        <v>3</v>
      </c>
      <c r="K804" s="5">
        <v>0.1</v>
      </c>
      <c r="L804" s="5">
        <v>0.09</v>
      </c>
      <c r="M804" s="6">
        <f t="shared" si="36"/>
        <v>1.0000000000000009E-2</v>
      </c>
      <c r="N804" s="8">
        <f t="shared" si="37"/>
        <v>860.40000000000009</v>
      </c>
      <c r="O804">
        <v>500</v>
      </c>
      <c r="P804" t="str">
        <f t="shared" si="38"/>
        <v>low</v>
      </c>
      <c r="Q804" t="s">
        <v>33</v>
      </c>
      <c r="R804">
        <v>970</v>
      </c>
      <c r="S804" t="s">
        <v>27</v>
      </c>
      <c r="T804">
        <v>7</v>
      </c>
      <c r="U804">
        <v>3</v>
      </c>
      <c r="V804" t="s">
        <v>28</v>
      </c>
      <c r="W804">
        <v>30</v>
      </c>
      <c r="X804">
        <v>3</v>
      </c>
      <c r="Y804">
        <v>2</v>
      </c>
      <c r="Z804" t="s">
        <v>37</v>
      </c>
      <c r="AA804">
        <v>13401</v>
      </c>
      <c r="AB804">
        <v>0</v>
      </c>
      <c r="AC804">
        <v>17</v>
      </c>
      <c r="AD804">
        <v>3</v>
      </c>
      <c r="AE804">
        <v>3</v>
      </c>
      <c r="AF804">
        <v>1</v>
      </c>
      <c r="AG804">
        <v>4</v>
      </c>
      <c r="AH804">
        <v>3</v>
      </c>
      <c r="AI804">
        <v>2</v>
      </c>
      <c r="AJ804">
        <v>0</v>
      </c>
      <c r="AK804" t="str">
        <f>IF(Table2[[#This Row],[Alpha]]&gt;3%,"high performer",IF(Table2[[#This Row],[Alpha]]&gt;0%,"average performer","low performer"))</f>
        <v>average performer</v>
      </c>
      <c r="AL804" s="8">
        <v>5502.6868522762688</v>
      </c>
      <c r="AM804">
        <f>Table2[[#This Row],[Salary]]/Table2[[#This Row],[Market Salary]]</f>
        <v>0.78179989439530129</v>
      </c>
      <c r="AN804" t="str">
        <f>IF(AND(Table2[[#This Row],[Alpha]]&gt;3%,Table2[[#This Row],[Salary]]&lt;MEDIAN(G:G)),"Underpaid",IF(AND(Table2[[#This Row],[Alpha]]&lt;0,Table2[[#This Row],[Salary]]&gt;MEDIAN(G:G)),"Overpaid","Fair"))</f>
        <v>Fair</v>
      </c>
      <c r="AO804" t="str">
        <f>IF(AND(Table2[[#This Row],[Alpha]]&gt;3%,Table2[[#This Row],[Tenure]]&gt;5),"Ready Now",IF(AND(Table2[[#This Row],[Alpha]]&gt;0,Table2[[#This Row],[Tenure]]&gt;3),"Ready Soon","Not Ready"))</f>
        <v>Not Ready</v>
      </c>
    </row>
    <row r="805" spans="1:41" x14ac:dyDescent="0.35">
      <c r="A805">
        <v>34</v>
      </c>
      <c r="B805" t="s">
        <v>32</v>
      </c>
      <c r="C805">
        <v>3</v>
      </c>
      <c r="D805" t="s">
        <v>35</v>
      </c>
      <c r="E805" t="s">
        <v>36</v>
      </c>
      <c r="F805">
        <v>4</v>
      </c>
      <c r="G805" s="7">
        <v>2979</v>
      </c>
      <c r="H805" t="s">
        <v>32</v>
      </c>
      <c r="I805">
        <v>3</v>
      </c>
      <c r="J805">
        <v>0</v>
      </c>
      <c r="K805" s="5">
        <v>0.1</v>
      </c>
      <c r="L805" s="5">
        <v>0.09</v>
      </c>
      <c r="M805" s="6">
        <f t="shared" si="36"/>
        <v>1.0000000000000009E-2</v>
      </c>
      <c r="N805" s="8">
        <f t="shared" si="37"/>
        <v>595.80000000000007</v>
      </c>
      <c r="O805">
        <v>1200</v>
      </c>
      <c r="P805" t="str">
        <f t="shared" si="38"/>
        <v>low</v>
      </c>
      <c r="Q805" t="s">
        <v>44</v>
      </c>
      <c r="R805">
        <v>697</v>
      </c>
      <c r="S805" t="s">
        <v>34</v>
      </c>
      <c r="T805">
        <v>3</v>
      </c>
      <c r="U805">
        <v>4</v>
      </c>
      <c r="V805" t="s">
        <v>28</v>
      </c>
      <c r="W805">
        <v>40</v>
      </c>
      <c r="X805">
        <v>2</v>
      </c>
      <c r="Y805">
        <v>1</v>
      </c>
      <c r="Z805" t="s">
        <v>37</v>
      </c>
      <c r="AA805">
        <v>22478</v>
      </c>
      <c r="AB805">
        <v>3</v>
      </c>
      <c r="AC805">
        <v>17</v>
      </c>
      <c r="AD805">
        <v>3</v>
      </c>
      <c r="AE805">
        <v>4</v>
      </c>
      <c r="AF805">
        <v>3</v>
      </c>
      <c r="AG805">
        <v>6</v>
      </c>
      <c r="AH805">
        <v>2</v>
      </c>
      <c r="AI805">
        <v>0</v>
      </c>
      <c r="AJ805">
        <v>0</v>
      </c>
      <c r="AK805" t="str">
        <f>IF(Table2[[#This Row],[Alpha]]&gt;3%,"high performer",IF(Table2[[#This Row],[Alpha]]&gt;0%,"average performer","low performer"))</f>
        <v>average performer</v>
      </c>
      <c r="AL805" s="8">
        <v>3465.3249081920867</v>
      </c>
      <c r="AM805">
        <f>Table2[[#This Row],[Salary]]/Table2[[#This Row],[Market Salary]]</f>
        <v>0.85965965066005601</v>
      </c>
      <c r="AN805" t="str">
        <f>IF(AND(Table2[[#This Row],[Alpha]]&gt;3%,Table2[[#This Row],[Salary]]&lt;MEDIAN(G:G)),"Underpaid",IF(AND(Table2[[#This Row],[Alpha]]&lt;0,Table2[[#This Row],[Salary]]&gt;MEDIAN(G:G)),"Overpaid","Fair"))</f>
        <v>Fair</v>
      </c>
      <c r="AO805" t="str">
        <f>IF(AND(Table2[[#This Row],[Alpha]]&gt;3%,Table2[[#This Row],[Tenure]]&gt;5),"Ready Now",IF(AND(Table2[[#This Row],[Alpha]]&gt;0,Table2[[#This Row],[Tenure]]&gt;3),"Ready Soon","Not Ready"))</f>
        <v>Not Ready</v>
      </c>
    </row>
    <row r="806" spans="1:41" x14ac:dyDescent="0.35">
      <c r="A806">
        <v>48</v>
      </c>
      <c r="B806" t="s">
        <v>32</v>
      </c>
      <c r="C806">
        <v>1</v>
      </c>
      <c r="D806" t="s">
        <v>35</v>
      </c>
      <c r="E806" t="s">
        <v>45</v>
      </c>
      <c r="F806">
        <v>4</v>
      </c>
      <c r="G806" s="7">
        <v>16885</v>
      </c>
      <c r="H806" t="s">
        <v>32</v>
      </c>
      <c r="I806">
        <v>2</v>
      </c>
      <c r="J806">
        <v>5</v>
      </c>
      <c r="K806" s="5">
        <v>0.15</v>
      </c>
      <c r="L806" s="5">
        <v>0.09</v>
      </c>
      <c r="M806" s="6">
        <f t="shared" si="36"/>
        <v>0.06</v>
      </c>
      <c r="N806" s="8">
        <f t="shared" si="37"/>
        <v>3377</v>
      </c>
      <c r="O806">
        <v>1200</v>
      </c>
      <c r="P806" t="str">
        <f t="shared" si="38"/>
        <v>low</v>
      </c>
      <c r="Q806" t="s">
        <v>44</v>
      </c>
      <c r="R806">
        <v>1262</v>
      </c>
      <c r="S806" t="s">
        <v>34</v>
      </c>
      <c r="T806">
        <v>1</v>
      </c>
      <c r="U806">
        <v>4</v>
      </c>
      <c r="V806" t="s">
        <v>40</v>
      </c>
      <c r="W806">
        <v>35</v>
      </c>
      <c r="X806">
        <v>4</v>
      </c>
      <c r="Y806">
        <v>4</v>
      </c>
      <c r="Z806" t="s">
        <v>31</v>
      </c>
      <c r="AA806">
        <v>16154</v>
      </c>
      <c r="AB806">
        <v>2</v>
      </c>
      <c r="AC806">
        <v>22</v>
      </c>
      <c r="AD806">
        <v>4</v>
      </c>
      <c r="AE806">
        <v>3</v>
      </c>
      <c r="AF806">
        <v>0</v>
      </c>
      <c r="AG806">
        <v>27</v>
      </c>
      <c r="AH806">
        <v>3</v>
      </c>
      <c r="AI806">
        <v>4</v>
      </c>
      <c r="AJ806">
        <v>2</v>
      </c>
      <c r="AK806" t="str">
        <f>IF(Table2[[#This Row],[Alpha]]&gt;3%,"high performer",IF(Table2[[#This Row],[Alpha]]&gt;0%,"average performer","low performer"))</f>
        <v>high performer</v>
      </c>
      <c r="AL806" s="8">
        <v>20394.161000035983</v>
      </c>
      <c r="AM806">
        <f>Table2[[#This Row],[Salary]]/Table2[[#This Row],[Market Salary]]</f>
        <v>0.82793305397413541</v>
      </c>
      <c r="AN806" t="str">
        <f>IF(AND(Table2[[#This Row],[Alpha]]&gt;3%,Table2[[#This Row],[Salary]]&lt;MEDIAN(G:G)),"Underpaid",IF(AND(Table2[[#This Row],[Alpha]]&lt;0,Table2[[#This Row],[Salary]]&gt;MEDIAN(G:G)),"Overpaid","Fair"))</f>
        <v>Fair</v>
      </c>
      <c r="AO806" t="str">
        <f>IF(AND(Table2[[#This Row],[Alpha]]&gt;3%,Table2[[#This Row],[Tenure]]&gt;5),"Ready Now",IF(AND(Table2[[#This Row],[Alpha]]&gt;0,Table2[[#This Row],[Tenure]]&gt;3),"Ready Soon","Not Ready"))</f>
        <v>Ready Soon</v>
      </c>
    </row>
    <row r="807" spans="1:41" x14ac:dyDescent="0.35">
      <c r="A807">
        <v>45</v>
      </c>
      <c r="B807" t="s">
        <v>32</v>
      </c>
      <c r="C807">
        <v>2</v>
      </c>
      <c r="D807" t="s">
        <v>29</v>
      </c>
      <c r="E807" t="s">
        <v>30</v>
      </c>
      <c r="F807">
        <v>3</v>
      </c>
      <c r="G807" s="7">
        <v>5593</v>
      </c>
      <c r="H807" t="s">
        <v>32</v>
      </c>
      <c r="I807">
        <v>3</v>
      </c>
      <c r="J807">
        <v>15</v>
      </c>
      <c r="K807" s="5">
        <v>0.1</v>
      </c>
      <c r="L807" s="5">
        <v>7.0000000000000007E-2</v>
      </c>
      <c r="M807" s="6">
        <f t="shared" si="36"/>
        <v>0.03</v>
      </c>
      <c r="N807" s="8">
        <f t="shared" si="37"/>
        <v>1118.6000000000001</v>
      </c>
      <c r="O807">
        <v>500</v>
      </c>
      <c r="P807" t="str">
        <f t="shared" si="38"/>
        <v>High</v>
      </c>
      <c r="Q807" t="s">
        <v>44</v>
      </c>
      <c r="R807">
        <v>1050</v>
      </c>
      <c r="S807" t="s">
        <v>27</v>
      </c>
      <c r="T807">
        <v>9</v>
      </c>
      <c r="U807">
        <v>4</v>
      </c>
      <c r="V807" t="s">
        <v>28</v>
      </c>
      <c r="W807">
        <v>65</v>
      </c>
      <c r="X807">
        <v>2</v>
      </c>
      <c r="Y807">
        <v>2</v>
      </c>
      <c r="Z807" t="s">
        <v>37</v>
      </c>
      <c r="AA807">
        <v>17970</v>
      </c>
      <c r="AB807">
        <v>1</v>
      </c>
      <c r="AC807">
        <v>13</v>
      </c>
      <c r="AD807">
        <v>3</v>
      </c>
      <c r="AE807">
        <v>4</v>
      </c>
      <c r="AF807">
        <v>1</v>
      </c>
      <c r="AG807">
        <v>15</v>
      </c>
      <c r="AH807">
        <v>2</v>
      </c>
      <c r="AI807">
        <v>10</v>
      </c>
      <c r="AJ807">
        <v>4</v>
      </c>
      <c r="AK807" t="str">
        <f>IF(Table2[[#This Row],[Alpha]]&gt;3%,"high performer",IF(Table2[[#This Row],[Alpha]]&gt;0%,"average performer","low performer"))</f>
        <v>average performer</v>
      </c>
      <c r="AL807" s="8">
        <v>6709.786926117119</v>
      </c>
      <c r="AM807">
        <f>Table2[[#This Row],[Salary]]/Table2[[#This Row],[Market Salary]]</f>
        <v>0.83355851111007018</v>
      </c>
      <c r="AN807" t="str">
        <f>IF(AND(Table2[[#This Row],[Alpha]]&gt;3%,Table2[[#This Row],[Salary]]&lt;MEDIAN(G:G)),"Underpaid",IF(AND(Table2[[#This Row],[Alpha]]&lt;0,Table2[[#This Row],[Salary]]&gt;MEDIAN(G:G)),"Overpaid","Fair"))</f>
        <v>Fair</v>
      </c>
      <c r="AO807" t="str">
        <f>IF(AND(Table2[[#This Row],[Alpha]]&gt;3%,Table2[[#This Row],[Tenure]]&gt;5),"Ready Now",IF(AND(Table2[[#This Row],[Alpha]]&gt;0,Table2[[#This Row],[Tenure]]&gt;3),"Ready Soon","Not Ready"))</f>
        <v>Ready Soon</v>
      </c>
    </row>
    <row r="808" spans="1:41" x14ac:dyDescent="0.35">
      <c r="A808">
        <v>52</v>
      </c>
      <c r="B808" t="s">
        <v>32</v>
      </c>
      <c r="C808">
        <v>2</v>
      </c>
      <c r="D808" t="s">
        <v>35</v>
      </c>
      <c r="E808" t="s">
        <v>43</v>
      </c>
      <c r="F808">
        <v>2</v>
      </c>
      <c r="G808" s="7">
        <v>10445</v>
      </c>
      <c r="H808" t="s">
        <v>32</v>
      </c>
      <c r="I808">
        <v>3</v>
      </c>
      <c r="J808">
        <v>8</v>
      </c>
      <c r="K808" s="5">
        <v>0.1</v>
      </c>
      <c r="L808" s="5">
        <v>0.1</v>
      </c>
      <c r="M808" s="6">
        <f t="shared" si="36"/>
        <v>0</v>
      </c>
      <c r="N808" s="8">
        <f t="shared" si="37"/>
        <v>2089</v>
      </c>
      <c r="O808">
        <v>500</v>
      </c>
      <c r="P808" t="str">
        <f t="shared" si="38"/>
        <v>low</v>
      </c>
      <c r="Q808" t="s">
        <v>26</v>
      </c>
      <c r="R808">
        <v>994</v>
      </c>
      <c r="S808" t="s">
        <v>34</v>
      </c>
      <c r="T808">
        <v>7</v>
      </c>
      <c r="U808">
        <v>4</v>
      </c>
      <c r="V808" t="s">
        <v>28</v>
      </c>
      <c r="W808">
        <v>87</v>
      </c>
      <c r="X808">
        <v>3</v>
      </c>
      <c r="Y808">
        <v>3</v>
      </c>
      <c r="Z808" t="s">
        <v>31</v>
      </c>
      <c r="AA808">
        <v>15322</v>
      </c>
      <c r="AB808">
        <v>7</v>
      </c>
      <c r="AC808">
        <v>19</v>
      </c>
      <c r="AD808">
        <v>3</v>
      </c>
      <c r="AE808">
        <v>4</v>
      </c>
      <c r="AF808">
        <v>0</v>
      </c>
      <c r="AG808">
        <v>18</v>
      </c>
      <c r="AH808">
        <v>4</v>
      </c>
      <c r="AI808">
        <v>6</v>
      </c>
      <c r="AJ808">
        <v>4</v>
      </c>
      <c r="AK808" t="str">
        <f>IF(Table2[[#This Row],[Alpha]]&gt;3%,"high performer",IF(Table2[[#This Row],[Alpha]]&gt;0%,"average performer","low performer"))</f>
        <v>low performer</v>
      </c>
      <c r="AL808" s="8">
        <v>13542.133533966418</v>
      </c>
      <c r="AM808">
        <f>Table2[[#This Row],[Salary]]/Table2[[#This Row],[Market Salary]]</f>
        <v>0.77129648543206442</v>
      </c>
      <c r="AN808" t="str">
        <f>IF(AND(Table2[[#This Row],[Alpha]]&gt;3%,Table2[[#This Row],[Salary]]&lt;MEDIAN(G:G)),"Underpaid",IF(AND(Table2[[#This Row],[Alpha]]&lt;0,Table2[[#This Row],[Salary]]&gt;MEDIAN(G:G)),"Overpaid","Fair"))</f>
        <v>Fair</v>
      </c>
      <c r="AO808" t="str">
        <f>IF(AND(Table2[[#This Row],[Alpha]]&gt;3%,Table2[[#This Row],[Tenure]]&gt;5),"Ready Now",IF(AND(Table2[[#This Row],[Alpha]]&gt;0,Table2[[#This Row],[Tenure]]&gt;3),"Ready Soon","Not Ready"))</f>
        <v>Not Ready</v>
      </c>
    </row>
    <row r="809" spans="1:41" x14ac:dyDescent="0.35">
      <c r="A809">
        <v>38</v>
      </c>
      <c r="B809" t="s">
        <v>32</v>
      </c>
      <c r="C809">
        <v>3</v>
      </c>
      <c r="D809" t="s">
        <v>35</v>
      </c>
      <c r="E809" t="s">
        <v>30</v>
      </c>
      <c r="F809">
        <v>3</v>
      </c>
      <c r="G809" s="7">
        <v>8740</v>
      </c>
      <c r="H809" t="s">
        <v>25</v>
      </c>
      <c r="I809">
        <v>3</v>
      </c>
      <c r="J809">
        <v>8</v>
      </c>
      <c r="K809" s="5">
        <v>0.1</v>
      </c>
      <c r="L809" s="5">
        <v>7.0000000000000007E-2</v>
      </c>
      <c r="M809" s="6">
        <f t="shared" si="36"/>
        <v>0.03</v>
      </c>
      <c r="N809" s="8">
        <f t="shared" si="37"/>
        <v>1748</v>
      </c>
      <c r="O809">
        <v>4500</v>
      </c>
      <c r="P809" t="str">
        <f t="shared" si="38"/>
        <v>medium</v>
      </c>
      <c r="Q809" t="s">
        <v>26</v>
      </c>
      <c r="R809">
        <v>770</v>
      </c>
      <c r="S809" t="s">
        <v>27</v>
      </c>
      <c r="T809">
        <v>10</v>
      </c>
      <c r="U809">
        <v>4</v>
      </c>
      <c r="V809" t="s">
        <v>48</v>
      </c>
      <c r="W809">
        <v>73</v>
      </c>
      <c r="X809">
        <v>2</v>
      </c>
      <c r="Y809">
        <v>3</v>
      </c>
      <c r="Z809" t="s">
        <v>41</v>
      </c>
      <c r="AA809">
        <v>5569</v>
      </c>
      <c r="AB809">
        <v>0</v>
      </c>
      <c r="AC809">
        <v>14</v>
      </c>
      <c r="AD809">
        <v>3</v>
      </c>
      <c r="AE809">
        <v>2</v>
      </c>
      <c r="AF809">
        <v>2</v>
      </c>
      <c r="AG809">
        <v>9</v>
      </c>
      <c r="AH809">
        <v>2</v>
      </c>
      <c r="AI809">
        <v>7</v>
      </c>
      <c r="AJ809">
        <v>2</v>
      </c>
      <c r="AK809" t="str">
        <f>IF(Table2[[#This Row],[Alpha]]&gt;3%,"high performer",IF(Table2[[#This Row],[Alpha]]&gt;0%,"average performer","low performer"))</f>
        <v>average performer</v>
      </c>
      <c r="AL809" s="8">
        <v>10013.680610083748</v>
      </c>
      <c r="AM809">
        <f>Table2[[#This Row],[Salary]]/Table2[[#This Row],[Market Salary]]</f>
        <v>0.87280594821437041</v>
      </c>
      <c r="AN809" t="str">
        <f>IF(AND(Table2[[#This Row],[Alpha]]&gt;3%,Table2[[#This Row],[Salary]]&lt;MEDIAN(G:G)),"Underpaid",IF(AND(Table2[[#This Row],[Alpha]]&lt;0,Table2[[#This Row],[Salary]]&gt;MEDIAN(G:G)),"Overpaid","Fair"))</f>
        <v>Fair</v>
      </c>
      <c r="AO809" t="str">
        <f>IF(AND(Table2[[#This Row],[Alpha]]&gt;3%,Table2[[#This Row],[Tenure]]&gt;5),"Ready Now",IF(AND(Table2[[#This Row],[Alpha]]&gt;0,Table2[[#This Row],[Tenure]]&gt;3),"Ready Soon","Not Ready"))</f>
        <v>Ready Soon</v>
      </c>
    </row>
    <row r="810" spans="1:41" x14ac:dyDescent="0.35">
      <c r="A810">
        <v>29</v>
      </c>
      <c r="B810" t="s">
        <v>32</v>
      </c>
      <c r="C810">
        <v>3</v>
      </c>
      <c r="D810" t="s">
        <v>29</v>
      </c>
      <c r="E810" t="s">
        <v>36</v>
      </c>
      <c r="F810">
        <v>4</v>
      </c>
      <c r="G810" s="7">
        <v>2514</v>
      </c>
      <c r="H810" t="s">
        <v>32</v>
      </c>
      <c r="I810">
        <v>3</v>
      </c>
      <c r="J810">
        <v>7</v>
      </c>
      <c r="K810" s="5">
        <v>0.12</v>
      </c>
      <c r="L810" s="5">
        <v>0.09</v>
      </c>
      <c r="M810" s="6">
        <f t="shared" si="36"/>
        <v>0.03</v>
      </c>
      <c r="N810" s="8">
        <f t="shared" si="37"/>
        <v>502.8</v>
      </c>
      <c r="O810">
        <v>4500</v>
      </c>
      <c r="P810" t="str">
        <f t="shared" si="38"/>
        <v>medium</v>
      </c>
      <c r="Q810" t="s">
        <v>26</v>
      </c>
      <c r="R810">
        <v>1107</v>
      </c>
      <c r="S810" t="s">
        <v>34</v>
      </c>
      <c r="T810">
        <v>28</v>
      </c>
      <c r="U810">
        <v>4</v>
      </c>
      <c r="V810" t="s">
        <v>28</v>
      </c>
      <c r="W810">
        <v>93</v>
      </c>
      <c r="X810">
        <v>3</v>
      </c>
      <c r="Y810">
        <v>1</v>
      </c>
      <c r="Z810" t="s">
        <v>41</v>
      </c>
      <c r="AA810">
        <v>26968</v>
      </c>
      <c r="AB810">
        <v>4</v>
      </c>
      <c r="AC810">
        <v>22</v>
      </c>
      <c r="AD810">
        <v>4</v>
      </c>
      <c r="AE810">
        <v>1</v>
      </c>
      <c r="AF810">
        <v>1</v>
      </c>
      <c r="AG810">
        <v>11</v>
      </c>
      <c r="AH810">
        <v>1</v>
      </c>
      <c r="AI810">
        <v>5</v>
      </c>
      <c r="AJ810">
        <v>1</v>
      </c>
      <c r="AK810" t="str">
        <f>IF(Table2[[#This Row],[Alpha]]&gt;3%,"high performer",IF(Table2[[#This Row],[Alpha]]&gt;0%,"average performer","low performer"))</f>
        <v>average performer</v>
      </c>
      <c r="AL810" s="8">
        <v>2528.9483651399437</v>
      </c>
      <c r="AM810">
        <f>Table2[[#This Row],[Salary]]/Table2[[#This Row],[Market Salary]]</f>
        <v>0.99408909832007719</v>
      </c>
      <c r="AN810" t="str">
        <f>IF(AND(Table2[[#This Row],[Alpha]]&gt;3%,Table2[[#This Row],[Salary]]&lt;MEDIAN(G:G)),"Underpaid",IF(AND(Table2[[#This Row],[Alpha]]&lt;0,Table2[[#This Row],[Salary]]&gt;MEDIAN(G:G)),"Overpaid","Fair"))</f>
        <v>Fair</v>
      </c>
      <c r="AO810" t="str">
        <f>IF(AND(Table2[[#This Row],[Alpha]]&gt;3%,Table2[[#This Row],[Tenure]]&gt;5),"Ready Now",IF(AND(Table2[[#This Row],[Alpha]]&gt;0,Table2[[#This Row],[Tenure]]&gt;3),"Ready Soon","Not Ready"))</f>
        <v>Ready Soon</v>
      </c>
    </row>
    <row r="811" spans="1:41" x14ac:dyDescent="0.35">
      <c r="A811">
        <v>28</v>
      </c>
      <c r="B811" t="s">
        <v>32</v>
      </c>
      <c r="C811">
        <v>4</v>
      </c>
      <c r="D811" t="s">
        <v>29</v>
      </c>
      <c r="E811" t="s">
        <v>42</v>
      </c>
      <c r="F811">
        <v>2</v>
      </c>
      <c r="G811" s="7">
        <v>7655</v>
      </c>
      <c r="H811" t="s">
        <v>32</v>
      </c>
      <c r="I811">
        <v>2</v>
      </c>
      <c r="J811">
        <v>9</v>
      </c>
      <c r="K811" s="5">
        <v>0.08</v>
      </c>
      <c r="L811" s="5">
        <v>7.0000000000000007E-2</v>
      </c>
      <c r="M811" s="6">
        <f t="shared" si="36"/>
        <v>9.999999999999995E-3</v>
      </c>
      <c r="N811" s="8">
        <f t="shared" si="37"/>
        <v>1531</v>
      </c>
      <c r="O811">
        <v>500</v>
      </c>
      <c r="P811" t="str">
        <f t="shared" si="38"/>
        <v>low</v>
      </c>
      <c r="Q811" t="s">
        <v>26</v>
      </c>
      <c r="R811">
        <v>950</v>
      </c>
      <c r="S811" t="s">
        <v>34</v>
      </c>
      <c r="T811">
        <v>3</v>
      </c>
      <c r="U811">
        <v>3</v>
      </c>
      <c r="V811" t="s">
        <v>40</v>
      </c>
      <c r="W811">
        <v>93</v>
      </c>
      <c r="X811">
        <v>3</v>
      </c>
      <c r="Y811">
        <v>3</v>
      </c>
      <c r="Z811" t="s">
        <v>41</v>
      </c>
      <c r="AA811">
        <v>8039</v>
      </c>
      <c r="AB811">
        <v>0</v>
      </c>
      <c r="AC811">
        <v>17</v>
      </c>
      <c r="AD811">
        <v>3</v>
      </c>
      <c r="AE811">
        <v>2</v>
      </c>
      <c r="AF811">
        <v>3</v>
      </c>
      <c r="AG811">
        <v>10</v>
      </c>
      <c r="AH811">
        <v>3</v>
      </c>
      <c r="AI811">
        <v>7</v>
      </c>
      <c r="AJ811">
        <v>1</v>
      </c>
      <c r="AK811" t="str">
        <f>IF(Table2[[#This Row],[Alpha]]&gt;3%,"high performer",IF(Table2[[#This Row],[Alpha]]&gt;0%,"average performer","low performer"))</f>
        <v>average performer</v>
      </c>
      <c r="AL811" s="8">
        <v>8954.752596672095</v>
      </c>
      <c r="AM811">
        <f>Table2[[#This Row],[Salary]]/Table2[[#This Row],[Market Salary]]</f>
        <v>0.85485332144685611</v>
      </c>
      <c r="AN811" t="str">
        <f>IF(AND(Table2[[#This Row],[Alpha]]&gt;3%,Table2[[#This Row],[Salary]]&lt;MEDIAN(G:G)),"Underpaid",IF(AND(Table2[[#This Row],[Alpha]]&lt;0,Table2[[#This Row],[Salary]]&gt;MEDIAN(G:G)),"Overpaid","Fair"))</f>
        <v>Fair</v>
      </c>
      <c r="AO811" t="str">
        <f>IF(AND(Table2[[#This Row],[Alpha]]&gt;3%,Table2[[#This Row],[Tenure]]&gt;5),"Ready Now",IF(AND(Table2[[#This Row],[Alpha]]&gt;0,Table2[[#This Row],[Tenure]]&gt;3),"Ready Soon","Not Ready"))</f>
        <v>Ready Soon</v>
      </c>
    </row>
    <row r="812" spans="1:41" x14ac:dyDescent="0.35">
      <c r="A812">
        <v>46</v>
      </c>
      <c r="B812" t="s">
        <v>32</v>
      </c>
      <c r="C812">
        <v>1</v>
      </c>
      <c r="D812" t="s">
        <v>35</v>
      </c>
      <c r="E812" t="s">
        <v>45</v>
      </c>
      <c r="F812">
        <v>3</v>
      </c>
      <c r="G812" s="7">
        <v>17465</v>
      </c>
      <c r="H812" t="s">
        <v>32</v>
      </c>
      <c r="I812">
        <v>3</v>
      </c>
      <c r="J812">
        <v>12</v>
      </c>
      <c r="K812" s="5">
        <v>0.08</v>
      </c>
      <c r="L812" s="5">
        <v>7.0000000000000007E-2</v>
      </c>
      <c r="M812" s="6">
        <f t="shared" si="36"/>
        <v>9.999999999999995E-3</v>
      </c>
      <c r="N812" s="8">
        <f t="shared" si="37"/>
        <v>3493</v>
      </c>
      <c r="O812">
        <v>1200</v>
      </c>
      <c r="P812" t="str">
        <f t="shared" si="38"/>
        <v>medium</v>
      </c>
      <c r="Q812" t="s">
        <v>26</v>
      </c>
      <c r="R812">
        <v>406</v>
      </c>
      <c r="S812" t="s">
        <v>27</v>
      </c>
      <c r="T812">
        <v>3</v>
      </c>
      <c r="U812">
        <v>1</v>
      </c>
      <c r="V812" t="s">
        <v>48</v>
      </c>
      <c r="W812">
        <v>52</v>
      </c>
      <c r="X812">
        <v>3</v>
      </c>
      <c r="Y812">
        <v>4</v>
      </c>
      <c r="Z812" t="s">
        <v>37</v>
      </c>
      <c r="AA812">
        <v>15596</v>
      </c>
      <c r="AB812">
        <v>3</v>
      </c>
      <c r="AC812">
        <v>12</v>
      </c>
      <c r="AD812">
        <v>3</v>
      </c>
      <c r="AE812">
        <v>4</v>
      </c>
      <c r="AF812">
        <v>1</v>
      </c>
      <c r="AG812">
        <v>23</v>
      </c>
      <c r="AH812">
        <v>3</v>
      </c>
      <c r="AI812">
        <v>9</v>
      </c>
      <c r="AJ812">
        <v>4</v>
      </c>
      <c r="AK812" t="str">
        <f>IF(Table2[[#This Row],[Alpha]]&gt;3%,"high performer",IF(Table2[[#This Row],[Alpha]]&gt;0%,"average performer","low performer"))</f>
        <v>average performer</v>
      </c>
      <c r="AL812" s="8">
        <v>21255.158042836683</v>
      </c>
      <c r="AM812">
        <f>Table2[[#This Row],[Salary]]/Table2[[#This Row],[Market Salary]]</f>
        <v>0.8216829046766827</v>
      </c>
      <c r="AN812" t="str">
        <f>IF(AND(Table2[[#This Row],[Alpha]]&gt;3%,Table2[[#This Row],[Salary]]&lt;MEDIAN(G:G)),"Underpaid",IF(AND(Table2[[#This Row],[Alpha]]&lt;0,Table2[[#This Row],[Salary]]&gt;MEDIAN(G:G)),"Overpaid","Fair"))</f>
        <v>Fair</v>
      </c>
      <c r="AO812" t="str">
        <f>IF(AND(Table2[[#This Row],[Alpha]]&gt;3%,Table2[[#This Row],[Tenure]]&gt;5),"Ready Now",IF(AND(Table2[[#This Row],[Alpha]]&gt;0,Table2[[#This Row],[Tenure]]&gt;3),"Ready Soon","Not Ready"))</f>
        <v>Ready Soon</v>
      </c>
    </row>
    <row r="813" spans="1:41" x14ac:dyDescent="0.35">
      <c r="A813">
        <v>38</v>
      </c>
      <c r="B813" t="s">
        <v>32</v>
      </c>
      <c r="C813">
        <v>4</v>
      </c>
      <c r="D813" t="s">
        <v>35</v>
      </c>
      <c r="E813" t="s">
        <v>30</v>
      </c>
      <c r="F813">
        <v>2</v>
      </c>
      <c r="G813" s="7">
        <v>7351</v>
      </c>
      <c r="H813" t="s">
        <v>32</v>
      </c>
      <c r="I813">
        <v>3</v>
      </c>
      <c r="J813">
        <v>1</v>
      </c>
      <c r="K813" s="5">
        <v>0.12</v>
      </c>
      <c r="L813" s="5">
        <v>0.09</v>
      </c>
      <c r="M813" s="6">
        <f t="shared" si="36"/>
        <v>0.03</v>
      </c>
      <c r="N813" s="8">
        <f t="shared" si="37"/>
        <v>1470.2</v>
      </c>
      <c r="O813">
        <v>500</v>
      </c>
      <c r="P813" t="str">
        <f t="shared" si="38"/>
        <v>High</v>
      </c>
      <c r="Q813" t="s">
        <v>26</v>
      </c>
      <c r="R813">
        <v>130</v>
      </c>
      <c r="S813" t="s">
        <v>27</v>
      </c>
      <c r="T813">
        <v>2</v>
      </c>
      <c r="U813">
        <v>2</v>
      </c>
      <c r="V813" t="s">
        <v>48</v>
      </c>
      <c r="W813">
        <v>32</v>
      </c>
      <c r="X813">
        <v>3</v>
      </c>
      <c r="Y813">
        <v>3</v>
      </c>
      <c r="Z813" t="s">
        <v>31</v>
      </c>
      <c r="AA813">
        <v>20619</v>
      </c>
      <c r="AB813">
        <v>7</v>
      </c>
      <c r="AC813">
        <v>16</v>
      </c>
      <c r="AD813">
        <v>3</v>
      </c>
      <c r="AE813">
        <v>3</v>
      </c>
      <c r="AF813">
        <v>0</v>
      </c>
      <c r="AG813">
        <v>10</v>
      </c>
      <c r="AH813">
        <v>2</v>
      </c>
      <c r="AI813">
        <v>0</v>
      </c>
      <c r="AJ813">
        <v>0</v>
      </c>
      <c r="AK813" t="str">
        <f>IF(Table2[[#This Row],[Alpha]]&gt;3%,"high performer",IF(Table2[[#This Row],[Alpha]]&gt;0%,"average performer","low performer"))</f>
        <v>average performer</v>
      </c>
      <c r="AL813" s="8">
        <v>7451.0548511491234</v>
      </c>
      <c r="AM813">
        <f>Table2[[#This Row],[Salary]]/Table2[[#This Row],[Market Salary]]</f>
        <v>0.98657171995805504</v>
      </c>
      <c r="AN813" t="str">
        <f>IF(AND(Table2[[#This Row],[Alpha]]&gt;3%,Table2[[#This Row],[Salary]]&lt;MEDIAN(G:G)),"Underpaid",IF(AND(Table2[[#This Row],[Alpha]]&lt;0,Table2[[#This Row],[Salary]]&gt;MEDIAN(G:G)),"Overpaid","Fair"))</f>
        <v>Fair</v>
      </c>
      <c r="AO813" t="str">
        <f>IF(AND(Table2[[#This Row],[Alpha]]&gt;3%,Table2[[#This Row],[Tenure]]&gt;5),"Ready Now",IF(AND(Table2[[#This Row],[Alpha]]&gt;0,Table2[[#This Row],[Tenure]]&gt;3),"Ready Soon","Not Ready"))</f>
        <v>Not Ready</v>
      </c>
    </row>
    <row r="814" spans="1:41" x14ac:dyDescent="0.35">
      <c r="A814">
        <v>43</v>
      </c>
      <c r="B814" t="s">
        <v>32</v>
      </c>
      <c r="C814">
        <v>3</v>
      </c>
      <c r="D814" t="s">
        <v>29</v>
      </c>
      <c r="E814" t="s">
        <v>42</v>
      </c>
      <c r="F814">
        <v>1</v>
      </c>
      <c r="G814" s="7">
        <v>10820</v>
      </c>
      <c r="H814" t="s">
        <v>32</v>
      </c>
      <c r="I814">
        <v>3</v>
      </c>
      <c r="J814">
        <v>8</v>
      </c>
      <c r="K814" s="5">
        <v>0.12</v>
      </c>
      <c r="L814" s="5">
        <v>0.11</v>
      </c>
      <c r="M814" s="6">
        <f t="shared" si="36"/>
        <v>9.999999999999995E-3</v>
      </c>
      <c r="N814" s="8">
        <f t="shared" si="37"/>
        <v>2164</v>
      </c>
      <c r="O814">
        <v>1200</v>
      </c>
      <c r="P814" t="str">
        <f t="shared" si="38"/>
        <v>medium</v>
      </c>
      <c r="Q814" t="s">
        <v>33</v>
      </c>
      <c r="R814">
        <v>1082</v>
      </c>
      <c r="S814" t="s">
        <v>34</v>
      </c>
      <c r="T814">
        <v>27</v>
      </c>
      <c r="U814">
        <v>3</v>
      </c>
      <c r="V814" t="s">
        <v>28</v>
      </c>
      <c r="W814">
        <v>83</v>
      </c>
      <c r="X814">
        <v>3</v>
      </c>
      <c r="Y814">
        <v>3</v>
      </c>
      <c r="Z814" t="s">
        <v>37</v>
      </c>
      <c r="AA814">
        <v>11535</v>
      </c>
      <c r="AB814">
        <v>8</v>
      </c>
      <c r="AC814">
        <v>11</v>
      </c>
      <c r="AD814">
        <v>3</v>
      </c>
      <c r="AE814">
        <v>3</v>
      </c>
      <c r="AF814">
        <v>1</v>
      </c>
      <c r="AG814">
        <v>18</v>
      </c>
      <c r="AH814">
        <v>1</v>
      </c>
      <c r="AI814">
        <v>7</v>
      </c>
      <c r="AJ814">
        <v>0</v>
      </c>
      <c r="AK814" t="str">
        <f>IF(Table2[[#This Row],[Alpha]]&gt;3%,"high performer",IF(Table2[[#This Row],[Alpha]]&gt;0%,"average performer","low performer"))</f>
        <v>average performer</v>
      </c>
      <c r="AL814" s="8">
        <v>11513.593222128178</v>
      </c>
      <c r="AM814">
        <f>Table2[[#This Row],[Salary]]/Table2[[#This Row],[Market Salary]]</f>
        <v>0.93975875222036254</v>
      </c>
      <c r="AN814" t="str">
        <f>IF(AND(Table2[[#This Row],[Alpha]]&gt;3%,Table2[[#This Row],[Salary]]&lt;MEDIAN(G:G)),"Underpaid",IF(AND(Table2[[#This Row],[Alpha]]&lt;0,Table2[[#This Row],[Salary]]&gt;MEDIAN(G:G)),"Overpaid","Fair"))</f>
        <v>Fair</v>
      </c>
      <c r="AO814" t="str">
        <f>IF(AND(Table2[[#This Row],[Alpha]]&gt;3%,Table2[[#This Row],[Tenure]]&gt;5),"Ready Now",IF(AND(Table2[[#This Row],[Alpha]]&gt;0,Table2[[#This Row],[Tenure]]&gt;3),"Ready Soon","Not Ready"))</f>
        <v>Ready Soon</v>
      </c>
    </row>
    <row r="815" spans="1:41" x14ac:dyDescent="0.35">
      <c r="A815">
        <v>39</v>
      </c>
      <c r="B815" t="s">
        <v>25</v>
      </c>
      <c r="C815">
        <v>1</v>
      </c>
      <c r="D815" t="s">
        <v>35</v>
      </c>
      <c r="E815" t="s">
        <v>43</v>
      </c>
      <c r="F815">
        <v>4</v>
      </c>
      <c r="G815" s="7">
        <v>12169</v>
      </c>
      <c r="H815" t="s">
        <v>32</v>
      </c>
      <c r="I815">
        <v>3</v>
      </c>
      <c r="J815">
        <v>18</v>
      </c>
      <c r="K815" s="5">
        <v>0.12</v>
      </c>
      <c r="L815" s="5">
        <v>7.0000000000000007E-2</v>
      </c>
      <c r="M815" s="6">
        <f t="shared" si="36"/>
        <v>4.9999999999999989E-2</v>
      </c>
      <c r="N815" s="8">
        <f t="shared" si="37"/>
        <v>2433.8000000000002</v>
      </c>
      <c r="O815">
        <v>4500</v>
      </c>
      <c r="P815" t="str">
        <f t="shared" si="38"/>
        <v>medium</v>
      </c>
      <c r="Q815" t="s">
        <v>33</v>
      </c>
      <c r="R815">
        <v>203</v>
      </c>
      <c r="S815" t="s">
        <v>34</v>
      </c>
      <c r="T815">
        <v>2</v>
      </c>
      <c r="U815">
        <v>3</v>
      </c>
      <c r="V815" t="s">
        <v>28</v>
      </c>
      <c r="W815">
        <v>84</v>
      </c>
      <c r="X815">
        <v>3</v>
      </c>
      <c r="Y815">
        <v>4</v>
      </c>
      <c r="Z815" t="s">
        <v>41</v>
      </c>
      <c r="AA815">
        <v>13547</v>
      </c>
      <c r="AB815">
        <v>7</v>
      </c>
      <c r="AC815">
        <v>11</v>
      </c>
      <c r="AD815">
        <v>3</v>
      </c>
      <c r="AE815">
        <v>4</v>
      </c>
      <c r="AF815">
        <v>3</v>
      </c>
      <c r="AG815">
        <v>21</v>
      </c>
      <c r="AH815">
        <v>4</v>
      </c>
      <c r="AI815">
        <v>7</v>
      </c>
      <c r="AJ815">
        <v>11</v>
      </c>
      <c r="AK815" t="str">
        <f>IF(Table2[[#This Row],[Alpha]]&gt;3%,"high performer",IF(Table2[[#This Row],[Alpha]]&gt;0%,"average performer","low performer"))</f>
        <v>high performer</v>
      </c>
      <c r="AL815" s="8">
        <v>14178.72005811995</v>
      </c>
      <c r="AM815">
        <f>Table2[[#This Row],[Salary]]/Table2[[#This Row],[Market Salary]]</f>
        <v>0.85825800566751353</v>
      </c>
      <c r="AN815" t="str">
        <f>IF(AND(Table2[[#This Row],[Alpha]]&gt;3%,Table2[[#This Row],[Salary]]&lt;MEDIAN(G:G)),"Underpaid",IF(AND(Table2[[#This Row],[Alpha]]&lt;0,Table2[[#This Row],[Salary]]&gt;MEDIAN(G:G)),"Overpaid","Fair"))</f>
        <v>Fair</v>
      </c>
      <c r="AO815" t="str">
        <f>IF(AND(Table2[[#This Row],[Alpha]]&gt;3%,Table2[[#This Row],[Tenure]]&gt;5),"Ready Now",IF(AND(Table2[[#This Row],[Alpha]]&gt;0,Table2[[#This Row],[Tenure]]&gt;3),"Ready Soon","Not Ready"))</f>
        <v>Ready Now</v>
      </c>
    </row>
    <row r="816" spans="1:41" x14ac:dyDescent="0.35">
      <c r="A816">
        <v>40</v>
      </c>
      <c r="B816" t="s">
        <v>32</v>
      </c>
      <c r="C816">
        <v>3</v>
      </c>
      <c r="D816" t="s">
        <v>35</v>
      </c>
      <c r="E816" t="s">
        <v>47</v>
      </c>
      <c r="F816">
        <v>3</v>
      </c>
      <c r="G816" s="7">
        <v>19626</v>
      </c>
      <c r="H816" t="s">
        <v>32</v>
      </c>
      <c r="I816">
        <v>4</v>
      </c>
      <c r="J816">
        <v>20</v>
      </c>
      <c r="K816" s="5">
        <v>0.12</v>
      </c>
      <c r="L816" s="5">
        <v>0.1</v>
      </c>
      <c r="M816" s="6">
        <f t="shared" si="36"/>
        <v>1.999999999999999E-2</v>
      </c>
      <c r="N816" s="8">
        <f t="shared" si="37"/>
        <v>3925.2000000000003</v>
      </c>
      <c r="O816">
        <v>3000</v>
      </c>
      <c r="P816" t="str">
        <f t="shared" si="38"/>
        <v>medium</v>
      </c>
      <c r="Q816" t="s">
        <v>26</v>
      </c>
      <c r="R816">
        <v>1308</v>
      </c>
      <c r="S816" t="s">
        <v>34</v>
      </c>
      <c r="T816">
        <v>14</v>
      </c>
      <c r="U816">
        <v>3</v>
      </c>
      <c r="V816" t="s">
        <v>40</v>
      </c>
      <c r="W816">
        <v>44</v>
      </c>
      <c r="X816">
        <v>2</v>
      </c>
      <c r="Y816">
        <v>5</v>
      </c>
      <c r="Z816" t="s">
        <v>31</v>
      </c>
      <c r="AA816">
        <v>17544</v>
      </c>
      <c r="AB816">
        <v>1</v>
      </c>
      <c r="AC816">
        <v>14</v>
      </c>
      <c r="AD816">
        <v>3</v>
      </c>
      <c r="AE816">
        <v>1</v>
      </c>
      <c r="AF816">
        <v>0</v>
      </c>
      <c r="AG816">
        <v>21</v>
      </c>
      <c r="AH816">
        <v>2</v>
      </c>
      <c r="AI816">
        <v>7</v>
      </c>
      <c r="AJ816">
        <v>4</v>
      </c>
      <c r="AK816" t="str">
        <f>IF(Table2[[#This Row],[Alpha]]&gt;3%,"high performer",IF(Table2[[#This Row],[Alpha]]&gt;0%,"average performer","low performer"))</f>
        <v>average performer</v>
      </c>
      <c r="AL816" s="8">
        <v>25088.782159919141</v>
      </c>
      <c r="AM816">
        <f>Table2[[#This Row],[Salary]]/Table2[[#This Row],[Market Salary]]</f>
        <v>0.7822619637295003</v>
      </c>
      <c r="AN816" t="str">
        <f>IF(AND(Table2[[#This Row],[Alpha]]&gt;3%,Table2[[#This Row],[Salary]]&lt;MEDIAN(G:G)),"Underpaid",IF(AND(Table2[[#This Row],[Alpha]]&lt;0,Table2[[#This Row],[Salary]]&gt;MEDIAN(G:G)),"Overpaid","Fair"))</f>
        <v>Fair</v>
      </c>
      <c r="AO816" t="str">
        <f>IF(AND(Table2[[#This Row],[Alpha]]&gt;3%,Table2[[#This Row],[Tenure]]&gt;5),"Ready Now",IF(AND(Table2[[#This Row],[Alpha]]&gt;0,Table2[[#This Row],[Tenure]]&gt;3),"Ready Soon","Not Ready"))</f>
        <v>Ready Soon</v>
      </c>
    </row>
    <row r="817" spans="1:41" x14ac:dyDescent="0.35">
      <c r="A817">
        <v>21</v>
      </c>
      <c r="B817" t="s">
        <v>32</v>
      </c>
      <c r="C817">
        <v>4</v>
      </c>
      <c r="D817" t="s">
        <v>29</v>
      </c>
      <c r="E817" t="s">
        <v>36</v>
      </c>
      <c r="F817">
        <v>2</v>
      </c>
      <c r="G817" s="7">
        <v>2070</v>
      </c>
      <c r="H817" t="s">
        <v>25</v>
      </c>
      <c r="I817">
        <v>4</v>
      </c>
      <c r="J817">
        <v>2</v>
      </c>
      <c r="K817" s="5">
        <v>0.15</v>
      </c>
      <c r="L817" s="5">
        <v>0.1</v>
      </c>
      <c r="M817" s="6">
        <f t="shared" si="36"/>
        <v>4.9999999999999989E-2</v>
      </c>
      <c r="N817" s="8">
        <f t="shared" si="37"/>
        <v>414</v>
      </c>
      <c r="O817">
        <v>1200</v>
      </c>
      <c r="P817" t="str">
        <f t="shared" si="38"/>
        <v>High</v>
      </c>
      <c r="Q817" t="s">
        <v>26</v>
      </c>
      <c r="R817">
        <v>984</v>
      </c>
      <c r="S817" t="s">
        <v>34</v>
      </c>
      <c r="T817">
        <v>1</v>
      </c>
      <c r="U817">
        <v>1</v>
      </c>
      <c r="V817" t="s">
        <v>49</v>
      </c>
      <c r="W817">
        <v>70</v>
      </c>
      <c r="X817">
        <v>2</v>
      </c>
      <c r="Y817">
        <v>1</v>
      </c>
      <c r="Z817" t="s">
        <v>31</v>
      </c>
      <c r="AA817">
        <v>25326</v>
      </c>
      <c r="AB817">
        <v>1</v>
      </c>
      <c r="AC817">
        <v>11</v>
      </c>
      <c r="AD817">
        <v>3</v>
      </c>
      <c r="AE817">
        <v>3</v>
      </c>
      <c r="AF817">
        <v>0</v>
      </c>
      <c r="AG817">
        <v>2</v>
      </c>
      <c r="AH817">
        <v>6</v>
      </c>
      <c r="AI817">
        <v>2</v>
      </c>
      <c r="AJ817">
        <v>2</v>
      </c>
      <c r="AK817" t="str">
        <f>IF(Table2[[#This Row],[Alpha]]&gt;3%,"high performer",IF(Table2[[#This Row],[Alpha]]&gt;0%,"average performer","low performer"))</f>
        <v>high performer</v>
      </c>
      <c r="AL817" s="8">
        <v>2616.039257688315</v>
      </c>
      <c r="AM817">
        <f>Table2[[#This Row],[Salary]]/Table2[[#This Row],[Market Salary]]</f>
        <v>0.79127252923152724</v>
      </c>
      <c r="AN817" t="str">
        <f>IF(AND(Table2[[#This Row],[Alpha]]&gt;3%,Table2[[#This Row],[Salary]]&lt;MEDIAN(G:G)),"Underpaid",IF(AND(Table2[[#This Row],[Alpha]]&lt;0,Table2[[#This Row],[Salary]]&gt;MEDIAN(G:G)),"Overpaid","Fair"))</f>
        <v>Underpaid</v>
      </c>
      <c r="AO817" t="str">
        <f>IF(AND(Table2[[#This Row],[Alpha]]&gt;3%,Table2[[#This Row],[Tenure]]&gt;5),"Ready Now",IF(AND(Table2[[#This Row],[Alpha]]&gt;0,Table2[[#This Row],[Tenure]]&gt;3),"Ready Soon","Not Ready"))</f>
        <v>Not Ready</v>
      </c>
    </row>
    <row r="818" spans="1:41" x14ac:dyDescent="0.35">
      <c r="A818">
        <v>39</v>
      </c>
      <c r="B818" t="s">
        <v>32</v>
      </c>
      <c r="C818">
        <v>3</v>
      </c>
      <c r="D818" t="s">
        <v>35</v>
      </c>
      <c r="E818" t="s">
        <v>39</v>
      </c>
      <c r="F818">
        <v>2</v>
      </c>
      <c r="G818" s="7">
        <v>6782</v>
      </c>
      <c r="H818" t="s">
        <v>32</v>
      </c>
      <c r="I818">
        <v>2</v>
      </c>
      <c r="J818">
        <v>5</v>
      </c>
      <c r="K818" s="5">
        <v>0.08</v>
      </c>
      <c r="L818" s="5">
        <v>0.1</v>
      </c>
      <c r="M818" s="6">
        <f t="shared" si="36"/>
        <v>-2.0000000000000004E-2</v>
      </c>
      <c r="N818" s="8">
        <f t="shared" si="37"/>
        <v>1356.4</v>
      </c>
      <c r="O818">
        <v>3000</v>
      </c>
      <c r="P818" t="str">
        <f t="shared" si="38"/>
        <v>low</v>
      </c>
      <c r="Q818" t="s">
        <v>44</v>
      </c>
      <c r="R818">
        <v>439</v>
      </c>
      <c r="S818" t="s">
        <v>34</v>
      </c>
      <c r="T818">
        <v>9</v>
      </c>
      <c r="U818">
        <v>3</v>
      </c>
      <c r="V818" t="s">
        <v>28</v>
      </c>
      <c r="W818">
        <v>70</v>
      </c>
      <c r="X818">
        <v>3</v>
      </c>
      <c r="Y818">
        <v>2</v>
      </c>
      <c r="Z818" t="s">
        <v>31</v>
      </c>
      <c r="AA818">
        <v>8770</v>
      </c>
      <c r="AB818">
        <v>9</v>
      </c>
      <c r="AC818">
        <v>15</v>
      </c>
      <c r="AD818">
        <v>3</v>
      </c>
      <c r="AE818">
        <v>3</v>
      </c>
      <c r="AF818">
        <v>0</v>
      </c>
      <c r="AG818">
        <v>9</v>
      </c>
      <c r="AH818">
        <v>2</v>
      </c>
      <c r="AI818">
        <v>4</v>
      </c>
      <c r="AJ818">
        <v>0</v>
      </c>
      <c r="AK818" t="str">
        <f>IF(Table2[[#This Row],[Alpha]]&gt;3%,"high performer",IF(Table2[[#This Row],[Alpha]]&gt;0%,"average performer","low performer"))</f>
        <v>low performer</v>
      </c>
      <c r="AL818" s="8">
        <v>6886.6310354602292</v>
      </c>
      <c r="AM818">
        <f>Table2[[#This Row],[Salary]]/Table2[[#This Row],[Market Salary]]</f>
        <v>0.98480664421812791</v>
      </c>
      <c r="AN818" t="str">
        <f>IF(AND(Table2[[#This Row],[Alpha]]&gt;3%,Table2[[#This Row],[Salary]]&lt;MEDIAN(G:G)),"Underpaid",IF(AND(Table2[[#This Row],[Alpha]]&lt;0,Table2[[#This Row],[Salary]]&gt;MEDIAN(G:G)),"Overpaid","Fair"))</f>
        <v>Overpaid</v>
      </c>
      <c r="AO818" t="str">
        <f>IF(AND(Table2[[#This Row],[Alpha]]&gt;3%,Table2[[#This Row],[Tenure]]&gt;5),"Ready Now",IF(AND(Table2[[#This Row],[Alpha]]&gt;0,Table2[[#This Row],[Tenure]]&gt;3),"Ready Soon","Not Ready"))</f>
        <v>Not Ready</v>
      </c>
    </row>
    <row r="819" spans="1:41" x14ac:dyDescent="0.35">
      <c r="A819">
        <v>36</v>
      </c>
      <c r="B819" t="s">
        <v>32</v>
      </c>
      <c r="C819">
        <v>1</v>
      </c>
      <c r="D819" t="s">
        <v>35</v>
      </c>
      <c r="E819" t="s">
        <v>42</v>
      </c>
      <c r="F819">
        <v>4</v>
      </c>
      <c r="G819" s="7">
        <v>7779</v>
      </c>
      <c r="H819" t="s">
        <v>32</v>
      </c>
      <c r="I819">
        <v>3</v>
      </c>
      <c r="J819">
        <v>11</v>
      </c>
      <c r="K819" s="5">
        <v>0.08</v>
      </c>
      <c r="L819" s="5">
        <v>0.11</v>
      </c>
      <c r="M819" s="6">
        <f t="shared" si="36"/>
        <v>-0.03</v>
      </c>
      <c r="N819" s="8">
        <f t="shared" si="37"/>
        <v>1555.8000000000002</v>
      </c>
      <c r="O819">
        <v>3000</v>
      </c>
      <c r="P819" t="str">
        <f t="shared" si="38"/>
        <v>low</v>
      </c>
      <c r="Q819" t="s">
        <v>44</v>
      </c>
      <c r="R819">
        <v>217</v>
      </c>
      <c r="S819" t="s">
        <v>34</v>
      </c>
      <c r="T819">
        <v>18</v>
      </c>
      <c r="U819">
        <v>4</v>
      </c>
      <c r="V819" t="s">
        <v>28</v>
      </c>
      <c r="W819">
        <v>78</v>
      </c>
      <c r="X819">
        <v>3</v>
      </c>
      <c r="Y819">
        <v>2</v>
      </c>
      <c r="Z819" t="s">
        <v>31</v>
      </c>
      <c r="AA819">
        <v>23238</v>
      </c>
      <c r="AB819">
        <v>2</v>
      </c>
      <c r="AC819">
        <v>20</v>
      </c>
      <c r="AD819">
        <v>4</v>
      </c>
      <c r="AE819">
        <v>1</v>
      </c>
      <c r="AF819">
        <v>0</v>
      </c>
      <c r="AG819">
        <v>18</v>
      </c>
      <c r="AH819">
        <v>0</v>
      </c>
      <c r="AI819">
        <v>9</v>
      </c>
      <c r="AJ819">
        <v>0</v>
      </c>
      <c r="AK819" t="str">
        <f>IF(Table2[[#This Row],[Alpha]]&gt;3%,"high performer",IF(Table2[[#This Row],[Alpha]]&gt;0%,"average performer","low performer"))</f>
        <v>low performer</v>
      </c>
      <c r="AL819" s="8">
        <v>9194.2060164542909</v>
      </c>
      <c r="AM819">
        <f>Table2[[#This Row],[Salary]]/Table2[[#This Row],[Market Salary]]</f>
        <v>0.84607632090018581</v>
      </c>
      <c r="AN819" t="str">
        <f>IF(AND(Table2[[#This Row],[Alpha]]&gt;3%,Table2[[#This Row],[Salary]]&lt;MEDIAN(G:G)),"Underpaid",IF(AND(Table2[[#This Row],[Alpha]]&lt;0,Table2[[#This Row],[Salary]]&gt;MEDIAN(G:G)),"Overpaid","Fair"))</f>
        <v>Overpaid</v>
      </c>
      <c r="AO819" t="str">
        <f>IF(AND(Table2[[#This Row],[Alpha]]&gt;3%,Table2[[#This Row],[Tenure]]&gt;5),"Ready Now",IF(AND(Table2[[#This Row],[Alpha]]&gt;0,Table2[[#This Row],[Tenure]]&gt;3),"Ready Soon","Not Ready"))</f>
        <v>Not Ready</v>
      </c>
    </row>
    <row r="820" spans="1:41" x14ac:dyDescent="0.35">
      <c r="A820">
        <v>31</v>
      </c>
      <c r="B820" t="s">
        <v>32</v>
      </c>
      <c r="C820">
        <v>3</v>
      </c>
      <c r="D820" t="s">
        <v>35</v>
      </c>
      <c r="E820" t="s">
        <v>46</v>
      </c>
      <c r="F820">
        <v>4</v>
      </c>
      <c r="G820" s="7">
        <v>2791</v>
      </c>
      <c r="H820" t="s">
        <v>32</v>
      </c>
      <c r="I820">
        <v>3</v>
      </c>
      <c r="J820">
        <v>2</v>
      </c>
      <c r="K820" s="5">
        <v>0.12</v>
      </c>
      <c r="L820" s="5">
        <v>0.1</v>
      </c>
      <c r="M820" s="6">
        <f t="shared" si="36"/>
        <v>1.999999999999999E-2</v>
      </c>
      <c r="N820" s="8">
        <f t="shared" si="37"/>
        <v>558.20000000000005</v>
      </c>
      <c r="O820">
        <v>3000</v>
      </c>
      <c r="P820" t="str">
        <f t="shared" si="38"/>
        <v>medium</v>
      </c>
      <c r="Q820" t="s">
        <v>33</v>
      </c>
      <c r="R820">
        <v>793</v>
      </c>
      <c r="S820" t="s">
        <v>27</v>
      </c>
      <c r="T820">
        <v>20</v>
      </c>
      <c r="U820">
        <v>3</v>
      </c>
      <c r="V820" t="s">
        <v>28</v>
      </c>
      <c r="W820">
        <v>67</v>
      </c>
      <c r="X820">
        <v>4</v>
      </c>
      <c r="Y820">
        <v>1</v>
      </c>
      <c r="Z820" t="s">
        <v>37</v>
      </c>
      <c r="AA820">
        <v>21981</v>
      </c>
      <c r="AB820">
        <v>0</v>
      </c>
      <c r="AC820">
        <v>12</v>
      </c>
      <c r="AD820">
        <v>3</v>
      </c>
      <c r="AE820">
        <v>1</v>
      </c>
      <c r="AF820">
        <v>1</v>
      </c>
      <c r="AG820">
        <v>3</v>
      </c>
      <c r="AH820">
        <v>4</v>
      </c>
      <c r="AI820">
        <v>2</v>
      </c>
      <c r="AJ820">
        <v>2</v>
      </c>
      <c r="AK820" t="str">
        <f>IF(Table2[[#This Row],[Alpha]]&gt;3%,"high performer",IF(Table2[[#This Row],[Alpha]]&gt;0%,"average performer","low performer"))</f>
        <v>average performer</v>
      </c>
      <c r="AL820" s="8">
        <v>3033.4913116693315</v>
      </c>
      <c r="AM820">
        <f>Table2[[#This Row],[Salary]]/Table2[[#This Row],[Market Salary]]</f>
        <v>0.92006197257381017</v>
      </c>
      <c r="AN820" t="str">
        <f>IF(AND(Table2[[#This Row],[Alpha]]&gt;3%,Table2[[#This Row],[Salary]]&lt;MEDIAN(G:G)),"Underpaid",IF(AND(Table2[[#This Row],[Alpha]]&lt;0,Table2[[#This Row],[Salary]]&gt;MEDIAN(G:G)),"Overpaid","Fair"))</f>
        <v>Fair</v>
      </c>
      <c r="AO820" t="str">
        <f>IF(AND(Table2[[#This Row],[Alpha]]&gt;3%,Table2[[#This Row],[Tenure]]&gt;5),"Ready Now",IF(AND(Table2[[#This Row],[Alpha]]&gt;0,Table2[[#This Row],[Tenure]]&gt;3),"Ready Soon","Not Ready"))</f>
        <v>Not Ready</v>
      </c>
    </row>
    <row r="821" spans="1:41" x14ac:dyDescent="0.35">
      <c r="A821">
        <v>28</v>
      </c>
      <c r="B821" t="s">
        <v>32</v>
      </c>
      <c r="C821">
        <v>1</v>
      </c>
      <c r="D821" t="s">
        <v>35</v>
      </c>
      <c r="E821" t="s">
        <v>36</v>
      </c>
      <c r="F821">
        <v>2</v>
      </c>
      <c r="G821" s="7">
        <v>3201</v>
      </c>
      <c r="H821" t="s">
        <v>32</v>
      </c>
      <c r="I821">
        <v>1</v>
      </c>
      <c r="J821">
        <v>5</v>
      </c>
      <c r="K821" s="5">
        <v>0.15</v>
      </c>
      <c r="L821" s="5">
        <v>0.09</v>
      </c>
      <c r="M821" s="6">
        <f t="shared" si="36"/>
        <v>0.06</v>
      </c>
      <c r="N821" s="8">
        <f t="shared" si="37"/>
        <v>640.20000000000005</v>
      </c>
      <c r="O821">
        <v>3000</v>
      </c>
      <c r="P821" t="str">
        <f t="shared" si="38"/>
        <v>low</v>
      </c>
      <c r="Q821" t="s">
        <v>26</v>
      </c>
      <c r="R821">
        <v>1451</v>
      </c>
      <c r="S821" t="s">
        <v>34</v>
      </c>
      <c r="T821">
        <v>2</v>
      </c>
      <c r="U821">
        <v>1</v>
      </c>
      <c r="V821" t="s">
        <v>28</v>
      </c>
      <c r="W821">
        <v>67</v>
      </c>
      <c r="X821">
        <v>2</v>
      </c>
      <c r="Y821">
        <v>1</v>
      </c>
      <c r="Z821" t="s">
        <v>37</v>
      </c>
      <c r="AA821">
        <v>19911</v>
      </c>
      <c r="AB821">
        <v>0</v>
      </c>
      <c r="AC821">
        <v>17</v>
      </c>
      <c r="AD821">
        <v>3</v>
      </c>
      <c r="AE821">
        <v>1</v>
      </c>
      <c r="AF821">
        <v>0</v>
      </c>
      <c r="AG821">
        <v>6</v>
      </c>
      <c r="AH821">
        <v>2</v>
      </c>
      <c r="AI821">
        <v>3</v>
      </c>
      <c r="AJ821">
        <v>0</v>
      </c>
      <c r="AK821" t="str">
        <f>IF(Table2[[#This Row],[Alpha]]&gt;3%,"high performer",IF(Table2[[#This Row],[Alpha]]&gt;0%,"average performer","low performer"))</f>
        <v>high performer</v>
      </c>
      <c r="AL821" s="8">
        <v>3226.978329082589</v>
      </c>
      <c r="AM821">
        <f>Table2[[#This Row],[Salary]]/Table2[[#This Row],[Market Salary]]</f>
        <v>0.99194964253448381</v>
      </c>
      <c r="AN821" t="str">
        <f>IF(AND(Table2[[#This Row],[Alpha]]&gt;3%,Table2[[#This Row],[Salary]]&lt;MEDIAN(G:G)),"Underpaid",IF(AND(Table2[[#This Row],[Alpha]]&lt;0,Table2[[#This Row],[Salary]]&gt;MEDIAN(G:G)),"Overpaid","Fair"))</f>
        <v>Underpaid</v>
      </c>
      <c r="AO821" t="str">
        <f>IF(AND(Table2[[#This Row],[Alpha]]&gt;3%,Table2[[#This Row],[Tenure]]&gt;5),"Ready Now",IF(AND(Table2[[#This Row],[Alpha]]&gt;0,Table2[[#This Row],[Tenure]]&gt;3),"Ready Soon","Not Ready"))</f>
        <v>Ready Soon</v>
      </c>
    </row>
    <row r="822" spans="1:41" x14ac:dyDescent="0.35">
      <c r="A822">
        <v>35</v>
      </c>
      <c r="B822" t="s">
        <v>32</v>
      </c>
      <c r="C822">
        <v>4</v>
      </c>
      <c r="D822" t="s">
        <v>35</v>
      </c>
      <c r="E822" t="s">
        <v>30</v>
      </c>
      <c r="F822">
        <v>4</v>
      </c>
      <c r="G822" s="7">
        <v>4968</v>
      </c>
      <c r="H822" t="s">
        <v>32</v>
      </c>
      <c r="I822">
        <v>3</v>
      </c>
      <c r="J822">
        <v>5</v>
      </c>
      <c r="K822" s="5">
        <v>0.08</v>
      </c>
      <c r="L822" s="5">
        <v>0.11</v>
      </c>
      <c r="M822" s="6">
        <f t="shared" si="36"/>
        <v>-0.03</v>
      </c>
      <c r="N822" s="8">
        <f t="shared" si="37"/>
        <v>993.6</v>
      </c>
      <c r="O822">
        <v>500</v>
      </c>
      <c r="P822" t="str">
        <f t="shared" si="38"/>
        <v>low</v>
      </c>
      <c r="Q822" t="s">
        <v>33</v>
      </c>
      <c r="R822">
        <v>1182</v>
      </c>
      <c r="S822" t="s">
        <v>27</v>
      </c>
      <c r="T822">
        <v>11</v>
      </c>
      <c r="U822">
        <v>2</v>
      </c>
      <c r="V822" t="s">
        <v>48</v>
      </c>
      <c r="W822">
        <v>54</v>
      </c>
      <c r="X822">
        <v>3</v>
      </c>
      <c r="Y822">
        <v>2</v>
      </c>
      <c r="Z822" t="s">
        <v>41</v>
      </c>
      <c r="AA822">
        <v>18500</v>
      </c>
      <c r="AB822">
        <v>1</v>
      </c>
      <c r="AC822">
        <v>11</v>
      </c>
      <c r="AD822">
        <v>3</v>
      </c>
      <c r="AE822">
        <v>4</v>
      </c>
      <c r="AF822">
        <v>1</v>
      </c>
      <c r="AG822">
        <v>5</v>
      </c>
      <c r="AH822">
        <v>3</v>
      </c>
      <c r="AI822">
        <v>2</v>
      </c>
      <c r="AJ822">
        <v>0</v>
      </c>
      <c r="AK822" t="str">
        <f>IF(Table2[[#This Row],[Alpha]]&gt;3%,"high performer",IF(Table2[[#This Row],[Alpha]]&gt;0%,"average performer","low performer"))</f>
        <v>low performer</v>
      </c>
      <c r="AL822" s="8">
        <v>6379.1653679039928</v>
      </c>
      <c r="AM822">
        <f>Table2[[#This Row],[Salary]]/Table2[[#This Row],[Market Salary]]</f>
        <v>0.77878526632902445</v>
      </c>
      <c r="AN822" t="str">
        <f>IF(AND(Table2[[#This Row],[Alpha]]&gt;3%,Table2[[#This Row],[Salary]]&lt;MEDIAN(G:G)),"Underpaid",IF(AND(Table2[[#This Row],[Alpha]]&lt;0,Table2[[#This Row],[Salary]]&gt;MEDIAN(G:G)),"Overpaid","Fair"))</f>
        <v>Overpaid</v>
      </c>
      <c r="AO822" t="str">
        <f>IF(AND(Table2[[#This Row],[Alpha]]&gt;3%,Table2[[#This Row],[Tenure]]&gt;5),"Ready Now",IF(AND(Table2[[#This Row],[Alpha]]&gt;0,Table2[[#This Row],[Tenure]]&gt;3),"Ready Soon","Not Ready"))</f>
        <v>Not Ready</v>
      </c>
    </row>
    <row r="823" spans="1:41" x14ac:dyDescent="0.35">
      <c r="A823">
        <v>49</v>
      </c>
      <c r="B823" t="s">
        <v>32</v>
      </c>
      <c r="C823">
        <v>4</v>
      </c>
      <c r="D823" t="s">
        <v>35</v>
      </c>
      <c r="E823" t="s">
        <v>30</v>
      </c>
      <c r="F823">
        <v>2</v>
      </c>
      <c r="G823" s="7">
        <v>13120</v>
      </c>
      <c r="H823" t="s">
        <v>32</v>
      </c>
      <c r="I823">
        <v>3</v>
      </c>
      <c r="J823">
        <v>9</v>
      </c>
      <c r="K823" s="5">
        <v>0.08</v>
      </c>
      <c r="L823" s="5">
        <v>0.09</v>
      </c>
      <c r="M823" s="6">
        <f t="shared" si="36"/>
        <v>-9.999999999999995E-3</v>
      </c>
      <c r="N823" s="8">
        <f t="shared" si="37"/>
        <v>2624</v>
      </c>
      <c r="O823">
        <v>1200</v>
      </c>
      <c r="P823" t="str">
        <f t="shared" si="38"/>
        <v>low</v>
      </c>
      <c r="Q823" t="s">
        <v>26</v>
      </c>
      <c r="R823">
        <v>174</v>
      </c>
      <c r="S823" t="s">
        <v>27</v>
      </c>
      <c r="T823">
        <v>8</v>
      </c>
      <c r="U823">
        <v>4</v>
      </c>
      <c r="V823" t="s">
        <v>49</v>
      </c>
      <c r="W823">
        <v>56</v>
      </c>
      <c r="X823">
        <v>2</v>
      </c>
      <c r="Y823">
        <v>4</v>
      </c>
      <c r="Z823" t="s">
        <v>37</v>
      </c>
      <c r="AA823">
        <v>11879</v>
      </c>
      <c r="AB823">
        <v>6</v>
      </c>
      <c r="AC823">
        <v>17</v>
      </c>
      <c r="AD823">
        <v>3</v>
      </c>
      <c r="AE823">
        <v>2</v>
      </c>
      <c r="AF823">
        <v>1</v>
      </c>
      <c r="AG823">
        <v>22</v>
      </c>
      <c r="AH823">
        <v>3</v>
      </c>
      <c r="AI823">
        <v>8</v>
      </c>
      <c r="AJ823">
        <v>2</v>
      </c>
      <c r="AK823" t="str">
        <f>IF(Table2[[#This Row],[Alpha]]&gt;3%,"high performer",IF(Table2[[#This Row],[Alpha]]&gt;0%,"average performer","low performer"))</f>
        <v>low performer</v>
      </c>
      <c r="AL823" s="8">
        <v>16042.768826860403</v>
      </c>
      <c r="AM823">
        <f>Table2[[#This Row],[Salary]]/Table2[[#This Row],[Market Salary]]</f>
        <v>0.81781394107189198</v>
      </c>
      <c r="AN823" t="str">
        <f>IF(AND(Table2[[#This Row],[Alpha]]&gt;3%,Table2[[#This Row],[Salary]]&lt;MEDIAN(G:G)),"Underpaid",IF(AND(Table2[[#This Row],[Alpha]]&lt;0,Table2[[#This Row],[Salary]]&gt;MEDIAN(G:G)),"Overpaid","Fair"))</f>
        <v>Overpaid</v>
      </c>
      <c r="AO823" t="str">
        <f>IF(AND(Table2[[#This Row],[Alpha]]&gt;3%,Table2[[#This Row],[Tenure]]&gt;5),"Ready Now",IF(AND(Table2[[#This Row],[Alpha]]&gt;0,Table2[[#This Row],[Tenure]]&gt;3),"Ready Soon","Not Ready"))</f>
        <v>Not Ready</v>
      </c>
    </row>
    <row r="824" spans="1:41" x14ac:dyDescent="0.35">
      <c r="A824">
        <v>34</v>
      </c>
      <c r="B824" t="s">
        <v>32</v>
      </c>
      <c r="C824">
        <v>4</v>
      </c>
      <c r="D824" t="s">
        <v>35</v>
      </c>
      <c r="E824" t="s">
        <v>42</v>
      </c>
      <c r="F824">
        <v>3</v>
      </c>
      <c r="G824" s="7">
        <v>4033</v>
      </c>
      <c r="H824" t="s">
        <v>32</v>
      </c>
      <c r="I824">
        <v>2</v>
      </c>
      <c r="J824">
        <v>3</v>
      </c>
      <c r="K824" s="5">
        <v>0.15</v>
      </c>
      <c r="L824" s="5">
        <v>7.0000000000000007E-2</v>
      </c>
      <c r="M824" s="6">
        <f t="shared" si="36"/>
        <v>7.9999999999999988E-2</v>
      </c>
      <c r="N824" s="8">
        <f t="shared" si="37"/>
        <v>806.6</v>
      </c>
      <c r="O824">
        <v>4500</v>
      </c>
      <c r="P824" t="str">
        <f t="shared" si="38"/>
        <v>medium</v>
      </c>
      <c r="Q824" t="s">
        <v>33</v>
      </c>
      <c r="R824">
        <v>1003</v>
      </c>
      <c r="S824" t="s">
        <v>34</v>
      </c>
      <c r="T824">
        <v>2</v>
      </c>
      <c r="U824">
        <v>2</v>
      </c>
      <c r="V824" t="s">
        <v>28</v>
      </c>
      <c r="W824">
        <v>95</v>
      </c>
      <c r="X824">
        <v>3</v>
      </c>
      <c r="Y824">
        <v>2</v>
      </c>
      <c r="Z824" t="s">
        <v>31</v>
      </c>
      <c r="AA824">
        <v>15834</v>
      </c>
      <c r="AB824">
        <v>2</v>
      </c>
      <c r="AC824">
        <v>11</v>
      </c>
      <c r="AD824">
        <v>3</v>
      </c>
      <c r="AE824">
        <v>4</v>
      </c>
      <c r="AF824">
        <v>0</v>
      </c>
      <c r="AG824">
        <v>5</v>
      </c>
      <c r="AH824">
        <v>3</v>
      </c>
      <c r="AI824">
        <v>2</v>
      </c>
      <c r="AJ824">
        <v>0</v>
      </c>
      <c r="AK824" t="str">
        <f>IF(Table2[[#This Row],[Alpha]]&gt;3%,"high performer",IF(Table2[[#This Row],[Alpha]]&gt;0%,"average performer","low performer"))</f>
        <v>high performer</v>
      </c>
      <c r="AL824" s="8">
        <v>4338.2341756532714</v>
      </c>
      <c r="AM824">
        <f>Table2[[#This Row],[Salary]]/Table2[[#This Row],[Market Salary]]</f>
        <v>0.92964091764195556</v>
      </c>
      <c r="AN824" t="str">
        <f>IF(AND(Table2[[#This Row],[Alpha]]&gt;3%,Table2[[#This Row],[Salary]]&lt;MEDIAN(G:G)),"Underpaid",IF(AND(Table2[[#This Row],[Alpha]]&lt;0,Table2[[#This Row],[Salary]]&gt;MEDIAN(G:G)),"Overpaid","Fair"))</f>
        <v>Underpaid</v>
      </c>
      <c r="AO824" t="str">
        <f>IF(AND(Table2[[#This Row],[Alpha]]&gt;3%,Table2[[#This Row],[Tenure]]&gt;5),"Ready Now",IF(AND(Table2[[#This Row],[Alpha]]&gt;0,Table2[[#This Row],[Tenure]]&gt;3),"Ready Soon","Not Ready"))</f>
        <v>Not Ready</v>
      </c>
    </row>
    <row r="825" spans="1:41" x14ac:dyDescent="0.35">
      <c r="A825">
        <v>29</v>
      </c>
      <c r="B825" t="s">
        <v>32</v>
      </c>
      <c r="C825">
        <v>4</v>
      </c>
      <c r="D825" t="s">
        <v>29</v>
      </c>
      <c r="E825" t="s">
        <v>36</v>
      </c>
      <c r="F825">
        <v>2</v>
      </c>
      <c r="G825" s="7">
        <v>3291</v>
      </c>
      <c r="H825" t="s">
        <v>32</v>
      </c>
      <c r="I825">
        <v>2</v>
      </c>
      <c r="J825">
        <v>7</v>
      </c>
      <c r="K825" s="5">
        <v>0.15</v>
      </c>
      <c r="L825" s="5">
        <v>0.09</v>
      </c>
      <c r="M825" s="6">
        <f t="shared" si="36"/>
        <v>0.06</v>
      </c>
      <c r="N825" s="8">
        <f t="shared" si="37"/>
        <v>658.2</v>
      </c>
      <c r="O825">
        <v>1200</v>
      </c>
      <c r="P825" t="str">
        <f t="shared" si="38"/>
        <v>low</v>
      </c>
      <c r="Q825" t="s">
        <v>33</v>
      </c>
      <c r="R825">
        <v>490</v>
      </c>
      <c r="S825" t="s">
        <v>34</v>
      </c>
      <c r="T825">
        <v>10</v>
      </c>
      <c r="U825">
        <v>3</v>
      </c>
      <c r="V825" t="s">
        <v>28</v>
      </c>
      <c r="W825">
        <v>61</v>
      </c>
      <c r="X825">
        <v>3</v>
      </c>
      <c r="Y825">
        <v>1</v>
      </c>
      <c r="Z825" t="s">
        <v>41</v>
      </c>
      <c r="AA825">
        <v>17940</v>
      </c>
      <c r="AB825">
        <v>0</v>
      </c>
      <c r="AC825">
        <v>14</v>
      </c>
      <c r="AD825">
        <v>3</v>
      </c>
      <c r="AE825">
        <v>4</v>
      </c>
      <c r="AF825">
        <v>2</v>
      </c>
      <c r="AG825">
        <v>8</v>
      </c>
      <c r="AH825">
        <v>2</v>
      </c>
      <c r="AI825">
        <v>5</v>
      </c>
      <c r="AJ825">
        <v>1</v>
      </c>
      <c r="AK825" t="str">
        <f>IF(Table2[[#This Row],[Alpha]]&gt;3%,"high performer",IF(Table2[[#This Row],[Alpha]]&gt;0%,"average performer","low performer"))</f>
        <v>high performer</v>
      </c>
      <c r="AL825" s="8">
        <v>3710.1274412783046</v>
      </c>
      <c r="AM825">
        <f>Table2[[#This Row],[Salary]]/Table2[[#This Row],[Market Salary]]</f>
        <v>0.88703152441203037</v>
      </c>
      <c r="AN825" t="str">
        <f>IF(AND(Table2[[#This Row],[Alpha]]&gt;3%,Table2[[#This Row],[Salary]]&lt;MEDIAN(G:G)),"Underpaid",IF(AND(Table2[[#This Row],[Alpha]]&lt;0,Table2[[#This Row],[Salary]]&gt;MEDIAN(G:G)),"Overpaid","Fair"))</f>
        <v>Underpaid</v>
      </c>
      <c r="AO825" t="str">
        <f>IF(AND(Table2[[#This Row],[Alpha]]&gt;3%,Table2[[#This Row],[Tenure]]&gt;5),"Ready Now",IF(AND(Table2[[#This Row],[Alpha]]&gt;0,Table2[[#This Row],[Tenure]]&gt;3),"Ready Soon","Not Ready"))</f>
        <v>Ready Now</v>
      </c>
    </row>
    <row r="826" spans="1:41" x14ac:dyDescent="0.35">
      <c r="A826">
        <v>42</v>
      </c>
      <c r="B826" t="s">
        <v>32</v>
      </c>
      <c r="C826">
        <v>2</v>
      </c>
      <c r="D826" t="s">
        <v>35</v>
      </c>
      <c r="E826" t="s">
        <v>39</v>
      </c>
      <c r="F826">
        <v>4</v>
      </c>
      <c r="G826" s="7">
        <v>4272</v>
      </c>
      <c r="H826" t="s">
        <v>32</v>
      </c>
      <c r="I826">
        <v>3</v>
      </c>
      <c r="J826">
        <v>1</v>
      </c>
      <c r="K826" s="5">
        <v>0.1</v>
      </c>
      <c r="L826" s="5">
        <v>0.11</v>
      </c>
      <c r="M826" s="6">
        <f t="shared" si="36"/>
        <v>-9.999999999999995E-3</v>
      </c>
      <c r="N826" s="8">
        <f t="shared" si="37"/>
        <v>854.40000000000009</v>
      </c>
      <c r="O826">
        <v>500</v>
      </c>
      <c r="P826" t="str">
        <f t="shared" si="38"/>
        <v>low</v>
      </c>
      <c r="Q826" t="s">
        <v>26</v>
      </c>
      <c r="R826">
        <v>188</v>
      </c>
      <c r="S826" t="s">
        <v>34</v>
      </c>
      <c r="T826">
        <v>29</v>
      </c>
      <c r="U826">
        <v>3</v>
      </c>
      <c r="V826" t="s">
        <v>40</v>
      </c>
      <c r="W826">
        <v>56</v>
      </c>
      <c r="X826">
        <v>1</v>
      </c>
      <c r="Y826">
        <v>2</v>
      </c>
      <c r="Z826" t="s">
        <v>31</v>
      </c>
      <c r="AA826">
        <v>9558</v>
      </c>
      <c r="AB826">
        <v>4</v>
      </c>
      <c r="AC826">
        <v>19</v>
      </c>
      <c r="AD826">
        <v>3</v>
      </c>
      <c r="AE826">
        <v>1</v>
      </c>
      <c r="AF826">
        <v>0</v>
      </c>
      <c r="AG826">
        <v>16</v>
      </c>
      <c r="AH826">
        <v>3</v>
      </c>
      <c r="AI826">
        <v>0</v>
      </c>
      <c r="AJ826">
        <v>0</v>
      </c>
      <c r="AK826" t="str">
        <f>IF(Table2[[#This Row],[Alpha]]&gt;3%,"high performer",IF(Table2[[#This Row],[Alpha]]&gt;0%,"average performer","low performer"))</f>
        <v>low performer</v>
      </c>
      <c r="AL826" s="8">
        <v>4765.5999020437212</v>
      </c>
      <c r="AM826">
        <f>Table2[[#This Row],[Salary]]/Table2[[#This Row],[Market Salary]]</f>
        <v>0.89642439311112931</v>
      </c>
      <c r="AN826" t="str">
        <f>IF(AND(Table2[[#This Row],[Alpha]]&gt;3%,Table2[[#This Row],[Salary]]&lt;MEDIAN(G:G)),"Underpaid",IF(AND(Table2[[#This Row],[Alpha]]&lt;0,Table2[[#This Row],[Salary]]&gt;MEDIAN(G:G)),"Overpaid","Fair"))</f>
        <v>Fair</v>
      </c>
      <c r="AO826" t="str">
        <f>IF(AND(Table2[[#This Row],[Alpha]]&gt;3%,Table2[[#This Row],[Tenure]]&gt;5),"Ready Now",IF(AND(Table2[[#This Row],[Alpha]]&gt;0,Table2[[#This Row],[Tenure]]&gt;3),"Ready Soon","Not Ready"))</f>
        <v>Not Ready</v>
      </c>
    </row>
    <row r="827" spans="1:41" x14ac:dyDescent="0.35">
      <c r="A827">
        <v>29</v>
      </c>
      <c r="B827" t="s">
        <v>32</v>
      </c>
      <c r="C827">
        <v>2</v>
      </c>
      <c r="D827" t="s">
        <v>35</v>
      </c>
      <c r="E827" t="s">
        <v>42</v>
      </c>
      <c r="F827">
        <v>4</v>
      </c>
      <c r="G827" s="7">
        <v>5056</v>
      </c>
      <c r="H827" t="s">
        <v>25</v>
      </c>
      <c r="I827">
        <v>2</v>
      </c>
      <c r="J827">
        <v>10</v>
      </c>
      <c r="K827" s="5">
        <v>0.12</v>
      </c>
      <c r="L827" s="5">
        <v>0.1</v>
      </c>
      <c r="M827" s="6">
        <f t="shared" si="36"/>
        <v>1.999999999999999E-2</v>
      </c>
      <c r="N827" s="8">
        <f t="shared" si="37"/>
        <v>1011.2</v>
      </c>
      <c r="O827">
        <v>4500</v>
      </c>
      <c r="P827" t="str">
        <f t="shared" si="38"/>
        <v>low</v>
      </c>
      <c r="Q827" t="s">
        <v>26</v>
      </c>
      <c r="R827">
        <v>718</v>
      </c>
      <c r="S827" t="s">
        <v>34</v>
      </c>
      <c r="T827">
        <v>8</v>
      </c>
      <c r="U827">
        <v>1</v>
      </c>
      <c r="V827" t="s">
        <v>40</v>
      </c>
      <c r="W827">
        <v>79</v>
      </c>
      <c r="X827">
        <v>2</v>
      </c>
      <c r="Y827">
        <v>2</v>
      </c>
      <c r="Z827" t="s">
        <v>37</v>
      </c>
      <c r="AA827">
        <v>17689</v>
      </c>
      <c r="AB827">
        <v>1</v>
      </c>
      <c r="AC827">
        <v>15</v>
      </c>
      <c r="AD827">
        <v>3</v>
      </c>
      <c r="AE827">
        <v>3</v>
      </c>
      <c r="AF827">
        <v>1</v>
      </c>
      <c r="AG827">
        <v>10</v>
      </c>
      <c r="AH827">
        <v>2</v>
      </c>
      <c r="AI827">
        <v>7</v>
      </c>
      <c r="AJ827">
        <v>1</v>
      </c>
      <c r="AK827" t="str">
        <f>IF(Table2[[#This Row],[Alpha]]&gt;3%,"high performer",IF(Table2[[#This Row],[Alpha]]&gt;0%,"average performer","low performer"))</f>
        <v>average performer</v>
      </c>
      <c r="AL827" s="8">
        <v>5940.6623793602403</v>
      </c>
      <c r="AM827">
        <f>Table2[[#This Row],[Salary]]/Table2[[#This Row],[Market Salary]]</f>
        <v>0.85108354542519704</v>
      </c>
      <c r="AN827" t="str">
        <f>IF(AND(Table2[[#This Row],[Alpha]]&gt;3%,Table2[[#This Row],[Salary]]&lt;MEDIAN(G:G)),"Underpaid",IF(AND(Table2[[#This Row],[Alpha]]&lt;0,Table2[[#This Row],[Salary]]&gt;MEDIAN(G:G)),"Overpaid","Fair"))</f>
        <v>Fair</v>
      </c>
      <c r="AO827" t="str">
        <f>IF(AND(Table2[[#This Row],[Alpha]]&gt;3%,Table2[[#This Row],[Tenure]]&gt;5),"Ready Now",IF(AND(Table2[[#This Row],[Alpha]]&gt;0,Table2[[#This Row],[Tenure]]&gt;3),"Ready Soon","Not Ready"))</f>
        <v>Ready Soon</v>
      </c>
    </row>
    <row r="828" spans="1:41" x14ac:dyDescent="0.35">
      <c r="A828">
        <v>38</v>
      </c>
      <c r="B828" t="s">
        <v>32</v>
      </c>
      <c r="C828">
        <v>3</v>
      </c>
      <c r="D828" t="s">
        <v>35</v>
      </c>
      <c r="E828" t="s">
        <v>50</v>
      </c>
      <c r="F828">
        <v>3</v>
      </c>
      <c r="G828" s="7">
        <v>2844</v>
      </c>
      <c r="H828" t="s">
        <v>32</v>
      </c>
      <c r="I828">
        <v>4</v>
      </c>
      <c r="J828">
        <v>7</v>
      </c>
      <c r="K828" s="5">
        <v>0.12</v>
      </c>
      <c r="L828" s="5">
        <v>0.09</v>
      </c>
      <c r="M828" s="6">
        <f t="shared" si="36"/>
        <v>0.03</v>
      </c>
      <c r="N828" s="8">
        <f t="shared" si="37"/>
        <v>568.80000000000007</v>
      </c>
      <c r="O828">
        <v>1200</v>
      </c>
      <c r="P828" t="str">
        <f t="shared" si="38"/>
        <v>low</v>
      </c>
      <c r="Q828" t="s">
        <v>26</v>
      </c>
      <c r="R828">
        <v>433</v>
      </c>
      <c r="S828" t="s">
        <v>50</v>
      </c>
      <c r="T828">
        <v>1</v>
      </c>
      <c r="U828">
        <v>3</v>
      </c>
      <c r="V828" t="s">
        <v>50</v>
      </c>
      <c r="W828">
        <v>37</v>
      </c>
      <c r="X828">
        <v>4</v>
      </c>
      <c r="Y828">
        <v>1</v>
      </c>
      <c r="Z828" t="s">
        <v>37</v>
      </c>
      <c r="AA828">
        <v>6004</v>
      </c>
      <c r="AB828">
        <v>1</v>
      </c>
      <c r="AC828">
        <v>13</v>
      </c>
      <c r="AD828">
        <v>3</v>
      </c>
      <c r="AE828">
        <v>4</v>
      </c>
      <c r="AF828">
        <v>1</v>
      </c>
      <c r="AG828">
        <v>7</v>
      </c>
      <c r="AH828">
        <v>2</v>
      </c>
      <c r="AI828">
        <v>6</v>
      </c>
      <c r="AJ828">
        <v>5</v>
      </c>
      <c r="AK828" t="str">
        <f>IF(Table2[[#This Row],[Alpha]]&gt;3%,"high performer",IF(Table2[[#This Row],[Alpha]]&gt;0%,"average performer","low performer"))</f>
        <v>average performer</v>
      </c>
      <c r="AL828" s="8">
        <v>3195.6510115908532</v>
      </c>
      <c r="AM828">
        <f>Table2[[#This Row],[Salary]]/Table2[[#This Row],[Market Salary]]</f>
        <v>0.88995950736942486</v>
      </c>
      <c r="AN828" t="str">
        <f>IF(AND(Table2[[#This Row],[Alpha]]&gt;3%,Table2[[#This Row],[Salary]]&lt;MEDIAN(G:G)),"Underpaid",IF(AND(Table2[[#This Row],[Alpha]]&lt;0,Table2[[#This Row],[Salary]]&gt;MEDIAN(G:G)),"Overpaid","Fair"))</f>
        <v>Fair</v>
      </c>
      <c r="AO828" t="str">
        <f>IF(AND(Table2[[#This Row],[Alpha]]&gt;3%,Table2[[#This Row],[Tenure]]&gt;5),"Ready Now",IF(AND(Table2[[#This Row],[Alpha]]&gt;0,Table2[[#This Row],[Tenure]]&gt;3),"Ready Soon","Not Ready"))</f>
        <v>Ready Soon</v>
      </c>
    </row>
    <row r="829" spans="1:41" x14ac:dyDescent="0.35">
      <c r="A829">
        <v>28</v>
      </c>
      <c r="B829" t="s">
        <v>32</v>
      </c>
      <c r="C829">
        <v>3</v>
      </c>
      <c r="D829" t="s">
        <v>35</v>
      </c>
      <c r="E829" t="s">
        <v>36</v>
      </c>
      <c r="F829">
        <v>3</v>
      </c>
      <c r="G829" s="7">
        <v>2703</v>
      </c>
      <c r="H829" t="s">
        <v>25</v>
      </c>
      <c r="I829">
        <v>3</v>
      </c>
      <c r="J829">
        <v>3</v>
      </c>
      <c r="K829" s="5">
        <v>0.12</v>
      </c>
      <c r="L829" s="5">
        <v>0.11</v>
      </c>
      <c r="M829" s="6">
        <f t="shared" si="36"/>
        <v>9.999999999999995E-3</v>
      </c>
      <c r="N829" s="8">
        <f t="shared" si="37"/>
        <v>540.6</v>
      </c>
      <c r="O829">
        <v>1200</v>
      </c>
      <c r="P829" t="str">
        <f t="shared" si="38"/>
        <v>low</v>
      </c>
      <c r="Q829" t="s">
        <v>33</v>
      </c>
      <c r="R829">
        <v>773</v>
      </c>
      <c r="S829" t="s">
        <v>34</v>
      </c>
      <c r="T829">
        <v>6</v>
      </c>
      <c r="U829">
        <v>3</v>
      </c>
      <c r="V829" t="s">
        <v>28</v>
      </c>
      <c r="W829">
        <v>39</v>
      </c>
      <c r="X829">
        <v>2</v>
      </c>
      <c r="Y829">
        <v>1</v>
      </c>
      <c r="Z829" t="s">
        <v>41</v>
      </c>
      <c r="AA829">
        <v>22088</v>
      </c>
      <c r="AB829">
        <v>1</v>
      </c>
      <c r="AC829">
        <v>14</v>
      </c>
      <c r="AD829">
        <v>3</v>
      </c>
      <c r="AE829">
        <v>4</v>
      </c>
      <c r="AF829">
        <v>1</v>
      </c>
      <c r="AG829">
        <v>3</v>
      </c>
      <c r="AH829">
        <v>2</v>
      </c>
      <c r="AI829">
        <v>1</v>
      </c>
      <c r="AJ829">
        <v>0</v>
      </c>
      <c r="AK829" t="str">
        <f>IF(Table2[[#This Row],[Alpha]]&gt;3%,"high performer",IF(Table2[[#This Row],[Alpha]]&gt;0%,"average performer","low performer"))</f>
        <v>average performer</v>
      </c>
      <c r="AL829" s="8">
        <v>3415.0498095516732</v>
      </c>
      <c r="AM829">
        <f>Table2[[#This Row],[Salary]]/Table2[[#This Row],[Market Salary]]</f>
        <v>0.79149650832028395</v>
      </c>
      <c r="AN829" t="str">
        <f>IF(AND(Table2[[#This Row],[Alpha]]&gt;3%,Table2[[#This Row],[Salary]]&lt;MEDIAN(G:G)),"Underpaid",IF(AND(Table2[[#This Row],[Alpha]]&lt;0,Table2[[#This Row],[Salary]]&gt;MEDIAN(G:G)),"Overpaid","Fair"))</f>
        <v>Fair</v>
      </c>
      <c r="AO829" t="str">
        <f>IF(AND(Table2[[#This Row],[Alpha]]&gt;3%,Table2[[#This Row],[Tenure]]&gt;5),"Ready Now",IF(AND(Table2[[#This Row],[Alpha]]&gt;0,Table2[[#This Row],[Tenure]]&gt;3),"Ready Soon","Not Ready"))</f>
        <v>Not Ready</v>
      </c>
    </row>
    <row r="830" spans="1:41" x14ac:dyDescent="0.35">
      <c r="A830">
        <v>18</v>
      </c>
      <c r="B830" t="s">
        <v>25</v>
      </c>
      <c r="C830">
        <v>3</v>
      </c>
      <c r="D830" t="s">
        <v>35</v>
      </c>
      <c r="E830" t="s">
        <v>39</v>
      </c>
      <c r="F830">
        <v>3</v>
      </c>
      <c r="G830" s="7">
        <v>1904</v>
      </c>
      <c r="H830" t="s">
        <v>32</v>
      </c>
      <c r="I830">
        <v>3</v>
      </c>
      <c r="J830">
        <v>0</v>
      </c>
      <c r="K830" s="5">
        <v>0.12</v>
      </c>
      <c r="L830" s="5">
        <v>0.11</v>
      </c>
      <c r="M830" s="6">
        <f t="shared" si="36"/>
        <v>9.999999999999995E-3</v>
      </c>
      <c r="N830" s="8">
        <f t="shared" si="37"/>
        <v>380.8</v>
      </c>
      <c r="O830">
        <v>1200</v>
      </c>
      <c r="P830" t="str">
        <f t="shared" si="38"/>
        <v>low</v>
      </c>
      <c r="Q830" t="s">
        <v>44</v>
      </c>
      <c r="R830">
        <v>247</v>
      </c>
      <c r="S830" t="s">
        <v>34</v>
      </c>
      <c r="T830">
        <v>8</v>
      </c>
      <c r="U830">
        <v>1</v>
      </c>
      <c r="V830" t="s">
        <v>40</v>
      </c>
      <c r="W830">
        <v>80</v>
      </c>
      <c r="X830">
        <v>3</v>
      </c>
      <c r="Y830">
        <v>1</v>
      </c>
      <c r="Z830" t="s">
        <v>31</v>
      </c>
      <c r="AA830">
        <v>13556</v>
      </c>
      <c r="AB830">
        <v>1</v>
      </c>
      <c r="AC830">
        <v>12</v>
      </c>
      <c r="AD830">
        <v>3</v>
      </c>
      <c r="AE830">
        <v>4</v>
      </c>
      <c r="AF830">
        <v>0</v>
      </c>
      <c r="AG830">
        <v>0</v>
      </c>
      <c r="AH830">
        <v>0</v>
      </c>
      <c r="AI830">
        <v>0</v>
      </c>
      <c r="AJ830">
        <v>0</v>
      </c>
      <c r="AK830" t="str">
        <f>IF(Table2[[#This Row],[Alpha]]&gt;3%,"high performer",IF(Table2[[#This Row],[Alpha]]&gt;0%,"average performer","low performer"))</f>
        <v>average performer</v>
      </c>
      <c r="AL830" s="8">
        <v>2039.4689149785634</v>
      </c>
      <c r="AM830">
        <f>Table2[[#This Row],[Salary]]/Table2[[#This Row],[Market Salary]]</f>
        <v>0.9335763766813836</v>
      </c>
      <c r="AN830" t="str">
        <f>IF(AND(Table2[[#This Row],[Alpha]]&gt;3%,Table2[[#This Row],[Salary]]&lt;MEDIAN(G:G)),"Underpaid",IF(AND(Table2[[#This Row],[Alpha]]&lt;0,Table2[[#This Row],[Salary]]&gt;MEDIAN(G:G)),"Overpaid","Fair"))</f>
        <v>Fair</v>
      </c>
      <c r="AO830" t="str">
        <f>IF(AND(Table2[[#This Row],[Alpha]]&gt;3%,Table2[[#This Row],[Tenure]]&gt;5),"Ready Now",IF(AND(Table2[[#This Row],[Alpha]]&gt;0,Table2[[#This Row],[Tenure]]&gt;3),"Ready Soon","Not Ready"))</f>
        <v>Not Ready</v>
      </c>
    </row>
    <row r="831" spans="1:41" x14ac:dyDescent="0.35">
      <c r="A831">
        <v>33</v>
      </c>
      <c r="B831" t="s">
        <v>25</v>
      </c>
      <c r="C831">
        <v>1</v>
      </c>
      <c r="D831" t="s">
        <v>29</v>
      </c>
      <c r="E831" t="s">
        <v>30</v>
      </c>
      <c r="F831">
        <v>1</v>
      </c>
      <c r="G831" s="7">
        <v>8224</v>
      </c>
      <c r="H831" t="s">
        <v>25</v>
      </c>
      <c r="I831">
        <v>3</v>
      </c>
      <c r="J831">
        <v>5</v>
      </c>
      <c r="K831" s="5">
        <v>0.12</v>
      </c>
      <c r="L831" s="5">
        <v>0.1</v>
      </c>
      <c r="M831" s="6">
        <f t="shared" si="36"/>
        <v>1.999999999999999E-2</v>
      </c>
      <c r="N831" s="8">
        <f t="shared" si="37"/>
        <v>1644.8000000000002</v>
      </c>
      <c r="O831">
        <v>4500</v>
      </c>
      <c r="P831" t="str">
        <f t="shared" si="38"/>
        <v>low</v>
      </c>
      <c r="Q831" t="s">
        <v>26</v>
      </c>
      <c r="R831">
        <v>603</v>
      </c>
      <c r="S831" t="s">
        <v>27</v>
      </c>
      <c r="T831">
        <v>9</v>
      </c>
      <c r="U831">
        <v>4</v>
      </c>
      <c r="V831" t="s">
        <v>48</v>
      </c>
      <c r="W831">
        <v>77</v>
      </c>
      <c r="X831">
        <v>3</v>
      </c>
      <c r="Y831">
        <v>2</v>
      </c>
      <c r="Z831" t="s">
        <v>31</v>
      </c>
      <c r="AA831">
        <v>18385</v>
      </c>
      <c r="AB831">
        <v>0</v>
      </c>
      <c r="AC831">
        <v>17</v>
      </c>
      <c r="AD831">
        <v>3</v>
      </c>
      <c r="AE831">
        <v>1</v>
      </c>
      <c r="AF831">
        <v>0</v>
      </c>
      <c r="AG831">
        <v>6</v>
      </c>
      <c r="AH831">
        <v>3</v>
      </c>
      <c r="AI831">
        <v>2</v>
      </c>
      <c r="AJ831">
        <v>0</v>
      </c>
      <c r="AK831" t="str">
        <f>IF(Table2[[#This Row],[Alpha]]&gt;3%,"high performer",IF(Table2[[#This Row],[Alpha]]&gt;0%,"average performer","low performer"))</f>
        <v>average performer</v>
      </c>
      <c r="AL831" s="8">
        <v>10055.484740160933</v>
      </c>
      <c r="AM831">
        <f>Table2[[#This Row],[Salary]]/Table2[[#This Row],[Market Salary]]</f>
        <v>0.81786211331552161</v>
      </c>
      <c r="AN831" t="str">
        <f>IF(AND(Table2[[#This Row],[Alpha]]&gt;3%,Table2[[#This Row],[Salary]]&lt;MEDIAN(G:G)),"Underpaid",IF(AND(Table2[[#This Row],[Alpha]]&lt;0,Table2[[#This Row],[Salary]]&gt;MEDIAN(G:G)),"Overpaid","Fair"))</f>
        <v>Fair</v>
      </c>
      <c r="AO831" t="str">
        <f>IF(AND(Table2[[#This Row],[Alpha]]&gt;3%,Table2[[#This Row],[Tenure]]&gt;5),"Ready Now",IF(AND(Table2[[#This Row],[Alpha]]&gt;0,Table2[[#This Row],[Tenure]]&gt;3),"Ready Soon","Not Ready"))</f>
        <v>Ready Soon</v>
      </c>
    </row>
    <row r="832" spans="1:41" x14ac:dyDescent="0.35">
      <c r="A832">
        <v>41</v>
      </c>
      <c r="B832" t="s">
        <v>32</v>
      </c>
      <c r="C832">
        <v>2</v>
      </c>
      <c r="D832" t="s">
        <v>35</v>
      </c>
      <c r="E832" t="s">
        <v>39</v>
      </c>
      <c r="F832">
        <v>4</v>
      </c>
      <c r="G832" s="7">
        <v>4766</v>
      </c>
      <c r="H832" t="s">
        <v>25</v>
      </c>
      <c r="I832">
        <v>3</v>
      </c>
      <c r="J832">
        <v>1</v>
      </c>
      <c r="K832" s="5">
        <v>0.1</v>
      </c>
      <c r="L832" s="5">
        <v>0.11</v>
      </c>
      <c r="M832" s="6">
        <f t="shared" si="36"/>
        <v>-9.999999999999995E-3</v>
      </c>
      <c r="N832" s="8">
        <f t="shared" si="37"/>
        <v>953.2</v>
      </c>
      <c r="O832">
        <v>500</v>
      </c>
      <c r="P832" t="str">
        <f t="shared" si="38"/>
        <v>medium</v>
      </c>
      <c r="Q832" t="s">
        <v>26</v>
      </c>
      <c r="R832">
        <v>167</v>
      </c>
      <c r="S832" t="s">
        <v>34</v>
      </c>
      <c r="T832">
        <v>12</v>
      </c>
      <c r="U832">
        <v>4</v>
      </c>
      <c r="V832" t="s">
        <v>28</v>
      </c>
      <c r="W832">
        <v>46</v>
      </c>
      <c r="X832">
        <v>3</v>
      </c>
      <c r="Y832">
        <v>1</v>
      </c>
      <c r="Z832" t="s">
        <v>37</v>
      </c>
      <c r="AA832">
        <v>9051</v>
      </c>
      <c r="AB832">
        <v>3</v>
      </c>
      <c r="AC832">
        <v>11</v>
      </c>
      <c r="AD832">
        <v>3</v>
      </c>
      <c r="AE832">
        <v>1</v>
      </c>
      <c r="AF832">
        <v>1</v>
      </c>
      <c r="AG832">
        <v>6</v>
      </c>
      <c r="AH832">
        <v>4</v>
      </c>
      <c r="AI832">
        <v>0</v>
      </c>
      <c r="AJ832">
        <v>0</v>
      </c>
      <c r="AK832" t="str">
        <f>IF(Table2[[#This Row],[Alpha]]&gt;3%,"high performer",IF(Table2[[#This Row],[Alpha]]&gt;0%,"average performer","low performer"))</f>
        <v>low performer</v>
      </c>
      <c r="AL832" s="8">
        <v>5687.9372625633059</v>
      </c>
      <c r="AM832">
        <f>Table2[[#This Row],[Salary]]/Table2[[#This Row],[Market Salary]]</f>
        <v>0.83791360206602761</v>
      </c>
      <c r="AN832" t="str">
        <f>IF(AND(Table2[[#This Row],[Alpha]]&gt;3%,Table2[[#This Row],[Salary]]&lt;MEDIAN(G:G)),"Underpaid",IF(AND(Table2[[#This Row],[Alpha]]&lt;0,Table2[[#This Row],[Salary]]&gt;MEDIAN(G:G)),"Overpaid","Fair"))</f>
        <v>Fair</v>
      </c>
      <c r="AO832" t="str">
        <f>IF(AND(Table2[[#This Row],[Alpha]]&gt;3%,Table2[[#This Row],[Tenure]]&gt;5),"Ready Now",IF(AND(Table2[[#This Row],[Alpha]]&gt;0,Table2[[#This Row],[Tenure]]&gt;3),"Ready Soon","Not Ready"))</f>
        <v>Not Ready</v>
      </c>
    </row>
    <row r="833" spans="1:41" x14ac:dyDescent="0.35">
      <c r="A833">
        <v>31</v>
      </c>
      <c r="B833" t="s">
        <v>25</v>
      </c>
      <c r="C833">
        <v>3</v>
      </c>
      <c r="D833" t="s">
        <v>35</v>
      </c>
      <c r="E833" t="s">
        <v>39</v>
      </c>
      <c r="F833">
        <v>3</v>
      </c>
      <c r="G833" s="7">
        <v>2610</v>
      </c>
      <c r="H833" t="s">
        <v>32</v>
      </c>
      <c r="I833">
        <v>2</v>
      </c>
      <c r="J833">
        <v>2</v>
      </c>
      <c r="K833" s="5">
        <v>0.15</v>
      </c>
      <c r="L833" s="5">
        <v>7.0000000000000007E-2</v>
      </c>
      <c r="M833" s="6">
        <f t="shared" si="36"/>
        <v>7.9999999999999988E-2</v>
      </c>
      <c r="N833" s="8">
        <f t="shared" si="37"/>
        <v>522</v>
      </c>
      <c r="O833">
        <v>500</v>
      </c>
      <c r="P833" t="str">
        <f t="shared" si="38"/>
        <v>low</v>
      </c>
      <c r="Q833" t="s">
        <v>33</v>
      </c>
      <c r="R833">
        <v>874</v>
      </c>
      <c r="S833" t="s">
        <v>34</v>
      </c>
      <c r="T833">
        <v>15</v>
      </c>
      <c r="U833">
        <v>3</v>
      </c>
      <c r="V833" t="s">
        <v>40</v>
      </c>
      <c r="W833">
        <v>72</v>
      </c>
      <c r="X833">
        <v>3</v>
      </c>
      <c r="Y833">
        <v>1</v>
      </c>
      <c r="Z833" t="s">
        <v>37</v>
      </c>
      <c r="AA833">
        <v>6233</v>
      </c>
      <c r="AB833">
        <v>1</v>
      </c>
      <c r="AC833">
        <v>12</v>
      </c>
      <c r="AD833">
        <v>3</v>
      </c>
      <c r="AE833">
        <v>3</v>
      </c>
      <c r="AF833">
        <v>1</v>
      </c>
      <c r="AG833">
        <v>2</v>
      </c>
      <c r="AH833">
        <v>5</v>
      </c>
      <c r="AI833">
        <v>2</v>
      </c>
      <c r="AJ833">
        <v>2</v>
      </c>
      <c r="AK833" t="str">
        <f>IF(Table2[[#This Row],[Alpha]]&gt;3%,"high performer",IF(Table2[[#This Row],[Alpha]]&gt;0%,"average performer","low performer"))</f>
        <v>high performer</v>
      </c>
      <c r="AL833" s="8">
        <v>2715.1159215604316</v>
      </c>
      <c r="AM833">
        <f>Table2[[#This Row],[Salary]]/Table2[[#This Row],[Market Salary]]</f>
        <v>0.96128492314979341</v>
      </c>
      <c r="AN833" t="str">
        <f>IF(AND(Table2[[#This Row],[Alpha]]&gt;3%,Table2[[#This Row],[Salary]]&lt;MEDIAN(G:G)),"Underpaid",IF(AND(Table2[[#This Row],[Alpha]]&lt;0,Table2[[#This Row],[Salary]]&gt;MEDIAN(G:G)),"Overpaid","Fair"))</f>
        <v>Underpaid</v>
      </c>
      <c r="AO833" t="str">
        <f>IF(AND(Table2[[#This Row],[Alpha]]&gt;3%,Table2[[#This Row],[Tenure]]&gt;5),"Ready Now",IF(AND(Table2[[#This Row],[Alpha]]&gt;0,Table2[[#This Row],[Tenure]]&gt;3),"Ready Soon","Not Ready"))</f>
        <v>Not Ready</v>
      </c>
    </row>
    <row r="834" spans="1:41" x14ac:dyDescent="0.35">
      <c r="A834">
        <v>37</v>
      </c>
      <c r="B834" t="s">
        <v>32</v>
      </c>
      <c r="C834">
        <v>3</v>
      </c>
      <c r="D834" t="s">
        <v>29</v>
      </c>
      <c r="E834" t="s">
        <v>43</v>
      </c>
      <c r="F834">
        <v>4</v>
      </c>
      <c r="G834" s="7">
        <v>5731</v>
      </c>
      <c r="H834" t="s">
        <v>32</v>
      </c>
      <c r="I834">
        <v>3</v>
      </c>
      <c r="J834">
        <v>6</v>
      </c>
      <c r="K834" s="5">
        <v>0.15</v>
      </c>
      <c r="L834" s="5">
        <v>0.09</v>
      </c>
      <c r="M834" s="6">
        <f t="shared" ref="M834:M897" si="39">K834-L834</f>
        <v>0.06</v>
      </c>
      <c r="N834" s="8">
        <f t="shared" ref="N834:N897" si="40">G834 * 0.2</f>
        <v>1146.2</v>
      </c>
      <c r="O834">
        <v>3000</v>
      </c>
      <c r="P834" t="str">
        <f t="shared" si="38"/>
        <v>low</v>
      </c>
      <c r="Q834" t="s">
        <v>26</v>
      </c>
      <c r="R834">
        <v>367</v>
      </c>
      <c r="S834" t="s">
        <v>34</v>
      </c>
      <c r="T834">
        <v>25</v>
      </c>
      <c r="U834">
        <v>2</v>
      </c>
      <c r="V834" t="s">
        <v>40</v>
      </c>
      <c r="W834">
        <v>52</v>
      </c>
      <c r="X834">
        <v>2</v>
      </c>
      <c r="Y834">
        <v>2</v>
      </c>
      <c r="Z834" t="s">
        <v>41</v>
      </c>
      <c r="AA834">
        <v>17171</v>
      </c>
      <c r="AB834">
        <v>7</v>
      </c>
      <c r="AC834">
        <v>13</v>
      </c>
      <c r="AD834">
        <v>3</v>
      </c>
      <c r="AE834">
        <v>3</v>
      </c>
      <c r="AF834">
        <v>2</v>
      </c>
      <c r="AG834">
        <v>9</v>
      </c>
      <c r="AH834">
        <v>2</v>
      </c>
      <c r="AI834">
        <v>2</v>
      </c>
      <c r="AJ834">
        <v>1</v>
      </c>
      <c r="AK834" t="str">
        <f>IF(Table2[[#This Row],[Alpha]]&gt;3%,"high performer",IF(Table2[[#This Row],[Alpha]]&gt;0%,"average performer","low performer"))</f>
        <v>high performer</v>
      </c>
      <c r="AL834" s="8">
        <v>7257.6798442764421</v>
      </c>
      <c r="AM834">
        <f>Table2[[#This Row],[Salary]]/Table2[[#This Row],[Market Salary]]</f>
        <v>0.78964629509244422</v>
      </c>
      <c r="AN834" t="str">
        <f>IF(AND(Table2[[#This Row],[Alpha]]&gt;3%,Table2[[#This Row],[Salary]]&lt;MEDIAN(G:G)),"Underpaid",IF(AND(Table2[[#This Row],[Alpha]]&lt;0,Table2[[#This Row],[Salary]]&gt;MEDIAN(G:G)),"Overpaid","Fair"))</f>
        <v>Fair</v>
      </c>
      <c r="AO834" t="str">
        <f>IF(AND(Table2[[#This Row],[Alpha]]&gt;3%,Table2[[#This Row],[Tenure]]&gt;5),"Ready Now",IF(AND(Table2[[#This Row],[Alpha]]&gt;0,Table2[[#This Row],[Tenure]]&gt;3),"Ready Soon","Not Ready"))</f>
        <v>Ready Now</v>
      </c>
    </row>
    <row r="835" spans="1:41" x14ac:dyDescent="0.35">
      <c r="A835">
        <v>27</v>
      </c>
      <c r="B835" t="s">
        <v>32</v>
      </c>
      <c r="C835">
        <v>4</v>
      </c>
      <c r="D835" t="s">
        <v>35</v>
      </c>
      <c r="E835" t="s">
        <v>36</v>
      </c>
      <c r="F835">
        <v>3</v>
      </c>
      <c r="G835" s="7">
        <v>2539</v>
      </c>
      <c r="H835" t="s">
        <v>32</v>
      </c>
      <c r="I835">
        <v>3</v>
      </c>
      <c r="J835">
        <v>4</v>
      </c>
      <c r="K835" s="5">
        <v>0.15</v>
      </c>
      <c r="L835" s="5">
        <v>0.09</v>
      </c>
      <c r="M835" s="6">
        <f t="shared" si="39"/>
        <v>0.06</v>
      </c>
      <c r="N835" s="8">
        <f t="shared" si="40"/>
        <v>507.8</v>
      </c>
      <c r="O835">
        <v>1200</v>
      </c>
      <c r="P835" t="str">
        <f t="shared" ref="P835:P898" si="41">IF(G834&lt;7000,"low",IF(G834&lt;14000,"medium","High"))</f>
        <v>low</v>
      </c>
      <c r="Q835" t="s">
        <v>26</v>
      </c>
      <c r="R835">
        <v>199</v>
      </c>
      <c r="S835" t="s">
        <v>34</v>
      </c>
      <c r="T835">
        <v>6</v>
      </c>
      <c r="U835">
        <v>3</v>
      </c>
      <c r="V835" t="s">
        <v>28</v>
      </c>
      <c r="W835">
        <v>55</v>
      </c>
      <c r="X835">
        <v>2</v>
      </c>
      <c r="Y835">
        <v>1</v>
      </c>
      <c r="Z835" t="s">
        <v>37</v>
      </c>
      <c r="AA835">
        <v>7950</v>
      </c>
      <c r="AB835">
        <v>1</v>
      </c>
      <c r="AC835">
        <v>13</v>
      </c>
      <c r="AD835">
        <v>3</v>
      </c>
      <c r="AE835">
        <v>3</v>
      </c>
      <c r="AF835">
        <v>1</v>
      </c>
      <c r="AG835">
        <v>4</v>
      </c>
      <c r="AH835">
        <v>0</v>
      </c>
      <c r="AI835">
        <v>2</v>
      </c>
      <c r="AJ835">
        <v>2</v>
      </c>
      <c r="AK835" t="str">
        <f>IF(Table2[[#This Row],[Alpha]]&gt;3%,"high performer",IF(Table2[[#This Row],[Alpha]]&gt;0%,"average performer","low performer"))</f>
        <v>high performer</v>
      </c>
      <c r="AL835" s="8">
        <v>3242.7827710284282</v>
      </c>
      <c r="AM835">
        <f>Table2[[#This Row],[Salary]]/Table2[[#This Row],[Market Salary]]</f>
        <v>0.78296949850722564</v>
      </c>
      <c r="AN835" t="str">
        <f>IF(AND(Table2[[#This Row],[Alpha]]&gt;3%,Table2[[#This Row],[Salary]]&lt;MEDIAN(G:G)),"Underpaid",IF(AND(Table2[[#This Row],[Alpha]]&lt;0,Table2[[#This Row],[Salary]]&gt;MEDIAN(G:G)),"Overpaid","Fair"))</f>
        <v>Underpaid</v>
      </c>
      <c r="AO835" t="str">
        <f>IF(AND(Table2[[#This Row],[Alpha]]&gt;3%,Table2[[#This Row],[Tenure]]&gt;5),"Ready Now",IF(AND(Table2[[#This Row],[Alpha]]&gt;0,Table2[[#This Row],[Tenure]]&gt;3),"Ready Soon","Not Ready"))</f>
        <v>Ready Soon</v>
      </c>
    </row>
    <row r="836" spans="1:41" x14ac:dyDescent="0.35">
      <c r="A836">
        <v>34</v>
      </c>
      <c r="B836" t="s">
        <v>32</v>
      </c>
      <c r="C836">
        <v>2</v>
      </c>
      <c r="D836" t="s">
        <v>29</v>
      </c>
      <c r="E836" t="s">
        <v>30</v>
      </c>
      <c r="F836">
        <v>3</v>
      </c>
      <c r="G836" s="7">
        <v>5714</v>
      </c>
      <c r="H836" t="s">
        <v>32</v>
      </c>
      <c r="I836">
        <v>2</v>
      </c>
      <c r="J836">
        <v>6</v>
      </c>
      <c r="K836" s="5">
        <v>0.12</v>
      </c>
      <c r="L836" s="5">
        <v>7.0000000000000007E-2</v>
      </c>
      <c r="M836" s="6">
        <f t="shared" si="39"/>
        <v>4.9999999999999989E-2</v>
      </c>
      <c r="N836" s="8">
        <f t="shared" si="40"/>
        <v>1142.8</v>
      </c>
      <c r="O836">
        <v>500</v>
      </c>
      <c r="P836" t="str">
        <f t="shared" si="41"/>
        <v>low</v>
      </c>
      <c r="Q836" t="s">
        <v>26</v>
      </c>
      <c r="R836">
        <v>1400</v>
      </c>
      <c r="S836" t="s">
        <v>27</v>
      </c>
      <c r="T836">
        <v>9</v>
      </c>
      <c r="U836">
        <v>1</v>
      </c>
      <c r="V836" t="s">
        <v>28</v>
      </c>
      <c r="W836">
        <v>70</v>
      </c>
      <c r="X836">
        <v>3</v>
      </c>
      <c r="Y836">
        <v>2</v>
      </c>
      <c r="Z836" t="s">
        <v>37</v>
      </c>
      <c r="AA836">
        <v>5829</v>
      </c>
      <c r="AB836">
        <v>1</v>
      </c>
      <c r="AC836">
        <v>20</v>
      </c>
      <c r="AD836">
        <v>4</v>
      </c>
      <c r="AE836">
        <v>1</v>
      </c>
      <c r="AF836">
        <v>0</v>
      </c>
      <c r="AG836">
        <v>6</v>
      </c>
      <c r="AH836">
        <v>3</v>
      </c>
      <c r="AI836">
        <v>5</v>
      </c>
      <c r="AJ836">
        <v>1</v>
      </c>
      <c r="AK836" t="str">
        <f>IF(Table2[[#This Row],[Alpha]]&gt;3%,"high performer",IF(Table2[[#This Row],[Alpha]]&gt;0%,"average performer","low performer"))</f>
        <v>high performer</v>
      </c>
      <c r="AL836" s="8">
        <v>7425.6893378918803</v>
      </c>
      <c r="AM836">
        <f>Table2[[#This Row],[Salary]]/Table2[[#This Row],[Market Salary]]</f>
        <v>0.76949084993935102</v>
      </c>
      <c r="AN836" t="str">
        <f>IF(AND(Table2[[#This Row],[Alpha]]&gt;3%,Table2[[#This Row],[Salary]]&lt;MEDIAN(G:G)),"Underpaid",IF(AND(Table2[[#This Row],[Alpha]]&lt;0,Table2[[#This Row],[Salary]]&gt;MEDIAN(G:G)),"Overpaid","Fair"))</f>
        <v>Fair</v>
      </c>
      <c r="AO836" t="str">
        <f>IF(AND(Table2[[#This Row],[Alpha]]&gt;3%,Table2[[#This Row],[Tenure]]&gt;5),"Ready Now",IF(AND(Table2[[#This Row],[Alpha]]&gt;0,Table2[[#This Row],[Tenure]]&gt;3),"Ready Soon","Not Ready"))</f>
        <v>Ready Now</v>
      </c>
    </row>
    <row r="837" spans="1:41" x14ac:dyDescent="0.35">
      <c r="A837">
        <v>35</v>
      </c>
      <c r="B837" t="s">
        <v>32</v>
      </c>
      <c r="C837">
        <v>3</v>
      </c>
      <c r="D837" t="s">
        <v>35</v>
      </c>
      <c r="E837" t="s">
        <v>50</v>
      </c>
      <c r="F837">
        <v>3</v>
      </c>
      <c r="G837" s="7">
        <v>4323</v>
      </c>
      <c r="H837" t="s">
        <v>32</v>
      </c>
      <c r="I837">
        <v>1</v>
      </c>
      <c r="J837">
        <v>5</v>
      </c>
      <c r="K837" s="5">
        <v>0.1</v>
      </c>
      <c r="L837" s="5">
        <v>0.1</v>
      </c>
      <c r="M837" s="6">
        <f t="shared" si="39"/>
        <v>0</v>
      </c>
      <c r="N837" s="8">
        <f t="shared" si="40"/>
        <v>864.6</v>
      </c>
      <c r="O837">
        <v>3000</v>
      </c>
      <c r="P837" t="str">
        <f t="shared" si="41"/>
        <v>low</v>
      </c>
      <c r="Q837" t="s">
        <v>26</v>
      </c>
      <c r="R837">
        <v>528</v>
      </c>
      <c r="S837" t="s">
        <v>50</v>
      </c>
      <c r="T837">
        <v>8</v>
      </c>
      <c r="U837">
        <v>4</v>
      </c>
      <c r="V837" t="s">
        <v>49</v>
      </c>
      <c r="W837">
        <v>100</v>
      </c>
      <c r="X837">
        <v>3</v>
      </c>
      <c r="Y837">
        <v>1</v>
      </c>
      <c r="Z837" t="s">
        <v>31</v>
      </c>
      <c r="AA837">
        <v>7108</v>
      </c>
      <c r="AB837">
        <v>1</v>
      </c>
      <c r="AC837">
        <v>17</v>
      </c>
      <c r="AD837">
        <v>3</v>
      </c>
      <c r="AE837">
        <v>2</v>
      </c>
      <c r="AF837">
        <v>0</v>
      </c>
      <c r="AG837">
        <v>6</v>
      </c>
      <c r="AH837">
        <v>2</v>
      </c>
      <c r="AI837">
        <v>4</v>
      </c>
      <c r="AJ837">
        <v>1</v>
      </c>
      <c r="AK837" t="str">
        <f>IF(Table2[[#This Row],[Alpha]]&gt;3%,"high performer",IF(Table2[[#This Row],[Alpha]]&gt;0%,"average performer","low performer"))</f>
        <v>low performer</v>
      </c>
      <c r="AL837" s="8">
        <v>4589.4046520363781</v>
      </c>
      <c r="AM837">
        <f>Table2[[#This Row],[Salary]]/Table2[[#This Row],[Market Salary]]</f>
        <v>0.94195224168821745</v>
      </c>
      <c r="AN837" t="str">
        <f>IF(AND(Table2[[#This Row],[Alpha]]&gt;3%,Table2[[#This Row],[Salary]]&lt;MEDIAN(G:G)),"Underpaid",IF(AND(Table2[[#This Row],[Alpha]]&lt;0,Table2[[#This Row],[Salary]]&gt;MEDIAN(G:G)),"Overpaid","Fair"))</f>
        <v>Fair</v>
      </c>
      <c r="AO837" t="str">
        <f>IF(AND(Table2[[#This Row],[Alpha]]&gt;3%,Table2[[#This Row],[Tenure]]&gt;5),"Ready Now",IF(AND(Table2[[#This Row],[Alpha]]&gt;0,Table2[[#This Row],[Tenure]]&gt;3),"Ready Soon","Not Ready"))</f>
        <v>Not Ready</v>
      </c>
    </row>
    <row r="838" spans="1:41" x14ac:dyDescent="0.35">
      <c r="A838">
        <v>29</v>
      </c>
      <c r="B838" t="s">
        <v>25</v>
      </c>
      <c r="C838">
        <v>4</v>
      </c>
      <c r="D838" t="s">
        <v>29</v>
      </c>
      <c r="E838" t="s">
        <v>30</v>
      </c>
      <c r="F838">
        <v>1</v>
      </c>
      <c r="G838" s="7">
        <v>7336</v>
      </c>
      <c r="H838" t="s">
        <v>32</v>
      </c>
      <c r="I838">
        <v>1</v>
      </c>
      <c r="J838">
        <v>11</v>
      </c>
      <c r="K838" s="5">
        <v>0.12</v>
      </c>
      <c r="L838" s="5">
        <v>0.11</v>
      </c>
      <c r="M838" s="6">
        <f t="shared" si="39"/>
        <v>9.999999999999995E-3</v>
      </c>
      <c r="N838" s="8">
        <f t="shared" si="40"/>
        <v>1467.2</v>
      </c>
      <c r="O838">
        <v>1200</v>
      </c>
      <c r="P838" t="str">
        <f t="shared" si="41"/>
        <v>low</v>
      </c>
      <c r="Q838" t="s">
        <v>26</v>
      </c>
      <c r="R838">
        <v>408</v>
      </c>
      <c r="S838" t="s">
        <v>27</v>
      </c>
      <c r="T838">
        <v>23</v>
      </c>
      <c r="U838">
        <v>1</v>
      </c>
      <c r="V838" t="s">
        <v>28</v>
      </c>
      <c r="W838">
        <v>45</v>
      </c>
      <c r="X838">
        <v>2</v>
      </c>
      <c r="Y838">
        <v>3</v>
      </c>
      <c r="Z838" t="s">
        <v>37</v>
      </c>
      <c r="AA838">
        <v>11162</v>
      </c>
      <c r="AB838">
        <v>1</v>
      </c>
      <c r="AC838">
        <v>13</v>
      </c>
      <c r="AD838">
        <v>3</v>
      </c>
      <c r="AE838">
        <v>1</v>
      </c>
      <c r="AF838">
        <v>1</v>
      </c>
      <c r="AG838">
        <v>11</v>
      </c>
      <c r="AH838">
        <v>3</v>
      </c>
      <c r="AI838">
        <v>8</v>
      </c>
      <c r="AJ838">
        <v>3</v>
      </c>
      <c r="AK838" t="str">
        <f>IF(Table2[[#This Row],[Alpha]]&gt;3%,"high performer",IF(Table2[[#This Row],[Alpha]]&gt;0%,"average performer","low performer"))</f>
        <v>average performer</v>
      </c>
      <c r="AL838" s="8">
        <v>8531.7117847244372</v>
      </c>
      <c r="AM838">
        <f>Table2[[#This Row],[Salary]]/Table2[[#This Row],[Market Salary]]</f>
        <v>0.85985089336171749</v>
      </c>
      <c r="AN838" t="str">
        <f>IF(AND(Table2[[#This Row],[Alpha]]&gt;3%,Table2[[#This Row],[Salary]]&lt;MEDIAN(G:G)),"Underpaid",IF(AND(Table2[[#This Row],[Alpha]]&lt;0,Table2[[#This Row],[Salary]]&gt;MEDIAN(G:G)),"Overpaid","Fair"))</f>
        <v>Fair</v>
      </c>
      <c r="AO838" t="str">
        <f>IF(AND(Table2[[#This Row],[Alpha]]&gt;3%,Table2[[#This Row],[Tenure]]&gt;5),"Ready Now",IF(AND(Table2[[#This Row],[Alpha]]&gt;0,Table2[[#This Row],[Tenure]]&gt;3),"Ready Soon","Not Ready"))</f>
        <v>Ready Soon</v>
      </c>
    </row>
    <row r="839" spans="1:41" x14ac:dyDescent="0.35">
      <c r="A839">
        <v>40</v>
      </c>
      <c r="B839" t="s">
        <v>32</v>
      </c>
      <c r="C839">
        <v>2</v>
      </c>
      <c r="D839" t="s">
        <v>29</v>
      </c>
      <c r="E839" t="s">
        <v>47</v>
      </c>
      <c r="F839">
        <v>3</v>
      </c>
      <c r="G839" s="7">
        <v>13499</v>
      </c>
      <c r="H839" t="s">
        <v>32</v>
      </c>
      <c r="I839">
        <v>2</v>
      </c>
      <c r="J839">
        <v>18</v>
      </c>
      <c r="K839" s="5">
        <v>0.1</v>
      </c>
      <c r="L839" s="5">
        <v>0.1</v>
      </c>
      <c r="M839" s="6">
        <f t="shared" si="39"/>
        <v>0</v>
      </c>
      <c r="N839" s="8">
        <f t="shared" si="40"/>
        <v>2699.8</v>
      </c>
      <c r="O839">
        <v>3000</v>
      </c>
      <c r="P839" t="str">
        <f t="shared" si="41"/>
        <v>medium</v>
      </c>
      <c r="Q839" t="s">
        <v>33</v>
      </c>
      <c r="R839">
        <v>593</v>
      </c>
      <c r="S839" t="s">
        <v>34</v>
      </c>
      <c r="T839">
        <v>9</v>
      </c>
      <c r="U839">
        <v>4</v>
      </c>
      <c r="V839" t="s">
        <v>40</v>
      </c>
      <c r="W839">
        <v>88</v>
      </c>
      <c r="X839">
        <v>3</v>
      </c>
      <c r="Y839">
        <v>3</v>
      </c>
      <c r="Z839" t="s">
        <v>31</v>
      </c>
      <c r="AA839">
        <v>13782</v>
      </c>
      <c r="AB839">
        <v>9</v>
      </c>
      <c r="AC839">
        <v>17</v>
      </c>
      <c r="AD839">
        <v>3</v>
      </c>
      <c r="AE839">
        <v>3</v>
      </c>
      <c r="AF839">
        <v>0</v>
      </c>
      <c r="AG839">
        <v>20</v>
      </c>
      <c r="AH839">
        <v>3</v>
      </c>
      <c r="AI839">
        <v>7</v>
      </c>
      <c r="AJ839">
        <v>2</v>
      </c>
      <c r="AK839" t="str">
        <f>IF(Table2[[#This Row],[Alpha]]&gt;3%,"high performer",IF(Table2[[#This Row],[Alpha]]&gt;0%,"average performer","low performer"))</f>
        <v>low performer</v>
      </c>
      <c r="AL839" s="8">
        <v>14935.772892015695</v>
      </c>
      <c r="AM839">
        <f>Table2[[#This Row],[Salary]]/Table2[[#This Row],[Market Salary]]</f>
        <v>0.90380324457238104</v>
      </c>
      <c r="AN839" t="str">
        <f>IF(AND(Table2[[#This Row],[Alpha]]&gt;3%,Table2[[#This Row],[Salary]]&lt;MEDIAN(G:G)),"Underpaid",IF(AND(Table2[[#This Row],[Alpha]]&lt;0,Table2[[#This Row],[Salary]]&gt;MEDIAN(G:G)),"Overpaid","Fair"))</f>
        <v>Fair</v>
      </c>
      <c r="AO839" t="str">
        <f>IF(AND(Table2[[#This Row],[Alpha]]&gt;3%,Table2[[#This Row],[Tenure]]&gt;5),"Ready Now",IF(AND(Table2[[#This Row],[Alpha]]&gt;0,Table2[[#This Row],[Tenure]]&gt;3),"Ready Soon","Not Ready"))</f>
        <v>Not Ready</v>
      </c>
    </row>
    <row r="840" spans="1:41" x14ac:dyDescent="0.35">
      <c r="A840">
        <v>42</v>
      </c>
      <c r="B840" t="s">
        <v>25</v>
      </c>
      <c r="C840">
        <v>3</v>
      </c>
      <c r="D840" t="s">
        <v>35</v>
      </c>
      <c r="E840" t="s">
        <v>30</v>
      </c>
      <c r="F840">
        <v>1</v>
      </c>
      <c r="G840" s="7">
        <v>13758</v>
      </c>
      <c r="H840" t="s">
        <v>25</v>
      </c>
      <c r="I840">
        <v>2</v>
      </c>
      <c r="J840">
        <v>21</v>
      </c>
      <c r="K840" s="5">
        <v>0.1</v>
      </c>
      <c r="L840" s="5">
        <v>7.0000000000000007E-2</v>
      </c>
      <c r="M840" s="6">
        <f t="shared" si="39"/>
        <v>0.03</v>
      </c>
      <c r="N840" s="8">
        <f t="shared" si="40"/>
        <v>2751.6000000000004</v>
      </c>
      <c r="O840">
        <v>3000</v>
      </c>
      <c r="P840" t="str">
        <f t="shared" si="41"/>
        <v>medium</v>
      </c>
      <c r="Q840" t="s">
        <v>33</v>
      </c>
      <c r="R840">
        <v>481</v>
      </c>
      <c r="S840" t="s">
        <v>27</v>
      </c>
      <c r="T840">
        <v>12</v>
      </c>
      <c r="U840">
        <v>3</v>
      </c>
      <c r="V840" t="s">
        <v>28</v>
      </c>
      <c r="W840">
        <v>44</v>
      </c>
      <c r="X840">
        <v>3</v>
      </c>
      <c r="Y840">
        <v>4</v>
      </c>
      <c r="Z840" t="s">
        <v>31</v>
      </c>
      <c r="AA840">
        <v>2447</v>
      </c>
      <c r="AB840">
        <v>0</v>
      </c>
      <c r="AC840">
        <v>12</v>
      </c>
      <c r="AD840">
        <v>3</v>
      </c>
      <c r="AE840">
        <v>2</v>
      </c>
      <c r="AF840">
        <v>0</v>
      </c>
      <c r="AG840">
        <v>22</v>
      </c>
      <c r="AH840">
        <v>2</v>
      </c>
      <c r="AI840">
        <v>9</v>
      </c>
      <c r="AJ840">
        <v>13</v>
      </c>
      <c r="AK840" t="str">
        <f>IF(Table2[[#This Row],[Alpha]]&gt;3%,"high performer",IF(Table2[[#This Row],[Alpha]]&gt;0%,"average performer","low performer"))</f>
        <v>average performer</v>
      </c>
      <c r="AL840" s="8">
        <v>14922.287657531939</v>
      </c>
      <c r="AM840">
        <f>Table2[[#This Row],[Salary]]/Table2[[#This Row],[Market Salary]]</f>
        <v>0.92197659740567517</v>
      </c>
      <c r="AN840" t="str">
        <f>IF(AND(Table2[[#This Row],[Alpha]]&gt;3%,Table2[[#This Row],[Salary]]&lt;MEDIAN(G:G)),"Underpaid",IF(AND(Table2[[#This Row],[Alpha]]&lt;0,Table2[[#This Row],[Salary]]&gt;MEDIAN(G:G)),"Overpaid","Fair"))</f>
        <v>Fair</v>
      </c>
      <c r="AO840" t="str">
        <f>IF(AND(Table2[[#This Row],[Alpha]]&gt;3%,Table2[[#This Row],[Tenure]]&gt;5),"Ready Now",IF(AND(Table2[[#This Row],[Alpha]]&gt;0,Table2[[#This Row],[Tenure]]&gt;3),"Ready Soon","Not Ready"))</f>
        <v>Ready Soon</v>
      </c>
    </row>
    <row r="841" spans="1:41" x14ac:dyDescent="0.35">
      <c r="A841">
        <v>42</v>
      </c>
      <c r="B841" t="s">
        <v>32</v>
      </c>
      <c r="C841">
        <v>2</v>
      </c>
      <c r="D841" t="s">
        <v>35</v>
      </c>
      <c r="E841" t="s">
        <v>30</v>
      </c>
      <c r="F841">
        <v>1</v>
      </c>
      <c r="G841" s="7">
        <v>5155</v>
      </c>
      <c r="H841" t="s">
        <v>32</v>
      </c>
      <c r="I841">
        <v>4</v>
      </c>
      <c r="J841">
        <v>6</v>
      </c>
      <c r="K841" s="5">
        <v>0.12</v>
      </c>
      <c r="L841" s="5">
        <v>0.09</v>
      </c>
      <c r="M841" s="6">
        <f t="shared" si="39"/>
        <v>0.03</v>
      </c>
      <c r="N841" s="8">
        <f t="shared" si="40"/>
        <v>1031</v>
      </c>
      <c r="O841">
        <v>4500</v>
      </c>
      <c r="P841" t="str">
        <f t="shared" si="41"/>
        <v>medium</v>
      </c>
      <c r="Q841" t="s">
        <v>26</v>
      </c>
      <c r="R841">
        <v>647</v>
      </c>
      <c r="S841" t="s">
        <v>27</v>
      </c>
      <c r="T841">
        <v>4</v>
      </c>
      <c r="U841">
        <v>4</v>
      </c>
      <c r="V841" t="s">
        <v>48</v>
      </c>
      <c r="W841">
        <v>45</v>
      </c>
      <c r="X841">
        <v>3</v>
      </c>
      <c r="Y841">
        <v>2</v>
      </c>
      <c r="Z841" t="s">
        <v>31</v>
      </c>
      <c r="AA841">
        <v>2253</v>
      </c>
      <c r="AB841">
        <v>7</v>
      </c>
      <c r="AC841">
        <v>13</v>
      </c>
      <c r="AD841">
        <v>3</v>
      </c>
      <c r="AE841">
        <v>4</v>
      </c>
      <c r="AF841">
        <v>0</v>
      </c>
      <c r="AG841">
        <v>9</v>
      </c>
      <c r="AH841">
        <v>3</v>
      </c>
      <c r="AI841">
        <v>4</v>
      </c>
      <c r="AJ841">
        <v>1</v>
      </c>
      <c r="AK841" t="str">
        <f>IF(Table2[[#This Row],[Alpha]]&gt;3%,"high performer",IF(Table2[[#This Row],[Alpha]]&gt;0%,"average performer","low performer"))</f>
        <v>average performer</v>
      </c>
      <c r="AL841" s="8">
        <v>5355.2517006873022</v>
      </c>
      <c r="AM841">
        <f>Table2[[#This Row],[Salary]]/Table2[[#This Row],[Market Salary]]</f>
        <v>0.96260648203302912</v>
      </c>
      <c r="AN841" t="str">
        <f>IF(AND(Table2[[#This Row],[Alpha]]&gt;3%,Table2[[#This Row],[Salary]]&lt;MEDIAN(G:G)),"Underpaid",IF(AND(Table2[[#This Row],[Alpha]]&lt;0,Table2[[#This Row],[Salary]]&gt;MEDIAN(G:G)),"Overpaid","Fair"))</f>
        <v>Fair</v>
      </c>
      <c r="AO841" t="str">
        <f>IF(AND(Table2[[#This Row],[Alpha]]&gt;3%,Table2[[#This Row],[Tenure]]&gt;5),"Ready Now",IF(AND(Table2[[#This Row],[Alpha]]&gt;0,Table2[[#This Row],[Tenure]]&gt;3),"Ready Soon","Not Ready"))</f>
        <v>Ready Soon</v>
      </c>
    </row>
    <row r="842" spans="1:41" x14ac:dyDescent="0.35">
      <c r="A842">
        <v>35</v>
      </c>
      <c r="B842" t="s">
        <v>32</v>
      </c>
      <c r="C842">
        <v>4</v>
      </c>
      <c r="D842" t="s">
        <v>35</v>
      </c>
      <c r="E842" t="s">
        <v>39</v>
      </c>
      <c r="F842">
        <v>3</v>
      </c>
      <c r="G842" s="7">
        <v>2258</v>
      </c>
      <c r="H842" t="s">
        <v>32</v>
      </c>
      <c r="I842">
        <v>3</v>
      </c>
      <c r="J842">
        <v>8</v>
      </c>
      <c r="K842" s="5">
        <v>0.15</v>
      </c>
      <c r="L842" s="5">
        <v>0.11</v>
      </c>
      <c r="M842" s="6">
        <f t="shared" si="39"/>
        <v>3.9999999999999994E-2</v>
      </c>
      <c r="N842" s="8">
        <f t="shared" si="40"/>
        <v>451.6</v>
      </c>
      <c r="O842">
        <v>1200</v>
      </c>
      <c r="P842" t="str">
        <f t="shared" si="41"/>
        <v>low</v>
      </c>
      <c r="Q842" t="s">
        <v>26</v>
      </c>
      <c r="R842">
        <v>982</v>
      </c>
      <c r="S842" t="s">
        <v>34</v>
      </c>
      <c r="T842">
        <v>1</v>
      </c>
      <c r="U842">
        <v>4</v>
      </c>
      <c r="V842" t="s">
        <v>40</v>
      </c>
      <c r="W842">
        <v>58</v>
      </c>
      <c r="X842">
        <v>2</v>
      </c>
      <c r="Y842">
        <v>1</v>
      </c>
      <c r="Z842" t="s">
        <v>37</v>
      </c>
      <c r="AA842">
        <v>16340</v>
      </c>
      <c r="AB842">
        <v>6</v>
      </c>
      <c r="AC842">
        <v>12</v>
      </c>
      <c r="AD842">
        <v>3</v>
      </c>
      <c r="AE842">
        <v>2</v>
      </c>
      <c r="AF842">
        <v>1</v>
      </c>
      <c r="AG842">
        <v>10</v>
      </c>
      <c r="AH842">
        <v>2</v>
      </c>
      <c r="AI842">
        <v>0</v>
      </c>
      <c r="AJ842">
        <v>1</v>
      </c>
      <c r="AK842" t="str">
        <f>IF(Table2[[#This Row],[Alpha]]&gt;3%,"high performer",IF(Table2[[#This Row],[Alpha]]&gt;0%,"average performer","low performer"))</f>
        <v>high performer</v>
      </c>
      <c r="AL842" s="8">
        <v>2565.0924453637294</v>
      </c>
      <c r="AM842">
        <f>Table2[[#This Row],[Salary]]/Table2[[#This Row],[Market Salary]]</f>
        <v>0.88028016459259273</v>
      </c>
      <c r="AN842" t="str">
        <f>IF(AND(Table2[[#This Row],[Alpha]]&gt;3%,Table2[[#This Row],[Salary]]&lt;MEDIAN(G:G)),"Underpaid",IF(AND(Table2[[#This Row],[Alpha]]&lt;0,Table2[[#This Row],[Salary]]&gt;MEDIAN(G:G)),"Overpaid","Fair"))</f>
        <v>Underpaid</v>
      </c>
      <c r="AO842" t="str">
        <f>IF(AND(Table2[[#This Row],[Alpha]]&gt;3%,Table2[[#This Row],[Tenure]]&gt;5),"Ready Now",IF(AND(Table2[[#This Row],[Alpha]]&gt;0,Table2[[#This Row],[Tenure]]&gt;3),"Ready Soon","Not Ready"))</f>
        <v>Ready Now</v>
      </c>
    </row>
    <row r="843" spans="1:41" x14ac:dyDescent="0.35">
      <c r="A843">
        <v>24</v>
      </c>
      <c r="B843" t="s">
        <v>32</v>
      </c>
      <c r="C843">
        <v>4</v>
      </c>
      <c r="D843" t="s">
        <v>35</v>
      </c>
      <c r="E843" t="s">
        <v>39</v>
      </c>
      <c r="F843">
        <v>2</v>
      </c>
      <c r="G843" s="7">
        <v>3597</v>
      </c>
      <c r="H843" t="s">
        <v>32</v>
      </c>
      <c r="I843">
        <v>3</v>
      </c>
      <c r="J843">
        <v>4</v>
      </c>
      <c r="K843" s="5">
        <v>0.1</v>
      </c>
      <c r="L843" s="5">
        <v>7.0000000000000007E-2</v>
      </c>
      <c r="M843" s="6">
        <f t="shared" si="39"/>
        <v>0.03</v>
      </c>
      <c r="N843" s="8">
        <f t="shared" si="40"/>
        <v>719.40000000000009</v>
      </c>
      <c r="O843">
        <v>3000</v>
      </c>
      <c r="P843" t="str">
        <f t="shared" si="41"/>
        <v>low</v>
      </c>
      <c r="Q843" t="s">
        <v>26</v>
      </c>
      <c r="R843">
        <v>477</v>
      </c>
      <c r="S843" t="s">
        <v>34</v>
      </c>
      <c r="T843">
        <v>24</v>
      </c>
      <c r="U843">
        <v>3</v>
      </c>
      <c r="V843" t="s">
        <v>40</v>
      </c>
      <c r="W843">
        <v>49</v>
      </c>
      <c r="X843">
        <v>3</v>
      </c>
      <c r="Y843">
        <v>1</v>
      </c>
      <c r="Z843" t="s">
        <v>31</v>
      </c>
      <c r="AA843">
        <v>6409</v>
      </c>
      <c r="AB843">
        <v>8</v>
      </c>
      <c r="AC843">
        <v>22</v>
      </c>
      <c r="AD843">
        <v>4</v>
      </c>
      <c r="AE843">
        <v>4</v>
      </c>
      <c r="AF843">
        <v>0</v>
      </c>
      <c r="AG843">
        <v>6</v>
      </c>
      <c r="AH843">
        <v>2</v>
      </c>
      <c r="AI843">
        <v>3</v>
      </c>
      <c r="AJ843">
        <v>1</v>
      </c>
      <c r="AK843" t="str">
        <f>IF(Table2[[#This Row],[Alpha]]&gt;3%,"high performer",IF(Table2[[#This Row],[Alpha]]&gt;0%,"average performer","low performer"))</f>
        <v>average performer</v>
      </c>
      <c r="AL843" s="8">
        <v>4408.7593671586656</v>
      </c>
      <c r="AM843">
        <f>Table2[[#This Row],[Salary]]/Table2[[#This Row],[Market Salary]]</f>
        <v>0.81587578283234263</v>
      </c>
      <c r="AN843" t="str">
        <f>IF(AND(Table2[[#This Row],[Alpha]]&gt;3%,Table2[[#This Row],[Salary]]&lt;MEDIAN(G:G)),"Underpaid",IF(AND(Table2[[#This Row],[Alpha]]&lt;0,Table2[[#This Row],[Salary]]&gt;MEDIAN(G:G)),"Overpaid","Fair"))</f>
        <v>Fair</v>
      </c>
      <c r="AO843" t="str">
        <f>IF(AND(Table2[[#This Row],[Alpha]]&gt;3%,Table2[[#This Row],[Tenure]]&gt;5),"Ready Now",IF(AND(Table2[[#This Row],[Alpha]]&gt;0,Table2[[#This Row],[Tenure]]&gt;3),"Ready Soon","Not Ready"))</f>
        <v>Ready Soon</v>
      </c>
    </row>
    <row r="844" spans="1:41" x14ac:dyDescent="0.35">
      <c r="A844">
        <v>28</v>
      </c>
      <c r="B844" t="s">
        <v>25</v>
      </c>
      <c r="C844">
        <v>3</v>
      </c>
      <c r="D844" t="s">
        <v>29</v>
      </c>
      <c r="E844" t="s">
        <v>39</v>
      </c>
      <c r="F844">
        <v>4</v>
      </c>
      <c r="G844" s="7">
        <v>2515</v>
      </c>
      <c r="H844" t="s">
        <v>25</v>
      </c>
      <c r="I844">
        <v>2</v>
      </c>
      <c r="J844">
        <v>1</v>
      </c>
      <c r="K844" s="5">
        <v>0.1</v>
      </c>
      <c r="L844" s="5">
        <v>0.1</v>
      </c>
      <c r="M844" s="6">
        <f t="shared" si="39"/>
        <v>0</v>
      </c>
      <c r="N844" s="8">
        <f t="shared" si="40"/>
        <v>503</v>
      </c>
      <c r="O844">
        <v>3000</v>
      </c>
      <c r="P844" t="str">
        <f t="shared" si="41"/>
        <v>low</v>
      </c>
      <c r="Q844" t="s">
        <v>26</v>
      </c>
      <c r="R844">
        <v>1485</v>
      </c>
      <c r="S844" t="s">
        <v>34</v>
      </c>
      <c r="T844">
        <v>12</v>
      </c>
      <c r="U844">
        <v>1</v>
      </c>
      <c r="V844" t="s">
        <v>28</v>
      </c>
      <c r="W844">
        <v>79</v>
      </c>
      <c r="X844">
        <v>3</v>
      </c>
      <c r="Y844">
        <v>1</v>
      </c>
      <c r="Z844" t="s">
        <v>37</v>
      </c>
      <c r="AA844">
        <v>22955</v>
      </c>
      <c r="AB844">
        <v>1</v>
      </c>
      <c r="AC844">
        <v>11</v>
      </c>
      <c r="AD844">
        <v>3</v>
      </c>
      <c r="AE844">
        <v>4</v>
      </c>
      <c r="AF844">
        <v>0</v>
      </c>
      <c r="AG844">
        <v>1</v>
      </c>
      <c r="AH844">
        <v>4</v>
      </c>
      <c r="AI844">
        <v>1</v>
      </c>
      <c r="AJ844">
        <v>0</v>
      </c>
      <c r="AK844" t="str">
        <f>IF(Table2[[#This Row],[Alpha]]&gt;3%,"high performer",IF(Table2[[#This Row],[Alpha]]&gt;0%,"average performer","low performer"))</f>
        <v>low performer</v>
      </c>
      <c r="AL844" s="8">
        <v>3235.0388301823027</v>
      </c>
      <c r="AM844">
        <f>Table2[[#This Row],[Salary]]/Table2[[#This Row],[Market Salary]]</f>
        <v>0.77742498066345411</v>
      </c>
      <c r="AN844" t="str">
        <f>IF(AND(Table2[[#This Row],[Alpha]]&gt;3%,Table2[[#This Row],[Salary]]&lt;MEDIAN(G:G)),"Underpaid",IF(AND(Table2[[#This Row],[Alpha]]&lt;0,Table2[[#This Row],[Salary]]&gt;MEDIAN(G:G)),"Overpaid","Fair"))</f>
        <v>Fair</v>
      </c>
      <c r="AO844" t="str">
        <f>IF(AND(Table2[[#This Row],[Alpha]]&gt;3%,Table2[[#This Row],[Tenure]]&gt;5),"Ready Now",IF(AND(Table2[[#This Row],[Alpha]]&gt;0,Table2[[#This Row],[Tenure]]&gt;3),"Ready Soon","Not Ready"))</f>
        <v>Not Ready</v>
      </c>
    </row>
    <row r="845" spans="1:41" x14ac:dyDescent="0.35">
      <c r="A845">
        <v>26</v>
      </c>
      <c r="B845" t="s">
        <v>32</v>
      </c>
      <c r="C845">
        <v>1</v>
      </c>
      <c r="D845" t="s">
        <v>35</v>
      </c>
      <c r="E845" t="s">
        <v>39</v>
      </c>
      <c r="F845">
        <v>4</v>
      </c>
      <c r="G845" s="7">
        <v>4420</v>
      </c>
      <c r="H845" t="s">
        <v>32</v>
      </c>
      <c r="I845">
        <v>3</v>
      </c>
      <c r="J845">
        <v>8</v>
      </c>
      <c r="K845" s="5">
        <v>0.08</v>
      </c>
      <c r="L845" s="5">
        <v>0.11</v>
      </c>
      <c r="M845" s="6">
        <f t="shared" si="39"/>
        <v>-0.03</v>
      </c>
      <c r="N845" s="8">
        <f t="shared" si="40"/>
        <v>884</v>
      </c>
      <c r="O845">
        <v>500</v>
      </c>
      <c r="P845" t="str">
        <f t="shared" si="41"/>
        <v>low</v>
      </c>
      <c r="Q845" t="s">
        <v>26</v>
      </c>
      <c r="R845">
        <v>1384</v>
      </c>
      <c r="S845" t="s">
        <v>34</v>
      </c>
      <c r="T845">
        <v>3</v>
      </c>
      <c r="U845">
        <v>4</v>
      </c>
      <c r="V845" t="s">
        <v>40</v>
      </c>
      <c r="W845">
        <v>82</v>
      </c>
      <c r="X845">
        <v>4</v>
      </c>
      <c r="Y845">
        <v>1</v>
      </c>
      <c r="Z845" t="s">
        <v>37</v>
      </c>
      <c r="AA845">
        <v>13421</v>
      </c>
      <c r="AB845">
        <v>1</v>
      </c>
      <c r="AC845">
        <v>22</v>
      </c>
      <c r="AD845">
        <v>4</v>
      </c>
      <c r="AE845">
        <v>2</v>
      </c>
      <c r="AF845">
        <v>1</v>
      </c>
      <c r="AG845">
        <v>8</v>
      </c>
      <c r="AH845">
        <v>2</v>
      </c>
      <c r="AI845">
        <v>7</v>
      </c>
      <c r="AJ845">
        <v>0</v>
      </c>
      <c r="AK845" t="str">
        <f>IF(Table2[[#This Row],[Alpha]]&gt;3%,"high performer",IF(Table2[[#This Row],[Alpha]]&gt;0%,"average performer","low performer"))</f>
        <v>low performer</v>
      </c>
      <c r="AL845" s="8">
        <v>5008.8560722017455</v>
      </c>
      <c r="AM845">
        <f>Table2[[#This Row],[Salary]]/Table2[[#This Row],[Market Salary]]</f>
        <v>0.88243701481665815</v>
      </c>
      <c r="AN845" t="str">
        <f>IF(AND(Table2[[#This Row],[Alpha]]&gt;3%,Table2[[#This Row],[Salary]]&lt;MEDIAN(G:G)),"Underpaid",IF(AND(Table2[[#This Row],[Alpha]]&lt;0,Table2[[#This Row],[Salary]]&gt;MEDIAN(G:G)),"Overpaid","Fair"))</f>
        <v>Fair</v>
      </c>
      <c r="AO845" t="str">
        <f>IF(AND(Table2[[#This Row],[Alpha]]&gt;3%,Table2[[#This Row],[Tenure]]&gt;5),"Ready Now",IF(AND(Table2[[#This Row],[Alpha]]&gt;0,Table2[[#This Row],[Tenure]]&gt;3),"Ready Soon","Not Ready"))</f>
        <v>Not Ready</v>
      </c>
    </row>
    <row r="846" spans="1:41" x14ac:dyDescent="0.35">
      <c r="A846">
        <v>30</v>
      </c>
      <c r="B846" t="s">
        <v>32</v>
      </c>
      <c r="C846">
        <v>3</v>
      </c>
      <c r="D846" t="s">
        <v>35</v>
      </c>
      <c r="E846" t="s">
        <v>30</v>
      </c>
      <c r="F846">
        <v>3</v>
      </c>
      <c r="G846" s="7">
        <v>6578</v>
      </c>
      <c r="H846" t="s">
        <v>32</v>
      </c>
      <c r="I846">
        <v>3</v>
      </c>
      <c r="J846">
        <v>10</v>
      </c>
      <c r="K846" s="5">
        <v>0.08</v>
      </c>
      <c r="L846" s="5">
        <v>0.1</v>
      </c>
      <c r="M846" s="6">
        <f t="shared" si="39"/>
        <v>-2.0000000000000004E-2</v>
      </c>
      <c r="N846" s="8">
        <f t="shared" si="40"/>
        <v>1315.6000000000001</v>
      </c>
      <c r="O846">
        <v>3000</v>
      </c>
      <c r="P846" t="str">
        <f t="shared" si="41"/>
        <v>low</v>
      </c>
      <c r="Q846" t="s">
        <v>26</v>
      </c>
      <c r="R846">
        <v>852</v>
      </c>
      <c r="S846" t="s">
        <v>27</v>
      </c>
      <c r="T846">
        <v>10</v>
      </c>
      <c r="U846">
        <v>3</v>
      </c>
      <c r="V846" t="s">
        <v>48</v>
      </c>
      <c r="W846">
        <v>72</v>
      </c>
      <c r="X846">
        <v>2</v>
      </c>
      <c r="Y846">
        <v>2</v>
      </c>
      <c r="Z846" t="s">
        <v>37</v>
      </c>
      <c r="AA846">
        <v>2706</v>
      </c>
      <c r="AB846">
        <v>1</v>
      </c>
      <c r="AC846">
        <v>18</v>
      </c>
      <c r="AD846">
        <v>3</v>
      </c>
      <c r="AE846">
        <v>1</v>
      </c>
      <c r="AF846">
        <v>1</v>
      </c>
      <c r="AG846">
        <v>10</v>
      </c>
      <c r="AH846">
        <v>3</v>
      </c>
      <c r="AI846">
        <v>3</v>
      </c>
      <c r="AJ846">
        <v>1</v>
      </c>
      <c r="AK846" t="str">
        <f>IF(Table2[[#This Row],[Alpha]]&gt;3%,"high performer",IF(Table2[[#This Row],[Alpha]]&gt;0%,"average performer","low performer"))</f>
        <v>low performer</v>
      </c>
      <c r="AL846" s="8">
        <v>7753.1831673172164</v>
      </c>
      <c r="AM846">
        <f>Table2[[#This Row],[Salary]]/Table2[[#This Row],[Market Salary]]</f>
        <v>0.84842571857826266</v>
      </c>
      <c r="AN846" t="str">
        <f>IF(AND(Table2[[#This Row],[Alpha]]&gt;3%,Table2[[#This Row],[Salary]]&lt;MEDIAN(G:G)),"Underpaid",IF(AND(Table2[[#This Row],[Alpha]]&lt;0,Table2[[#This Row],[Salary]]&gt;MEDIAN(G:G)),"Overpaid","Fair"))</f>
        <v>Overpaid</v>
      </c>
      <c r="AO846" t="str">
        <f>IF(AND(Table2[[#This Row],[Alpha]]&gt;3%,Table2[[#This Row],[Tenure]]&gt;5),"Ready Now",IF(AND(Table2[[#This Row],[Alpha]]&gt;0,Table2[[#This Row],[Tenure]]&gt;3),"Ready Soon","Not Ready"))</f>
        <v>Not Ready</v>
      </c>
    </row>
    <row r="847" spans="1:41" x14ac:dyDescent="0.35">
      <c r="A847">
        <v>40</v>
      </c>
      <c r="B847" t="s">
        <v>32</v>
      </c>
      <c r="C847">
        <v>3</v>
      </c>
      <c r="D847" t="s">
        <v>29</v>
      </c>
      <c r="E847" t="s">
        <v>36</v>
      </c>
      <c r="F847">
        <v>4</v>
      </c>
      <c r="G847" s="7">
        <v>4422</v>
      </c>
      <c r="H847" t="s">
        <v>25</v>
      </c>
      <c r="I847">
        <v>1</v>
      </c>
      <c r="J847">
        <v>1</v>
      </c>
      <c r="K847" s="5">
        <v>0.15</v>
      </c>
      <c r="L847" s="5">
        <v>0.1</v>
      </c>
      <c r="M847" s="6">
        <f t="shared" si="39"/>
        <v>4.9999999999999989E-2</v>
      </c>
      <c r="N847" s="8">
        <f t="shared" si="40"/>
        <v>884.40000000000009</v>
      </c>
      <c r="O847">
        <v>500</v>
      </c>
      <c r="P847" t="str">
        <f t="shared" si="41"/>
        <v>low</v>
      </c>
      <c r="Q847" t="s">
        <v>33</v>
      </c>
      <c r="R847">
        <v>902</v>
      </c>
      <c r="S847" t="s">
        <v>34</v>
      </c>
      <c r="T847">
        <v>26</v>
      </c>
      <c r="U847">
        <v>2</v>
      </c>
      <c r="V847" t="s">
        <v>40</v>
      </c>
      <c r="W847">
        <v>92</v>
      </c>
      <c r="X847">
        <v>2</v>
      </c>
      <c r="Y847">
        <v>2</v>
      </c>
      <c r="Z847" t="s">
        <v>37</v>
      </c>
      <c r="AA847">
        <v>21203</v>
      </c>
      <c r="AB847">
        <v>3</v>
      </c>
      <c r="AC847">
        <v>13</v>
      </c>
      <c r="AD847">
        <v>3</v>
      </c>
      <c r="AE847">
        <v>4</v>
      </c>
      <c r="AF847">
        <v>1</v>
      </c>
      <c r="AG847">
        <v>16</v>
      </c>
      <c r="AH847">
        <v>3</v>
      </c>
      <c r="AI847">
        <v>1</v>
      </c>
      <c r="AJ847">
        <v>0</v>
      </c>
      <c r="AK847" t="str">
        <f>IF(Table2[[#This Row],[Alpha]]&gt;3%,"high performer",IF(Table2[[#This Row],[Alpha]]&gt;0%,"average performer","low performer"))</f>
        <v>high performer</v>
      </c>
      <c r="AL847" s="8">
        <v>5000.8480007609542</v>
      </c>
      <c r="AM847">
        <f>Table2[[#This Row],[Salary]]/Table2[[#This Row],[Market Salary]]</f>
        <v>0.88425003106015743</v>
      </c>
      <c r="AN847" t="str">
        <f>IF(AND(Table2[[#This Row],[Alpha]]&gt;3%,Table2[[#This Row],[Salary]]&lt;MEDIAN(G:G)),"Underpaid",IF(AND(Table2[[#This Row],[Alpha]]&lt;0,Table2[[#This Row],[Salary]]&gt;MEDIAN(G:G)),"Overpaid","Fair"))</f>
        <v>Underpaid</v>
      </c>
      <c r="AO847" t="str">
        <f>IF(AND(Table2[[#This Row],[Alpha]]&gt;3%,Table2[[#This Row],[Tenure]]&gt;5),"Ready Now",IF(AND(Table2[[#This Row],[Alpha]]&gt;0,Table2[[#This Row],[Tenure]]&gt;3),"Ready Soon","Not Ready"))</f>
        <v>Not Ready</v>
      </c>
    </row>
    <row r="848" spans="1:41" x14ac:dyDescent="0.35">
      <c r="A848">
        <v>35</v>
      </c>
      <c r="B848" t="s">
        <v>32</v>
      </c>
      <c r="C848">
        <v>3</v>
      </c>
      <c r="D848" t="s">
        <v>35</v>
      </c>
      <c r="E848" t="s">
        <v>42</v>
      </c>
      <c r="F848">
        <v>2</v>
      </c>
      <c r="G848" s="7">
        <v>10274</v>
      </c>
      <c r="H848" t="s">
        <v>32</v>
      </c>
      <c r="I848">
        <v>4</v>
      </c>
      <c r="J848">
        <v>7</v>
      </c>
      <c r="K848" s="5">
        <v>0.12</v>
      </c>
      <c r="L848" s="5">
        <v>0.09</v>
      </c>
      <c r="M848" s="6">
        <f t="shared" si="39"/>
        <v>0.03</v>
      </c>
      <c r="N848" s="8">
        <f t="shared" si="40"/>
        <v>2054.8000000000002</v>
      </c>
      <c r="O848">
        <v>1200</v>
      </c>
      <c r="P848" t="str">
        <f t="shared" si="41"/>
        <v>low</v>
      </c>
      <c r="Q848" t="s">
        <v>26</v>
      </c>
      <c r="R848">
        <v>819</v>
      </c>
      <c r="S848" t="s">
        <v>34</v>
      </c>
      <c r="T848">
        <v>2</v>
      </c>
      <c r="U848">
        <v>3</v>
      </c>
      <c r="V848" t="s">
        <v>28</v>
      </c>
      <c r="W848">
        <v>44</v>
      </c>
      <c r="X848">
        <v>2</v>
      </c>
      <c r="Y848">
        <v>3</v>
      </c>
      <c r="Z848" t="s">
        <v>41</v>
      </c>
      <c r="AA848">
        <v>19588</v>
      </c>
      <c r="AB848">
        <v>2</v>
      </c>
      <c r="AC848">
        <v>18</v>
      </c>
      <c r="AD848">
        <v>3</v>
      </c>
      <c r="AE848">
        <v>2</v>
      </c>
      <c r="AF848">
        <v>1</v>
      </c>
      <c r="AG848">
        <v>15</v>
      </c>
      <c r="AH848">
        <v>2</v>
      </c>
      <c r="AI848">
        <v>7</v>
      </c>
      <c r="AJ848">
        <v>6</v>
      </c>
      <c r="AK848" t="str">
        <f>IF(Table2[[#This Row],[Alpha]]&gt;3%,"high performer",IF(Table2[[#This Row],[Alpha]]&gt;0%,"average performer","low performer"))</f>
        <v>average performer</v>
      </c>
      <c r="AL848" s="8">
        <v>11106.742798796105</v>
      </c>
      <c r="AM848">
        <f>Table2[[#This Row],[Salary]]/Table2[[#This Row],[Market Salary]]</f>
        <v>0.92502367130655361</v>
      </c>
      <c r="AN848" t="str">
        <f>IF(AND(Table2[[#This Row],[Alpha]]&gt;3%,Table2[[#This Row],[Salary]]&lt;MEDIAN(G:G)),"Underpaid",IF(AND(Table2[[#This Row],[Alpha]]&lt;0,Table2[[#This Row],[Salary]]&gt;MEDIAN(G:G)),"Overpaid","Fair"))</f>
        <v>Fair</v>
      </c>
      <c r="AO848" t="str">
        <f>IF(AND(Table2[[#This Row],[Alpha]]&gt;3%,Table2[[#This Row],[Tenure]]&gt;5),"Ready Now",IF(AND(Table2[[#This Row],[Alpha]]&gt;0,Table2[[#This Row],[Tenure]]&gt;3),"Ready Soon","Not Ready"))</f>
        <v>Ready Soon</v>
      </c>
    </row>
    <row r="849" spans="1:41" x14ac:dyDescent="0.35">
      <c r="A849">
        <v>34</v>
      </c>
      <c r="B849" t="s">
        <v>32</v>
      </c>
      <c r="C849">
        <v>4</v>
      </c>
      <c r="D849" t="s">
        <v>35</v>
      </c>
      <c r="E849" t="s">
        <v>43</v>
      </c>
      <c r="F849">
        <v>1</v>
      </c>
      <c r="G849" s="7">
        <v>5343</v>
      </c>
      <c r="H849" t="s">
        <v>32</v>
      </c>
      <c r="I849">
        <v>3</v>
      </c>
      <c r="J849">
        <v>13</v>
      </c>
      <c r="K849" s="5">
        <v>0.08</v>
      </c>
      <c r="L849" s="5">
        <v>0.1</v>
      </c>
      <c r="M849" s="6">
        <f t="shared" si="39"/>
        <v>-2.0000000000000004E-2</v>
      </c>
      <c r="N849" s="8">
        <f t="shared" si="40"/>
        <v>1068.6000000000001</v>
      </c>
      <c r="O849">
        <v>1200</v>
      </c>
      <c r="P849" t="str">
        <f t="shared" si="41"/>
        <v>medium</v>
      </c>
      <c r="Q849" t="s">
        <v>33</v>
      </c>
      <c r="R849">
        <v>669</v>
      </c>
      <c r="S849" t="s">
        <v>34</v>
      </c>
      <c r="T849">
        <v>1</v>
      </c>
      <c r="U849">
        <v>3</v>
      </c>
      <c r="V849" t="s">
        <v>40</v>
      </c>
      <c r="W849">
        <v>97</v>
      </c>
      <c r="X849">
        <v>2</v>
      </c>
      <c r="Y849">
        <v>2</v>
      </c>
      <c r="Z849" t="s">
        <v>31</v>
      </c>
      <c r="AA849">
        <v>25755</v>
      </c>
      <c r="AB849">
        <v>0</v>
      </c>
      <c r="AC849">
        <v>20</v>
      </c>
      <c r="AD849">
        <v>4</v>
      </c>
      <c r="AE849">
        <v>3</v>
      </c>
      <c r="AF849">
        <v>0</v>
      </c>
      <c r="AG849">
        <v>14</v>
      </c>
      <c r="AH849">
        <v>3</v>
      </c>
      <c r="AI849">
        <v>9</v>
      </c>
      <c r="AJ849">
        <v>4</v>
      </c>
      <c r="AK849" t="str">
        <f>IF(Table2[[#This Row],[Alpha]]&gt;3%,"high performer",IF(Table2[[#This Row],[Alpha]]&gt;0%,"average performer","low performer"))</f>
        <v>low performer</v>
      </c>
      <c r="AL849" s="8">
        <v>5612.0255907570618</v>
      </c>
      <c r="AM849">
        <f>Table2[[#This Row],[Salary]]/Table2[[#This Row],[Market Salary]]</f>
        <v>0.95206265787523425</v>
      </c>
      <c r="AN849" t="str">
        <f>IF(AND(Table2[[#This Row],[Alpha]]&gt;3%,Table2[[#This Row],[Salary]]&lt;MEDIAN(G:G)),"Underpaid",IF(AND(Table2[[#This Row],[Alpha]]&lt;0,Table2[[#This Row],[Salary]]&gt;MEDIAN(G:G)),"Overpaid","Fair"))</f>
        <v>Overpaid</v>
      </c>
      <c r="AO849" t="str">
        <f>IF(AND(Table2[[#This Row],[Alpha]]&gt;3%,Table2[[#This Row],[Tenure]]&gt;5),"Ready Now",IF(AND(Table2[[#This Row],[Alpha]]&gt;0,Table2[[#This Row],[Tenure]]&gt;3),"Ready Soon","Not Ready"))</f>
        <v>Not Ready</v>
      </c>
    </row>
    <row r="850" spans="1:41" x14ac:dyDescent="0.35">
      <c r="A850">
        <v>35</v>
      </c>
      <c r="B850" t="s">
        <v>32</v>
      </c>
      <c r="C850">
        <v>4</v>
      </c>
      <c r="D850" t="s">
        <v>35</v>
      </c>
      <c r="E850" t="s">
        <v>39</v>
      </c>
      <c r="F850">
        <v>4</v>
      </c>
      <c r="G850" s="7">
        <v>2376</v>
      </c>
      <c r="H850" t="s">
        <v>32</v>
      </c>
      <c r="I850">
        <v>4</v>
      </c>
      <c r="J850">
        <v>2</v>
      </c>
      <c r="K850" s="5">
        <v>0.08</v>
      </c>
      <c r="L850" s="5">
        <v>0.09</v>
      </c>
      <c r="M850" s="6">
        <f t="shared" si="39"/>
        <v>-9.999999999999995E-3</v>
      </c>
      <c r="N850" s="8">
        <f t="shared" si="40"/>
        <v>475.20000000000005</v>
      </c>
      <c r="O850">
        <v>4500</v>
      </c>
      <c r="P850" t="str">
        <f t="shared" si="41"/>
        <v>low</v>
      </c>
      <c r="Q850" t="s">
        <v>33</v>
      </c>
      <c r="R850">
        <v>636</v>
      </c>
      <c r="S850" t="s">
        <v>34</v>
      </c>
      <c r="T850">
        <v>4</v>
      </c>
      <c r="U850">
        <v>4</v>
      </c>
      <c r="V850" t="s">
        <v>38</v>
      </c>
      <c r="W850">
        <v>47</v>
      </c>
      <c r="X850">
        <v>2</v>
      </c>
      <c r="Y850">
        <v>1</v>
      </c>
      <c r="Z850" t="s">
        <v>37</v>
      </c>
      <c r="AA850">
        <v>26537</v>
      </c>
      <c r="AB850">
        <v>1</v>
      </c>
      <c r="AC850">
        <v>13</v>
      </c>
      <c r="AD850">
        <v>3</v>
      </c>
      <c r="AE850">
        <v>2</v>
      </c>
      <c r="AF850">
        <v>1</v>
      </c>
      <c r="AG850">
        <v>2</v>
      </c>
      <c r="AH850">
        <v>2</v>
      </c>
      <c r="AI850">
        <v>2</v>
      </c>
      <c r="AJ850">
        <v>2</v>
      </c>
      <c r="AK850" t="str">
        <f>IF(Table2[[#This Row],[Alpha]]&gt;3%,"high performer",IF(Table2[[#This Row],[Alpha]]&gt;0%,"average performer","low performer"))</f>
        <v>low performer</v>
      </c>
      <c r="AL850" s="8">
        <v>2444.111308024022</v>
      </c>
      <c r="AM850">
        <f>Table2[[#This Row],[Salary]]/Table2[[#This Row],[Market Salary]]</f>
        <v>0.97213248521030426</v>
      </c>
      <c r="AN850" t="str">
        <f>IF(AND(Table2[[#This Row],[Alpha]]&gt;3%,Table2[[#This Row],[Salary]]&lt;MEDIAN(G:G)),"Underpaid",IF(AND(Table2[[#This Row],[Alpha]]&lt;0,Table2[[#This Row],[Salary]]&gt;MEDIAN(G:G)),"Overpaid","Fair"))</f>
        <v>Fair</v>
      </c>
      <c r="AO850" t="str">
        <f>IF(AND(Table2[[#This Row],[Alpha]]&gt;3%,Table2[[#This Row],[Tenure]]&gt;5),"Ready Now",IF(AND(Table2[[#This Row],[Alpha]]&gt;0,Table2[[#This Row],[Tenure]]&gt;3),"Ready Soon","Not Ready"))</f>
        <v>Not Ready</v>
      </c>
    </row>
    <row r="851" spans="1:41" x14ac:dyDescent="0.35">
      <c r="A851">
        <v>43</v>
      </c>
      <c r="B851" t="s">
        <v>25</v>
      </c>
      <c r="C851">
        <v>1</v>
      </c>
      <c r="D851" t="s">
        <v>29</v>
      </c>
      <c r="E851" t="s">
        <v>30</v>
      </c>
      <c r="F851">
        <v>3</v>
      </c>
      <c r="G851" s="7">
        <v>5346</v>
      </c>
      <c r="H851" t="s">
        <v>32</v>
      </c>
      <c r="I851">
        <v>2</v>
      </c>
      <c r="J851">
        <v>4</v>
      </c>
      <c r="K851" s="5">
        <v>0.1</v>
      </c>
      <c r="L851" s="5">
        <v>0.11</v>
      </c>
      <c r="M851" s="6">
        <f t="shared" si="39"/>
        <v>-9.999999999999995E-3</v>
      </c>
      <c r="N851" s="8">
        <f t="shared" si="40"/>
        <v>1069.2</v>
      </c>
      <c r="O851">
        <v>1200</v>
      </c>
      <c r="P851" t="str">
        <f t="shared" si="41"/>
        <v>low</v>
      </c>
      <c r="Q851" t="s">
        <v>26</v>
      </c>
      <c r="R851">
        <v>1372</v>
      </c>
      <c r="S851" t="s">
        <v>27</v>
      </c>
      <c r="T851">
        <v>9</v>
      </c>
      <c r="U851">
        <v>3</v>
      </c>
      <c r="V851" t="s">
        <v>48</v>
      </c>
      <c r="W851">
        <v>85</v>
      </c>
      <c r="X851">
        <v>1</v>
      </c>
      <c r="Y851">
        <v>2</v>
      </c>
      <c r="Z851" t="s">
        <v>31</v>
      </c>
      <c r="AA851">
        <v>9489</v>
      </c>
      <c r="AB851">
        <v>8</v>
      </c>
      <c r="AC851">
        <v>13</v>
      </c>
      <c r="AD851">
        <v>3</v>
      </c>
      <c r="AE851">
        <v>2</v>
      </c>
      <c r="AF851">
        <v>0</v>
      </c>
      <c r="AG851">
        <v>7</v>
      </c>
      <c r="AH851">
        <v>2</v>
      </c>
      <c r="AI851">
        <v>3</v>
      </c>
      <c r="AJ851">
        <v>1</v>
      </c>
      <c r="AK851" t="str">
        <f>IF(Table2[[#This Row],[Alpha]]&gt;3%,"high performer",IF(Table2[[#This Row],[Alpha]]&gt;0%,"average performer","low performer"))</f>
        <v>low performer</v>
      </c>
      <c r="AL851" s="8">
        <v>5465.6527369128698</v>
      </c>
      <c r="AM851">
        <f>Table2[[#This Row],[Salary]]/Table2[[#This Row],[Market Salary]]</f>
        <v>0.97810824385076967</v>
      </c>
      <c r="AN851" t="str">
        <f>IF(AND(Table2[[#This Row],[Alpha]]&gt;3%,Table2[[#This Row],[Salary]]&lt;MEDIAN(G:G)),"Underpaid",IF(AND(Table2[[#This Row],[Alpha]]&lt;0,Table2[[#This Row],[Salary]]&gt;MEDIAN(G:G)),"Overpaid","Fair"))</f>
        <v>Overpaid</v>
      </c>
      <c r="AO851" t="str">
        <f>IF(AND(Table2[[#This Row],[Alpha]]&gt;3%,Table2[[#This Row],[Tenure]]&gt;5),"Ready Now",IF(AND(Table2[[#This Row],[Alpha]]&gt;0,Table2[[#This Row],[Tenure]]&gt;3),"Ready Soon","Not Ready"))</f>
        <v>Not Ready</v>
      </c>
    </row>
    <row r="852" spans="1:41" x14ac:dyDescent="0.35">
      <c r="A852">
        <v>32</v>
      </c>
      <c r="B852" t="s">
        <v>32</v>
      </c>
      <c r="C852">
        <v>3</v>
      </c>
      <c r="D852" t="s">
        <v>29</v>
      </c>
      <c r="E852" t="s">
        <v>46</v>
      </c>
      <c r="F852">
        <v>1</v>
      </c>
      <c r="G852" s="7">
        <v>2827</v>
      </c>
      <c r="H852" t="s">
        <v>32</v>
      </c>
      <c r="I852">
        <v>3</v>
      </c>
      <c r="J852">
        <v>1</v>
      </c>
      <c r="K852" s="5">
        <v>0.15</v>
      </c>
      <c r="L852" s="5">
        <v>0.11</v>
      </c>
      <c r="M852" s="6">
        <f t="shared" si="39"/>
        <v>3.9999999999999994E-2</v>
      </c>
      <c r="N852" s="8">
        <f t="shared" si="40"/>
        <v>565.4</v>
      </c>
      <c r="O852">
        <v>3000</v>
      </c>
      <c r="P852" t="str">
        <f t="shared" si="41"/>
        <v>low</v>
      </c>
      <c r="Q852" t="s">
        <v>44</v>
      </c>
      <c r="R852">
        <v>862</v>
      </c>
      <c r="S852" t="s">
        <v>27</v>
      </c>
      <c r="T852">
        <v>2</v>
      </c>
      <c r="U852">
        <v>1</v>
      </c>
      <c r="V852" t="s">
        <v>28</v>
      </c>
      <c r="W852">
        <v>76</v>
      </c>
      <c r="X852">
        <v>3</v>
      </c>
      <c r="Y852">
        <v>1</v>
      </c>
      <c r="Z852" t="s">
        <v>41</v>
      </c>
      <c r="AA852">
        <v>14947</v>
      </c>
      <c r="AB852">
        <v>1</v>
      </c>
      <c r="AC852">
        <v>12</v>
      </c>
      <c r="AD852">
        <v>3</v>
      </c>
      <c r="AE852">
        <v>3</v>
      </c>
      <c r="AF852">
        <v>3</v>
      </c>
      <c r="AG852">
        <v>1</v>
      </c>
      <c r="AH852">
        <v>3</v>
      </c>
      <c r="AI852">
        <v>0</v>
      </c>
      <c r="AJ852">
        <v>0</v>
      </c>
      <c r="AK852" t="str">
        <f>IF(Table2[[#This Row],[Alpha]]&gt;3%,"high performer",IF(Table2[[#This Row],[Alpha]]&gt;0%,"average performer","low performer"))</f>
        <v>high performer</v>
      </c>
      <c r="AL852" s="8">
        <v>2986.7693979602814</v>
      </c>
      <c r="AM852">
        <f>Table2[[#This Row],[Salary]]/Table2[[#This Row],[Market Salary]]</f>
        <v>0.94650762189093318</v>
      </c>
      <c r="AN852" t="str">
        <f>IF(AND(Table2[[#This Row],[Alpha]]&gt;3%,Table2[[#This Row],[Salary]]&lt;MEDIAN(G:G)),"Underpaid",IF(AND(Table2[[#This Row],[Alpha]]&lt;0,Table2[[#This Row],[Salary]]&gt;MEDIAN(G:G)),"Overpaid","Fair"))</f>
        <v>Underpaid</v>
      </c>
      <c r="AO852" t="str">
        <f>IF(AND(Table2[[#This Row],[Alpha]]&gt;3%,Table2[[#This Row],[Tenure]]&gt;5),"Ready Now",IF(AND(Table2[[#This Row],[Alpha]]&gt;0,Table2[[#This Row],[Tenure]]&gt;3),"Ready Soon","Not Ready"))</f>
        <v>Not Ready</v>
      </c>
    </row>
    <row r="853" spans="1:41" x14ac:dyDescent="0.35">
      <c r="A853">
        <v>56</v>
      </c>
      <c r="B853" t="s">
        <v>32</v>
      </c>
      <c r="C853">
        <v>4</v>
      </c>
      <c r="D853" t="s">
        <v>29</v>
      </c>
      <c r="E853" t="s">
        <v>45</v>
      </c>
      <c r="F853">
        <v>1</v>
      </c>
      <c r="G853" s="7">
        <v>19943</v>
      </c>
      <c r="H853" t="s">
        <v>32</v>
      </c>
      <c r="I853">
        <v>3</v>
      </c>
      <c r="J853">
        <v>5</v>
      </c>
      <c r="K853" s="5">
        <v>0.15</v>
      </c>
      <c r="L853" s="5">
        <v>7.0000000000000007E-2</v>
      </c>
      <c r="M853" s="6">
        <f t="shared" si="39"/>
        <v>7.9999999999999988E-2</v>
      </c>
      <c r="N853" s="8">
        <f t="shared" si="40"/>
        <v>3988.6000000000004</v>
      </c>
      <c r="O853">
        <v>4500</v>
      </c>
      <c r="P853" t="str">
        <f t="shared" si="41"/>
        <v>low</v>
      </c>
      <c r="Q853" t="s">
        <v>26</v>
      </c>
      <c r="R853">
        <v>718</v>
      </c>
      <c r="S853" t="s">
        <v>34</v>
      </c>
      <c r="T853">
        <v>4</v>
      </c>
      <c r="U853">
        <v>4</v>
      </c>
      <c r="V853" t="s">
        <v>49</v>
      </c>
      <c r="W853">
        <v>92</v>
      </c>
      <c r="X853">
        <v>3</v>
      </c>
      <c r="Y853">
        <v>5</v>
      </c>
      <c r="Z853" t="s">
        <v>41</v>
      </c>
      <c r="AA853">
        <v>18575</v>
      </c>
      <c r="AB853">
        <v>4</v>
      </c>
      <c r="AC853">
        <v>13</v>
      </c>
      <c r="AD853">
        <v>3</v>
      </c>
      <c r="AE853">
        <v>4</v>
      </c>
      <c r="AF853">
        <v>1</v>
      </c>
      <c r="AG853">
        <v>28</v>
      </c>
      <c r="AH853">
        <v>2</v>
      </c>
      <c r="AI853">
        <v>2</v>
      </c>
      <c r="AJ853">
        <v>4</v>
      </c>
      <c r="AK853" t="str">
        <f>IF(Table2[[#This Row],[Alpha]]&gt;3%,"high performer",IF(Table2[[#This Row],[Alpha]]&gt;0%,"average performer","low performer"))</f>
        <v>high performer</v>
      </c>
      <c r="AL853" s="8">
        <v>20565.418005675052</v>
      </c>
      <c r="AM853">
        <f>Table2[[#This Row],[Salary]]/Table2[[#This Row],[Market Salary]]</f>
        <v>0.96973472625242552</v>
      </c>
      <c r="AN853" t="str">
        <f>IF(AND(Table2[[#This Row],[Alpha]]&gt;3%,Table2[[#This Row],[Salary]]&lt;MEDIAN(G:G)),"Underpaid",IF(AND(Table2[[#This Row],[Alpha]]&lt;0,Table2[[#This Row],[Salary]]&gt;MEDIAN(G:G)),"Overpaid","Fair"))</f>
        <v>Fair</v>
      </c>
      <c r="AO853" t="str">
        <f>IF(AND(Table2[[#This Row],[Alpha]]&gt;3%,Table2[[#This Row],[Tenure]]&gt;5),"Ready Now",IF(AND(Table2[[#This Row],[Alpha]]&gt;0,Table2[[#This Row],[Tenure]]&gt;3),"Ready Soon","Not Ready"))</f>
        <v>Ready Soon</v>
      </c>
    </row>
    <row r="854" spans="1:41" x14ac:dyDescent="0.35">
      <c r="A854">
        <v>29</v>
      </c>
      <c r="B854" t="s">
        <v>32</v>
      </c>
      <c r="C854">
        <v>2</v>
      </c>
      <c r="D854" t="s">
        <v>29</v>
      </c>
      <c r="E854" t="s">
        <v>39</v>
      </c>
      <c r="F854">
        <v>4</v>
      </c>
      <c r="G854" s="7">
        <v>3131</v>
      </c>
      <c r="H854" t="s">
        <v>32</v>
      </c>
      <c r="I854">
        <v>3</v>
      </c>
      <c r="J854">
        <v>10</v>
      </c>
      <c r="K854" s="5">
        <v>0.08</v>
      </c>
      <c r="L854" s="5">
        <v>7.0000000000000007E-2</v>
      </c>
      <c r="M854" s="6">
        <f t="shared" si="39"/>
        <v>9.999999999999995E-3</v>
      </c>
      <c r="N854" s="8">
        <f t="shared" si="40"/>
        <v>626.20000000000005</v>
      </c>
      <c r="O854">
        <v>500</v>
      </c>
      <c r="P854" t="str">
        <f t="shared" si="41"/>
        <v>High</v>
      </c>
      <c r="Q854" t="s">
        <v>26</v>
      </c>
      <c r="R854">
        <v>1401</v>
      </c>
      <c r="S854" t="s">
        <v>34</v>
      </c>
      <c r="T854">
        <v>6</v>
      </c>
      <c r="U854">
        <v>1</v>
      </c>
      <c r="V854" t="s">
        <v>40</v>
      </c>
      <c r="W854">
        <v>54</v>
      </c>
      <c r="X854">
        <v>3</v>
      </c>
      <c r="Y854">
        <v>1</v>
      </c>
      <c r="Z854" t="s">
        <v>37</v>
      </c>
      <c r="AA854">
        <v>26342</v>
      </c>
      <c r="AB854">
        <v>1</v>
      </c>
      <c r="AC854">
        <v>13</v>
      </c>
      <c r="AD854">
        <v>3</v>
      </c>
      <c r="AE854">
        <v>1</v>
      </c>
      <c r="AF854">
        <v>1</v>
      </c>
      <c r="AG854">
        <v>10</v>
      </c>
      <c r="AH854">
        <v>5</v>
      </c>
      <c r="AI854">
        <v>8</v>
      </c>
      <c r="AJ854">
        <v>0</v>
      </c>
      <c r="AK854" t="str">
        <f>IF(Table2[[#This Row],[Alpha]]&gt;3%,"high performer",IF(Table2[[#This Row],[Alpha]]&gt;0%,"average performer","low performer"))</f>
        <v>average performer</v>
      </c>
      <c r="AL854" s="8">
        <v>3745.3240365786073</v>
      </c>
      <c r="AM854">
        <f>Table2[[#This Row],[Salary]]/Table2[[#This Row],[Market Salary]]</f>
        <v>0.83597573118405033</v>
      </c>
      <c r="AN854" t="str">
        <f>IF(AND(Table2[[#This Row],[Alpha]]&gt;3%,Table2[[#This Row],[Salary]]&lt;MEDIAN(G:G)),"Underpaid",IF(AND(Table2[[#This Row],[Alpha]]&lt;0,Table2[[#This Row],[Salary]]&gt;MEDIAN(G:G)),"Overpaid","Fair"))</f>
        <v>Fair</v>
      </c>
      <c r="AO854" t="str">
        <f>IF(AND(Table2[[#This Row],[Alpha]]&gt;3%,Table2[[#This Row],[Tenure]]&gt;5),"Ready Now",IF(AND(Table2[[#This Row],[Alpha]]&gt;0,Table2[[#This Row],[Tenure]]&gt;3),"Ready Soon","Not Ready"))</f>
        <v>Ready Soon</v>
      </c>
    </row>
    <row r="855" spans="1:41" x14ac:dyDescent="0.35">
      <c r="A855">
        <v>19</v>
      </c>
      <c r="B855" t="s">
        <v>32</v>
      </c>
      <c r="C855">
        <v>3</v>
      </c>
      <c r="D855" t="s">
        <v>35</v>
      </c>
      <c r="E855" t="s">
        <v>36</v>
      </c>
      <c r="F855">
        <v>1</v>
      </c>
      <c r="G855" s="7">
        <v>2552</v>
      </c>
      <c r="H855" t="s">
        <v>32</v>
      </c>
      <c r="I855">
        <v>3</v>
      </c>
      <c r="J855">
        <v>1</v>
      </c>
      <c r="K855" s="5">
        <v>0.12</v>
      </c>
      <c r="L855" s="5">
        <v>0.11</v>
      </c>
      <c r="M855" s="6">
        <f t="shared" si="39"/>
        <v>9.999999999999995E-3</v>
      </c>
      <c r="N855" s="8">
        <f t="shared" si="40"/>
        <v>510.40000000000003</v>
      </c>
      <c r="O855">
        <v>3000</v>
      </c>
      <c r="P855" t="str">
        <f t="shared" si="41"/>
        <v>low</v>
      </c>
      <c r="Q855" t="s">
        <v>26</v>
      </c>
      <c r="R855">
        <v>645</v>
      </c>
      <c r="S855" t="s">
        <v>34</v>
      </c>
      <c r="T855">
        <v>9</v>
      </c>
      <c r="U855">
        <v>2</v>
      </c>
      <c r="V855" t="s">
        <v>28</v>
      </c>
      <c r="W855">
        <v>54</v>
      </c>
      <c r="X855">
        <v>3</v>
      </c>
      <c r="Y855">
        <v>1</v>
      </c>
      <c r="Z855" t="s">
        <v>31</v>
      </c>
      <c r="AA855">
        <v>7172</v>
      </c>
      <c r="AB855">
        <v>1</v>
      </c>
      <c r="AC855">
        <v>25</v>
      </c>
      <c r="AD855">
        <v>4</v>
      </c>
      <c r="AE855">
        <v>3</v>
      </c>
      <c r="AF855">
        <v>0</v>
      </c>
      <c r="AG855">
        <v>1</v>
      </c>
      <c r="AH855">
        <v>4</v>
      </c>
      <c r="AI855">
        <v>1</v>
      </c>
      <c r="AJ855">
        <v>0</v>
      </c>
      <c r="AK855" t="str">
        <f>IF(Table2[[#This Row],[Alpha]]&gt;3%,"high performer",IF(Table2[[#This Row],[Alpha]]&gt;0%,"average performer","low performer"))</f>
        <v>average performer</v>
      </c>
      <c r="AL855" s="8">
        <v>2961.1217412617816</v>
      </c>
      <c r="AM855">
        <f>Table2[[#This Row],[Salary]]/Table2[[#This Row],[Market Salary]]</f>
        <v>0.86183555523541278</v>
      </c>
      <c r="AN855" t="str">
        <f>IF(AND(Table2[[#This Row],[Alpha]]&gt;3%,Table2[[#This Row],[Salary]]&lt;MEDIAN(G:G)),"Underpaid",IF(AND(Table2[[#This Row],[Alpha]]&lt;0,Table2[[#This Row],[Salary]]&gt;MEDIAN(G:G)),"Overpaid","Fair"))</f>
        <v>Fair</v>
      </c>
      <c r="AO855" t="str">
        <f>IF(AND(Table2[[#This Row],[Alpha]]&gt;3%,Table2[[#This Row],[Tenure]]&gt;5),"Ready Now",IF(AND(Table2[[#This Row],[Alpha]]&gt;0,Table2[[#This Row],[Tenure]]&gt;3),"Ready Soon","Not Ready"))</f>
        <v>Not Ready</v>
      </c>
    </row>
    <row r="856" spans="1:41" x14ac:dyDescent="0.35">
      <c r="A856">
        <v>45</v>
      </c>
      <c r="B856" t="s">
        <v>32</v>
      </c>
      <c r="C856">
        <v>1</v>
      </c>
      <c r="D856" t="s">
        <v>29</v>
      </c>
      <c r="E856" t="s">
        <v>36</v>
      </c>
      <c r="F856">
        <v>3</v>
      </c>
      <c r="G856" s="7">
        <v>4477</v>
      </c>
      <c r="H856" t="s">
        <v>25</v>
      </c>
      <c r="I856">
        <v>2</v>
      </c>
      <c r="J856">
        <v>3</v>
      </c>
      <c r="K856" s="5">
        <v>0.15</v>
      </c>
      <c r="L856" s="5">
        <v>7.0000000000000007E-2</v>
      </c>
      <c r="M856" s="6">
        <f t="shared" si="39"/>
        <v>7.9999999999999988E-2</v>
      </c>
      <c r="N856" s="8">
        <f t="shared" si="40"/>
        <v>895.40000000000009</v>
      </c>
      <c r="O856">
        <v>4500</v>
      </c>
      <c r="P856" t="str">
        <f t="shared" si="41"/>
        <v>low</v>
      </c>
      <c r="Q856" t="s">
        <v>26</v>
      </c>
      <c r="R856">
        <v>1457</v>
      </c>
      <c r="S856" t="s">
        <v>34</v>
      </c>
      <c r="T856">
        <v>7</v>
      </c>
      <c r="U856">
        <v>3</v>
      </c>
      <c r="V856" t="s">
        <v>40</v>
      </c>
      <c r="W856">
        <v>83</v>
      </c>
      <c r="X856">
        <v>3</v>
      </c>
      <c r="Y856">
        <v>1</v>
      </c>
      <c r="Z856" t="s">
        <v>37</v>
      </c>
      <c r="AA856">
        <v>20100</v>
      </c>
      <c r="AB856">
        <v>4</v>
      </c>
      <c r="AC856">
        <v>19</v>
      </c>
      <c r="AD856">
        <v>3</v>
      </c>
      <c r="AE856">
        <v>3</v>
      </c>
      <c r="AF856">
        <v>1</v>
      </c>
      <c r="AG856">
        <v>7</v>
      </c>
      <c r="AH856">
        <v>2</v>
      </c>
      <c r="AI856">
        <v>2</v>
      </c>
      <c r="AJ856">
        <v>0</v>
      </c>
      <c r="AK856" t="str">
        <f>IF(Table2[[#This Row],[Alpha]]&gt;3%,"high performer",IF(Table2[[#This Row],[Alpha]]&gt;0%,"average performer","low performer"))</f>
        <v>high performer</v>
      </c>
      <c r="AL856" s="8">
        <v>5208.5619952577226</v>
      </c>
      <c r="AM856">
        <f>Table2[[#This Row],[Salary]]/Table2[[#This Row],[Market Salary]]</f>
        <v>0.85954626326348937</v>
      </c>
      <c r="AN856" t="str">
        <f>IF(AND(Table2[[#This Row],[Alpha]]&gt;3%,Table2[[#This Row],[Salary]]&lt;MEDIAN(G:G)),"Underpaid",IF(AND(Table2[[#This Row],[Alpha]]&lt;0,Table2[[#This Row],[Salary]]&gt;MEDIAN(G:G)),"Overpaid","Fair"))</f>
        <v>Underpaid</v>
      </c>
      <c r="AO856" t="str">
        <f>IF(AND(Table2[[#This Row],[Alpha]]&gt;3%,Table2[[#This Row],[Tenure]]&gt;5),"Ready Now",IF(AND(Table2[[#This Row],[Alpha]]&gt;0,Table2[[#This Row],[Tenure]]&gt;3),"Ready Soon","Not Ready"))</f>
        <v>Not Ready</v>
      </c>
    </row>
    <row r="857" spans="1:41" x14ac:dyDescent="0.35">
      <c r="A857">
        <v>37</v>
      </c>
      <c r="B857" t="s">
        <v>32</v>
      </c>
      <c r="C857">
        <v>4</v>
      </c>
      <c r="D857" t="s">
        <v>29</v>
      </c>
      <c r="E857" t="s">
        <v>42</v>
      </c>
      <c r="F857">
        <v>4</v>
      </c>
      <c r="G857" s="7">
        <v>6474</v>
      </c>
      <c r="H857" t="s">
        <v>32</v>
      </c>
      <c r="I857">
        <v>2</v>
      </c>
      <c r="J857">
        <v>14</v>
      </c>
      <c r="K857" s="5">
        <v>0.15</v>
      </c>
      <c r="L857" s="5">
        <v>0.11</v>
      </c>
      <c r="M857" s="6">
        <f t="shared" si="39"/>
        <v>3.9999999999999994E-2</v>
      </c>
      <c r="N857" s="8">
        <f t="shared" si="40"/>
        <v>1294.8000000000002</v>
      </c>
      <c r="O857">
        <v>1200</v>
      </c>
      <c r="P857" t="str">
        <f t="shared" si="41"/>
        <v>low</v>
      </c>
      <c r="Q857" t="s">
        <v>26</v>
      </c>
      <c r="R857">
        <v>977</v>
      </c>
      <c r="S857" t="s">
        <v>34</v>
      </c>
      <c r="T857">
        <v>1</v>
      </c>
      <c r="U857">
        <v>3</v>
      </c>
      <c r="V857" t="s">
        <v>28</v>
      </c>
      <c r="W857">
        <v>56</v>
      </c>
      <c r="X857">
        <v>2</v>
      </c>
      <c r="Y857">
        <v>2</v>
      </c>
      <c r="Z857" t="s">
        <v>37</v>
      </c>
      <c r="AA857">
        <v>9961</v>
      </c>
      <c r="AB857">
        <v>1</v>
      </c>
      <c r="AC857">
        <v>13</v>
      </c>
      <c r="AD857">
        <v>3</v>
      </c>
      <c r="AE857">
        <v>2</v>
      </c>
      <c r="AF857">
        <v>1</v>
      </c>
      <c r="AG857">
        <v>14</v>
      </c>
      <c r="AH857">
        <v>2</v>
      </c>
      <c r="AI857">
        <v>8</v>
      </c>
      <c r="AJ857">
        <v>3</v>
      </c>
      <c r="AK857" t="str">
        <f>IF(Table2[[#This Row],[Alpha]]&gt;3%,"high performer",IF(Table2[[#This Row],[Alpha]]&gt;0%,"average performer","low performer"))</f>
        <v>high performer</v>
      </c>
      <c r="AL857" s="8">
        <v>6521.9921139615126</v>
      </c>
      <c r="AM857">
        <f>Table2[[#This Row],[Salary]]/Table2[[#This Row],[Market Salary]]</f>
        <v>0.99264149463493268</v>
      </c>
      <c r="AN857" t="str">
        <f>IF(AND(Table2[[#This Row],[Alpha]]&gt;3%,Table2[[#This Row],[Salary]]&lt;MEDIAN(G:G)),"Underpaid",IF(AND(Table2[[#This Row],[Alpha]]&lt;0,Table2[[#This Row],[Salary]]&gt;MEDIAN(G:G)),"Overpaid","Fair"))</f>
        <v>Fair</v>
      </c>
      <c r="AO857" t="str">
        <f>IF(AND(Table2[[#This Row],[Alpha]]&gt;3%,Table2[[#This Row],[Tenure]]&gt;5),"Ready Now",IF(AND(Table2[[#This Row],[Alpha]]&gt;0,Table2[[#This Row],[Tenure]]&gt;3),"Ready Soon","Not Ready"))</f>
        <v>Ready Now</v>
      </c>
    </row>
    <row r="858" spans="1:41" x14ac:dyDescent="0.35">
      <c r="A858">
        <v>20</v>
      </c>
      <c r="B858" t="s">
        <v>32</v>
      </c>
      <c r="C858">
        <v>1</v>
      </c>
      <c r="D858" t="s">
        <v>35</v>
      </c>
      <c r="E858" t="s">
        <v>39</v>
      </c>
      <c r="F858">
        <v>3</v>
      </c>
      <c r="G858" s="7">
        <v>3033</v>
      </c>
      <c r="H858" t="s">
        <v>32</v>
      </c>
      <c r="I858">
        <v>2</v>
      </c>
      <c r="J858">
        <v>2</v>
      </c>
      <c r="K858" s="5">
        <v>0.12</v>
      </c>
      <c r="L858" s="5">
        <v>0.11</v>
      </c>
      <c r="M858" s="6">
        <f t="shared" si="39"/>
        <v>9.999999999999995E-3</v>
      </c>
      <c r="N858" s="8">
        <f t="shared" si="40"/>
        <v>606.6</v>
      </c>
      <c r="O858">
        <v>500</v>
      </c>
      <c r="P858" t="str">
        <f t="shared" si="41"/>
        <v>low</v>
      </c>
      <c r="Q858" t="s">
        <v>26</v>
      </c>
      <c r="R858">
        <v>805</v>
      </c>
      <c r="S858" t="s">
        <v>34</v>
      </c>
      <c r="T858">
        <v>3</v>
      </c>
      <c r="U858">
        <v>3</v>
      </c>
      <c r="V858" t="s">
        <v>28</v>
      </c>
      <c r="W858">
        <v>87</v>
      </c>
      <c r="X858">
        <v>2</v>
      </c>
      <c r="Y858">
        <v>1</v>
      </c>
      <c r="Z858" t="s">
        <v>31</v>
      </c>
      <c r="AA858">
        <v>12828</v>
      </c>
      <c r="AB858">
        <v>1</v>
      </c>
      <c r="AC858">
        <v>12</v>
      </c>
      <c r="AD858">
        <v>3</v>
      </c>
      <c r="AE858">
        <v>1</v>
      </c>
      <c r="AF858">
        <v>0</v>
      </c>
      <c r="AG858">
        <v>2</v>
      </c>
      <c r="AH858">
        <v>2</v>
      </c>
      <c r="AI858">
        <v>2</v>
      </c>
      <c r="AJ858">
        <v>1</v>
      </c>
      <c r="AK858" t="str">
        <f>IF(Table2[[#This Row],[Alpha]]&gt;3%,"high performer",IF(Table2[[#This Row],[Alpha]]&gt;0%,"average performer","low performer"))</f>
        <v>average performer</v>
      </c>
      <c r="AL858" s="8">
        <v>3587.6106033514347</v>
      </c>
      <c r="AM858">
        <f>Table2[[#This Row],[Salary]]/Table2[[#This Row],[Market Salary]]</f>
        <v>0.84540947592435622</v>
      </c>
      <c r="AN858" t="str">
        <f>IF(AND(Table2[[#This Row],[Alpha]]&gt;3%,Table2[[#This Row],[Salary]]&lt;MEDIAN(G:G)),"Underpaid",IF(AND(Table2[[#This Row],[Alpha]]&lt;0,Table2[[#This Row],[Salary]]&gt;MEDIAN(G:G)),"Overpaid","Fair"))</f>
        <v>Fair</v>
      </c>
      <c r="AO858" t="str">
        <f>IF(AND(Table2[[#This Row],[Alpha]]&gt;3%,Table2[[#This Row],[Tenure]]&gt;5),"Ready Now",IF(AND(Table2[[#This Row],[Alpha]]&gt;0,Table2[[#This Row],[Tenure]]&gt;3),"Ready Soon","Not Ready"))</f>
        <v>Not Ready</v>
      </c>
    </row>
    <row r="859" spans="1:41" x14ac:dyDescent="0.35">
      <c r="A859">
        <v>44</v>
      </c>
      <c r="B859" t="s">
        <v>25</v>
      </c>
      <c r="C859">
        <v>3</v>
      </c>
      <c r="D859" t="s">
        <v>35</v>
      </c>
      <c r="E859" t="s">
        <v>36</v>
      </c>
      <c r="F859">
        <v>3</v>
      </c>
      <c r="G859" s="7">
        <v>2936</v>
      </c>
      <c r="H859" t="s">
        <v>25</v>
      </c>
      <c r="I859">
        <v>3</v>
      </c>
      <c r="J859">
        <v>6</v>
      </c>
      <c r="K859" s="5">
        <v>0.08</v>
      </c>
      <c r="L859" s="5">
        <v>0.11</v>
      </c>
      <c r="M859" s="6">
        <f t="shared" si="39"/>
        <v>-0.03</v>
      </c>
      <c r="N859" s="8">
        <f t="shared" si="40"/>
        <v>587.20000000000005</v>
      </c>
      <c r="O859">
        <v>3000</v>
      </c>
      <c r="P859" t="str">
        <f t="shared" si="41"/>
        <v>low</v>
      </c>
      <c r="Q859" t="s">
        <v>26</v>
      </c>
      <c r="R859">
        <v>1097</v>
      </c>
      <c r="S859" t="s">
        <v>34</v>
      </c>
      <c r="T859">
        <v>10</v>
      </c>
      <c r="U859">
        <v>4</v>
      </c>
      <c r="V859" t="s">
        <v>28</v>
      </c>
      <c r="W859">
        <v>96</v>
      </c>
      <c r="X859">
        <v>3</v>
      </c>
      <c r="Y859">
        <v>1</v>
      </c>
      <c r="Z859" t="s">
        <v>31</v>
      </c>
      <c r="AA859">
        <v>10826</v>
      </c>
      <c r="AB859">
        <v>1</v>
      </c>
      <c r="AC859">
        <v>11</v>
      </c>
      <c r="AD859">
        <v>3</v>
      </c>
      <c r="AE859">
        <v>3</v>
      </c>
      <c r="AF859">
        <v>0</v>
      </c>
      <c r="AG859">
        <v>6</v>
      </c>
      <c r="AH859">
        <v>4</v>
      </c>
      <c r="AI859">
        <v>4</v>
      </c>
      <c r="AJ859">
        <v>0</v>
      </c>
      <c r="AK859" t="str">
        <f>IF(Table2[[#This Row],[Alpha]]&gt;3%,"high performer",IF(Table2[[#This Row],[Alpha]]&gt;0%,"average performer","low performer"))</f>
        <v>low performer</v>
      </c>
      <c r="AL859" s="8">
        <v>3747.6937976317035</v>
      </c>
      <c r="AM859">
        <f>Table2[[#This Row],[Salary]]/Table2[[#This Row],[Market Salary]]</f>
        <v>0.7834151236836262</v>
      </c>
      <c r="AN859" t="str">
        <f>IF(AND(Table2[[#This Row],[Alpha]]&gt;3%,Table2[[#This Row],[Salary]]&lt;MEDIAN(G:G)),"Underpaid",IF(AND(Table2[[#This Row],[Alpha]]&lt;0,Table2[[#This Row],[Salary]]&gt;MEDIAN(G:G)),"Overpaid","Fair"))</f>
        <v>Fair</v>
      </c>
      <c r="AO859" t="str">
        <f>IF(AND(Table2[[#This Row],[Alpha]]&gt;3%,Table2[[#This Row],[Tenure]]&gt;5),"Ready Now",IF(AND(Table2[[#This Row],[Alpha]]&gt;0,Table2[[#This Row],[Tenure]]&gt;3),"Ready Soon","Not Ready"))</f>
        <v>Not Ready</v>
      </c>
    </row>
    <row r="860" spans="1:41" x14ac:dyDescent="0.35">
      <c r="A860">
        <v>53</v>
      </c>
      <c r="B860" t="s">
        <v>32</v>
      </c>
      <c r="C860">
        <v>4</v>
      </c>
      <c r="D860" t="s">
        <v>29</v>
      </c>
      <c r="E860" t="s">
        <v>45</v>
      </c>
      <c r="F860">
        <v>3</v>
      </c>
      <c r="G860" s="7">
        <v>18606</v>
      </c>
      <c r="H860" t="s">
        <v>32</v>
      </c>
      <c r="I860">
        <v>3</v>
      </c>
      <c r="J860">
        <v>7</v>
      </c>
      <c r="K860" s="5">
        <v>0.12</v>
      </c>
      <c r="L860" s="5">
        <v>7.0000000000000007E-2</v>
      </c>
      <c r="M860" s="6">
        <f t="shared" si="39"/>
        <v>4.9999999999999989E-2</v>
      </c>
      <c r="N860" s="8">
        <f t="shared" si="40"/>
        <v>3721.2000000000003</v>
      </c>
      <c r="O860">
        <v>500</v>
      </c>
      <c r="P860" t="str">
        <f t="shared" si="41"/>
        <v>low</v>
      </c>
      <c r="Q860" t="s">
        <v>26</v>
      </c>
      <c r="R860">
        <v>1223</v>
      </c>
      <c r="S860" t="s">
        <v>34</v>
      </c>
      <c r="T860">
        <v>7</v>
      </c>
      <c r="U860">
        <v>2</v>
      </c>
      <c r="V860" t="s">
        <v>40</v>
      </c>
      <c r="W860">
        <v>50</v>
      </c>
      <c r="X860">
        <v>3</v>
      </c>
      <c r="Y860">
        <v>5</v>
      </c>
      <c r="Z860" t="s">
        <v>41</v>
      </c>
      <c r="AA860">
        <v>18640</v>
      </c>
      <c r="AB860">
        <v>3</v>
      </c>
      <c r="AC860">
        <v>18</v>
      </c>
      <c r="AD860">
        <v>3</v>
      </c>
      <c r="AE860">
        <v>2</v>
      </c>
      <c r="AF860">
        <v>1</v>
      </c>
      <c r="AG860">
        <v>26</v>
      </c>
      <c r="AH860">
        <v>6</v>
      </c>
      <c r="AI860">
        <v>7</v>
      </c>
      <c r="AJ860">
        <v>4</v>
      </c>
      <c r="AK860" t="str">
        <f>IF(Table2[[#This Row],[Alpha]]&gt;3%,"high performer",IF(Table2[[#This Row],[Alpha]]&gt;0%,"average performer","low performer"))</f>
        <v>high performer</v>
      </c>
      <c r="AL860" s="8">
        <v>19707.414889659394</v>
      </c>
      <c r="AM860">
        <f>Table2[[#This Row],[Salary]]/Table2[[#This Row],[Market Salary]]</f>
        <v>0.94411165057283519</v>
      </c>
      <c r="AN860" t="str">
        <f>IF(AND(Table2[[#This Row],[Alpha]]&gt;3%,Table2[[#This Row],[Salary]]&lt;MEDIAN(G:G)),"Underpaid",IF(AND(Table2[[#This Row],[Alpha]]&lt;0,Table2[[#This Row],[Salary]]&gt;MEDIAN(G:G)),"Overpaid","Fair"))</f>
        <v>Fair</v>
      </c>
      <c r="AO860" t="str">
        <f>IF(AND(Table2[[#This Row],[Alpha]]&gt;3%,Table2[[#This Row],[Tenure]]&gt;5),"Ready Now",IF(AND(Table2[[#This Row],[Alpha]]&gt;0,Table2[[#This Row],[Tenure]]&gt;3),"Ready Soon","Not Ready"))</f>
        <v>Ready Now</v>
      </c>
    </row>
    <row r="861" spans="1:41" x14ac:dyDescent="0.35">
      <c r="A861">
        <v>29</v>
      </c>
      <c r="B861" t="s">
        <v>32</v>
      </c>
      <c r="C861">
        <v>2</v>
      </c>
      <c r="D861" t="s">
        <v>29</v>
      </c>
      <c r="E861" t="s">
        <v>36</v>
      </c>
      <c r="F861">
        <v>4</v>
      </c>
      <c r="G861" s="7">
        <v>2168</v>
      </c>
      <c r="H861" t="s">
        <v>25</v>
      </c>
      <c r="I861">
        <v>2</v>
      </c>
      <c r="J861">
        <v>5</v>
      </c>
      <c r="K861" s="5">
        <v>0.08</v>
      </c>
      <c r="L861" s="5">
        <v>0.09</v>
      </c>
      <c r="M861" s="6">
        <f t="shared" si="39"/>
        <v>-9.999999999999995E-3</v>
      </c>
      <c r="N861" s="8">
        <f t="shared" si="40"/>
        <v>433.6</v>
      </c>
      <c r="O861">
        <v>3000</v>
      </c>
      <c r="P861" t="str">
        <f t="shared" si="41"/>
        <v>High</v>
      </c>
      <c r="Q861" t="s">
        <v>26</v>
      </c>
      <c r="R861">
        <v>942</v>
      </c>
      <c r="S861" t="s">
        <v>34</v>
      </c>
      <c r="T861">
        <v>15</v>
      </c>
      <c r="U861">
        <v>1</v>
      </c>
      <c r="V861" t="s">
        <v>28</v>
      </c>
      <c r="W861">
        <v>69</v>
      </c>
      <c r="X861">
        <v>1</v>
      </c>
      <c r="Y861">
        <v>1</v>
      </c>
      <c r="Z861" t="s">
        <v>37</v>
      </c>
      <c r="AA861">
        <v>26933</v>
      </c>
      <c r="AB861">
        <v>0</v>
      </c>
      <c r="AC861">
        <v>18</v>
      </c>
      <c r="AD861">
        <v>3</v>
      </c>
      <c r="AE861">
        <v>1</v>
      </c>
      <c r="AF861">
        <v>1</v>
      </c>
      <c r="AG861">
        <v>6</v>
      </c>
      <c r="AH861">
        <v>2</v>
      </c>
      <c r="AI861">
        <v>4</v>
      </c>
      <c r="AJ861">
        <v>1</v>
      </c>
      <c r="AK861" t="str">
        <f>IF(Table2[[#This Row],[Alpha]]&gt;3%,"high performer",IF(Table2[[#This Row],[Alpha]]&gt;0%,"average performer","low performer"))</f>
        <v>low performer</v>
      </c>
      <c r="AL861" s="8">
        <v>2767.1953788872506</v>
      </c>
      <c r="AM861">
        <f>Table2[[#This Row],[Salary]]/Table2[[#This Row],[Market Salary]]</f>
        <v>0.78346473709124209</v>
      </c>
      <c r="AN861" t="str">
        <f>IF(AND(Table2[[#This Row],[Alpha]]&gt;3%,Table2[[#This Row],[Salary]]&lt;MEDIAN(G:G)),"Underpaid",IF(AND(Table2[[#This Row],[Alpha]]&lt;0,Table2[[#This Row],[Salary]]&gt;MEDIAN(G:G)),"Overpaid","Fair"))</f>
        <v>Fair</v>
      </c>
      <c r="AO861" t="str">
        <f>IF(AND(Table2[[#This Row],[Alpha]]&gt;3%,Table2[[#This Row],[Tenure]]&gt;5),"Ready Now",IF(AND(Table2[[#This Row],[Alpha]]&gt;0,Table2[[#This Row],[Tenure]]&gt;3),"Ready Soon","Not Ready"))</f>
        <v>Not Ready</v>
      </c>
    </row>
    <row r="862" spans="1:41" x14ac:dyDescent="0.35">
      <c r="A862">
        <v>22</v>
      </c>
      <c r="B862" t="s">
        <v>25</v>
      </c>
      <c r="C862">
        <v>3</v>
      </c>
      <c r="D862" t="s">
        <v>35</v>
      </c>
      <c r="E862" t="s">
        <v>36</v>
      </c>
      <c r="F862">
        <v>4</v>
      </c>
      <c r="G862" s="7">
        <v>2853</v>
      </c>
      <c r="H862" t="s">
        <v>25</v>
      </c>
      <c r="I862">
        <v>3</v>
      </c>
      <c r="J862">
        <v>0</v>
      </c>
      <c r="K862" s="5">
        <v>0.12</v>
      </c>
      <c r="L862" s="5">
        <v>0.1</v>
      </c>
      <c r="M862" s="6">
        <f t="shared" si="39"/>
        <v>1.999999999999999E-2</v>
      </c>
      <c r="N862" s="8">
        <f t="shared" si="40"/>
        <v>570.6</v>
      </c>
      <c r="O862">
        <v>1200</v>
      </c>
      <c r="P862" t="str">
        <f t="shared" si="41"/>
        <v>low</v>
      </c>
      <c r="Q862" t="s">
        <v>33</v>
      </c>
      <c r="R862">
        <v>1256</v>
      </c>
      <c r="S862" t="s">
        <v>34</v>
      </c>
      <c r="T862">
        <v>3</v>
      </c>
      <c r="U862">
        <v>4</v>
      </c>
      <c r="V862" t="s">
        <v>28</v>
      </c>
      <c r="W862">
        <v>48</v>
      </c>
      <c r="X862">
        <v>2</v>
      </c>
      <c r="Y862">
        <v>1</v>
      </c>
      <c r="Z862" t="s">
        <v>37</v>
      </c>
      <c r="AA862">
        <v>4223</v>
      </c>
      <c r="AB862">
        <v>0</v>
      </c>
      <c r="AC862">
        <v>11</v>
      </c>
      <c r="AD862">
        <v>3</v>
      </c>
      <c r="AE862">
        <v>2</v>
      </c>
      <c r="AF862">
        <v>1</v>
      </c>
      <c r="AG862">
        <v>1</v>
      </c>
      <c r="AH862">
        <v>5</v>
      </c>
      <c r="AI862">
        <v>0</v>
      </c>
      <c r="AJ862">
        <v>0</v>
      </c>
      <c r="AK862" t="str">
        <f>IF(Table2[[#This Row],[Alpha]]&gt;3%,"high performer",IF(Table2[[#This Row],[Alpha]]&gt;0%,"average performer","low performer"))</f>
        <v>average performer</v>
      </c>
      <c r="AL862" s="8">
        <v>3111.3848539497576</v>
      </c>
      <c r="AM862">
        <f>Table2[[#This Row],[Salary]]/Table2[[#This Row],[Market Salary]]</f>
        <v>0.91695503254065469</v>
      </c>
      <c r="AN862" t="str">
        <f>IF(AND(Table2[[#This Row],[Alpha]]&gt;3%,Table2[[#This Row],[Salary]]&lt;MEDIAN(G:G)),"Underpaid",IF(AND(Table2[[#This Row],[Alpha]]&lt;0,Table2[[#This Row],[Salary]]&gt;MEDIAN(G:G)),"Overpaid","Fair"))</f>
        <v>Fair</v>
      </c>
      <c r="AO862" t="str">
        <f>IF(AND(Table2[[#This Row],[Alpha]]&gt;3%,Table2[[#This Row],[Tenure]]&gt;5),"Ready Now",IF(AND(Table2[[#This Row],[Alpha]]&gt;0,Table2[[#This Row],[Tenure]]&gt;3),"Ready Soon","Not Ready"))</f>
        <v>Not Ready</v>
      </c>
    </row>
    <row r="863" spans="1:41" x14ac:dyDescent="0.35">
      <c r="A863">
        <v>46</v>
      </c>
      <c r="B863" t="s">
        <v>32</v>
      </c>
      <c r="C863">
        <v>3</v>
      </c>
      <c r="D863" t="s">
        <v>29</v>
      </c>
      <c r="E863" t="s">
        <v>45</v>
      </c>
      <c r="F863">
        <v>1</v>
      </c>
      <c r="G863" s="7">
        <v>17048</v>
      </c>
      <c r="H863" t="s">
        <v>32</v>
      </c>
      <c r="I863">
        <v>3</v>
      </c>
      <c r="J863">
        <v>26</v>
      </c>
      <c r="K863" s="5">
        <v>0.12</v>
      </c>
      <c r="L863" s="5">
        <v>7.0000000000000007E-2</v>
      </c>
      <c r="M863" s="6">
        <f t="shared" si="39"/>
        <v>4.9999999999999989E-2</v>
      </c>
      <c r="N863" s="8">
        <f t="shared" si="40"/>
        <v>3409.6000000000004</v>
      </c>
      <c r="O863">
        <v>4500</v>
      </c>
      <c r="P863" t="str">
        <f t="shared" si="41"/>
        <v>low</v>
      </c>
      <c r="Q863" t="s">
        <v>26</v>
      </c>
      <c r="R863">
        <v>1402</v>
      </c>
      <c r="S863" t="s">
        <v>27</v>
      </c>
      <c r="T863">
        <v>2</v>
      </c>
      <c r="U863">
        <v>3</v>
      </c>
      <c r="V863" t="s">
        <v>48</v>
      </c>
      <c r="W863">
        <v>69</v>
      </c>
      <c r="X863">
        <v>3</v>
      </c>
      <c r="Y863">
        <v>4</v>
      </c>
      <c r="Z863" t="s">
        <v>37</v>
      </c>
      <c r="AA863">
        <v>24097</v>
      </c>
      <c r="AB863">
        <v>8</v>
      </c>
      <c r="AC863">
        <v>23</v>
      </c>
      <c r="AD863">
        <v>4</v>
      </c>
      <c r="AE863">
        <v>1</v>
      </c>
      <c r="AF863">
        <v>0</v>
      </c>
      <c r="AG863">
        <v>28</v>
      </c>
      <c r="AH863">
        <v>2</v>
      </c>
      <c r="AI863">
        <v>15</v>
      </c>
      <c r="AJ863">
        <v>15</v>
      </c>
      <c r="AK863" t="str">
        <f>IF(Table2[[#This Row],[Alpha]]&gt;3%,"high performer",IF(Table2[[#This Row],[Alpha]]&gt;0%,"average performer","low performer"))</f>
        <v>high performer</v>
      </c>
      <c r="AL863" s="8">
        <v>19430.41338138478</v>
      </c>
      <c r="AM863">
        <f>Table2[[#This Row],[Salary]]/Table2[[#This Row],[Market Salary]]</f>
        <v>0.8773874062984558</v>
      </c>
      <c r="AN863" t="str">
        <f>IF(AND(Table2[[#This Row],[Alpha]]&gt;3%,Table2[[#This Row],[Salary]]&lt;MEDIAN(G:G)),"Underpaid",IF(AND(Table2[[#This Row],[Alpha]]&lt;0,Table2[[#This Row],[Salary]]&gt;MEDIAN(G:G)),"Overpaid","Fair"))</f>
        <v>Fair</v>
      </c>
      <c r="AO863" t="str">
        <f>IF(AND(Table2[[#This Row],[Alpha]]&gt;3%,Table2[[#This Row],[Tenure]]&gt;5),"Ready Now",IF(AND(Table2[[#This Row],[Alpha]]&gt;0,Table2[[#This Row],[Tenure]]&gt;3),"Ready Soon","Not Ready"))</f>
        <v>Ready Now</v>
      </c>
    </row>
    <row r="864" spans="1:41" x14ac:dyDescent="0.35">
      <c r="A864">
        <v>44</v>
      </c>
      <c r="B864" t="s">
        <v>32</v>
      </c>
      <c r="C864">
        <v>4</v>
      </c>
      <c r="D864" t="s">
        <v>35</v>
      </c>
      <c r="E864" t="s">
        <v>36</v>
      </c>
      <c r="F864">
        <v>3</v>
      </c>
      <c r="G864" s="7">
        <v>2290</v>
      </c>
      <c r="H864" t="s">
        <v>32</v>
      </c>
      <c r="I864">
        <v>3</v>
      </c>
      <c r="J864">
        <v>0</v>
      </c>
      <c r="K864" s="5">
        <v>0.08</v>
      </c>
      <c r="L864" s="5">
        <v>0.11</v>
      </c>
      <c r="M864" s="6">
        <f t="shared" si="39"/>
        <v>-0.03</v>
      </c>
      <c r="N864" s="8">
        <f t="shared" si="40"/>
        <v>458</v>
      </c>
      <c r="O864">
        <v>500</v>
      </c>
      <c r="P864" t="str">
        <f t="shared" si="41"/>
        <v>High</v>
      </c>
      <c r="Q864" t="s">
        <v>44</v>
      </c>
      <c r="R864">
        <v>111</v>
      </c>
      <c r="S864" t="s">
        <v>34</v>
      </c>
      <c r="T864">
        <v>17</v>
      </c>
      <c r="U864">
        <v>3</v>
      </c>
      <c r="V864" t="s">
        <v>28</v>
      </c>
      <c r="W864">
        <v>74</v>
      </c>
      <c r="X864">
        <v>1</v>
      </c>
      <c r="Y864">
        <v>1</v>
      </c>
      <c r="Z864" t="s">
        <v>31</v>
      </c>
      <c r="AA864">
        <v>4279</v>
      </c>
      <c r="AB864">
        <v>2</v>
      </c>
      <c r="AC864">
        <v>13</v>
      </c>
      <c r="AD864">
        <v>3</v>
      </c>
      <c r="AE864">
        <v>4</v>
      </c>
      <c r="AF864">
        <v>0</v>
      </c>
      <c r="AG864">
        <v>6</v>
      </c>
      <c r="AH864">
        <v>3</v>
      </c>
      <c r="AI864">
        <v>0</v>
      </c>
      <c r="AJ864">
        <v>0</v>
      </c>
      <c r="AK864" t="str">
        <f>IF(Table2[[#This Row],[Alpha]]&gt;3%,"high performer",IF(Table2[[#This Row],[Alpha]]&gt;0%,"average performer","low performer"))</f>
        <v>low performer</v>
      </c>
      <c r="AL864" s="8">
        <v>2860.3014679414273</v>
      </c>
      <c r="AM864">
        <f>Table2[[#This Row],[Salary]]/Table2[[#This Row],[Market Salary]]</f>
        <v>0.80061490918582234</v>
      </c>
      <c r="AN864" t="str">
        <f>IF(AND(Table2[[#This Row],[Alpha]]&gt;3%,Table2[[#This Row],[Salary]]&lt;MEDIAN(G:G)),"Underpaid",IF(AND(Table2[[#This Row],[Alpha]]&lt;0,Table2[[#This Row],[Salary]]&gt;MEDIAN(G:G)),"Overpaid","Fair"))</f>
        <v>Fair</v>
      </c>
      <c r="AO864" t="str">
        <f>IF(AND(Table2[[#This Row],[Alpha]]&gt;3%,Table2[[#This Row],[Tenure]]&gt;5),"Ready Now",IF(AND(Table2[[#This Row],[Alpha]]&gt;0,Table2[[#This Row],[Tenure]]&gt;3),"Ready Soon","Not Ready"))</f>
        <v>Not Ready</v>
      </c>
    </row>
    <row r="865" spans="1:41" x14ac:dyDescent="0.35">
      <c r="A865">
        <v>33</v>
      </c>
      <c r="B865" t="s">
        <v>32</v>
      </c>
      <c r="C865">
        <v>2</v>
      </c>
      <c r="D865" t="s">
        <v>35</v>
      </c>
      <c r="E865" t="s">
        <v>50</v>
      </c>
      <c r="F865">
        <v>3</v>
      </c>
      <c r="G865" s="7">
        <v>3600</v>
      </c>
      <c r="H865" t="s">
        <v>32</v>
      </c>
      <c r="I865">
        <v>3</v>
      </c>
      <c r="J865">
        <v>5</v>
      </c>
      <c r="K865" s="5">
        <v>0.08</v>
      </c>
      <c r="L865" s="5">
        <v>0.1</v>
      </c>
      <c r="M865" s="6">
        <f t="shared" si="39"/>
        <v>-2.0000000000000004E-2</v>
      </c>
      <c r="N865" s="8">
        <f t="shared" si="40"/>
        <v>720</v>
      </c>
      <c r="O865">
        <v>500</v>
      </c>
      <c r="P865" t="str">
        <f t="shared" si="41"/>
        <v>low</v>
      </c>
      <c r="Q865" t="s">
        <v>26</v>
      </c>
      <c r="R865">
        <v>147</v>
      </c>
      <c r="S865" t="s">
        <v>50</v>
      </c>
      <c r="T865">
        <v>2</v>
      </c>
      <c r="U865">
        <v>3</v>
      </c>
      <c r="V865" t="s">
        <v>50</v>
      </c>
      <c r="W865">
        <v>99</v>
      </c>
      <c r="X865">
        <v>3</v>
      </c>
      <c r="Y865">
        <v>1</v>
      </c>
      <c r="Z865" t="s">
        <v>37</v>
      </c>
      <c r="AA865">
        <v>8429</v>
      </c>
      <c r="AB865">
        <v>1</v>
      </c>
      <c r="AC865">
        <v>13</v>
      </c>
      <c r="AD865">
        <v>3</v>
      </c>
      <c r="AE865">
        <v>4</v>
      </c>
      <c r="AF865">
        <v>1</v>
      </c>
      <c r="AG865">
        <v>5</v>
      </c>
      <c r="AH865">
        <v>2</v>
      </c>
      <c r="AI865">
        <v>4</v>
      </c>
      <c r="AJ865">
        <v>1</v>
      </c>
      <c r="AK865" t="str">
        <f>IF(Table2[[#This Row],[Alpha]]&gt;3%,"high performer",IF(Table2[[#This Row],[Alpha]]&gt;0%,"average performer","low performer"))</f>
        <v>low performer</v>
      </c>
      <c r="AL865" s="8">
        <v>4656.2584048929521</v>
      </c>
      <c r="AM865">
        <f>Table2[[#This Row],[Salary]]/Table2[[#This Row],[Market Salary]]</f>
        <v>0.77315296681494305</v>
      </c>
      <c r="AN865" t="str">
        <f>IF(AND(Table2[[#This Row],[Alpha]]&gt;3%,Table2[[#This Row],[Salary]]&lt;MEDIAN(G:G)),"Underpaid",IF(AND(Table2[[#This Row],[Alpha]]&lt;0,Table2[[#This Row],[Salary]]&gt;MEDIAN(G:G)),"Overpaid","Fair"))</f>
        <v>Fair</v>
      </c>
      <c r="AO865" t="str">
        <f>IF(AND(Table2[[#This Row],[Alpha]]&gt;3%,Table2[[#This Row],[Tenure]]&gt;5),"Ready Now",IF(AND(Table2[[#This Row],[Alpha]]&gt;0,Table2[[#This Row],[Tenure]]&gt;3),"Ready Soon","Not Ready"))</f>
        <v>Not Ready</v>
      </c>
    </row>
    <row r="866" spans="1:41" x14ac:dyDescent="0.35">
      <c r="A866">
        <v>41</v>
      </c>
      <c r="B866" t="s">
        <v>25</v>
      </c>
      <c r="C866">
        <v>1</v>
      </c>
      <c r="D866" t="s">
        <v>35</v>
      </c>
      <c r="E866" t="s">
        <v>36</v>
      </c>
      <c r="F866">
        <v>1</v>
      </c>
      <c r="G866" s="7">
        <v>2107</v>
      </c>
      <c r="H866" t="s">
        <v>32</v>
      </c>
      <c r="I866">
        <v>1</v>
      </c>
      <c r="J866">
        <v>1</v>
      </c>
      <c r="K866" s="5">
        <v>0.1</v>
      </c>
      <c r="L866" s="5">
        <v>7.0000000000000007E-2</v>
      </c>
      <c r="M866" s="6">
        <f t="shared" si="39"/>
        <v>0.03</v>
      </c>
      <c r="N866" s="8">
        <f t="shared" si="40"/>
        <v>421.40000000000003</v>
      </c>
      <c r="O866">
        <v>4500</v>
      </c>
      <c r="P866" t="str">
        <f t="shared" si="41"/>
        <v>low</v>
      </c>
      <c r="Q866" t="s">
        <v>44</v>
      </c>
      <c r="R866">
        <v>906</v>
      </c>
      <c r="S866" t="s">
        <v>34</v>
      </c>
      <c r="T866">
        <v>5</v>
      </c>
      <c r="U866">
        <v>2</v>
      </c>
      <c r="V866" t="s">
        <v>28</v>
      </c>
      <c r="W866">
        <v>95</v>
      </c>
      <c r="X866">
        <v>2</v>
      </c>
      <c r="Y866">
        <v>1</v>
      </c>
      <c r="Z866" t="s">
        <v>41</v>
      </c>
      <c r="AA866">
        <v>20293</v>
      </c>
      <c r="AB866">
        <v>6</v>
      </c>
      <c r="AC866">
        <v>17</v>
      </c>
      <c r="AD866">
        <v>3</v>
      </c>
      <c r="AE866">
        <v>1</v>
      </c>
      <c r="AF866">
        <v>1</v>
      </c>
      <c r="AG866">
        <v>5</v>
      </c>
      <c r="AH866">
        <v>2</v>
      </c>
      <c r="AI866">
        <v>0</v>
      </c>
      <c r="AJ866">
        <v>0</v>
      </c>
      <c r="AK866" t="str">
        <f>IF(Table2[[#This Row],[Alpha]]&gt;3%,"high performer",IF(Table2[[#This Row],[Alpha]]&gt;0%,"average performer","low performer"))</f>
        <v>average performer</v>
      </c>
      <c r="AL866" s="8">
        <v>2368.7757560505333</v>
      </c>
      <c r="AM866">
        <f>Table2[[#This Row],[Salary]]/Table2[[#This Row],[Market Salary]]</f>
        <v>0.88948900908754958</v>
      </c>
      <c r="AN866" t="str">
        <f>IF(AND(Table2[[#This Row],[Alpha]]&gt;3%,Table2[[#This Row],[Salary]]&lt;MEDIAN(G:G)),"Underpaid",IF(AND(Table2[[#This Row],[Alpha]]&lt;0,Table2[[#This Row],[Salary]]&gt;MEDIAN(G:G)),"Overpaid","Fair"))</f>
        <v>Fair</v>
      </c>
      <c r="AO866" t="str">
        <f>IF(AND(Table2[[#This Row],[Alpha]]&gt;3%,Table2[[#This Row],[Tenure]]&gt;5),"Ready Now",IF(AND(Table2[[#This Row],[Alpha]]&gt;0,Table2[[#This Row],[Tenure]]&gt;3),"Ready Soon","Not Ready"))</f>
        <v>Not Ready</v>
      </c>
    </row>
    <row r="867" spans="1:41" x14ac:dyDescent="0.35">
      <c r="A867">
        <v>30</v>
      </c>
      <c r="B867" t="s">
        <v>32</v>
      </c>
      <c r="C867">
        <v>3</v>
      </c>
      <c r="D867" t="s">
        <v>35</v>
      </c>
      <c r="E867" t="s">
        <v>30</v>
      </c>
      <c r="F867">
        <v>1</v>
      </c>
      <c r="G867" s="7">
        <v>4115</v>
      </c>
      <c r="H867" t="s">
        <v>32</v>
      </c>
      <c r="I867">
        <v>3</v>
      </c>
      <c r="J867">
        <v>4</v>
      </c>
      <c r="K867" s="5">
        <v>0.1</v>
      </c>
      <c r="L867" s="5">
        <v>7.0000000000000007E-2</v>
      </c>
      <c r="M867" s="6">
        <f t="shared" si="39"/>
        <v>0.03</v>
      </c>
      <c r="N867" s="8">
        <f t="shared" si="40"/>
        <v>823</v>
      </c>
      <c r="O867">
        <v>4500</v>
      </c>
      <c r="P867" t="str">
        <f t="shared" si="41"/>
        <v>low</v>
      </c>
      <c r="Q867" t="s">
        <v>26</v>
      </c>
      <c r="R867">
        <v>1329</v>
      </c>
      <c r="S867" t="s">
        <v>27</v>
      </c>
      <c r="T867">
        <v>29</v>
      </c>
      <c r="U867">
        <v>4</v>
      </c>
      <c r="V867" t="s">
        <v>28</v>
      </c>
      <c r="W867">
        <v>61</v>
      </c>
      <c r="X867">
        <v>3</v>
      </c>
      <c r="Y867">
        <v>2</v>
      </c>
      <c r="Z867" t="s">
        <v>41</v>
      </c>
      <c r="AA867">
        <v>13192</v>
      </c>
      <c r="AB867">
        <v>8</v>
      </c>
      <c r="AC867">
        <v>19</v>
      </c>
      <c r="AD867">
        <v>3</v>
      </c>
      <c r="AE867">
        <v>3</v>
      </c>
      <c r="AF867">
        <v>3</v>
      </c>
      <c r="AG867">
        <v>8</v>
      </c>
      <c r="AH867">
        <v>3</v>
      </c>
      <c r="AI867">
        <v>3</v>
      </c>
      <c r="AJ867">
        <v>0</v>
      </c>
      <c r="AK867" t="str">
        <f>IF(Table2[[#This Row],[Alpha]]&gt;3%,"high performer",IF(Table2[[#This Row],[Alpha]]&gt;0%,"average performer","low performer"))</f>
        <v>average performer</v>
      </c>
      <c r="AL867" s="8">
        <v>4134.0021631299651</v>
      </c>
      <c r="AM867">
        <f>Table2[[#This Row],[Salary]]/Table2[[#This Row],[Market Salary]]</f>
        <v>0.99540344625374411</v>
      </c>
      <c r="AN867" t="str">
        <f>IF(AND(Table2[[#This Row],[Alpha]]&gt;3%,Table2[[#This Row],[Salary]]&lt;MEDIAN(G:G)),"Underpaid",IF(AND(Table2[[#This Row],[Alpha]]&lt;0,Table2[[#This Row],[Salary]]&gt;MEDIAN(G:G)),"Overpaid","Fair"))</f>
        <v>Fair</v>
      </c>
      <c r="AO867" t="str">
        <f>IF(AND(Table2[[#This Row],[Alpha]]&gt;3%,Table2[[#This Row],[Tenure]]&gt;5),"Ready Now",IF(AND(Table2[[#This Row],[Alpha]]&gt;0,Table2[[#This Row],[Tenure]]&gt;3),"Ready Soon","Not Ready"))</f>
        <v>Ready Soon</v>
      </c>
    </row>
    <row r="868" spans="1:41" x14ac:dyDescent="0.35">
      <c r="A868">
        <v>40</v>
      </c>
      <c r="B868" t="s">
        <v>32</v>
      </c>
      <c r="C868">
        <v>2</v>
      </c>
      <c r="D868" t="s">
        <v>35</v>
      </c>
      <c r="E868" t="s">
        <v>30</v>
      </c>
      <c r="F868">
        <v>2</v>
      </c>
      <c r="G868" s="7">
        <v>4327</v>
      </c>
      <c r="H868" t="s">
        <v>32</v>
      </c>
      <c r="I868">
        <v>3</v>
      </c>
      <c r="J868">
        <v>0</v>
      </c>
      <c r="K868" s="5">
        <v>0.15</v>
      </c>
      <c r="L868" s="5">
        <v>0.11</v>
      </c>
      <c r="M868" s="6">
        <f t="shared" si="39"/>
        <v>3.9999999999999994E-2</v>
      </c>
      <c r="N868" s="8">
        <f t="shared" si="40"/>
        <v>865.40000000000009</v>
      </c>
      <c r="O868">
        <v>1200</v>
      </c>
      <c r="P868" t="str">
        <f t="shared" si="41"/>
        <v>low</v>
      </c>
      <c r="Q868" t="s">
        <v>33</v>
      </c>
      <c r="R868">
        <v>1184</v>
      </c>
      <c r="S868" t="s">
        <v>27</v>
      </c>
      <c r="T868">
        <v>2</v>
      </c>
      <c r="U868">
        <v>4</v>
      </c>
      <c r="V868" t="s">
        <v>40</v>
      </c>
      <c r="W868">
        <v>62</v>
      </c>
      <c r="X868">
        <v>3</v>
      </c>
      <c r="Y868">
        <v>2</v>
      </c>
      <c r="Z868" t="s">
        <v>37</v>
      </c>
      <c r="AA868">
        <v>25440</v>
      </c>
      <c r="AB868">
        <v>5</v>
      </c>
      <c r="AC868">
        <v>12</v>
      </c>
      <c r="AD868">
        <v>3</v>
      </c>
      <c r="AE868">
        <v>4</v>
      </c>
      <c r="AF868">
        <v>3</v>
      </c>
      <c r="AG868">
        <v>5</v>
      </c>
      <c r="AH868">
        <v>2</v>
      </c>
      <c r="AI868">
        <v>0</v>
      </c>
      <c r="AJ868">
        <v>0</v>
      </c>
      <c r="AK868" t="str">
        <f>IF(Table2[[#This Row],[Alpha]]&gt;3%,"high performer",IF(Table2[[#This Row],[Alpha]]&gt;0%,"average performer","low performer"))</f>
        <v>high performer</v>
      </c>
      <c r="AL868" s="8">
        <v>4888.6617277596933</v>
      </c>
      <c r="AM868">
        <f>Table2[[#This Row],[Salary]]/Table2[[#This Row],[Market Salary]]</f>
        <v>0.88510930822430134</v>
      </c>
      <c r="AN868" t="str">
        <f>IF(AND(Table2[[#This Row],[Alpha]]&gt;3%,Table2[[#This Row],[Salary]]&lt;MEDIAN(G:G)),"Underpaid",IF(AND(Table2[[#This Row],[Alpha]]&lt;0,Table2[[#This Row],[Salary]]&gt;MEDIAN(G:G)),"Overpaid","Fair"))</f>
        <v>Underpaid</v>
      </c>
      <c r="AO868" t="str">
        <f>IF(AND(Table2[[#This Row],[Alpha]]&gt;3%,Table2[[#This Row],[Tenure]]&gt;5),"Ready Now",IF(AND(Table2[[#This Row],[Alpha]]&gt;0,Table2[[#This Row],[Tenure]]&gt;3),"Ready Soon","Not Ready"))</f>
        <v>Not Ready</v>
      </c>
    </row>
    <row r="869" spans="1:41" x14ac:dyDescent="0.35">
      <c r="A869">
        <v>50</v>
      </c>
      <c r="B869" t="s">
        <v>32</v>
      </c>
      <c r="C869">
        <v>4</v>
      </c>
      <c r="D869" t="s">
        <v>29</v>
      </c>
      <c r="E869" t="s">
        <v>45</v>
      </c>
      <c r="F869">
        <v>1</v>
      </c>
      <c r="G869" s="7">
        <v>17856</v>
      </c>
      <c r="H869" t="s">
        <v>32</v>
      </c>
      <c r="I869">
        <v>3</v>
      </c>
      <c r="J869">
        <v>2</v>
      </c>
      <c r="K869" s="5">
        <v>0.15</v>
      </c>
      <c r="L869" s="5">
        <v>0.11</v>
      </c>
      <c r="M869" s="6">
        <f t="shared" si="39"/>
        <v>3.9999999999999994E-2</v>
      </c>
      <c r="N869" s="8">
        <f t="shared" si="40"/>
        <v>3571.2000000000003</v>
      </c>
      <c r="O869">
        <v>500</v>
      </c>
      <c r="P869" t="str">
        <f t="shared" si="41"/>
        <v>low</v>
      </c>
      <c r="Q869" t="s">
        <v>33</v>
      </c>
      <c r="R869">
        <v>1421</v>
      </c>
      <c r="S869" t="s">
        <v>34</v>
      </c>
      <c r="T869">
        <v>2</v>
      </c>
      <c r="U869">
        <v>3</v>
      </c>
      <c r="V869" t="s">
        <v>40</v>
      </c>
      <c r="W869">
        <v>30</v>
      </c>
      <c r="X869">
        <v>3</v>
      </c>
      <c r="Y869">
        <v>4</v>
      </c>
      <c r="Z869" t="s">
        <v>37</v>
      </c>
      <c r="AA869">
        <v>9490</v>
      </c>
      <c r="AB869">
        <v>2</v>
      </c>
      <c r="AC869">
        <v>22</v>
      </c>
      <c r="AD869">
        <v>4</v>
      </c>
      <c r="AE869">
        <v>3</v>
      </c>
      <c r="AF869">
        <v>1</v>
      </c>
      <c r="AG869">
        <v>32</v>
      </c>
      <c r="AH869">
        <v>3</v>
      </c>
      <c r="AI869">
        <v>2</v>
      </c>
      <c r="AJ869">
        <v>2</v>
      </c>
      <c r="AK869" t="str">
        <f>IF(Table2[[#This Row],[Alpha]]&gt;3%,"high performer",IF(Table2[[#This Row],[Alpha]]&gt;0%,"average performer","low performer"))</f>
        <v>high performer</v>
      </c>
      <c r="AL869" s="8">
        <v>18387.981157036334</v>
      </c>
      <c r="AM869">
        <f>Table2[[#This Row],[Salary]]/Table2[[#This Row],[Market Salary]]</f>
        <v>0.97106908297908678</v>
      </c>
      <c r="AN869" t="str">
        <f>IF(AND(Table2[[#This Row],[Alpha]]&gt;3%,Table2[[#This Row],[Salary]]&lt;MEDIAN(G:G)),"Underpaid",IF(AND(Table2[[#This Row],[Alpha]]&lt;0,Table2[[#This Row],[Salary]]&gt;MEDIAN(G:G)),"Overpaid","Fair"))</f>
        <v>Fair</v>
      </c>
      <c r="AO869" t="str">
        <f>IF(AND(Table2[[#This Row],[Alpha]]&gt;3%,Table2[[#This Row],[Tenure]]&gt;5),"Ready Now",IF(AND(Table2[[#This Row],[Alpha]]&gt;0,Table2[[#This Row],[Tenure]]&gt;3),"Ready Soon","Not Ready"))</f>
        <v>Not Ready</v>
      </c>
    </row>
    <row r="870" spans="1:41" x14ac:dyDescent="0.35">
      <c r="A870">
        <v>28</v>
      </c>
      <c r="B870" t="s">
        <v>32</v>
      </c>
      <c r="C870">
        <v>4</v>
      </c>
      <c r="D870" t="s">
        <v>35</v>
      </c>
      <c r="E870" t="s">
        <v>39</v>
      </c>
      <c r="F870">
        <v>1</v>
      </c>
      <c r="G870" s="7">
        <v>3196</v>
      </c>
      <c r="H870" t="s">
        <v>32</v>
      </c>
      <c r="I870">
        <v>3</v>
      </c>
      <c r="J870">
        <v>6</v>
      </c>
      <c r="K870" s="5">
        <v>0.1</v>
      </c>
      <c r="L870" s="5">
        <v>0.09</v>
      </c>
      <c r="M870" s="6">
        <f t="shared" si="39"/>
        <v>1.0000000000000009E-2</v>
      </c>
      <c r="N870" s="8">
        <f t="shared" si="40"/>
        <v>639.20000000000005</v>
      </c>
      <c r="O870">
        <v>4500</v>
      </c>
      <c r="P870" t="str">
        <f t="shared" si="41"/>
        <v>High</v>
      </c>
      <c r="Q870" t="s">
        <v>26</v>
      </c>
      <c r="R870">
        <v>1179</v>
      </c>
      <c r="S870" t="s">
        <v>34</v>
      </c>
      <c r="T870">
        <v>19</v>
      </c>
      <c r="U870">
        <v>4</v>
      </c>
      <c r="V870" t="s">
        <v>40</v>
      </c>
      <c r="W870">
        <v>78</v>
      </c>
      <c r="X870">
        <v>2</v>
      </c>
      <c r="Y870">
        <v>1</v>
      </c>
      <c r="Z870" t="s">
        <v>37</v>
      </c>
      <c r="AA870">
        <v>12449</v>
      </c>
      <c r="AB870">
        <v>1</v>
      </c>
      <c r="AC870">
        <v>12</v>
      </c>
      <c r="AD870">
        <v>3</v>
      </c>
      <c r="AE870">
        <v>3</v>
      </c>
      <c r="AF870">
        <v>3</v>
      </c>
      <c r="AG870">
        <v>6</v>
      </c>
      <c r="AH870">
        <v>2</v>
      </c>
      <c r="AI870">
        <v>5</v>
      </c>
      <c r="AJ870">
        <v>3</v>
      </c>
      <c r="AK870" t="str">
        <f>IF(Table2[[#This Row],[Alpha]]&gt;3%,"high performer",IF(Table2[[#This Row],[Alpha]]&gt;0%,"average performer","low performer"))</f>
        <v>average performer</v>
      </c>
      <c r="AL870" s="8">
        <v>4021.7975850692228</v>
      </c>
      <c r="AM870">
        <f>Table2[[#This Row],[Salary]]/Table2[[#This Row],[Market Salary]]</f>
        <v>0.79466953082498082</v>
      </c>
      <c r="AN870" t="str">
        <f>IF(AND(Table2[[#This Row],[Alpha]]&gt;3%,Table2[[#This Row],[Salary]]&lt;MEDIAN(G:G)),"Underpaid",IF(AND(Table2[[#This Row],[Alpha]]&lt;0,Table2[[#This Row],[Salary]]&gt;MEDIAN(G:G)),"Overpaid","Fair"))</f>
        <v>Fair</v>
      </c>
      <c r="AO870" t="str">
        <f>IF(AND(Table2[[#This Row],[Alpha]]&gt;3%,Table2[[#This Row],[Tenure]]&gt;5),"Ready Now",IF(AND(Table2[[#This Row],[Alpha]]&gt;0,Table2[[#This Row],[Tenure]]&gt;3),"Ready Soon","Not Ready"))</f>
        <v>Ready Soon</v>
      </c>
    </row>
    <row r="871" spans="1:41" x14ac:dyDescent="0.35">
      <c r="A871">
        <v>46</v>
      </c>
      <c r="B871" t="s">
        <v>32</v>
      </c>
      <c r="C871">
        <v>4</v>
      </c>
      <c r="D871" t="s">
        <v>35</v>
      </c>
      <c r="E871" t="s">
        <v>47</v>
      </c>
      <c r="F871">
        <v>2</v>
      </c>
      <c r="G871" s="7">
        <v>19081</v>
      </c>
      <c r="H871" t="s">
        <v>32</v>
      </c>
      <c r="I871">
        <v>3</v>
      </c>
      <c r="J871">
        <v>4</v>
      </c>
      <c r="K871" s="5">
        <v>0.15</v>
      </c>
      <c r="L871" s="5">
        <v>0.09</v>
      </c>
      <c r="M871" s="6">
        <f t="shared" si="39"/>
        <v>0.06</v>
      </c>
      <c r="N871" s="8">
        <f t="shared" si="40"/>
        <v>3816.2000000000003</v>
      </c>
      <c r="O871">
        <v>500</v>
      </c>
      <c r="P871" t="str">
        <f t="shared" si="41"/>
        <v>low</v>
      </c>
      <c r="Q871" t="s">
        <v>26</v>
      </c>
      <c r="R871">
        <v>1450</v>
      </c>
      <c r="S871" t="s">
        <v>34</v>
      </c>
      <c r="T871">
        <v>15</v>
      </c>
      <c r="U871">
        <v>2</v>
      </c>
      <c r="V871" t="s">
        <v>28</v>
      </c>
      <c r="W871">
        <v>52</v>
      </c>
      <c r="X871">
        <v>3</v>
      </c>
      <c r="Y871">
        <v>5</v>
      </c>
      <c r="Z871" t="s">
        <v>37</v>
      </c>
      <c r="AA871">
        <v>10849</v>
      </c>
      <c r="AB871">
        <v>5</v>
      </c>
      <c r="AC871">
        <v>11</v>
      </c>
      <c r="AD871">
        <v>3</v>
      </c>
      <c r="AE871">
        <v>1</v>
      </c>
      <c r="AF871">
        <v>1</v>
      </c>
      <c r="AG871">
        <v>25</v>
      </c>
      <c r="AH871">
        <v>2</v>
      </c>
      <c r="AI871">
        <v>2</v>
      </c>
      <c r="AJ871">
        <v>0</v>
      </c>
      <c r="AK871" t="str">
        <f>IF(Table2[[#This Row],[Alpha]]&gt;3%,"high performer",IF(Table2[[#This Row],[Alpha]]&gt;0%,"average performer","low performer"))</f>
        <v>high performer</v>
      </c>
      <c r="AL871" s="8">
        <v>21134.274597382202</v>
      </c>
      <c r="AM871">
        <f>Table2[[#This Row],[Salary]]/Table2[[#This Row],[Market Salary]]</f>
        <v>0.9028462231849429</v>
      </c>
      <c r="AN871" t="str">
        <f>IF(AND(Table2[[#This Row],[Alpha]]&gt;3%,Table2[[#This Row],[Salary]]&lt;MEDIAN(G:G)),"Underpaid",IF(AND(Table2[[#This Row],[Alpha]]&lt;0,Table2[[#This Row],[Salary]]&gt;MEDIAN(G:G)),"Overpaid","Fair"))</f>
        <v>Fair</v>
      </c>
      <c r="AO871" t="str">
        <f>IF(AND(Table2[[#This Row],[Alpha]]&gt;3%,Table2[[#This Row],[Tenure]]&gt;5),"Ready Now",IF(AND(Table2[[#This Row],[Alpha]]&gt;0,Table2[[#This Row],[Tenure]]&gt;3),"Ready Soon","Not Ready"))</f>
        <v>Ready Soon</v>
      </c>
    </row>
    <row r="872" spans="1:41" x14ac:dyDescent="0.35">
      <c r="A872">
        <v>35</v>
      </c>
      <c r="B872" t="s">
        <v>32</v>
      </c>
      <c r="C872">
        <v>3</v>
      </c>
      <c r="D872" t="s">
        <v>35</v>
      </c>
      <c r="E872" t="s">
        <v>30</v>
      </c>
      <c r="F872">
        <v>1</v>
      </c>
      <c r="G872" s="7">
        <v>8966</v>
      </c>
      <c r="H872" t="s">
        <v>25</v>
      </c>
      <c r="I872">
        <v>3</v>
      </c>
      <c r="J872">
        <v>7</v>
      </c>
      <c r="K872" s="5">
        <v>0.15</v>
      </c>
      <c r="L872" s="5">
        <v>7.0000000000000007E-2</v>
      </c>
      <c r="M872" s="6">
        <f t="shared" si="39"/>
        <v>7.9999999999999988E-2</v>
      </c>
      <c r="N872" s="8">
        <f t="shared" si="40"/>
        <v>1793.2</v>
      </c>
      <c r="O872">
        <v>4500</v>
      </c>
      <c r="P872" t="str">
        <f t="shared" si="41"/>
        <v>High</v>
      </c>
      <c r="Q872" t="s">
        <v>26</v>
      </c>
      <c r="R872">
        <v>1361</v>
      </c>
      <c r="S872" t="s">
        <v>27</v>
      </c>
      <c r="T872">
        <v>17</v>
      </c>
      <c r="U872">
        <v>4</v>
      </c>
      <c r="V872" t="s">
        <v>28</v>
      </c>
      <c r="W872">
        <v>94</v>
      </c>
      <c r="X872">
        <v>3</v>
      </c>
      <c r="Y872">
        <v>2</v>
      </c>
      <c r="Z872" t="s">
        <v>37</v>
      </c>
      <c r="AA872">
        <v>21026</v>
      </c>
      <c r="AB872">
        <v>3</v>
      </c>
      <c r="AC872">
        <v>15</v>
      </c>
      <c r="AD872">
        <v>3</v>
      </c>
      <c r="AE872">
        <v>4</v>
      </c>
      <c r="AF872">
        <v>3</v>
      </c>
      <c r="AG872">
        <v>15</v>
      </c>
      <c r="AH872">
        <v>2</v>
      </c>
      <c r="AI872">
        <v>7</v>
      </c>
      <c r="AJ872">
        <v>1</v>
      </c>
      <c r="AK872" t="str">
        <f>IF(Table2[[#This Row],[Alpha]]&gt;3%,"high performer",IF(Table2[[#This Row],[Alpha]]&gt;0%,"average performer","low performer"))</f>
        <v>high performer</v>
      </c>
      <c r="AL872" s="8">
        <v>10237.69612421376</v>
      </c>
      <c r="AM872">
        <f>Table2[[#This Row],[Salary]]/Table2[[#This Row],[Market Salary]]</f>
        <v>0.875782978046594</v>
      </c>
      <c r="AN872" t="str">
        <f>IF(AND(Table2[[#This Row],[Alpha]]&gt;3%,Table2[[#This Row],[Salary]]&lt;MEDIAN(G:G)),"Underpaid",IF(AND(Table2[[#This Row],[Alpha]]&lt;0,Table2[[#This Row],[Salary]]&gt;MEDIAN(G:G)),"Overpaid","Fair"))</f>
        <v>Fair</v>
      </c>
      <c r="AO872" t="str">
        <f>IF(AND(Table2[[#This Row],[Alpha]]&gt;3%,Table2[[#This Row],[Tenure]]&gt;5),"Ready Now",IF(AND(Table2[[#This Row],[Alpha]]&gt;0,Table2[[#This Row],[Tenure]]&gt;3),"Ready Soon","Not Ready"))</f>
        <v>Ready Now</v>
      </c>
    </row>
    <row r="873" spans="1:41" x14ac:dyDescent="0.35">
      <c r="A873">
        <v>24</v>
      </c>
      <c r="B873" t="s">
        <v>25</v>
      </c>
      <c r="C873">
        <v>4</v>
      </c>
      <c r="D873" t="s">
        <v>29</v>
      </c>
      <c r="E873" t="s">
        <v>39</v>
      </c>
      <c r="F873">
        <v>2</v>
      </c>
      <c r="G873" s="7">
        <v>2210</v>
      </c>
      <c r="H873" t="s">
        <v>32</v>
      </c>
      <c r="I873">
        <v>1</v>
      </c>
      <c r="J873">
        <v>1</v>
      </c>
      <c r="K873" s="5">
        <v>0.15</v>
      </c>
      <c r="L873" s="5">
        <v>0.09</v>
      </c>
      <c r="M873" s="6">
        <f t="shared" si="39"/>
        <v>0.06</v>
      </c>
      <c r="N873" s="8">
        <f t="shared" si="40"/>
        <v>442</v>
      </c>
      <c r="O873">
        <v>500</v>
      </c>
      <c r="P873" t="str">
        <f t="shared" si="41"/>
        <v>medium</v>
      </c>
      <c r="Q873" t="s">
        <v>26</v>
      </c>
      <c r="R873">
        <v>984</v>
      </c>
      <c r="S873" t="s">
        <v>34</v>
      </c>
      <c r="T873">
        <v>17</v>
      </c>
      <c r="U873">
        <v>2</v>
      </c>
      <c r="V873" t="s">
        <v>28</v>
      </c>
      <c r="W873">
        <v>97</v>
      </c>
      <c r="X873">
        <v>3</v>
      </c>
      <c r="Y873">
        <v>1</v>
      </c>
      <c r="Z873" t="s">
        <v>37</v>
      </c>
      <c r="AA873">
        <v>3372</v>
      </c>
      <c r="AB873">
        <v>1</v>
      </c>
      <c r="AC873">
        <v>13</v>
      </c>
      <c r="AD873">
        <v>3</v>
      </c>
      <c r="AE873">
        <v>1</v>
      </c>
      <c r="AF873">
        <v>1</v>
      </c>
      <c r="AG873">
        <v>1</v>
      </c>
      <c r="AH873">
        <v>3</v>
      </c>
      <c r="AI873">
        <v>0</v>
      </c>
      <c r="AJ873">
        <v>0</v>
      </c>
      <c r="AK873" t="str">
        <f>IF(Table2[[#This Row],[Alpha]]&gt;3%,"high performer",IF(Table2[[#This Row],[Alpha]]&gt;0%,"average performer","low performer"))</f>
        <v>high performer</v>
      </c>
      <c r="AL873" s="8">
        <v>2777.7426729402182</v>
      </c>
      <c r="AM873">
        <f>Table2[[#This Row],[Salary]]/Table2[[#This Row],[Market Salary]]</f>
        <v>0.7956100547142233</v>
      </c>
      <c r="AN873" t="str">
        <f>IF(AND(Table2[[#This Row],[Alpha]]&gt;3%,Table2[[#This Row],[Salary]]&lt;MEDIAN(G:G)),"Underpaid",IF(AND(Table2[[#This Row],[Alpha]]&lt;0,Table2[[#This Row],[Salary]]&gt;MEDIAN(G:G)),"Overpaid","Fair"))</f>
        <v>Underpaid</v>
      </c>
      <c r="AO873" t="str">
        <f>IF(AND(Table2[[#This Row],[Alpha]]&gt;3%,Table2[[#This Row],[Tenure]]&gt;5),"Ready Now",IF(AND(Table2[[#This Row],[Alpha]]&gt;0,Table2[[#This Row],[Tenure]]&gt;3),"Ready Soon","Not Ready"))</f>
        <v>Not Ready</v>
      </c>
    </row>
    <row r="874" spans="1:41" x14ac:dyDescent="0.35">
      <c r="A874">
        <v>33</v>
      </c>
      <c r="B874" t="s">
        <v>32</v>
      </c>
      <c r="C874">
        <v>2</v>
      </c>
      <c r="D874" t="s">
        <v>29</v>
      </c>
      <c r="E874" t="s">
        <v>30</v>
      </c>
      <c r="F874">
        <v>3</v>
      </c>
      <c r="G874" s="7">
        <v>4539</v>
      </c>
      <c r="H874" t="s">
        <v>32</v>
      </c>
      <c r="I874">
        <v>2</v>
      </c>
      <c r="J874">
        <v>10</v>
      </c>
      <c r="K874" s="5">
        <v>0.1</v>
      </c>
      <c r="L874" s="5">
        <v>0.1</v>
      </c>
      <c r="M874" s="6">
        <f t="shared" si="39"/>
        <v>0</v>
      </c>
      <c r="N874" s="8">
        <f t="shared" si="40"/>
        <v>907.80000000000007</v>
      </c>
      <c r="O874">
        <v>500</v>
      </c>
      <c r="P874" t="str">
        <f t="shared" si="41"/>
        <v>low</v>
      </c>
      <c r="Q874" t="s">
        <v>33</v>
      </c>
      <c r="R874">
        <v>1146</v>
      </c>
      <c r="S874" t="s">
        <v>27</v>
      </c>
      <c r="T874">
        <v>25</v>
      </c>
      <c r="U874">
        <v>3</v>
      </c>
      <c r="V874" t="s">
        <v>40</v>
      </c>
      <c r="W874">
        <v>82</v>
      </c>
      <c r="X874">
        <v>3</v>
      </c>
      <c r="Y874">
        <v>2</v>
      </c>
      <c r="Z874" t="s">
        <v>37</v>
      </c>
      <c r="AA874">
        <v>4905</v>
      </c>
      <c r="AB874">
        <v>1</v>
      </c>
      <c r="AC874">
        <v>12</v>
      </c>
      <c r="AD874">
        <v>3</v>
      </c>
      <c r="AE874">
        <v>1</v>
      </c>
      <c r="AF874">
        <v>1</v>
      </c>
      <c r="AG874">
        <v>10</v>
      </c>
      <c r="AH874">
        <v>3</v>
      </c>
      <c r="AI874">
        <v>7</v>
      </c>
      <c r="AJ874">
        <v>0</v>
      </c>
      <c r="AK874" t="str">
        <f>IF(Table2[[#This Row],[Alpha]]&gt;3%,"high performer",IF(Table2[[#This Row],[Alpha]]&gt;0%,"average performer","low performer"))</f>
        <v>low performer</v>
      </c>
      <c r="AL874" s="8">
        <v>5553.3607730119475</v>
      </c>
      <c r="AM874">
        <f>Table2[[#This Row],[Salary]]/Table2[[#This Row],[Market Salary]]</f>
        <v>0.81734290018730515</v>
      </c>
      <c r="AN874" t="str">
        <f>IF(AND(Table2[[#This Row],[Alpha]]&gt;3%,Table2[[#This Row],[Salary]]&lt;MEDIAN(G:G)),"Underpaid",IF(AND(Table2[[#This Row],[Alpha]]&lt;0,Table2[[#This Row],[Salary]]&gt;MEDIAN(G:G)),"Overpaid","Fair"))</f>
        <v>Fair</v>
      </c>
      <c r="AO874" t="str">
        <f>IF(AND(Table2[[#This Row],[Alpha]]&gt;3%,Table2[[#This Row],[Tenure]]&gt;5),"Ready Now",IF(AND(Table2[[#This Row],[Alpha]]&gt;0,Table2[[#This Row],[Tenure]]&gt;3),"Ready Soon","Not Ready"))</f>
        <v>Not Ready</v>
      </c>
    </row>
    <row r="875" spans="1:41" x14ac:dyDescent="0.35">
      <c r="A875">
        <v>36</v>
      </c>
      <c r="B875" t="s">
        <v>32</v>
      </c>
      <c r="C875">
        <v>3</v>
      </c>
      <c r="D875" t="s">
        <v>35</v>
      </c>
      <c r="E875" t="s">
        <v>39</v>
      </c>
      <c r="F875">
        <v>3</v>
      </c>
      <c r="G875" s="7">
        <v>2741</v>
      </c>
      <c r="H875" t="s">
        <v>32</v>
      </c>
      <c r="I875">
        <v>3</v>
      </c>
      <c r="J875">
        <v>7</v>
      </c>
      <c r="K875" s="5">
        <v>0.12</v>
      </c>
      <c r="L875" s="5">
        <v>0.1</v>
      </c>
      <c r="M875" s="6">
        <f t="shared" si="39"/>
        <v>1.999999999999999E-2</v>
      </c>
      <c r="N875" s="8">
        <f t="shared" si="40"/>
        <v>548.20000000000005</v>
      </c>
      <c r="O875">
        <v>4500</v>
      </c>
      <c r="P875" t="str">
        <f t="shared" si="41"/>
        <v>low</v>
      </c>
      <c r="Q875" t="s">
        <v>26</v>
      </c>
      <c r="R875">
        <v>917</v>
      </c>
      <c r="S875" t="s">
        <v>34</v>
      </c>
      <c r="T875">
        <v>6</v>
      </c>
      <c r="U875">
        <v>4</v>
      </c>
      <c r="V875" t="s">
        <v>28</v>
      </c>
      <c r="W875">
        <v>60</v>
      </c>
      <c r="X875">
        <v>1</v>
      </c>
      <c r="Y875">
        <v>1</v>
      </c>
      <c r="Z875" t="s">
        <v>41</v>
      </c>
      <c r="AA875">
        <v>6865</v>
      </c>
      <c r="AB875">
        <v>1</v>
      </c>
      <c r="AC875">
        <v>14</v>
      </c>
      <c r="AD875">
        <v>3</v>
      </c>
      <c r="AE875">
        <v>3</v>
      </c>
      <c r="AF875">
        <v>1</v>
      </c>
      <c r="AG875">
        <v>7</v>
      </c>
      <c r="AH875">
        <v>4</v>
      </c>
      <c r="AI875">
        <v>7</v>
      </c>
      <c r="AJ875">
        <v>1</v>
      </c>
      <c r="AK875" t="str">
        <f>IF(Table2[[#This Row],[Alpha]]&gt;3%,"high performer",IF(Table2[[#This Row],[Alpha]]&gt;0%,"average performer","low performer"))</f>
        <v>average performer</v>
      </c>
      <c r="AL875" s="8">
        <v>3217.4847234660538</v>
      </c>
      <c r="AM875">
        <f>Table2[[#This Row],[Salary]]/Table2[[#This Row],[Market Salary]]</f>
        <v>0.85190769672007705</v>
      </c>
      <c r="AN875" t="str">
        <f>IF(AND(Table2[[#This Row],[Alpha]]&gt;3%,Table2[[#This Row],[Salary]]&lt;MEDIAN(G:G)),"Underpaid",IF(AND(Table2[[#This Row],[Alpha]]&lt;0,Table2[[#This Row],[Salary]]&gt;MEDIAN(G:G)),"Overpaid","Fair"))</f>
        <v>Fair</v>
      </c>
      <c r="AO875" t="str">
        <f>IF(AND(Table2[[#This Row],[Alpha]]&gt;3%,Table2[[#This Row],[Tenure]]&gt;5),"Ready Now",IF(AND(Table2[[#This Row],[Alpha]]&gt;0,Table2[[#This Row],[Tenure]]&gt;3),"Ready Soon","Not Ready"))</f>
        <v>Ready Soon</v>
      </c>
    </row>
    <row r="876" spans="1:41" x14ac:dyDescent="0.35">
      <c r="A876">
        <v>30</v>
      </c>
      <c r="B876" t="s">
        <v>32</v>
      </c>
      <c r="C876">
        <v>3</v>
      </c>
      <c r="D876" t="s">
        <v>35</v>
      </c>
      <c r="E876" t="s">
        <v>39</v>
      </c>
      <c r="F876">
        <v>3</v>
      </c>
      <c r="G876" s="7">
        <v>3491</v>
      </c>
      <c r="H876" t="s">
        <v>32</v>
      </c>
      <c r="I876">
        <v>2</v>
      </c>
      <c r="J876">
        <v>10</v>
      </c>
      <c r="K876" s="5">
        <v>0.1</v>
      </c>
      <c r="L876" s="5">
        <v>0.09</v>
      </c>
      <c r="M876" s="6">
        <f t="shared" si="39"/>
        <v>1.0000000000000009E-2</v>
      </c>
      <c r="N876" s="8">
        <f t="shared" si="40"/>
        <v>698.2</v>
      </c>
      <c r="O876">
        <v>500</v>
      </c>
      <c r="P876" t="str">
        <f t="shared" si="41"/>
        <v>low</v>
      </c>
      <c r="Q876" t="s">
        <v>26</v>
      </c>
      <c r="R876">
        <v>853</v>
      </c>
      <c r="S876" t="s">
        <v>34</v>
      </c>
      <c r="T876">
        <v>7</v>
      </c>
      <c r="U876">
        <v>4</v>
      </c>
      <c r="V876" t="s">
        <v>28</v>
      </c>
      <c r="W876">
        <v>49</v>
      </c>
      <c r="X876">
        <v>3</v>
      </c>
      <c r="Y876">
        <v>2</v>
      </c>
      <c r="Z876" t="s">
        <v>41</v>
      </c>
      <c r="AA876">
        <v>11309</v>
      </c>
      <c r="AB876">
        <v>1</v>
      </c>
      <c r="AC876">
        <v>13</v>
      </c>
      <c r="AD876">
        <v>3</v>
      </c>
      <c r="AE876">
        <v>1</v>
      </c>
      <c r="AF876">
        <v>3</v>
      </c>
      <c r="AG876">
        <v>10</v>
      </c>
      <c r="AH876">
        <v>4</v>
      </c>
      <c r="AI876">
        <v>7</v>
      </c>
      <c r="AJ876">
        <v>8</v>
      </c>
      <c r="AK876" t="str">
        <f>IF(Table2[[#This Row],[Alpha]]&gt;3%,"high performer",IF(Table2[[#This Row],[Alpha]]&gt;0%,"average performer","low performer"))</f>
        <v>average performer</v>
      </c>
      <c r="AL876" s="8">
        <v>4298.7852981002479</v>
      </c>
      <c r="AM876">
        <f>Table2[[#This Row],[Salary]]/Table2[[#This Row],[Market Salary]]</f>
        <v>0.81208987142083355</v>
      </c>
      <c r="AN876" t="str">
        <f>IF(AND(Table2[[#This Row],[Alpha]]&gt;3%,Table2[[#This Row],[Salary]]&lt;MEDIAN(G:G)),"Underpaid",IF(AND(Table2[[#This Row],[Alpha]]&lt;0,Table2[[#This Row],[Salary]]&gt;MEDIAN(G:G)),"Overpaid","Fair"))</f>
        <v>Fair</v>
      </c>
      <c r="AO876" t="str">
        <f>IF(AND(Table2[[#This Row],[Alpha]]&gt;3%,Table2[[#This Row],[Tenure]]&gt;5),"Ready Now",IF(AND(Table2[[#This Row],[Alpha]]&gt;0,Table2[[#This Row],[Tenure]]&gt;3),"Ready Soon","Not Ready"))</f>
        <v>Ready Soon</v>
      </c>
    </row>
    <row r="877" spans="1:41" x14ac:dyDescent="0.35">
      <c r="A877">
        <v>44</v>
      </c>
      <c r="B877" t="s">
        <v>32</v>
      </c>
      <c r="C877">
        <v>4</v>
      </c>
      <c r="D877" t="s">
        <v>35</v>
      </c>
      <c r="E877" t="s">
        <v>36</v>
      </c>
      <c r="F877">
        <v>4</v>
      </c>
      <c r="G877" s="7">
        <v>4541</v>
      </c>
      <c r="H877" t="s">
        <v>32</v>
      </c>
      <c r="I877">
        <v>3</v>
      </c>
      <c r="J877">
        <v>20</v>
      </c>
      <c r="K877" s="5">
        <v>0.12</v>
      </c>
      <c r="L877" s="5">
        <v>7.0000000000000007E-2</v>
      </c>
      <c r="M877" s="6">
        <f t="shared" si="39"/>
        <v>4.9999999999999989E-2</v>
      </c>
      <c r="N877" s="8">
        <f t="shared" si="40"/>
        <v>908.2</v>
      </c>
      <c r="O877">
        <v>500</v>
      </c>
      <c r="P877" t="str">
        <f t="shared" si="41"/>
        <v>low</v>
      </c>
      <c r="Q877" t="s">
        <v>26</v>
      </c>
      <c r="R877">
        <v>200</v>
      </c>
      <c r="S877" t="s">
        <v>34</v>
      </c>
      <c r="T877">
        <v>29</v>
      </c>
      <c r="U877">
        <v>4</v>
      </c>
      <c r="V877" t="s">
        <v>38</v>
      </c>
      <c r="W877">
        <v>32</v>
      </c>
      <c r="X877">
        <v>3</v>
      </c>
      <c r="Y877">
        <v>2</v>
      </c>
      <c r="Z877" t="s">
        <v>31</v>
      </c>
      <c r="AA877">
        <v>7744</v>
      </c>
      <c r="AB877">
        <v>1</v>
      </c>
      <c r="AC877">
        <v>25</v>
      </c>
      <c r="AD877">
        <v>4</v>
      </c>
      <c r="AE877">
        <v>2</v>
      </c>
      <c r="AF877">
        <v>0</v>
      </c>
      <c r="AG877">
        <v>20</v>
      </c>
      <c r="AH877">
        <v>3</v>
      </c>
      <c r="AI877">
        <v>11</v>
      </c>
      <c r="AJ877">
        <v>13</v>
      </c>
      <c r="AK877" t="str">
        <f>IF(Table2[[#This Row],[Alpha]]&gt;3%,"high performer",IF(Table2[[#This Row],[Alpha]]&gt;0%,"average performer","low performer"))</f>
        <v>high performer</v>
      </c>
      <c r="AL877" s="8">
        <v>4724.299163271291</v>
      </c>
      <c r="AM877">
        <f>Table2[[#This Row],[Salary]]/Table2[[#This Row],[Market Salary]]</f>
        <v>0.96120077138714322</v>
      </c>
      <c r="AN877" t="str">
        <f>IF(AND(Table2[[#This Row],[Alpha]]&gt;3%,Table2[[#This Row],[Salary]]&lt;MEDIAN(G:G)),"Underpaid",IF(AND(Table2[[#This Row],[Alpha]]&lt;0,Table2[[#This Row],[Salary]]&gt;MEDIAN(G:G)),"Overpaid","Fair"))</f>
        <v>Underpaid</v>
      </c>
      <c r="AO877" t="str">
        <f>IF(AND(Table2[[#This Row],[Alpha]]&gt;3%,Table2[[#This Row],[Tenure]]&gt;5),"Ready Now",IF(AND(Table2[[#This Row],[Alpha]]&gt;0,Table2[[#This Row],[Tenure]]&gt;3),"Ready Soon","Not Ready"))</f>
        <v>Ready Now</v>
      </c>
    </row>
    <row r="878" spans="1:41" x14ac:dyDescent="0.35">
      <c r="A878">
        <v>20</v>
      </c>
      <c r="B878" t="s">
        <v>32</v>
      </c>
      <c r="C878">
        <v>3</v>
      </c>
      <c r="D878" t="s">
        <v>35</v>
      </c>
      <c r="E878" t="s">
        <v>46</v>
      </c>
      <c r="F878">
        <v>4</v>
      </c>
      <c r="G878" s="7">
        <v>2678</v>
      </c>
      <c r="H878" t="s">
        <v>32</v>
      </c>
      <c r="I878">
        <v>3</v>
      </c>
      <c r="J878">
        <v>2</v>
      </c>
      <c r="K878" s="5">
        <v>0.1</v>
      </c>
      <c r="L878" s="5">
        <v>0.11</v>
      </c>
      <c r="M878" s="6">
        <f t="shared" si="39"/>
        <v>-9.999999999999995E-3</v>
      </c>
      <c r="N878" s="8">
        <f t="shared" si="40"/>
        <v>535.6</v>
      </c>
      <c r="O878">
        <v>4500</v>
      </c>
      <c r="P878" t="str">
        <f t="shared" si="41"/>
        <v>low</v>
      </c>
      <c r="Q878" t="s">
        <v>26</v>
      </c>
      <c r="R878">
        <v>654</v>
      </c>
      <c r="S878" t="s">
        <v>27</v>
      </c>
      <c r="T878">
        <v>21</v>
      </c>
      <c r="U878">
        <v>3</v>
      </c>
      <c r="V878" t="s">
        <v>48</v>
      </c>
      <c r="W878">
        <v>43</v>
      </c>
      <c r="X878">
        <v>4</v>
      </c>
      <c r="Y878">
        <v>1</v>
      </c>
      <c r="Z878" t="s">
        <v>31</v>
      </c>
      <c r="AA878">
        <v>5050</v>
      </c>
      <c r="AB878">
        <v>1</v>
      </c>
      <c r="AC878">
        <v>17</v>
      </c>
      <c r="AD878">
        <v>3</v>
      </c>
      <c r="AE878">
        <v>4</v>
      </c>
      <c r="AF878">
        <v>0</v>
      </c>
      <c r="AG878">
        <v>2</v>
      </c>
      <c r="AH878">
        <v>2</v>
      </c>
      <c r="AI878">
        <v>1</v>
      </c>
      <c r="AJ878">
        <v>2</v>
      </c>
      <c r="AK878" t="str">
        <f>IF(Table2[[#This Row],[Alpha]]&gt;3%,"high performer",IF(Table2[[#This Row],[Alpha]]&gt;0%,"average performer","low performer"))</f>
        <v>low performer</v>
      </c>
      <c r="AL878" s="8">
        <v>3025.3415785119191</v>
      </c>
      <c r="AM878">
        <f>Table2[[#This Row],[Salary]]/Table2[[#This Row],[Market Salary]]</f>
        <v>0.88518930193569523</v>
      </c>
      <c r="AN878" t="str">
        <f>IF(AND(Table2[[#This Row],[Alpha]]&gt;3%,Table2[[#This Row],[Salary]]&lt;MEDIAN(G:G)),"Underpaid",IF(AND(Table2[[#This Row],[Alpha]]&lt;0,Table2[[#This Row],[Salary]]&gt;MEDIAN(G:G)),"Overpaid","Fair"))</f>
        <v>Fair</v>
      </c>
      <c r="AO878" t="str">
        <f>IF(AND(Table2[[#This Row],[Alpha]]&gt;3%,Table2[[#This Row],[Tenure]]&gt;5),"Ready Now",IF(AND(Table2[[#This Row],[Alpha]]&gt;0,Table2[[#This Row],[Tenure]]&gt;3),"Ready Soon","Not Ready"))</f>
        <v>Not Ready</v>
      </c>
    </row>
    <row r="879" spans="1:41" x14ac:dyDescent="0.35">
      <c r="A879">
        <v>46</v>
      </c>
      <c r="B879" t="s">
        <v>32</v>
      </c>
      <c r="C879">
        <v>4</v>
      </c>
      <c r="D879" t="s">
        <v>35</v>
      </c>
      <c r="E879" t="s">
        <v>42</v>
      </c>
      <c r="F879">
        <v>4</v>
      </c>
      <c r="G879" s="7">
        <v>7379</v>
      </c>
      <c r="H879" t="s">
        <v>32</v>
      </c>
      <c r="I879">
        <v>2</v>
      </c>
      <c r="J879">
        <v>6</v>
      </c>
      <c r="K879" s="5">
        <v>0.15</v>
      </c>
      <c r="L879" s="5">
        <v>0.1</v>
      </c>
      <c r="M879" s="6">
        <f t="shared" si="39"/>
        <v>4.9999999999999989E-2</v>
      </c>
      <c r="N879" s="8">
        <f t="shared" si="40"/>
        <v>1475.8000000000002</v>
      </c>
      <c r="O879">
        <v>4500</v>
      </c>
      <c r="P879" t="str">
        <f t="shared" si="41"/>
        <v>low</v>
      </c>
      <c r="Q879" t="s">
        <v>26</v>
      </c>
      <c r="R879">
        <v>150</v>
      </c>
      <c r="S879" t="s">
        <v>34</v>
      </c>
      <c r="T879">
        <v>2</v>
      </c>
      <c r="U879">
        <v>4</v>
      </c>
      <c r="V879" t="s">
        <v>49</v>
      </c>
      <c r="W879">
        <v>60</v>
      </c>
      <c r="X879">
        <v>3</v>
      </c>
      <c r="Y879">
        <v>2</v>
      </c>
      <c r="Z879" t="s">
        <v>41</v>
      </c>
      <c r="AA879">
        <v>17433</v>
      </c>
      <c r="AB879">
        <v>2</v>
      </c>
      <c r="AC879">
        <v>11</v>
      </c>
      <c r="AD879">
        <v>3</v>
      </c>
      <c r="AE879">
        <v>3</v>
      </c>
      <c r="AF879">
        <v>1</v>
      </c>
      <c r="AG879">
        <v>12</v>
      </c>
      <c r="AH879">
        <v>3</v>
      </c>
      <c r="AI879">
        <v>3</v>
      </c>
      <c r="AJ879">
        <v>1</v>
      </c>
      <c r="AK879" t="str">
        <f>IF(Table2[[#This Row],[Alpha]]&gt;3%,"high performer",IF(Table2[[#This Row],[Alpha]]&gt;0%,"average performer","low performer"))</f>
        <v>high performer</v>
      </c>
      <c r="AL879" s="8">
        <v>9538.1123164597084</v>
      </c>
      <c r="AM879">
        <f>Table2[[#This Row],[Salary]]/Table2[[#This Row],[Market Salary]]</f>
        <v>0.77363316295470996</v>
      </c>
      <c r="AN879" t="str">
        <f>IF(AND(Table2[[#This Row],[Alpha]]&gt;3%,Table2[[#This Row],[Salary]]&lt;MEDIAN(G:G)),"Underpaid",IF(AND(Table2[[#This Row],[Alpha]]&lt;0,Table2[[#This Row],[Salary]]&gt;MEDIAN(G:G)),"Overpaid","Fair"))</f>
        <v>Fair</v>
      </c>
      <c r="AO879" t="str">
        <f>IF(AND(Table2[[#This Row],[Alpha]]&gt;3%,Table2[[#This Row],[Tenure]]&gt;5),"Ready Now",IF(AND(Table2[[#This Row],[Alpha]]&gt;0,Table2[[#This Row],[Tenure]]&gt;3),"Ready Soon","Not Ready"))</f>
        <v>Ready Now</v>
      </c>
    </row>
    <row r="880" spans="1:41" x14ac:dyDescent="0.35">
      <c r="A880">
        <v>42</v>
      </c>
      <c r="B880" t="s">
        <v>32</v>
      </c>
      <c r="C880">
        <v>4</v>
      </c>
      <c r="D880" t="s">
        <v>35</v>
      </c>
      <c r="E880" t="s">
        <v>50</v>
      </c>
      <c r="F880">
        <v>1</v>
      </c>
      <c r="G880" s="7">
        <v>6272</v>
      </c>
      <c r="H880" t="s">
        <v>32</v>
      </c>
      <c r="I880">
        <v>4</v>
      </c>
      <c r="J880">
        <v>4</v>
      </c>
      <c r="K880" s="5">
        <v>0.1</v>
      </c>
      <c r="L880" s="5">
        <v>0.11</v>
      </c>
      <c r="M880" s="6">
        <f t="shared" si="39"/>
        <v>-9.999999999999995E-3</v>
      </c>
      <c r="N880" s="8">
        <f t="shared" si="40"/>
        <v>1254.4000000000001</v>
      </c>
      <c r="O880">
        <v>3000</v>
      </c>
      <c r="P880" t="str">
        <f t="shared" si="41"/>
        <v>medium</v>
      </c>
      <c r="Q880" t="s">
        <v>44</v>
      </c>
      <c r="R880">
        <v>179</v>
      </c>
      <c r="S880" t="s">
        <v>50</v>
      </c>
      <c r="T880">
        <v>2</v>
      </c>
      <c r="U880">
        <v>5</v>
      </c>
      <c r="V880" t="s">
        <v>40</v>
      </c>
      <c r="W880">
        <v>79</v>
      </c>
      <c r="X880">
        <v>4</v>
      </c>
      <c r="Y880">
        <v>2</v>
      </c>
      <c r="Z880" t="s">
        <v>37</v>
      </c>
      <c r="AA880">
        <v>12858</v>
      </c>
      <c r="AB880">
        <v>7</v>
      </c>
      <c r="AC880">
        <v>16</v>
      </c>
      <c r="AD880">
        <v>3</v>
      </c>
      <c r="AE880">
        <v>1</v>
      </c>
      <c r="AF880">
        <v>1</v>
      </c>
      <c r="AG880">
        <v>10</v>
      </c>
      <c r="AH880">
        <v>3</v>
      </c>
      <c r="AI880">
        <v>3</v>
      </c>
      <c r="AJ880">
        <v>0</v>
      </c>
      <c r="AK880" t="str">
        <f>IF(Table2[[#This Row],[Alpha]]&gt;3%,"high performer",IF(Table2[[#This Row],[Alpha]]&gt;0%,"average performer","low performer"))</f>
        <v>low performer</v>
      </c>
      <c r="AL880" s="8">
        <v>6929.7179153856268</v>
      </c>
      <c r="AM880">
        <f>Table2[[#This Row],[Salary]]/Table2[[#This Row],[Market Salary]]</f>
        <v>0.9050873464956869</v>
      </c>
      <c r="AN880" t="str">
        <f>IF(AND(Table2[[#This Row],[Alpha]]&gt;3%,Table2[[#This Row],[Salary]]&lt;MEDIAN(G:G)),"Underpaid",IF(AND(Table2[[#This Row],[Alpha]]&lt;0,Table2[[#This Row],[Salary]]&gt;MEDIAN(G:G)),"Overpaid","Fair"))</f>
        <v>Overpaid</v>
      </c>
      <c r="AO880" t="str">
        <f>IF(AND(Table2[[#This Row],[Alpha]]&gt;3%,Table2[[#This Row],[Tenure]]&gt;5),"Ready Now",IF(AND(Table2[[#This Row],[Alpha]]&gt;0,Table2[[#This Row],[Tenure]]&gt;3),"Ready Soon","Not Ready"))</f>
        <v>Not Ready</v>
      </c>
    </row>
    <row r="881" spans="1:41" x14ac:dyDescent="0.35">
      <c r="A881">
        <v>60</v>
      </c>
      <c r="B881" t="s">
        <v>32</v>
      </c>
      <c r="C881">
        <v>2</v>
      </c>
      <c r="D881" t="s">
        <v>35</v>
      </c>
      <c r="E881" t="s">
        <v>30</v>
      </c>
      <c r="F881">
        <v>4</v>
      </c>
      <c r="G881" s="7">
        <v>5220</v>
      </c>
      <c r="H881" t="s">
        <v>25</v>
      </c>
      <c r="I881">
        <v>3</v>
      </c>
      <c r="J881">
        <v>11</v>
      </c>
      <c r="K881" s="5">
        <v>0.15</v>
      </c>
      <c r="L881" s="5">
        <v>0.11</v>
      </c>
      <c r="M881" s="6">
        <f t="shared" si="39"/>
        <v>3.9999999999999994E-2</v>
      </c>
      <c r="N881" s="8">
        <f t="shared" si="40"/>
        <v>1044</v>
      </c>
      <c r="O881">
        <v>500</v>
      </c>
      <c r="P881" t="str">
        <f t="shared" si="41"/>
        <v>low</v>
      </c>
      <c r="Q881" t="s">
        <v>26</v>
      </c>
      <c r="R881">
        <v>696</v>
      </c>
      <c r="S881" t="s">
        <v>27</v>
      </c>
      <c r="T881">
        <v>7</v>
      </c>
      <c r="U881">
        <v>4</v>
      </c>
      <c r="V881" t="s">
        <v>48</v>
      </c>
      <c r="W881">
        <v>52</v>
      </c>
      <c r="X881">
        <v>4</v>
      </c>
      <c r="Y881">
        <v>2</v>
      </c>
      <c r="Z881" t="s">
        <v>41</v>
      </c>
      <c r="AA881">
        <v>10893</v>
      </c>
      <c r="AB881">
        <v>0</v>
      </c>
      <c r="AC881">
        <v>18</v>
      </c>
      <c r="AD881">
        <v>3</v>
      </c>
      <c r="AE881">
        <v>2</v>
      </c>
      <c r="AF881">
        <v>1</v>
      </c>
      <c r="AG881">
        <v>12</v>
      </c>
      <c r="AH881">
        <v>3</v>
      </c>
      <c r="AI881">
        <v>7</v>
      </c>
      <c r="AJ881">
        <v>1</v>
      </c>
      <c r="AK881" t="str">
        <f>IF(Table2[[#This Row],[Alpha]]&gt;3%,"high performer",IF(Table2[[#This Row],[Alpha]]&gt;0%,"average performer","low performer"))</f>
        <v>high performer</v>
      </c>
      <c r="AL881" s="8">
        <v>6092.900701172247</v>
      </c>
      <c r="AM881">
        <f>Table2[[#This Row],[Salary]]/Table2[[#This Row],[Market Salary]]</f>
        <v>0.85673478955527627</v>
      </c>
      <c r="AN881" t="str">
        <f>IF(AND(Table2[[#This Row],[Alpha]]&gt;3%,Table2[[#This Row],[Salary]]&lt;MEDIAN(G:G)),"Underpaid",IF(AND(Table2[[#This Row],[Alpha]]&lt;0,Table2[[#This Row],[Salary]]&gt;MEDIAN(G:G)),"Overpaid","Fair"))</f>
        <v>Fair</v>
      </c>
      <c r="AO881" t="str">
        <f>IF(AND(Table2[[#This Row],[Alpha]]&gt;3%,Table2[[#This Row],[Tenure]]&gt;5),"Ready Now",IF(AND(Table2[[#This Row],[Alpha]]&gt;0,Table2[[#This Row],[Tenure]]&gt;3),"Ready Soon","Not Ready"))</f>
        <v>Ready Now</v>
      </c>
    </row>
    <row r="882" spans="1:41" x14ac:dyDescent="0.35">
      <c r="A882">
        <v>32</v>
      </c>
      <c r="B882" t="s">
        <v>32</v>
      </c>
      <c r="C882">
        <v>3</v>
      </c>
      <c r="D882" t="s">
        <v>29</v>
      </c>
      <c r="E882" t="s">
        <v>39</v>
      </c>
      <c r="F882">
        <v>2</v>
      </c>
      <c r="G882" s="7">
        <v>2743</v>
      </c>
      <c r="H882" t="s">
        <v>32</v>
      </c>
      <c r="I882">
        <v>3</v>
      </c>
      <c r="J882">
        <v>2</v>
      </c>
      <c r="K882" s="5">
        <v>0.1</v>
      </c>
      <c r="L882" s="5">
        <v>7.0000000000000007E-2</v>
      </c>
      <c r="M882" s="6">
        <f t="shared" si="39"/>
        <v>0.03</v>
      </c>
      <c r="N882" s="8">
        <f t="shared" si="40"/>
        <v>548.6</v>
      </c>
      <c r="O882">
        <v>4500</v>
      </c>
      <c r="P882" t="str">
        <f t="shared" si="41"/>
        <v>low</v>
      </c>
      <c r="Q882" t="s">
        <v>33</v>
      </c>
      <c r="R882">
        <v>116</v>
      </c>
      <c r="S882" t="s">
        <v>34</v>
      </c>
      <c r="T882">
        <v>13</v>
      </c>
      <c r="U882">
        <v>3</v>
      </c>
      <c r="V882" t="s">
        <v>38</v>
      </c>
      <c r="W882">
        <v>77</v>
      </c>
      <c r="X882">
        <v>2</v>
      </c>
      <c r="Y882">
        <v>1</v>
      </c>
      <c r="Z882" t="s">
        <v>37</v>
      </c>
      <c r="AA882">
        <v>7331</v>
      </c>
      <c r="AB882">
        <v>1</v>
      </c>
      <c r="AC882">
        <v>20</v>
      </c>
      <c r="AD882">
        <v>4</v>
      </c>
      <c r="AE882">
        <v>3</v>
      </c>
      <c r="AF882">
        <v>1</v>
      </c>
      <c r="AG882">
        <v>2</v>
      </c>
      <c r="AH882">
        <v>2</v>
      </c>
      <c r="AI882">
        <v>2</v>
      </c>
      <c r="AJ882">
        <v>2</v>
      </c>
      <c r="AK882" t="str">
        <f>IF(Table2[[#This Row],[Alpha]]&gt;3%,"high performer",IF(Table2[[#This Row],[Alpha]]&gt;0%,"average performer","low performer"))</f>
        <v>average performer</v>
      </c>
      <c r="AL882" s="8">
        <v>2984.9503128330689</v>
      </c>
      <c r="AM882">
        <f>Table2[[#This Row],[Salary]]/Table2[[#This Row],[Market Salary]]</f>
        <v>0.91894326957709738</v>
      </c>
      <c r="AN882" t="str">
        <f>IF(AND(Table2[[#This Row],[Alpha]]&gt;3%,Table2[[#This Row],[Salary]]&lt;MEDIAN(G:G)),"Underpaid",IF(AND(Table2[[#This Row],[Alpha]]&lt;0,Table2[[#This Row],[Salary]]&gt;MEDIAN(G:G)),"Overpaid","Fair"))</f>
        <v>Fair</v>
      </c>
      <c r="AO882" t="str">
        <f>IF(AND(Table2[[#This Row],[Alpha]]&gt;3%,Table2[[#This Row],[Tenure]]&gt;5),"Ready Now",IF(AND(Table2[[#This Row],[Alpha]]&gt;0,Table2[[#This Row],[Tenure]]&gt;3),"Ready Soon","Not Ready"))</f>
        <v>Not Ready</v>
      </c>
    </row>
    <row r="883" spans="1:41" x14ac:dyDescent="0.35">
      <c r="A883">
        <v>32</v>
      </c>
      <c r="B883" t="s">
        <v>32</v>
      </c>
      <c r="C883">
        <v>4</v>
      </c>
      <c r="D883" t="s">
        <v>29</v>
      </c>
      <c r="E883" t="s">
        <v>36</v>
      </c>
      <c r="F883">
        <v>3</v>
      </c>
      <c r="G883" s="7">
        <v>4998</v>
      </c>
      <c r="H883" t="s">
        <v>25</v>
      </c>
      <c r="I883">
        <v>3</v>
      </c>
      <c r="J883">
        <v>8</v>
      </c>
      <c r="K883" s="5">
        <v>0.1</v>
      </c>
      <c r="L883" s="5">
        <v>0.11</v>
      </c>
      <c r="M883" s="6">
        <f t="shared" si="39"/>
        <v>-9.999999999999995E-3</v>
      </c>
      <c r="N883" s="8">
        <f t="shared" si="40"/>
        <v>999.6</v>
      </c>
      <c r="O883">
        <v>3000</v>
      </c>
      <c r="P883" t="str">
        <f t="shared" si="41"/>
        <v>low</v>
      </c>
      <c r="Q883" t="s">
        <v>33</v>
      </c>
      <c r="R883">
        <v>1316</v>
      </c>
      <c r="S883" t="s">
        <v>34</v>
      </c>
      <c r="T883">
        <v>2</v>
      </c>
      <c r="U883">
        <v>2</v>
      </c>
      <c r="V883" t="s">
        <v>28</v>
      </c>
      <c r="W883">
        <v>38</v>
      </c>
      <c r="X883">
        <v>3</v>
      </c>
      <c r="Y883">
        <v>2</v>
      </c>
      <c r="Z883" t="s">
        <v>31</v>
      </c>
      <c r="AA883">
        <v>2338</v>
      </c>
      <c r="AB883">
        <v>4</v>
      </c>
      <c r="AC883">
        <v>14</v>
      </c>
      <c r="AD883">
        <v>3</v>
      </c>
      <c r="AE883">
        <v>4</v>
      </c>
      <c r="AF883">
        <v>0</v>
      </c>
      <c r="AG883">
        <v>10</v>
      </c>
      <c r="AH883">
        <v>2</v>
      </c>
      <c r="AI883">
        <v>7</v>
      </c>
      <c r="AJ883">
        <v>0</v>
      </c>
      <c r="AK883" t="str">
        <f>IF(Table2[[#This Row],[Alpha]]&gt;3%,"high performer",IF(Table2[[#This Row],[Alpha]]&gt;0%,"average performer","low performer"))</f>
        <v>low performer</v>
      </c>
      <c r="AL883" s="8">
        <v>5615.8244889941907</v>
      </c>
      <c r="AM883">
        <f>Table2[[#This Row],[Salary]]/Table2[[#This Row],[Market Salary]]</f>
        <v>0.88998507873510047</v>
      </c>
      <c r="AN883" t="str">
        <f>IF(AND(Table2[[#This Row],[Alpha]]&gt;3%,Table2[[#This Row],[Salary]]&lt;MEDIAN(G:G)),"Underpaid",IF(AND(Table2[[#This Row],[Alpha]]&lt;0,Table2[[#This Row],[Salary]]&gt;MEDIAN(G:G)),"Overpaid","Fair"))</f>
        <v>Overpaid</v>
      </c>
      <c r="AO883" t="str">
        <f>IF(AND(Table2[[#This Row],[Alpha]]&gt;3%,Table2[[#This Row],[Tenure]]&gt;5),"Ready Now",IF(AND(Table2[[#This Row],[Alpha]]&gt;0,Table2[[#This Row],[Tenure]]&gt;3),"Ready Soon","Not Ready"))</f>
        <v>Not Ready</v>
      </c>
    </row>
    <row r="884" spans="1:41" x14ac:dyDescent="0.35">
      <c r="A884">
        <v>36</v>
      </c>
      <c r="B884" t="s">
        <v>32</v>
      </c>
      <c r="C884">
        <v>3</v>
      </c>
      <c r="D884" t="s">
        <v>29</v>
      </c>
      <c r="E884" t="s">
        <v>42</v>
      </c>
      <c r="F884">
        <v>1</v>
      </c>
      <c r="G884" s="7">
        <v>10252</v>
      </c>
      <c r="H884" t="s">
        <v>25</v>
      </c>
      <c r="I884">
        <v>3</v>
      </c>
      <c r="J884">
        <v>7</v>
      </c>
      <c r="K884" s="5">
        <v>0.1</v>
      </c>
      <c r="L884" s="5">
        <v>0.09</v>
      </c>
      <c r="M884" s="6">
        <f t="shared" si="39"/>
        <v>1.0000000000000009E-2</v>
      </c>
      <c r="N884" s="8">
        <f t="shared" si="40"/>
        <v>2050.4</v>
      </c>
      <c r="O884">
        <v>3000</v>
      </c>
      <c r="P884" t="str">
        <f t="shared" si="41"/>
        <v>low</v>
      </c>
      <c r="Q884" t="s">
        <v>26</v>
      </c>
      <c r="R884">
        <v>363</v>
      </c>
      <c r="S884" t="s">
        <v>34</v>
      </c>
      <c r="T884">
        <v>1</v>
      </c>
      <c r="U884">
        <v>3</v>
      </c>
      <c r="V884" t="s">
        <v>49</v>
      </c>
      <c r="W884">
        <v>77</v>
      </c>
      <c r="X884">
        <v>1</v>
      </c>
      <c r="Y884">
        <v>3</v>
      </c>
      <c r="Z884" t="s">
        <v>41</v>
      </c>
      <c r="AA884">
        <v>4235</v>
      </c>
      <c r="AB884">
        <v>2</v>
      </c>
      <c r="AC884">
        <v>21</v>
      </c>
      <c r="AD884">
        <v>4</v>
      </c>
      <c r="AE884">
        <v>3</v>
      </c>
      <c r="AF884">
        <v>1</v>
      </c>
      <c r="AG884">
        <v>17</v>
      </c>
      <c r="AH884">
        <v>2</v>
      </c>
      <c r="AI884">
        <v>7</v>
      </c>
      <c r="AJ884">
        <v>7</v>
      </c>
      <c r="AK884" t="str">
        <f>IF(Table2[[#This Row],[Alpha]]&gt;3%,"high performer",IF(Table2[[#This Row],[Alpha]]&gt;0%,"average performer","low performer"))</f>
        <v>average performer</v>
      </c>
      <c r="AL884" s="8">
        <v>11028.408866297023</v>
      </c>
      <c r="AM884">
        <f>Table2[[#This Row],[Salary]]/Table2[[#This Row],[Market Salary]]</f>
        <v>0.92959919461548624</v>
      </c>
      <c r="AN884" t="str">
        <f>IF(AND(Table2[[#This Row],[Alpha]]&gt;3%,Table2[[#This Row],[Salary]]&lt;MEDIAN(G:G)),"Underpaid",IF(AND(Table2[[#This Row],[Alpha]]&lt;0,Table2[[#This Row],[Salary]]&gt;MEDIAN(G:G)),"Overpaid","Fair"))</f>
        <v>Fair</v>
      </c>
      <c r="AO884" t="str">
        <f>IF(AND(Table2[[#This Row],[Alpha]]&gt;3%,Table2[[#This Row],[Tenure]]&gt;5),"Ready Now",IF(AND(Table2[[#This Row],[Alpha]]&gt;0,Table2[[#This Row],[Tenure]]&gt;3),"Ready Soon","Not Ready"))</f>
        <v>Ready Soon</v>
      </c>
    </row>
    <row r="885" spans="1:41" x14ac:dyDescent="0.35">
      <c r="A885">
        <v>33</v>
      </c>
      <c r="B885" t="s">
        <v>32</v>
      </c>
      <c r="C885">
        <v>1</v>
      </c>
      <c r="D885" t="s">
        <v>35</v>
      </c>
      <c r="E885" t="s">
        <v>36</v>
      </c>
      <c r="F885">
        <v>4</v>
      </c>
      <c r="G885" s="7">
        <v>2781</v>
      </c>
      <c r="H885" t="s">
        <v>32</v>
      </c>
      <c r="I885">
        <v>3</v>
      </c>
      <c r="J885">
        <v>14</v>
      </c>
      <c r="K885" s="5">
        <v>0.15</v>
      </c>
      <c r="L885" s="5">
        <v>0.11</v>
      </c>
      <c r="M885" s="6">
        <f t="shared" si="39"/>
        <v>3.9999999999999994E-2</v>
      </c>
      <c r="N885" s="8">
        <f t="shared" si="40"/>
        <v>556.20000000000005</v>
      </c>
      <c r="O885">
        <v>1200</v>
      </c>
      <c r="P885" t="str">
        <f t="shared" si="41"/>
        <v>medium</v>
      </c>
      <c r="Q885" t="s">
        <v>26</v>
      </c>
      <c r="R885">
        <v>117</v>
      </c>
      <c r="S885" t="s">
        <v>34</v>
      </c>
      <c r="T885">
        <v>9</v>
      </c>
      <c r="U885">
        <v>3</v>
      </c>
      <c r="V885" t="s">
        <v>40</v>
      </c>
      <c r="W885">
        <v>60</v>
      </c>
      <c r="X885">
        <v>3</v>
      </c>
      <c r="Y885">
        <v>1</v>
      </c>
      <c r="Z885" t="s">
        <v>37</v>
      </c>
      <c r="AA885">
        <v>6311</v>
      </c>
      <c r="AB885">
        <v>0</v>
      </c>
      <c r="AC885">
        <v>13</v>
      </c>
      <c r="AD885">
        <v>3</v>
      </c>
      <c r="AE885">
        <v>2</v>
      </c>
      <c r="AF885">
        <v>1</v>
      </c>
      <c r="AG885">
        <v>15</v>
      </c>
      <c r="AH885">
        <v>5</v>
      </c>
      <c r="AI885">
        <v>10</v>
      </c>
      <c r="AJ885">
        <v>4</v>
      </c>
      <c r="AK885" t="str">
        <f>IF(Table2[[#This Row],[Alpha]]&gt;3%,"high performer",IF(Table2[[#This Row],[Alpha]]&gt;0%,"average performer","low performer"))</f>
        <v>high performer</v>
      </c>
      <c r="AL885" s="8">
        <v>3227.3065802409956</v>
      </c>
      <c r="AM885">
        <f>Table2[[#This Row],[Salary]]/Table2[[#This Row],[Market Salary]]</f>
        <v>0.86170927082865856</v>
      </c>
      <c r="AN885" t="str">
        <f>IF(AND(Table2[[#This Row],[Alpha]]&gt;3%,Table2[[#This Row],[Salary]]&lt;MEDIAN(G:G)),"Underpaid",IF(AND(Table2[[#This Row],[Alpha]]&lt;0,Table2[[#This Row],[Salary]]&gt;MEDIAN(G:G)),"Overpaid","Fair"))</f>
        <v>Underpaid</v>
      </c>
      <c r="AO885" t="str">
        <f>IF(AND(Table2[[#This Row],[Alpha]]&gt;3%,Table2[[#This Row],[Tenure]]&gt;5),"Ready Now",IF(AND(Table2[[#This Row],[Alpha]]&gt;0,Table2[[#This Row],[Tenure]]&gt;3),"Ready Soon","Not Ready"))</f>
        <v>Ready Now</v>
      </c>
    </row>
    <row r="886" spans="1:41" x14ac:dyDescent="0.35">
      <c r="A886">
        <v>40</v>
      </c>
      <c r="B886" t="s">
        <v>32</v>
      </c>
      <c r="C886">
        <v>2</v>
      </c>
      <c r="D886" t="s">
        <v>29</v>
      </c>
      <c r="E886" t="s">
        <v>30</v>
      </c>
      <c r="F886">
        <v>2</v>
      </c>
      <c r="G886" s="7">
        <v>6852</v>
      </c>
      <c r="H886" t="s">
        <v>32</v>
      </c>
      <c r="I886">
        <v>4</v>
      </c>
      <c r="J886">
        <v>5</v>
      </c>
      <c r="K886" s="5">
        <v>0.1</v>
      </c>
      <c r="L886" s="5">
        <v>0.1</v>
      </c>
      <c r="M886" s="6">
        <f t="shared" si="39"/>
        <v>0</v>
      </c>
      <c r="N886" s="8">
        <f t="shared" si="40"/>
        <v>1370.4</v>
      </c>
      <c r="O886">
        <v>3000</v>
      </c>
      <c r="P886" t="str">
        <f t="shared" si="41"/>
        <v>low</v>
      </c>
      <c r="Q886" t="s">
        <v>26</v>
      </c>
      <c r="R886">
        <v>107</v>
      </c>
      <c r="S886" t="s">
        <v>27</v>
      </c>
      <c r="T886">
        <v>10</v>
      </c>
      <c r="U886">
        <v>3</v>
      </c>
      <c r="V886" t="s">
        <v>49</v>
      </c>
      <c r="W886">
        <v>84</v>
      </c>
      <c r="X886">
        <v>2</v>
      </c>
      <c r="Y886">
        <v>2</v>
      </c>
      <c r="Z886" t="s">
        <v>41</v>
      </c>
      <c r="AA886">
        <v>11591</v>
      </c>
      <c r="AB886">
        <v>7</v>
      </c>
      <c r="AC886">
        <v>12</v>
      </c>
      <c r="AD886">
        <v>3</v>
      </c>
      <c r="AE886">
        <v>2</v>
      </c>
      <c r="AF886">
        <v>1</v>
      </c>
      <c r="AG886">
        <v>7</v>
      </c>
      <c r="AH886">
        <v>2</v>
      </c>
      <c r="AI886">
        <v>1</v>
      </c>
      <c r="AJ886">
        <v>1</v>
      </c>
      <c r="AK886" t="str">
        <f>IF(Table2[[#This Row],[Alpha]]&gt;3%,"high performer",IF(Table2[[#This Row],[Alpha]]&gt;0%,"average performer","low performer"))</f>
        <v>low performer</v>
      </c>
      <c r="AL886" s="8">
        <v>8532.8980631168797</v>
      </c>
      <c r="AM886">
        <f>Table2[[#This Row],[Salary]]/Table2[[#This Row],[Market Salary]]</f>
        <v>0.80300971010277311</v>
      </c>
      <c r="AN886" t="str">
        <f>IF(AND(Table2[[#This Row],[Alpha]]&gt;3%,Table2[[#This Row],[Salary]]&lt;MEDIAN(G:G)),"Underpaid",IF(AND(Table2[[#This Row],[Alpha]]&lt;0,Table2[[#This Row],[Salary]]&gt;MEDIAN(G:G)),"Overpaid","Fair"))</f>
        <v>Fair</v>
      </c>
      <c r="AO886" t="str">
        <f>IF(AND(Table2[[#This Row],[Alpha]]&gt;3%,Table2[[#This Row],[Tenure]]&gt;5),"Ready Now",IF(AND(Table2[[#This Row],[Alpha]]&gt;0,Table2[[#This Row],[Tenure]]&gt;3),"Ready Soon","Not Ready"))</f>
        <v>Not Ready</v>
      </c>
    </row>
    <row r="887" spans="1:41" x14ac:dyDescent="0.35">
      <c r="A887">
        <v>25</v>
      </c>
      <c r="B887" t="s">
        <v>32</v>
      </c>
      <c r="C887">
        <v>3</v>
      </c>
      <c r="D887" t="s">
        <v>35</v>
      </c>
      <c r="E887" t="s">
        <v>30</v>
      </c>
      <c r="F887">
        <v>4</v>
      </c>
      <c r="G887" s="7">
        <v>4950</v>
      </c>
      <c r="H887" t="s">
        <v>32</v>
      </c>
      <c r="I887">
        <v>3</v>
      </c>
      <c r="J887">
        <v>4</v>
      </c>
      <c r="K887" s="5">
        <v>0.15</v>
      </c>
      <c r="L887" s="5">
        <v>0.11</v>
      </c>
      <c r="M887" s="6">
        <f t="shared" si="39"/>
        <v>3.9999999999999994E-2</v>
      </c>
      <c r="N887" s="8">
        <f t="shared" si="40"/>
        <v>990</v>
      </c>
      <c r="O887">
        <v>3000</v>
      </c>
      <c r="P887" t="str">
        <f t="shared" si="41"/>
        <v>low</v>
      </c>
      <c r="Q887" t="s">
        <v>26</v>
      </c>
      <c r="R887">
        <v>1356</v>
      </c>
      <c r="S887" t="s">
        <v>27</v>
      </c>
      <c r="T887">
        <v>10</v>
      </c>
      <c r="U887">
        <v>4</v>
      </c>
      <c r="V887" t="s">
        <v>28</v>
      </c>
      <c r="W887">
        <v>57</v>
      </c>
      <c r="X887">
        <v>3</v>
      </c>
      <c r="Y887">
        <v>2</v>
      </c>
      <c r="Z887" t="s">
        <v>31</v>
      </c>
      <c r="AA887">
        <v>20623</v>
      </c>
      <c r="AB887">
        <v>0</v>
      </c>
      <c r="AC887">
        <v>14</v>
      </c>
      <c r="AD887">
        <v>3</v>
      </c>
      <c r="AE887">
        <v>2</v>
      </c>
      <c r="AF887">
        <v>0</v>
      </c>
      <c r="AG887">
        <v>5</v>
      </c>
      <c r="AH887">
        <v>4</v>
      </c>
      <c r="AI887">
        <v>3</v>
      </c>
      <c r="AJ887">
        <v>1</v>
      </c>
      <c r="AK887" t="str">
        <f>IF(Table2[[#This Row],[Alpha]]&gt;3%,"high performer",IF(Table2[[#This Row],[Alpha]]&gt;0%,"average performer","low performer"))</f>
        <v>high performer</v>
      </c>
      <c r="AL887" s="8">
        <v>5414.3070314193037</v>
      </c>
      <c r="AM887">
        <f>Table2[[#This Row],[Salary]]/Table2[[#This Row],[Market Salary]]</f>
        <v>0.9142444215437131</v>
      </c>
      <c r="AN887" t="str">
        <f>IF(AND(Table2[[#This Row],[Alpha]]&gt;3%,Table2[[#This Row],[Salary]]&lt;MEDIAN(G:G)),"Underpaid",IF(AND(Table2[[#This Row],[Alpha]]&lt;0,Table2[[#This Row],[Salary]]&gt;MEDIAN(G:G)),"Overpaid","Fair"))</f>
        <v>Fair</v>
      </c>
      <c r="AO887" t="str">
        <f>IF(AND(Table2[[#This Row],[Alpha]]&gt;3%,Table2[[#This Row],[Tenure]]&gt;5),"Ready Now",IF(AND(Table2[[#This Row],[Alpha]]&gt;0,Table2[[#This Row],[Tenure]]&gt;3),"Ready Soon","Not Ready"))</f>
        <v>Ready Soon</v>
      </c>
    </row>
    <row r="888" spans="1:41" x14ac:dyDescent="0.35">
      <c r="A888">
        <v>30</v>
      </c>
      <c r="B888" t="s">
        <v>32</v>
      </c>
      <c r="C888">
        <v>4</v>
      </c>
      <c r="D888" t="s">
        <v>35</v>
      </c>
      <c r="E888" t="s">
        <v>36</v>
      </c>
      <c r="F888">
        <v>2</v>
      </c>
      <c r="G888" s="7">
        <v>3579</v>
      </c>
      <c r="H888" t="s">
        <v>25</v>
      </c>
      <c r="I888">
        <v>3</v>
      </c>
      <c r="J888">
        <v>11</v>
      </c>
      <c r="K888" s="5">
        <v>0.1</v>
      </c>
      <c r="L888" s="5">
        <v>7.0000000000000007E-2</v>
      </c>
      <c r="M888" s="6">
        <f t="shared" si="39"/>
        <v>0.03</v>
      </c>
      <c r="N888" s="8">
        <f t="shared" si="40"/>
        <v>715.80000000000007</v>
      </c>
      <c r="O888">
        <v>3000</v>
      </c>
      <c r="P888" t="str">
        <f t="shared" si="41"/>
        <v>low</v>
      </c>
      <c r="Q888" t="s">
        <v>26</v>
      </c>
      <c r="R888">
        <v>1465</v>
      </c>
      <c r="S888" t="s">
        <v>34</v>
      </c>
      <c r="T888">
        <v>1</v>
      </c>
      <c r="U888">
        <v>3</v>
      </c>
      <c r="V888" t="s">
        <v>40</v>
      </c>
      <c r="W888">
        <v>63</v>
      </c>
      <c r="X888">
        <v>3</v>
      </c>
      <c r="Y888">
        <v>1</v>
      </c>
      <c r="Z888" t="s">
        <v>37</v>
      </c>
      <c r="AA888">
        <v>9369</v>
      </c>
      <c r="AB888">
        <v>0</v>
      </c>
      <c r="AC888">
        <v>21</v>
      </c>
      <c r="AD888">
        <v>4</v>
      </c>
      <c r="AE888">
        <v>1</v>
      </c>
      <c r="AF888">
        <v>1</v>
      </c>
      <c r="AG888">
        <v>12</v>
      </c>
      <c r="AH888">
        <v>2</v>
      </c>
      <c r="AI888">
        <v>9</v>
      </c>
      <c r="AJ888">
        <v>5</v>
      </c>
      <c r="AK888" t="str">
        <f>IF(Table2[[#This Row],[Alpha]]&gt;3%,"high performer",IF(Table2[[#This Row],[Alpha]]&gt;0%,"average performer","low performer"))</f>
        <v>average performer</v>
      </c>
      <c r="AL888" s="8">
        <v>4157.4530382337016</v>
      </c>
      <c r="AM888">
        <f>Table2[[#This Row],[Salary]]/Table2[[#This Row],[Market Salary]]</f>
        <v>0.86086360256772543</v>
      </c>
      <c r="AN888" t="str">
        <f>IF(AND(Table2[[#This Row],[Alpha]]&gt;3%,Table2[[#This Row],[Salary]]&lt;MEDIAN(G:G)),"Underpaid",IF(AND(Table2[[#This Row],[Alpha]]&lt;0,Table2[[#This Row],[Salary]]&gt;MEDIAN(G:G)),"Overpaid","Fair"))</f>
        <v>Fair</v>
      </c>
      <c r="AO888" t="str">
        <f>IF(AND(Table2[[#This Row],[Alpha]]&gt;3%,Table2[[#This Row],[Tenure]]&gt;5),"Ready Now",IF(AND(Table2[[#This Row],[Alpha]]&gt;0,Table2[[#This Row],[Tenure]]&gt;3),"Ready Soon","Not Ready"))</f>
        <v>Ready Soon</v>
      </c>
    </row>
    <row r="889" spans="1:41" x14ac:dyDescent="0.35">
      <c r="A889">
        <v>42</v>
      </c>
      <c r="B889" t="s">
        <v>32</v>
      </c>
      <c r="C889">
        <v>1</v>
      </c>
      <c r="D889" t="s">
        <v>29</v>
      </c>
      <c r="E889" t="s">
        <v>47</v>
      </c>
      <c r="F889">
        <v>1</v>
      </c>
      <c r="G889" s="7">
        <v>13191</v>
      </c>
      <c r="H889" t="s">
        <v>25</v>
      </c>
      <c r="I889">
        <v>3</v>
      </c>
      <c r="J889">
        <v>1</v>
      </c>
      <c r="K889" s="5">
        <v>0.15</v>
      </c>
      <c r="L889" s="5">
        <v>7.0000000000000007E-2</v>
      </c>
      <c r="M889" s="6">
        <f t="shared" si="39"/>
        <v>7.9999999999999988E-2</v>
      </c>
      <c r="N889" s="8">
        <f t="shared" si="40"/>
        <v>2638.2000000000003</v>
      </c>
      <c r="O889">
        <v>1200</v>
      </c>
      <c r="P889" t="str">
        <f t="shared" si="41"/>
        <v>low</v>
      </c>
      <c r="Q889" t="s">
        <v>33</v>
      </c>
      <c r="R889">
        <v>458</v>
      </c>
      <c r="S889" t="s">
        <v>34</v>
      </c>
      <c r="T889">
        <v>26</v>
      </c>
      <c r="U889">
        <v>5</v>
      </c>
      <c r="V889" t="s">
        <v>40</v>
      </c>
      <c r="W889">
        <v>60</v>
      </c>
      <c r="X889">
        <v>3</v>
      </c>
      <c r="Y889">
        <v>3</v>
      </c>
      <c r="Z889" t="s">
        <v>37</v>
      </c>
      <c r="AA889">
        <v>23281</v>
      </c>
      <c r="AB889">
        <v>3</v>
      </c>
      <c r="AC889">
        <v>17</v>
      </c>
      <c r="AD889">
        <v>3</v>
      </c>
      <c r="AE889">
        <v>3</v>
      </c>
      <c r="AF889">
        <v>0</v>
      </c>
      <c r="AG889">
        <v>20</v>
      </c>
      <c r="AH889">
        <v>6</v>
      </c>
      <c r="AI889">
        <v>0</v>
      </c>
      <c r="AJ889">
        <v>0</v>
      </c>
      <c r="AK889" t="str">
        <f>IF(Table2[[#This Row],[Alpha]]&gt;3%,"high performer",IF(Table2[[#This Row],[Alpha]]&gt;0%,"average performer","low performer"))</f>
        <v>high performer</v>
      </c>
      <c r="AL889" s="8">
        <v>16292.558947773276</v>
      </c>
      <c r="AM889">
        <f>Table2[[#This Row],[Salary]]/Table2[[#This Row],[Market Salary]]</f>
        <v>0.80963340640868642</v>
      </c>
      <c r="AN889" t="str">
        <f>IF(AND(Table2[[#This Row],[Alpha]]&gt;3%,Table2[[#This Row],[Salary]]&lt;MEDIAN(G:G)),"Underpaid",IF(AND(Table2[[#This Row],[Alpha]]&lt;0,Table2[[#This Row],[Salary]]&gt;MEDIAN(G:G)),"Overpaid","Fair"))</f>
        <v>Fair</v>
      </c>
      <c r="AO889" t="str">
        <f>IF(AND(Table2[[#This Row],[Alpha]]&gt;3%,Table2[[#This Row],[Tenure]]&gt;5),"Ready Now",IF(AND(Table2[[#This Row],[Alpha]]&gt;0,Table2[[#This Row],[Tenure]]&gt;3),"Ready Soon","Not Ready"))</f>
        <v>Not Ready</v>
      </c>
    </row>
    <row r="890" spans="1:41" x14ac:dyDescent="0.35">
      <c r="A890">
        <v>35</v>
      </c>
      <c r="B890" t="s">
        <v>32</v>
      </c>
      <c r="C890">
        <v>3</v>
      </c>
      <c r="D890" t="s">
        <v>29</v>
      </c>
      <c r="E890" t="s">
        <v>30</v>
      </c>
      <c r="F890">
        <v>4</v>
      </c>
      <c r="G890" s="7">
        <v>10377</v>
      </c>
      <c r="H890" t="s">
        <v>25</v>
      </c>
      <c r="I890">
        <v>2</v>
      </c>
      <c r="J890">
        <v>13</v>
      </c>
      <c r="K890" s="5">
        <v>0.12</v>
      </c>
      <c r="L890" s="5">
        <v>0.11</v>
      </c>
      <c r="M890" s="6">
        <f t="shared" si="39"/>
        <v>9.999999999999995E-3</v>
      </c>
      <c r="N890" s="8">
        <f t="shared" si="40"/>
        <v>2075.4</v>
      </c>
      <c r="O890">
        <v>3000</v>
      </c>
      <c r="P890" t="str">
        <f t="shared" si="41"/>
        <v>medium</v>
      </c>
      <c r="Q890" t="s">
        <v>44</v>
      </c>
      <c r="R890">
        <v>1212</v>
      </c>
      <c r="S890" t="s">
        <v>27</v>
      </c>
      <c r="T890">
        <v>8</v>
      </c>
      <c r="U890">
        <v>2</v>
      </c>
      <c r="V890" t="s">
        <v>48</v>
      </c>
      <c r="W890">
        <v>78</v>
      </c>
      <c r="X890">
        <v>2</v>
      </c>
      <c r="Y890">
        <v>3</v>
      </c>
      <c r="Z890" t="s">
        <v>37</v>
      </c>
      <c r="AA890">
        <v>13755</v>
      </c>
      <c r="AB890">
        <v>4</v>
      </c>
      <c r="AC890">
        <v>11</v>
      </c>
      <c r="AD890">
        <v>3</v>
      </c>
      <c r="AE890">
        <v>2</v>
      </c>
      <c r="AF890">
        <v>1</v>
      </c>
      <c r="AG890">
        <v>16</v>
      </c>
      <c r="AH890">
        <v>6</v>
      </c>
      <c r="AI890">
        <v>2</v>
      </c>
      <c r="AJ890">
        <v>4</v>
      </c>
      <c r="AK890" t="str">
        <f>IF(Table2[[#This Row],[Alpha]]&gt;3%,"high performer",IF(Table2[[#This Row],[Alpha]]&gt;0%,"average performer","low performer"))</f>
        <v>average performer</v>
      </c>
      <c r="AL890" s="8">
        <v>13369.036723322664</v>
      </c>
      <c r="AM890">
        <f>Table2[[#This Row],[Salary]]/Table2[[#This Row],[Market Salary]]</f>
        <v>0.7761965364263701</v>
      </c>
      <c r="AN890" t="str">
        <f>IF(AND(Table2[[#This Row],[Alpha]]&gt;3%,Table2[[#This Row],[Salary]]&lt;MEDIAN(G:G)),"Underpaid",IF(AND(Table2[[#This Row],[Alpha]]&lt;0,Table2[[#This Row],[Salary]]&gt;MEDIAN(G:G)),"Overpaid","Fair"))</f>
        <v>Fair</v>
      </c>
      <c r="AO890" t="str">
        <f>IF(AND(Table2[[#This Row],[Alpha]]&gt;3%,Table2[[#This Row],[Tenure]]&gt;5),"Ready Now",IF(AND(Table2[[#This Row],[Alpha]]&gt;0,Table2[[#This Row],[Tenure]]&gt;3),"Ready Soon","Not Ready"))</f>
        <v>Ready Soon</v>
      </c>
    </row>
    <row r="891" spans="1:41" x14ac:dyDescent="0.35">
      <c r="A891">
        <v>27</v>
      </c>
      <c r="B891" t="s">
        <v>32</v>
      </c>
      <c r="C891">
        <v>1</v>
      </c>
      <c r="D891" t="s">
        <v>35</v>
      </c>
      <c r="E891" t="s">
        <v>36</v>
      </c>
      <c r="F891">
        <v>1</v>
      </c>
      <c r="G891" s="7">
        <v>2235</v>
      </c>
      <c r="H891" t="s">
        <v>25</v>
      </c>
      <c r="I891">
        <v>2</v>
      </c>
      <c r="J891">
        <v>9</v>
      </c>
      <c r="K891" s="5">
        <v>0.12</v>
      </c>
      <c r="L891" s="5">
        <v>0.11</v>
      </c>
      <c r="M891" s="6">
        <f t="shared" si="39"/>
        <v>9.999999999999995E-3</v>
      </c>
      <c r="N891" s="8">
        <f t="shared" si="40"/>
        <v>447</v>
      </c>
      <c r="O891">
        <v>3000</v>
      </c>
      <c r="P891" t="str">
        <f t="shared" si="41"/>
        <v>medium</v>
      </c>
      <c r="Q891" t="s">
        <v>26</v>
      </c>
      <c r="R891">
        <v>1103</v>
      </c>
      <c r="S891" t="s">
        <v>34</v>
      </c>
      <c r="T891">
        <v>14</v>
      </c>
      <c r="U891">
        <v>3</v>
      </c>
      <c r="V891" t="s">
        <v>28</v>
      </c>
      <c r="W891">
        <v>42</v>
      </c>
      <c r="X891">
        <v>3</v>
      </c>
      <c r="Y891">
        <v>1</v>
      </c>
      <c r="Z891" t="s">
        <v>37</v>
      </c>
      <c r="AA891">
        <v>14377</v>
      </c>
      <c r="AB891">
        <v>1</v>
      </c>
      <c r="AC891">
        <v>14</v>
      </c>
      <c r="AD891">
        <v>3</v>
      </c>
      <c r="AE891">
        <v>4</v>
      </c>
      <c r="AF891">
        <v>2</v>
      </c>
      <c r="AG891">
        <v>9</v>
      </c>
      <c r="AH891">
        <v>3</v>
      </c>
      <c r="AI891">
        <v>7</v>
      </c>
      <c r="AJ891">
        <v>6</v>
      </c>
      <c r="AK891" t="str">
        <f>IF(Table2[[#This Row],[Alpha]]&gt;3%,"high performer",IF(Table2[[#This Row],[Alpha]]&gt;0%,"average performer","low performer"))</f>
        <v>average performer</v>
      </c>
      <c r="AL891" s="8">
        <v>2267.9543595390815</v>
      </c>
      <c r="AM891">
        <f>Table2[[#This Row],[Salary]]/Table2[[#This Row],[Market Salary]]</f>
        <v>0.9854695667042529</v>
      </c>
      <c r="AN891" t="str">
        <f>IF(AND(Table2[[#This Row],[Alpha]]&gt;3%,Table2[[#This Row],[Salary]]&lt;MEDIAN(G:G)),"Underpaid",IF(AND(Table2[[#This Row],[Alpha]]&lt;0,Table2[[#This Row],[Salary]]&gt;MEDIAN(G:G)),"Overpaid","Fair"))</f>
        <v>Fair</v>
      </c>
      <c r="AO891" t="str">
        <f>IF(AND(Table2[[#This Row],[Alpha]]&gt;3%,Table2[[#This Row],[Tenure]]&gt;5),"Ready Now",IF(AND(Table2[[#This Row],[Alpha]]&gt;0,Table2[[#This Row],[Tenure]]&gt;3),"Ready Soon","Not Ready"))</f>
        <v>Ready Soon</v>
      </c>
    </row>
    <row r="892" spans="1:41" x14ac:dyDescent="0.35">
      <c r="A892">
        <v>54</v>
      </c>
      <c r="B892" t="s">
        <v>32</v>
      </c>
      <c r="C892">
        <v>4</v>
      </c>
      <c r="D892" t="s">
        <v>29</v>
      </c>
      <c r="E892" t="s">
        <v>42</v>
      </c>
      <c r="F892">
        <v>3</v>
      </c>
      <c r="G892" s="7">
        <v>10502</v>
      </c>
      <c r="H892" t="s">
        <v>32</v>
      </c>
      <c r="I892">
        <v>1</v>
      </c>
      <c r="J892">
        <v>5</v>
      </c>
      <c r="K892" s="5">
        <v>0.1</v>
      </c>
      <c r="L892" s="5">
        <v>7.0000000000000007E-2</v>
      </c>
      <c r="M892" s="6">
        <f t="shared" si="39"/>
        <v>0.03</v>
      </c>
      <c r="N892" s="8">
        <f t="shared" si="40"/>
        <v>2100.4</v>
      </c>
      <c r="O892">
        <v>1200</v>
      </c>
      <c r="P892" t="str">
        <f t="shared" si="41"/>
        <v>low</v>
      </c>
      <c r="Q892" t="s">
        <v>33</v>
      </c>
      <c r="R892">
        <v>966</v>
      </c>
      <c r="S892" t="s">
        <v>34</v>
      </c>
      <c r="T892">
        <v>1</v>
      </c>
      <c r="U892">
        <v>4</v>
      </c>
      <c r="V892" t="s">
        <v>28</v>
      </c>
      <c r="W892">
        <v>53</v>
      </c>
      <c r="X892">
        <v>3</v>
      </c>
      <c r="Y892">
        <v>3</v>
      </c>
      <c r="Z892" t="s">
        <v>41</v>
      </c>
      <c r="AA892">
        <v>9659</v>
      </c>
      <c r="AB892">
        <v>7</v>
      </c>
      <c r="AC892">
        <v>17</v>
      </c>
      <c r="AD892">
        <v>3</v>
      </c>
      <c r="AE892">
        <v>1</v>
      </c>
      <c r="AF892">
        <v>1</v>
      </c>
      <c r="AG892">
        <v>33</v>
      </c>
      <c r="AH892">
        <v>2</v>
      </c>
      <c r="AI892">
        <v>4</v>
      </c>
      <c r="AJ892">
        <v>1</v>
      </c>
      <c r="AK892" t="str">
        <f>IF(Table2[[#This Row],[Alpha]]&gt;3%,"high performer",IF(Table2[[#This Row],[Alpha]]&gt;0%,"average performer","low performer"))</f>
        <v>average performer</v>
      </c>
      <c r="AL892" s="8">
        <v>11772.362431888123</v>
      </c>
      <c r="AM892">
        <f>Table2[[#This Row],[Salary]]/Table2[[#This Row],[Market Salary]]</f>
        <v>0.89208942221766319</v>
      </c>
      <c r="AN892" t="str">
        <f>IF(AND(Table2[[#This Row],[Alpha]]&gt;3%,Table2[[#This Row],[Salary]]&lt;MEDIAN(G:G)),"Underpaid",IF(AND(Table2[[#This Row],[Alpha]]&lt;0,Table2[[#This Row],[Salary]]&gt;MEDIAN(G:G)),"Overpaid","Fair"))</f>
        <v>Fair</v>
      </c>
      <c r="AO892" t="str">
        <f>IF(AND(Table2[[#This Row],[Alpha]]&gt;3%,Table2[[#This Row],[Tenure]]&gt;5),"Ready Now",IF(AND(Table2[[#This Row],[Alpha]]&gt;0,Table2[[#This Row],[Tenure]]&gt;3),"Ready Soon","Not Ready"))</f>
        <v>Ready Soon</v>
      </c>
    </row>
    <row r="893" spans="1:41" x14ac:dyDescent="0.35">
      <c r="A893">
        <v>44</v>
      </c>
      <c r="B893" t="s">
        <v>32</v>
      </c>
      <c r="C893">
        <v>1</v>
      </c>
      <c r="D893" t="s">
        <v>29</v>
      </c>
      <c r="E893" t="s">
        <v>36</v>
      </c>
      <c r="F893">
        <v>4</v>
      </c>
      <c r="G893" s="7">
        <v>2011</v>
      </c>
      <c r="H893" t="s">
        <v>32</v>
      </c>
      <c r="I893">
        <v>3</v>
      </c>
      <c r="J893">
        <v>10</v>
      </c>
      <c r="K893" s="5">
        <v>0.08</v>
      </c>
      <c r="L893" s="5">
        <v>7.0000000000000007E-2</v>
      </c>
      <c r="M893" s="6">
        <f t="shared" si="39"/>
        <v>9.999999999999995E-3</v>
      </c>
      <c r="N893" s="8">
        <f t="shared" si="40"/>
        <v>402.20000000000005</v>
      </c>
      <c r="O893">
        <v>1200</v>
      </c>
      <c r="P893" t="str">
        <f t="shared" si="41"/>
        <v>medium</v>
      </c>
      <c r="Q893" t="s">
        <v>26</v>
      </c>
      <c r="R893">
        <v>1117</v>
      </c>
      <c r="S893" t="s">
        <v>34</v>
      </c>
      <c r="T893">
        <v>2</v>
      </c>
      <c r="U893">
        <v>1</v>
      </c>
      <c r="V893" t="s">
        <v>28</v>
      </c>
      <c r="W893">
        <v>72</v>
      </c>
      <c r="X893">
        <v>4</v>
      </c>
      <c r="Y893">
        <v>1</v>
      </c>
      <c r="Z893" t="s">
        <v>37</v>
      </c>
      <c r="AA893">
        <v>19982</v>
      </c>
      <c r="AB893">
        <v>1</v>
      </c>
      <c r="AC893">
        <v>13</v>
      </c>
      <c r="AD893">
        <v>3</v>
      </c>
      <c r="AE893">
        <v>4</v>
      </c>
      <c r="AF893">
        <v>1</v>
      </c>
      <c r="AG893">
        <v>10</v>
      </c>
      <c r="AH893">
        <v>5</v>
      </c>
      <c r="AI893">
        <v>5</v>
      </c>
      <c r="AJ893">
        <v>7</v>
      </c>
      <c r="AK893" t="str">
        <f>IF(Table2[[#This Row],[Alpha]]&gt;3%,"high performer",IF(Table2[[#This Row],[Alpha]]&gt;0%,"average performer","low performer"))</f>
        <v>average performer</v>
      </c>
      <c r="AL893" s="8">
        <v>2227.8634560818382</v>
      </c>
      <c r="AM893">
        <f>Table2[[#This Row],[Salary]]/Table2[[#This Row],[Market Salary]]</f>
        <v>0.90265855140725826</v>
      </c>
      <c r="AN893" t="str">
        <f>IF(AND(Table2[[#This Row],[Alpha]]&gt;3%,Table2[[#This Row],[Salary]]&lt;MEDIAN(G:G)),"Underpaid",IF(AND(Table2[[#This Row],[Alpha]]&lt;0,Table2[[#This Row],[Salary]]&gt;MEDIAN(G:G)),"Overpaid","Fair"))</f>
        <v>Fair</v>
      </c>
      <c r="AO893" t="str">
        <f>IF(AND(Table2[[#This Row],[Alpha]]&gt;3%,Table2[[#This Row],[Tenure]]&gt;5),"Ready Now",IF(AND(Table2[[#This Row],[Alpha]]&gt;0,Table2[[#This Row],[Tenure]]&gt;3),"Ready Soon","Not Ready"))</f>
        <v>Ready Soon</v>
      </c>
    </row>
    <row r="894" spans="1:41" x14ac:dyDescent="0.35">
      <c r="A894">
        <v>19</v>
      </c>
      <c r="B894" t="s">
        <v>25</v>
      </c>
      <c r="C894">
        <v>1</v>
      </c>
      <c r="D894" t="s">
        <v>29</v>
      </c>
      <c r="E894" t="s">
        <v>36</v>
      </c>
      <c r="F894">
        <v>2</v>
      </c>
      <c r="G894" s="7">
        <v>1859</v>
      </c>
      <c r="H894" t="s">
        <v>25</v>
      </c>
      <c r="I894">
        <v>4</v>
      </c>
      <c r="J894">
        <v>1</v>
      </c>
      <c r="K894" s="5">
        <v>0.1</v>
      </c>
      <c r="L894" s="5">
        <v>0.09</v>
      </c>
      <c r="M894" s="6">
        <f t="shared" si="39"/>
        <v>1.0000000000000009E-2</v>
      </c>
      <c r="N894" s="8">
        <f t="shared" si="40"/>
        <v>371.8</v>
      </c>
      <c r="O894">
        <v>1200</v>
      </c>
      <c r="P894" t="str">
        <f t="shared" si="41"/>
        <v>low</v>
      </c>
      <c r="Q894" t="s">
        <v>44</v>
      </c>
      <c r="R894">
        <v>504</v>
      </c>
      <c r="S894" t="s">
        <v>34</v>
      </c>
      <c r="T894">
        <v>10</v>
      </c>
      <c r="U894">
        <v>3</v>
      </c>
      <c r="V894" t="s">
        <v>40</v>
      </c>
      <c r="W894">
        <v>96</v>
      </c>
      <c r="X894">
        <v>2</v>
      </c>
      <c r="Y894">
        <v>1</v>
      </c>
      <c r="Z894" t="s">
        <v>31</v>
      </c>
      <c r="AA894">
        <v>6148</v>
      </c>
      <c r="AB894">
        <v>1</v>
      </c>
      <c r="AC894">
        <v>25</v>
      </c>
      <c r="AD894">
        <v>4</v>
      </c>
      <c r="AE894">
        <v>2</v>
      </c>
      <c r="AF894">
        <v>0</v>
      </c>
      <c r="AG894">
        <v>1</v>
      </c>
      <c r="AH894">
        <v>2</v>
      </c>
      <c r="AI894">
        <v>1</v>
      </c>
      <c r="AJ894">
        <v>0</v>
      </c>
      <c r="AK894" t="str">
        <f>IF(Table2[[#This Row],[Alpha]]&gt;3%,"high performer",IF(Table2[[#This Row],[Alpha]]&gt;0%,"average performer","low performer"))</f>
        <v>average performer</v>
      </c>
      <c r="AL894" s="8">
        <v>2218.8663337899052</v>
      </c>
      <c r="AM894">
        <f>Table2[[#This Row],[Salary]]/Table2[[#This Row],[Market Salary]]</f>
        <v>0.83781522649215179</v>
      </c>
      <c r="AN894" t="str">
        <f>IF(AND(Table2[[#This Row],[Alpha]]&gt;3%,Table2[[#This Row],[Salary]]&lt;MEDIAN(G:G)),"Underpaid",IF(AND(Table2[[#This Row],[Alpha]]&lt;0,Table2[[#This Row],[Salary]]&gt;MEDIAN(G:G)),"Overpaid","Fair"))</f>
        <v>Fair</v>
      </c>
      <c r="AO894" t="str">
        <f>IF(AND(Table2[[#This Row],[Alpha]]&gt;3%,Table2[[#This Row],[Tenure]]&gt;5),"Ready Now",IF(AND(Table2[[#This Row],[Alpha]]&gt;0,Table2[[#This Row],[Tenure]]&gt;3),"Ready Soon","Not Ready"))</f>
        <v>Not Ready</v>
      </c>
    </row>
    <row r="895" spans="1:41" x14ac:dyDescent="0.35">
      <c r="A895">
        <v>29</v>
      </c>
      <c r="B895" t="s">
        <v>32</v>
      </c>
      <c r="C895">
        <v>1</v>
      </c>
      <c r="D895" t="s">
        <v>29</v>
      </c>
      <c r="E895" t="s">
        <v>36</v>
      </c>
      <c r="F895">
        <v>4</v>
      </c>
      <c r="G895" s="7">
        <v>3760</v>
      </c>
      <c r="H895" t="s">
        <v>32</v>
      </c>
      <c r="I895">
        <v>3</v>
      </c>
      <c r="J895">
        <v>3</v>
      </c>
      <c r="K895" s="5">
        <v>0.08</v>
      </c>
      <c r="L895" s="5">
        <v>0.09</v>
      </c>
      <c r="M895" s="6">
        <f t="shared" si="39"/>
        <v>-9.999999999999995E-3</v>
      </c>
      <c r="N895" s="8">
        <f t="shared" si="40"/>
        <v>752</v>
      </c>
      <c r="O895">
        <v>4500</v>
      </c>
      <c r="P895" t="str">
        <f t="shared" si="41"/>
        <v>low</v>
      </c>
      <c r="Q895" t="s">
        <v>26</v>
      </c>
      <c r="R895">
        <v>1010</v>
      </c>
      <c r="S895" t="s">
        <v>34</v>
      </c>
      <c r="T895">
        <v>1</v>
      </c>
      <c r="U895">
        <v>3</v>
      </c>
      <c r="V895" t="s">
        <v>28</v>
      </c>
      <c r="W895">
        <v>97</v>
      </c>
      <c r="X895">
        <v>3</v>
      </c>
      <c r="Y895">
        <v>1</v>
      </c>
      <c r="Z895" t="s">
        <v>41</v>
      </c>
      <c r="AA895">
        <v>5598</v>
      </c>
      <c r="AB895">
        <v>1</v>
      </c>
      <c r="AC895">
        <v>15</v>
      </c>
      <c r="AD895">
        <v>3</v>
      </c>
      <c r="AE895">
        <v>1</v>
      </c>
      <c r="AF895">
        <v>3</v>
      </c>
      <c r="AG895">
        <v>3</v>
      </c>
      <c r="AH895">
        <v>5</v>
      </c>
      <c r="AI895">
        <v>2</v>
      </c>
      <c r="AJ895">
        <v>1</v>
      </c>
      <c r="AK895" t="str">
        <f>IF(Table2[[#This Row],[Alpha]]&gt;3%,"high performer",IF(Table2[[#This Row],[Alpha]]&gt;0%,"average performer","low performer"))</f>
        <v>low performer</v>
      </c>
      <c r="AL895" s="8">
        <v>4608.5534878970147</v>
      </c>
      <c r="AM895">
        <f>Table2[[#This Row],[Salary]]/Table2[[#This Row],[Market Salary]]</f>
        <v>0.81587422384800645</v>
      </c>
      <c r="AN895" t="str">
        <f>IF(AND(Table2[[#This Row],[Alpha]]&gt;3%,Table2[[#This Row],[Salary]]&lt;MEDIAN(G:G)),"Underpaid",IF(AND(Table2[[#This Row],[Alpha]]&lt;0,Table2[[#This Row],[Salary]]&gt;MEDIAN(G:G)),"Overpaid","Fair"))</f>
        <v>Fair</v>
      </c>
      <c r="AO895" t="str">
        <f>IF(AND(Table2[[#This Row],[Alpha]]&gt;3%,Table2[[#This Row],[Tenure]]&gt;5),"Ready Now",IF(AND(Table2[[#This Row],[Alpha]]&gt;0,Table2[[#This Row],[Tenure]]&gt;3),"Ready Soon","Not Ready"))</f>
        <v>Not Ready</v>
      </c>
    </row>
    <row r="896" spans="1:41" x14ac:dyDescent="0.35">
      <c r="A896">
        <v>54</v>
      </c>
      <c r="B896" t="s">
        <v>32</v>
      </c>
      <c r="C896">
        <v>4</v>
      </c>
      <c r="D896" t="s">
        <v>35</v>
      </c>
      <c r="E896" t="s">
        <v>47</v>
      </c>
      <c r="F896">
        <v>4</v>
      </c>
      <c r="G896" s="7">
        <v>17779</v>
      </c>
      <c r="H896" t="s">
        <v>32</v>
      </c>
      <c r="I896">
        <v>3</v>
      </c>
      <c r="J896">
        <v>10</v>
      </c>
      <c r="K896" s="5">
        <v>0.1</v>
      </c>
      <c r="L896" s="5">
        <v>0.11</v>
      </c>
      <c r="M896" s="6">
        <f t="shared" si="39"/>
        <v>-9.999999999999995E-3</v>
      </c>
      <c r="N896" s="8">
        <f t="shared" si="40"/>
        <v>3555.8</v>
      </c>
      <c r="O896">
        <v>4500</v>
      </c>
      <c r="P896" t="str">
        <f t="shared" si="41"/>
        <v>low</v>
      </c>
      <c r="Q896" t="s">
        <v>26</v>
      </c>
      <c r="R896">
        <v>685</v>
      </c>
      <c r="S896" t="s">
        <v>34</v>
      </c>
      <c r="T896">
        <v>3</v>
      </c>
      <c r="U896">
        <v>3</v>
      </c>
      <c r="V896" t="s">
        <v>28</v>
      </c>
      <c r="W896">
        <v>85</v>
      </c>
      <c r="X896">
        <v>3</v>
      </c>
      <c r="Y896">
        <v>4</v>
      </c>
      <c r="Z896" t="s">
        <v>37</v>
      </c>
      <c r="AA896">
        <v>23474</v>
      </c>
      <c r="AB896">
        <v>3</v>
      </c>
      <c r="AC896">
        <v>14</v>
      </c>
      <c r="AD896">
        <v>3</v>
      </c>
      <c r="AE896">
        <v>1</v>
      </c>
      <c r="AF896">
        <v>0</v>
      </c>
      <c r="AG896">
        <v>36</v>
      </c>
      <c r="AH896">
        <v>2</v>
      </c>
      <c r="AI896">
        <v>9</v>
      </c>
      <c r="AJ896">
        <v>0</v>
      </c>
      <c r="AK896" t="str">
        <f>IF(Table2[[#This Row],[Alpha]]&gt;3%,"high performer",IF(Table2[[#This Row],[Alpha]]&gt;0%,"average performer","low performer"))</f>
        <v>low performer</v>
      </c>
      <c r="AL896" s="8">
        <v>19754.606787097226</v>
      </c>
      <c r="AM896">
        <f>Table2[[#This Row],[Salary]]/Table2[[#This Row],[Market Salary]]</f>
        <v>0.89999260383215529</v>
      </c>
      <c r="AN896" t="str">
        <f>IF(AND(Table2[[#This Row],[Alpha]]&gt;3%,Table2[[#This Row],[Salary]]&lt;MEDIAN(G:G)),"Underpaid",IF(AND(Table2[[#This Row],[Alpha]]&lt;0,Table2[[#This Row],[Salary]]&gt;MEDIAN(G:G)),"Overpaid","Fair"))</f>
        <v>Overpaid</v>
      </c>
      <c r="AO896" t="str">
        <f>IF(AND(Table2[[#This Row],[Alpha]]&gt;3%,Table2[[#This Row],[Tenure]]&gt;5),"Ready Now",IF(AND(Table2[[#This Row],[Alpha]]&gt;0,Table2[[#This Row],[Tenure]]&gt;3),"Ready Soon","Not Ready"))</f>
        <v>Not Ready</v>
      </c>
    </row>
    <row r="897" spans="1:41" x14ac:dyDescent="0.35">
      <c r="A897">
        <v>31</v>
      </c>
      <c r="B897" t="s">
        <v>32</v>
      </c>
      <c r="C897">
        <v>3</v>
      </c>
      <c r="D897" t="s">
        <v>35</v>
      </c>
      <c r="E897" t="s">
        <v>43</v>
      </c>
      <c r="F897">
        <v>1</v>
      </c>
      <c r="G897" s="7">
        <v>6833</v>
      </c>
      <c r="H897" t="s">
        <v>25</v>
      </c>
      <c r="I897">
        <v>2</v>
      </c>
      <c r="J897">
        <v>6</v>
      </c>
      <c r="K897" s="5">
        <v>0.08</v>
      </c>
      <c r="L897" s="5">
        <v>0.1</v>
      </c>
      <c r="M897" s="6">
        <f t="shared" si="39"/>
        <v>-2.0000000000000004E-2</v>
      </c>
      <c r="N897" s="8">
        <f t="shared" si="40"/>
        <v>1366.6000000000001</v>
      </c>
      <c r="O897">
        <v>4500</v>
      </c>
      <c r="P897" t="str">
        <f t="shared" si="41"/>
        <v>High</v>
      </c>
      <c r="Q897" t="s">
        <v>26</v>
      </c>
      <c r="R897">
        <v>1332</v>
      </c>
      <c r="S897" t="s">
        <v>34</v>
      </c>
      <c r="T897">
        <v>11</v>
      </c>
      <c r="U897">
        <v>2</v>
      </c>
      <c r="V897" t="s">
        <v>40</v>
      </c>
      <c r="W897">
        <v>80</v>
      </c>
      <c r="X897">
        <v>3</v>
      </c>
      <c r="Y897">
        <v>2</v>
      </c>
      <c r="Z897" t="s">
        <v>37</v>
      </c>
      <c r="AA897">
        <v>17089</v>
      </c>
      <c r="AB897">
        <v>1</v>
      </c>
      <c r="AC897">
        <v>12</v>
      </c>
      <c r="AD897">
        <v>3</v>
      </c>
      <c r="AE897">
        <v>4</v>
      </c>
      <c r="AF897">
        <v>0</v>
      </c>
      <c r="AG897">
        <v>6</v>
      </c>
      <c r="AH897">
        <v>2</v>
      </c>
      <c r="AI897">
        <v>5</v>
      </c>
      <c r="AJ897">
        <v>0</v>
      </c>
      <c r="AK897" t="str">
        <f>IF(Table2[[#This Row],[Alpha]]&gt;3%,"high performer",IF(Table2[[#This Row],[Alpha]]&gt;0%,"average performer","low performer"))</f>
        <v>low performer</v>
      </c>
      <c r="AL897" s="8">
        <v>8753.9469026266779</v>
      </c>
      <c r="AM897">
        <f>Table2[[#This Row],[Salary]]/Table2[[#This Row],[Market Salary]]</f>
        <v>0.78056219394587767</v>
      </c>
      <c r="AN897" t="str">
        <f>IF(AND(Table2[[#This Row],[Alpha]]&gt;3%,Table2[[#This Row],[Salary]]&lt;MEDIAN(G:G)),"Underpaid",IF(AND(Table2[[#This Row],[Alpha]]&lt;0,Table2[[#This Row],[Salary]]&gt;MEDIAN(G:G)),"Overpaid","Fair"))</f>
        <v>Overpaid</v>
      </c>
      <c r="AO897" t="str">
        <f>IF(AND(Table2[[#This Row],[Alpha]]&gt;3%,Table2[[#This Row],[Tenure]]&gt;5),"Ready Now",IF(AND(Table2[[#This Row],[Alpha]]&gt;0,Table2[[#This Row],[Tenure]]&gt;3),"Ready Soon","Not Ready"))</f>
        <v>Not Ready</v>
      </c>
    </row>
    <row r="898" spans="1:41" x14ac:dyDescent="0.35">
      <c r="A898">
        <v>31</v>
      </c>
      <c r="B898" t="s">
        <v>32</v>
      </c>
      <c r="C898">
        <v>3</v>
      </c>
      <c r="D898" t="s">
        <v>29</v>
      </c>
      <c r="E898" t="s">
        <v>43</v>
      </c>
      <c r="F898">
        <v>1</v>
      </c>
      <c r="G898" s="7">
        <v>6812</v>
      </c>
      <c r="H898" t="s">
        <v>32</v>
      </c>
      <c r="I898">
        <v>3</v>
      </c>
      <c r="J898">
        <v>10</v>
      </c>
      <c r="K898" s="5">
        <v>0.08</v>
      </c>
      <c r="L898" s="5">
        <v>0.11</v>
      </c>
      <c r="M898" s="6">
        <f t="shared" ref="M898:M961" si="42">K898-L898</f>
        <v>-0.03</v>
      </c>
      <c r="N898" s="8">
        <f t="shared" ref="N898:N961" si="43">G898 * 0.2</f>
        <v>1362.4</v>
      </c>
      <c r="O898">
        <v>4500</v>
      </c>
      <c r="P898" t="str">
        <f t="shared" si="41"/>
        <v>low</v>
      </c>
      <c r="Q898" t="s">
        <v>26</v>
      </c>
      <c r="R898">
        <v>1062</v>
      </c>
      <c r="S898" t="s">
        <v>34</v>
      </c>
      <c r="T898">
        <v>24</v>
      </c>
      <c r="U898">
        <v>3</v>
      </c>
      <c r="V898" t="s">
        <v>40</v>
      </c>
      <c r="W898">
        <v>96</v>
      </c>
      <c r="X898">
        <v>2</v>
      </c>
      <c r="Y898">
        <v>2</v>
      </c>
      <c r="Z898" t="s">
        <v>31</v>
      </c>
      <c r="AA898">
        <v>17198</v>
      </c>
      <c r="AB898">
        <v>1</v>
      </c>
      <c r="AC898">
        <v>19</v>
      </c>
      <c r="AD898">
        <v>3</v>
      </c>
      <c r="AE898">
        <v>2</v>
      </c>
      <c r="AF898">
        <v>0</v>
      </c>
      <c r="AG898">
        <v>10</v>
      </c>
      <c r="AH898">
        <v>2</v>
      </c>
      <c r="AI898">
        <v>9</v>
      </c>
      <c r="AJ898">
        <v>1</v>
      </c>
      <c r="AK898" t="str">
        <f>IF(Table2[[#This Row],[Alpha]]&gt;3%,"high performer",IF(Table2[[#This Row],[Alpha]]&gt;0%,"average performer","low performer"))</f>
        <v>low performer</v>
      </c>
      <c r="AL898" s="8">
        <v>7002.9337241546737</v>
      </c>
      <c r="AM898">
        <f>Table2[[#This Row],[Salary]]/Table2[[#This Row],[Market Salary]]</f>
        <v>0.97273518047213547</v>
      </c>
      <c r="AN898" t="str">
        <f>IF(AND(Table2[[#This Row],[Alpha]]&gt;3%,Table2[[#This Row],[Salary]]&lt;MEDIAN(G:G)),"Underpaid",IF(AND(Table2[[#This Row],[Alpha]]&lt;0,Table2[[#This Row],[Salary]]&gt;MEDIAN(G:G)),"Overpaid","Fair"))</f>
        <v>Overpaid</v>
      </c>
      <c r="AO898" t="str">
        <f>IF(AND(Table2[[#This Row],[Alpha]]&gt;3%,Table2[[#This Row],[Tenure]]&gt;5),"Ready Now",IF(AND(Table2[[#This Row],[Alpha]]&gt;0,Table2[[#This Row],[Tenure]]&gt;3),"Ready Soon","Not Ready"))</f>
        <v>Not Ready</v>
      </c>
    </row>
    <row r="899" spans="1:41" x14ac:dyDescent="0.35">
      <c r="A899">
        <v>59</v>
      </c>
      <c r="B899" t="s">
        <v>32</v>
      </c>
      <c r="C899">
        <v>3</v>
      </c>
      <c r="D899" t="s">
        <v>29</v>
      </c>
      <c r="E899" t="s">
        <v>30</v>
      </c>
      <c r="F899">
        <v>4</v>
      </c>
      <c r="G899" s="7">
        <v>5171</v>
      </c>
      <c r="H899" t="s">
        <v>32</v>
      </c>
      <c r="I899">
        <v>3</v>
      </c>
      <c r="J899">
        <v>6</v>
      </c>
      <c r="K899" s="5">
        <v>0.15</v>
      </c>
      <c r="L899" s="5">
        <v>0.11</v>
      </c>
      <c r="M899" s="6">
        <f t="shared" si="42"/>
        <v>3.9999999999999994E-2</v>
      </c>
      <c r="N899" s="8">
        <f t="shared" si="43"/>
        <v>1034.2</v>
      </c>
      <c r="O899">
        <v>3000</v>
      </c>
      <c r="P899" t="str">
        <f t="shared" ref="P899:P962" si="44">IF(G898&lt;7000,"low",IF(G898&lt;14000,"medium","High"))</f>
        <v>low</v>
      </c>
      <c r="Q899" t="s">
        <v>26</v>
      </c>
      <c r="R899">
        <v>326</v>
      </c>
      <c r="S899" t="s">
        <v>27</v>
      </c>
      <c r="T899">
        <v>3</v>
      </c>
      <c r="U899">
        <v>3</v>
      </c>
      <c r="V899" t="s">
        <v>28</v>
      </c>
      <c r="W899">
        <v>48</v>
      </c>
      <c r="X899">
        <v>2</v>
      </c>
      <c r="Y899">
        <v>2</v>
      </c>
      <c r="Z899" t="s">
        <v>31</v>
      </c>
      <c r="AA899">
        <v>16490</v>
      </c>
      <c r="AB899">
        <v>5</v>
      </c>
      <c r="AC899">
        <v>17</v>
      </c>
      <c r="AD899">
        <v>3</v>
      </c>
      <c r="AE899">
        <v>4</v>
      </c>
      <c r="AF899">
        <v>0</v>
      </c>
      <c r="AG899">
        <v>13</v>
      </c>
      <c r="AH899">
        <v>2</v>
      </c>
      <c r="AI899">
        <v>1</v>
      </c>
      <c r="AJ899">
        <v>0</v>
      </c>
      <c r="AK899" t="str">
        <f>IF(Table2[[#This Row],[Alpha]]&gt;3%,"high performer",IF(Table2[[#This Row],[Alpha]]&gt;0%,"average performer","low performer"))</f>
        <v>high performer</v>
      </c>
      <c r="AL899" s="8">
        <v>5564.229986749574</v>
      </c>
      <c r="AM899">
        <f>Table2[[#This Row],[Salary]]/Table2[[#This Row],[Market Salary]]</f>
        <v>0.92932894799711807</v>
      </c>
      <c r="AN899" t="str">
        <f>IF(AND(Table2[[#This Row],[Alpha]]&gt;3%,Table2[[#This Row],[Salary]]&lt;MEDIAN(G:G)),"Underpaid",IF(AND(Table2[[#This Row],[Alpha]]&lt;0,Table2[[#This Row],[Salary]]&gt;MEDIAN(G:G)),"Overpaid","Fair"))</f>
        <v>Fair</v>
      </c>
      <c r="AO899" t="str">
        <f>IF(AND(Table2[[#This Row],[Alpha]]&gt;3%,Table2[[#This Row],[Tenure]]&gt;5),"Ready Now",IF(AND(Table2[[#This Row],[Alpha]]&gt;0,Table2[[#This Row],[Tenure]]&gt;3),"Ready Soon","Not Ready"))</f>
        <v>Ready Now</v>
      </c>
    </row>
    <row r="900" spans="1:41" x14ac:dyDescent="0.35">
      <c r="A900">
        <v>43</v>
      </c>
      <c r="B900" t="s">
        <v>32</v>
      </c>
      <c r="C900">
        <v>3</v>
      </c>
      <c r="D900" t="s">
        <v>35</v>
      </c>
      <c r="E900" t="s">
        <v>47</v>
      </c>
      <c r="F900">
        <v>4</v>
      </c>
      <c r="G900" s="7">
        <v>19740</v>
      </c>
      <c r="H900" t="s">
        <v>32</v>
      </c>
      <c r="I900">
        <v>3</v>
      </c>
      <c r="J900">
        <v>8</v>
      </c>
      <c r="K900" s="5">
        <v>0.1</v>
      </c>
      <c r="L900" s="5">
        <v>7.0000000000000007E-2</v>
      </c>
      <c r="M900" s="6">
        <f t="shared" si="42"/>
        <v>0.03</v>
      </c>
      <c r="N900" s="8">
        <f t="shared" si="43"/>
        <v>3948</v>
      </c>
      <c r="O900">
        <v>1200</v>
      </c>
      <c r="P900" t="str">
        <f t="shared" si="44"/>
        <v>low</v>
      </c>
      <c r="Q900" t="s">
        <v>26</v>
      </c>
      <c r="R900">
        <v>920</v>
      </c>
      <c r="S900" t="s">
        <v>34</v>
      </c>
      <c r="T900">
        <v>3</v>
      </c>
      <c r="U900">
        <v>3</v>
      </c>
      <c r="V900" t="s">
        <v>28</v>
      </c>
      <c r="W900">
        <v>96</v>
      </c>
      <c r="X900">
        <v>1</v>
      </c>
      <c r="Y900">
        <v>5</v>
      </c>
      <c r="Z900" t="s">
        <v>37</v>
      </c>
      <c r="AA900">
        <v>18625</v>
      </c>
      <c r="AB900">
        <v>3</v>
      </c>
      <c r="AC900">
        <v>14</v>
      </c>
      <c r="AD900">
        <v>3</v>
      </c>
      <c r="AE900">
        <v>2</v>
      </c>
      <c r="AF900">
        <v>1</v>
      </c>
      <c r="AG900">
        <v>25</v>
      </c>
      <c r="AH900">
        <v>2</v>
      </c>
      <c r="AI900">
        <v>7</v>
      </c>
      <c r="AJ900">
        <v>0</v>
      </c>
      <c r="AK900" t="str">
        <f>IF(Table2[[#This Row],[Alpha]]&gt;3%,"high performer",IF(Table2[[#This Row],[Alpha]]&gt;0%,"average performer","low performer"))</f>
        <v>average performer</v>
      </c>
      <c r="AL900" s="8">
        <v>21582.359634910597</v>
      </c>
      <c r="AM900">
        <f>Table2[[#This Row],[Salary]]/Table2[[#This Row],[Market Salary]]</f>
        <v>0.91463585696484806</v>
      </c>
      <c r="AN900" t="str">
        <f>IF(AND(Table2[[#This Row],[Alpha]]&gt;3%,Table2[[#This Row],[Salary]]&lt;MEDIAN(G:G)),"Underpaid",IF(AND(Table2[[#This Row],[Alpha]]&lt;0,Table2[[#This Row],[Salary]]&gt;MEDIAN(G:G)),"Overpaid","Fair"))</f>
        <v>Fair</v>
      </c>
      <c r="AO900" t="str">
        <f>IF(AND(Table2[[#This Row],[Alpha]]&gt;3%,Table2[[#This Row],[Tenure]]&gt;5),"Ready Now",IF(AND(Table2[[#This Row],[Alpha]]&gt;0,Table2[[#This Row],[Tenure]]&gt;3),"Ready Soon","Not Ready"))</f>
        <v>Ready Soon</v>
      </c>
    </row>
    <row r="901" spans="1:41" x14ac:dyDescent="0.35">
      <c r="A901">
        <v>49</v>
      </c>
      <c r="B901" t="s">
        <v>32</v>
      </c>
      <c r="C901">
        <v>1</v>
      </c>
      <c r="D901" t="s">
        <v>35</v>
      </c>
      <c r="E901" t="s">
        <v>45</v>
      </c>
      <c r="F901">
        <v>3</v>
      </c>
      <c r="G901" s="7">
        <v>18711</v>
      </c>
      <c r="H901" t="s">
        <v>32</v>
      </c>
      <c r="I901">
        <v>4</v>
      </c>
      <c r="J901">
        <v>1</v>
      </c>
      <c r="K901" s="5">
        <v>0.1</v>
      </c>
      <c r="L901" s="5">
        <v>7.0000000000000007E-2</v>
      </c>
      <c r="M901" s="6">
        <f t="shared" si="42"/>
        <v>0.03</v>
      </c>
      <c r="N901" s="8">
        <f t="shared" si="43"/>
        <v>3742.2000000000003</v>
      </c>
      <c r="O901">
        <v>500</v>
      </c>
      <c r="P901" t="str">
        <f t="shared" si="44"/>
        <v>High</v>
      </c>
      <c r="Q901" t="s">
        <v>26</v>
      </c>
      <c r="R901">
        <v>1098</v>
      </c>
      <c r="S901" t="s">
        <v>34</v>
      </c>
      <c r="T901">
        <v>4</v>
      </c>
      <c r="U901">
        <v>2</v>
      </c>
      <c r="V901" t="s">
        <v>40</v>
      </c>
      <c r="W901">
        <v>85</v>
      </c>
      <c r="X901">
        <v>2</v>
      </c>
      <c r="Y901">
        <v>5</v>
      </c>
      <c r="Z901" t="s">
        <v>37</v>
      </c>
      <c r="AA901">
        <v>12124</v>
      </c>
      <c r="AB901">
        <v>2</v>
      </c>
      <c r="AC901">
        <v>13</v>
      </c>
      <c r="AD901">
        <v>3</v>
      </c>
      <c r="AE901">
        <v>3</v>
      </c>
      <c r="AF901">
        <v>1</v>
      </c>
      <c r="AG901">
        <v>23</v>
      </c>
      <c r="AH901">
        <v>2</v>
      </c>
      <c r="AI901">
        <v>0</v>
      </c>
      <c r="AJ901">
        <v>0</v>
      </c>
      <c r="AK901" t="str">
        <f>IF(Table2[[#This Row],[Alpha]]&gt;3%,"high performer",IF(Table2[[#This Row],[Alpha]]&gt;0%,"average performer","low performer"))</f>
        <v>average performer</v>
      </c>
      <c r="AL901" s="8">
        <v>22403.320419982239</v>
      </c>
      <c r="AM901">
        <f>Table2[[#This Row],[Salary]]/Table2[[#This Row],[Market Salary]]</f>
        <v>0.83518869744464574</v>
      </c>
      <c r="AN901" t="str">
        <f>IF(AND(Table2[[#This Row],[Alpha]]&gt;3%,Table2[[#This Row],[Salary]]&lt;MEDIAN(G:G)),"Underpaid",IF(AND(Table2[[#This Row],[Alpha]]&lt;0,Table2[[#This Row],[Salary]]&gt;MEDIAN(G:G)),"Overpaid","Fair"))</f>
        <v>Fair</v>
      </c>
      <c r="AO901" t="str">
        <f>IF(AND(Table2[[#This Row],[Alpha]]&gt;3%,Table2[[#This Row],[Tenure]]&gt;5),"Ready Now",IF(AND(Table2[[#This Row],[Alpha]]&gt;0,Table2[[#This Row],[Tenure]]&gt;3),"Ready Soon","Not Ready"))</f>
        <v>Not Ready</v>
      </c>
    </row>
    <row r="902" spans="1:41" x14ac:dyDescent="0.35">
      <c r="A902">
        <v>36</v>
      </c>
      <c r="B902" t="s">
        <v>32</v>
      </c>
      <c r="C902">
        <v>3</v>
      </c>
      <c r="D902" t="s">
        <v>35</v>
      </c>
      <c r="E902" t="s">
        <v>36</v>
      </c>
      <c r="F902">
        <v>2</v>
      </c>
      <c r="G902" s="7">
        <v>3692</v>
      </c>
      <c r="H902" t="s">
        <v>32</v>
      </c>
      <c r="I902">
        <v>2</v>
      </c>
      <c r="J902">
        <v>11</v>
      </c>
      <c r="K902" s="5">
        <v>0.12</v>
      </c>
      <c r="L902" s="5">
        <v>0.09</v>
      </c>
      <c r="M902" s="6">
        <f t="shared" si="42"/>
        <v>0.03</v>
      </c>
      <c r="N902" s="8">
        <f t="shared" si="43"/>
        <v>738.40000000000009</v>
      </c>
      <c r="O902">
        <v>3000</v>
      </c>
      <c r="P902" t="str">
        <f t="shared" si="44"/>
        <v>High</v>
      </c>
      <c r="Q902" t="s">
        <v>33</v>
      </c>
      <c r="R902">
        <v>469</v>
      </c>
      <c r="S902" t="s">
        <v>34</v>
      </c>
      <c r="T902">
        <v>3</v>
      </c>
      <c r="U902">
        <v>3</v>
      </c>
      <c r="V902" t="s">
        <v>49</v>
      </c>
      <c r="W902">
        <v>46</v>
      </c>
      <c r="X902">
        <v>3</v>
      </c>
      <c r="Y902">
        <v>1</v>
      </c>
      <c r="Z902" t="s">
        <v>37</v>
      </c>
      <c r="AA902">
        <v>9256</v>
      </c>
      <c r="AB902">
        <v>1</v>
      </c>
      <c r="AC902">
        <v>12</v>
      </c>
      <c r="AD902">
        <v>3</v>
      </c>
      <c r="AE902">
        <v>3</v>
      </c>
      <c r="AF902">
        <v>0</v>
      </c>
      <c r="AG902">
        <v>12</v>
      </c>
      <c r="AH902">
        <v>2</v>
      </c>
      <c r="AI902">
        <v>10</v>
      </c>
      <c r="AJ902">
        <v>0</v>
      </c>
      <c r="AK902" t="str">
        <f>IF(Table2[[#This Row],[Alpha]]&gt;3%,"high performer",IF(Table2[[#This Row],[Alpha]]&gt;0%,"average performer","low performer"))</f>
        <v>average performer</v>
      </c>
      <c r="AL902" s="8">
        <v>4363.4329055337375</v>
      </c>
      <c r="AM902">
        <f>Table2[[#This Row],[Salary]]/Table2[[#This Row],[Market Salary]]</f>
        <v>0.84612278449790723</v>
      </c>
      <c r="AN902" t="str">
        <f>IF(AND(Table2[[#This Row],[Alpha]]&gt;3%,Table2[[#This Row],[Salary]]&lt;MEDIAN(G:G)),"Underpaid",IF(AND(Table2[[#This Row],[Alpha]]&lt;0,Table2[[#This Row],[Salary]]&gt;MEDIAN(G:G)),"Overpaid","Fair"))</f>
        <v>Fair</v>
      </c>
      <c r="AO902" t="str">
        <f>IF(AND(Table2[[#This Row],[Alpha]]&gt;3%,Table2[[#This Row],[Tenure]]&gt;5),"Ready Now",IF(AND(Table2[[#This Row],[Alpha]]&gt;0,Table2[[#This Row],[Tenure]]&gt;3),"Ready Soon","Not Ready"))</f>
        <v>Ready Soon</v>
      </c>
    </row>
    <row r="903" spans="1:41" x14ac:dyDescent="0.35">
      <c r="A903">
        <v>48</v>
      </c>
      <c r="B903" t="s">
        <v>32</v>
      </c>
      <c r="C903">
        <v>4</v>
      </c>
      <c r="D903" t="s">
        <v>35</v>
      </c>
      <c r="E903" t="s">
        <v>39</v>
      </c>
      <c r="F903">
        <v>2</v>
      </c>
      <c r="G903" s="7">
        <v>2559</v>
      </c>
      <c r="H903" t="s">
        <v>32</v>
      </c>
      <c r="I903">
        <v>2</v>
      </c>
      <c r="J903">
        <v>1</v>
      </c>
      <c r="K903" s="5">
        <v>0.08</v>
      </c>
      <c r="L903" s="5">
        <v>0.1</v>
      </c>
      <c r="M903" s="6">
        <f t="shared" si="42"/>
        <v>-2.0000000000000004E-2</v>
      </c>
      <c r="N903" s="8">
        <f t="shared" si="43"/>
        <v>511.8</v>
      </c>
      <c r="O903">
        <v>3000</v>
      </c>
      <c r="P903" t="str">
        <f t="shared" si="44"/>
        <v>low</v>
      </c>
      <c r="Q903" t="s">
        <v>26</v>
      </c>
      <c r="R903">
        <v>969</v>
      </c>
      <c r="S903" t="s">
        <v>34</v>
      </c>
      <c r="T903">
        <v>2</v>
      </c>
      <c r="U903">
        <v>2</v>
      </c>
      <c r="V903" t="s">
        <v>49</v>
      </c>
      <c r="W903">
        <v>76</v>
      </c>
      <c r="X903">
        <v>4</v>
      </c>
      <c r="Y903">
        <v>1</v>
      </c>
      <c r="Z903" t="s">
        <v>31</v>
      </c>
      <c r="AA903">
        <v>16620</v>
      </c>
      <c r="AB903">
        <v>5</v>
      </c>
      <c r="AC903">
        <v>11</v>
      </c>
      <c r="AD903">
        <v>3</v>
      </c>
      <c r="AE903">
        <v>3</v>
      </c>
      <c r="AF903">
        <v>0</v>
      </c>
      <c r="AG903">
        <v>7</v>
      </c>
      <c r="AH903">
        <v>4</v>
      </c>
      <c r="AI903">
        <v>0</v>
      </c>
      <c r="AJ903">
        <v>0</v>
      </c>
      <c r="AK903" t="str">
        <f>IF(Table2[[#This Row],[Alpha]]&gt;3%,"high performer",IF(Table2[[#This Row],[Alpha]]&gt;0%,"average performer","low performer"))</f>
        <v>low performer</v>
      </c>
      <c r="AL903" s="8">
        <v>2661.1489778033797</v>
      </c>
      <c r="AM903">
        <f>Table2[[#This Row],[Salary]]/Table2[[#This Row],[Market Salary]]</f>
        <v>0.96161470903906421</v>
      </c>
      <c r="AN903" t="str">
        <f>IF(AND(Table2[[#This Row],[Alpha]]&gt;3%,Table2[[#This Row],[Salary]]&lt;MEDIAN(G:G)),"Underpaid",IF(AND(Table2[[#This Row],[Alpha]]&lt;0,Table2[[#This Row],[Salary]]&gt;MEDIAN(G:G)),"Overpaid","Fair"))</f>
        <v>Fair</v>
      </c>
      <c r="AO903" t="str">
        <f>IF(AND(Table2[[#This Row],[Alpha]]&gt;3%,Table2[[#This Row],[Tenure]]&gt;5),"Ready Now",IF(AND(Table2[[#This Row],[Alpha]]&gt;0,Table2[[#This Row],[Tenure]]&gt;3),"Ready Soon","Not Ready"))</f>
        <v>Not Ready</v>
      </c>
    </row>
    <row r="904" spans="1:41" x14ac:dyDescent="0.35">
      <c r="A904">
        <v>27</v>
      </c>
      <c r="B904" t="s">
        <v>32</v>
      </c>
      <c r="C904">
        <v>1</v>
      </c>
      <c r="D904" t="s">
        <v>35</v>
      </c>
      <c r="E904" t="s">
        <v>36</v>
      </c>
      <c r="F904">
        <v>3</v>
      </c>
      <c r="G904" s="7">
        <v>2517</v>
      </c>
      <c r="H904" t="s">
        <v>32</v>
      </c>
      <c r="I904">
        <v>3</v>
      </c>
      <c r="J904">
        <v>5</v>
      </c>
      <c r="K904" s="5">
        <v>0.12</v>
      </c>
      <c r="L904" s="5">
        <v>0.09</v>
      </c>
      <c r="M904" s="6">
        <f t="shared" si="42"/>
        <v>0.03</v>
      </c>
      <c r="N904" s="8">
        <f t="shared" si="43"/>
        <v>503.40000000000003</v>
      </c>
      <c r="O904">
        <v>3000</v>
      </c>
      <c r="P904" t="str">
        <f t="shared" si="44"/>
        <v>low</v>
      </c>
      <c r="Q904" t="s">
        <v>26</v>
      </c>
      <c r="R904">
        <v>1167</v>
      </c>
      <c r="S904" t="s">
        <v>34</v>
      </c>
      <c r="T904">
        <v>4</v>
      </c>
      <c r="U904">
        <v>2</v>
      </c>
      <c r="V904" t="s">
        <v>28</v>
      </c>
      <c r="W904">
        <v>76</v>
      </c>
      <c r="X904">
        <v>3</v>
      </c>
      <c r="Y904">
        <v>1</v>
      </c>
      <c r="Z904" t="s">
        <v>41</v>
      </c>
      <c r="AA904">
        <v>3208</v>
      </c>
      <c r="AB904">
        <v>1</v>
      </c>
      <c r="AC904">
        <v>11</v>
      </c>
      <c r="AD904">
        <v>3</v>
      </c>
      <c r="AE904">
        <v>2</v>
      </c>
      <c r="AF904">
        <v>3</v>
      </c>
      <c r="AG904">
        <v>5</v>
      </c>
      <c r="AH904">
        <v>2</v>
      </c>
      <c r="AI904">
        <v>3</v>
      </c>
      <c r="AJ904">
        <v>0</v>
      </c>
      <c r="AK904" t="str">
        <f>IF(Table2[[#This Row],[Alpha]]&gt;3%,"high performer",IF(Table2[[#This Row],[Alpha]]&gt;0%,"average performer","low performer"))</f>
        <v>average performer</v>
      </c>
      <c r="AL904" s="8">
        <v>2911.7943776153593</v>
      </c>
      <c r="AM904">
        <f>Table2[[#This Row],[Salary]]/Table2[[#This Row],[Market Salary]]</f>
        <v>0.86441543377843877</v>
      </c>
      <c r="AN904" t="str">
        <f>IF(AND(Table2[[#This Row],[Alpha]]&gt;3%,Table2[[#This Row],[Salary]]&lt;MEDIAN(G:G)),"Underpaid",IF(AND(Table2[[#This Row],[Alpha]]&lt;0,Table2[[#This Row],[Salary]]&gt;MEDIAN(G:G)),"Overpaid","Fair"))</f>
        <v>Fair</v>
      </c>
      <c r="AO904" t="str">
        <f>IF(AND(Table2[[#This Row],[Alpha]]&gt;3%,Table2[[#This Row],[Tenure]]&gt;5),"Ready Now",IF(AND(Table2[[#This Row],[Alpha]]&gt;0,Table2[[#This Row],[Tenure]]&gt;3),"Ready Soon","Not Ready"))</f>
        <v>Ready Soon</v>
      </c>
    </row>
    <row r="905" spans="1:41" x14ac:dyDescent="0.35">
      <c r="A905">
        <v>29</v>
      </c>
      <c r="B905" t="s">
        <v>32</v>
      </c>
      <c r="C905">
        <v>3</v>
      </c>
      <c r="D905" t="s">
        <v>35</v>
      </c>
      <c r="E905" t="s">
        <v>43</v>
      </c>
      <c r="F905">
        <v>4</v>
      </c>
      <c r="G905" s="7">
        <v>6623</v>
      </c>
      <c r="H905" t="s">
        <v>25</v>
      </c>
      <c r="I905">
        <v>3</v>
      </c>
      <c r="J905">
        <v>6</v>
      </c>
      <c r="K905" s="5">
        <v>0.1</v>
      </c>
      <c r="L905" s="5">
        <v>0.09</v>
      </c>
      <c r="M905" s="6">
        <f t="shared" si="42"/>
        <v>1.0000000000000009E-2</v>
      </c>
      <c r="N905" s="8">
        <f t="shared" si="43"/>
        <v>1324.6000000000001</v>
      </c>
      <c r="O905">
        <v>3000</v>
      </c>
      <c r="P905" t="str">
        <f t="shared" si="44"/>
        <v>low</v>
      </c>
      <c r="Q905" t="s">
        <v>26</v>
      </c>
      <c r="R905">
        <v>1329</v>
      </c>
      <c r="S905" t="s">
        <v>34</v>
      </c>
      <c r="T905">
        <v>7</v>
      </c>
      <c r="U905">
        <v>3</v>
      </c>
      <c r="V905" t="s">
        <v>28</v>
      </c>
      <c r="W905">
        <v>82</v>
      </c>
      <c r="X905">
        <v>3</v>
      </c>
      <c r="Y905">
        <v>2</v>
      </c>
      <c r="Z905" t="s">
        <v>41</v>
      </c>
      <c r="AA905">
        <v>4204</v>
      </c>
      <c r="AB905">
        <v>1</v>
      </c>
      <c r="AC905">
        <v>11</v>
      </c>
      <c r="AD905">
        <v>3</v>
      </c>
      <c r="AE905">
        <v>2</v>
      </c>
      <c r="AF905">
        <v>2</v>
      </c>
      <c r="AG905">
        <v>6</v>
      </c>
      <c r="AH905">
        <v>2</v>
      </c>
      <c r="AI905">
        <v>0</v>
      </c>
      <c r="AJ905">
        <v>1</v>
      </c>
      <c r="AK905" t="str">
        <f>IF(Table2[[#This Row],[Alpha]]&gt;3%,"high performer",IF(Table2[[#This Row],[Alpha]]&gt;0%,"average performer","low performer"))</f>
        <v>average performer</v>
      </c>
      <c r="AL905" s="8">
        <v>7740.2038517587298</v>
      </c>
      <c r="AM905">
        <f>Table2[[#This Row],[Salary]]/Table2[[#This Row],[Market Salary]]</f>
        <v>0.85566221857259239</v>
      </c>
      <c r="AN905" t="str">
        <f>IF(AND(Table2[[#This Row],[Alpha]]&gt;3%,Table2[[#This Row],[Salary]]&lt;MEDIAN(G:G)),"Underpaid",IF(AND(Table2[[#This Row],[Alpha]]&lt;0,Table2[[#This Row],[Salary]]&gt;MEDIAN(G:G)),"Overpaid","Fair"))</f>
        <v>Fair</v>
      </c>
      <c r="AO905" t="str">
        <f>IF(AND(Table2[[#This Row],[Alpha]]&gt;3%,Table2[[#This Row],[Tenure]]&gt;5),"Ready Now",IF(AND(Table2[[#This Row],[Alpha]]&gt;0,Table2[[#This Row],[Tenure]]&gt;3),"Ready Soon","Not Ready"))</f>
        <v>Ready Soon</v>
      </c>
    </row>
    <row r="906" spans="1:41" x14ac:dyDescent="0.35">
      <c r="A906">
        <v>48</v>
      </c>
      <c r="B906" t="s">
        <v>32</v>
      </c>
      <c r="C906">
        <v>4</v>
      </c>
      <c r="D906" t="s">
        <v>35</v>
      </c>
      <c r="E906" t="s">
        <v>47</v>
      </c>
      <c r="F906">
        <v>4</v>
      </c>
      <c r="G906" s="7">
        <v>18265</v>
      </c>
      <c r="H906" t="s">
        <v>32</v>
      </c>
      <c r="I906">
        <v>4</v>
      </c>
      <c r="J906">
        <v>1</v>
      </c>
      <c r="K906" s="5">
        <v>0.15</v>
      </c>
      <c r="L906" s="5">
        <v>0.1</v>
      </c>
      <c r="M906" s="6">
        <f t="shared" si="42"/>
        <v>4.9999999999999989E-2</v>
      </c>
      <c r="N906" s="8">
        <f t="shared" si="43"/>
        <v>3653</v>
      </c>
      <c r="O906">
        <v>3000</v>
      </c>
      <c r="P906" t="str">
        <f t="shared" si="44"/>
        <v>low</v>
      </c>
      <c r="Q906" t="s">
        <v>26</v>
      </c>
      <c r="R906">
        <v>715</v>
      </c>
      <c r="S906" t="s">
        <v>34</v>
      </c>
      <c r="T906">
        <v>1</v>
      </c>
      <c r="U906">
        <v>3</v>
      </c>
      <c r="V906" t="s">
        <v>28</v>
      </c>
      <c r="W906">
        <v>76</v>
      </c>
      <c r="X906">
        <v>2</v>
      </c>
      <c r="Y906">
        <v>5</v>
      </c>
      <c r="Z906" t="s">
        <v>31</v>
      </c>
      <c r="AA906">
        <v>8733</v>
      </c>
      <c r="AB906">
        <v>6</v>
      </c>
      <c r="AC906">
        <v>12</v>
      </c>
      <c r="AD906">
        <v>3</v>
      </c>
      <c r="AE906">
        <v>3</v>
      </c>
      <c r="AF906">
        <v>0</v>
      </c>
      <c r="AG906">
        <v>25</v>
      </c>
      <c r="AH906">
        <v>3</v>
      </c>
      <c r="AI906">
        <v>0</v>
      </c>
      <c r="AJ906">
        <v>0</v>
      </c>
      <c r="AK906" t="str">
        <f>IF(Table2[[#This Row],[Alpha]]&gt;3%,"high performer",IF(Table2[[#This Row],[Alpha]]&gt;0%,"average performer","low performer"))</f>
        <v>high performer</v>
      </c>
      <c r="AL906" s="8">
        <v>23572.02454582517</v>
      </c>
      <c r="AM906">
        <f>Table2[[#This Row],[Salary]]/Table2[[#This Row],[Market Salary]]</f>
        <v>0.77485919652306257</v>
      </c>
      <c r="AN906" t="str">
        <f>IF(AND(Table2[[#This Row],[Alpha]]&gt;3%,Table2[[#This Row],[Salary]]&lt;MEDIAN(G:G)),"Underpaid",IF(AND(Table2[[#This Row],[Alpha]]&lt;0,Table2[[#This Row],[Salary]]&gt;MEDIAN(G:G)),"Overpaid","Fair"))</f>
        <v>Fair</v>
      </c>
      <c r="AO906" t="str">
        <f>IF(AND(Table2[[#This Row],[Alpha]]&gt;3%,Table2[[#This Row],[Tenure]]&gt;5),"Ready Now",IF(AND(Table2[[#This Row],[Alpha]]&gt;0,Table2[[#This Row],[Tenure]]&gt;3),"Ready Soon","Not Ready"))</f>
        <v>Not Ready</v>
      </c>
    </row>
    <row r="907" spans="1:41" x14ac:dyDescent="0.35">
      <c r="A907">
        <v>29</v>
      </c>
      <c r="B907" t="s">
        <v>32</v>
      </c>
      <c r="C907">
        <v>4</v>
      </c>
      <c r="D907" t="s">
        <v>29</v>
      </c>
      <c r="E907" t="s">
        <v>47</v>
      </c>
      <c r="F907">
        <v>4</v>
      </c>
      <c r="G907" s="7">
        <v>16124</v>
      </c>
      <c r="H907" t="s">
        <v>32</v>
      </c>
      <c r="I907">
        <v>2</v>
      </c>
      <c r="J907">
        <v>7</v>
      </c>
      <c r="K907" s="5">
        <v>0.08</v>
      </c>
      <c r="L907" s="5">
        <v>0.09</v>
      </c>
      <c r="M907" s="6">
        <f t="shared" si="42"/>
        <v>-9.999999999999995E-3</v>
      </c>
      <c r="N907" s="8">
        <f t="shared" si="43"/>
        <v>3224.8</v>
      </c>
      <c r="O907">
        <v>500</v>
      </c>
      <c r="P907" t="str">
        <f t="shared" si="44"/>
        <v>High</v>
      </c>
      <c r="Q907" t="s">
        <v>26</v>
      </c>
      <c r="R907">
        <v>694</v>
      </c>
      <c r="S907" t="s">
        <v>34</v>
      </c>
      <c r="T907">
        <v>1</v>
      </c>
      <c r="U907">
        <v>3</v>
      </c>
      <c r="V907" t="s">
        <v>28</v>
      </c>
      <c r="W907">
        <v>87</v>
      </c>
      <c r="X907">
        <v>2</v>
      </c>
      <c r="Y907">
        <v>4</v>
      </c>
      <c r="Z907" t="s">
        <v>41</v>
      </c>
      <c r="AA907">
        <v>3423</v>
      </c>
      <c r="AB907">
        <v>3</v>
      </c>
      <c r="AC907">
        <v>14</v>
      </c>
      <c r="AD907">
        <v>3</v>
      </c>
      <c r="AE907">
        <v>2</v>
      </c>
      <c r="AF907">
        <v>2</v>
      </c>
      <c r="AG907">
        <v>9</v>
      </c>
      <c r="AH907">
        <v>2</v>
      </c>
      <c r="AI907">
        <v>7</v>
      </c>
      <c r="AJ907">
        <v>1</v>
      </c>
      <c r="AK907" t="str">
        <f>IF(Table2[[#This Row],[Alpha]]&gt;3%,"high performer",IF(Table2[[#This Row],[Alpha]]&gt;0%,"average performer","low performer"))</f>
        <v>low performer</v>
      </c>
      <c r="AL907" s="8">
        <v>16877.714110628629</v>
      </c>
      <c r="AM907">
        <f>Table2[[#This Row],[Salary]]/Table2[[#This Row],[Market Salary]]</f>
        <v>0.95534264262990554</v>
      </c>
      <c r="AN907" t="str">
        <f>IF(AND(Table2[[#This Row],[Alpha]]&gt;3%,Table2[[#This Row],[Salary]]&lt;MEDIAN(G:G)),"Underpaid",IF(AND(Table2[[#This Row],[Alpha]]&lt;0,Table2[[#This Row],[Salary]]&gt;MEDIAN(G:G)),"Overpaid","Fair"))</f>
        <v>Overpaid</v>
      </c>
      <c r="AO907" t="str">
        <f>IF(AND(Table2[[#This Row],[Alpha]]&gt;3%,Table2[[#This Row],[Tenure]]&gt;5),"Ready Now",IF(AND(Table2[[#This Row],[Alpha]]&gt;0,Table2[[#This Row],[Tenure]]&gt;3),"Ready Soon","Not Ready"))</f>
        <v>Not Ready</v>
      </c>
    </row>
    <row r="908" spans="1:41" x14ac:dyDescent="0.35">
      <c r="A908">
        <v>34</v>
      </c>
      <c r="B908" t="s">
        <v>32</v>
      </c>
      <c r="C908">
        <v>3</v>
      </c>
      <c r="D908" t="s">
        <v>29</v>
      </c>
      <c r="E908" t="s">
        <v>36</v>
      </c>
      <c r="F908">
        <v>3</v>
      </c>
      <c r="G908" s="7">
        <v>2585</v>
      </c>
      <c r="H908" t="s">
        <v>32</v>
      </c>
      <c r="I908">
        <v>2</v>
      </c>
      <c r="J908">
        <v>1</v>
      </c>
      <c r="K908" s="5">
        <v>0.15</v>
      </c>
      <c r="L908" s="5">
        <v>0.1</v>
      </c>
      <c r="M908" s="6">
        <f t="shared" si="42"/>
        <v>4.9999999999999989E-2</v>
      </c>
      <c r="N908" s="8">
        <f t="shared" si="43"/>
        <v>517</v>
      </c>
      <c r="O908">
        <v>500</v>
      </c>
      <c r="P908" t="str">
        <f t="shared" si="44"/>
        <v>High</v>
      </c>
      <c r="Q908" t="s">
        <v>26</v>
      </c>
      <c r="R908">
        <v>1320</v>
      </c>
      <c r="S908" t="s">
        <v>34</v>
      </c>
      <c r="T908">
        <v>20</v>
      </c>
      <c r="U908">
        <v>3</v>
      </c>
      <c r="V908" t="s">
        <v>49</v>
      </c>
      <c r="W908">
        <v>89</v>
      </c>
      <c r="X908">
        <v>4</v>
      </c>
      <c r="Y908">
        <v>1</v>
      </c>
      <c r="Z908" t="s">
        <v>37</v>
      </c>
      <c r="AA908">
        <v>21643</v>
      </c>
      <c r="AB908">
        <v>0</v>
      </c>
      <c r="AC908">
        <v>17</v>
      </c>
      <c r="AD908">
        <v>3</v>
      </c>
      <c r="AE908">
        <v>4</v>
      </c>
      <c r="AF908">
        <v>0</v>
      </c>
      <c r="AG908">
        <v>2</v>
      </c>
      <c r="AH908">
        <v>5</v>
      </c>
      <c r="AI908">
        <v>0</v>
      </c>
      <c r="AJ908">
        <v>0</v>
      </c>
      <c r="AK908" t="str">
        <f>IF(Table2[[#This Row],[Alpha]]&gt;3%,"high performer",IF(Table2[[#This Row],[Alpha]]&gt;0%,"average performer","low performer"))</f>
        <v>high performer</v>
      </c>
      <c r="AL908" s="8">
        <v>3016.8014627746993</v>
      </c>
      <c r="AM908">
        <f>Table2[[#This Row],[Salary]]/Table2[[#This Row],[Market Salary]]</f>
        <v>0.85686778924538498</v>
      </c>
      <c r="AN908" t="str">
        <f>IF(AND(Table2[[#This Row],[Alpha]]&gt;3%,Table2[[#This Row],[Salary]]&lt;MEDIAN(G:G)),"Underpaid",IF(AND(Table2[[#This Row],[Alpha]]&lt;0,Table2[[#This Row],[Salary]]&gt;MEDIAN(G:G)),"Overpaid","Fair"))</f>
        <v>Underpaid</v>
      </c>
      <c r="AO908" t="str">
        <f>IF(AND(Table2[[#This Row],[Alpha]]&gt;3%,Table2[[#This Row],[Tenure]]&gt;5),"Ready Now",IF(AND(Table2[[#This Row],[Alpha]]&gt;0,Table2[[#This Row],[Tenure]]&gt;3),"Ready Soon","Not Ready"))</f>
        <v>Not Ready</v>
      </c>
    </row>
    <row r="909" spans="1:41" x14ac:dyDescent="0.35">
      <c r="A909">
        <v>44</v>
      </c>
      <c r="B909" t="s">
        <v>32</v>
      </c>
      <c r="C909">
        <v>2</v>
      </c>
      <c r="D909" t="s">
        <v>35</v>
      </c>
      <c r="E909" t="s">
        <v>45</v>
      </c>
      <c r="F909">
        <v>2</v>
      </c>
      <c r="G909" s="7">
        <v>18213</v>
      </c>
      <c r="H909" t="s">
        <v>32</v>
      </c>
      <c r="I909">
        <v>3</v>
      </c>
      <c r="J909">
        <v>22</v>
      </c>
      <c r="K909" s="5">
        <v>0.08</v>
      </c>
      <c r="L909" s="5">
        <v>0.11</v>
      </c>
      <c r="M909" s="6">
        <f t="shared" si="42"/>
        <v>-0.03</v>
      </c>
      <c r="N909" s="8">
        <f t="shared" si="43"/>
        <v>3642.6000000000004</v>
      </c>
      <c r="O909">
        <v>3000</v>
      </c>
      <c r="P909" t="str">
        <f t="shared" si="44"/>
        <v>low</v>
      </c>
      <c r="Q909" t="s">
        <v>26</v>
      </c>
      <c r="R909">
        <v>1099</v>
      </c>
      <c r="S909" t="s">
        <v>27</v>
      </c>
      <c r="T909">
        <v>5</v>
      </c>
      <c r="U909">
        <v>3</v>
      </c>
      <c r="V909" t="s">
        <v>48</v>
      </c>
      <c r="W909">
        <v>88</v>
      </c>
      <c r="X909">
        <v>3</v>
      </c>
      <c r="Y909">
        <v>5</v>
      </c>
      <c r="Z909" t="s">
        <v>37</v>
      </c>
      <c r="AA909">
        <v>8751</v>
      </c>
      <c r="AB909">
        <v>7</v>
      </c>
      <c r="AC909">
        <v>11</v>
      </c>
      <c r="AD909">
        <v>3</v>
      </c>
      <c r="AE909">
        <v>3</v>
      </c>
      <c r="AF909">
        <v>1</v>
      </c>
      <c r="AG909">
        <v>26</v>
      </c>
      <c r="AH909">
        <v>5</v>
      </c>
      <c r="AI909">
        <v>9</v>
      </c>
      <c r="AJ909">
        <v>3</v>
      </c>
      <c r="AK909" t="str">
        <f>IF(Table2[[#This Row],[Alpha]]&gt;3%,"high performer",IF(Table2[[#This Row],[Alpha]]&gt;0%,"average performer","low performer"))</f>
        <v>low performer</v>
      </c>
      <c r="AL909" s="8">
        <v>21973.305156000835</v>
      </c>
      <c r="AM909">
        <f>Table2[[#This Row],[Salary]]/Table2[[#This Row],[Market Salary]]</f>
        <v>0.82886938813690902</v>
      </c>
      <c r="AN909" t="str">
        <f>IF(AND(Table2[[#This Row],[Alpha]]&gt;3%,Table2[[#This Row],[Salary]]&lt;MEDIAN(G:G)),"Underpaid",IF(AND(Table2[[#This Row],[Alpha]]&lt;0,Table2[[#This Row],[Salary]]&gt;MEDIAN(G:G)),"Overpaid","Fair"))</f>
        <v>Overpaid</v>
      </c>
      <c r="AO909" t="str">
        <f>IF(AND(Table2[[#This Row],[Alpha]]&gt;3%,Table2[[#This Row],[Tenure]]&gt;5),"Ready Now",IF(AND(Table2[[#This Row],[Alpha]]&gt;0,Table2[[#This Row],[Tenure]]&gt;3),"Ready Soon","Not Ready"))</f>
        <v>Not Ready</v>
      </c>
    </row>
    <row r="910" spans="1:41" x14ac:dyDescent="0.35">
      <c r="A910">
        <v>33</v>
      </c>
      <c r="B910" t="s">
        <v>32</v>
      </c>
      <c r="C910">
        <v>4</v>
      </c>
      <c r="D910" t="s">
        <v>35</v>
      </c>
      <c r="E910" t="s">
        <v>30</v>
      </c>
      <c r="F910">
        <v>3</v>
      </c>
      <c r="G910" s="7">
        <v>8380</v>
      </c>
      <c r="H910" t="s">
        <v>25</v>
      </c>
      <c r="I910">
        <v>3</v>
      </c>
      <c r="J910">
        <v>9</v>
      </c>
      <c r="K910" s="5">
        <v>0.12</v>
      </c>
      <c r="L910" s="5">
        <v>0.1</v>
      </c>
      <c r="M910" s="6">
        <f t="shared" si="42"/>
        <v>1.999999999999999E-2</v>
      </c>
      <c r="N910" s="8">
        <f t="shared" si="43"/>
        <v>1676</v>
      </c>
      <c r="O910">
        <v>1200</v>
      </c>
      <c r="P910" t="str">
        <f t="shared" si="44"/>
        <v>High</v>
      </c>
      <c r="Q910" t="s">
        <v>26</v>
      </c>
      <c r="R910">
        <v>536</v>
      </c>
      <c r="S910" t="s">
        <v>27</v>
      </c>
      <c r="T910">
        <v>10</v>
      </c>
      <c r="U910">
        <v>5</v>
      </c>
      <c r="V910" t="s">
        <v>48</v>
      </c>
      <c r="W910">
        <v>82</v>
      </c>
      <c r="X910">
        <v>4</v>
      </c>
      <c r="Y910">
        <v>3</v>
      </c>
      <c r="Z910" t="s">
        <v>41</v>
      </c>
      <c r="AA910">
        <v>21708</v>
      </c>
      <c r="AB910">
        <v>0</v>
      </c>
      <c r="AC910">
        <v>14</v>
      </c>
      <c r="AD910">
        <v>3</v>
      </c>
      <c r="AE910">
        <v>4</v>
      </c>
      <c r="AF910">
        <v>2</v>
      </c>
      <c r="AG910">
        <v>10</v>
      </c>
      <c r="AH910">
        <v>3</v>
      </c>
      <c r="AI910">
        <v>8</v>
      </c>
      <c r="AJ910">
        <v>0</v>
      </c>
      <c r="AK910" t="str">
        <f>IF(Table2[[#This Row],[Alpha]]&gt;3%,"high performer",IF(Table2[[#This Row],[Alpha]]&gt;0%,"average performer","low performer"))</f>
        <v>average performer</v>
      </c>
      <c r="AL910" s="8">
        <v>10208.442063597002</v>
      </c>
      <c r="AM910">
        <f>Table2[[#This Row],[Salary]]/Table2[[#This Row],[Market Salary]]</f>
        <v>0.82088921578766938</v>
      </c>
      <c r="AN910" t="str">
        <f>IF(AND(Table2[[#This Row],[Alpha]]&gt;3%,Table2[[#This Row],[Salary]]&lt;MEDIAN(G:G)),"Underpaid",IF(AND(Table2[[#This Row],[Alpha]]&lt;0,Table2[[#This Row],[Salary]]&gt;MEDIAN(G:G)),"Overpaid","Fair"))</f>
        <v>Fair</v>
      </c>
      <c r="AO910" t="str">
        <f>IF(AND(Table2[[#This Row],[Alpha]]&gt;3%,Table2[[#This Row],[Tenure]]&gt;5),"Ready Now",IF(AND(Table2[[#This Row],[Alpha]]&gt;0,Table2[[#This Row],[Tenure]]&gt;3),"Ready Soon","Not Ready"))</f>
        <v>Ready Soon</v>
      </c>
    </row>
    <row r="911" spans="1:41" x14ac:dyDescent="0.35">
      <c r="A911">
        <v>19</v>
      </c>
      <c r="B911" t="s">
        <v>32</v>
      </c>
      <c r="C911">
        <v>2</v>
      </c>
      <c r="D911" t="s">
        <v>29</v>
      </c>
      <c r="E911" t="s">
        <v>36</v>
      </c>
      <c r="F911">
        <v>4</v>
      </c>
      <c r="G911" s="7">
        <v>2994</v>
      </c>
      <c r="H911" t="s">
        <v>25</v>
      </c>
      <c r="I911">
        <v>3</v>
      </c>
      <c r="J911">
        <v>1</v>
      </c>
      <c r="K911" s="5">
        <v>0.12</v>
      </c>
      <c r="L911" s="5">
        <v>0.1</v>
      </c>
      <c r="M911" s="6">
        <f t="shared" si="42"/>
        <v>1.999999999999999E-2</v>
      </c>
      <c r="N911" s="8">
        <f t="shared" si="43"/>
        <v>598.80000000000007</v>
      </c>
      <c r="O911">
        <v>1200</v>
      </c>
      <c r="P911" t="str">
        <f t="shared" si="44"/>
        <v>medium</v>
      </c>
      <c r="Q911" t="s">
        <v>26</v>
      </c>
      <c r="R911">
        <v>265</v>
      </c>
      <c r="S911" t="s">
        <v>34</v>
      </c>
      <c r="T911">
        <v>25</v>
      </c>
      <c r="U911">
        <v>3</v>
      </c>
      <c r="V911" t="s">
        <v>28</v>
      </c>
      <c r="W911">
        <v>57</v>
      </c>
      <c r="X911">
        <v>4</v>
      </c>
      <c r="Y911">
        <v>1</v>
      </c>
      <c r="Z911" t="s">
        <v>31</v>
      </c>
      <c r="AA911">
        <v>21221</v>
      </c>
      <c r="AB911">
        <v>1</v>
      </c>
      <c r="AC911">
        <v>12</v>
      </c>
      <c r="AD911">
        <v>3</v>
      </c>
      <c r="AE911">
        <v>4</v>
      </c>
      <c r="AF911">
        <v>0</v>
      </c>
      <c r="AG911">
        <v>1</v>
      </c>
      <c r="AH911">
        <v>2</v>
      </c>
      <c r="AI911">
        <v>0</v>
      </c>
      <c r="AJ911">
        <v>0</v>
      </c>
      <c r="AK911" t="str">
        <f>IF(Table2[[#This Row],[Alpha]]&gt;3%,"high performer",IF(Table2[[#This Row],[Alpha]]&gt;0%,"average performer","low performer"))</f>
        <v>average performer</v>
      </c>
      <c r="AL911" s="8">
        <v>3553.9149845329389</v>
      </c>
      <c r="AM911">
        <f>Table2[[#This Row],[Salary]]/Table2[[#This Row],[Market Salary]]</f>
        <v>0.84245121592110239</v>
      </c>
      <c r="AN911" t="str">
        <f>IF(AND(Table2[[#This Row],[Alpha]]&gt;3%,Table2[[#This Row],[Salary]]&lt;MEDIAN(G:G)),"Underpaid",IF(AND(Table2[[#This Row],[Alpha]]&lt;0,Table2[[#This Row],[Salary]]&gt;MEDIAN(G:G)),"Overpaid","Fair"))</f>
        <v>Fair</v>
      </c>
      <c r="AO911" t="str">
        <f>IF(AND(Table2[[#This Row],[Alpha]]&gt;3%,Table2[[#This Row],[Tenure]]&gt;5),"Ready Now",IF(AND(Table2[[#This Row],[Alpha]]&gt;0,Table2[[#This Row],[Tenure]]&gt;3),"Ready Soon","Not Ready"))</f>
        <v>Not Ready</v>
      </c>
    </row>
    <row r="912" spans="1:41" x14ac:dyDescent="0.35">
      <c r="A912">
        <v>23</v>
      </c>
      <c r="B912" t="s">
        <v>32</v>
      </c>
      <c r="C912">
        <v>4</v>
      </c>
      <c r="D912" t="s">
        <v>35</v>
      </c>
      <c r="E912" t="s">
        <v>36</v>
      </c>
      <c r="F912">
        <v>3</v>
      </c>
      <c r="G912" s="7">
        <v>1223</v>
      </c>
      <c r="H912" t="s">
        <v>32</v>
      </c>
      <c r="I912">
        <v>3</v>
      </c>
      <c r="J912">
        <v>1</v>
      </c>
      <c r="K912" s="5">
        <v>0.1</v>
      </c>
      <c r="L912" s="5">
        <v>0.11</v>
      </c>
      <c r="M912" s="6">
        <f t="shared" si="42"/>
        <v>-9.999999999999995E-3</v>
      </c>
      <c r="N912" s="8">
        <f t="shared" si="43"/>
        <v>244.60000000000002</v>
      </c>
      <c r="O912">
        <v>1200</v>
      </c>
      <c r="P912" t="str">
        <f t="shared" si="44"/>
        <v>low</v>
      </c>
      <c r="Q912" t="s">
        <v>26</v>
      </c>
      <c r="R912">
        <v>373</v>
      </c>
      <c r="S912" t="s">
        <v>34</v>
      </c>
      <c r="T912">
        <v>1</v>
      </c>
      <c r="U912">
        <v>2</v>
      </c>
      <c r="V912" t="s">
        <v>28</v>
      </c>
      <c r="W912">
        <v>47</v>
      </c>
      <c r="X912">
        <v>3</v>
      </c>
      <c r="Y912">
        <v>1</v>
      </c>
      <c r="Z912" t="s">
        <v>37</v>
      </c>
      <c r="AA912">
        <v>16901</v>
      </c>
      <c r="AB912">
        <v>1</v>
      </c>
      <c r="AC912">
        <v>22</v>
      </c>
      <c r="AD912">
        <v>4</v>
      </c>
      <c r="AE912">
        <v>4</v>
      </c>
      <c r="AF912">
        <v>1</v>
      </c>
      <c r="AG912">
        <v>1</v>
      </c>
      <c r="AH912">
        <v>2</v>
      </c>
      <c r="AI912">
        <v>0</v>
      </c>
      <c r="AJ912">
        <v>0</v>
      </c>
      <c r="AK912" t="str">
        <f>IF(Table2[[#This Row],[Alpha]]&gt;3%,"high performer",IF(Table2[[#This Row],[Alpha]]&gt;0%,"average performer","low performer"))</f>
        <v>low performer</v>
      </c>
      <c r="AL912" s="8">
        <v>1401.3658022649306</v>
      </c>
      <c r="AM912">
        <f>Table2[[#This Row],[Salary]]/Table2[[#This Row],[Market Salary]]</f>
        <v>0.87272002643660185</v>
      </c>
      <c r="AN912" t="str">
        <f>IF(AND(Table2[[#This Row],[Alpha]]&gt;3%,Table2[[#This Row],[Salary]]&lt;MEDIAN(G:G)),"Underpaid",IF(AND(Table2[[#This Row],[Alpha]]&lt;0,Table2[[#This Row],[Salary]]&gt;MEDIAN(G:G)),"Overpaid","Fair"))</f>
        <v>Fair</v>
      </c>
      <c r="AO912" t="str">
        <f>IF(AND(Table2[[#This Row],[Alpha]]&gt;3%,Table2[[#This Row],[Tenure]]&gt;5),"Ready Now",IF(AND(Table2[[#This Row],[Alpha]]&gt;0,Table2[[#This Row],[Tenure]]&gt;3),"Ready Soon","Not Ready"))</f>
        <v>Not Ready</v>
      </c>
    </row>
    <row r="913" spans="1:41" x14ac:dyDescent="0.35">
      <c r="A913">
        <v>25</v>
      </c>
      <c r="B913" t="s">
        <v>25</v>
      </c>
      <c r="C913">
        <v>3</v>
      </c>
      <c r="D913" t="s">
        <v>35</v>
      </c>
      <c r="E913" t="s">
        <v>46</v>
      </c>
      <c r="F913">
        <v>4</v>
      </c>
      <c r="G913" s="7">
        <v>1118</v>
      </c>
      <c r="H913" t="s">
        <v>25</v>
      </c>
      <c r="I913">
        <v>3</v>
      </c>
      <c r="J913">
        <v>1</v>
      </c>
      <c r="K913" s="5">
        <v>0.12</v>
      </c>
      <c r="L913" s="5">
        <v>0.11</v>
      </c>
      <c r="M913" s="6">
        <f t="shared" si="42"/>
        <v>9.999999999999995E-3</v>
      </c>
      <c r="N913" s="8">
        <f t="shared" si="43"/>
        <v>223.60000000000002</v>
      </c>
      <c r="O913">
        <v>500</v>
      </c>
      <c r="P913" t="str">
        <f t="shared" si="44"/>
        <v>low</v>
      </c>
      <c r="Q913" t="s">
        <v>33</v>
      </c>
      <c r="R913">
        <v>599</v>
      </c>
      <c r="S913" t="s">
        <v>27</v>
      </c>
      <c r="T913">
        <v>24</v>
      </c>
      <c r="U913">
        <v>1</v>
      </c>
      <c r="V913" t="s">
        <v>28</v>
      </c>
      <c r="W913">
        <v>73</v>
      </c>
      <c r="X913">
        <v>1</v>
      </c>
      <c r="Y913">
        <v>1</v>
      </c>
      <c r="Z913" t="s">
        <v>31</v>
      </c>
      <c r="AA913">
        <v>8040</v>
      </c>
      <c r="AB913">
        <v>1</v>
      </c>
      <c r="AC913">
        <v>14</v>
      </c>
      <c r="AD913">
        <v>3</v>
      </c>
      <c r="AE913">
        <v>4</v>
      </c>
      <c r="AF913">
        <v>0</v>
      </c>
      <c r="AG913">
        <v>1</v>
      </c>
      <c r="AH913">
        <v>4</v>
      </c>
      <c r="AI913">
        <v>0</v>
      </c>
      <c r="AJ913">
        <v>1</v>
      </c>
      <c r="AK913" t="str">
        <f>IF(Table2[[#This Row],[Alpha]]&gt;3%,"high performer",IF(Table2[[#This Row],[Alpha]]&gt;0%,"average performer","low performer"))</f>
        <v>average performer</v>
      </c>
      <c r="AL913" s="8">
        <v>1177.5780671302543</v>
      </c>
      <c r="AM913">
        <f>Table2[[#This Row],[Salary]]/Table2[[#This Row],[Market Salary]]</f>
        <v>0.94940626970452546</v>
      </c>
      <c r="AN913" t="str">
        <f>IF(AND(Table2[[#This Row],[Alpha]]&gt;3%,Table2[[#This Row],[Salary]]&lt;MEDIAN(G:G)),"Underpaid",IF(AND(Table2[[#This Row],[Alpha]]&lt;0,Table2[[#This Row],[Salary]]&gt;MEDIAN(G:G)),"Overpaid","Fair"))</f>
        <v>Fair</v>
      </c>
      <c r="AO913" t="str">
        <f>IF(AND(Table2[[#This Row],[Alpha]]&gt;3%,Table2[[#This Row],[Tenure]]&gt;5),"Ready Now",IF(AND(Table2[[#This Row],[Alpha]]&gt;0,Table2[[#This Row],[Tenure]]&gt;3),"Ready Soon","Not Ready"))</f>
        <v>Not Ready</v>
      </c>
    </row>
    <row r="914" spans="1:41" x14ac:dyDescent="0.35">
      <c r="A914">
        <v>26</v>
      </c>
      <c r="B914" t="s">
        <v>32</v>
      </c>
      <c r="C914">
        <v>3</v>
      </c>
      <c r="D914" t="s">
        <v>35</v>
      </c>
      <c r="E914" t="s">
        <v>36</v>
      </c>
      <c r="F914">
        <v>4</v>
      </c>
      <c r="G914" s="7">
        <v>2875</v>
      </c>
      <c r="H914" t="s">
        <v>25</v>
      </c>
      <c r="I914">
        <v>2</v>
      </c>
      <c r="J914">
        <v>8</v>
      </c>
      <c r="K914" s="5">
        <v>0.15</v>
      </c>
      <c r="L914" s="5">
        <v>0.11</v>
      </c>
      <c r="M914" s="6">
        <f t="shared" si="42"/>
        <v>3.9999999999999994E-2</v>
      </c>
      <c r="N914" s="8">
        <f t="shared" si="43"/>
        <v>575</v>
      </c>
      <c r="O914">
        <v>1200</v>
      </c>
      <c r="P914" t="str">
        <f t="shared" si="44"/>
        <v>low</v>
      </c>
      <c r="Q914" t="s">
        <v>26</v>
      </c>
      <c r="R914">
        <v>583</v>
      </c>
      <c r="S914" t="s">
        <v>34</v>
      </c>
      <c r="T914">
        <v>4</v>
      </c>
      <c r="U914">
        <v>2</v>
      </c>
      <c r="V914" t="s">
        <v>28</v>
      </c>
      <c r="W914">
        <v>53</v>
      </c>
      <c r="X914">
        <v>3</v>
      </c>
      <c r="Y914">
        <v>1</v>
      </c>
      <c r="Z914" t="s">
        <v>31</v>
      </c>
      <c r="AA914">
        <v>9973</v>
      </c>
      <c r="AB914">
        <v>1</v>
      </c>
      <c r="AC914">
        <v>20</v>
      </c>
      <c r="AD914">
        <v>4</v>
      </c>
      <c r="AE914">
        <v>2</v>
      </c>
      <c r="AF914">
        <v>0</v>
      </c>
      <c r="AG914">
        <v>8</v>
      </c>
      <c r="AH914">
        <v>2</v>
      </c>
      <c r="AI914">
        <v>5</v>
      </c>
      <c r="AJ914">
        <v>2</v>
      </c>
      <c r="AK914" t="str">
        <f>IF(Table2[[#This Row],[Alpha]]&gt;3%,"high performer",IF(Table2[[#This Row],[Alpha]]&gt;0%,"average performer","low performer"))</f>
        <v>high performer</v>
      </c>
      <c r="AL914" s="8">
        <v>3093.0231085721962</v>
      </c>
      <c r="AM914">
        <f>Table2[[#This Row],[Salary]]/Table2[[#This Row],[Market Salary]]</f>
        <v>0.92951132244438994</v>
      </c>
      <c r="AN914" t="str">
        <f>IF(AND(Table2[[#This Row],[Alpha]]&gt;3%,Table2[[#This Row],[Salary]]&lt;MEDIAN(G:G)),"Underpaid",IF(AND(Table2[[#This Row],[Alpha]]&lt;0,Table2[[#This Row],[Salary]]&gt;MEDIAN(G:G)),"Overpaid","Fair"))</f>
        <v>Underpaid</v>
      </c>
      <c r="AO914" t="str">
        <f>IF(AND(Table2[[#This Row],[Alpha]]&gt;3%,Table2[[#This Row],[Tenure]]&gt;5),"Ready Now",IF(AND(Table2[[#This Row],[Alpha]]&gt;0,Table2[[#This Row],[Tenure]]&gt;3),"Ready Soon","Not Ready"))</f>
        <v>Ready Now</v>
      </c>
    </row>
    <row r="915" spans="1:41" x14ac:dyDescent="0.35">
      <c r="A915">
        <v>45</v>
      </c>
      <c r="B915" t="s">
        <v>25</v>
      </c>
      <c r="C915">
        <v>1</v>
      </c>
      <c r="D915" t="s">
        <v>29</v>
      </c>
      <c r="E915" t="s">
        <v>45</v>
      </c>
      <c r="F915">
        <v>2</v>
      </c>
      <c r="G915" s="7">
        <v>18824</v>
      </c>
      <c r="H915" t="s">
        <v>25</v>
      </c>
      <c r="I915">
        <v>3</v>
      </c>
      <c r="J915">
        <v>24</v>
      </c>
      <c r="K915" s="5">
        <v>0.15</v>
      </c>
      <c r="L915" s="5">
        <v>0.1</v>
      </c>
      <c r="M915" s="6">
        <f t="shared" si="42"/>
        <v>4.9999999999999989E-2</v>
      </c>
      <c r="N915" s="8">
        <f t="shared" si="43"/>
        <v>3764.8</v>
      </c>
      <c r="O915">
        <v>4500</v>
      </c>
      <c r="P915" t="str">
        <f t="shared" si="44"/>
        <v>low</v>
      </c>
      <c r="Q915" t="s">
        <v>26</v>
      </c>
      <c r="R915">
        <v>1449</v>
      </c>
      <c r="S915" t="s">
        <v>27</v>
      </c>
      <c r="T915">
        <v>2</v>
      </c>
      <c r="U915">
        <v>3</v>
      </c>
      <c r="V915" t="s">
        <v>48</v>
      </c>
      <c r="W915">
        <v>94</v>
      </c>
      <c r="X915">
        <v>1</v>
      </c>
      <c r="Y915">
        <v>5</v>
      </c>
      <c r="Z915" t="s">
        <v>31</v>
      </c>
      <c r="AA915">
        <v>2493</v>
      </c>
      <c r="AB915">
        <v>2</v>
      </c>
      <c r="AC915">
        <v>16</v>
      </c>
      <c r="AD915">
        <v>3</v>
      </c>
      <c r="AE915">
        <v>1</v>
      </c>
      <c r="AF915">
        <v>0</v>
      </c>
      <c r="AG915">
        <v>26</v>
      </c>
      <c r="AH915">
        <v>2</v>
      </c>
      <c r="AI915">
        <v>10</v>
      </c>
      <c r="AJ915">
        <v>1</v>
      </c>
      <c r="AK915" t="str">
        <f>IF(Table2[[#This Row],[Alpha]]&gt;3%,"high performer",IF(Table2[[#This Row],[Alpha]]&gt;0%,"average performer","low performer"))</f>
        <v>high performer</v>
      </c>
      <c r="AL915" s="8">
        <v>21546.499831585836</v>
      </c>
      <c r="AM915">
        <f>Table2[[#This Row],[Salary]]/Table2[[#This Row],[Market Salary]]</f>
        <v>0.87364537846676982</v>
      </c>
      <c r="AN915" t="str">
        <f>IF(AND(Table2[[#This Row],[Alpha]]&gt;3%,Table2[[#This Row],[Salary]]&lt;MEDIAN(G:G)),"Underpaid",IF(AND(Table2[[#This Row],[Alpha]]&lt;0,Table2[[#This Row],[Salary]]&gt;MEDIAN(G:G)),"Overpaid","Fair"))</f>
        <v>Fair</v>
      </c>
      <c r="AO915" t="str">
        <f>IF(AND(Table2[[#This Row],[Alpha]]&gt;3%,Table2[[#This Row],[Tenure]]&gt;5),"Ready Now",IF(AND(Table2[[#This Row],[Alpha]]&gt;0,Table2[[#This Row],[Tenure]]&gt;3),"Ready Soon","Not Ready"))</f>
        <v>Ready Now</v>
      </c>
    </row>
    <row r="916" spans="1:41" x14ac:dyDescent="0.35">
      <c r="A916">
        <v>55</v>
      </c>
      <c r="B916" t="s">
        <v>32</v>
      </c>
      <c r="C916">
        <v>4</v>
      </c>
      <c r="D916" t="s">
        <v>35</v>
      </c>
      <c r="E916" t="s">
        <v>43</v>
      </c>
      <c r="F916">
        <v>2</v>
      </c>
      <c r="G916" s="7">
        <v>13577</v>
      </c>
      <c r="H916" t="s">
        <v>25</v>
      </c>
      <c r="I916">
        <v>3</v>
      </c>
      <c r="J916">
        <v>33</v>
      </c>
      <c r="K916" s="5">
        <v>0.08</v>
      </c>
      <c r="L916" s="5">
        <v>0.09</v>
      </c>
      <c r="M916" s="6">
        <f t="shared" si="42"/>
        <v>-9.999999999999995E-3</v>
      </c>
      <c r="N916" s="8">
        <f t="shared" si="43"/>
        <v>2715.4</v>
      </c>
      <c r="O916">
        <v>3000</v>
      </c>
      <c r="P916" t="str">
        <f t="shared" si="44"/>
        <v>High</v>
      </c>
      <c r="Q916" t="s">
        <v>44</v>
      </c>
      <c r="R916">
        <v>177</v>
      </c>
      <c r="S916" t="s">
        <v>34</v>
      </c>
      <c r="T916">
        <v>8</v>
      </c>
      <c r="U916">
        <v>1</v>
      </c>
      <c r="V916" t="s">
        <v>40</v>
      </c>
      <c r="W916">
        <v>37</v>
      </c>
      <c r="X916">
        <v>2</v>
      </c>
      <c r="Y916">
        <v>4</v>
      </c>
      <c r="Z916" t="s">
        <v>41</v>
      </c>
      <c r="AA916">
        <v>25592</v>
      </c>
      <c r="AB916">
        <v>1</v>
      </c>
      <c r="AC916">
        <v>15</v>
      </c>
      <c r="AD916">
        <v>3</v>
      </c>
      <c r="AE916">
        <v>4</v>
      </c>
      <c r="AF916">
        <v>1</v>
      </c>
      <c r="AG916">
        <v>34</v>
      </c>
      <c r="AH916">
        <v>3</v>
      </c>
      <c r="AI916">
        <v>9</v>
      </c>
      <c r="AJ916">
        <v>15</v>
      </c>
      <c r="AK916" t="str">
        <f>IF(Table2[[#This Row],[Alpha]]&gt;3%,"high performer",IF(Table2[[#This Row],[Alpha]]&gt;0%,"average performer","low performer"))</f>
        <v>low performer</v>
      </c>
      <c r="AL916" s="8">
        <v>13884.144236285636</v>
      </c>
      <c r="AM916">
        <f>Table2[[#This Row],[Salary]]/Table2[[#This Row],[Market Salary]]</f>
        <v>0.97787805780042769</v>
      </c>
      <c r="AN916" t="str">
        <f>IF(AND(Table2[[#This Row],[Alpha]]&gt;3%,Table2[[#This Row],[Salary]]&lt;MEDIAN(G:G)),"Underpaid",IF(AND(Table2[[#This Row],[Alpha]]&lt;0,Table2[[#This Row],[Salary]]&gt;MEDIAN(G:G)),"Overpaid","Fair"))</f>
        <v>Overpaid</v>
      </c>
      <c r="AO916" t="str">
        <f>IF(AND(Table2[[#This Row],[Alpha]]&gt;3%,Table2[[#This Row],[Tenure]]&gt;5),"Ready Now",IF(AND(Table2[[#This Row],[Alpha]]&gt;0,Table2[[#This Row],[Tenure]]&gt;3),"Ready Soon","Not Ready"))</f>
        <v>Not Ready</v>
      </c>
    </row>
    <row r="917" spans="1:41" x14ac:dyDescent="0.35">
      <c r="A917">
        <v>21</v>
      </c>
      <c r="B917" t="s">
        <v>25</v>
      </c>
      <c r="C917">
        <v>1</v>
      </c>
      <c r="D917" t="s">
        <v>29</v>
      </c>
      <c r="E917" t="s">
        <v>39</v>
      </c>
      <c r="F917">
        <v>3</v>
      </c>
      <c r="G917" s="7">
        <v>2625</v>
      </c>
      <c r="H917" t="s">
        <v>32</v>
      </c>
      <c r="I917">
        <v>1</v>
      </c>
      <c r="J917">
        <v>2</v>
      </c>
      <c r="K917" s="5">
        <v>0.1</v>
      </c>
      <c r="L917" s="5">
        <v>0.1</v>
      </c>
      <c r="M917" s="6">
        <f t="shared" si="42"/>
        <v>0</v>
      </c>
      <c r="N917" s="8">
        <f t="shared" si="43"/>
        <v>525</v>
      </c>
      <c r="O917">
        <v>3000</v>
      </c>
      <c r="P917" t="str">
        <f t="shared" si="44"/>
        <v>medium</v>
      </c>
      <c r="Q917" t="s">
        <v>33</v>
      </c>
      <c r="R917">
        <v>251</v>
      </c>
      <c r="S917" t="s">
        <v>34</v>
      </c>
      <c r="T917">
        <v>10</v>
      </c>
      <c r="U917">
        <v>2</v>
      </c>
      <c r="V917" t="s">
        <v>28</v>
      </c>
      <c r="W917">
        <v>45</v>
      </c>
      <c r="X917">
        <v>2</v>
      </c>
      <c r="Y917">
        <v>1</v>
      </c>
      <c r="Z917" t="s">
        <v>31</v>
      </c>
      <c r="AA917">
        <v>25308</v>
      </c>
      <c r="AB917">
        <v>1</v>
      </c>
      <c r="AC917">
        <v>20</v>
      </c>
      <c r="AD917">
        <v>4</v>
      </c>
      <c r="AE917">
        <v>3</v>
      </c>
      <c r="AF917">
        <v>0</v>
      </c>
      <c r="AG917">
        <v>2</v>
      </c>
      <c r="AH917">
        <v>2</v>
      </c>
      <c r="AI917">
        <v>2</v>
      </c>
      <c r="AJ917">
        <v>2</v>
      </c>
      <c r="AK917" t="str">
        <f>IF(Table2[[#This Row],[Alpha]]&gt;3%,"high performer",IF(Table2[[#This Row],[Alpha]]&gt;0%,"average performer","low performer"))</f>
        <v>low performer</v>
      </c>
      <c r="AL917" s="8">
        <v>3187.2725083793825</v>
      </c>
      <c r="AM917">
        <f>Table2[[#This Row],[Salary]]/Table2[[#This Row],[Market Salary]]</f>
        <v>0.82358819118818349</v>
      </c>
      <c r="AN917" t="str">
        <f>IF(AND(Table2[[#This Row],[Alpha]]&gt;3%,Table2[[#This Row],[Salary]]&lt;MEDIAN(G:G)),"Underpaid",IF(AND(Table2[[#This Row],[Alpha]]&lt;0,Table2[[#This Row],[Salary]]&gt;MEDIAN(G:G)),"Overpaid","Fair"))</f>
        <v>Fair</v>
      </c>
      <c r="AO917" t="str">
        <f>IF(AND(Table2[[#This Row],[Alpha]]&gt;3%,Table2[[#This Row],[Tenure]]&gt;5),"Ready Now",IF(AND(Table2[[#This Row],[Alpha]]&gt;0,Table2[[#This Row],[Tenure]]&gt;3),"Ready Soon","Not Ready"))</f>
        <v>Not Ready</v>
      </c>
    </row>
    <row r="918" spans="1:41" x14ac:dyDescent="0.35">
      <c r="A918">
        <v>46</v>
      </c>
      <c r="B918" t="s">
        <v>32</v>
      </c>
      <c r="C918">
        <v>4</v>
      </c>
      <c r="D918" t="s">
        <v>29</v>
      </c>
      <c r="E918" t="s">
        <v>45</v>
      </c>
      <c r="F918">
        <v>2</v>
      </c>
      <c r="G918" s="7">
        <v>18789</v>
      </c>
      <c r="H918" t="s">
        <v>32</v>
      </c>
      <c r="I918">
        <v>3</v>
      </c>
      <c r="J918">
        <v>11</v>
      </c>
      <c r="K918" s="5">
        <v>0.1</v>
      </c>
      <c r="L918" s="5">
        <v>0.09</v>
      </c>
      <c r="M918" s="6">
        <f t="shared" si="42"/>
        <v>1.0000000000000009E-2</v>
      </c>
      <c r="N918" s="8">
        <f t="shared" si="43"/>
        <v>3757.8</v>
      </c>
      <c r="O918">
        <v>1200</v>
      </c>
      <c r="P918" t="str">
        <f t="shared" si="44"/>
        <v>low</v>
      </c>
      <c r="Q918" t="s">
        <v>26</v>
      </c>
      <c r="R918">
        <v>168</v>
      </c>
      <c r="S918" t="s">
        <v>27</v>
      </c>
      <c r="T918">
        <v>4</v>
      </c>
      <c r="U918">
        <v>2</v>
      </c>
      <c r="V918" t="s">
        <v>48</v>
      </c>
      <c r="W918">
        <v>33</v>
      </c>
      <c r="X918">
        <v>2</v>
      </c>
      <c r="Y918">
        <v>5</v>
      </c>
      <c r="Z918" t="s">
        <v>37</v>
      </c>
      <c r="AA918">
        <v>9946</v>
      </c>
      <c r="AB918">
        <v>2</v>
      </c>
      <c r="AC918">
        <v>14</v>
      </c>
      <c r="AD918">
        <v>3</v>
      </c>
      <c r="AE918">
        <v>3</v>
      </c>
      <c r="AF918">
        <v>1</v>
      </c>
      <c r="AG918">
        <v>26</v>
      </c>
      <c r="AH918">
        <v>2</v>
      </c>
      <c r="AI918">
        <v>4</v>
      </c>
      <c r="AJ918">
        <v>0</v>
      </c>
      <c r="AK918" t="str">
        <f>IF(Table2[[#This Row],[Alpha]]&gt;3%,"high performer",IF(Table2[[#This Row],[Alpha]]&gt;0%,"average performer","low performer"))</f>
        <v>average performer</v>
      </c>
      <c r="AL918" s="8">
        <v>22618.980178227936</v>
      </c>
      <c r="AM918">
        <f>Table2[[#This Row],[Salary]]/Table2[[#This Row],[Market Salary]]</f>
        <v>0.83067405568025954</v>
      </c>
      <c r="AN918" t="str">
        <f>IF(AND(Table2[[#This Row],[Alpha]]&gt;3%,Table2[[#This Row],[Salary]]&lt;MEDIAN(G:G)),"Underpaid",IF(AND(Table2[[#This Row],[Alpha]]&lt;0,Table2[[#This Row],[Salary]]&gt;MEDIAN(G:G)),"Overpaid","Fair"))</f>
        <v>Fair</v>
      </c>
      <c r="AO918" t="str">
        <f>IF(AND(Table2[[#This Row],[Alpha]]&gt;3%,Table2[[#This Row],[Tenure]]&gt;5),"Ready Now",IF(AND(Table2[[#This Row],[Alpha]]&gt;0,Table2[[#This Row],[Tenure]]&gt;3),"Ready Soon","Not Ready"))</f>
        <v>Ready Soon</v>
      </c>
    </row>
    <row r="919" spans="1:41" x14ac:dyDescent="0.35">
      <c r="A919">
        <v>34</v>
      </c>
      <c r="B919" t="s">
        <v>32</v>
      </c>
      <c r="C919">
        <v>3</v>
      </c>
      <c r="D919" t="s">
        <v>29</v>
      </c>
      <c r="E919" t="s">
        <v>30</v>
      </c>
      <c r="F919">
        <v>1</v>
      </c>
      <c r="G919" s="7">
        <v>4538</v>
      </c>
      <c r="H919" t="s">
        <v>25</v>
      </c>
      <c r="I919">
        <v>3</v>
      </c>
      <c r="J919">
        <v>3</v>
      </c>
      <c r="K919" s="5">
        <v>0.15</v>
      </c>
      <c r="L919" s="5">
        <v>7.0000000000000007E-2</v>
      </c>
      <c r="M919" s="6">
        <f t="shared" si="42"/>
        <v>7.9999999999999988E-2</v>
      </c>
      <c r="N919" s="8">
        <f t="shared" si="43"/>
        <v>907.6</v>
      </c>
      <c r="O919">
        <v>4500</v>
      </c>
      <c r="P919" t="str">
        <f t="shared" si="44"/>
        <v>High</v>
      </c>
      <c r="Q919" t="s">
        <v>26</v>
      </c>
      <c r="R919">
        <v>131</v>
      </c>
      <c r="S919" t="s">
        <v>27</v>
      </c>
      <c r="T919">
        <v>2</v>
      </c>
      <c r="U919">
        <v>3</v>
      </c>
      <c r="V919" t="s">
        <v>48</v>
      </c>
      <c r="W919">
        <v>86</v>
      </c>
      <c r="X919">
        <v>3</v>
      </c>
      <c r="Y919">
        <v>2</v>
      </c>
      <c r="Z919" t="s">
        <v>31</v>
      </c>
      <c r="AA919">
        <v>6039</v>
      </c>
      <c r="AB919">
        <v>0</v>
      </c>
      <c r="AC919">
        <v>12</v>
      </c>
      <c r="AD919">
        <v>3</v>
      </c>
      <c r="AE919">
        <v>4</v>
      </c>
      <c r="AF919">
        <v>0</v>
      </c>
      <c r="AG919">
        <v>4</v>
      </c>
      <c r="AH919">
        <v>3</v>
      </c>
      <c r="AI919">
        <v>2</v>
      </c>
      <c r="AJ919">
        <v>0</v>
      </c>
      <c r="AK919" t="str">
        <f>IF(Table2[[#This Row],[Alpha]]&gt;3%,"high performer",IF(Table2[[#This Row],[Alpha]]&gt;0%,"average performer","low performer"))</f>
        <v>high performer</v>
      </c>
      <c r="AL919" s="8">
        <v>5835.446345779962</v>
      </c>
      <c r="AM919">
        <f>Table2[[#This Row],[Salary]]/Table2[[#This Row],[Market Salary]]</f>
        <v>0.7776611643909227</v>
      </c>
      <c r="AN919" t="str">
        <f>IF(AND(Table2[[#This Row],[Alpha]]&gt;3%,Table2[[#This Row],[Salary]]&lt;MEDIAN(G:G)),"Underpaid",IF(AND(Table2[[#This Row],[Alpha]]&lt;0,Table2[[#This Row],[Salary]]&gt;MEDIAN(G:G)),"Overpaid","Fair"))</f>
        <v>Underpaid</v>
      </c>
      <c r="AO919" t="str">
        <f>IF(AND(Table2[[#This Row],[Alpha]]&gt;3%,Table2[[#This Row],[Tenure]]&gt;5),"Ready Now",IF(AND(Table2[[#This Row],[Alpha]]&gt;0,Table2[[#This Row],[Tenure]]&gt;3),"Ready Soon","Not Ready"))</f>
        <v>Not Ready</v>
      </c>
    </row>
    <row r="920" spans="1:41" x14ac:dyDescent="0.35">
      <c r="A920">
        <v>51</v>
      </c>
      <c r="B920" t="s">
        <v>32</v>
      </c>
      <c r="C920">
        <v>4</v>
      </c>
      <c r="D920" t="s">
        <v>35</v>
      </c>
      <c r="E920" t="s">
        <v>45</v>
      </c>
      <c r="F920">
        <v>2</v>
      </c>
      <c r="G920" s="7">
        <v>19847</v>
      </c>
      <c r="H920" t="s">
        <v>25</v>
      </c>
      <c r="I920">
        <v>2</v>
      </c>
      <c r="J920">
        <v>29</v>
      </c>
      <c r="K920" s="5">
        <v>0.08</v>
      </c>
      <c r="L920" s="5">
        <v>7.0000000000000007E-2</v>
      </c>
      <c r="M920" s="6">
        <f t="shared" si="42"/>
        <v>9.999999999999995E-3</v>
      </c>
      <c r="N920" s="8">
        <f t="shared" si="43"/>
        <v>3969.4</v>
      </c>
      <c r="O920">
        <v>1200</v>
      </c>
      <c r="P920" t="str">
        <f t="shared" si="44"/>
        <v>low</v>
      </c>
      <c r="Q920" t="s">
        <v>33</v>
      </c>
      <c r="R920">
        <v>237</v>
      </c>
      <c r="S920" t="s">
        <v>27</v>
      </c>
      <c r="T920">
        <v>9</v>
      </c>
      <c r="U920">
        <v>3</v>
      </c>
      <c r="V920" t="s">
        <v>28</v>
      </c>
      <c r="W920">
        <v>83</v>
      </c>
      <c r="X920">
        <v>3</v>
      </c>
      <c r="Y920">
        <v>5</v>
      </c>
      <c r="Z920" t="s">
        <v>41</v>
      </c>
      <c r="AA920">
        <v>19196</v>
      </c>
      <c r="AB920">
        <v>4</v>
      </c>
      <c r="AC920">
        <v>24</v>
      </c>
      <c r="AD920">
        <v>4</v>
      </c>
      <c r="AE920">
        <v>1</v>
      </c>
      <c r="AF920">
        <v>1</v>
      </c>
      <c r="AG920">
        <v>31</v>
      </c>
      <c r="AH920">
        <v>5</v>
      </c>
      <c r="AI920">
        <v>10</v>
      </c>
      <c r="AJ920">
        <v>11</v>
      </c>
      <c r="AK920" t="str">
        <f>IF(Table2[[#This Row],[Alpha]]&gt;3%,"high performer",IF(Table2[[#This Row],[Alpha]]&gt;0%,"average performer","low performer"))</f>
        <v>average performer</v>
      </c>
      <c r="AL920" s="8">
        <v>21556.227709259743</v>
      </c>
      <c r="AM920">
        <f>Table2[[#This Row],[Salary]]/Table2[[#This Row],[Market Salary]]</f>
        <v>0.92070840351507688</v>
      </c>
      <c r="AN920" t="str">
        <f>IF(AND(Table2[[#This Row],[Alpha]]&gt;3%,Table2[[#This Row],[Salary]]&lt;MEDIAN(G:G)),"Underpaid",IF(AND(Table2[[#This Row],[Alpha]]&lt;0,Table2[[#This Row],[Salary]]&gt;MEDIAN(G:G)),"Overpaid","Fair"))</f>
        <v>Fair</v>
      </c>
      <c r="AO920" t="str">
        <f>IF(AND(Table2[[#This Row],[Alpha]]&gt;3%,Table2[[#This Row],[Tenure]]&gt;5),"Ready Now",IF(AND(Table2[[#This Row],[Alpha]]&gt;0,Table2[[#This Row],[Tenure]]&gt;3),"Ready Soon","Not Ready"))</f>
        <v>Ready Soon</v>
      </c>
    </row>
    <row r="921" spans="1:41" x14ac:dyDescent="0.35">
      <c r="A921">
        <v>59</v>
      </c>
      <c r="B921" t="s">
        <v>32</v>
      </c>
      <c r="C921">
        <v>4</v>
      </c>
      <c r="D921" t="s">
        <v>35</v>
      </c>
      <c r="E921" t="s">
        <v>42</v>
      </c>
      <c r="F921">
        <v>4</v>
      </c>
      <c r="G921" s="7">
        <v>10512</v>
      </c>
      <c r="H921" t="s">
        <v>32</v>
      </c>
      <c r="I921">
        <v>2</v>
      </c>
      <c r="J921">
        <v>9</v>
      </c>
      <c r="K921" s="5">
        <v>0.1</v>
      </c>
      <c r="L921" s="5">
        <v>7.0000000000000007E-2</v>
      </c>
      <c r="M921" s="6">
        <f t="shared" si="42"/>
        <v>0.03</v>
      </c>
      <c r="N921" s="8">
        <f t="shared" si="43"/>
        <v>2102.4</v>
      </c>
      <c r="O921">
        <v>4500</v>
      </c>
      <c r="P921" t="str">
        <f t="shared" si="44"/>
        <v>High</v>
      </c>
      <c r="Q921" t="s">
        <v>26</v>
      </c>
      <c r="R921">
        <v>1429</v>
      </c>
      <c r="S921" t="s">
        <v>34</v>
      </c>
      <c r="T921">
        <v>18</v>
      </c>
      <c r="U921">
        <v>4</v>
      </c>
      <c r="V921" t="s">
        <v>40</v>
      </c>
      <c r="W921">
        <v>67</v>
      </c>
      <c r="X921">
        <v>3</v>
      </c>
      <c r="Y921">
        <v>3</v>
      </c>
      <c r="Z921" t="s">
        <v>31</v>
      </c>
      <c r="AA921">
        <v>20002</v>
      </c>
      <c r="AB921">
        <v>6</v>
      </c>
      <c r="AC921">
        <v>12</v>
      </c>
      <c r="AD921">
        <v>3</v>
      </c>
      <c r="AE921">
        <v>4</v>
      </c>
      <c r="AF921">
        <v>0</v>
      </c>
      <c r="AG921">
        <v>25</v>
      </c>
      <c r="AH921">
        <v>6</v>
      </c>
      <c r="AI921">
        <v>7</v>
      </c>
      <c r="AJ921">
        <v>5</v>
      </c>
      <c r="AK921" t="str">
        <f>IF(Table2[[#This Row],[Alpha]]&gt;3%,"high performer",IF(Table2[[#This Row],[Alpha]]&gt;0%,"average performer","low performer"))</f>
        <v>average performer</v>
      </c>
      <c r="AL921" s="8">
        <v>13228.814780006705</v>
      </c>
      <c r="AM921">
        <f>Table2[[#This Row],[Salary]]/Table2[[#This Row],[Market Salary]]</f>
        <v>0.794629010596418</v>
      </c>
      <c r="AN921" t="str">
        <f>IF(AND(Table2[[#This Row],[Alpha]]&gt;3%,Table2[[#This Row],[Salary]]&lt;MEDIAN(G:G)),"Underpaid",IF(AND(Table2[[#This Row],[Alpha]]&lt;0,Table2[[#This Row],[Salary]]&gt;MEDIAN(G:G)),"Overpaid","Fair"))</f>
        <v>Fair</v>
      </c>
      <c r="AO921" t="str">
        <f>IF(AND(Table2[[#This Row],[Alpha]]&gt;3%,Table2[[#This Row],[Tenure]]&gt;5),"Ready Now",IF(AND(Table2[[#This Row],[Alpha]]&gt;0,Table2[[#This Row],[Tenure]]&gt;3),"Ready Soon","Not Ready"))</f>
        <v>Ready Soon</v>
      </c>
    </row>
    <row r="922" spans="1:41" x14ac:dyDescent="0.35">
      <c r="A922">
        <v>34</v>
      </c>
      <c r="B922" t="s">
        <v>32</v>
      </c>
      <c r="C922">
        <v>3</v>
      </c>
      <c r="D922" t="s">
        <v>29</v>
      </c>
      <c r="E922" t="s">
        <v>39</v>
      </c>
      <c r="F922">
        <v>2</v>
      </c>
      <c r="G922" s="7">
        <v>4444</v>
      </c>
      <c r="H922" t="s">
        <v>32</v>
      </c>
      <c r="I922">
        <v>4</v>
      </c>
      <c r="J922">
        <v>11</v>
      </c>
      <c r="K922" s="5">
        <v>0.12</v>
      </c>
      <c r="L922" s="5">
        <v>0.11</v>
      </c>
      <c r="M922" s="6">
        <f t="shared" si="42"/>
        <v>9.999999999999995E-3</v>
      </c>
      <c r="N922" s="8">
        <f t="shared" si="43"/>
        <v>888.80000000000007</v>
      </c>
      <c r="O922">
        <v>1200</v>
      </c>
      <c r="P922" t="str">
        <f t="shared" si="44"/>
        <v>medium</v>
      </c>
      <c r="Q922" t="s">
        <v>33</v>
      </c>
      <c r="R922">
        <v>135</v>
      </c>
      <c r="S922" t="s">
        <v>34</v>
      </c>
      <c r="T922">
        <v>19</v>
      </c>
      <c r="U922">
        <v>3</v>
      </c>
      <c r="V922" t="s">
        <v>40</v>
      </c>
      <c r="W922">
        <v>46</v>
      </c>
      <c r="X922">
        <v>3</v>
      </c>
      <c r="Y922">
        <v>2</v>
      </c>
      <c r="Z922" t="s">
        <v>41</v>
      </c>
      <c r="AA922">
        <v>22534</v>
      </c>
      <c r="AB922">
        <v>4</v>
      </c>
      <c r="AC922">
        <v>13</v>
      </c>
      <c r="AD922">
        <v>3</v>
      </c>
      <c r="AE922">
        <v>3</v>
      </c>
      <c r="AF922">
        <v>2</v>
      </c>
      <c r="AG922">
        <v>15</v>
      </c>
      <c r="AH922">
        <v>2</v>
      </c>
      <c r="AI922">
        <v>8</v>
      </c>
      <c r="AJ922">
        <v>5</v>
      </c>
      <c r="AK922" t="str">
        <f>IF(Table2[[#This Row],[Alpha]]&gt;3%,"high performer",IF(Table2[[#This Row],[Alpha]]&gt;0%,"average performer","low performer"))</f>
        <v>average performer</v>
      </c>
      <c r="AL922" s="8">
        <v>5573.9336694641042</v>
      </c>
      <c r="AM922">
        <f>Table2[[#This Row],[Salary]]/Table2[[#This Row],[Market Salary]]</f>
        <v>0.79728254111557451</v>
      </c>
      <c r="AN922" t="str">
        <f>IF(AND(Table2[[#This Row],[Alpha]]&gt;3%,Table2[[#This Row],[Salary]]&lt;MEDIAN(G:G)),"Underpaid",IF(AND(Table2[[#This Row],[Alpha]]&lt;0,Table2[[#This Row],[Salary]]&gt;MEDIAN(G:G)),"Overpaid","Fair"))</f>
        <v>Fair</v>
      </c>
      <c r="AO922" t="str">
        <f>IF(AND(Table2[[#This Row],[Alpha]]&gt;3%,Table2[[#This Row],[Tenure]]&gt;5),"Ready Now",IF(AND(Table2[[#This Row],[Alpha]]&gt;0,Table2[[#This Row],[Tenure]]&gt;3),"Ready Soon","Not Ready"))</f>
        <v>Ready Soon</v>
      </c>
    </row>
    <row r="923" spans="1:41" x14ac:dyDescent="0.35">
      <c r="A923">
        <v>28</v>
      </c>
      <c r="B923" t="s">
        <v>32</v>
      </c>
      <c r="C923">
        <v>4</v>
      </c>
      <c r="D923" t="s">
        <v>35</v>
      </c>
      <c r="E923" t="s">
        <v>39</v>
      </c>
      <c r="F923">
        <v>3</v>
      </c>
      <c r="G923" s="7">
        <v>2154</v>
      </c>
      <c r="H923" t="s">
        <v>25</v>
      </c>
      <c r="I923">
        <v>2</v>
      </c>
      <c r="J923">
        <v>4</v>
      </c>
      <c r="K923" s="5">
        <v>0.08</v>
      </c>
      <c r="L923" s="5">
        <v>0.11</v>
      </c>
      <c r="M923" s="6">
        <f t="shared" si="42"/>
        <v>-0.03</v>
      </c>
      <c r="N923" s="8">
        <f t="shared" si="43"/>
        <v>430.8</v>
      </c>
      <c r="O923">
        <v>1200</v>
      </c>
      <c r="P923" t="str">
        <f t="shared" si="44"/>
        <v>low</v>
      </c>
      <c r="Q923" t="s">
        <v>33</v>
      </c>
      <c r="R923">
        <v>791</v>
      </c>
      <c r="S923" t="s">
        <v>34</v>
      </c>
      <c r="T923">
        <v>1</v>
      </c>
      <c r="U923">
        <v>4</v>
      </c>
      <c r="V923" t="s">
        <v>40</v>
      </c>
      <c r="W923">
        <v>44</v>
      </c>
      <c r="X923">
        <v>3</v>
      </c>
      <c r="Y923">
        <v>1</v>
      </c>
      <c r="Z923" t="s">
        <v>31</v>
      </c>
      <c r="AA923">
        <v>6842</v>
      </c>
      <c r="AB923">
        <v>0</v>
      </c>
      <c r="AC923">
        <v>11</v>
      </c>
      <c r="AD923">
        <v>3</v>
      </c>
      <c r="AE923">
        <v>3</v>
      </c>
      <c r="AF923">
        <v>0</v>
      </c>
      <c r="AG923">
        <v>5</v>
      </c>
      <c r="AH923">
        <v>2</v>
      </c>
      <c r="AI923">
        <v>2</v>
      </c>
      <c r="AJ923">
        <v>0</v>
      </c>
      <c r="AK923" t="str">
        <f>IF(Table2[[#This Row],[Alpha]]&gt;3%,"high performer",IF(Table2[[#This Row],[Alpha]]&gt;0%,"average performer","low performer"))</f>
        <v>low performer</v>
      </c>
      <c r="AL923" s="8">
        <v>2680.4812172378934</v>
      </c>
      <c r="AM923">
        <f>Table2[[#This Row],[Salary]]/Table2[[#This Row],[Market Salary]]</f>
        <v>0.80358705226056126</v>
      </c>
      <c r="AN923" t="str">
        <f>IF(AND(Table2[[#This Row],[Alpha]]&gt;3%,Table2[[#This Row],[Salary]]&lt;MEDIAN(G:G)),"Underpaid",IF(AND(Table2[[#This Row],[Alpha]]&lt;0,Table2[[#This Row],[Salary]]&gt;MEDIAN(G:G)),"Overpaid","Fair"))</f>
        <v>Fair</v>
      </c>
      <c r="AO923" t="str">
        <f>IF(AND(Table2[[#This Row],[Alpha]]&gt;3%,Table2[[#This Row],[Tenure]]&gt;5),"Ready Now",IF(AND(Table2[[#This Row],[Alpha]]&gt;0,Table2[[#This Row],[Tenure]]&gt;3),"Ready Soon","Not Ready"))</f>
        <v>Not Ready</v>
      </c>
    </row>
    <row r="924" spans="1:41" x14ac:dyDescent="0.35">
      <c r="A924">
        <v>44</v>
      </c>
      <c r="B924" t="s">
        <v>32</v>
      </c>
      <c r="C924">
        <v>3</v>
      </c>
      <c r="D924" t="s">
        <v>35</v>
      </c>
      <c r="E924" t="s">
        <v>45</v>
      </c>
      <c r="F924">
        <v>1</v>
      </c>
      <c r="G924" s="7">
        <v>19190</v>
      </c>
      <c r="H924" t="s">
        <v>32</v>
      </c>
      <c r="I924">
        <v>2</v>
      </c>
      <c r="J924">
        <v>25</v>
      </c>
      <c r="K924" s="5">
        <v>0.12</v>
      </c>
      <c r="L924" s="5">
        <v>0.09</v>
      </c>
      <c r="M924" s="6">
        <f t="shared" si="42"/>
        <v>0.03</v>
      </c>
      <c r="N924" s="8">
        <f t="shared" si="43"/>
        <v>3838</v>
      </c>
      <c r="O924">
        <v>500</v>
      </c>
      <c r="P924" t="str">
        <f t="shared" si="44"/>
        <v>low</v>
      </c>
      <c r="Q924" t="s">
        <v>26</v>
      </c>
      <c r="R924">
        <v>1199</v>
      </c>
      <c r="S924" t="s">
        <v>34</v>
      </c>
      <c r="T924">
        <v>4</v>
      </c>
      <c r="U924">
        <v>2</v>
      </c>
      <c r="V924" t="s">
        <v>28</v>
      </c>
      <c r="W924">
        <v>92</v>
      </c>
      <c r="X924">
        <v>4</v>
      </c>
      <c r="Y924">
        <v>5</v>
      </c>
      <c r="Z924" t="s">
        <v>41</v>
      </c>
      <c r="AA924">
        <v>17477</v>
      </c>
      <c r="AB924">
        <v>1</v>
      </c>
      <c r="AC924">
        <v>14</v>
      </c>
      <c r="AD924">
        <v>3</v>
      </c>
      <c r="AE924">
        <v>4</v>
      </c>
      <c r="AF924">
        <v>2</v>
      </c>
      <c r="AG924">
        <v>26</v>
      </c>
      <c r="AH924">
        <v>4</v>
      </c>
      <c r="AI924">
        <v>9</v>
      </c>
      <c r="AJ924">
        <v>14</v>
      </c>
      <c r="AK924" t="str">
        <f>IF(Table2[[#This Row],[Alpha]]&gt;3%,"high performer",IF(Table2[[#This Row],[Alpha]]&gt;0%,"average performer","low performer"))</f>
        <v>average performer</v>
      </c>
      <c r="AL924" s="8">
        <v>24859.272250996597</v>
      </c>
      <c r="AM924">
        <f>Table2[[#This Row],[Salary]]/Table2[[#This Row],[Market Salary]]</f>
        <v>0.77194536534474301</v>
      </c>
      <c r="AN924" t="str">
        <f>IF(AND(Table2[[#This Row],[Alpha]]&gt;3%,Table2[[#This Row],[Salary]]&lt;MEDIAN(G:G)),"Underpaid",IF(AND(Table2[[#This Row],[Alpha]]&lt;0,Table2[[#This Row],[Salary]]&gt;MEDIAN(G:G)),"Overpaid","Fair"))</f>
        <v>Fair</v>
      </c>
      <c r="AO924" t="str">
        <f>IF(AND(Table2[[#This Row],[Alpha]]&gt;3%,Table2[[#This Row],[Tenure]]&gt;5),"Ready Now",IF(AND(Table2[[#This Row],[Alpha]]&gt;0,Table2[[#This Row],[Tenure]]&gt;3),"Ready Soon","Not Ready"))</f>
        <v>Ready Soon</v>
      </c>
    </row>
    <row r="925" spans="1:41" x14ac:dyDescent="0.35">
      <c r="A925">
        <v>34</v>
      </c>
      <c r="B925" t="s">
        <v>32</v>
      </c>
      <c r="C925">
        <v>3</v>
      </c>
      <c r="D925" t="s">
        <v>35</v>
      </c>
      <c r="E925" t="s">
        <v>50</v>
      </c>
      <c r="F925">
        <v>2</v>
      </c>
      <c r="G925" s="7">
        <v>4490</v>
      </c>
      <c r="H925" t="s">
        <v>32</v>
      </c>
      <c r="I925">
        <v>4</v>
      </c>
      <c r="J925">
        <v>10</v>
      </c>
      <c r="K925" s="5">
        <v>0.1</v>
      </c>
      <c r="L925" s="5">
        <v>0.1</v>
      </c>
      <c r="M925" s="6">
        <f t="shared" si="42"/>
        <v>0</v>
      </c>
      <c r="N925" s="8">
        <f t="shared" si="43"/>
        <v>898</v>
      </c>
      <c r="O925">
        <v>1200</v>
      </c>
      <c r="P925" t="str">
        <f t="shared" si="44"/>
        <v>High</v>
      </c>
      <c r="Q925" t="s">
        <v>33</v>
      </c>
      <c r="R925">
        <v>648</v>
      </c>
      <c r="S925" t="s">
        <v>50</v>
      </c>
      <c r="T925">
        <v>11</v>
      </c>
      <c r="U925">
        <v>3</v>
      </c>
      <c r="V925" t="s">
        <v>28</v>
      </c>
      <c r="W925">
        <v>56</v>
      </c>
      <c r="X925">
        <v>2</v>
      </c>
      <c r="Y925">
        <v>2</v>
      </c>
      <c r="Z925" t="s">
        <v>37</v>
      </c>
      <c r="AA925">
        <v>21833</v>
      </c>
      <c r="AB925">
        <v>4</v>
      </c>
      <c r="AC925">
        <v>11</v>
      </c>
      <c r="AD925">
        <v>3</v>
      </c>
      <c r="AE925">
        <v>4</v>
      </c>
      <c r="AF925">
        <v>2</v>
      </c>
      <c r="AG925">
        <v>14</v>
      </c>
      <c r="AH925">
        <v>5</v>
      </c>
      <c r="AI925">
        <v>9</v>
      </c>
      <c r="AJ925">
        <v>1</v>
      </c>
      <c r="AK925" t="str">
        <f>IF(Table2[[#This Row],[Alpha]]&gt;3%,"high performer",IF(Table2[[#This Row],[Alpha]]&gt;0%,"average performer","low performer"))</f>
        <v>low performer</v>
      </c>
      <c r="AL925" s="8">
        <v>5668.6751203339045</v>
      </c>
      <c r="AM925">
        <f>Table2[[#This Row],[Salary]]/Table2[[#This Row],[Market Salary]]</f>
        <v>0.79207220464868056</v>
      </c>
      <c r="AN925" t="str">
        <f>IF(AND(Table2[[#This Row],[Alpha]]&gt;3%,Table2[[#This Row],[Salary]]&lt;MEDIAN(G:G)),"Underpaid",IF(AND(Table2[[#This Row],[Alpha]]&lt;0,Table2[[#This Row],[Salary]]&gt;MEDIAN(G:G)),"Overpaid","Fair"))</f>
        <v>Fair</v>
      </c>
      <c r="AO925" t="str">
        <f>IF(AND(Table2[[#This Row],[Alpha]]&gt;3%,Table2[[#This Row],[Tenure]]&gt;5),"Ready Now",IF(AND(Table2[[#This Row],[Alpha]]&gt;0,Table2[[#This Row],[Tenure]]&gt;3),"Ready Soon","Not Ready"))</f>
        <v>Not Ready</v>
      </c>
    </row>
    <row r="926" spans="1:41" x14ac:dyDescent="0.35">
      <c r="A926">
        <v>35</v>
      </c>
      <c r="B926" t="s">
        <v>32</v>
      </c>
      <c r="C926">
        <v>3</v>
      </c>
      <c r="D926" t="s">
        <v>35</v>
      </c>
      <c r="E926" t="s">
        <v>36</v>
      </c>
      <c r="F926">
        <v>3</v>
      </c>
      <c r="G926" s="7">
        <v>3506</v>
      </c>
      <c r="H926" t="s">
        <v>25</v>
      </c>
      <c r="I926">
        <v>3</v>
      </c>
      <c r="J926">
        <v>3</v>
      </c>
      <c r="K926" s="5">
        <v>0.08</v>
      </c>
      <c r="L926" s="5">
        <v>7.0000000000000007E-2</v>
      </c>
      <c r="M926" s="6">
        <f t="shared" si="42"/>
        <v>9.999999999999995E-3</v>
      </c>
      <c r="N926" s="8">
        <f t="shared" si="43"/>
        <v>701.2</v>
      </c>
      <c r="O926">
        <v>500</v>
      </c>
      <c r="P926" t="str">
        <f t="shared" si="44"/>
        <v>low</v>
      </c>
      <c r="Q926" t="s">
        <v>26</v>
      </c>
      <c r="R926">
        <v>735</v>
      </c>
      <c r="S926" t="s">
        <v>34</v>
      </c>
      <c r="T926">
        <v>6</v>
      </c>
      <c r="U926">
        <v>1</v>
      </c>
      <c r="V926" t="s">
        <v>28</v>
      </c>
      <c r="W926">
        <v>66</v>
      </c>
      <c r="X926">
        <v>3</v>
      </c>
      <c r="Y926">
        <v>1</v>
      </c>
      <c r="Z926" t="s">
        <v>37</v>
      </c>
      <c r="AA926">
        <v>6020</v>
      </c>
      <c r="AB926">
        <v>0</v>
      </c>
      <c r="AC926">
        <v>14</v>
      </c>
      <c r="AD926">
        <v>3</v>
      </c>
      <c r="AE926">
        <v>4</v>
      </c>
      <c r="AF926">
        <v>0</v>
      </c>
      <c r="AG926">
        <v>4</v>
      </c>
      <c r="AH926">
        <v>3</v>
      </c>
      <c r="AI926">
        <v>2</v>
      </c>
      <c r="AJ926">
        <v>2</v>
      </c>
      <c r="AK926" t="str">
        <f>IF(Table2[[#This Row],[Alpha]]&gt;3%,"high performer",IF(Table2[[#This Row],[Alpha]]&gt;0%,"average performer","low performer"))</f>
        <v>average performer</v>
      </c>
      <c r="AL926" s="8">
        <v>4358.1140874406929</v>
      </c>
      <c r="AM926">
        <f>Table2[[#This Row],[Salary]]/Table2[[#This Row],[Market Salary]]</f>
        <v>0.80447641563667793</v>
      </c>
      <c r="AN926" t="str">
        <f>IF(AND(Table2[[#This Row],[Alpha]]&gt;3%,Table2[[#This Row],[Salary]]&lt;MEDIAN(G:G)),"Underpaid",IF(AND(Table2[[#This Row],[Alpha]]&lt;0,Table2[[#This Row],[Salary]]&gt;MEDIAN(G:G)),"Overpaid","Fair"))</f>
        <v>Fair</v>
      </c>
      <c r="AO926" t="str">
        <f>IF(AND(Table2[[#This Row],[Alpha]]&gt;3%,Table2[[#This Row],[Tenure]]&gt;5),"Ready Now",IF(AND(Table2[[#This Row],[Alpha]]&gt;0,Table2[[#This Row],[Tenure]]&gt;3),"Ready Soon","Not Ready"))</f>
        <v>Not Ready</v>
      </c>
    </row>
    <row r="927" spans="1:41" x14ac:dyDescent="0.35">
      <c r="A927">
        <v>42</v>
      </c>
      <c r="B927" t="s">
        <v>32</v>
      </c>
      <c r="C927">
        <v>2</v>
      </c>
      <c r="D927" t="s">
        <v>29</v>
      </c>
      <c r="E927" t="s">
        <v>36</v>
      </c>
      <c r="F927">
        <v>2</v>
      </c>
      <c r="G927" s="7">
        <v>2372</v>
      </c>
      <c r="H927" t="s">
        <v>25</v>
      </c>
      <c r="I927">
        <v>3</v>
      </c>
      <c r="J927">
        <v>1</v>
      </c>
      <c r="K927" s="5">
        <v>0.08</v>
      </c>
      <c r="L927" s="5">
        <v>0.1</v>
      </c>
      <c r="M927" s="6">
        <f t="shared" si="42"/>
        <v>-2.0000000000000004E-2</v>
      </c>
      <c r="N927" s="8">
        <f t="shared" si="43"/>
        <v>474.40000000000003</v>
      </c>
      <c r="O927">
        <v>3000</v>
      </c>
      <c r="P927" t="str">
        <f t="shared" si="44"/>
        <v>low</v>
      </c>
      <c r="Q927" t="s">
        <v>26</v>
      </c>
      <c r="R927">
        <v>603</v>
      </c>
      <c r="S927" t="s">
        <v>34</v>
      </c>
      <c r="T927">
        <v>7</v>
      </c>
      <c r="U927">
        <v>4</v>
      </c>
      <c r="V927" t="s">
        <v>40</v>
      </c>
      <c r="W927">
        <v>78</v>
      </c>
      <c r="X927">
        <v>4</v>
      </c>
      <c r="Y927">
        <v>2</v>
      </c>
      <c r="Z927" t="s">
        <v>37</v>
      </c>
      <c r="AA927">
        <v>5628</v>
      </c>
      <c r="AB927">
        <v>6</v>
      </c>
      <c r="AC927">
        <v>16</v>
      </c>
      <c r="AD927">
        <v>3</v>
      </c>
      <c r="AE927">
        <v>4</v>
      </c>
      <c r="AF927">
        <v>0</v>
      </c>
      <c r="AG927">
        <v>18</v>
      </c>
      <c r="AH927">
        <v>2</v>
      </c>
      <c r="AI927">
        <v>0</v>
      </c>
      <c r="AJ927">
        <v>0</v>
      </c>
      <c r="AK927" t="str">
        <f>IF(Table2[[#This Row],[Alpha]]&gt;3%,"high performer",IF(Table2[[#This Row],[Alpha]]&gt;0%,"average performer","low performer"))</f>
        <v>low performer</v>
      </c>
      <c r="AL927" s="8">
        <v>3076.6787922654071</v>
      </c>
      <c r="AM927">
        <f>Table2[[#This Row],[Salary]]/Table2[[#This Row],[Market Salary]]</f>
        <v>0.77096120854834471</v>
      </c>
      <c r="AN927" t="str">
        <f>IF(AND(Table2[[#This Row],[Alpha]]&gt;3%,Table2[[#This Row],[Salary]]&lt;MEDIAN(G:G)),"Underpaid",IF(AND(Table2[[#This Row],[Alpha]]&lt;0,Table2[[#This Row],[Salary]]&gt;MEDIAN(G:G)),"Overpaid","Fair"))</f>
        <v>Fair</v>
      </c>
      <c r="AO927" t="str">
        <f>IF(AND(Table2[[#This Row],[Alpha]]&gt;3%,Table2[[#This Row],[Tenure]]&gt;5),"Ready Now",IF(AND(Table2[[#This Row],[Alpha]]&gt;0,Table2[[#This Row],[Tenure]]&gt;3),"Ready Soon","Not Ready"))</f>
        <v>Not Ready</v>
      </c>
    </row>
    <row r="928" spans="1:41" x14ac:dyDescent="0.35">
      <c r="A928">
        <v>43</v>
      </c>
      <c r="B928" t="s">
        <v>32</v>
      </c>
      <c r="C928">
        <v>4</v>
      </c>
      <c r="D928" t="s">
        <v>29</v>
      </c>
      <c r="E928" t="s">
        <v>30</v>
      </c>
      <c r="F928">
        <v>4</v>
      </c>
      <c r="G928" s="7">
        <v>10231</v>
      </c>
      <c r="H928" t="s">
        <v>32</v>
      </c>
      <c r="I928">
        <v>4</v>
      </c>
      <c r="J928">
        <v>21</v>
      </c>
      <c r="K928" s="5">
        <v>0.1</v>
      </c>
      <c r="L928" s="5">
        <v>0.09</v>
      </c>
      <c r="M928" s="6">
        <f t="shared" si="42"/>
        <v>1.0000000000000009E-2</v>
      </c>
      <c r="N928" s="8">
        <f t="shared" si="43"/>
        <v>2046.2</v>
      </c>
      <c r="O928">
        <v>500</v>
      </c>
      <c r="P928" t="str">
        <f t="shared" si="44"/>
        <v>low</v>
      </c>
      <c r="Q928" t="s">
        <v>26</v>
      </c>
      <c r="R928">
        <v>531</v>
      </c>
      <c r="S928" t="s">
        <v>27</v>
      </c>
      <c r="T928">
        <v>4</v>
      </c>
      <c r="U928">
        <v>4</v>
      </c>
      <c r="V928" t="s">
        <v>48</v>
      </c>
      <c r="W928">
        <v>56</v>
      </c>
      <c r="X928">
        <v>2</v>
      </c>
      <c r="Y928">
        <v>3</v>
      </c>
      <c r="Z928" t="s">
        <v>31</v>
      </c>
      <c r="AA928">
        <v>20364</v>
      </c>
      <c r="AB928">
        <v>3</v>
      </c>
      <c r="AC928">
        <v>14</v>
      </c>
      <c r="AD928">
        <v>3</v>
      </c>
      <c r="AE928">
        <v>4</v>
      </c>
      <c r="AF928">
        <v>0</v>
      </c>
      <c r="AG928">
        <v>23</v>
      </c>
      <c r="AH928">
        <v>3</v>
      </c>
      <c r="AI928">
        <v>7</v>
      </c>
      <c r="AJ928">
        <v>15</v>
      </c>
      <c r="AK928" t="str">
        <f>IF(Table2[[#This Row],[Alpha]]&gt;3%,"high performer",IF(Table2[[#This Row],[Alpha]]&gt;0%,"average performer","low performer"))</f>
        <v>average performer</v>
      </c>
      <c r="AL928" s="8">
        <v>11843.943788557393</v>
      </c>
      <c r="AM928">
        <f>Table2[[#This Row],[Salary]]/Table2[[#This Row],[Market Salary]]</f>
        <v>0.86381700070919942</v>
      </c>
      <c r="AN928" t="str">
        <f>IF(AND(Table2[[#This Row],[Alpha]]&gt;3%,Table2[[#This Row],[Salary]]&lt;MEDIAN(G:G)),"Underpaid",IF(AND(Table2[[#This Row],[Alpha]]&lt;0,Table2[[#This Row],[Salary]]&gt;MEDIAN(G:G)),"Overpaid","Fair"))</f>
        <v>Fair</v>
      </c>
      <c r="AO928" t="str">
        <f>IF(AND(Table2[[#This Row],[Alpha]]&gt;3%,Table2[[#This Row],[Tenure]]&gt;5),"Ready Now",IF(AND(Table2[[#This Row],[Alpha]]&gt;0,Table2[[#This Row],[Tenure]]&gt;3),"Ready Soon","Not Ready"))</f>
        <v>Ready Soon</v>
      </c>
    </row>
    <row r="929" spans="1:41" x14ac:dyDescent="0.35">
      <c r="A929">
        <v>36</v>
      </c>
      <c r="B929" t="s">
        <v>32</v>
      </c>
      <c r="C929">
        <v>3</v>
      </c>
      <c r="D929" t="s">
        <v>29</v>
      </c>
      <c r="E929" t="s">
        <v>42</v>
      </c>
      <c r="F929">
        <v>2</v>
      </c>
      <c r="G929" s="7">
        <v>5410</v>
      </c>
      <c r="H929" t="s">
        <v>25</v>
      </c>
      <c r="I929">
        <v>3</v>
      </c>
      <c r="J929">
        <v>16</v>
      </c>
      <c r="K929" s="5">
        <v>0.12</v>
      </c>
      <c r="L929" s="5">
        <v>0.09</v>
      </c>
      <c r="M929" s="6">
        <f t="shared" si="42"/>
        <v>0.03</v>
      </c>
      <c r="N929" s="8">
        <f t="shared" si="43"/>
        <v>1082</v>
      </c>
      <c r="O929">
        <v>500</v>
      </c>
      <c r="P929" t="str">
        <f t="shared" si="44"/>
        <v>medium</v>
      </c>
      <c r="Q929" t="s">
        <v>26</v>
      </c>
      <c r="R929">
        <v>429</v>
      </c>
      <c r="S929" t="s">
        <v>34</v>
      </c>
      <c r="T929">
        <v>2</v>
      </c>
      <c r="U929">
        <v>4</v>
      </c>
      <c r="V929" t="s">
        <v>28</v>
      </c>
      <c r="W929">
        <v>53</v>
      </c>
      <c r="X929">
        <v>3</v>
      </c>
      <c r="Y929">
        <v>2</v>
      </c>
      <c r="Z929" t="s">
        <v>31</v>
      </c>
      <c r="AA929">
        <v>2323</v>
      </c>
      <c r="AB929">
        <v>9</v>
      </c>
      <c r="AC929">
        <v>11</v>
      </c>
      <c r="AD929">
        <v>3</v>
      </c>
      <c r="AE929">
        <v>4</v>
      </c>
      <c r="AF929">
        <v>0</v>
      </c>
      <c r="AG929">
        <v>18</v>
      </c>
      <c r="AH929">
        <v>2</v>
      </c>
      <c r="AI929">
        <v>14</v>
      </c>
      <c r="AJ929">
        <v>5</v>
      </c>
      <c r="AK929" t="str">
        <f>IF(Table2[[#This Row],[Alpha]]&gt;3%,"high performer",IF(Table2[[#This Row],[Alpha]]&gt;0%,"average performer","low performer"))</f>
        <v>average performer</v>
      </c>
      <c r="AL929" s="8">
        <v>5841.6539101004209</v>
      </c>
      <c r="AM929">
        <f>Table2[[#This Row],[Salary]]/Table2[[#This Row],[Market Salary]]</f>
        <v>0.9261075858407023</v>
      </c>
      <c r="AN929" t="str">
        <f>IF(AND(Table2[[#This Row],[Alpha]]&gt;3%,Table2[[#This Row],[Salary]]&lt;MEDIAN(G:G)),"Underpaid",IF(AND(Table2[[#This Row],[Alpha]]&lt;0,Table2[[#This Row],[Salary]]&gt;MEDIAN(G:G)),"Overpaid","Fair"))</f>
        <v>Fair</v>
      </c>
      <c r="AO929" t="str">
        <f>IF(AND(Table2[[#This Row],[Alpha]]&gt;3%,Table2[[#This Row],[Tenure]]&gt;5),"Ready Now",IF(AND(Table2[[#This Row],[Alpha]]&gt;0,Table2[[#This Row],[Tenure]]&gt;3),"Ready Soon","Not Ready"))</f>
        <v>Ready Soon</v>
      </c>
    </row>
    <row r="930" spans="1:41" x14ac:dyDescent="0.35">
      <c r="A930">
        <v>44</v>
      </c>
      <c r="B930" t="s">
        <v>25</v>
      </c>
      <c r="C930">
        <v>1</v>
      </c>
      <c r="D930" t="s">
        <v>29</v>
      </c>
      <c r="E930" t="s">
        <v>43</v>
      </c>
      <c r="F930">
        <v>4</v>
      </c>
      <c r="G930" s="7">
        <v>7978</v>
      </c>
      <c r="H930" t="s">
        <v>32</v>
      </c>
      <c r="I930">
        <v>3</v>
      </c>
      <c r="J930">
        <v>10</v>
      </c>
      <c r="K930" s="5">
        <v>0.1</v>
      </c>
      <c r="L930" s="5">
        <v>0.1</v>
      </c>
      <c r="M930" s="6">
        <f t="shared" si="42"/>
        <v>0</v>
      </c>
      <c r="N930" s="8">
        <f t="shared" si="43"/>
        <v>1595.6000000000001</v>
      </c>
      <c r="O930">
        <v>4500</v>
      </c>
      <c r="P930" t="str">
        <f t="shared" si="44"/>
        <v>low</v>
      </c>
      <c r="Q930" t="s">
        <v>26</v>
      </c>
      <c r="R930">
        <v>621</v>
      </c>
      <c r="S930" t="s">
        <v>34</v>
      </c>
      <c r="T930">
        <v>15</v>
      </c>
      <c r="U930">
        <v>3</v>
      </c>
      <c r="V930" t="s">
        <v>40</v>
      </c>
      <c r="W930">
        <v>73</v>
      </c>
      <c r="X930">
        <v>3</v>
      </c>
      <c r="Y930">
        <v>3</v>
      </c>
      <c r="Z930" t="s">
        <v>37</v>
      </c>
      <c r="AA930">
        <v>14075</v>
      </c>
      <c r="AB930">
        <v>1</v>
      </c>
      <c r="AC930">
        <v>11</v>
      </c>
      <c r="AD930">
        <v>3</v>
      </c>
      <c r="AE930">
        <v>4</v>
      </c>
      <c r="AF930">
        <v>1</v>
      </c>
      <c r="AG930">
        <v>10</v>
      </c>
      <c r="AH930">
        <v>2</v>
      </c>
      <c r="AI930">
        <v>7</v>
      </c>
      <c r="AJ930">
        <v>0</v>
      </c>
      <c r="AK930" t="str">
        <f>IF(Table2[[#This Row],[Alpha]]&gt;3%,"high performer",IF(Table2[[#This Row],[Alpha]]&gt;0%,"average performer","low performer"))</f>
        <v>low performer</v>
      </c>
      <c r="AL930" s="8">
        <v>9210.5426170057453</v>
      </c>
      <c r="AM930">
        <f>Table2[[#This Row],[Salary]]/Table2[[#This Row],[Market Salary]]</f>
        <v>0.86618132413501248</v>
      </c>
      <c r="AN930" t="str">
        <f>IF(AND(Table2[[#This Row],[Alpha]]&gt;3%,Table2[[#This Row],[Salary]]&lt;MEDIAN(G:G)),"Underpaid",IF(AND(Table2[[#This Row],[Alpha]]&lt;0,Table2[[#This Row],[Salary]]&gt;MEDIAN(G:G)),"Overpaid","Fair"))</f>
        <v>Fair</v>
      </c>
      <c r="AO930" t="str">
        <f>IF(AND(Table2[[#This Row],[Alpha]]&gt;3%,Table2[[#This Row],[Tenure]]&gt;5),"Ready Now",IF(AND(Table2[[#This Row],[Alpha]]&gt;0,Table2[[#This Row],[Tenure]]&gt;3),"Ready Soon","Not Ready"))</f>
        <v>Not Ready</v>
      </c>
    </row>
    <row r="931" spans="1:41" x14ac:dyDescent="0.35">
      <c r="A931">
        <v>28</v>
      </c>
      <c r="B931" t="s">
        <v>32</v>
      </c>
      <c r="C931">
        <v>4</v>
      </c>
      <c r="D931" t="s">
        <v>35</v>
      </c>
      <c r="E931" t="s">
        <v>39</v>
      </c>
      <c r="F931">
        <v>4</v>
      </c>
      <c r="G931" s="7">
        <v>3867</v>
      </c>
      <c r="H931" t="s">
        <v>25</v>
      </c>
      <c r="I931">
        <v>3</v>
      </c>
      <c r="J931">
        <v>2</v>
      </c>
      <c r="K931" s="5">
        <v>0.08</v>
      </c>
      <c r="L931" s="5">
        <v>0.1</v>
      </c>
      <c r="M931" s="6">
        <f t="shared" si="42"/>
        <v>-2.0000000000000004E-2</v>
      </c>
      <c r="N931" s="8">
        <f t="shared" si="43"/>
        <v>773.40000000000009</v>
      </c>
      <c r="O931">
        <v>3000</v>
      </c>
      <c r="P931" t="str">
        <f t="shared" si="44"/>
        <v>medium</v>
      </c>
      <c r="Q931" t="s">
        <v>33</v>
      </c>
      <c r="R931">
        <v>193</v>
      </c>
      <c r="S931" t="s">
        <v>34</v>
      </c>
      <c r="T931">
        <v>2</v>
      </c>
      <c r="U931">
        <v>3</v>
      </c>
      <c r="V931" t="s">
        <v>28</v>
      </c>
      <c r="W931">
        <v>52</v>
      </c>
      <c r="X931">
        <v>2</v>
      </c>
      <c r="Y931">
        <v>1</v>
      </c>
      <c r="Z931" t="s">
        <v>37</v>
      </c>
      <c r="AA931">
        <v>14222</v>
      </c>
      <c r="AB931">
        <v>1</v>
      </c>
      <c r="AC931">
        <v>12</v>
      </c>
      <c r="AD931">
        <v>3</v>
      </c>
      <c r="AE931">
        <v>2</v>
      </c>
      <c r="AF931">
        <v>1</v>
      </c>
      <c r="AG931">
        <v>2</v>
      </c>
      <c r="AH931">
        <v>2</v>
      </c>
      <c r="AI931">
        <v>2</v>
      </c>
      <c r="AJ931">
        <v>2</v>
      </c>
      <c r="AK931" t="str">
        <f>IF(Table2[[#This Row],[Alpha]]&gt;3%,"high performer",IF(Table2[[#This Row],[Alpha]]&gt;0%,"average performer","low performer"))</f>
        <v>low performer</v>
      </c>
      <c r="AL931" s="8">
        <v>4171.7837732007511</v>
      </c>
      <c r="AM931">
        <f>Table2[[#This Row],[Salary]]/Table2[[#This Row],[Market Salary]]</f>
        <v>0.92694161783775542</v>
      </c>
      <c r="AN931" t="str">
        <f>IF(AND(Table2[[#This Row],[Alpha]]&gt;3%,Table2[[#This Row],[Salary]]&lt;MEDIAN(G:G)),"Underpaid",IF(AND(Table2[[#This Row],[Alpha]]&lt;0,Table2[[#This Row],[Salary]]&gt;MEDIAN(G:G)),"Overpaid","Fair"))</f>
        <v>Fair</v>
      </c>
      <c r="AO931" t="str">
        <f>IF(AND(Table2[[#This Row],[Alpha]]&gt;3%,Table2[[#This Row],[Tenure]]&gt;5),"Ready Now",IF(AND(Table2[[#This Row],[Alpha]]&gt;0,Table2[[#This Row],[Tenure]]&gt;3),"Ready Soon","Not Ready"))</f>
        <v>Not Ready</v>
      </c>
    </row>
    <row r="932" spans="1:41" x14ac:dyDescent="0.35">
      <c r="A932">
        <v>51</v>
      </c>
      <c r="B932" t="s">
        <v>32</v>
      </c>
      <c r="C932">
        <v>2</v>
      </c>
      <c r="D932" t="s">
        <v>29</v>
      </c>
      <c r="E932" t="s">
        <v>39</v>
      </c>
      <c r="F932">
        <v>3</v>
      </c>
      <c r="G932" s="7">
        <v>2838</v>
      </c>
      <c r="H932" t="s">
        <v>32</v>
      </c>
      <c r="I932">
        <v>2</v>
      </c>
      <c r="J932">
        <v>7</v>
      </c>
      <c r="K932" s="5">
        <v>0.12</v>
      </c>
      <c r="L932" s="5">
        <v>0.09</v>
      </c>
      <c r="M932" s="6">
        <f t="shared" si="42"/>
        <v>0.03</v>
      </c>
      <c r="N932" s="8">
        <f t="shared" si="43"/>
        <v>567.6</v>
      </c>
      <c r="O932">
        <v>500</v>
      </c>
      <c r="P932" t="str">
        <f t="shared" si="44"/>
        <v>low</v>
      </c>
      <c r="Q932" t="s">
        <v>33</v>
      </c>
      <c r="R932">
        <v>968</v>
      </c>
      <c r="S932" t="s">
        <v>34</v>
      </c>
      <c r="T932">
        <v>6</v>
      </c>
      <c r="U932">
        <v>2</v>
      </c>
      <c r="V932" t="s">
        <v>40</v>
      </c>
      <c r="W932">
        <v>40</v>
      </c>
      <c r="X932">
        <v>2</v>
      </c>
      <c r="Y932">
        <v>1</v>
      </c>
      <c r="Z932" t="s">
        <v>31</v>
      </c>
      <c r="AA932">
        <v>4257</v>
      </c>
      <c r="AB932">
        <v>0</v>
      </c>
      <c r="AC932">
        <v>14</v>
      </c>
      <c r="AD932">
        <v>3</v>
      </c>
      <c r="AE932">
        <v>2</v>
      </c>
      <c r="AF932">
        <v>0</v>
      </c>
      <c r="AG932">
        <v>8</v>
      </c>
      <c r="AH932">
        <v>6</v>
      </c>
      <c r="AI932">
        <v>0</v>
      </c>
      <c r="AJ932">
        <v>7</v>
      </c>
      <c r="AK932" t="str">
        <f>IF(Table2[[#This Row],[Alpha]]&gt;3%,"high performer",IF(Table2[[#This Row],[Alpha]]&gt;0%,"average performer","low performer"))</f>
        <v>average performer</v>
      </c>
      <c r="AL932" s="8">
        <v>3633.8771224270954</v>
      </c>
      <c r="AM932">
        <f>Table2[[#This Row],[Salary]]/Table2[[#This Row],[Market Salary]]</f>
        <v>0.78098403011064865</v>
      </c>
      <c r="AN932" t="str">
        <f>IF(AND(Table2[[#This Row],[Alpha]]&gt;3%,Table2[[#This Row],[Salary]]&lt;MEDIAN(G:G)),"Underpaid",IF(AND(Table2[[#This Row],[Alpha]]&lt;0,Table2[[#This Row],[Salary]]&gt;MEDIAN(G:G)),"Overpaid","Fair"))</f>
        <v>Fair</v>
      </c>
      <c r="AO932" t="str">
        <f>IF(AND(Table2[[#This Row],[Alpha]]&gt;3%,Table2[[#This Row],[Tenure]]&gt;5),"Ready Now",IF(AND(Table2[[#This Row],[Alpha]]&gt;0,Table2[[#This Row],[Tenure]]&gt;3),"Ready Soon","Not Ready"))</f>
        <v>Ready Soon</v>
      </c>
    </row>
    <row r="933" spans="1:41" x14ac:dyDescent="0.35">
      <c r="A933">
        <v>30</v>
      </c>
      <c r="B933" t="s">
        <v>32</v>
      </c>
      <c r="C933">
        <v>3</v>
      </c>
      <c r="D933" t="s">
        <v>29</v>
      </c>
      <c r="E933" t="s">
        <v>42</v>
      </c>
      <c r="F933">
        <v>3</v>
      </c>
      <c r="G933" s="7">
        <v>4695</v>
      </c>
      <c r="H933" t="s">
        <v>25</v>
      </c>
      <c r="I933">
        <v>3</v>
      </c>
      <c r="J933">
        <v>8</v>
      </c>
      <c r="K933" s="5">
        <v>0.08</v>
      </c>
      <c r="L933" s="5">
        <v>0.11</v>
      </c>
      <c r="M933" s="6">
        <f t="shared" si="42"/>
        <v>-0.03</v>
      </c>
      <c r="N933" s="8">
        <f t="shared" si="43"/>
        <v>939</v>
      </c>
      <c r="O933">
        <v>500</v>
      </c>
      <c r="P933" t="str">
        <f t="shared" si="44"/>
        <v>low</v>
      </c>
      <c r="Q933" t="s">
        <v>44</v>
      </c>
      <c r="R933">
        <v>879</v>
      </c>
      <c r="S933" t="s">
        <v>34</v>
      </c>
      <c r="T933">
        <v>9</v>
      </c>
      <c r="U933">
        <v>2</v>
      </c>
      <c r="V933" t="s">
        <v>40</v>
      </c>
      <c r="W933">
        <v>72</v>
      </c>
      <c r="X933">
        <v>3</v>
      </c>
      <c r="Y933">
        <v>2</v>
      </c>
      <c r="Z933" t="s">
        <v>31</v>
      </c>
      <c r="AA933">
        <v>12858</v>
      </c>
      <c r="AB933">
        <v>7</v>
      </c>
      <c r="AC933">
        <v>18</v>
      </c>
      <c r="AD933">
        <v>3</v>
      </c>
      <c r="AE933">
        <v>3</v>
      </c>
      <c r="AF933">
        <v>0</v>
      </c>
      <c r="AG933">
        <v>10</v>
      </c>
      <c r="AH933">
        <v>3</v>
      </c>
      <c r="AI933">
        <v>4</v>
      </c>
      <c r="AJ933">
        <v>1</v>
      </c>
      <c r="AK933" t="str">
        <f>IF(Table2[[#This Row],[Alpha]]&gt;3%,"high performer",IF(Table2[[#This Row],[Alpha]]&gt;0%,"average performer","low performer"))</f>
        <v>low performer</v>
      </c>
      <c r="AL933" s="8">
        <v>5205.7951091330006</v>
      </c>
      <c r="AM933">
        <f>Table2[[#This Row],[Salary]]/Table2[[#This Row],[Market Salary]]</f>
        <v>0.90187952110584102</v>
      </c>
      <c r="AN933" t="str">
        <f>IF(AND(Table2[[#This Row],[Alpha]]&gt;3%,Table2[[#This Row],[Salary]]&lt;MEDIAN(G:G)),"Underpaid",IF(AND(Table2[[#This Row],[Alpha]]&lt;0,Table2[[#This Row],[Salary]]&gt;MEDIAN(G:G)),"Overpaid","Fair"))</f>
        <v>Fair</v>
      </c>
      <c r="AO933" t="str">
        <f>IF(AND(Table2[[#This Row],[Alpha]]&gt;3%,Table2[[#This Row],[Tenure]]&gt;5),"Ready Now",IF(AND(Table2[[#This Row],[Alpha]]&gt;0,Table2[[#This Row],[Tenure]]&gt;3),"Ready Soon","Not Ready"))</f>
        <v>Not Ready</v>
      </c>
    </row>
    <row r="934" spans="1:41" x14ac:dyDescent="0.35">
      <c r="A934">
        <v>29</v>
      </c>
      <c r="B934" t="s">
        <v>25</v>
      </c>
      <c r="C934">
        <v>2</v>
      </c>
      <c r="D934" t="s">
        <v>29</v>
      </c>
      <c r="E934" t="s">
        <v>39</v>
      </c>
      <c r="F934">
        <v>3</v>
      </c>
      <c r="G934" s="7">
        <v>3339</v>
      </c>
      <c r="H934" t="s">
        <v>25</v>
      </c>
      <c r="I934">
        <v>3</v>
      </c>
      <c r="J934">
        <v>7</v>
      </c>
      <c r="K934" s="5">
        <v>0.15</v>
      </c>
      <c r="L934" s="5">
        <v>0.11</v>
      </c>
      <c r="M934" s="6">
        <f t="shared" si="42"/>
        <v>3.9999999999999994E-2</v>
      </c>
      <c r="N934" s="8">
        <f t="shared" si="43"/>
        <v>667.80000000000007</v>
      </c>
      <c r="O934">
        <v>4500</v>
      </c>
      <c r="P934" t="str">
        <f t="shared" si="44"/>
        <v>low</v>
      </c>
      <c r="Q934" t="s">
        <v>26</v>
      </c>
      <c r="R934">
        <v>806</v>
      </c>
      <c r="S934" t="s">
        <v>34</v>
      </c>
      <c r="T934">
        <v>7</v>
      </c>
      <c r="U934">
        <v>3</v>
      </c>
      <c r="V934" t="s">
        <v>49</v>
      </c>
      <c r="W934">
        <v>39</v>
      </c>
      <c r="X934">
        <v>3</v>
      </c>
      <c r="Y934">
        <v>1</v>
      </c>
      <c r="Z934" t="s">
        <v>41</v>
      </c>
      <c r="AA934">
        <v>17285</v>
      </c>
      <c r="AB934">
        <v>3</v>
      </c>
      <c r="AC934">
        <v>13</v>
      </c>
      <c r="AD934">
        <v>3</v>
      </c>
      <c r="AE934">
        <v>1</v>
      </c>
      <c r="AF934">
        <v>2</v>
      </c>
      <c r="AG934">
        <v>10</v>
      </c>
      <c r="AH934">
        <v>2</v>
      </c>
      <c r="AI934">
        <v>7</v>
      </c>
      <c r="AJ934">
        <v>7</v>
      </c>
      <c r="AK934" t="str">
        <f>IF(Table2[[#This Row],[Alpha]]&gt;3%,"high performer",IF(Table2[[#This Row],[Alpha]]&gt;0%,"average performer","low performer"))</f>
        <v>high performer</v>
      </c>
      <c r="AL934" s="8">
        <v>3545.3330646701752</v>
      </c>
      <c r="AM934">
        <f>Table2[[#This Row],[Salary]]/Table2[[#This Row],[Market Salary]]</f>
        <v>0.9418015004778203</v>
      </c>
      <c r="AN934" t="str">
        <f>IF(AND(Table2[[#This Row],[Alpha]]&gt;3%,Table2[[#This Row],[Salary]]&lt;MEDIAN(G:G)),"Underpaid",IF(AND(Table2[[#This Row],[Alpha]]&lt;0,Table2[[#This Row],[Salary]]&gt;MEDIAN(G:G)),"Overpaid","Fair"))</f>
        <v>Underpaid</v>
      </c>
      <c r="AO934" t="str">
        <f>IF(AND(Table2[[#This Row],[Alpha]]&gt;3%,Table2[[#This Row],[Tenure]]&gt;5),"Ready Now",IF(AND(Table2[[#This Row],[Alpha]]&gt;0,Table2[[#This Row],[Tenure]]&gt;3),"Ready Soon","Not Ready"))</f>
        <v>Ready Now</v>
      </c>
    </row>
    <row r="935" spans="1:41" x14ac:dyDescent="0.35">
      <c r="A935">
        <v>28</v>
      </c>
      <c r="B935" t="s">
        <v>32</v>
      </c>
      <c r="C935">
        <v>4</v>
      </c>
      <c r="D935" t="s">
        <v>35</v>
      </c>
      <c r="E935" t="s">
        <v>36</v>
      </c>
      <c r="F935">
        <v>1</v>
      </c>
      <c r="G935" s="7">
        <v>2080</v>
      </c>
      <c r="H935" t="s">
        <v>32</v>
      </c>
      <c r="I935">
        <v>2</v>
      </c>
      <c r="J935">
        <v>3</v>
      </c>
      <c r="K935" s="5">
        <v>0.15</v>
      </c>
      <c r="L935" s="5">
        <v>7.0000000000000007E-2</v>
      </c>
      <c r="M935" s="6">
        <f t="shared" si="42"/>
        <v>7.9999999999999988E-2</v>
      </c>
      <c r="N935" s="8">
        <f t="shared" si="43"/>
        <v>416</v>
      </c>
      <c r="O935">
        <v>4500</v>
      </c>
      <c r="P935" t="str">
        <f t="shared" si="44"/>
        <v>low</v>
      </c>
      <c r="Q935" t="s">
        <v>26</v>
      </c>
      <c r="R935">
        <v>640</v>
      </c>
      <c r="S935" t="s">
        <v>34</v>
      </c>
      <c r="T935">
        <v>1</v>
      </c>
      <c r="U935">
        <v>3</v>
      </c>
      <c r="V935" t="s">
        <v>49</v>
      </c>
      <c r="W935">
        <v>84</v>
      </c>
      <c r="X935">
        <v>3</v>
      </c>
      <c r="Y935">
        <v>1</v>
      </c>
      <c r="Z935" t="s">
        <v>31</v>
      </c>
      <c r="AA935">
        <v>4732</v>
      </c>
      <c r="AB935">
        <v>2</v>
      </c>
      <c r="AC935">
        <v>11</v>
      </c>
      <c r="AD935">
        <v>3</v>
      </c>
      <c r="AE935">
        <v>2</v>
      </c>
      <c r="AF935">
        <v>0</v>
      </c>
      <c r="AG935">
        <v>5</v>
      </c>
      <c r="AH935">
        <v>2</v>
      </c>
      <c r="AI935">
        <v>2</v>
      </c>
      <c r="AJ935">
        <v>1</v>
      </c>
      <c r="AK935" t="str">
        <f>IF(Table2[[#This Row],[Alpha]]&gt;3%,"high performer",IF(Table2[[#This Row],[Alpha]]&gt;0%,"average performer","low performer"))</f>
        <v>high performer</v>
      </c>
      <c r="AL935" s="8">
        <v>2316.3965869723047</v>
      </c>
      <c r="AM935">
        <f>Table2[[#This Row],[Salary]]/Table2[[#This Row],[Market Salary]]</f>
        <v>0.89794641025555477</v>
      </c>
      <c r="AN935" t="str">
        <f>IF(AND(Table2[[#This Row],[Alpha]]&gt;3%,Table2[[#This Row],[Salary]]&lt;MEDIAN(G:G)),"Underpaid",IF(AND(Table2[[#This Row],[Alpha]]&lt;0,Table2[[#This Row],[Salary]]&gt;MEDIAN(G:G)),"Overpaid","Fair"))</f>
        <v>Underpaid</v>
      </c>
      <c r="AO935" t="str">
        <f>IF(AND(Table2[[#This Row],[Alpha]]&gt;3%,Table2[[#This Row],[Tenure]]&gt;5),"Ready Now",IF(AND(Table2[[#This Row],[Alpha]]&gt;0,Table2[[#This Row],[Tenure]]&gt;3),"Ready Soon","Not Ready"))</f>
        <v>Not Ready</v>
      </c>
    </row>
    <row r="936" spans="1:41" x14ac:dyDescent="0.35">
      <c r="A936">
        <v>25</v>
      </c>
      <c r="B936" t="s">
        <v>32</v>
      </c>
      <c r="C936">
        <v>4</v>
      </c>
      <c r="D936" t="s">
        <v>29</v>
      </c>
      <c r="E936" t="s">
        <v>36</v>
      </c>
      <c r="F936">
        <v>2</v>
      </c>
      <c r="G936" s="7">
        <v>2096</v>
      </c>
      <c r="H936" t="s">
        <v>32</v>
      </c>
      <c r="I936">
        <v>2</v>
      </c>
      <c r="J936">
        <v>2</v>
      </c>
      <c r="K936" s="5">
        <v>0.1</v>
      </c>
      <c r="L936" s="5">
        <v>0.09</v>
      </c>
      <c r="M936" s="6">
        <f t="shared" si="42"/>
        <v>1.0000000000000009E-2</v>
      </c>
      <c r="N936" s="8">
        <f t="shared" si="43"/>
        <v>419.20000000000005</v>
      </c>
      <c r="O936">
        <v>1200</v>
      </c>
      <c r="P936" t="str">
        <f t="shared" si="44"/>
        <v>low</v>
      </c>
      <c r="Q936" t="s">
        <v>26</v>
      </c>
      <c r="R936">
        <v>266</v>
      </c>
      <c r="S936" t="s">
        <v>34</v>
      </c>
      <c r="T936">
        <v>1</v>
      </c>
      <c r="U936">
        <v>3</v>
      </c>
      <c r="V936" t="s">
        <v>40</v>
      </c>
      <c r="W936">
        <v>40</v>
      </c>
      <c r="X936">
        <v>3</v>
      </c>
      <c r="Y936">
        <v>1</v>
      </c>
      <c r="Z936" t="s">
        <v>31</v>
      </c>
      <c r="AA936">
        <v>18830</v>
      </c>
      <c r="AB936">
        <v>1</v>
      </c>
      <c r="AC936">
        <v>18</v>
      </c>
      <c r="AD936">
        <v>3</v>
      </c>
      <c r="AE936">
        <v>4</v>
      </c>
      <c r="AF936">
        <v>0</v>
      </c>
      <c r="AG936">
        <v>2</v>
      </c>
      <c r="AH936">
        <v>3</v>
      </c>
      <c r="AI936">
        <v>2</v>
      </c>
      <c r="AJ936">
        <v>2</v>
      </c>
      <c r="AK936" t="str">
        <f>IF(Table2[[#This Row],[Alpha]]&gt;3%,"high performer",IF(Table2[[#This Row],[Alpha]]&gt;0%,"average performer","low performer"))</f>
        <v>average performer</v>
      </c>
      <c r="AL936" s="8">
        <v>2697.2923604603188</v>
      </c>
      <c r="AM936">
        <f>Table2[[#This Row],[Salary]]/Table2[[#This Row],[Market Salary]]</f>
        <v>0.7770755705704433</v>
      </c>
      <c r="AN936" t="str">
        <f>IF(AND(Table2[[#This Row],[Alpha]]&gt;3%,Table2[[#This Row],[Salary]]&lt;MEDIAN(G:G)),"Underpaid",IF(AND(Table2[[#This Row],[Alpha]]&lt;0,Table2[[#This Row],[Salary]]&gt;MEDIAN(G:G)),"Overpaid","Fair"))</f>
        <v>Fair</v>
      </c>
      <c r="AO936" t="str">
        <f>IF(AND(Table2[[#This Row],[Alpha]]&gt;3%,Table2[[#This Row],[Tenure]]&gt;5),"Ready Now",IF(AND(Table2[[#This Row],[Alpha]]&gt;0,Table2[[#This Row],[Tenure]]&gt;3),"Ready Soon","Not Ready"))</f>
        <v>Not Ready</v>
      </c>
    </row>
    <row r="937" spans="1:41" x14ac:dyDescent="0.35">
      <c r="A937">
        <v>32</v>
      </c>
      <c r="B937" t="s">
        <v>32</v>
      </c>
      <c r="C937">
        <v>3</v>
      </c>
      <c r="D937" t="s">
        <v>35</v>
      </c>
      <c r="E937" t="s">
        <v>30</v>
      </c>
      <c r="F937">
        <v>4</v>
      </c>
      <c r="G937" s="7">
        <v>6209</v>
      </c>
      <c r="H937" t="s">
        <v>32</v>
      </c>
      <c r="I937">
        <v>4</v>
      </c>
      <c r="J937">
        <v>10</v>
      </c>
      <c r="K937" s="5">
        <v>0.12</v>
      </c>
      <c r="L937" s="5">
        <v>0.1</v>
      </c>
      <c r="M937" s="6">
        <f t="shared" si="42"/>
        <v>1.999999999999999E-2</v>
      </c>
      <c r="N937" s="8">
        <f t="shared" si="43"/>
        <v>1241.8000000000002</v>
      </c>
      <c r="O937">
        <v>1200</v>
      </c>
      <c r="P937" t="str">
        <f t="shared" si="44"/>
        <v>low</v>
      </c>
      <c r="Q937" t="s">
        <v>26</v>
      </c>
      <c r="R937">
        <v>604</v>
      </c>
      <c r="S937" t="s">
        <v>27</v>
      </c>
      <c r="T937">
        <v>8</v>
      </c>
      <c r="U937">
        <v>3</v>
      </c>
      <c r="V937" t="s">
        <v>40</v>
      </c>
      <c r="W937">
        <v>56</v>
      </c>
      <c r="X937">
        <v>4</v>
      </c>
      <c r="Y937">
        <v>2</v>
      </c>
      <c r="Z937" t="s">
        <v>37</v>
      </c>
      <c r="AA937">
        <v>11693</v>
      </c>
      <c r="AB937">
        <v>1</v>
      </c>
      <c r="AC937">
        <v>15</v>
      </c>
      <c r="AD937">
        <v>3</v>
      </c>
      <c r="AE937">
        <v>3</v>
      </c>
      <c r="AF937">
        <v>2</v>
      </c>
      <c r="AG937">
        <v>10</v>
      </c>
      <c r="AH937">
        <v>4</v>
      </c>
      <c r="AI937">
        <v>7</v>
      </c>
      <c r="AJ937">
        <v>0</v>
      </c>
      <c r="AK937" t="str">
        <f>IF(Table2[[#This Row],[Alpha]]&gt;3%,"high performer",IF(Table2[[#This Row],[Alpha]]&gt;0%,"average performer","low performer"))</f>
        <v>average performer</v>
      </c>
      <c r="AL937" s="8">
        <v>7996.4518774893413</v>
      </c>
      <c r="AM937">
        <f>Table2[[#This Row],[Salary]]/Table2[[#This Row],[Market Salary]]</f>
        <v>0.77646937605900401</v>
      </c>
      <c r="AN937" t="str">
        <f>IF(AND(Table2[[#This Row],[Alpha]]&gt;3%,Table2[[#This Row],[Salary]]&lt;MEDIAN(G:G)),"Underpaid",IF(AND(Table2[[#This Row],[Alpha]]&lt;0,Table2[[#This Row],[Salary]]&gt;MEDIAN(G:G)),"Overpaid","Fair"))</f>
        <v>Fair</v>
      </c>
      <c r="AO937" t="str">
        <f>IF(AND(Table2[[#This Row],[Alpha]]&gt;3%,Table2[[#This Row],[Tenure]]&gt;5),"Ready Now",IF(AND(Table2[[#This Row],[Alpha]]&gt;0,Table2[[#This Row],[Tenure]]&gt;3),"Ready Soon","Not Ready"))</f>
        <v>Ready Soon</v>
      </c>
    </row>
    <row r="938" spans="1:41" x14ac:dyDescent="0.35">
      <c r="A938">
        <v>45</v>
      </c>
      <c r="B938" t="s">
        <v>32</v>
      </c>
      <c r="C938">
        <v>2</v>
      </c>
      <c r="D938" t="s">
        <v>29</v>
      </c>
      <c r="E938" t="s">
        <v>45</v>
      </c>
      <c r="F938">
        <v>2</v>
      </c>
      <c r="G938" s="7">
        <v>18061</v>
      </c>
      <c r="H938" t="s">
        <v>32</v>
      </c>
      <c r="I938">
        <v>3</v>
      </c>
      <c r="J938">
        <v>0</v>
      </c>
      <c r="K938" s="5">
        <v>0.15</v>
      </c>
      <c r="L938" s="5">
        <v>7.0000000000000007E-2</v>
      </c>
      <c r="M938" s="6">
        <f t="shared" si="42"/>
        <v>7.9999999999999988E-2</v>
      </c>
      <c r="N938" s="8">
        <f t="shared" si="43"/>
        <v>3612.2000000000003</v>
      </c>
      <c r="O938">
        <v>500</v>
      </c>
      <c r="P938" t="str">
        <f t="shared" si="44"/>
        <v>low</v>
      </c>
      <c r="Q938" t="s">
        <v>33</v>
      </c>
      <c r="R938">
        <v>364</v>
      </c>
      <c r="S938" t="s">
        <v>34</v>
      </c>
      <c r="T938">
        <v>25</v>
      </c>
      <c r="U938">
        <v>3</v>
      </c>
      <c r="V938" t="s">
        <v>40</v>
      </c>
      <c r="W938">
        <v>83</v>
      </c>
      <c r="X938">
        <v>3</v>
      </c>
      <c r="Y938">
        <v>5</v>
      </c>
      <c r="Z938" t="s">
        <v>31</v>
      </c>
      <c r="AA938">
        <v>13035</v>
      </c>
      <c r="AB938">
        <v>3</v>
      </c>
      <c r="AC938">
        <v>22</v>
      </c>
      <c r="AD938">
        <v>4</v>
      </c>
      <c r="AE938">
        <v>3</v>
      </c>
      <c r="AF938">
        <v>0</v>
      </c>
      <c r="AG938">
        <v>22</v>
      </c>
      <c r="AH938">
        <v>4</v>
      </c>
      <c r="AI938">
        <v>0</v>
      </c>
      <c r="AJ938">
        <v>0</v>
      </c>
      <c r="AK938" t="str">
        <f>IF(Table2[[#This Row],[Alpha]]&gt;3%,"high performer",IF(Table2[[#This Row],[Alpha]]&gt;0%,"average performer","low performer"))</f>
        <v>high performer</v>
      </c>
      <c r="AL938" s="8">
        <v>18493.830516702103</v>
      </c>
      <c r="AM938">
        <f>Table2[[#This Row],[Salary]]/Table2[[#This Row],[Market Salary]]</f>
        <v>0.97659595094097973</v>
      </c>
      <c r="AN938" t="str">
        <f>IF(AND(Table2[[#This Row],[Alpha]]&gt;3%,Table2[[#This Row],[Salary]]&lt;MEDIAN(G:G)),"Underpaid",IF(AND(Table2[[#This Row],[Alpha]]&lt;0,Table2[[#This Row],[Salary]]&gt;MEDIAN(G:G)),"Overpaid","Fair"))</f>
        <v>Fair</v>
      </c>
      <c r="AO938" t="str">
        <f>IF(AND(Table2[[#This Row],[Alpha]]&gt;3%,Table2[[#This Row],[Tenure]]&gt;5),"Ready Now",IF(AND(Table2[[#This Row],[Alpha]]&gt;0,Table2[[#This Row],[Tenure]]&gt;3),"Ready Soon","Not Ready"))</f>
        <v>Not Ready</v>
      </c>
    </row>
    <row r="939" spans="1:41" x14ac:dyDescent="0.35">
      <c r="A939">
        <v>39</v>
      </c>
      <c r="B939" t="s">
        <v>32</v>
      </c>
      <c r="C939">
        <v>3</v>
      </c>
      <c r="D939" t="s">
        <v>29</v>
      </c>
      <c r="E939" t="s">
        <v>45</v>
      </c>
      <c r="F939">
        <v>2</v>
      </c>
      <c r="G939" s="7">
        <v>17123</v>
      </c>
      <c r="H939" t="s">
        <v>25</v>
      </c>
      <c r="I939">
        <v>3</v>
      </c>
      <c r="J939">
        <v>19</v>
      </c>
      <c r="K939" s="5">
        <v>0.08</v>
      </c>
      <c r="L939" s="5">
        <v>7.0000000000000007E-2</v>
      </c>
      <c r="M939" s="6">
        <f t="shared" si="42"/>
        <v>9.999999999999995E-3</v>
      </c>
      <c r="N939" s="8">
        <f t="shared" si="43"/>
        <v>3424.6000000000004</v>
      </c>
      <c r="O939">
        <v>1200</v>
      </c>
      <c r="P939" t="str">
        <f t="shared" si="44"/>
        <v>High</v>
      </c>
      <c r="Q939" t="s">
        <v>26</v>
      </c>
      <c r="R939">
        <v>412</v>
      </c>
      <c r="S939" t="s">
        <v>34</v>
      </c>
      <c r="T939">
        <v>13</v>
      </c>
      <c r="U939">
        <v>4</v>
      </c>
      <c r="V939" t="s">
        <v>40</v>
      </c>
      <c r="W939">
        <v>94</v>
      </c>
      <c r="X939">
        <v>2</v>
      </c>
      <c r="Y939">
        <v>4</v>
      </c>
      <c r="Z939" t="s">
        <v>41</v>
      </c>
      <c r="AA939">
        <v>17334</v>
      </c>
      <c r="AB939">
        <v>6</v>
      </c>
      <c r="AC939">
        <v>13</v>
      </c>
      <c r="AD939">
        <v>3</v>
      </c>
      <c r="AE939">
        <v>4</v>
      </c>
      <c r="AF939">
        <v>2</v>
      </c>
      <c r="AG939">
        <v>21</v>
      </c>
      <c r="AH939">
        <v>4</v>
      </c>
      <c r="AI939">
        <v>9</v>
      </c>
      <c r="AJ939">
        <v>15</v>
      </c>
      <c r="AK939" t="str">
        <f>IF(Table2[[#This Row],[Alpha]]&gt;3%,"high performer",IF(Table2[[#This Row],[Alpha]]&gt;0%,"average performer","low performer"))</f>
        <v>average performer</v>
      </c>
      <c r="AL939" s="8">
        <v>19152.728860634958</v>
      </c>
      <c r="AM939">
        <f>Table2[[#This Row],[Salary]]/Table2[[#This Row],[Market Salary]]</f>
        <v>0.89402403827651389</v>
      </c>
      <c r="AN939" t="str">
        <f>IF(AND(Table2[[#This Row],[Alpha]]&gt;3%,Table2[[#This Row],[Salary]]&lt;MEDIAN(G:G)),"Underpaid",IF(AND(Table2[[#This Row],[Alpha]]&lt;0,Table2[[#This Row],[Salary]]&gt;MEDIAN(G:G)),"Overpaid","Fair"))</f>
        <v>Fair</v>
      </c>
      <c r="AO939" t="str">
        <f>IF(AND(Table2[[#This Row],[Alpha]]&gt;3%,Table2[[#This Row],[Tenure]]&gt;5),"Ready Now",IF(AND(Table2[[#This Row],[Alpha]]&gt;0,Table2[[#This Row],[Tenure]]&gt;3),"Ready Soon","Not Ready"))</f>
        <v>Ready Soon</v>
      </c>
    </row>
    <row r="940" spans="1:41" x14ac:dyDescent="0.35">
      <c r="A940">
        <v>58</v>
      </c>
      <c r="B940" t="s">
        <v>32</v>
      </c>
      <c r="C940">
        <v>1</v>
      </c>
      <c r="D940" t="s">
        <v>35</v>
      </c>
      <c r="E940" t="s">
        <v>36</v>
      </c>
      <c r="F940">
        <v>3</v>
      </c>
      <c r="G940" s="7">
        <v>2372</v>
      </c>
      <c r="H940" t="s">
        <v>32</v>
      </c>
      <c r="I940">
        <v>3</v>
      </c>
      <c r="J940">
        <v>2</v>
      </c>
      <c r="K940" s="5">
        <v>0.1</v>
      </c>
      <c r="L940" s="5">
        <v>0.1</v>
      </c>
      <c r="M940" s="6">
        <f t="shared" si="42"/>
        <v>0</v>
      </c>
      <c r="N940" s="8">
        <f t="shared" si="43"/>
        <v>474.40000000000003</v>
      </c>
      <c r="O940">
        <v>500</v>
      </c>
      <c r="P940" t="str">
        <f t="shared" si="44"/>
        <v>High</v>
      </c>
      <c r="Q940" t="s">
        <v>26</v>
      </c>
      <c r="R940">
        <v>848</v>
      </c>
      <c r="S940" t="s">
        <v>34</v>
      </c>
      <c r="T940">
        <v>23</v>
      </c>
      <c r="U940">
        <v>4</v>
      </c>
      <c r="V940" t="s">
        <v>28</v>
      </c>
      <c r="W940">
        <v>88</v>
      </c>
      <c r="X940">
        <v>3</v>
      </c>
      <c r="Y940">
        <v>1</v>
      </c>
      <c r="Z940" t="s">
        <v>41</v>
      </c>
      <c r="AA940">
        <v>26076</v>
      </c>
      <c r="AB940">
        <v>1</v>
      </c>
      <c r="AC940">
        <v>12</v>
      </c>
      <c r="AD940">
        <v>3</v>
      </c>
      <c r="AE940">
        <v>4</v>
      </c>
      <c r="AF940">
        <v>2</v>
      </c>
      <c r="AG940">
        <v>2</v>
      </c>
      <c r="AH940">
        <v>3</v>
      </c>
      <c r="AI940">
        <v>2</v>
      </c>
      <c r="AJ940">
        <v>2</v>
      </c>
      <c r="AK940" t="str">
        <f>IF(Table2[[#This Row],[Alpha]]&gt;3%,"high performer",IF(Table2[[#This Row],[Alpha]]&gt;0%,"average performer","low performer"))</f>
        <v>low performer</v>
      </c>
      <c r="AL940" s="8">
        <v>2755.4087849016537</v>
      </c>
      <c r="AM940">
        <f>Table2[[#This Row],[Salary]]/Table2[[#This Row],[Market Salary]]</f>
        <v>0.86085230365724541</v>
      </c>
      <c r="AN940" t="str">
        <f>IF(AND(Table2[[#This Row],[Alpha]]&gt;3%,Table2[[#This Row],[Salary]]&lt;MEDIAN(G:G)),"Underpaid",IF(AND(Table2[[#This Row],[Alpha]]&lt;0,Table2[[#This Row],[Salary]]&gt;MEDIAN(G:G)),"Overpaid","Fair"))</f>
        <v>Fair</v>
      </c>
      <c r="AO940" t="str">
        <f>IF(AND(Table2[[#This Row],[Alpha]]&gt;3%,Table2[[#This Row],[Tenure]]&gt;5),"Ready Now",IF(AND(Table2[[#This Row],[Alpha]]&gt;0,Table2[[#This Row],[Tenure]]&gt;3),"Ready Soon","Not Ready"))</f>
        <v>Not Ready</v>
      </c>
    </row>
    <row r="941" spans="1:41" x14ac:dyDescent="0.35">
      <c r="A941">
        <v>32</v>
      </c>
      <c r="B941" t="s">
        <v>25</v>
      </c>
      <c r="C941">
        <v>4</v>
      </c>
      <c r="D941" t="s">
        <v>35</v>
      </c>
      <c r="E941" t="s">
        <v>39</v>
      </c>
      <c r="F941">
        <v>3</v>
      </c>
      <c r="G941" s="7">
        <v>4883</v>
      </c>
      <c r="H941" t="s">
        <v>32</v>
      </c>
      <c r="I941">
        <v>3</v>
      </c>
      <c r="J941">
        <v>10</v>
      </c>
      <c r="K941" s="5">
        <v>0.1</v>
      </c>
      <c r="L941" s="5">
        <v>0.11</v>
      </c>
      <c r="M941" s="6">
        <f t="shared" si="42"/>
        <v>-9.999999999999995E-3</v>
      </c>
      <c r="N941" s="8">
        <f t="shared" si="43"/>
        <v>976.6</v>
      </c>
      <c r="O941">
        <v>500</v>
      </c>
      <c r="P941" t="str">
        <f t="shared" si="44"/>
        <v>low</v>
      </c>
      <c r="Q941" t="s">
        <v>26</v>
      </c>
      <c r="R941">
        <v>1089</v>
      </c>
      <c r="S941" t="s">
        <v>34</v>
      </c>
      <c r="T941">
        <v>7</v>
      </c>
      <c r="U941">
        <v>2</v>
      </c>
      <c r="V941" t="s">
        <v>28</v>
      </c>
      <c r="W941">
        <v>79</v>
      </c>
      <c r="X941">
        <v>3</v>
      </c>
      <c r="Y941">
        <v>2</v>
      </c>
      <c r="Z941" t="s">
        <v>37</v>
      </c>
      <c r="AA941">
        <v>22845</v>
      </c>
      <c r="AB941">
        <v>1</v>
      </c>
      <c r="AC941">
        <v>18</v>
      </c>
      <c r="AD941">
        <v>3</v>
      </c>
      <c r="AE941">
        <v>1</v>
      </c>
      <c r="AF941">
        <v>1</v>
      </c>
      <c r="AG941">
        <v>10</v>
      </c>
      <c r="AH941">
        <v>3</v>
      </c>
      <c r="AI941">
        <v>4</v>
      </c>
      <c r="AJ941">
        <v>1</v>
      </c>
      <c r="AK941" t="str">
        <f>IF(Table2[[#This Row],[Alpha]]&gt;3%,"high performer",IF(Table2[[#This Row],[Alpha]]&gt;0%,"average performer","low performer"))</f>
        <v>low performer</v>
      </c>
      <c r="AL941" s="8">
        <v>5472.3457856368932</v>
      </c>
      <c r="AM941">
        <f>Table2[[#This Row],[Salary]]/Table2[[#This Row],[Market Salary]]</f>
        <v>0.89230472475190947</v>
      </c>
      <c r="AN941" t="str">
        <f>IF(AND(Table2[[#This Row],[Alpha]]&gt;3%,Table2[[#This Row],[Salary]]&lt;MEDIAN(G:G)),"Underpaid",IF(AND(Table2[[#This Row],[Alpha]]&lt;0,Table2[[#This Row],[Salary]]&gt;MEDIAN(G:G)),"Overpaid","Fair"))</f>
        <v>Fair</v>
      </c>
      <c r="AO941" t="str">
        <f>IF(AND(Table2[[#This Row],[Alpha]]&gt;3%,Table2[[#This Row],[Tenure]]&gt;5),"Ready Now",IF(AND(Table2[[#This Row],[Alpha]]&gt;0,Table2[[#This Row],[Tenure]]&gt;3),"Ready Soon","Not Ready"))</f>
        <v>Not Ready</v>
      </c>
    </row>
    <row r="942" spans="1:41" x14ac:dyDescent="0.35">
      <c r="A942">
        <v>39</v>
      </c>
      <c r="B942" t="s">
        <v>25</v>
      </c>
      <c r="C942">
        <v>3</v>
      </c>
      <c r="D942" t="s">
        <v>35</v>
      </c>
      <c r="E942" t="s">
        <v>36</v>
      </c>
      <c r="F942">
        <v>1</v>
      </c>
      <c r="G942" s="7">
        <v>3904</v>
      </c>
      <c r="H942" t="s">
        <v>32</v>
      </c>
      <c r="I942">
        <v>3</v>
      </c>
      <c r="J942">
        <v>5</v>
      </c>
      <c r="K942" s="5">
        <v>0.08</v>
      </c>
      <c r="L942" s="5">
        <v>0.1</v>
      </c>
      <c r="M942" s="6">
        <f t="shared" si="42"/>
        <v>-2.0000000000000004E-2</v>
      </c>
      <c r="N942" s="8">
        <f t="shared" si="43"/>
        <v>780.80000000000007</v>
      </c>
      <c r="O942">
        <v>3000</v>
      </c>
      <c r="P942" t="str">
        <f t="shared" si="44"/>
        <v>low</v>
      </c>
      <c r="Q942" t="s">
        <v>26</v>
      </c>
      <c r="R942">
        <v>360</v>
      </c>
      <c r="S942" t="s">
        <v>34</v>
      </c>
      <c r="T942">
        <v>23</v>
      </c>
      <c r="U942">
        <v>3</v>
      </c>
      <c r="V942" t="s">
        <v>40</v>
      </c>
      <c r="W942">
        <v>93</v>
      </c>
      <c r="X942">
        <v>3</v>
      </c>
      <c r="Y942">
        <v>1</v>
      </c>
      <c r="Z942" t="s">
        <v>31</v>
      </c>
      <c r="AA942">
        <v>22154</v>
      </c>
      <c r="AB942">
        <v>0</v>
      </c>
      <c r="AC942">
        <v>13</v>
      </c>
      <c r="AD942">
        <v>3</v>
      </c>
      <c r="AE942">
        <v>1</v>
      </c>
      <c r="AF942">
        <v>0</v>
      </c>
      <c r="AG942">
        <v>6</v>
      </c>
      <c r="AH942">
        <v>2</v>
      </c>
      <c r="AI942">
        <v>2</v>
      </c>
      <c r="AJ942">
        <v>0</v>
      </c>
      <c r="AK942" t="str">
        <f>IF(Table2[[#This Row],[Alpha]]&gt;3%,"high performer",IF(Table2[[#This Row],[Alpha]]&gt;0%,"average performer","low performer"))</f>
        <v>low performer</v>
      </c>
      <c r="AL942" s="8">
        <v>4089.4714133968077</v>
      </c>
      <c r="AM942">
        <f>Table2[[#This Row],[Salary]]/Table2[[#This Row],[Market Salary]]</f>
        <v>0.95464660474475571</v>
      </c>
      <c r="AN942" t="str">
        <f>IF(AND(Table2[[#This Row],[Alpha]]&gt;3%,Table2[[#This Row],[Salary]]&lt;MEDIAN(G:G)),"Underpaid",IF(AND(Table2[[#This Row],[Alpha]]&lt;0,Table2[[#This Row],[Salary]]&gt;MEDIAN(G:G)),"Overpaid","Fair"))</f>
        <v>Fair</v>
      </c>
      <c r="AO942" t="str">
        <f>IF(AND(Table2[[#This Row],[Alpha]]&gt;3%,Table2[[#This Row],[Tenure]]&gt;5),"Ready Now",IF(AND(Table2[[#This Row],[Alpha]]&gt;0,Table2[[#This Row],[Tenure]]&gt;3),"Ready Soon","Not Ready"))</f>
        <v>Not Ready</v>
      </c>
    </row>
    <row r="943" spans="1:41" x14ac:dyDescent="0.35">
      <c r="A943">
        <v>30</v>
      </c>
      <c r="B943" t="s">
        <v>32</v>
      </c>
      <c r="C943">
        <v>1</v>
      </c>
      <c r="D943" t="s">
        <v>29</v>
      </c>
      <c r="E943" t="s">
        <v>39</v>
      </c>
      <c r="F943">
        <v>4</v>
      </c>
      <c r="G943" s="7">
        <v>4627</v>
      </c>
      <c r="H943" t="s">
        <v>32</v>
      </c>
      <c r="I943">
        <v>3</v>
      </c>
      <c r="J943">
        <v>9</v>
      </c>
      <c r="K943" s="5">
        <v>0.15</v>
      </c>
      <c r="L943" s="5">
        <v>7.0000000000000007E-2</v>
      </c>
      <c r="M943" s="6">
        <f t="shared" si="42"/>
        <v>7.9999999999999988E-2</v>
      </c>
      <c r="N943" s="8">
        <f t="shared" si="43"/>
        <v>925.40000000000009</v>
      </c>
      <c r="O943">
        <v>1200</v>
      </c>
      <c r="P943" t="str">
        <f t="shared" si="44"/>
        <v>low</v>
      </c>
      <c r="Q943" t="s">
        <v>26</v>
      </c>
      <c r="R943">
        <v>1138</v>
      </c>
      <c r="S943" t="s">
        <v>34</v>
      </c>
      <c r="T943">
        <v>6</v>
      </c>
      <c r="U943">
        <v>3</v>
      </c>
      <c r="V943" t="s">
        <v>49</v>
      </c>
      <c r="W943">
        <v>48</v>
      </c>
      <c r="X943">
        <v>2</v>
      </c>
      <c r="Y943">
        <v>2</v>
      </c>
      <c r="Z943" t="s">
        <v>37</v>
      </c>
      <c r="AA943">
        <v>23631</v>
      </c>
      <c r="AB943">
        <v>0</v>
      </c>
      <c r="AC943">
        <v>12</v>
      </c>
      <c r="AD943">
        <v>3</v>
      </c>
      <c r="AE943">
        <v>1</v>
      </c>
      <c r="AF943">
        <v>1</v>
      </c>
      <c r="AG943">
        <v>10</v>
      </c>
      <c r="AH943">
        <v>6</v>
      </c>
      <c r="AI943">
        <v>2</v>
      </c>
      <c r="AJ943">
        <v>6</v>
      </c>
      <c r="AK943" t="str">
        <f>IF(Table2[[#This Row],[Alpha]]&gt;3%,"high performer",IF(Table2[[#This Row],[Alpha]]&gt;0%,"average performer","low performer"))</f>
        <v>high performer</v>
      </c>
      <c r="AL943" s="8">
        <v>5149.4523213782304</v>
      </c>
      <c r="AM943">
        <f>Table2[[#This Row],[Salary]]/Table2[[#This Row],[Market Salary]]</f>
        <v>0.8985421577340873</v>
      </c>
      <c r="AN943" t="str">
        <f>IF(AND(Table2[[#This Row],[Alpha]]&gt;3%,Table2[[#This Row],[Salary]]&lt;MEDIAN(G:G)),"Underpaid",IF(AND(Table2[[#This Row],[Alpha]]&lt;0,Table2[[#This Row],[Salary]]&gt;MEDIAN(G:G)),"Overpaid","Fair"))</f>
        <v>Underpaid</v>
      </c>
      <c r="AO943" t="str">
        <f>IF(AND(Table2[[#This Row],[Alpha]]&gt;3%,Table2[[#This Row],[Tenure]]&gt;5),"Ready Now",IF(AND(Table2[[#This Row],[Alpha]]&gt;0,Table2[[#This Row],[Tenure]]&gt;3),"Ready Soon","Not Ready"))</f>
        <v>Ready Now</v>
      </c>
    </row>
    <row r="944" spans="1:41" x14ac:dyDescent="0.35">
      <c r="A944">
        <v>36</v>
      </c>
      <c r="B944" t="s">
        <v>32</v>
      </c>
      <c r="C944">
        <v>4</v>
      </c>
      <c r="D944" t="s">
        <v>29</v>
      </c>
      <c r="E944" t="s">
        <v>43</v>
      </c>
      <c r="F944">
        <v>3</v>
      </c>
      <c r="G944" s="7">
        <v>7094</v>
      </c>
      <c r="H944" t="s">
        <v>32</v>
      </c>
      <c r="I944">
        <v>3</v>
      </c>
      <c r="J944">
        <v>7</v>
      </c>
      <c r="K944" s="5">
        <v>0.12</v>
      </c>
      <c r="L944" s="5">
        <v>0.11</v>
      </c>
      <c r="M944" s="6">
        <f t="shared" si="42"/>
        <v>9.999999999999995E-3</v>
      </c>
      <c r="N944" s="8">
        <f t="shared" si="43"/>
        <v>1418.8000000000002</v>
      </c>
      <c r="O944">
        <v>3000</v>
      </c>
      <c r="P944" t="str">
        <f t="shared" si="44"/>
        <v>low</v>
      </c>
      <c r="Q944" t="s">
        <v>26</v>
      </c>
      <c r="R944">
        <v>325</v>
      </c>
      <c r="S944" t="s">
        <v>34</v>
      </c>
      <c r="T944">
        <v>10</v>
      </c>
      <c r="U944">
        <v>4</v>
      </c>
      <c r="V944" t="s">
        <v>49</v>
      </c>
      <c r="W944">
        <v>63</v>
      </c>
      <c r="X944">
        <v>3</v>
      </c>
      <c r="Y944">
        <v>3</v>
      </c>
      <c r="Z944" t="s">
        <v>37</v>
      </c>
      <c r="AA944">
        <v>5747</v>
      </c>
      <c r="AB944">
        <v>3</v>
      </c>
      <c r="AC944">
        <v>12</v>
      </c>
      <c r="AD944">
        <v>3</v>
      </c>
      <c r="AE944">
        <v>1</v>
      </c>
      <c r="AF944">
        <v>0</v>
      </c>
      <c r="AG944">
        <v>10</v>
      </c>
      <c r="AH944">
        <v>0</v>
      </c>
      <c r="AI944">
        <v>7</v>
      </c>
      <c r="AJ944">
        <v>1</v>
      </c>
      <c r="AK944" t="str">
        <f>IF(Table2[[#This Row],[Alpha]]&gt;3%,"high performer",IF(Table2[[#This Row],[Alpha]]&gt;0%,"average performer","low performer"))</f>
        <v>average performer</v>
      </c>
      <c r="AL944" s="8">
        <v>8914.1298236235943</v>
      </c>
      <c r="AM944">
        <f>Table2[[#This Row],[Salary]]/Table2[[#This Row],[Market Salary]]</f>
        <v>0.79581519905622022</v>
      </c>
      <c r="AN944" t="str">
        <f>IF(AND(Table2[[#This Row],[Alpha]]&gt;3%,Table2[[#This Row],[Salary]]&lt;MEDIAN(G:G)),"Underpaid",IF(AND(Table2[[#This Row],[Alpha]]&lt;0,Table2[[#This Row],[Salary]]&gt;MEDIAN(G:G)),"Overpaid","Fair"))</f>
        <v>Fair</v>
      </c>
      <c r="AO944" t="str">
        <f>IF(AND(Table2[[#This Row],[Alpha]]&gt;3%,Table2[[#This Row],[Tenure]]&gt;5),"Ready Now",IF(AND(Table2[[#This Row],[Alpha]]&gt;0,Table2[[#This Row],[Tenure]]&gt;3),"Ready Soon","Not Ready"))</f>
        <v>Ready Soon</v>
      </c>
    </row>
    <row r="945" spans="1:41" x14ac:dyDescent="0.35">
      <c r="A945">
        <v>46</v>
      </c>
      <c r="B945" t="s">
        <v>32</v>
      </c>
      <c r="C945">
        <v>4</v>
      </c>
      <c r="D945" t="s">
        <v>29</v>
      </c>
      <c r="E945" t="s">
        <v>50</v>
      </c>
      <c r="F945">
        <v>1</v>
      </c>
      <c r="G945" s="7">
        <v>3423</v>
      </c>
      <c r="H945" t="s">
        <v>32</v>
      </c>
      <c r="I945">
        <v>4</v>
      </c>
      <c r="J945">
        <v>7</v>
      </c>
      <c r="K945" s="5">
        <v>0.08</v>
      </c>
      <c r="L945" s="5">
        <v>7.0000000000000007E-2</v>
      </c>
      <c r="M945" s="6">
        <f t="shared" si="42"/>
        <v>9.999999999999995E-3</v>
      </c>
      <c r="N945" s="8">
        <f t="shared" si="43"/>
        <v>684.6</v>
      </c>
      <c r="O945">
        <v>1200</v>
      </c>
      <c r="P945" t="str">
        <f t="shared" si="44"/>
        <v>medium</v>
      </c>
      <c r="Q945" t="s">
        <v>26</v>
      </c>
      <c r="R945">
        <v>991</v>
      </c>
      <c r="S945" t="s">
        <v>50</v>
      </c>
      <c r="T945">
        <v>1</v>
      </c>
      <c r="U945">
        <v>2</v>
      </c>
      <c r="V945" t="s">
        <v>28</v>
      </c>
      <c r="W945">
        <v>44</v>
      </c>
      <c r="X945">
        <v>3</v>
      </c>
      <c r="Y945">
        <v>1</v>
      </c>
      <c r="Z945" t="s">
        <v>31</v>
      </c>
      <c r="AA945">
        <v>22957</v>
      </c>
      <c r="AB945">
        <v>6</v>
      </c>
      <c r="AC945">
        <v>12</v>
      </c>
      <c r="AD945">
        <v>3</v>
      </c>
      <c r="AE945">
        <v>3</v>
      </c>
      <c r="AF945">
        <v>0</v>
      </c>
      <c r="AG945">
        <v>10</v>
      </c>
      <c r="AH945">
        <v>3</v>
      </c>
      <c r="AI945">
        <v>6</v>
      </c>
      <c r="AJ945">
        <v>5</v>
      </c>
      <c r="AK945" t="str">
        <f>IF(Table2[[#This Row],[Alpha]]&gt;3%,"high performer",IF(Table2[[#This Row],[Alpha]]&gt;0%,"average performer","low performer"))</f>
        <v>average performer</v>
      </c>
      <c r="AL945" s="8">
        <v>3502.1691091879175</v>
      </c>
      <c r="AM945">
        <f>Table2[[#This Row],[Salary]]/Table2[[#This Row],[Market Salary]]</f>
        <v>0.97739426432029852</v>
      </c>
      <c r="AN945" t="str">
        <f>IF(AND(Table2[[#This Row],[Alpha]]&gt;3%,Table2[[#This Row],[Salary]]&lt;MEDIAN(G:G)),"Underpaid",IF(AND(Table2[[#This Row],[Alpha]]&lt;0,Table2[[#This Row],[Salary]]&gt;MEDIAN(G:G)),"Overpaid","Fair"))</f>
        <v>Fair</v>
      </c>
      <c r="AO945" t="str">
        <f>IF(AND(Table2[[#This Row],[Alpha]]&gt;3%,Table2[[#This Row],[Tenure]]&gt;5),"Ready Now",IF(AND(Table2[[#This Row],[Alpha]]&gt;0,Table2[[#This Row],[Tenure]]&gt;3),"Ready Soon","Not Ready"))</f>
        <v>Ready Soon</v>
      </c>
    </row>
    <row r="946" spans="1:41" x14ac:dyDescent="0.35">
      <c r="A946">
        <v>28</v>
      </c>
      <c r="B946" t="s">
        <v>32</v>
      </c>
      <c r="C946">
        <v>3</v>
      </c>
      <c r="D946" t="s">
        <v>29</v>
      </c>
      <c r="E946" t="s">
        <v>39</v>
      </c>
      <c r="F946">
        <v>4</v>
      </c>
      <c r="G946" s="7">
        <v>6674</v>
      </c>
      <c r="H946" t="s">
        <v>32</v>
      </c>
      <c r="I946">
        <v>3</v>
      </c>
      <c r="J946">
        <v>9</v>
      </c>
      <c r="K946" s="5">
        <v>0.08</v>
      </c>
      <c r="L946" s="5">
        <v>0.11</v>
      </c>
      <c r="M946" s="6">
        <f t="shared" si="42"/>
        <v>-0.03</v>
      </c>
      <c r="N946" s="8">
        <f t="shared" si="43"/>
        <v>1334.8000000000002</v>
      </c>
      <c r="O946">
        <v>500</v>
      </c>
      <c r="P946" t="str">
        <f t="shared" si="44"/>
        <v>low</v>
      </c>
      <c r="Q946" t="s">
        <v>44</v>
      </c>
      <c r="R946">
        <v>1476</v>
      </c>
      <c r="S946" t="s">
        <v>34</v>
      </c>
      <c r="T946">
        <v>1</v>
      </c>
      <c r="U946">
        <v>3</v>
      </c>
      <c r="V946" t="s">
        <v>28</v>
      </c>
      <c r="W946">
        <v>55</v>
      </c>
      <c r="X946">
        <v>1</v>
      </c>
      <c r="Y946">
        <v>2</v>
      </c>
      <c r="Z946" t="s">
        <v>37</v>
      </c>
      <c r="AA946">
        <v>16392</v>
      </c>
      <c r="AB946">
        <v>0</v>
      </c>
      <c r="AC946">
        <v>11</v>
      </c>
      <c r="AD946">
        <v>3</v>
      </c>
      <c r="AE946">
        <v>1</v>
      </c>
      <c r="AF946">
        <v>3</v>
      </c>
      <c r="AG946">
        <v>10</v>
      </c>
      <c r="AH946">
        <v>6</v>
      </c>
      <c r="AI946">
        <v>8</v>
      </c>
      <c r="AJ946">
        <v>7</v>
      </c>
      <c r="AK946" t="str">
        <f>IF(Table2[[#This Row],[Alpha]]&gt;3%,"high performer",IF(Table2[[#This Row],[Alpha]]&gt;0%,"average performer","low performer"))</f>
        <v>low performer</v>
      </c>
      <c r="AL946" s="8">
        <v>8294.9345715960681</v>
      </c>
      <c r="AM946">
        <f>Table2[[#This Row],[Salary]]/Table2[[#This Row],[Market Salary]]</f>
        <v>0.80458741927313648</v>
      </c>
      <c r="AN946" t="str">
        <f>IF(AND(Table2[[#This Row],[Alpha]]&gt;3%,Table2[[#This Row],[Salary]]&lt;MEDIAN(G:G)),"Underpaid",IF(AND(Table2[[#This Row],[Alpha]]&lt;0,Table2[[#This Row],[Salary]]&gt;MEDIAN(G:G)),"Overpaid","Fair"))</f>
        <v>Overpaid</v>
      </c>
      <c r="AO946" t="str">
        <f>IF(AND(Table2[[#This Row],[Alpha]]&gt;3%,Table2[[#This Row],[Tenure]]&gt;5),"Ready Now",IF(AND(Table2[[#This Row],[Alpha]]&gt;0,Table2[[#This Row],[Tenure]]&gt;3),"Ready Soon","Not Ready"))</f>
        <v>Not Ready</v>
      </c>
    </row>
    <row r="947" spans="1:41" x14ac:dyDescent="0.35">
      <c r="A947">
        <v>50</v>
      </c>
      <c r="B947" t="s">
        <v>32</v>
      </c>
      <c r="C947">
        <v>4</v>
      </c>
      <c r="D947" t="s">
        <v>29</v>
      </c>
      <c r="E947" t="s">
        <v>47</v>
      </c>
      <c r="F947">
        <v>1</v>
      </c>
      <c r="G947" s="7">
        <v>16880</v>
      </c>
      <c r="H947" t="s">
        <v>25</v>
      </c>
      <c r="I947">
        <v>3</v>
      </c>
      <c r="J947">
        <v>3</v>
      </c>
      <c r="K947" s="5">
        <v>0.08</v>
      </c>
      <c r="L947" s="5">
        <v>0.1</v>
      </c>
      <c r="M947" s="6">
        <f t="shared" si="42"/>
        <v>-2.0000000000000004E-2</v>
      </c>
      <c r="N947" s="8">
        <f t="shared" si="43"/>
        <v>3376</v>
      </c>
      <c r="O947">
        <v>500</v>
      </c>
      <c r="P947" t="str">
        <f t="shared" si="44"/>
        <v>low</v>
      </c>
      <c r="Q947" t="s">
        <v>26</v>
      </c>
      <c r="R947">
        <v>1322</v>
      </c>
      <c r="S947" t="s">
        <v>34</v>
      </c>
      <c r="T947">
        <v>28</v>
      </c>
      <c r="U947">
        <v>3</v>
      </c>
      <c r="V947" t="s">
        <v>28</v>
      </c>
      <c r="W947">
        <v>43</v>
      </c>
      <c r="X947">
        <v>3</v>
      </c>
      <c r="Y947">
        <v>4</v>
      </c>
      <c r="Z947" t="s">
        <v>37</v>
      </c>
      <c r="AA947">
        <v>22422</v>
      </c>
      <c r="AB947">
        <v>4</v>
      </c>
      <c r="AC947">
        <v>11</v>
      </c>
      <c r="AD947">
        <v>3</v>
      </c>
      <c r="AE947">
        <v>2</v>
      </c>
      <c r="AF947">
        <v>0</v>
      </c>
      <c r="AG947">
        <v>25</v>
      </c>
      <c r="AH947">
        <v>2</v>
      </c>
      <c r="AI947">
        <v>2</v>
      </c>
      <c r="AJ947">
        <v>1</v>
      </c>
      <c r="AK947" t="str">
        <f>IF(Table2[[#This Row],[Alpha]]&gt;3%,"high performer",IF(Table2[[#This Row],[Alpha]]&gt;0%,"average performer","low performer"))</f>
        <v>low performer</v>
      </c>
      <c r="AL947" s="8">
        <v>19203.197379184821</v>
      </c>
      <c r="AM947">
        <f>Table2[[#This Row],[Salary]]/Table2[[#This Row],[Market Salary]]</f>
        <v>0.87902028327308468</v>
      </c>
      <c r="AN947" t="str">
        <f>IF(AND(Table2[[#This Row],[Alpha]]&gt;3%,Table2[[#This Row],[Salary]]&lt;MEDIAN(G:G)),"Underpaid",IF(AND(Table2[[#This Row],[Alpha]]&lt;0,Table2[[#This Row],[Salary]]&gt;MEDIAN(G:G)),"Overpaid","Fair"))</f>
        <v>Overpaid</v>
      </c>
      <c r="AO947" t="str">
        <f>IF(AND(Table2[[#This Row],[Alpha]]&gt;3%,Table2[[#This Row],[Tenure]]&gt;5),"Ready Now",IF(AND(Table2[[#This Row],[Alpha]]&gt;0,Table2[[#This Row],[Tenure]]&gt;3),"Ready Soon","Not Ready"))</f>
        <v>Not Ready</v>
      </c>
    </row>
    <row r="948" spans="1:41" x14ac:dyDescent="0.35">
      <c r="A948">
        <v>40</v>
      </c>
      <c r="B948" t="s">
        <v>25</v>
      </c>
      <c r="C948">
        <v>4</v>
      </c>
      <c r="D948" t="s">
        <v>35</v>
      </c>
      <c r="E948" t="s">
        <v>30</v>
      </c>
      <c r="F948">
        <v>2</v>
      </c>
      <c r="G948" s="7">
        <v>9094</v>
      </c>
      <c r="H948" t="s">
        <v>25</v>
      </c>
      <c r="I948">
        <v>3</v>
      </c>
      <c r="J948">
        <v>5</v>
      </c>
      <c r="K948" s="5">
        <v>0.08</v>
      </c>
      <c r="L948" s="5">
        <v>7.0000000000000007E-2</v>
      </c>
      <c r="M948" s="6">
        <f t="shared" si="42"/>
        <v>9.999999999999995E-3</v>
      </c>
      <c r="N948" s="8">
        <f t="shared" si="43"/>
        <v>1818.8000000000002</v>
      </c>
      <c r="O948">
        <v>500</v>
      </c>
      <c r="P948" t="str">
        <f t="shared" si="44"/>
        <v>High</v>
      </c>
      <c r="Q948" t="s">
        <v>26</v>
      </c>
      <c r="R948">
        <v>299</v>
      </c>
      <c r="S948" t="s">
        <v>27</v>
      </c>
      <c r="T948">
        <v>25</v>
      </c>
      <c r="U948">
        <v>4</v>
      </c>
      <c r="V948" t="s">
        <v>48</v>
      </c>
      <c r="W948">
        <v>57</v>
      </c>
      <c r="X948">
        <v>2</v>
      </c>
      <c r="Y948">
        <v>3</v>
      </c>
      <c r="Z948" t="s">
        <v>31</v>
      </c>
      <c r="AA948">
        <v>17235</v>
      </c>
      <c r="AB948">
        <v>2</v>
      </c>
      <c r="AC948">
        <v>12</v>
      </c>
      <c r="AD948">
        <v>3</v>
      </c>
      <c r="AE948">
        <v>3</v>
      </c>
      <c r="AF948">
        <v>0</v>
      </c>
      <c r="AG948">
        <v>9</v>
      </c>
      <c r="AH948">
        <v>2</v>
      </c>
      <c r="AI948">
        <v>4</v>
      </c>
      <c r="AJ948">
        <v>1</v>
      </c>
      <c r="AK948" t="str">
        <f>IF(Table2[[#This Row],[Alpha]]&gt;3%,"high performer",IF(Table2[[#This Row],[Alpha]]&gt;0%,"average performer","low performer"))</f>
        <v>average performer</v>
      </c>
      <c r="AL948" s="8">
        <v>10352.56509694763</v>
      </c>
      <c r="AM948">
        <f>Table2[[#This Row],[Salary]]/Table2[[#This Row],[Market Salary]]</f>
        <v>0.87842963698738707</v>
      </c>
      <c r="AN948" t="str">
        <f>IF(AND(Table2[[#This Row],[Alpha]]&gt;3%,Table2[[#This Row],[Salary]]&lt;MEDIAN(G:G)),"Underpaid",IF(AND(Table2[[#This Row],[Alpha]]&lt;0,Table2[[#This Row],[Salary]]&gt;MEDIAN(G:G)),"Overpaid","Fair"))</f>
        <v>Fair</v>
      </c>
      <c r="AO948" t="str">
        <f>IF(AND(Table2[[#This Row],[Alpha]]&gt;3%,Table2[[#This Row],[Tenure]]&gt;5),"Ready Now",IF(AND(Table2[[#This Row],[Alpha]]&gt;0,Table2[[#This Row],[Tenure]]&gt;3),"Ready Soon","Not Ready"))</f>
        <v>Ready Soon</v>
      </c>
    </row>
    <row r="949" spans="1:41" x14ac:dyDescent="0.35">
      <c r="A949">
        <v>52</v>
      </c>
      <c r="B949" t="s">
        <v>25</v>
      </c>
      <c r="C949">
        <v>2</v>
      </c>
      <c r="D949" t="s">
        <v>35</v>
      </c>
      <c r="E949" t="s">
        <v>30</v>
      </c>
      <c r="F949">
        <v>2</v>
      </c>
      <c r="G949" s="7">
        <v>8446</v>
      </c>
      <c r="H949" t="s">
        <v>25</v>
      </c>
      <c r="I949">
        <v>2</v>
      </c>
      <c r="J949">
        <v>8</v>
      </c>
      <c r="K949" s="5">
        <v>0.08</v>
      </c>
      <c r="L949" s="5">
        <v>0.11</v>
      </c>
      <c r="M949" s="6">
        <f t="shared" si="42"/>
        <v>-0.03</v>
      </c>
      <c r="N949" s="8">
        <f t="shared" si="43"/>
        <v>1689.2</v>
      </c>
      <c r="O949">
        <v>3000</v>
      </c>
      <c r="P949" t="str">
        <f t="shared" si="44"/>
        <v>medium</v>
      </c>
      <c r="Q949" t="s">
        <v>26</v>
      </c>
      <c r="R949">
        <v>1030</v>
      </c>
      <c r="S949" t="s">
        <v>27</v>
      </c>
      <c r="T949">
        <v>5</v>
      </c>
      <c r="U949">
        <v>3</v>
      </c>
      <c r="V949" t="s">
        <v>28</v>
      </c>
      <c r="W949">
        <v>64</v>
      </c>
      <c r="X949">
        <v>3</v>
      </c>
      <c r="Y949">
        <v>3</v>
      </c>
      <c r="Z949" t="s">
        <v>31</v>
      </c>
      <c r="AA949">
        <v>21534</v>
      </c>
      <c r="AB949">
        <v>9</v>
      </c>
      <c r="AC949">
        <v>19</v>
      </c>
      <c r="AD949">
        <v>3</v>
      </c>
      <c r="AE949">
        <v>3</v>
      </c>
      <c r="AF949">
        <v>0</v>
      </c>
      <c r="AG949">
        <v>10</v>
      </c>
      <c r="AH949">
        <v>2</v>
      </c>
      <c r="AI949">
        <v>7</v>
      </c>
      <c r="AJ949">
        <v>7</v>
      </c>
      <c r="AK949" t="str">
        <f>IF(Table2[[#This Row],[Alpha]]&gt;3%,"high performer",IF(Table2[[#This Row],[Alpha]]&gt;0%,"average performer","low performer"))</f>
        <v>low performer</v>
      </c>
      <c r="AL949" s="8">
        <v>9564.4690773999082</v>
      </c>
      <c r="AM949">
        <f>Table2[[#This Row],[Salary]]/Table2[[#This Row],[Market Salary]]</f>
        <v>0.88305999336201912</v>
      </c>
      <c r="AN949" t="str">
        <f>IF(AND(Table2[[#This Row],[Alpha]]&gt;3%,Table2[[#This Row],[Salary]]&lt;MEDIAN(G:G)),"Underpaid",IF(AND(Table2[[#This Row],[Alpha]]&lt;0,Table2[[#This Row],[Salary]]&gt;MEDIAN(G:G)),"Overpaid","Fair"))</f>
        <v>Overpaid</v>
      </c>
      <c r="AO949" t="str">
        <f>IF(AND(Table2[[#This Row],[Alpha]]&gt;3%,Table2[[#This Row],[Tenure]]&gt;5),"Ready Now",IF(AND(Table2[[#This Row],[Alpha]]&gt;0,Table2[[#This Row],[Tenure]]&gt;3),"Ready Soon","Not Ready"))</f>
        <v>Not Ready</v>
      </c>
    </row>
    <row r="950" spans="1:41" x14ac:dyDescent="0.35">
      <c r="A950">
        <v>30</v>
      </c>
      <c r="B950" t="s">
        <v>32</v>
      </c>
      <c r="C950">
        <v>2</v>
      </c>
      <c r="D950" t="s">
        <v>29</v>
      </c>
      <c r="E950" t="s">
        <v>45</v>
      </c>
      <c r="F950">
        <v>1</v>
      </c>
      <c r="G950" s="7">
        <v>11916</v>
      </c>
      <c r="H950" t="s">
        <v>25</v>
      </c>
      <c r="I950">
        <v>3</v>
      </c>
      <c r="J950">
        <v>9</v>
      </c>
      <c r="K950" s="5">
        <v>0.12</v>
      </c>
      <c r="L950" s="5">
        <v>0.11</v>
      </c>
      <c r="M950" s="6">
        <f t="shared" si="42"/>
        <v>9.999999999999995E-3</v>
      </c>
      <c r="N950" s="8">
        <f t="shared" si="43"/>
        <v>2383.2000000000003</v>
      </c>
      <c r="O950">
        <v>3000</v>
      </c>
      <c r="P950" t="str">
        <f t="shared" si="44"/>
        <v>medium</v>
      </c>
      <c r="Q950" t="s">
        <v>26</v>
      </c>
      <c r="R950">
        <v>634</v>
      </c>
      <c r="S950" t="s">
        <v>34</v>
      </c>
      <c r="T950">
        <v>17</v>
      </c>
      <c r="U950">
        <v>4</v>
      </c>
      <c r="V950" t="s">
        <v>40</v>
      </c>
      <c r="W950">
        <v>95</v>
      </c>
      <c r="X950">
        <v>3</v>
      </c>
      <c r="Y950">
        <v>3</v>
      </c>
      <c r="Z950" t="s">
        <v>37</v>
      </c>
      <c r="AA950">
        <v>25927</v>
      </c>
      <c r="AB950">
        <v>1</v>
      </c>
      <c r="AC950">
        <v>23</v>
      </c>
      <c r="AD950">
        <v>4</v>
      </c>
      <c r="AE950">
        <v>4</v>
      </c>
      <c r="AF950">
        <v>2</v>
      </c>
      <c r="AG950">
        <v>9</v>
      </c>
      <c r="AH950">
        <v>2</v>
      </c>
      <c r="AI950">
        <v>1</v>
      </c>
      <c r="AJ950">
        <v>0</v>
      </c>
      <c r="AK950" t="str">
        <f>IF(Table2[[#This Row],[Alpha]]&gt;3%,"high performer",IF(Table2[[#This Row],[Alpha]]&gt;0%,"average performer","low performer"))</f>
        <v>average performer</v>
      </c>
      <c r="AL950" s="8">
        <v>14794.136696087748</v>
      </c>
      <c r="AM950">
        <f>Table2[[#This Row],[Salary]]/Table2[[#This Row],[Market Salary]]</f>
        <v>0.80545423128009497</v>
      </c>
      <c r="AN950" t="str">
        <f>IF(AND(Table2[[#This Row],[Alpha]]&gt;3%,Table2[[#This Row],[Salary]]&lt;MEDIAN(G:G)),"Underpaid",IF(AND(Table2[[#This Row],[Alpha]]&lt;0,Table2[[#This Row],[Salary]]&gt;MEDIAN(G:G)),"Overpaid","Fair"))</f>
        <v>Fair</v>
      </c>
      <c r="AO950" t="str">
        <f>IF(AND(Table2[[#This Row],[Alpha]]&gt;3%,Table2[[#This Row],[Tenure]]&gt;5),"Ready Now",IF(AND(Table2[[#This Row],[Alpha]]&gt;0,Table2[[#This Row],[Tenure]]&gt;3),"Ready Soon","Not Ready"))</f>
        <v>Ready Soon</v>
      </c>
    </row>
    <row r="951" spans="1:41" x14ac:dyDescent="0.35">
      <c r="A951">
        <v>39</v>
      </c>
      <c r="B951" t="s">
        <v>32</v>
      </c>
      <c r="C951">
        <v>1</v>
      </c>
      <c r="D951" t="s">
        <v>35</v>
      </c>
      <c r="E951" t="s">
        <v>42</v>
      </c>
      <c r="F951">
        <v>3</v>
      </c>
      <c r="G951" s="7">
        <v>4534</v>
      </c>
      <c r="H951" t="s">
        <v>32</v>
      </c>
      <c r="I951">
        <v>3</v>
      </c>
      <c r="J951">
        <v>8</v>
      </c>
      <c r="K951" s="5">
        <v>0.1</v>
      </c>
      <c r="L951" s="5">
        <v>0.11</v>
      </c>
      <c r="M951" s="6">
        <f t="shared" si="42"/>
        <v>-9.999999999999995E-3</v>
      </c>
      <c r="N951" s="8">
        <f t="shared" si="43"/>
        <v>906.80000000000007</v>
      </c>
      <c r="O951">
        <v>4500</v>
      </c>
      <c r="P951" t="str">
        <f t="shared" si="44"/>
        <v>medium</v>
      </c>
      <c r="Q951" t="s">
        <v>26</v>
      </c>
      <c r="R951">
        <v>524</v>
      </c>
      <c r="S951" t="s">
        <v>34</v>
      </c>
      <c r="T951">
        <v>18</v>
      </c>
      <c r="U951">
        <v>2</v>
      </c>
      <c r="V951" t="s">
        <v>28</v>
      </c>
      <c r="W951">
        <v>32</v>
      </c>
      <c r="X951">
        <v>3</v>
      </c>
      <c r="Y951">
        <v>2</v>
      </c>
      <c r="Z951" t="s">
        <v>31</v>
      </c>
      <c r="AA951">
        <v>13352</v>
      </c>
      <c r="AB951">
        <v>0</v>
      </c>
      <c r="AC951">
        <v>11</v>
      </c>
      <c r="AD951">
        <v>3</v>
      </c>
      <c r="AE951">
        <v>1</v>
      </c>
      <c r="AF951">
        <v>0</v>
      </c>
      <c r="AG951">
        <v>9</v>
      </c>
      <c r="AH951">
        <v>6</v>
      </c>
      <c r="AI951">
        <v>7</v>
      </c>
      <c r="AJ951">
        <v>1</v>
      </c>
      <c r="AK951" t="str">
        <f>IF(Table2[[#This Row],[Alpha]]&gt;3%,"high performer",IF(Table2[[#This Row],[Alpha]]&gt;0%,"average performer","low performer"))</f>
        <v>low performer</v>
      </c>
      <c r="AL951" s="8">
        <v>4721.5726333973207</v>
      </c>
      <c r="AM951">
        <f>Table2[[#This Row],[Salary]]/Table2[[#This Row],[Market Salary]]</f>
        <v>0.96027327164882426</v>
      </c>
      <c r="AN951" t="str">
        <f>IF(AND(Table2[[#This Row],[Alpha]]&gt;3%,Table2[[#This Row],[Salary]]&lt;MEDIAN(G:G)),"Underpaid",IF(AND(Table2[[#This Row],[Alpha]]&lt;0,Table2[[#This Row],[Salary]]&gt;MEDIAN(G:G)),"Overpaid","Fair"))</f>
        <v>Fair</v>
      </c>
      <c r="AO951" t="str">
        <f>IF(AND(Table2[[#This Row],[Alpha]]&gt;3%,Table2[[#This Row],[Tenure]]&gt;5),"Ready Now",IF(AND(Table2[[#This Row],[Alpha]]&gt;0,Table2[[#This Row],[Tenure]]&gt;3),"Ready Soon","Not Ready"))</f>
        <v>Not Ready</v>
      </c>
    </row>
    <row r="952" spans="1:41" x14ac:dyDescent="0.35">
      <c r="A952">
        <v>31</v>
      </c>
      <c r="B952" t="s">
        <v>32</v>
      </c>
      <c r="C952">
        <v>4</v>
      </c>
      <c r="D952" t="s">
        <v>29</v>
      </c>
      <c r="E952" t="s">
        <v>30</v>
      </c>
      <c r="F952">
        <v>3</v>
      </c>
      <c r="G952" s="7">
        <v>9852</v>
      </c>
      <c r="H952" t="s">
        <v>25</v>
      </c>
      <c r="I952">
        <v>2</v>
      </c>
      <c r="J952">
        <v>10</v>
      </c>
      <c r="K952" s="5">
        <v>0.1</v>
      </c>
      <c r="L952" s="5">
        <v>7.0000000000000007E-2</v>
      </c>
      <c r="M952" s="6">
        <f t="shared" si="42"/>
        <v>0.03</v>
      </c>
      <c r="N952" s="8">
        <f t="shared" si="43"/>
        <v>1970.4</v>
      </c>
      <c r="O952">
        <v>3000</v>
      </c>
      <c r="P952" t="str">
        <f t="shared" si="44"/>
        <v>low</v>
      </c>
      <c r="Q952" t="s">
        <v>44</v>
      </c>
      <c r="R952">
        <v>587</v>
      </c>
      <c r="S952" t="s">
        <v>27</v>
      </c>
      <c r="T952">
        <v>2</v>
      </c>
      <c r="U952">
        <v>4</v>
      </c>
      <c r="V952" t="s">
        <v>28</v>
      </c>
      <c r="W952">
        <v>57</v>
      </c>
      <c r="X952">
        <v>3</v>
      </c>
      <c r="Y952">
        <v>3</v>
      </c>
      <c r="Z952" t="s">
        <v>41</v>
      </c>
      <c r="AA952">
        <v>8935</v>
      </c>
      <c r="AB952">
        <v>1</v>
      </c>
      <c r="AC952">
        <v>19</v>
      </c>
      <c r="AD952">
        <v>3</v>
      </c>
      <c r="AE952">
        <v>1</v>
      </c>
      <c r="AF952">
        <v>1</v>
      </c>
      <c r="AG952">
        <v>10</v>
      </c>
      <c r="AH952">
        <v>5</v>
      </c>
      <c r="AI952">
        <v>8</v>
      </c>
      <c r="AJ952">
        <v>9</v>
      </c>
      <c r="AK952" t="str">
        <f>IF(Table2[[#This Row],[Alpha]]&gt;3%,"high performer",IF(Table2[[#This Row],[Alpha]]&gt;0%,"average performer","low performer"))</f>
        <v>average performer</v>
      </c>
      <c r="AL952" s="8">
        <v>11987.28165477169</v>
      </c>
      <c r="AM952">
        <f>Table2[[#This Row],[Salary]]/Table2[[#This Row],[Market Salary]]</f>
        <v>0.8218710700001185</v>
      </c>
      <c r="AN952" t="str">
        <f>IF(AND(Table2[[#This Row],[Alpha]]&gt;3%,Table2[[#This Row],[Salary]]&lt;MEDIAN(G:G)),"Underpaid",IF(AND(Table2[[#This Row],[Alpha]]&lt;0,Table2[[#This Row],[Salary]]&gt;MEDIAN(G:G)),"Overpaid","Fair"))</f>
        <v>Fair</v>
      </c>
      <c r="AO952" t="str">
        <f>IF(AND(Table2[[#This Row],[Alpha]]&gt;3%,Table2[[#This Row],[Tenure]]&gt;5),"Ready Now",IF(AND(Table2[[#This Row],[Alpha]]&gt;0,Table2[[#This Row],[Tenure]]&gt;3),"Ready Soon","Not Ready"))</f>
        <v>Ready Soon</v>
      </c>
    </row>
    <row r="953" spans="1:41" x14ac:dyDescent="0.35">
      <c r="A953">
        <v>41</v>
      </c>
      <c r="B953" t="s">
        <v>32</v>
      </c>
      <c r="C953">
        <v>3</v>
      </c>
      <c r="D953" t="s">
        <v>35</v>
      </c>
      <c r="E953" t="s">
        <v>30</v>
      </c>
      <c r="F953">
        <v>2</v>
      </c>
      <c r="G953" s="7">
        <v>6151</v>
      </c>
      <c r="H953" t="s">
        <v>32</v>
      </c>
      <c r="I953">
        <v>3</v>
      </c>
      <c r="J953">
        <v>19</v>
      </c>
      <c r="K953" s="5">
        <v>0.12</v>
      </c>
      <c r="L953" s="5">
        <v>7.0000000000000007E-2</v>
      </c>
      <c r="M953" s="6">
        <f t="shared" si="42"/>
        <v>4.9999999999999989E-2</v>
      </c>
      <c r="N953" s="8">
        <f t="shared" si="43"/>
        <v>1230.2</v>
      </c>
      <c r="O953">
        <v>4500</v>
      </c>
      <c r="P953" t="str">
        <f t="shared" si="44"/>
        <v>medium</v>
      </c>
      <c r="Q953" t="s">
        <v>44</v>
      </c>
      <c r="R953">
        <v>256</v>
      </c>
      <c r="S953" t="s">
        <v>27</v>
      </c>
      <c r="T953">
        <v>10</v>
      </c>
      <c r="U953">
        <v>2</v>
      </c>
      <c r="V953" t="s">
        <v>40</v>
      </c>
      <c r="W953">
        <v>40</v>
      </c>
      <c r="X953">
        <v>1</v>
      </c>
      <c r="Y953">
        <v>2</v>
      </c>
      <c r="Z953" t="s">
        <v>31</v>
      </c>
      <c r="AA953">
        <v>22074</v>
      </c>
      <c r="AB953">
        <v>1</v>
      </c>
      <c r="AC953">
        <v>13</v>
      </c>
      <c r="AD953">
        <v>3</v>
      </c>
      <c r="AE953">
        <v>1</v>
      </c>
      <c r="AF953">
        <v>0</v>
      </c>
      <c r="AG953">
        <v>19</v>
      </c>
      <c r="AH953">
        <v>4</v>
      </c>
      <c r="AI953">
        <v>2</v>
      </c>
      <c r="AJ953">
        <v>11</v>
      </c>
      <c r="AK953" t="str">
        <f>IF(Table2[[#This Row],[Alpha]]&gt;3%,"high performer",IF(Table2[[#This Row],[Alpha]]&gt;0%,"average performer","low performer"))</f>
        <v>high performer</v>
      </c>
      <c r="AL953" s="8">
        <v>7089.9916260547461</v>
      </c>
      <c r="AM953">
        <f>Table2[[#This Row],[Salary]]/Table2[[#This Row],[Market Salary]]</f>
        <v>0.86756096825219364</v>
      </c>
      <c r="AN953" t="str">
        <f>IF(AND(Table2[[#This Row],[Alpha]]&gt;3%,Table2[[#This Row],[Salary]]&lt;MEDIAN(G:G)),"Underpaid",IF(AND(Table2[[#This Row],[Alpha]]&lt;0,Table2[[#This Row],[Salary]]&gt;MEDIAN(G:G)),"Overpaid","Fair"))</f>
        <v>Fair</v>
      </c>
      <c r="AO953" t="str">
        <f>IF(AND(Table2[[#This Row],[Alpha]]&gt;3%,Table2[[#This Row],[Tenure]]&gt;5),"Ready Now",IF(AND(Table2[[#This Row],[Alpha]]&gt;0,Table2[[#This Row],[Tenure]]&gt;3),"Ready Soon","Not Ready"))</f>
        <v>Ready Now</v>
      </c>
    </row>
    <row r="954" spans="1:41" x14ac:dyDescent="0.35">
      <c r="A954">
        <v>31</v>
      </c>
      <c r="B954" t="s">
        <v>25</v>
      </c>
      <c r="C954">
        <v>4</v>
      </c>
      <c r="D954" t="s">
        <v>29</v>
      </c>
      <c r="E954" t="s">
        <v>46</v>
      </c>
      <c r="F954">
        <v>2</v>
      </c>
      <c r="G954" s="7">
        <v>2302</v>
      </c>
      <c r="H954" t="s">
        <v>25</v>
      </c>
      <c r="I954">
        <v>4</v>
      </c>
      <c r="J954">
        <v>3</v>
      </c>
      <c r="K954" s="5">
        <v>0.08</v>
      </c>
      <c r="L954" s="5">
        <v>7.0000000000000007E-2</v>
      </c>
      <c r="M954" s="6">
        <f t="shared" si="42"/>
        <v>9.999999999999995E-3</v>
      </c>
      <c r="N954" s="8">
        <f t="shared" si="43"/>
        <v>460.40000000000003</v>
      </c>
      <c r="O954">
        <v>3000</v>
      </c>
      <c r="P954" t="str">
        <f t="shared" si="44"/>
        <v>low</v>
      </c>
      <c r="Q954" t="s">
        <v>33</v>
      </c>
      <c r="R954">
        <v>1060</v>
      </c>
      <c r="S954" t="s">
        <v>27</v>
      </c>
      <c r="T954">
        <v>1</v>
      </c>
      <c r="U954">
        <v>3</v>
      </c>
      <c r="V954" t="s">
        <v>28</v>
      </c>
      <c r="W954">
        <v>54</v>
      </c>
      <c r="X954">
        <v>3</v>
      </c>
      <c r="Y954">
        <v>1</v>
      </c>
      <c r="Z954" t="s">
        <v>31</v>
      </c>
      <c r="AA954">
        <v>8319</v>
      </c>
      <c r="AB954">
        <v>1</v>
      </c>
      <c r="AC954">
        <v>11</v>
      </c>
      <c r="AD954">
        <v>3</v>
      </c>
      <c r="AE954">
        <v>1</v>
      </c>
      <c r="AF954">
        <v>0</v>
      </c>
      <c r="AG954">
        <v>3</v>
      </c>
      <c r="AH954">
        <v>2</v>
      </c>
      <c r="AI954">
        <v>2</v>
      </c>
      <c r="AJ954">
        <v>2</v>
      </c>
      <c r="AK954" t="str">
        <f>IF(Table2[[#This Row],[Alpha]]&gt;3%,"high performer",IF(Table2[[#This Row],[Alpha]]&gt;0%,"average performer","low performer"))</f>
        <v>average performer</v>
      </c>
      <c r="AL954" s="8">
        <v>2629.2363768246291</v>
      </c>
      <c r="AM954">
        <f>Table2[[#This Row],[Salary]]/Table2[[#This Row],[Market Salary]]</f>
        <v>0.87553938485369742</v>
      </c>
      <c r="AN954" t="str">
        <f>IF(AND(Table2[[#This Row],[Alpha]]&gt;3%,Table2[[#This Row],[Salary]]&lt;MEDIAN(G:G)),"Underpaid",IF(AND(Table2[[#This Row],[Alpha]]&lt;0,Table2[[#This Row],[Salary]]&gt;MEDIAN(G:G)),"Overpaid","Fair"))</f>
        <v>Fair</v>
      </c>
      <c r="AO954" t="str">
        <f>IF(AND(Table2[[#This Row],[Alpha]]&gt;3%,Table2[[#This Row],[Tenure]]&gt;5),"Ready Now",IF(AND(Table2[[#This Row],[Alpha]]&gt;0,Table2[[#This Row],[Tenure]]&gt;3),"Ready Soon","Not Ready"))</f>
        <v>Not Ready</v>
      </c>
    </row>
    <row r="955" spans="1:41" x14ac:dyDescent="0.35">
      <c r="A955">
        <v>44</v>
      </c>
      <c r="B955" t="s">
        <v>25</v>
      </c>
      <c r="C955">
        <v>1</v>
      </c>
      <c r="D955" t="s">
        <v>35</v>
      </c>
      <c r="E955" t="s">
        <v>39</v>
      </c>
      <c r="F955">
        <v>1</v>
      </c>
      <c r="G955" s="7">
        <v>2362</v>
      </c>
      <c r="H955" t="s">
        <v>32</v>
      </c>
      <c r="I955">
        <v>4</v>
      </c>
      <c r="J955">
        <v>3</v>
      </c>
      <c r="K955" s="5">
        <v>0.15</v>
      </c>
      <c r="L955" s="5">
        <v>0.09</v>
      </c>
      <c r="M955" s="6">
        <f t="shared" si="42"/>
        <v>0.06</v>
      </c>
      <c r="N955" s="8">
        <f t="shared" si="43"/>
        <v>472.40000000000003</v>
      </c>
      <c r="O955">
        <v>3000</v>
      </c>
      <c r="P955" t="str">
        <f t="shared" si="44"/>
        <v>low</v>
      </c>
      <c r="Q955" t="s">
        <v>26</v>
      </c>
      <c r="R955">
        <v>935</v>
      </c>
      <c r="S955" t="s">
        <v>34</v>
      </c>
      <c r="T955">
        <v>3</v>
      </c>
      <c r="U955">
        <v>3</v>
      </c>
      <c r="V955" t="s">
        <v>28</v>
      </c>
      <c r="W955">
        <v>89</v>
      </c>
      <c r="X955">
        <v>3</v>
      </c>
      <c r="Y955">
        <v>1</v>
      </c>
      <c r="Z955" t="s">
        <v>37</v>
      </c>
      <c r="AA955">
        <v>14669</v>
      </c>
      <c r="AB955">
        <v>4</v>
      </c>
      <c r="AC955">
        <v>12</v>
      </c>
      <c r="AD955">
        <v>3</v>
      </c>
      <c r="AE955">
        <v>3</v>
      </c>
      <c r="AF955">
        <v>0</v>
      </c>
      <c r="AG955">
        <v>10</v>
      </c>
      <c r="AH955">
        <v>4</v>
      </c>
      <c r="AI955">
        <v>2</v>
      </c>
      <c r="AJ955">
        <v>1</v>
      </c>
      <c r="AK955" t="str">
        <f>IF(Table2[[#This Row],[Alpha]]&gt;3%,"high performer",IF(Table2[[#This Row],[Alpha]]&gt;0%,"average performer","low performer"))</f>
        <v>high performer</v>
      </c>
      <c r="AL955" s="8">
        <v>2902.7227953752608</v>
      </c>
      <c r="AM955">
        <f>Table2[[#This Row],[Salary]]/Table2[[#This Row],[Market Salary]]</f>
        <v>0.81371876217847494</v>
      </c>
      <c r="AN955" t="str">
        <f>IF(AND(Table2[[#This Row],[Alpha]]&gt;3%,Table2[[#This Row],[Salary]]&lt;MEDIAN(G:G)),"Underpaid",IF(AND(Table2[[#This Row],[Alpha]]&lt;0,Table2[[#This Row],[Salary]]&gt;MEDIAN(G:G)),"Overpaid","Fair"))</f>
        <v>Underpaid</v>
      </c>
      <c r="AO955" t="str">
        <f>IF(AND(Table2[[#This Row],[Alpha]]&gt;3%,Table2[[#This Row],[Tenure]]&gt;5),"Ready Now",IF(AND(Table2[[#This Row],[Alpha]]&gt;0,Table2[[#This Row],[Tenure]]&gt;3),"Ready Soon","Not Ready"))</f>
        <v>Not Ready</v>
      </c>
    </row>
    <row r="956" spans="1:41" x14ac:dyDescent="0.35">
      <c r="A956">
        <v>42</v>
      </c>
      <c r="B956" t="s">
        <v>32</v>
      </c>
      <c r="C956">
        <v>3</v>
      </c>
      <c r="D956" t="s">
        <v>35</v>
      </c>
      <c r="E956" t="s">
        <v>45</v>
      </c>
      <c r="F956">
        <v>3</v>
      </c>
      <c r="G956" s="7">
        <v>17861</v>
      </c>
      <c r="H956" t="s">
        <v>25</v>
      </c>
      <c r="I956">
        <v>2</v>
      </c>
      <c r="J956">
        <v>20</v>
      </c>
      <c r="K956" s="5">
        <v>0.12</v>
      </c>
      <c r="L956" s="5">
        <v>7.0000000000000007E-2</v>
      </c>
      <c r="M956" s="6">
        <f t="shared" si="42"/>
        <v>4.9999999999999989E-2</v>
      </c>
      <c r="N956" s="8">
        <f t="shared" si="43"/>
        <v>3572.2000000000003</v>
      </c>
      <c r="O956">
        <v>500</v>
      </c>
      <c r="P956" t="str">
        <f t="shared" si="44"/>
        <v>low</v>
      </c>
      <c r="Q956" t="s">
        <v>44</v>
      </c>
      <c r="R956">
        <v>495</v>
      </c>
      <c r="S956" t="s">
        <v>34</v>
      </c>
      <c r="T956">
        <v>2</v>
      </c>
      <c r="U956">
        <v>1</v>
      </c>
      <c r="V956" t="s">
        <v>28</v>
      </c>
      <c r="W956">
        <v>37</v>
      </c>
      <c r="X956">
        <v>3</v>
      </c>
      <c r="Y956">
        <v>4</v>
      </c>
      <c r="Z956" t="s">
        <v>37</v>
      </c>
      <c r="AA956">
        <v>26582</v>
      </c>
      <c r="AB956">
        <v>0</v>
      </c>
      <c r="AC956">
        <v>13</v>
      </c>
      <c r="AD956">
        <v>3</v>
      </c>
      <c r="AE956">
        <v>4</v>
      </c>
      <c r="AF956">
        <v>0</v>
      </c>
      <c r="AG956">
        <v>21</v>
      </c>
      <c r="AH956">
        <v>3</v>
      </c>
      <c r="AI956">
        <v>8</v>
      </c>
      <c r="AJ956">
        <v>2</v>
      </c>
      <c r="AK956" t="str">
        <f>IF(Table2[[#This Row],[Alpha]]&gt;3%,"high performer",IF(Table2[[#This Row],[Alpha]]&gt;0%,"average performer","low performer"))</f>
        <v>high performer</v>
      </c>
      <c r="AL956" s="8">
        <v>18373.416099966355</v>
      </c>
      <c r="AM956">
        <f>Table2[[#This Row],[Salary]]/Table2[[#This Row],[Market Salary]]</f>
        <v>0.97211100553221064</v>
      </c>
      <c r="AN956" t="str">
        <f>IF(AND(Table2[[#This Row],[Alpha]]&gt;3%,Table2[[#This Row],[Salary]]&lt;MEDIAN(G:G)),"Underpaid",IF(AND(Table2[[#This Row],[Alpha]]&lt;0,Table2[[#This Row],[Salary]]&gt;MEDIAN(G:G)),"Overpaid","Fair"))</f>
        <v>Fair</v>
      </c>
      <c r="AO956" t="str">
        <f>IF(AND(Table2[[#This Row],[Alpha]]&gt;3%,Table2[[#This Row],[Tenure]]&gt;5),"Ready Now",IF(AND(Table2[[#This Row],[Alpha]]&gt;0,Table2[[#This Row],[Tenure]]&gt;3),"Ready Soon","Not Ready"))</f>
        <v>Ready Now</v>
      </c>
    </row>
    <row r="957" spans="1:41" x14ac:dyDescent="0.35">
      <c r="A957">
        <v>55</v>
      </c>
      <c r="B957" t="s">
        <v>32</v>
      </c>
      <c r="C957">
        <v>4</v>
      </c>
      <c r="D957" t="s">
        <v>29</v>
      </c>
      <c r="E957" t="s">
        <v>45</v>
      </c>
      <c r="F957">
        <v>3</v>
      </c>
      <c r="G957" s="7">
        <v>19187</v>
      </c>
      <c r="H957" t="s">
        <v>32</v>
      </c>
      <c r="I957">
        <v>3</v>
      </c>
      <c r="J957">
        <v>19</v>
      </c>
      <c r="K957" s="5">
        <v>0.15</v>
      </c>
      <c r="L957" s="5">
        <v>0.1</v>
      </c>
      <c r="M957" s="6">
        <f t="shared" si="42"/>
        <v>4.9999999999999989E-2</v>
      </c>
      <c r="N957" s="8">
        <f t="shared" si="43"/>
        <v>3837.4</v>
      </c>
      <c r="O957">
        <v>4500</v>
      </c>
      <c r="P957" t="str">
        <f t="shared" si="44"/>
        <v>High</v>
      </c>
      <c r="Q957" t="s">
        <v>26</v>
      </c>
      <c r="R957">
        <v>282</v>
      </c>
      <c r="S957" t="s">
        <v>34</v>
      </c>
      <c r="T957">
        <v>2</v>
      </c>
      <c r="U957">
        <v>2</v>
      </c>
      <c r="V957" t="s">
        <v>40</v>
      </c>
      <c r="W957">
        <v>58</v>
      </c>
      <c r="X957">
        <v>1</v>
      </c>
      <c r="Y957">
        <v>5</v>
      </c>
      <c r="Z957" t="s">
        <v>37</v>
      </c>
      <c r="AA957">
        <v>6992</v>
      </c>
      <c r="AB957">
        <v>4</v>
      </c>
      <c r="AC957">
        <v>14</v>
      </c>
      <c r="AD957">
        <v>3</v>
      </c>
      <c r="AE957">
        <v>4</v>
      </c>
      <c r="AF957">
        <v>1</v>
      </c>
      <c r="AG957">
        <v>23</v>
      </c>
      <c r="AH957">
        <v>5</v>
      </c>
      <c r="AI957">
        <v>9</v>
      </c>
      <c r="AJ957">
        <v>9</v>
      </c>
      <c r="AK957" t="str">
        <f>IF(Table2[[#This Row],[Alpha]]&gt;3%,"high performer",IF(Table2[[#This Row],[Alpha]]&gt;0%,"average performer","low performer"))</f>
        <v>high performer</v>
      </c>
      <c r="AL957" s="8">
        <v>21602.971995623619</v>
      </c>
      <c r="AM957">
        <f>Table2[[#This Row],[Salary]]/Table2[[#This Row],[Market Salary]]</f>
        <v>0.88816483231506049</v>
      </c>
      <c r="AN957" t="str">
        <f>IF(AND(Table2[[#This Row],[Alpha]]&gt;3%,Table2[[#This Row],[Salary]]&lt;MEDIAN(G:G)),"Underpaid",IF(AND(Table2[[#This Row],[Alpha]]&lt;0,Table2[[#This Row],[Salary]]&gt;MEDIAN(G:G)),"Overpaid","Fair"))</f>
        <v>Fair</v>
      </c>
      <c r="AO957" t="str">
        <f>IF(AND(Table2[[#This Row],[Alpha]]&gt;3%,Table2[[#This Row],[Tenure]]&gt;5),"Ready Now",IF(AND(Table2[[#This Row],[Alpha]]&gt;0,Table2[[#This Row],[Tenure]]&gt;3),"Ready Soon","Not Ready"))</f>
        <v>Ready Now</v>
      </c>
    </row>
    <row r="958" spans="1:41" x14ac:dyDescent="0.35">
      <c r="A958">
        <v>56</v>
      </c>
      <c r="B958" t="s">
        <v>32</v>
      </c>
      <c r="C958">
        <v>4</v>
      </c>
      <c r="D958" t="s">
        <v>35</v>
      </c>
      <c r="E958" t="s">
        <v>45</v>
      </c>
      <c r="F958">
        <v>2</v>
      </c>
      <c r="G958" s="7">
        <v>19717</v>
      </c>
      <c r="H958" t="s">
        <v>32</v>
      </c>
      <c r="I958">
        <v>3</v>
      </c>
      <c r="J958">
        <v>7</v>
      </c>
      <c r="K958" s="5">
        <v>0.12</v>
      </c>
      <c r="L958" s="5">
        <v>0.1</v>
      </c>
      <c r="M958" s="6">
        <f t="shared" si="42"/>
        <v>1.999999999999999E-2</v>
      </c>
      <c r="N958" s="8">
        <f t="shared" si="43"/>
        <v>3943.4</v>
      </c>
      <c r="O958">
        <v>1200</v>
      </c>
      <c r="P958" t="str">
        <f t="shared" si="44"/>
        <v>High</v>
      </c>
      <c r="Q958" t="s">
        <v>26</v>
      </c>
      <c r="R958">
        <v>206</v>
      </c>
      <c r="S958" t="s">
        <v>50</v>
      </c>
      <c r="T958">
        <v>8</v>
      </c>
      <c r="U958">
        <v>4</v>
      </c>
      <c r="V958" t="s">
        <v>28</v>
      </c>
      <c r="W958">
        <v>99</v>
      </c>
      <c r="X958">
        <v>3</v>
      </c>
      <c r="Y958">
        <v>5</v>
      </c>
      <c r="Z958" t="s">
        <v>31</v>
      </c>
      <c r="AA958">
        <v>4022</v>
      </c>
      <c r="AB958">
        <v>6</v>
      </c>
      <c r="AC958">
        <v>14</v>
      </c>
      <c r="AD958">
        <v>3</v>
      </c>
      <c r="AE958">
        <v>1</v>
      </c>
      <c r="AF958">
        <v>0</v>
      </c>
      <c r="AG958">
        <v>36</v>
      </c>
      <c r="AH958">
        <v>4</v>
      </c>
      <c r="AI958">
        <v>3</v>
      </c>
      <c r="AJ958">
        <v>7</v>
      </c>
      <c r="AK958" t="str">
        <f>IF(Table2[[#This Row],[Alpha]]&gt;3%,"high performer",IF(Table2[[#This Row],[Alpha]]&gt;0%,"average performer","low performer"))</f>
        <v>average performer</v>
      </c>
      <c r="AL958" s="8">
        <v>22354.396298941421</v>
      </c>
      <c r="AM958">
        <f>Table2[[#This Row],[Salary]]/Table2[[#This Row],[Market Salary]]</f>
        <v>0.8820188984899443</v>
      </c>
      <c r="AN958" t="str">
        <f>IF(AND(Table2[[#This Row],[Alpha]]&gt;3%,Table2[[#This Row],[Salary]]&lt;MEDIAN(G:G)),"Underpaid",IF(AND(Table2[[#This Row],[Alpha]]&lt;0,Table2[[#This Row],[Salary]]&gt;MEDIAN(G:G)),"Overpaid","Fair"))</f>
        <v>Fair</v>
      </c>
      <c r="AO958" t="str">
        <f>IF(AND(Table2[[#This Row],[Alpha]]&gt;3%,Table2[[#This Row],[Tenure]]&gt;5),"Ready Now",IF(AND(Table2[[#This Row],[Alpha]]&gt;0,Table2[[#This Row],[Tenure]]&gt;3),"Ready Soon","Not Ready"))</f>
        <v>Ready Soon</v>
      </c>
    </row>
    <row r="959" spans="1:41" x14ac:dyDescent="0.35">
      <c r="A959">
        <v>40</v>
      </c>
      <c r="B959" t="s">
        <v>32</v>
      </c>
      <c r="C959">
        <v>3</v>
      </c>
      <c r="D959" t="s">
        <v>35</v>
      </c>
      <c r="E959" t="s">
        <v>36</v>
      </c>
      <c r="F959">
        <v>3</v>
      </c>
      <c r="G959" s="7">
        <v>3544</v>
      </c>
      <c r="H959" t="s">
        <v>32</v>
      </c>
      <c r="I959">
        <v>3</v>
      </c>
      <c r="J959">
        <v>4</v>
      </c>
      <c r="K959" s="5">
        <v>0.08</v>
      </c>
      <c r="L959" s="5">
        <v>0.09</v>
      </c>
      <c r="M959" s="6">
        <f t="shared" si="42"/>
        <v>-9.999999999999995E-3</v>
      </c>
      <c r="N959" s="8">
        <f t="shared" si="43"/>
        <v>708.80000000000007</v>
      </c>
      <c r="O959">
        <v>3000</v>
      </c>
      <c r="P959" t="str">
        <f t="shared" si="44"/>
        <v>High</v>
      </c>
      <c r="Q959" t="s">
        <v>44</v>
      </c>
      <c r="R959">
        <v>458</v>
      </c>
      <c r="S959" t="s">
        <v>34</v>
      </c>
      <c r="T959">
        <v>16</v>
      </c>
      <c r="U959">
        <v>2</v>
      </c>
      <c r="V959" t="s">
        <v>28</v>
      </c>
      <c r="W959">
        <v>74</v>
      </c>
      <c r="X959">
        <v>3</v>
      </c>
      <c r="Y959">
        <v>1</v>
      </c>
      <c r="Z959" t="s">
        <v>41</v>
      </c>
      <c r="AA959">
        <v>8532</v>
      </c>
      <c r="AB959">
        <v>9</v>
      </c>
      <c r="AC959">
        <v>16</v>
      </c>
      <c r="AD959">
        <v>3</v>
      </c>
      <c r="AE959">
        <v>2</v>
      </c>
      <c r="AF959">
        <v>1</v>
      </c>
      <c r="AG959">
        <v>6</v>
      </c>
      <c r="AH959">
        <v>0</v>
      </c>
      <c r="AI959">
        <v>2</v>
      </c>
      <c r="AJ959">
        <v>0</v>
      </c>
      <c r="AK959" t="str">
        <f>IF(Table2[[#This Row],[Alpha]]&gt;3%,"high performer",IF(Table2[[#This Row],[Alpha]]&gt;0%,"average performer","low performer"))</f>
        <v>low performer</v>
      </c>
      <c r="AL959" s="8">
        <v>3577.046503348266</v>
      </c>
      <c r="AM959">
        <f>Table2[[#This Row],[Salary]]/Table2[[#This Row],[Market Salary]]</f>
        <v>0.99076151139848667</v>
      </c>
      <c r="AN959" t="str">
        <f>IF(AND(Table2[[#This Row],[Alpha]]&gt;3%,Table2[[#This Row],[Salary]]&lt;MEDIAN(G:G)),"Underpaid",IF(AND(Table2[[#This Row],[Alpha]]&lt;0,Table2[[#This Row],[Salary]]&gt;MEDIAN(G:G)),"Overpaid","Fair"))</f>
        <v>Fair</v>
      </c>
      <c r="AO959" t="str">
        <f>IF(AND(Table2[[#This Row],[Alpha]]&gt;3%,Table2[[#This Row],[Tenure]]&gt;5),"Ready Now",IF(AND(Table2[[#This Row],[Alpha]]&gt;0,Table2[[#This Row],[Tenure]]&gt;3),"Ready Soon","Not Ready"))</f>
        <v>Not Ready</v>
      </c>
    </row>
    <row r="960" spans="1:41" x14ac:dyDescent="0.35">
      <c r="A960">
        <v>34</v>
      </c>
      <c r="B960" t="s">
        <v>32</v>
      </c>
      <c r="C960">
        <v>4</v>
      </c>
      <c r="D960" t="s">
        <v>35</v>
      </c>
      <c r="E960" t="s">
        <v>43</v>
      </c>
      <c r="F960">
        <v>4</v>
      </c>
      <c r="G960" s="7">
        <v>8500</v>
      </c>
      <c r="H960" t="s">
        <v>32</v>
      </c>
      <c r="I960">
        <v>2</v>
      </c>
      <c r="J960">
        <v>9</v>
      </c>
      <c r="K960" s="5">
        <v>0.08</v>
      </c>
      <c r="L960" s="5">
        <v>0.09</v>
      </c>
      <c r="M960" s="6">
        <f t="shared" si="42"/>
        <v>-9.999999999999995E-3</v>
      </c>
      <c r="N960" s="8">
        <f t="shared" si="43"/>
        <v>1700</v>
      </c>
      <c r="O960">
        <v>3000</v>
      </c>
      <c r="P960" t="str">
        <f t="shared" si="44"/>
        <v>low</v>
      </c>
      <c r="Q960" t="s">
        <v>26</v>
      </c>
      <c r="R960">
        <v>943</v>
      </c>
      <c r="S960" t="s">
        <v>34</v>
      </c>
      <c r="T960">
        <v>9</v>
      </c>
      <c r="U960">
        <v>3</v>
      </c>
      <c r="V960" t="s">
        <v>28</v>
      </c>
      <c r="W960">
        <v>86</v>
      </c>
      <c r="X960">
        <v>3</v>
      </c>
      <c r="Y960">
        <v>3</v>
      </c>
      <c r="Z960" t="s">
        <v>41</v>
      </c>
      <c r="AA960">
        <v>5494</v>
      </c>
      <c r="AB960">
        <v>0</v>
      </c>
      <c r="AC960">
        <v>11</v>
      </c>
      <c r="AD960">
        <v>3</v>
      </c>
      <c r="AE960">
        <v>4</v>
      </c>
      <c r="AF960">
        <v>1</v>
      </c>
      <c r="AG960">
        <v>10</v>
      </c>
      <c r="AH960">
        <v>0</v>
      </c>
      <c r="AI960">
        <v>7</v>
      </c>
      <c r="AJ960">
        <v>1</v>
      </c>
      <c r="AK960" t="str">
        <f>IF(Table2[[#This Row],[Alpha]]&gt;3%,"high performer",IF(Table2[[#This Row],[Alpha]]&gt;0%,"average performer","low performer"))</f>
        <v>low performer</v>
      </c>
      <c r="AL960" s="8">
        <v>9433.804330362198</v>
      </c>
      <c r="AM960">
        <f>Table2[[#This Row],[Salary]]/Table2[[#This Row],[Market Salary]]</f>
        <v>0.90101508387694684</v>
      </c>
      <c r="AN960" t="str">
        <f>IF(AND(Table2[[#This Row],[Alpha]]&gt;3%,Table2[[#This Row],[Salary]]&lt;MEDIAN(G:G)),"Underpaid",IF(AND(Table2[[#This Row],[Alpha]]&lt;0,Table2[[#This Row],[Salary]]&gt;MEDIAN(G:G)),"Overpaid","Fair"))</f>
        <v>Overpaid</v>
      </c>
      <c r="AO960" t="str">
        <f>IF(AND(Table2[[#This Row],[Alpha]]&gt;3%,Table2[[#This Row],[Tenure]]&gt;5),"Ready Now",IF(AND(Table2[[#This Row],[Alpha]]&gt;0,Table2[[#This Row],[Tenure]]&gt;3),"Ready Soon","Not Ready"))</f>
        <v>Not Ready</v>
      </c>
    </row>
    <row r="961" spans="1:41" x14ac:dyDescent="0.35">
      <c r="A961">
        <v>40</v>
      </c>
      <c r="B961" t="s">
        <v>32</v>
      </c>
      <c r="C961">
        <v>3</v>
      </c>
      <c r="D961" t="s">
        <v>35</v>
      </c>
      <c r="E961" t="s">
        <v>36</v>
      </c>
      <c r="F961">
        <v>4</v>
      </c>
      <c r="G961" s="7">
        <v>4661</v>
      </c>
      <c r="H961" t="s">
        <v>32</v>
      </c>
      <c r="I961">
        <v>3</v>
      </c>
      <c r="J961">
        <v>9</v>
      </c>
      <c r="K961" s="5">
        <v>0.15</v>
      </c>
      <c r="L961" s="5">
        <v>0.1</v>
      </c>
      <c r="M961" s="6">
        <f t="shared" si="42"/>
        <v>4.9999999999999989E-2</v>
      </c>
      <c r="N961" s="8">
        <f t="shared" si="43"/>
        <v>932.2</v>
      </c>
      <c r="O961">
        <v>3000</v>
      </c>
      <c r="P961" t="str">
        <f t="shared" si="44"/>
        <v>medium</v>
      </c>
      <c r="Q961" t="s">
        <v>26</v>
      </c>
      <c r="R961">
        <v>523</v>
      </c>
      <c r="S961" t="s">
        <v>34</v>
      </c>
      <c r="T961">
        <v>2</v>
      </c>
      <c r="U961">
        <v>3</v>
      </c>
      <c r="V961" t="s">
        <v>28</v>
      </c>
      <c r="W961">
        <v>98</v>
      </c>
      <c r="X961">
        <v>3</v>
      </c>
      <c r="Y961">
        <v>2</v>
      </c>
      <c r="Z961" t="s">
        <v>31</v>
      </c>
      <c r="AA961">
        <v>22455</v>
      </c>
      <c r="AB961">
        <v>1</v>
      </c>
      <c r="AC961">
        <v>13</v>
      </c>
      <c r="AD961">
        <v>3</v>
      </c>
      <c r="AE961">
        <v>3</v>
      </c>
      <c r="AF961">
        <v>0</v>
      </c>
      <c r="AG961">
        <v>9</v>
      </c>
      <c r="AH961">
        <v>4</v>
      </c>
      <c r="AI961">
        <v>8</v>
      </c>
      <c r="AJ961">
        <v>8</v>
      </c>
      <c r="AK961" t="str">
        <f>IF(Table2[[#This Row],[Alpha]]&gt;3%,"high performer",IF(Table2[[#This Row],[Alpha]]&gt;0%,"average performer","low performer"))</f>
        <v>high performer</v>
      </c>
      <c r="AL961" s="8">
        <v>5927.9693653225531</v>
      </c>
      <c r="AM961">
        <f>Table2[[#This Row],[Salary]]/Table2[[#This Row],[Market Salary]]</f>
        <v>0.78627261929960823</v>
      </c>
      <c r="AN961" t="str">
        <f>IF(AND(Table2[[#This Row],[Alpha]]&gt;3%,Table2[[#This Row],[Salary]]&lt;MEDIAN(G:G)),"Underpaid",IF(AND(Table2[[#This Row],[Alpha]]&lt;0,Table2[[#This Row],[Salary]]&gt;MEDIAN(G:G)),"Overpaid","Fair"))</f>
        <v>Underpaid</v>
      </c>
      <c r="AO961" t="str">
        <f>IF(AND(Table2[[#This Row],[Alpha]]&gt;3%,Table2[[#This Row],[Tenure]]&gt;5),"Ready Now",IF(AND(Table2[[#This Row],[Alpha]]&gt;0,Table2[[#This Row],[Tenure]]&gt;3),"Ready Soon","Not Ready"))</f>
        <v>Ready Now</v>
      </c>
    </row>
    <row r="962" spans="1:41" x14ac:dyDescent="0.35">
      <c r="A962">
        <v>41</v>
      </c>
      <c r="B962" t="s">
        <v>32</v>
      </c>
      <c r="C962">
        <v>3</v>
      </c>
      <c r="D962" t="s">
        <v>29</v>
      </c>
      <c r="E962" t="s">
        <v>30</v>
      </c>
      <c r="F962">
        <v>1</v>
      </c>
      <c r="G962" s="7">
        <v>4103</v>
      </c>
      <c r="H962" t="s">
        <v>32</v>
      </c>
      <c r="I962">
        <v>3</v>
      </c>
      <c r="J962">
        <v>9</v>
      </c>
      <c r="K962" s="5">
        <v>0.12</v>
      </c>
      <c r="L962" s="5">
        <v>0.1</v>
      </c>
      <c r="M962" s="6">
        <f t="shared" ref="M962:M1025" si="45">K962-L962</f>
        <v>1.999999999999999E-2</v>
      </c>
      <c r="N962" s="8">
        <f t="shared" ref="N962:N1025" si="46">G962 * 0.2</f>
        <v>820.6</v>
      </c>
      <c r="O962">
        <v>1200</v>
      </c>
      <c r="P962" t="str">
        <f t="shared" si="44"/>
        <v>low</v>
      </c>
      <c r="Q962" t="s">
        <v>33</v>
      </c>
      <c r="R962">
        <v>1018</v>
      </c>
      <c r="S962" t="s">
        <v>27</v>
      </c>
      <c r="T962">
        <v>1</v>
      </c>
      <c r="U962">
        <v>3</v>
      </c>
      <c r="V962" t="s">
        <v>48</v>
      </c>
      <c r="W962">
        <v>66</v>
      </c>
      <c r="X962">
        <v>3</v>
      </c>
      <c r="Y962">
        <v>2</v>
      </c>
      <c r="Z962" t="s">
        <v>41</v>
      </c>
      <c r="AA962">
        <v>4297</v>
      </c>
      <c r="AB962">
        <v>0</v>
      </c>
      <c r="AC962">
        <v>17</v>
      </c>
      <c r="AD962">
        <v>3</v>
      </c>
      <c r="AE962">
        <v>4</v>
      </c>
      <c r="AF962">
        <v>1</v>
      </c>
      <c r="AG962">
        <v>10</v>
      </c>
      <c r="AH962">
        <v>2</v>
      </c>
      <c r="AI962">
        <v>3</v>
      </c>
      <c r="AJ962">
        <v>1</v>
      </c>
      <c r="AK962" t="str">
        <f>IF(Table2[[#This Row],[Alpha]]&gt;3%,"high performer",IF(Table2[[#This Row],[Alpha]]&gt;0%,"average performer","low performer"))</f>
        <v>average performer</v>
      </c>
      <c r="AL962" s="8">
        <v>4276.2517763188998</v>
      </c>
      <c r="AM962">
        <f>Table2[[#This Row],[Salary]]/Table2[[#This Row],[Market Salary]]</f>
        <v>0.95948513198443164</v>
      </c>
      <c r="AN962" t="str">
        <f>IF(AND(Table2[[#This Row],[Alpha]]&gt;3%,Table2[[#This Row],[Salary]]&lt;MEDIAN(G:G)),"Underpaid",IF(AND(Table2[[#This Row],[Alpha]]&lt;0,Table2[[#This Row],[Salary]]&gt;MEDIAN(G:G)),"Overpaid","Fair"))</f>
        <v>Fair</v>
      </c>
      <c r="AO962" t="str">
        <f>IF(AND(Table2[[#This Row],[Alpha]]&gt;3%,Table2[[#This Row],[Tenure]]&gt;5),"Ready Now",IF(AND(Table2[[#This Row],[Alpha]]&gt;0,Table2[[#This Row],[Tenure]]&gt;3),"Ready Soon","Not Ready"))</f>
        <v>Ready Soon</v>
      </c>
    </row>
    <row r="963" spans="1:41" x14ac:dyDescent="0.35">
      <c r="A963">
        <v>35</v>
      </c>
      <c r="B963" t="s">
        <v>32</v>
      </c>
      <c r="C963">
        <v>3</v>
      </c>
      <c r="D963" t="s">
        <v>35</v>
      </c>
      <c r="E963" t="s">
        <v>36</v>
      </c>
      <c r="F963">
        <v>3</v>
      </c>
      <c r="G963" s="7">
        <v>4249</v>
      </c>
      <c r="H963" t="s">
        <v>25</v>
      </c>
      <c r="I963">
        <v>3</v>
      </c>
      <c r="J963">
        <v>9</v>
      </c>
      <c r="K963" s="5">
        <v>0.08</v>
      </c>
      <c r="L963" s="5">
        <v>0.11</v>
      </c>
      <c r="M963" s="6">
        <f t="shared" si="45"/>
        <v>-0.03</v>
      </c>
      <c r="N963" s="8">
        <f t="shared" si="46"/>
        <v>849.80000000000007</v>
      </c>
      <c r="O963">
        <v>1200</v>
      </c>
      <c r="P963" t="str">
        <f t="shared" ref="P963:P1026" si="47">IF(G962&lt;7000,"low",IF(G962&lt;14000,"medium","High"))</f>
        <v>low</v>
      </c>
      <c r="Q963" t="s">
        <v>33</v>
      </c>
      <c r="R963">
        <v>482</v>
      </c>
      <c r="S963" t="s">
        <v>34</v>
      </c>
      <c r="T963">
        <v>4</v>
      </c>
      <c r="U963">
        <v>4</v>
      </c>
      <c r="V963" t="s">
        <v>28</v>
      </c>
      <c r="W963">
        <v>87</v>
      </c>
      <c r="X963">
        <v>3</v>
      </c>
      <c r="Y963">
        <v>2</v>
      </c>
      <c r="Z963" t="s">
        <v>31</v>
      </c>
      <c r="AA963">
        <v>2690</v>
      </c>
      <c r="AB963">
        <v>1</v>
      </c>
      <c r="AC963">
        <v>11</v>
      </c>
      <c r="AD963">
        <v>3</v>
      </c>
      <c r="AE963">
        <v>2</v>
      </c>
      <c r="AF963">
        <v>0</v>
      </c>
      <c r="AG963">
        <v>9</v>
      </c>
      <c r="AH963">
        <v>3</v>
      </c>
      <c r="AI963">
        <v>6</v>
      </c>
      <c r="AJ963">
        <v>1</v>
      </c>
      <c r="AK963" t="str">
        <f>IF(Table2[[#This Row],[Alpha]]&gt;3%,"high performer",IF(Table2[[#This Row],[Alpha]]&gt;0%,"average performer","low performer"))</f>
        <v>low performer</v>
      </c>
      <c r="AL963" s="8">
        <v>5204.1245596524004</v>
      </c>
      <c r="AM963">
        <f>Table2[[#This Row],[Salary]]/Table2[[#This Row],[Market Salary]]</f>
        <v>0.81646777499188139</v>
      </c>
      <c r="AN963" t="str">
        <f>IF(AND(Table2[[#This Row],[Alpha]]&gt;3%,Table2[[#This Row],[Salary]]&lt;MEDIAN(G:G)),"Underpaid",IF(AND(Table2[[#This Row],[Alpha]]&lt;0,Table2[[#This Row],[Salary]]&gt;MEDIAN(G:G)),"Overpaid","Fair"))</f>
        <v>Fair</v>
      </c>
      <c r="AO963" t="str">
        <f>IF(AND(Table2[[#This Row],[Alpha]]&gt;3%,Table2[[#This Row],[Tenure]]&gt;5),"Ready Now",IF(AND(Table2[[#This Row],[Alpha]]&gt;0,Table2[[#This Row],[Tenure]]&gt;3),"Ready Soon","Not Ready"))</f>
        <v>Not Ready</v>
      </c>
    </row>
    <row r="964" spans="1:41" x14ac:dyDescent="0.35">
      <c r="A964">
        <v>51</v>
      </c>
      <c r="B964" t="s">
        <v>32</v>
      </c>
      <c r="C964">
        <v>3</v>
      </c>
      <c r="D964" t="s">
        <v>35</v>
      </c>
      <c r="E964" t="s">
        <v>45</v>
      </c>
      <c r="F964">
        <v>2</v>
      </c>
      <c r="G964" s="7">
        <v>14026</v>
      </c>
      <c r="H964" t="s">
        <v>25</v>
      </c>
      <c r="I964">
        <v>3</v>
      </c>
      <c r="J964">
        <v>33</v>
      </c>
      <c r="K964" s="5">
        <v>0.12</v>
      </c>
      <c r="L964" s="5">
        <v>0.1</v>
      </c>
      <c r="M964" s="6">
        <f t="shared" si="45"/>
        <v>1.999999999999999E-2</v>
      </c>
      <c r="N964" s="8">
        <f t="shared" si="46"/>
        <v>2805.2000000000003</v>
      </c>
      <c r="O964">
        <v>4500</v>
      </c>
      <c r="P964" t="str">
        <f t="shared" si="47"/>
        <v>low</v>
      </c>
      <c r="Q964" t="s">
        <v>26</v>
      </c>
      <c r="R964">
        <v>770</v>
      </c>
      <c r="S964" t="s">
        <v>50</v>
      </c>
      <c r="T964">
        <v>5</v>
      </c>
      <c r="U964">
        <v>3</v>
      </c>
      <c r="V964" t="s">
        <v>28</v>
      </c>
      <c r="W964">
        <v>84</v>
      </c>
      <c r="X964">
        <v>3</v>
      </c>
      <c r="Y964">
        <v>4</v>
      </c>
      <c r="Z964" t="s">
        <v>41</v>
      </c>
      <c r="AA964">
        <v>17588</v>
      </c>
      <c r="AB964">
        <v>1</v>
      </c>
      <c r="AC964">
        <v>11</v>
      </c>
      <c r="AD964">
        <v>3</v>
      </c>
      <c r="AE964">
        <v>2</v>
      </c>
      <c r="AF964">
        <v>1</v>
      </c>
      <c r="AG964">
        <v>33</v>
      </c>
      <c r="AH964">
        <v>2</v>
      </c>
      <c r="AI964">
        <v>9</v>
      </c>
      <c r="AJ964">
        <v>0</v>
      </c>
      <c r="AK964" t="str">
        <f>IF(Table2[[#This Row],[Alpha]]&gt;3%,"high performer",IF(Table2[[#This Row],[Alpha]]&gt;0%,"average performer","low performer"))</f>
        <v>average performer</v>
      </c>
      <c r="AL964" s="8">
        <v>17317.303408252868</v>
      </c>
      <c r="AM964">
        <f>Table2[[#This Row],[Salary]]/Table2[[#This Row],[Market Salary]]</f>
        <v>0.80994134417692654</v>
      </c>
      <c r="AN964" t="str">
        <f>IF(AND(Table2[[#This Row],[Alpha]]&gt;3%,Table2[[#This Row],[Salary]]&lt;MEDIAN(G:G)),"Underpaid",IF(AND(Table2[[#This Row],[Alpha]]&lt;0,Table2[[#This Row],[Salary]]&gt;MEDIAN(G:G)),"Overpaid","Fair"))</f>
        <v>Fair</v>
      </c>
      <c r="AO964" t="str">
        <f>IF(AND(Table2[[#This Row],[Alpha]]&gt;3%,Table2[[#This Row],[Tenure]]&gt;5),"Ready Now",IF(AND(Table2[[#This Row],[Alpha]]&gt;0,Table2[[#This Row],[Tenure]]&gt;3),"Ready Soon","Not Ready"))</f>
        <v>Ready Soon</v>
      </c>
    </row>
    <row r="965" spans="1:41" x14ac:dyDescent="0.35">
      <c r="A965">
        <v>38</v>
      </c>
      <c r="B965" t="s">
        <v>32</v>
      </c>
      <c r="C965">
        <v>2</v>
      </c>
      <c r="D965" t="s">
        <v>29</v>
      </c>
      <c r="E965" t="s">
        <v>30</v>
      </c>
      <c r="F965">
        <v>1</v>
      </c>
      <c r="G965" s="7">
        <v>6893</v>
      </c>
      <c r="H965" t="s">
        <v>32</v>
      </c>
      <c r="I965">
        <v>3</v>
      </c>
      <c r="J965">
        <v>7</v>
      </c>
      <c r="K965" s="5">
        <v>0.08</v>
      </c>
      <c r="L965" s="5">
        <v>0.11</v>
      </c>
      <c r="M965" s="6">
        <f t="shared" si="45"/>
        <v>-0.03</v>
      </c>
      <c r="N965" s="8">
        <f t="shared" si="46"/>
        <v>1378.6000000000001</v>
      </c>
      <c r="O965">
        <v>500</v>
      </c>
      <c r="P965" t="str">
        <f t="shared" si="47"/>
        <v>High</v>
      </c>
      <c r="Q965" t="s">
        <v>26</v>
      </c>
      <c r="R965">
        <v>1009</v>
      </c>
      <c r="S965" t="s">
        <v>27</v>
      </c>
      <c r="T965">
        <v>2</v>
      </c>
      <c r="U965">
        <v>2</v>
      </c>
      <c r="V965" t="s">
        <v>28</v>
      </c>
      <c r="W965">
        <v>31</v>
      </c>
      <c r="X965">
        <v>3</v>
      </c>
      <c r="Y965">
        <v>2</v>
      </c>
      <c r="Z965" t="s">
        <v>41</v>
      </c>
      <c r="AA965">
        <v>19461</v>
      </c>
      <c r="AB965">
        <v>3</v>
      </c>
      <c r="AC965">
        <v>15</v>
      </c>
      <c r="AD965">
        <v>3</v>
      </c>
      <c r="AE965">
        <v>4</v>
      </c>
      <c r="AF965">
        <v>1</v>
      </c>
      <c r="AG965">
        <v>11</v>
      </c>
      <c r="AH965">
        <v>3</v>
      </c>
      <c r="AI965">
        <v>7</v>
      </c>
      <c r="AJ965">
        <v>1</v>
      </c>
      <c r="AK965" t="str">
        <f>IF(Table2[[#This Row],[Alpha]]&gt;3%,"high performer",IF(Table2[[#This Row],[Alpha]]&gt;0%,"average performer","low performer"))</f>
        <v>low performer</v>
      </c>
      <c r="AL965" s="8">
        <v>7711.4468063311533</v>
      </c>
      <c r="AM965">
        <f>Table2[[#This Row],[Salary]]/Table2[[#This Row],[Market Salary]]</f>
        <v>0.89386598560736974</v>
      </c>
      <c r="AN965" t="str">
        <f>IF(AND(Table2[[#This Row],[Alpha]]&gt;3%,Table2[[#This Row],[Salary]]&lt;MEDIAN(G:G)),"Underpaid",IF(AND(Table2[[#This Row],[Alpha]]&lt;0,Table2[[#This Row],[Salary]]&gt;MEDIAN(G:G)),"Overpaid","Fair"))</f>
        <v>Overpaid</v>
      </c>
      <c r="AO965" t="str">
        <f>IF(AND(Table2[[#This Row],[Alpha]]&gt;3%,Table2[[#This Row],[Tenure]]&gt;5),"Ready Now",IF(AND(Table2[[#This Row],[Alpha]]&gt;0,Table2[[#This Row],[Tenure]]&gt;3),"Ready Soon","Not Ready"))</f>
        <v>Not Ready</v>
      </c>
    </row>
    <row r="966" spans="1:41" x14ac:dyDescent="0.35">
      <c r="A966">
        <v>34</v>
      </c>
      <c r="B966" t="s">
        <v>32</v>
      </c>
      <c r="C966">
        <v>3</v>
      </c>
      <c r="D966" t="s">
        <v>29</v>
      </c>
      <c r="E966" t="s">
        <v>30</v>
      </c>
      <c r="F966">
        <v>1</v>
      </c>
      <c r="G966" s="7">
        <v>6125</v>
      </c>
      <c r="H966" t="s">
        <v>32</v>
      </c>
      <c r="I966">
        <v>4</v>
      </c>
      <c r="J966">
        <v>10</v>
      </c>
      <c r="K966" s="5">
        <v>0.1</v>
      </c>
      <c r="L966" s="5">
        <v>0.11</v>
      </c>
      <c r="M966" s="6">
        <f t="shared" si="45"/>
        <v>-9.999999999999995E-3</v>
      </c>
      <c r="N966" s="8">
        <f t="shared" si="46"/>
        <v>1225</v>
      </c>
      <c r="O966">
        <v>3000</v>
      </c>
      <c r="P966" t="str">
        <f t="shared" si="47"/>
        <v>low</v>
      </c>
      <c r="Q966" t="s">
        <v>26</v>
      </c>
      <c r="R966">
        <v>507</v>
      </c>
      <c r="S966" t="s">
        <v>27</v>
      </c>
      <c r="T966">
        <v>15</v>
      </c>
      <c r="U966">
        <v>2</v>
      </c>
      <c r="V966" t="s">
        <v>40</v>
      </c>
      <c r="W966">
        <v>66</v>
      </c>
      <c r="X966">
        <v>3</v>
      </c>
      <c r="Y966">
        <v>2</v>
      </c>
      <c r="Z966" t="s">
        <v>31</v>
      </c>
      <c r="AA966">
        <v>23553</v>
      </c>
      <c r="AB966">
        <v>1</v>
      </c>
      <c r="AC966">
        <v>12</v>
      </c>
      <c r="AD966">
        <v>3</v>
      </c>
      <c r="AE966">
        <v>4</v>
      </c>
      <c r="AF966">
        <v>0</v>
      </c>
      <c r="AG966">
        <v>10</v>
      </c>
      <c r="AH966">
        <v>6</v>
      </c>
      <c r="AI966">
        <v>8</v>
      </c>
      <c r="AJ966">
        <v>9</v>
      </c>
      <c r="AK966" t="str">
        <f>IF(Table2[[#This Row],[Alpha]]&gt;3%,"high performer",IF(Table2[[#This Row],[Alpha]]&gt;0%,"average performer","low performer"))</f>
        <v>low performer</v>
      </c>
      <c r="AL966" s="8">
        <v>7327.7576018348645</v>
      </c>
      <c r="AM966">
        <f>Table2[[#This Row],[Salary]]/Table2[[#This Row],[Market Salary]]</f>
        <v>0.8358628018026012</v>
      </c>
      <c r="AN966" t="str">
        <f>IF(AND(Table2[[#This Row],[Alpha]]&gt;3%,Table2[[#This Row],[Salary]]&lt;MEDIAN(G:G)),"Underpaid",IF(AND(Table2[[#This Row],[Alpha]]&lt;0,Table2[[#This Row],[Salary]]&gt;MEDIAN(G:G)),"Overpaid","Fair"))</f>
        <v>Overpaid</v>
      </c>
      <c r="AO966" t="str">
        <f>IF(AND(Table2[[#This Row],[Alpha]]&gt;3%,Table2[[#This Row],[Tenure]]&gt;5),"Ready Now",IF(AND(Table2[[#This Row],[Alpha]]&gt;0,Table2[[#This Row],[Tenure]]&gt;3),"Ready Soon","Not Ready"))</f>
        <v>Not Ready</v>
      </c>
    </row>
    <row r="967" spans="1:41" x14ac:dyDescent="0.35">
      <c r="A967">
        <v>25</v>
      </c>
      <c r="B967" t="s">
        <v>32</v>
      </c>
      <c r="C967">
        <v>4</v>
      </c>
      <c r="D967" t="s">
        <v>35</v>
      </c>
      <c r="E967" t="s">
        <v>39</v>
      </c>
      <c r="F967">
        <v>4</v>
      </c>
      <c r="G967" s="7">
        <v>3669</v>
      </c>
      <c r="H967" t="s">
        <v>32</v>
      </c>
      <c r="I967">
        <v>2</v>
      </c>
      <c r="J967">
        <v>3</v>
      </c>
      <c r="K967" s="5">
        <v>0.12</v>
      </c>
      <c r="L967" s="5">
        <v>0.1</v>
      </c>
      <c r="M967" s="6">
        <f t="shared" si="45"/>
        <v>1.999999999999999E-2</v>
      </c>
      <c r="N967" s="8">
        <f t="shared" si="46"/>
        <v>733.80000000000007</v>
      </c>
      <c r="O967">
        <v>4500</v>
      </c>
      <c r="P967" t="str">
        <f t="shared" si="47"/>
        <v>low</v>
      </c>
      <c r="Q967" t="s">
        <v>26</v>
      </c>
      <c r="R967">
        <v>882</v>
      </c>
      <c r="S967" t="s">
        <v>34</v>
      </c>
      <c r="T967">
        <v>19</v>
      </c>
      <c r="U967">
        <v>1</v>
      </c>
      <c r="V967" t="s">
        <v>40</v>
      </c>
      <c r="W967">
        <v>67</v>
      </c>
      <c r="X967">
        <v>3</v>
      </c>
      <c r="Y967">
        <v>1</v>
      </c>
      <c r="Z967" t="s">
        <v>37</v>
      </c>
      <c r="AA967">
        <v>9075</v>
      </c>
      <c r="AB967">
        <v>3</v>
      </c>
      <c r="AC967">
        <v>11</v>
      </c>
      <c r="AD967">
        <v>3</v>
      </c>
      <c r="AE967">
        <v>3</v>
      </c>
      <c r="AF967">
        <v>3</v>
      </c>
      <c r="AG967">
        <v>7</v>
      </c>
      <c r="AH967">
        <v>6</v>
      </c>
      <c r="AI967">
        <v>2</v>
      </c>
      <c r="AJ967">
        <v>1</v>
      </c>
      <c r="AK967" t="str">
        <f>IF(Table2[[#This Row],[Alpha]]&gt;3%,"high performer",IF(Table2[[#This Row],[Alpha]]&gt;0%,"average performer","low performer"))</f>
        <v>average performer</v>
      </c>
      <c r="AL967" s="8">
        <v>3679.4329530268783</v>
      </c>
      <c r="AM967">
        <f>Table2[[#This Row],[Salary]]/Table2[[#This Row],[Market Salary]]</f>
        <v>0.99716452150098411</v>
      </c>
      <c r="AN967" t="str">
        <f>IF(AND(Table2[[#This Row],[Alpha]]&gt;3%,Table2[[#This Row],[Salary]]&lt;MEDIAN(G:G)),"Underpaid",IF(AND(Table2[[#This Row],[Alpha]]&lt;0,Table2[[#This Row],[Salary]]&gt;MEDIAN(G:G)),"Overpaid","Fair"))</f>
        <v>Fair</v>
      </c>
      <c r="AO967" t="str">
        <f>IF(AND(Table2[[#This Row],[Alpha]]&gt;3%,Table2[[#This Row],[Tenure]]&gt;5),"Ready Now",IF(AND(Table2[[#This Row],[Alpha]]&gt;0,Table2[[#This Row],[Tenure]]&gt;3),"Ready Soon","Not Ready"))</f>
        <v>Not Ready</v>
      </c>
    </row>
    <row r="968" spans="1:41" x14ac:dyDescent="0.35">
      <c r="A968">
        <v>58</v>
      </c>
      <c r="B968" t="s">
        <v>25</v>
      </c>
      <c r="C968">
        <v>3</v>
      </c>
      <c r="D968" t="s">
        <v>29</v>
      </c>
      <c r="E968" t="s">
        <v>42</v>
      </c>
      <c r="F968">
        <v>1</v>
      </c>
      <c r="G968" s="7">
        <v>10008</v>
      </c>
      <c r="H968" t="s">
        <v>25</v>
      </c>
      <c r="I968">
        <v>2</v>
      </c>
      <c r="J968">
        <v>10</v>
      </c>
      <c r="K968" s="5">
        <v>0.08</v>
      </c>
      <c r="L968" s="5">
        <v>0.09</v>
      </c>
      <c r="M968" s="6">
        <f t="shared" si="45"/>
        <v>-9.999999999999995E-3</v>
      </c>
      <c r="N968" s="8">
        <f t="shared" si="46"/>
        <v>2001.6000000000001</v>
      </c>
      <c r="O968">
        <v>1200</v>
      </c>
      <c r="P968" t="str">
        <f t="shared" si="47"/>
        <v>low</v>
      </c>
      <c r="Q968" t="s">
        <v>26</v>
      </c>
      <c r="R968">
        <v>601</v>
      </c>
      <c r="S968" t="s">
        <v>34</v>
      </c>
      <c r="T968">
        <v>7</v>
      </c>
      <c r="U968">
        <v>4</v>
      </c>
      <c r="V968" t="s">
        <v>40</v>
      </c>
      <c r="W968">
        <v>53</v>
      </c>
      <c r="X968">
        <v>2</v>
      </c>
      <c r="Y968">
        <v>3</v>
      </c>
      <c r="Z968" t="s">
        <v>37</v>
      </c>
      <c r="AA968">
        <v>12023</v>
      </c>
      <c r="AB968">
        <v>7</v>
      </c>
      <c r="AC968">
        <v>14</v>
      </c>
      <c r="AD968">
        <v>3</v>
      </c>
      <c r="AE968">
        <v>4</v>
      </c>
      <c r="AF968">
        <v>0</v>
      </c>
      <c r="AG968">
        <v>31</v>
      </c>
      <c r="AH968">
        <v>0</v>
      </c>
      <c r="AI968">
        <v>9</v>
      </c>
      <c r="AJ968">
        <v>5</v>
      </c>
      <c r="AK968" t="str">
        <f>IF(Table2[[#This Row],[Alpha]]&gt;3%,"high performer",IF(Table2[[#This Row],[Alpha]]&gt;0%,"average performer","low performer"))</f>
        <v>low performer</v>
      </c>
      <c r="AL968" s="8">
        <v>10486.795616878275</v>
      </c>
      <c r="AM968">
        <f>Table2[[#This Row],[Salary]]/Table2[[#This Row],[Market Salary]]</f>
        <v>0.95434300101094149</v>
      </c>
      <c r="AN968" t="str">
        <f>IF(AND(Table2[[#This Row],[Alpha]]&gt;3%,Table2[[#This Row],[Salary]]&lt;MEDIAN(G:G)),"Underpaid",IF(AND(Table2[[#This Row],[Alpha]]&lt;0,Table2[[#This Row],[Salary]]&gt;MEDIAN(G:G)),"Overpaid","Fair"))</f>
        <v>Overpaid</v>
      </c>
      <c r="AO968" t="str">
        <f>IF(AND(Table2[[#This Row],[Alpha]]&gt;3%,Table2[[#This Row],[Tenure]]&gt;5),"Ready Now",IF(AND(Table2[[#This Row],[Alpha]]&gt;0,Table2[[#This Row],[Tenure]]&gt;3),"Ready Soon","Not Ready"))</f>
        <v>Not Ready</v>
      </c>
    </row>
    <row r="969" spans="1:41" x14ac:dyDescent="0.35">
      <c r="A969">
        <v>40</v>
      </c>
      <c r="B969" t="s">
        <v>32</v>
      </c>
      <c r="C969">
        <v>2</v>
      </c>
      <c r="D969" t="s">
        <v>35</v>
      </c>
      <c r="E969" t="s">
        <v>39</v>
      </c>
      <c r="F969">
        <v>2</v>
      </c>
      <c r="G969" s="7">
        <v>2387</v>
      </c>
      <c r="H969" t="s">
        <v>32</v>
      </c>
      <c r="I969">
        <v>3</v>
      </c>
      <c r="J969">
        <v>4</v>
      </c>
      <c r="K969" s="5">
        <v>0.12</v>
      </c>
      <c r="L969" s="5">
        <v>7.0000000000000007E-2</v>
      </c>
      <c r="M969" s="6">
        <f t="shared" si="45"/>
        <v>4.9999999999999989E-2</v>
      </c>
      <c r="N969" s="8">
        <f t="shared" si="46"/>
        <v>477.40000000000003</v>
      </c>
      <c r="O969">
        <v>500</v>
      </c>
      <c r="P969" t="str">
        <f t="shared" si="47"/>
        <v>medium</v>
      </c>
      <c r="Q969" t="s">
        <v>26</v>
      </c>
      <c r="R969">
        <v>329</v>
      </c>
      <c r="S969" t="s">
        <v>34</v>
      </c>
      <c r="T969">
        <v>1</v>
      </c>
      <c r="U969">
        <v>4</v>
      </c>
      <c r="V969" t="s">
        <v>28</v>
      </c>
      <c r="W969">
        <v>88</v>
      </c>
      <c r="X969">
        <v>3</v>
      </c>
      <c r="Y969">
        <v>1</v>
      </c>
      <c r="Z969" t="s">
        <v>37</v>
      </c>
      <c r="AA969">
        <v>6762</v>
      </c>
      <c r="AB969">
        <v>3</v>
      </c>
      <c r="AC969">
        <v>22</v>
      </c>
      <c r="AD969">
        <v>4</v>
      </c>
      <c r="AE969">
        <v>3</v>
      </c>
      <c r="AF969">
        <v>1</v>
      </c>
      <c r="AG969">
        <v>7</v>
      </c>
      <c r="AH969">
        <v>3</v>
      </c>
      <c r="AI969">
        <v>2</v>
      </c>
      <c r="AJ969">
        <v>0</v>
      </c>
      <c r="AK969" t="str">
        <f>IF(Table2[[#This Row],[Alpha]]&gt;3%,"high performer",IF(Table2[[#This Row],[Alpha]]&gt;0%,"average performer","low performer"))</f>
        <v>high performer</v>
      </c>
      <c r="AL969" s="8">
        <v>2968.2947490619372</v>
      </c>
      <c r="AM969">
        <f>Table2[[#This Row],[Salary]]/Table2[[#This Row],[Market Salary]]</f>
        <v>0.80416542216852205</v>
      </c>
      <c r="AN969" t="str">
        <f>IF(AND(Table2[[#This Row],[Alpha]]&gt;3%,Table2[[#This Row],[Salary]]&lt;MEDIAN(G:G)),"Underpaid",IF(AND(Table2[[#This Row],[Alpha]]&lt;0,Table2[[#This Row],[Salary]]&gt;MEDIAN(G:G)),"Overpaid","Fair"))</f>
        <v>Underpaid</v>
      </c>
      <c r="AO969" t="str">
        <f>IF(AND(Table2[[#This Row],[Alpha]]&gt;3%,Table2[[#This Row],[Tenure]]&gt;5),"Ready Now",IF(AND(Table2[[#This Row],[Alpha]]&gt;0,Table2[[#This Row],[Tenure]]&gt;3),"Ready Soon","Not Ready"))</f>
        <v>Ready Soon</v>
      </c>
    </row>
    <row r="970" spans="1:41" x14ac:dyDescent="0.35">
      <c r="A970">
        <v>36</v>
      </c>
      <c r="B970" t="s">
        <v>32</v>
      </c>
      <c r="C970">
        <v>1</v>
      </c>
      <c r="D970" t="s">
        <v>29</v>
      </c>
      <c r="E970" t="s">
        <v>30</v>
      </c>
      <c r="F970">
        <v>1</v>
      </c>
      <c r="G970" s="7">
        <v>4639</v>
      </c>
      <c r="H970" t="s">
        <v>32</v>
      </c>
      <c r="I970">
        <v>2</v>
      </c>
      <c r="J970">
        <v>15</v>
      </c>
      <c r="K970" s="5">
        <v>0.15</v>
      </c>
      <c r="L970" s="5">
        <v>0.09</v>
      </c>
      <c r="M970" s="6">
        <f t="shared" si="45"/>
        <v>0.06</v>
      </c>
      <c r="N970" s="8">
        <f t="shared" si="46"/>
        <v>927.80000000000007</v>
      </c>
      <c r="O970">
        <v>4500</v>
      </c>
      <c r="P970" t="str">
        <f t="shared" si="47"/>
        <v>low</v>
      </c>
      <c r="Q970" t="s">
        <v>33</v>
      </c>
      <c r="R970">
        <v>607</v>
      </c>
      <c r="S970" t="s">
        <v>27</v>
      </c>
      <c r="T970">
        <v>7</v>
      </c>
      <c r="U970">
        <v>3</v>
      </c>
      <c r="V970" t="s">
        <v>48</v>
      </c>
      <c r="W970">
        <v>83</v>
      </c>
      <c r="X970">
        <v>4</v>
      </c>
      <c r="Y970">
        <v>2</v>
      </c>
      <c r="Z970" t="s">
        <v>37</v>
      </c>
      <c r="AA970">
        <v>2261</v>
      </c>
      <c r="AB970">
        <v>2</v>
      </c>
      <c r="AC970">
        <v>16</v>
      </c>
      <c r="AD970">
        <v>3</v>
      </c>
      <c r="AE970">
        <v>4</v>
      </c>
      <c r="AF970">
        <v>1</v>
      </c>
      <c r="AG970">
        <v>17</v>
      </c>
      <c r="AH970">
        <v>2</v>
      </c>
      <c r="AI970">
        <v>7</v>
      </c>
      <c r="AJ970">
        <v>6</v>
      </c>
      <c r="AK970" t="str">
        <f>IF(Table2[[#This Row],[Alpha]]&gt;3%,"high performer",IF(Table2[[#This Row],[Alpha]]&gt;0%,"average performer","low performer"))</f>
        <v>high performer</v>
      </c>
      <c r="AL970" s="8">
        <v>5911.7811490009717</v>
      </c>
      <c r="AM970">
        <f>Table2[[#This Row],[Salary]]/Table2[[#This Row],[Market Salary]]</f>
        <v>0.78470428506710566</v>
      </c>
      <c r="AN970" t="str">
        <f>IF(AND(Table2[[#This Row],[Alpha]]&gt;3%,Table2[[#This Row],[Salary]]&lt;MEDIAN(G:G)),"Underpaid",IF(AND(Table2[[#This Row],[Alpha]]&lt;0,Table2[[#This Row],[Salary]]&gt;MEDIAN(G:G)),"Overpaid","Fair"))</f>
        <v>Underpaid</v>
      </c>
      <c r="AO970" t="str">
        <f>IF(AND(Table2[[#This Row],[Alpha]]&gt;3%,Table2[[#This Row],[Tenure]]&gt;5),"Ready Now",IF(AND(Table2[[#This Row],[Alpha]]&gt;0,Table2[[#This Row],[Tenure]]&gt;3),"Ready Soon","Not Ready"))</f>
        <v>Ready Now</v>
      </c>
    </row>
    <row r="971" spans="1:41" x14ac:dyDescent="0.35">
      <c r="A971">
        <v>48</v>
      </c>
      <c r="B971" t="s">
        <v>32</v>
      </c>
      <c r="C971">
        <v>4</v>
      </c>
      <c r="D971" t="s">
        <v>35</v>
      </c>
      <c r="E971" t="s">
        <v>42</v>
      </c>
      <c r="F971">
        <v>4</v>
      </c>
      <c r="G971" s="7">
        <v>7898</v>
      </c>
      <c r="H971" t="s">
        <v>32</v>
      </c>
      <c r="I971">
        <v>3</v>
      </c>
      <c r="J971">
        <v>10</v>
      </c>
      <c r="K971" s="5">
        <v>0.15</v>
      </c>
      <c r="L971" s="5">
        <v>0.1</v>
      </c>
      <c r="M971" s="6">
        <f t="shared" si="45"/>
        <v>4.9999999999999989E-2</v>
      </c>
      <c r="N971" s="8">
        <f t="shared" si="46"/>
        <v>1579.6000000000001</v>
      </c>
      <c r="O971">
        <v>1200</v>
      </c>
      <c r="P971" t="str">
        <f t="shared" si="47"/>
        <v>low</v>
      </c>
      <c r="Q971" t="s">
        <v>26</v>
      </c>
      <c r="R971">
        <v>855</v>
      </c>
      <c r="S971" t="s">
        <v>34</v>
      </c>
      <c r="T971">
        <v>4</v>
      </c>
      <c r="U971">
        <v>3</v>
      </c>
      <c r="V971" t="s">
        <v>28</v>
      </c>
      <c r="W971">
        <v>54</v>
      </c>
      <c r="X971">
        <v>3</v>
      </c>
      <c r="Y971">
        <v>3</v>
      </c>
      <c r="Z971" t="s">
        <v>31</v>
      </c>
      <c r="AA971">
        <v>18706</v>
      </c>
      <c r="AB971">
        <v>1</v>
      </c>
      <c r="AC971">
        <v>11</v>
      </c>
      <c r="AD971">
        <v>3</v>
      </c>
      <c r="AE971">
        <v>3</v>
      </c>
      <c r="AF971">
        <v>0</v>
      </c>
      <c r="AG971">
        <v>11</v>
      </c>
      <c r="AH971">
        <v>2</v>
      </c>
      <c r="AI971">
        <v>9</v>
      </c>
      <c r="AJ971">
        <v>0</v>
      </c>
      <c r="AK971" t="str">
        <f>IF(Table2[[#This Row],[Alpha]]&gt;3%,"high performer",IF(Table2[[#This Row],[Alpha]]&gt;0%,"average performer","low performer"))</f>
        <v>high performer</v>
      </c>
      <c r="AL971" s="8">
        <v>8373.766774774911</v>
      </c>
      <c r="AM971">
        <f>Table2[[#This Row],[Salary]]/Table2[[#This Row],[Market Salary]]</f>
        <v>0.94318366064265036</v>
      </c>
      <c r="AN971" t="str">
        <f>IF(AND(Table2[[#This Row],[Alpha]]&gt;3%,Table2[[#This Row],[Salary]]&lt;MEDIAN(G:G)),"Underpaid",IF(AND(Table2[[#This Row],[Alpha]]&lt;0,Table2[[#This Row],[Salary]]&gt;MEDIAN(G:G)),"Overpaid","Fair"))</f>
        <v>Fair</v>
      </c>
      <c r="AO971" t="str">
        <f>IF(AND(Table2[[#This Row],[Alpha]]&gt;3%,Table2[[#This Row],[Tenure]]&gt;5),"Ready Now",IF(AND(Table2[[#This Row],[Alpha]]&gt;0,Table2[[#This Row],[Tenure]]&gt;3),"Ready Soon","Not Ready"))</f>
        <v>Ready Now</v>
      </c>
    </row>
    <row r="972" spans="1:41" x14ac:dyDescent="0.35">
      <c r="A972">
        <v>27</v>
      </c>
      <c r="B972" t="s">
        <v>32</v>
      </c>
      <c r="C972">
        <v>3</v>
      </c>
      <c r="D972" t="s">
        <v>29</v>
      </c>
      <c r="E972" t="s">
        <v>46</v>
      </c>
      <c r="F972">
        <v>4</v>
      </c>
      <c r="G972" s="7">
        <v>2534</v>
      </c>
      <c r="H972" t="s">
        <v>32</v>
      </c>
      <c r="I972">
        <v>3</v>
      </c>
      <c r="J972">
        <v>1</v>
      </c>
      <c r="K972" s="5">
        <v>0.12</v>
      </c>
      <c r="L972" s="5">
        <v>0.11</v>
      </c>
      <c r="M972" s="6">
        <f t="shared" si="45"/>
        <v>9.999999999999995E-3</v>
      </c>
      <c r="N972" s="8">
        <f t="shared" si="46"/>
        <v>506.8</v>
      </c>
      <c r="O972">
        <v>3000</v>
      </c>
      <c r="P972" t="str">
        <f t="shared" si="47"/>
        <v>medium</v>
      </c>
      <c r="Q972" t="s">
        <v>26</v>
      </c>
      <c r="R972">
        <v>1291</v>
      </c>
      <c r="S972" t="s">
        <v>27</v>
      </c>
      <c r="T972">
        <v>11</v>
      </c>
      <c r="U972">
        <v>3</v>
      </c>
      <c r="V972" t="s">
        <v>40</v>
      </c>
      <c r="W972">
        <v>98</v>
      </c>
      <c r="X972">
        <v>4</v>
      </c>
      <c r="Y972">
        <v>1</v>
      </c>
      <c r="Z972" t="s">
        <v>37</v>
      </c>
      <c r="AA972">
        <v>6527</v>
      </c>
      <c r="AB972">
        <v>8</v>
      </c>
      <c r="AC972">
        <v>14</v>
      </c>
      <c r="AD972">
        <v>3</v>
      </c>
      <c r="AE972">
        <v>2</v>
      </c>
      <c r="AF972">
        <v>1</v>
      </c>
      <c r="AG972">
        <v>5</v>
      </c>
      <c r="AH972">
        <v>4</v>
      </c>
      <c r="AI972">
        <v>0</v>
      </c>
      <c r="AJ972">
        <v>0</v>
      </c>
      <c r="AK972" t="str">
        <f>IF(Table2[[#This Row],[Alpha]]&gt;3%,"high performer",IF(Table2[[#This Row],[Alpha]]&gt;0%,"average performer","low performer"))</f>
        <v>average performer</v>
      </c>
      <c r="AL972" s="8">
        <v>2637.7584886133409</v>
      </c>
      <c r="AM972">
        <f>Table2[[#This Row],[Salary]]/Table2[[#This Row],[Market Salary]]</f>
        <v>0.96066414379434473</v>
      </c>
      <c r="AN972" t="str">
        <f>IF(AND(Table2[[#This Row],[Alpha]]&gt;3%,Table2[[#This Row],[Salary]]&lt;MEDIAN(G:G)),"Underpaid",IF(AND(Table2[[#This Row],[Alpha]]&lt;0,Table2[[#This Row],[Salary]]&gt;MEDIAN(G:G)),"Overpaid","Fair"))</f>
        <v>Fair</v>
      </c>
      <c r="AO972" t="str">
        <f>IF(AND(Table2[[#This Row],[Alpha]]&gt;3%,Table2[[#This Row],[Tenure]]&gt;5),"Ready Now",IF(AND(Table2[[#This Row],[Alpha]]&gt;0,Table2[[#This Row],[Tenure]]&gt;3),"Ready Soon","Not Ready"))</f>
        <v>Not Ready</v>
      </c>
    </row>
    <row r="973" spans="1:41" x14ac:dyDescent="0.35">
      <c r="A973">
        <v>51</v>
      </c>
      <c r="B973" t="s">
        <v>32</v>
      </c>
      <c r="C973">
        <v>4</v>
      </c>
      <c r="D973" t="s">
        <v>29</v>
      </c>
      <c r="E973" t="s">
        <v>42</v>
      </c>
      <c r="F973">
        <v>2</v>
      </c>
      <c r="G973" s="7">
        <v>13142</v>
      </c>
      <c r="H973" t="s">
        <v>32</v>
      </c>
      <c r="I973">
        <v>2</v>
      </c>
      <c r="J973">
        <v>5</v>
      </c>
      <c r="K973" s="5">
        <v>0.1</v>
      </c>
      <c r="L973" s="5">
        <v>0.09</v>
      </c>
      <c r="M973" s="6">
        <f t="shared" si="45"/>
        <v>1.0000000000000009E-2</v>
      </c>
      <c r="N973" s="8">
        <f t="shared" si="46"/>
        <v>2628.4</v>
      </c>
      <c r="O973">
        <v>1200</v>
      </c>
      <c r="P973" t="str">
        <f t="shared" si="47"/>
        <v>low</v>
      </c>
      <c r="Q973" t="s">
        <v>26</v>
      </c>
      <c r="R973">
        <v>1405</v>
      </c>
      <c r="S973" t="s">
        <v>34</v>
      </c>
      <c r="T973">
        <v>11</v>
      </c>
      <c r="U973">
        <v>2</v>
      </c>
      <c r="V973" t="s">
        <v>49</v>
      </c>
      <c r="W973">
        <v>82</v>
      </c>
      <c r="X973">
        <v>2</v>
      </c>
      <c r="Y973">
        <v>4</v>
      </c>
      <c r="Z973" t="s">
        <v>31</v>
      </c>
      <c r="AA973">
        <v>24439</v>
      </c>
      <c r="AB973">
        <v>3</v>
      </c>
      <c r="AC973">
        <v>16</v>
      </c>
      <c r="AD973">
        <v>3</v>
      </c>
      <c r="AE973">
        <v>2</v>
      </c>
      <c r="AF973">
        <v>0</v>
      </c>
      <c r="AG973">
        <v>29</v>
      </c>
      <c r="AH973">
        <v>1</v>
      </c>
      <c r="AI973">
        <v>2</v>
      </c>
      <c r="AJ973">
        <v>0</v>
      </c>
      <c r="AK973" t="str">
        <f>IF(Table2[[#This Row],[Alpha]]&gt;3%,"high performer",IF(Table2[[#This Row],[Alpha]]&gt;0%,"average performer","low performer"))</f>
        <v>average performer</v>
      </c>
      <c r="AL973" s="8">
        <v>16039.462201868466</v>
      </c>
      <c r="AM973">
        <f>Table2[[#This Row],[Salary]]/Table2[[#This Row],[Market Salary]]</f>
        <v>0.81935415505820797</v>
      </c>
      <c r="AN973" t="str">
        <f>IF(AND(Table2[[#This Row],[Alpha]]&gt;3%,Table2[[#This Row],[Salary]]&lt;MEDIAN(G:G)),"Underpaid",IF(AND(Table2[[#This Row],[Alpha]]&lt;0,Table2[[#This Row],[Salary]]&gt;MEDIAN(G:G)),"Overpaid","Fair"))</f>
        <v>Fair</v>
      </c>
      <c r="AO973" t="str">
        <f>IF(AND(Table2[[#This Row],[Alpha]]&gt;3%,Table2[[#This Row],[Tenure]]&gt;5),"Ready Now",IF(AND(Table2[[#This Row],[Alpha]]&gt;0,Table2[[#This Row],[Tenure]]&gt;3),"Ready Soon","Not Ready"))</f>
        <v>Ready Soon</v>
      </c>
    </row>
    <row r="974" spans="1:41" x14ac:dyDescent="0.35">
      <c r="A974">
        <v>18</v>
      </c>
      <c r="B974" t="s">
        <v>32</v>
      </c>
      <c r="C974">
        <v>4</v>
      </c>
      <c r="D974" t="s">
        <v>29</v>
      </c>
      <c r="E974" t="s">
        <v>39</v>
      </c>
      <c r="F974">
        <v>4</v>
      </c>
      <c r="G974" s="7">
        <v>1611</v>
      </c>
      <c r="H974" t="s">
        <v>32</v>
      </c>
      <c r="I974">
        <v>4</v>
      </c>
      <c r="J974">
        <v>0</v>
      </c>
      <c r="K974" s="5">
        <v>0.1</v>
      </c>
      <c r="L974" s="5">
        <v>0.11</v>
      </c>
      <c r="M974" s="6">
        <f t="shared" si="45"/>
        <v>-9.999999999999995E-3</v>
      </c>
      <c r="N974" s="8">
        <f t="shared" si="46"/>
        <v>322.20000000000005</v>
      </c>
      <c r="O974">
        <v>3000</v>
      </c>
      <c r="P974" t="str">
        <f t="shared" si="47"/>
        <v>medium</v>
      </c>
      <c r="Q974" t="s">
        <v>44</v>
      </c>
      <c r="R974">
        <v>1124</v>
      </c>
      <c r="S974" t="s">
        <v>34</v>
      </c>
      <c r="T974">
        <v>1</v>
      </c>
      <c r="U974">
        <v>3</v>
      </c>
      <c r="V974" t="s">
        <v>28</v>
      </c>
      <c r="W974">
        <v>97</v>
      </c>
      <c r="X974">
        <v>3</v>
      </c>
      <c r="Y974">
        <v>1</v>
      </c>
      <c r="Z974" t="s">
        <v>31</v>
      </c>
      <c r="AA974">
        <v>19305</v>
      </c>
      <c r="AB974">
        <v>1</v>
      </c>
      <c r="AC974">
        <v>15</v>
      </c>
      <c r="AD974">
        <v>3</v>
      </c>
      <c r="AE974">
        <v>3</v>
      </c>
      <c r="AF974">
        <v>0</v>
      </c>
      <c r="AG974">
        <v>0</v>
      </c>
      <c r="AH974">
        <v>5</v>
      </c>
      <c r="AI974">
        <v>0</v>
      </c>
      <c r="AJ974">
        <v>0</v>
      </c>
      <c r="AK974" t="str">
        <f>IF(Table2[[#This Row],[Alpha]]&gt;3%,"high performer",IF(Table2[[#This Row],[Alpha]]&gt;0%,"average performer","low performer"))</f>
        <v>low performer</v>
      </c>
      <c r="AL974" s="8">
        <v>1810.8856640268177</v>
      </c>
      <c r="AM974">
        <f>Table2[[#This Row],[Salary]]/Table2[[#This Row],[Market Salary]]</f>
        <v>0.8896199423312362</v>
      </c>
      <c r="AN974" t="str">
        <f>IF(AND(Table2[[#This Row],[Alpha]]&gt;3%,Table2[[#This Row],[Salary]]&lt;MEDIAN(G:G)),"Underpaid",IF(AND(Table2[[#This Row],[Alpha]]&lt;0,Table2[[#This Row],[Salary]]&gt;MEDIAN(G:G)),"Overpaid","Fair"))</f>
        <v>Fair</v>
      </c>
      <c r="AO974" t="str">
        <f>IF(AND(Table2[[#This Row],[Alpha]]&gt;3%,Table2[[#This Row],[Tenure]]&gt;5),"Ready Now",IF(AND(Table2[[#This Row],[Alpha]]&gt;0,Table2[[#This Row],[Tenure]]&gt;3),"Ready Soon","Not Ready"))</f>
        <v>Not Ready</v>
      </c>
    </row>
    <row r="975" spans="1:41" x14ac:dyDescent="0.35">
      <c r="A975">
        <v>35</v>
      </c>
      <c r="B975" t="s">
        <v>32</v>
      </c>
      <c r="C975">
        <v>4</v>
      </c>
      <c r="D975" t="s">
        <v>29</v>
      </c>
      <c r="E975" t="s">
        <v>39</v>
      </c>
      <c r="F975">
        <v>4</v>
      </c>
      <c r="G975" s="7">
        <v>5363</v>
      </c>
      <c r="H975" t="s">
        <v>32</v>
      </c>
      <c r="I975">
        <v>3</v>
      </c>
      <c r="J975">
        <v>9</v>
      </c>
      <c r="K975" s="5">
        <v>0.08</v>
      </c>
      <c r="L975" s="5">
        <v>0.11</v>
      </c>
      <c r="M975" s="6">
        <f t="shared" si="45"/>
        <v>-0.03</v>
      </c>
      <c r="N975" s="8">
        <f t="shared" si="46"/>
        <v>1072.6000000000001</v>
      </c>
      <c r="O975">
        <v>3000</v>
      </c>
      <c r="P975" t="str">
        <f t="shared" si="47"/>
        <v>low</v>
      </c>
      <c r="Q975" t="s">
        <v>26</v>
      </c>
      <c r="R975">
        <v>817</v>
      </c>
      <c r="S975" t="s">
        <v>34</v>
      </c>
      <c r="T975">
        <v>1</v>
      </c>
      <c r="U975">
        <v>3</v>
      </c>
      <c r="V975" t="s">
        <v>40</v>
      </c>
      <c r="W975">
        <v>60</v>
      </c>
      <c r="X975">
        <v>2</v>
      </c>
      <c r="Y975">
        <v>2</v>
      </c>
      <c r="Z975" t="s">
        <v>37</v>
      </c>
      <c r="AA975">
        <v>10846</v>
      </c>
      <c r="AB975">
        <v>0</v>
      </c>
      <c r="AC975">
        <v>12</v>
      </c>
      <c r="AD975">
        <v>3</v>
      </c>
      <c r="AE975">
        <v>2</v>
      </c>
      <c r="AF975">
        <v>1</v>
      </c>
      <c r="AG975">
        <v>10</v>
      </c>
      <c r="AH975">
        <v>0</v>
      </c>
      <c r="AI975">
        <v>7</v>
      </c>
      <c r="AJ975">
        <v>0</v>
      </c>
      <c r="AK975" t="str">
        <f>IF(Table2[[#This Row],[Alpha]]&gt;3%,"high performer",IF(Table2[[#This Row],[Alpha]]&gt;0%,"average performer","low performer"))</f>
        <v>low performer</v>
      </c>
      <c r="AL975" s="8">
        <v>6786.9180310825468</v>
      </c>
      <c r="AM975">
        <f>Table2[[#This Row],[Salary]]/Table2[[#This Row],[Market Salary]]</f>
        <v>0.7901966659150258</v>
      </c>
      <c r="AN975" t="str">
        <f>IF(AND(Table2[[#This Row],[Alpha]]&gt;3%,Table2[[#This Row],[Salary]]&lt;MEDIAN(G:G)),"Underpaid",IF(AND(Table2[[#This Row],[Alpha]]&lt;0,Table2[[#This Row],[Salary]]&gt;MEDIAN(G:G)),"Overpaid","Fair"))</f>
        <v>Overpaid</v>
      </c>
      <c r="AO975" t="str">
        <f>IF(AND(Table2[[#This Row],[Alpha]]&gt;3%,Table2[[#This Row],[Tenure]]&gt;5),"Ready Now",IF(AND(Table2[[#This Row],[Alpha]]&gt;0,Table2[[#This Row],[Tenure]]&gt;3),"Ready Soon","Not Ready"))</f>
        <v>Not Ready</v>
      </c>
    </row>
    <row r="976" spans="1:41" x14ac:dyDescent="0.35">
      <c r="A976">
        <v>27</v>
      </c>
      <c r="B976" t="s">
        <v>32</v>
      </c>
      <c r="C976">
        <v>4</v>
      </c>
      <c r="D976" t="s">
        <v>35</v>
      </c>
      <c r="E976" t="s">
        <v>30</v>
      </c>
      <c r="F976">
        <v>4</v>
      </c>
      <c r="G976" s="7">
        <v>5071</v>
      </c>
      <c r="H976" t="s">
        <v>32</v>
      </c>
      <c r="I976">
        <v>3</v>
      </c>
      <c r="J976">
        <v>6</v>
      </c>
      <c r="K976" s="5">
        <v>0.08</v>
      </c>
      <c r="L976" s="5">
        <v>0.1</v>
      </c>
      <c r="M976" s="6">
        <f t="shared" si="45"/>
        <v>-2.0000000000000004E-2</v>
      </c>
      <c r="N976" s="8">
        <f t="shared" si="46"/>
        <v>1014.2</v>
      </c>
      <c r="O976">
        <v>500</v>
      </c>
      <c r="P976" t="str">
        <f t="shared" si="47"/>
        <v>low</v>
      </c>
      <c r="Q976" t="s">
        <v>33</v>
      </c>
      <c r="R976">
        <v>793</v>
      </c>
      <c r="S976" t="s">
        <v>27</v>
      </c>
      <c r="T976">
        <v>2</v>
      </c>
      <c r="U976">
        <v>1</v>
      </c>
      <c r="V976" t="s">
        <v>28</v>
      </c>
      <c r="W976">
        <v>43</v>
      </c>
      <c r="X976">
        <v>1</v>
      </c>
      <c r="Y976">
        <v>2</v>
      </c>
      <c r="Z976" t="s">
        <v>31</v>
      </c>
      <c r="AA976">
        <v>20392</v>
      </c>
      <c r="AB976">
        <v>3</v>
      </c>
      <c r="AC976">
        <v>20</v>
      </c>
      <c r="AD976">
        <v>4</v>
      </c>
      <c r="AE976">
        <v>2</v>
      </c>
      <c r="AF976">
        <v>0</v>
      </c>
      <c r="AG976">
        <v>8</v>
      </c>
      <c r="AH976">
        <v>3</v>
      </c>
      <c r="AI976">
        <v>2</v>
      </c>
      <c r="AJ976">
        <v>0</v>
      </c>
      <c r="AK976" t="str">
        <f>IF(Table2[[#This Row],[Alpha]]&gt;3%,"high performer",IF(Table2[[#This Row],[Alpha]]&gt;0%,"average performer","low performer"))</f>
        <v>low performer</v>
      </c>
      <c r="AL976" s="8">
        <v>5194.9833068616072</v>
      </c>
      <c r="AM976">
        <f>Table2[[#This Row],[Salary]]/Table2[[#This Row],[Market Salary]]</f>
        <v>0.97613403171135349</v>
      </c>
      <c r="AN976" t="str">
        <f>IF(AND(Table2[[#This Row],[Alpha]]&gt;3%,Table2[[#This Row],[Salary]]&lt;MEDIAN(G:G)),"Underpaid",IF(AND(Table2[[#This Row],[Alpha]]&lt;0,Table2[[#This Row],[Salary]]&gt;MEDIAN(G:G)),"Overpaid","Fair"))</f>
        <v>Overpaid</v>
      </c>
      <c r="AO976" t="str">
        <f>IF(AND(Table2[[#This Row],[Alpha]]&gt;3%,Table2[[#This Row],[Tenure]]&gt;5),"Ready Now",IF(AND(Table2[[#This Row],[Alpha]]&gt;0,Table2[[#This Row],[Tenure]]&gt;3),"Ready Soon","Not Ready"))</f>
        <v>Not Ready</v>
      </c>
    </row>
    <row r="977" spans="1:41" x14ac:dyDescent="0.35">
      <c r="A977">
        <v>55</v>
      </c>
      <c r="B977" t="s">
        <v>25</v>
      </c>
      <c r="C977">
        <v>1</v>
      </c>
      <c r="D977" t="s">
        <v>35</v>
      </c>
      <c r="E977" t="s">
        <v>30</v>
      </c>
      <c r="F977">
        <v>3</v>
      </c>
      <c r="G977" s="7">
        <v>13695</v>
      </c>
      <c r="H977" t="s">
        <v>25</v>
      </c>
      <c r="I977">
        <v>2</v>
      </c>
      <c r="J977">
        <v>19</v>
      </c>
      <c r="K977" s="5">
        <v>0.1</v>
      </c>
      <c r="L977" s="5">
        <v>0.11</v>
      </c>
      <c r="M977" s="6">
        <f t="shared" si="45"/>
        <v>-9.999999999999995E-3</v>
      </c>
      <c r="N977" s="8">
        <f t="shared" si="46"/>
        <v>2739</v>
      </c>
      <c r="O977">
        <v>1200</v>
      </c>
      <c r="P977" t="str">
        <f t="shared" si="47"/>
        <v>low</v>
      </c>
      <c r="Q977" t="s">
        <v>26</v>
      </c>
      <c r="R977">
        <v>267</v>
      </c>
      <c r="S977" t="s">
        <v>27</v>
      </c>
      <c r="T977">
        <v>13</v>
      </c>
      <c r="U977">
        <v>4</v>
      </c>
      <c r="V977" t="s">
        <v>48</v>
      </c>
      <c r="W977">
        <v>85</v>
      </c>
      <c r="X977">
        <v>4</v>
      </c>
      <c r="Y977">
        <v>4</v>
      </c>
      <c r="Z977" t="s">
        <v>31</v>
      </c>
      <c r="AA977">
        <v>9277</v>
      </c>
      <c r="AB977">
        <v>6</v>
      </c>
      <c r="AC977">
        <v>17</v>
      </c>
      <c r="AD977">
        <v>3</v>
      </c>
      <c r="AE977">
        <v>3</v>
      </c>
      <c r="AF977">
        <v>0</v>
      </c>
      <c r="AG977">
        <v>24</v>
      </c>
      <c r="AH977">
        <v>2</v>
      </c>
      <c r="AI977">
        <v>7</v>
      </c>
      <c r="AJ977">
        <v>3</v>
      </c>
      <c r="AK977" t="str">
        <f>IF(Table2[[#This Row],[Alpha]]&gt;3%,"high performer",IF(Table2[[#This Row],[Alpha]]&gt;0%,"average performer","low performer"))</f>
        <v>low performer</v>
      </c>
      <c r="AL977" s="8">
        <v>13711.605554202728</v>
      </c>
      <c r="AM977">
        <f>Table2[[#This Row],[Salary]]/Table2[[#This Row],[Market Salary]]</f>
        <v>0.99878894166426502</v>
      </c>
      <c r="AN977" t="str">
        <f>IF(AND(Table2[[#This Row],[Alpha]]&gt;3%,Table2[[#This Row],[Salary]]&lt;MEDIAN(G:G)),"Underpaid",IF(AND(Table2[[#This Row],[Alpha]]&lt;0,Table2[[#This Row],[Salary]]&gt;MEDIAN(G:G)),"Overpaid","Fair"))</f>
        <v>Overpaid</v>
      </c>
      <c r="AO977" t="str">
        <f>IF(AND(Table2[[#This Row],[Alpha]]&gt;3%,Table2[[#This Row],[Tenure]]&gt;5),"Ready Now",IF(AND(Table2[[#This Row],[Alpha]]&gt;0,Table2[[#This Row],[Tenure]]&gt;3),"Ready Soon","Not Ready"))</f>
        <v>Not Ready</v>
      </c>
    </row>
    <row r="978" spans="1:41" x14ac:dyDescent="0.35">
      <c r="A978">
        <v>56</v>
      </c>
      <c r="B978" t="s">
        <v>32</v>
      </c>
      <c r="C978">
        <v>4</v>
      </c>
      <c r="D978" t="s">
        <v>35</v>
      </c>
      <c r="E978" t="s">
        <v>42</v>
      </c>
      <c r="F978">
        <v>2</v>
      </c>
      <c r="G978" s="7">
        <v>13402</v>
      </c>
      <c r="H978" t="s">
        <v>25</v>
      </c>
      <c r="I978">
        <v>3</v>
      </c>
      <c r="J978">
        <v>19</v>
      </c>
      <c r="K978" s="5">
        <v>0.1</v>
      </c>
      <c r="L978" s="5">
        <v>0.09</v>
      </c>
      <c r="M978" s="6">
        <f t="shared" si="45"/>
        <v>1.0000000000000009E-2</v>
      </c>
      <c r="N978" s="8">
        <f t="shared" si="46"/>
        <v>2680.4</v>
      </c>
      <c r="O978">
        <v>1200</v>
      </c>
      <c r="P978" t="str">
        <f t="shared" si="47"/>
        <v>medium</v>
      </c>
      <c r="Q978" t="s">
        <v>26</v>
      </c>
      <c r="R978">
        <v>1369</v>
      </c>
      <c r="S978" t="s">
        <v>34</v>
      </c>
      <c r="T978">
        <v>23</v>
      </c>
      <c r="U978">
        <v>3</v>
      </c>
      <c r="V978" t="s">
        <v>28</v>
      </c>
      <c r="W978">
        <v>68</v>
      </c>
      <c r="X978">
        <v>3</v>
      </c>
      <c r="Y978">
        <v>4</v>
      </c>
      <c r="Z978" t="s">
        <v>37</v>
      </c>
      <c r="AA978">
        <v>18235</v>
      </c>
      <c r="AB978">
        <v>4</v>
      </c>
      <c r="AC978">
        <v>12</v>
      </c>
      <c r="AD978">
        <v>3</v>
      </c>
      <c r="AE978">
        <v>1</v>
      </c>
      <c r="AF978">
        <v>1</v>
      </c>
      <c r="AG978">
        <v>33</v>
      </c>
      <c r="AH978">
        <v>0</v>
      </c>
      <c r="AI978">
        <v>16</v>
      </c>
      <c r="AJ978">
        <v>15</v>
      </c>
      <c r="AK978" t="str">
        <f>IF(Table2[[#This Row],[Alpha]]&gt;3%,"high performer",IF(Table2[[#This Row],[Alpha]]&gt;0%,"average performer","low performer"))</f>
        <v>average performer</v>
      </c>
      <c r="AL978" s="8">
        <v>16329.075622911363</v>
      </c>
      <c r="AM978">
        <f>Table2[[#This Row],[Salary]]/Table2[[#This Row],[Market Salary]]</f>
        <v>0.82074456077572588</v>
      </c>
      <c r="AN978" t="str">
        <f>IF(AND(Table2[[#This Row],[Alpha]]&gt;3%,Table2[[#This Row],[Salary]]&lt;MEDIAN(G:G)),"Underpaid",IF(AND(Table2[[#This Row],[Alpha]]&lt;0,Table2[[#This Row],[Salary]]&gt;MEDIAN(G:G)),"Overpaid","Fair"))</f>
        <v>Fair</v>
      </c>
      <c r="AO978" t="str">
        <f>IF(AND(Table2[[#This Row],[Alpha]]&gt;3%,Table2[[#This Row],[Tenure]]&gt;5),"Ready Now",IF(AND(Table2[[#This Row],[Alpha]]&gt;0,Table2[[#This Row],[Tenure]]&gt;3),"Ready Soon","Not Ready"))</f>
        <v>Ready Soon</v>
      </c>
    </row>
    <row r="979" spans="1:41" x14ac:dyDescent="0.35">
      <c r="A979">
        <v>34</v>
      </c>
      <c r="B979" t="s">
        <v>32</v>
      </c>
      <c r="C979">
        <v>1</v>
      </c>
      <c r="D979" t="s">
        <v>29</v>
      </c>
      <c r="E979" t="s">
        <v>36</v>
      </c>
      <c r="F979">
        <v>3</v>
      </c>
      <c r="G979" s="7">
        <v>2029</v>
      </c>
      <c r="H979" t="s">
        <v>32</v>
      </c>
      <c r="I979">
        <v>3</v>
      </c>
      <c r="J979">
        <v>5</v>
      </c>
      <c r="K979" s="5">
        <v>0.12</v>
      </c>
      <c r="L979" s="5">
        <v>0.1</v>
      </c>
      <c r="M979" s="6">
        <f t="shared" si="45"/>
        <v>1.999999999999999E-2</v>
      </c>
      <c r="N979" s="8">
        <f t="shared" si="46"/>
        <v>405.8</v>
      </c>
      <c r="O979">
        <v>4500</v>
      </c>
      <c r="P979" t="str">
        <f t="shared" si="47"/>
        <v>medium</v>
      </c>
      <c r="Q979" t="s">
        <v>44</v>
      </c>
      <c r="R979">
        <v>999</v>
      </c>
      <c r="S979" t="s">
        <v>34</v>
      </c>
      <c r="T979">
        <v>26</v>
      </c>
      <c r="U979">
        <v>1</v>
      </c>
      <c r="V979" t="s">
        <v>49</v>
      </c>
      <c r="W979">
        <v>92</v>
      </c>
      <c r="X979">
        <v>2</v>
      </c>
      <c r="Y979">
        <v>1</v>
      </c>
      <c r="Z979" t="s">
        <v>41</v>
      </c>
      <c r="AA979">
        <v>15891</v>
      </c>
      <c r="AB979">
        <v>1</v>
      </c>
      <c r="AC979">
        <v>20</v>
      </c>
      <c r="AD979">
        <v>4</v>
      </c>
      <c r="AE979">
        <v>3</v>
      </c>
      <c r="AF979">
        <v>3</v>
      </c>
      <c r="AG979">
        <v>5</v>
      </c>
      <c r="AH979">
        <v>2</v>
      </c>
      <c r="AI979">
        <v>4</v>
      </c>
      <c r="AJ979">
        <v>0</v>
      </c>
      <c r="AK979" t="str">
        <f>IF(Table2[[#This Row],[Alpha]]&gt;3%,"high performer",IF(Table2[[#This Row],[Alpha]]&gt;0%,"average performer","low performer"))</f>
        <v>average performer</v>
      </c>
      <c r="AL979" s="8">
        <v>2190.6806224829297</v>
      </c>
      <c r="AM979">
        <f>Table2[[#This Row],[Salary]]/Table2[[#This Row],[Market Salary]]</f>
        <v>0.92619616897889934</v>
      </c>
      <c r="AN979" t="str">
        <f>IF(AND(Table2[[#This Row],[Alpha]]&gt;3%,Table2[[#This Row],[Salary]]&lt;MEDIAN(G:G)),"Underpaid",IF(AND(Table2[[#This Row],[Alpha]]&lt;0,Table2[[#This Row],[Salary]]&gt;MEDIAN(G:G)),"Overpaid","Fair"))</f>
        <v>Fair</v>
      </c>
      <c r="AO979" t="str">
        <f>IF(AND(Table2[[#This Row],[Alpha]]&gt;3%,Table2[[#This Row],[Tenure]]&gt;5),"Ready Now",IF(AND(Table2[[#This Row],[Alpha]]&gt;0,Table2[[#This Row],[Tenure]]&gt;3),"Ready Soon","Not Ready"))</f>
        <v>Ready Soon</v>
      </c>
    </row>
    <row r="980" spans="1:41" x14ac:dyDescent="0.35">
      <c r="A980">
        <v>40</v>
      </c>
      <c r="B980" t="s">
        <v>32</v>
      </c>
      <c r="C980">
        <v>2</v>
      </c>
      <c r="D980" t="s">
        <v>29</v>
      </c>
      <c r="E980" t="s">
        <v>43</v>
      </c>
      <c r="F980">
        <v>3</v>
      </c>
      <c r="G980" s="7">
        <v>6377</v>
      </c>
      <c r="H980" t="s">
        <v>32</v>
      </c>
      <c r="I980">
        <v>3</v>
      </c>
      <c r="J980">
        <v>12</v>
      </c>
      <c r="K980" s="5">
        <v>0.12</v>
      </c>
      <c r="L980" s="5">
        <v>0.11</v>
      </c>
      <c r="M980" s="6">
        <f t="shared" si="45"/>
        <v>9.999999999999995E-3</v>
      </c>
      <c r="N980" s="8">
        <f t="shared" si="46"/>
        <v>1275.4000000000001</v>
      </c>
      <c r="O980">
        <v>1200</v>
      </c>
      <c r="P980" t="str">
        <f t="shared" si="47"/>
        <v>low</v>
      </c>
      <c r="Q980" t="s">
        <v>26</v>
      </c>
      <c r="R980">
        <v>1202</v>
      </c>
      <c r="S980" t="s">
        <v>34</v>
      </c>
      <c r="T980">
        <v>2</v>
      </c>
      <c r="U980">
        <v>1</v>
      </c>
      <c r="V980" t="s">
        <v>40</v>
      </c>
      <c r="W980">
        <v>89</v>
      </c>
      <c r="X980">
        <v>4</v>
      </c>
      <c r="Y980">
        <v>2</v>
      </c>
      <c r="Z980" t="s">
        <v>41</v>
      </c>
      <c r="AA980">
        <v>13888</v>
      </c>
      <c r="AB980">
        <v>5</v>
      </c>
      <c r="AC980">
        <v>20</v>
      </c>
      <c r="AD980">
        <v>4</v>
      </c>
      <c r="AE980">
        <v>2</v>
      </c>
      <c r="AF980">
        <v>3</v>
      </c>
      <c r="AG980">
        <v>15</v>
      </c>
      <c r="AH980">
        <v>0</v>
      </c>
      <c r="AI980">
        <v>11</v>
      </c>
      <c r="AJ980">
        <v>11</v>
      </c>
      <c r="AK980" t="str">
        <f>IF(Table2[[#This Row],[Alpha]]&gt;3%,"high performer",IF(Table2[[#This Row],[Alpha]]&gt;0%,"average performer","low performer"))</f>
        <v>average performer</v>
      </c>
      <c r="AL980" s="8">
        <v>7373.922991555085</v>
      </c>
      <c r="AM980">
        <f>Table2[[#This Row],[Salary]]/Table2[[#This Row],[Market Salary]]</f>
        <v>0.86480425782900072</v>
      </c>
      <c r="AN980" t="str">
        <f>IF(AND(Table2[[#This Row],[Alpha]]&gt;3%,Table2[[#This Row],[Salary]]&lt;MEDIAN(G:G)),"Underpaid",IF(AND(Table2[[#This Row],[Alpha]]&lt;0,Table2[[#This Row],[Salary]]&gt;MEDIAN(G:G)),"Overpaid","Fair"))</f>
        <v>Fair</v>
      </c>
      <c r="AO980" t="str">
        <f>IF(AND(Table2[[#This Row],[Alpha]]&gt;3%,Table2[[#This Row],[Tenure]]&gt;5),"Ready Now",IF(AND(Table2[[#This Row],[Alpha]]&gt;0,Table2[[#This Row],[Tenure]]&gt;3),"Ready Soon","Not Ready"))</f>
        <v>Ready Soon</v>
      </c>
    </row>
    <row r="981" spans="1:41" x14ac:dyDescent="0.35">
      <c r="A981">
        <v>34</v>
      </c>
      <c r="B981" t="s">
        <v>32</v>
      </c>
      <c r="C981">
        <v>2</v>
      </c>
      <c r="D981" t="s">
        <v>35</v>
      </c>
      <c r="E981" t="s">
        <v>39</v>
      </c>
      <c r="F981">
        <v>3</v>
      </c>
      <c r="G981" s="7">
        <v>5429</v>
      </c>
      <c r="H981" t="s">
        <v>32</v>
      </c>
      <c r="I981">
        <v>3</v>
      </c>
      <c r="J981">
        <v>8</v>
      </c>
      <c r="K981" s="5">
        <v>0.15</v>
      </c>
      <c r="L981" s="5">
        <v>0.1</v>
      </c>
      <c r="M981" s="6">
        <f t="shared" si="45"/>
        <v>4.9999999999999989E-2</v>
      </c>
      <c r="N981" s="8">
        <f t="shared" si="46"/>
        <v>1085.8</v>
      </c>
      <c r="O981">
        <v>4500</v>
      </c>
      <c r="P981" t="str">
        <f t="shared" si="47"/>
        <v>low</v>
      </c>
      <c r="Q981" t="s">
        <v>26</v>
      </c>
      <c r="R981">
        <v>285</v>
      </c>
      <c r="S981" t="s">
        <v>34</v>
      </c>
      <c r="T981">
        <v>29</v>
      </c>
      <c r="U981">
        <v>3</v>
      </c>
      <c r="V981" t="s">
        <v>40</v>
      </c>
      <c r="W981">
        <v>86</v>
      </c>
      <c r="X981">
        <v>3</v>
      </c>
      <c r="Y981">
        <v>2</v>
      </c>
      <c r="Z981" t="s">
        <v>37</v>
      </c>
      <c r="AA981">
        <v>17491</v>
      </c>
      <c r="AB981">
        <v>4</v>
      </c>
      <c r="AC981">
        <v>13</v>
      </c>
      <c r="AD981">
        <v>3</v>
      </c>
      <c r="AE981">
        <v>1</v>
      </c>
      <c r="AF981">
        <v>2</v>
      </c>
      <c r="AG981">
        <v>10</v>
      </c>
      <c r="AH981">
        <v>1</v>
      </c>
      <c r="AI981">
        <v>7</v>
      </c>
      <c r="AJ981">
        <v>7</v>
      </c>
      <c r="AK981" t="str">
        <f>IF(Table2[[#This Row],[Alpha]]&gt;3%,"high performer",IF(Table2[[#This Row],[Alpha]]&gt;0%,"average performer","low performer"))</f>
        <v>high performer</v>
      </c>
      <c r="AL981" s="8">
        <v>6301.9942824765421</v>
      </c>
      <c r="AM981">
        <f>Table2[[#This Row],[Salary]]/Table2[[#This Row],[Market Salary]]</f>
        <v>0.86147332997365478</v>
      </c>
      <c r="AN981" t="str">
        <f>IF(AND(Table2[[#This Row],[Alpha]]&gt;3%,Table2[[#This Row],[Salary]]&lt;MEDIAN(G:G)),"Underpaid",IF(AND(Table2[[#This Row],[Alpha]]&lt;0,Table2[[#This Row],[Salary]]&gt;MEDIAN(G:G)),"Overpaid","Fair"))</f>
        <v>Fair</v>
      </c>
      <c r="AO981" t="str">
        <f>IF(AND(Table2[[#This Row],[Alpha]]&gt;3%,Table2[[#This Row],[Tenure]]&gt;5),"Ready Now",IF(AND(Table2[[#This Row],[Alpha]]&gt;0,Table2[[#This Row],[Tenure]]&gt;3),"Ready Soon","Not Ready"))</f>
        <v>Ready Now</v>
      </c>
    </row>
    <row r="982" spans="1:41" x14ac:dyDescent="0.35">
      <c r="A982">
        <v>31</v>
      </c>
      <c r="B982" t="s">
        <v>25</v>
      </c>
      <c r="C982">
        <v>3</v>
      </c>
      <c r="D982" t="s">
        <v>29</v>
      </c>
      <c r="E982" t="s">
        <v>46</v>
      </c>
      <c r="F982">
        <v>4</v>
      </c>
      <c r="G982" s="7">
        <v>2785</v>
      </c>
      <c r="H982" t="s">
        <v>32</v>
      </c>
      <c r="I982">
        <v>4</v>
      </c>
      <c r="J982">
        <v>1</v>
      </c>
      <c r="K982" s="5">
        <v>0.08</v>
      </c>
      <c r="L982" s="5">
        <v>0.11</v>
      </c>
      <c r="M982" s="6">
        <f t="shared" si="45"/>
        <v>-0.03</v>
      </c>
      <c r="N982" s="8">
        <f t="shared" si="46"/>
        <v>557</v>
      </c>
      <c r="O982">
        <v>3000</v>
      </c>
      <c r="P982" t="str">
        <f t="shared" si="47"/>
        <v>low</v>
      </c>
      <c r="Q982" t="s">
        <v>33</v>
      </c>
      <c r="R982">
        <v>703</v>
      </c>
      <c r="S982" t="s">
        <v>27</v>
      </c>
      <c r="T982">
        <v>2</v>
      </c>
      <c r="U982">
        <v>3</v>
      </c>
      <c r="V982" t="s">
        <v>28</v>
      </c>
      <c r="W982">
        <v>90</v>
      </c>
      <c r="X982">
        <v>2</v>
      </c>
      <c r="Y982">
        <v>1</v>
      </c>
      <c r="Z982" t="s">
        <v>31</v>
      </c>
      <c r="AA982">
        <v>11882</v>
      </c>
      <c r="AB982">
        <v>7</v>
      </c>
      <c r="AC982">
        <v>14</v>
      </c>
      <c r="AD982">
        <v>3</v>
      </c>
      <c r="AE982">
        <v>3</v>
      </c>
      <c r="AF982">
        <v>0</v>
      </c>
      <c r="AG982">
        <v>3</v>
      </c>
      <c r="AH982">
        <v>3</v>
      </c>
      <c r="AI982">
        <v>0</v>
      </c>
      <c r="AJ982">
        <v>0</v>
      </c>
      <c r="AK982" t="str">
        <f>IF(Table2[[#This Row],[Alpha]]&gt;3%,"high performer",IF(Table2[[#This Row],[Alpha]]&gt;0%,"average performer","low performer"))</f>
        <v>low performer</v>
      </c>
      <c r="AL982" s="8">
        <v>2793.4513041657783</v>
      </c>
      <c r="AM982">
        <f>Table2[[#This Row],[Salary]]/Table2[[#This Row],[Market Salary]]</f>
        <v>0.99697460122065662</v>
      </c>
      <c r="AN982" t="str">
        <f>IF(AND(Table2[[#This Row],[Alpha]]&gt;3%,Table2[[#This Row],[Salary]]&lt;MEDIAN(G:G)),"Underpaid",IF(AND(Table2[[#This Row],[Alpha]]&lt;0,Table2[[#This Row],[Salary]]&gt;MEDIAN(G:G)),"Overpaid","Fair"))</f>
        <v>Fair</v>
      </c>
      <c r="AO982" t="str">
        <f>IF(AND(Table2[[#This Row],[Alpha]]&gt;3%,Table2[[#This Row],[Tenure]]&gt;5),"Ready Now",IF(AND(Table2[[#This Row],[Alpha]]&gt;0,Table2[[#This Row],[Tenure]]&gt;3),"Ready Soon","Not Ready"))</f>
        <v>Not Ready</v>
      </c>
    </row>
    <row r="983" spans="1:41" x14ac:dyDescent="0.35">
      <c r="A983">
        <v>35</v>
      </c>
      <c r="B983" t="s">
        <v>25</v>
      </c>
      <c r="C983">
        <v>4</v>
      </c>
      <c r="D983" t="s">
        <v>29</v>
      </c>
      <c r="E983" t="s">
        <v>30</v>
      </c>
      <c r="F983">
        <v>3</v>
      </c>
      <c r="G983" s="7">
        <v>4614</v>
      </c>
      <c r="H983" t="s">
        <v>25</v>
      </c>
      <c r="I983">
        <v>2</v>
      </c>
      <c r="J983">
        <v>4</v>
      </c>
      <c r="K983" s="5">
        <v>0.1</v>
      </c>
      <c r="L983" s="5">
        <v>7.0000000000000007E-2</v>
      </c>
      <c r="M983" s="6">
        <f t="shared" si="45"/>
        <v>0.03</v>
      </c>
      <c r="N983" s="8">
        <f t="shared" si="46"/>
        <v>922.80000000000007</v>
      </c>
      <c r="O983">
        <v>500</v>
      </c>
      <c r="P983" t="str">
        <f t="shared" si="47"/>
        <v>low</v>
      </c>
      <c r="Q983" t="s">
        <v>33</v>
      </c>
      <c r="R983">
        <v>662</v>
      </c>
      <c r="S983" t="s">
        <v>27</v>
      </c>
      <c r="T983">
        <v>18</v>
      </c>
      <c r="U983">
        <v>4</v>
      </c>
      <c r="V983" t="s">
        <v>48</v>
      </c>
      <c r="W983">
        <v>67</v>
      </c>
      <c r="X983">
        <v>3</v>
      </c>
      <c r="Y983">
        <v>2</v>
      </c>
      <c r="Z983" t="s">
        <v>37</v>
      </c>
      <c r="AA983">
        <v>23288</v>
      </c>
      <c r="AB983">
        <v>0</v>
      </c>
      <c r="AC983">
        <v>18</v>
      </c>
      <c r="AD983">
        <v>3</v>
      </c>
      <c r="AE983">
        <v>3</v>
      </c>
      <c r="AF983">
        <v>1</v>
      </c>
      <c r="AG983">
        <v>5</v>
      </c>
      <c r="AH983">
        <v>0</v>
      </c>
      <c r="AI983">
        <v>2</v>
      </c>
      <c r="AJ983">
        <v>3</v>
      </c>
      <c r="AK983" t="str">
        <f>IF(Table2[[#This Row],[Alpha]]&gt;3%,"high performer",IF(Table2[[#This Row],[Alpha]]&gt;0%,"average performer","low performer"))</f>
        <v>average performer</v>
      </c>
      <c r="AL983" s="8">
        <v>4896.2244145120776</v>
      </c>
      <c r="AM983">
        <f>Table2[[#This Row],[Salary]]/Table2[[#This Row],[Market Salary]]</f>
        <v>0.9423587665476314</v>
      </c>
      <c r="AN983" t="str">
        <f>IF(AND(Table2[[#This Row],[Alpha]]&gt;3%,Table2[[#This Row],[Salary]]&lt;MEDIAN(G:G)),"Underpaid",IF(AND(Table2[[#This Row],[Alpha]]&lt;0,Table2[[#This Row],[Salary]]&gt;MEDIAN(G:G)),"Overpaid","Fair"))</f>
        <v>Fair</v>
      </c>
      <c r="AO983" t="str">
        <f>IF(AND(Table2[[#This Row],[Alpha]]&gt;3%,Table2[[#This Row],[Tenure]]&gt;5),"Ready Now",IF(AND(Table2[[#This Row],[Alpha]]&gt;0,Table2[[#This Row],[Tenure]]&gt;3),"Ready Soon","Not Ready"))</f>
        <v>Ready Soon</v>
      </c>
    </row>
    <row r="984" spans="1:41" x14ac:dyDescent="0.35">
      <c r="A984">
        <v>38</v>
      </c>
      <c r="B984" t="s">
        <v>32</v>
      </c>
      <c r="C984">
        <v>4</v>
      </c>
      <c r="D984" t="s">
        <v>35</v>
      </c>
      <c r="E984" t="s">
        <v>36</v>
      </c>
      <c r="F984">
        <v>3</v>
      </c>
      <c r="G984" s="7">
        <v>2610</v>
      </c>
      <c r="H984" t="s">
        <v>32</v>
      </c>
      <c r="I984">
        <v>3</v>
      </c>
      <c r="J984">
        <v>4</v>
      </c>
      <c r="K984" s="5">
        <v>0.08</v>
      </c>
      <c r="L984" s="5">
        <v>0.1</v>
      </c>
      <c r="M984" s="6">
        <f t="shared" si="45"/>
        <v>-2.0000000000000004E-2</v>
      </c>
      <c r="N984" s="8">
        <f t="shared" si="46"/>
        <v>522</v>
      </c>
      <c r="O984">
        <v>500</v>
      </c>
      <c r="P984" t="str">
        <f t="shared" si="47"/>
        <v>low</v>
      </c>
      <c r="Q984" t="s">
        <v>33</v>
      </c>
      <c r="R984">
        <v>693</v>
      </c>
      <c r="S984" t="s">
        <v>34</v>
      </c>
      <c r="T984">
        <v>7</v>
      </c>
      <c r="U984">
        <v>3</v>
      </c>
      <c r="V984" t="s">
        <v>28</v>
      </c>
      <c r="W984">
        <v>57</v>
      </c>
      <c r="X984">
        <v>4</v>
      </c>
      <c r="Y984">
        <v>1</v>
      </c>
      <c r="Z984" t="s">
        <v>41</v>
      </c>
      <c r="AA984">
        <v>15748</v>
      </c>
      <c r="AB984">
        <v>1</v>
      </c>
      <c r="AC984">
        <v>11</v>
      </c>
      <c r="AD984">
        <v>3</v>
      </c>
      <c r="AE984">
        <v>4</v>
      </c>
      <c r="AF984">
        <v>3</v>
      </c>
      <c r="AG984">
        <v>4</v>
      </c>
      <c r="AH984">
        <v>2</v>
      </c>
      <c r="AI984">
        <v>2</v>
      </c>
      <c r="AJ984">
        <v>0</v>
      </c>
      <c r="AK984" t="str">
        <f>IF(Table2[[#This Row],[Alpha]]&gt;3%,"high performer",IF(Table2[[#This Row],[Alpha]]&gt;0%,"average performer","low performer"))</f>
        <v>low performer</v>
      </c>
      <c r="AL984" s="8">
        <v>3134.7136996660079</v>
      </c>
      <c r="AM984">
        <f>Table2[[#This Row],[Salary]]/Table2[[#This Row],[Market Salary]]</f>
        <v>0.83261192251084548</v>
      </c>
      <c r="AN984" t="str">
        <f>IF(AND(Table2[[#This Row],[Alpha]]&gt;3%,Table2[[#This Row],[Salary]]&lt;MEDIAN(G:G)),"Underpaid",IF(AND(Table2[[#This Row],[Alpha]]&lt;0,Table2[[#This Row],[Salary]]&gt;MEDIAN(G:G)),"Overpaid","Fair"))</f>
        <v>Fair</v>
      </c>
      <c r="AO984" t="str">
        <f>IF(AND(Table2[[#This Row],[Alpha]]&gt;3%,Table2[[#This Row],[Tenure]]&gt;5),"Ready Now",IF(AND(Table2[[#This Row],[Alpha]]&gt;0,Table2[[#This Row],[Tenure]]&gt;3),"Ready Soon","Not Ready"))</f>
        <v>Not Ready</v>
      </c>
    </row>
    <row r="985" spans="1:41" x14ac:dyDescent="0.35">
      <c r="A985">
        <v>34</v>
      </c>
      <c r="B985" t="s">
        <v>32</v>
      </c>
      <c r="C985">
        <v>3</v>
      </c>
      <c r="D985" t="s">
        <v>29</v>
      </c>
      <c r="E985" t="s">
        <v>43</v>
      </c>
      <c r="F985">
        <v>4</v>
      </c>
      <c r="G985" s="7">
        <v>6687</v>
      </c>
      <c r="H985" t="s">
        <v>32</v>
      </c>
      <c r="I985">
        <v>4</v>
      </c>
      <c r="J985">
        <v>14</v>
      </c>
      <c r="K985" s="5">
        <v>0.15</v>
      </c>
      <c r="L985" s="5">
        <v>0.11</v>
      </c>
      <c r="M985" s="6">
        <f t="shared" si="45"/>
        <v>3.9999999999999994E-2</v>
      </c>
      <c r="N985" s="8">
        <f t="shared" si="46"/>
        <v>1337.4</v>
      </c>
      <c r="O985">
        <v>4500</v>
      </c>
      <c r="P985" t="str">
        <f t="shared" si="47"/>
        <v>low</v>
      </c>
      <c r="Q985" t="s">
        <v>26</v>
      </c>
      <c r="R985">
        <v>404</v>
      </c>
      <c r="S985" t="s">
        <v>34</v>
      </c>
      <c r="T985">
        <v>2</v>
      </c>
      <c r="U985">
        <v>4</v>
      </c>
      <c r="V985" t="s">
        <v>49</v>
      </c>
      <c r="W985">
        <v>98</v>
      </c>
      <c r="X985">
        <v>3</v>
      </c>
      <c r="Y985">
        <v>2</v>
      </c>
      <c r="Z985" t="s">
        <v>31</v>
      </c>
      <c r="AA985">
        <v>6163</v>
      </c>
      <c r="AB985">
        <v>1</v>
      </c>
      <c r="AC985">
        <v>11</v>
      </c>
      <c r="AD985">
        <v>3</v>
      </c>
      <c r="AE985">
        <v>4</v>
      </c>
      <c r="AF985">
        <v>0</v>
      </c>
      <c r="AG985">
        <v>14</v>
      </c>
      <c r="AH985">
        <v>2</v>
      </c>
      <c r="AI985">
        <v>11</v>
      </c>
      <c r="AJ985">
        <v>4</v>
      </c>
      <c r="AK985" t="str">
        <f>IF(Table2[[#This Row],[Alpha]]&gt;3%,"high performer",IF(Table2[[#This Row],[Alpha]]&gt;0%,"average performer","low performer"))</f>
        <v>high performer</v>
      </c>
      <c r="AL985" s="8">
        <v>6879.9079147125312</v>
      </c>
      <c r="AM985">
        <f>Table2[[#This Row],[Salary]]/Table2[[#This Row],[Market Salary]]</f>
        <v>0.97196068361612775</v>
      </c>
      <c r="AN985" t="str">
        <f>IF(AND(Table2[[#This Row],[Alpha]]&gt;3%,Table2[[#This Row],[Salary]]&lt;MEDIAN(G:G)),"Underpaid",IF(AND(Table2[[#This Row],[Alpha]]&lt;0,Table2[[#This Row],[Salary]]&gt;MEDIAN(G:G)),"Overpaid","Fair"))</f>
        <v>Fair</v>
      </c>
      <c r="AO985" t="str">
        <f>IF(AND(Table2[[#This Row],[Alpha]]&gt;3%,Table2[[#This Row],[Tenure]]&gt;5),"Ready Now",IF(AND(Table2[[#This Row],[Alpha]]&gt;0,Table2[[#This Row],[Tenure]]&gt;3),"Ready Soon","Not Ready"))</f>
        <v>Ready Now</v>
      </c>
    </row>
    <row r="986" spans="1:41" x14ac:dyDescent="0.35">
      <c r="A986">
        <v>28</v>
      </c>
      <c r="B986" t="s">
        <v>32</v>
      </c>
      <c r="C986">
        <v>3</v>
      </c>
      <c r="D986" t="s">
        <v>35</v>
      </c>
      <c r="E986" t="s">
        <v>30</v>
      </c>
      <c r="F986">
        <v>1</v>
      </c>
      <c r="G986" s="7">
        <v>4724</v>
      </c>
      <c r="H986" t="s">
        <v>32</v>
      </c>
      <c r="I986">
        <v>3</v>
      </c>
      <c r="J986">
        <v>5</v>
      </c>
      <c r="K986" s="5">
        <v>0.12</v>
      </c>
      <c r="L986" s="5">
        <v>0.09</v>
      </c>
      <c r="M986" s="6">
        <f t="shared" si="45"/>
        <v>0.03</v>
      </c>
      <c r="N986" s="8">
        <f t="shared" si="46"/>
        <v>944.80000000000007</v>
      </c>
      <c r="O986">
        <v>1200</v>
      </c>
      <c r="P986" t="str">
        <f t="shared" si="47"/>
        <v>low</v>
      </c>
      <c r="Q986" t="s">
        <v>26</v>
      </c>
      <c r="R986">
        <v>736</v>
      </c>
      <c r="S986" t="s">
        <v>27</v>
      </c>
      <c r="T986">
        <v>26</v>
      </c>
      <c r="U986">
        <v>3</v>
      </c>
      <c r="V986" t="s">
        <v>28</v>
      </c>
      <c r="W986">
        <v>48</v>
      </c>
      <c r="X986">
        <v>2</v>
      </c>
      <c r="Y986">
        <v>2</v>
      </c>
      <c r="Z986" t="s">
        <v>37</v>
      </c>
      <c r="AA986">
        <v>24232</v>
      </c>
      <c r="AB986">
        <v>1</v>
      </c>
      <c r="AC986">
        <v>11</v>
      </c>
      <c r="AD986">
        <v>3</v>
      </c>
      <c r="AE986">
        <v>3</v>
      </c>
      <c r="AF986">
        <v>1</v>
      </c>
      <c r="AG986">
        <v>5</v>
      </c>
      <c r="AH986">
        <v>0</v>
      </c>
      <c r="AI986">
        <v>3</v>
      </c>
      <c r="AJ986">
        <v>0</v>
      </c>
      <c r="AK986" t="str">
        <f>IF(Table2[[#This Row],[Alpha]]&gt;3%,"high performer",IF(Table2[[#This Row],[Alpha]]&gt;0%,"average performer","low performer"))</f>
        <v>average performer</v>
      </c>
      <c r="AL986" s="8">
        <v>5012.544352333548</v>
      </c>
      <c r="AM986">
        <f>Table2[[#This Row],[Salary]]/Table2[[#This Row],[Market Salary]]</f>
        <v>0.94243555127861989</v>
      </c>
      <c r="AN986" t="str">
        <f>IF(AND(Table2[[#This Row],[Alpha]]&gt;3%,Table2[[#This Row],[Salary]]&lt;MEDIAN(G:G)),"Underpaid",IF(AND(Table2[[#This Row],[Alpha]]&lt;0,Table2[[#This Row],[Salary]]&gt;MEDIAN(G:G)),"Overpaid","Fair"))</f>
        <v>Fair</v>
      </c>
      <c r="AO986" t="str">
        <f>IF(AND(Table2[[#This Row],[Alpha]]&gt;3%,Table2[[#This Row],[Tenure]]&gt;5),"Ready Now",IF(AND(Table2[[#This Row],[Alpha]]&gt;0,Table2[[#This Row],[Tenure]]&gt;3),"Ready Soon","Not Ready"))</f>
        <v>Ready Soon</v>
      </c>
    </row>
    <row r="987" spans="1:41" x14ac:dyDescent="0.35">
      <c r="A987">
        <v>31</v>
      </c>
      <c r="B987" t="s">
        <v>25</v>
      </c>
      <c r="C987">
        <v>4</v>
      </c>
      <c r="D987" t="s">
        <v>35</v>
      </c>
      <c r="E987" t="s">
        <v>42</v>
      </c>
      <c r="F987">
        <v>3</v>
      </c>
      <c r="G987" s="7">
        <v>6179</v>
      </c>
      <c r="H987" t="s">
        <v>25</v>
      </c>
      <c r="I987">
        <v>2</v>
      </c>
      <c r="J987">
        <v>10</v>
      </c>
      <c r="K987" s="5">
        <v>0.12</v>
      </c>
      <c r="L987" s="5">
        <v>0.09</v>
      </c>
      <c r="M987" s="6">
        <f t="shared" si="45"/>
        <v>0.03</v>
      </c>
      <c r="N987" s="8">
        <f t="shared" si="46"/>
        <v>1235.8000000000002</v>
      </c>
      <c r="O987">
        <v>500</v>
      </c>
      <c r="P987" t="str">
        <f t="shared" si="47"/>
        <v>low</v>
      </c>
      <c r="Q987" t="s">
        <v>26</v>
      </c>
      <c r="R987">
        <v>330</v>
      </c>
      <c r="S987" t="s">
        <v>34</v>
      </c>
      <c r="T987">
        <v>22</v>
      </c>
      <c r="U987">
        <v>4</v>
      </c>
      <c r="V987" t="s">
        <v>40</v>
      </c>
      <c r="W987">
        <v>98</v>
      </c>
      <c r="X987">
        <v>3</v>
      </c>
      <c r="Y987">
        <v>2</v>
      </c>
      <c r="Z987" t="s">
        <v>37</v>
      </c>
      <c r="AA987">
        <v>21057</v>
      </c>
      <c r="AB987">
        <v>1</v>
      </c>
      <c r="AC987">
        <v>15</v>
      </c>
      <c r="AD987">
        <v>3</v>
      </c>
      <c r="AE987">
        <v>4</v>
      </c>
      <c r="AF987">
        <v>2</v>
      </c>
      <c r="AG987">
        <v>10</v>
      </c>
      <c r="AH987">
        <v>3</v>
      </c>
      <c r="AI987">
        <v>2</v>
      </c>
      <c r="AJ987">
        <v>6</v>
      </c>
      <c r="AK987" t="str">
        <f>IF(Table2[[#This Row],[Alpha]]&gt;3%,"high performer",IF(Table2[[#This Row],[Alpha]]&gt;0%,"average performer","low performer"))</f>
        <v>average performer</v>
      </c>
      <c r="AL987" s="8">
        <v>6994.4718866512321</v>
      </c>
      <c r="AM987">
        <f>Table2[[#This Row],[Salary]]/Table2[[#This Row],[Market Salary]]</f>
        <v>0.88341194305069137</v>
      </c>
      <c r="AN987" t="str">
        <f>IF(AND(Table2[[#This Row],[Alpha]]&gt;3%,Table2[[#This Row],[Salary]]&lt;MEDIAN(G:G)),"Underpaid",IF(AND(Table2[[#This Row],[Alpha]]&lt;0,Table2[[#This Row],[Salary]]&gt;MEDIAN(G:G)),"Overpaid","Fair"))</f>
        <v>Fair</v>
      </c>
      <c r="AO987" t="str">
        <f>IF(AND(Table2[[#This Row],[Alpha]]&gt;3%,Table2[[#This Row],[Tenure]]&gt;5),"Ready Now",IF(AND(Table2[[#This Row],[Alpha]]&gt;0,Table2[[#This Row],[Tenure]]&gt;3),"Ready Soon","Not Ready"))</f>
        <v>Ready Soon</v>
      </c>
    </row>
    <row r="988" spans="1:41" x14ac:dyDescent="0.35">
      <c r="A988">
        <v>39</v>
      </c>
      <c r="B988" t="s">
        <v>32</v>
      </c>
      <c r="C988">
        <v>1</v>
      </c>
      <c r="D988" t="s">
        <v>35</v>
      </c>
      <c r="E988" t="s">
        <v>30</v>
      </c>
      <c r="F988">
        <v>4</v>
      </c>
      <c r="G988" s="7">
        <v>6120</v>
      </c>
      <c r="H988" t="s">
        <v>25</v>
      </c>
      <c r="I988">
        <v>4</v>
      </c>
      <c r="J988">
        <v>5</v>
      </c>
      <c r="K988" s="5">
        <v>0.1</v>
      </c>
      <c r="L988" s="5">
        <v>7.0000000000000007E-2</v>
      </c>
      <c r="M988" s="6">
        <f t="shared" si="45"/>
        <v>0.03</v>
      </c>
      <c r="N988" s="8">
        <f t="shared" si="46"/>
        <v>1224</v>
      </c>
      <c r="O988">
        <v>3000</v>
      </c>
      <c r="P988" t="str">
        <f t="shared" si="47"/>
        <v>low</v>
      </c>
      <c r="Q988" t="s">
        <v>26</v>
      </c>
      <c r="R988">
        <v>1498</v>
      </c>
      <c r="S988" t="s">
        <v>27</v>
      </c>
      <c r="T988">
        <v>21</v>
      </c>
      <c r="U988">
        <v>4</v>
      </c>
      <c r="V988" t="s">
        <v>28</v>
      </c>
      <c r="W988">
        <v>44</v>
      </c>
      <c r="X988">
        <v>2</v>
      </c>
      <c r="Y988">
        <v>2</v>
      </c>
      <c r="Z988" t="s">
        <v>37</v>
      </c>
      <c r="AA988">
        <v>3567</v>
      </c>
      <c r="AB988">
        <v>3</v>
      </c>
      <c r="AC988">
        <v>12</v>
      </c>
      <c r="AD988">
        <v>3</v>
      </c>
      <c r="AE988">
        <v>4</v>
      </c>
      <c r="AF988">
        <v>2</v>
      </c>
      <c r="AG988">
        <v>8</v>
      </c>
      <c r="AH988">
        <v>2</v>
      </c>
      <c r="AI988">
        <v>4</v>
      </c>
      <c r="AJ988">
        <v>1</v>
      </c>
      <c r="AK988" t="str">
        <f>IF(Table2[[#This Row],[Alpha]]&gt;3%,"high performer",IF(Table2[[#This Row],[Alpha]]&gt;0%,"average performer","low performer"))</f>
        <v>average performer</v>
      </c>
      <c r="AL988" s="8">
        <v>7196.9377537355058</v>
      </c>
      <c r="AM988">
        <f>Table2[[#This Row],[Salary]]/Table2[[#This Row],[Market Salary]]</f>
        <v>0.85036166900616428</v>
      </c>
      <c r="AN988" t="str">
        <f>IF(AND(Table2[[#This Row],[Alpha]]&gt;3%,Table2[[#This Row],[Salary]]&lt;MEDIAN(G:G)),"Underpaid",IF(AND(Table2[[#This Row],[Alpha]]&lt;0,Table2[[#This Row],[Salary]]&gt;MEDIAN(G:G)),"Overpaid","Fair"))</f>
        <v>Fair</v>
      </c>
      <c r="AO988" t="str">
        <f>IF(AND(Table2[[#This Row],[Alpha]]&gt;3%,Table2[[#This Row],[Tenure]]&gt;5),"Ready Now",IF(AND(Table2[[#This Row],[Alpha]]&gt;0,Table2[[#This Row],[Tenure]]&gt;3),"Ready Soon","Not Ready"))</f>
        <v>Ready Soon</v>
      </c>
    </row>
    <row r="989" spans="1:41" x14ac:dyDescent="0.35">
      <c r="A989">
        <v>51</v>
      </c>
      <c r="B989" t="s">
        <v>32</v>
      </c>
      <c r="C989">
        <v>2</v>
      </c>
      <c r="D989" t="s">
        <v>35</v>
      </c>
      <c r="E989" t="s">
        <v>30</v>
      </c>
      <c r="F989">
        <v>2</v>
      </c>
      <c r="G989" s="7">
        <v>10596</v>
      </c>
      <c r="H989" t="s">
        <v>32</v>
      </c>
      <c r="I989">
        <v>3</v>
      </c>
      <c r="J989">
        <v>4</v>
      </c>
      <c r="K989" s="5">
        <v>0.12</v>
      </c>
      <c r="L989" s="5">
        <v>0.11</v>
      </c>
      <c r="M989" s="6">
        <f t="shared" si="45"/>
        <v>9.999999999999995E-3</v>
      </c>
      <c r="N989" s="8">
        <f t="shared" si="46"/>
        <v>2119.2000000000003</v>
      </c>
      <c r="O989">
        <v>3000</v>
      </c>
      <c r="P989" t="str">
        <f t="shared" si="47"/>
        <v>low</v>
      </c>
      <c r="Q989" t="s">
        <v>33</v>
      </c>
      <c r="R989">
        <v>541</v>
      </c>
      <c r="S989" t="s">
        <v>27</v>
      </c>
      <c r="T989">
        <v>2</v>
      </c>
      <c r="U989">
        <v>3</v>
      </c>
      <c r="V989" t="s">
        <v>48</v>
      </c>
      <c r="W989">
        <v>52</v>
      </c>
      <c r="X989">
        <v>3</v>
      </c>
      <c r="Y989">
        <v>3</v>
      </c>
      <c r="Z989" t="s">
        <v>37</v>
      </c>
      <c r="AA989">
        <v>15395</v>
      </c>
      <c r="AB989">
        <v>2</v>
      </c>
      <c r="AC989">
        <v>11</v>
      </c>
      <c r="AD989">
        <v>3</v>
      </c>
      <c r="AE989">
        <v>2</v>
      </c>
      <c r="AF989">
        <v>0</v>
      </c>
      <c r="AG989">
        <v>14</v>
      </c>
      <c r="AH989">
        <v>5</v>
      </c>
      <c r="AI989">
        <v>2</v>
      </c>
      <c r="AJ989">
        <v>3</v>
      </c>
      <c r="AK989" t="str">
        <f>IF(Table2[[#This Row],[Alpha]]&gt;3%,"high performer",IF(Table2[[#This Row],[Alpha]]&gt;0%,"average performer","low performer"))</f>
        <v>average performer</v>
      </c>
      <c r="AL989" s="8">
        <v>11638.35577493679</v>
      </c>
      <c r="AM989">
        <f>Table2[[#This Row],[Salary]]/Table2[[#This Row],[Market Salary]]</f>
        <v>0.91043788357273758</v>
      </c>
      <c r="AN989" t="str">
        <f>IF(AND(Table2[[#This Row],[Alpha]]&gt;3%,Table2[[#This Row],[Salary]]&lt;MEDIAN(G:G)),"Underpaid",IF(AND(Table2[[#This Row],[Alpha]]&lt;0,Table2[[#This Row],[Salary]]&gt;MEDIAN(G:G)),"Overpaid","Fair"))</f>
        <v>Fair</v>
      </c>
      <c r="AO989" t="str">
        <f>IF(AND(Table2[[#This Row],[Alpha]]&gt;3%,Table2[[#This Row],[Tenure]]&gt;5),"Ready Now",IF(AND(Table2[[#This Row],[Alpha]]&gt;0,Table2[[#This Row],[Tenure]]&gt;3),"Ready Soon","Not Ready"))</f>
        <v>Ready Soon</v>
      </c>
    </row>
    <row r="990" spans="1:41" x14ac:dyDescent="0.35">
      <c r="A990">
        <v>41</v>
      </c>
      <c r="B990" t="s">
        <v>32</v>
      </c>
      <c r="C990">
        <v>4</v>
      </c>
      <c r="D990" t="s">
        <v>29</v>
      </c>
      <c r="E990" t="s">
        <v>36</v>
      </c>
      <c r="F990">
        <v>4</v>
      </c>
      <c r="G990" s="7">
        <v>5467</v>
      </c>
      <c r="H990" t="s">
        <v>25</v>
      </c>
      <c r="I990">
        <v>2</v>
      </c>
      <c r="J990">
        <v>6</v>
      </c>
      <c r="K990" s="5">
        <v>0.15</v>
      </c>
      <c r="L990" s="5">
        <v>0.1</v>
      </c>
      <c r="M990" s="6">
        <f t="shared" si="45"/>
        <v>4.9999999999999989E-2</v>
      </c>
      <c r="N990" s="8">
        <f t="shared" si="46"/>
        <v>1093.4000000000001</v>
      </c>
      <c r="O990">
        <v>3000</v>
      </c>
      <c r="P990" t="str">
        <f t="shared" si="47"/>
        <v>medium</v>
      </c>
      <c r="Q990" t="s">
        <v>33</v>
      </c>
      <c r="R990">
        <v>1200</v>
      </c>
      <c r="S990" t="s">
        <v>34</v>
      </c>
      <c r="T990">
        <v>22</v>
      </c>
      <c r="U990">
        <v>3</v>
      </c>
      <c r="V990" t="s">
        <v>28</v>
      </c>
      <c r="W990">
        <v>75</v>
      </c>
      <c r="X990">
        <v>3</v>
      </c>
      <c r="Y990">
        <v>2</v>
      </c>
      <c r="Z990" t="s">
        <v>41</v>
      </c>
      <c r="AA990">
        <v>13953</v>
      </c>
      <c r="AB990">
        <v>3</v>
      </c>
      <c r="AC990">
        <v>14</v>
      </c>
      <c r="AD990">
        <v>3</v>
      </c>
      <c r="AE990">
        <v>1</v>
      </c>
      <c r="AF990">
        <v>2</v>
      </c>
      <c r="AG990">
        <v>12</v>
      </c>
      <c r="AH990">
        <v>4</v>
      </c>
      <c r="AI990">
        <v>2</v>
      </c>
      <c r="AJ990">
        <v>3</v>
      </c>
      <c r="AK990" t="str">
        <f>IF(Table2[[#This Row],[Alpha]]&gt;3%,"high performer",IF(Table2[[#This Row],[Alpha]]&gt;0%,"average performer","low performer"))</f>
        <v>high performer</v>
      </c>
      <c r="AL990" s="8">
        <v>5596.0468060988505</v>
      </c>
      <c r="AM990">
        <f>Table2[[#This Row],[Salary]]/Table2[[#This Row],[Market Salary]]</f>
        <v>0.9769396485465045</v>
      </c>
      <c r="AN990" t="str">
        <f>IF(AND(Table2[[#This Row],[Alpha]]&gt;3%,Table2[[#This Row],[Salary]]&lt;MEDIAN(G:G)),"Underpaid",IF(AND(Table2[[#This Row],[Alpha]]&lt;0,Table2[[#This Row],[Salary]]&gt;MEDIAN(G:G)),"Overpaid","Fair"))</f>
        <v>Fair</v>
      </c>
      <c r="AO990" t="str">
        <f>IF(AND(Table2[[#This Row],[Alpha]]&gt;3%,Table2[[#This Row],[Tenure]]&gt;5),"Ready Now",IF(AND(Table2[[#This Row],[Alpha]]&gt;0,Table2[[#This Row],[Tenure]]&gt;3),"Ready Soon","Not Ready"))</f>
        <v>Ready Now</v>
      </c>
    </row>
    <row r="991" spans="1:41" x14ac:dyDescent="0.35">
      <c r="A991">
        <v>37</v>
      </c>
      <c r="B991" t="s">
        <v>32</v>
      </c>
      <c r="C991">
        <v>3</v>
      </c>
      <c r="D991" t="s">
        <v>35</v>
      </c>
      <c r="E991" t="s">
        <v>36</v>
      </c>
      <c r="F991">
        <v>3</v>
      </c>
      <c r="G991" s="7">
        <v>2996</v>
      </c>
      <c r="H991" t="s">
        <v>25</v>
      </c>
      <c r="I991">
        <v>3</v>
      </c>
      <c r="J991">
        <v>6</v>
      </c>
      <c r="K991" s="5">
        <v>0.12</v>
      </c>
      <c r="L991" s="5">
        <v>7.0000000000000007E-2</v>
      </c>
      <c r="M991" s="6">
        <f t="shared" si="45"/>
        <v>4.9999999999999989E-2</v>
      </c>
      <c r="N991" s="8">
        <f t="shared" si="46"/>
        <v>599.20000000000005</v>
      </c>
      <c r="O991">
        <v>3000</v>
      </c>
      <c r="P991" t="str">
        <f t="shared" si="47"/>
        <v>low</v>
      </c>
      <c r="Q991" t="s">
        <v>26</v>
      </c>
      <c r="R991">
        <v>1439</v>
      </c>
      <c r="S991" t="s">
        <v>34</v>
      </c>
      <c r="T991">
        <v>4</v>
      </c>
      <c r="U991">
        <v>1</v>
      </c>
      <c r="V991" t="s">
        <v>28</v>
      </c>
      <c r="W991">
        <v>54</v>
      </c>
      <c r="X991">
        <v>3</v>
      </c>
      <c r="Y991">
        <v>1</v>
      </c>
      <c r="Z991" t="s">
        <v>37</v>
      </c>
      <c r="AA991">
        <v>5182</v>
      </c>
      <c r="AB991">
        <v>7</v>
      </c>
      <c r="AC991">
        <v>15</v>
      </c>
      <c r="AD991">
        <v>3</v>
      </c>
      <c r="AE991">
        <v>4</v>
      </c>
      <c r="AF991">
        <v>0</v>
      </c>
      <c r="AG991">
        <v>8</v>
      </c>
      <c r="AH991">
        <v>2</v>
      </c>
      <c r="AI991">
        <v>4</v>
      </c>
      <c r="AJ991">
        <v>1</v>
      </c>
      <c r="AK991" t="str">
        <f>IF(Table2[[#This Row],[Alpha]]&gt;3%,"high performer",IF(Table2[[#This Row],[Alpha]]&gt;0%,"average performer","low performer"))</f>
        <v>high performer</v>
      </c>
      <c r="AL991" s="8">
        <v>3247.2831633080823</v>
      </c>
      <c r="AM991">
        <f>Table2[[#This Row],[Salary]]/Table2[[#This Row],[Market Salary]]</f>
        <v>0.92261741564536237</v>
      </c>
      <c r="AN991" t="str">
        <f>IF(AND(Table2[[#This Row],[Alpha]]&gt;3%,Table2[[#This Row],[Salary]]&lt;MEDIAN(G:G)),"Underpaid",IF(AND(Table2[[#This Row],[Alpha]]&lt;0,Table2[[#This Row],[Salary]]&gt;MEDIAN(G:G)),"Overpaid","Fair"))</f>
        <v>Underpaid</v>
      </c>
      <c r="AO991" t="str">
        <f>IF(AND(Table2[[#This Row],[Alpha]]&gt;3%,Table2[[#This Row],[Tenure]]&gt;5),"Ready Now",IF(AND(Table2[[#This Row],[Alpha]]&gt;0,Table2[[#This Row],[Tenure]]&gt;3),"Ready Soon","Not Ready"))</f>
        <v>Ready Now</v>
      </c>
    </row>
    <row r="992" spans="1:41" x14ac:dyDescent="0.35">
      <c r="A992">
        <v>33</v>
      </c>
      <c r="B992" t="s">
        <v>32</v>
      </c>
      <c r="C992">
        <v>2</v>
      </c>
      <c r="D992" t="s">
        <v>35</v>
      </c>
      <c r="E992" t="s">
        <v>30</v>
      </c>
      <c r="F992">
        <v>4</v>
      </c>
      <c r="G992" s="7">
        <v>9998</v>
      </c>
      <c r="H992" t="s">
        <v>32</v>
      </c>
      <c r="I992">
        <v>4</v>
      </c>
      <c r="J992">
        <v>5</v>
      </c>
      <c r="K992" s="5">
        <v>0.08</v>
      </c>
      <c r="L992" s="5">
        <v>0.1</v>
      </c>
      <c r="M992" s="6">
        <f t="shared" si="45"/>
        <v>-2.0000000000000004E-2</v>
      </c>
      <c r="N992" s="8">
        <f t="shared" si="46"/>
        <v>1999.6000000000001</v>
      </c>
      <c r="O992">
        <v>500</v>
      </c>
      <c r="P992" t="str">
        <f t="shared" si="47"/>
        <v>low</v>
      </c>
      <c r="Q992" t="s">
        <v>33</v>
      </c>
      <c r="R992">
        <v>1111</v>
      </c>
      <c r="S992" t="s">
        <v>27</v>
      </c>
      <c r="T992">
        <v>5</v>
      </c>
      <c r="U992">
        <v>1</v>
      </c>
      <c r="V992" t="s">
        <v>28</v>
      </c>
      <c r="W992">
        <v>61</v>
      </c>
      <c r="X992">
        <v>3</v>
      </c>
      <c r="Y992">
        <v>2</v>
      </c>
      <c r="Z992" t="s">
        <v>37</v>
      </c>
      <c r="AA992">
        <v>19293</v>
      </c>
      <c r="AB992">
        <v>6</v>
      </c>
      <c r="AC992">
        <v>13</v>
      </c>
      <c r="AD992">
        <v>3</v>
      </c>
      <c r="AE992">
        <v>1</v>
      </c>
      <c r="AF992">
        <v>0</v>
      </c>
      <c r="AG992">
        <v>8</v>
      </c>
      <c r="AH992">
        <v>2</v>
      </c>
      <c r="AI992">
        <v>4</v>
      </c>
      <c r="AJ992">
        <v>1</v>
      </c>
      <c r="AK992" t="str">
        <f>IF(Table2[[#This Row],[Alpha]]&gt;3%,"high performer",IF(Table2[[#This Row],[Alpha]]&gt;0%,"average performer","low performer"))</f>
        <v>low performer</v>
      </c>
      <c r="AL992" s="8">
        <v>12359.518580052869</v>
      </c>
      <c r="AM992">
        <f>Table2[[#This Row],[Salary]]/Table2[[#This Row],[Market Salary]]</f>
        <v>0.80893118411067044</v>
      </c>
      <c r="AN992" t="str">
        <f>IF(AND(Table2[[#This Row],[Alpha]]&gt;3%,Table2[[#This Row],[Salary]]&lt;MEDIAN(G:G)),"Underpaid",IF(AND(Table2[[#This Row],[Alpha]]&lt;0,Table2[[#This Row],[Salary]]&gt;MEDIAN(G:G)),"Overpaid","Fair"))</f>
        <v>Overpaid</v>
      </c>
      <c r="AO992" t="str">
        <f>IF(AND(Table2[[#This Row],[Alpha]]&gt;3%,Table2[[#This Row],[Tenure]]&gt;5),"Ready Now",IF(AND(Table2[[#This Row],[Alpha]]&gt;0,Table2[[#This Row],[Tenure]]&gt;3),"Ready Soon","Not Ready"))</f>
        <v>Not Ready</v>
      </c>
    </row>
    <row r="993" spans="1:41" x14ac:dyDescent="0.35">
      <c r="A993">
        <v>32</v>
      </c>
      <c r="B993" t="s">
        <v>32</v>
      </c>
      <c r="C993">
        <v>3</v>
      </c>
      <c r="D993" t="s">
        <v>35</v>
      </c>
      <c r="E993" t="s">
        <v>30</v>
      </c>
      <c r="F993">
        <v>2</v>
      </c>
      <c r="G993" s="7">
        <v>4078</v>
      </c>
      <c r="H993" t="s">
        <v>25</v>
      </c>
      <c r="I993">
        <v>2</v>
      </c>
      <c r="J993">
        <v>3</v>
      </c>
      <c r="K993" s="5">
        <v>0.12</v>
      </c>
      <c r="L993" s="5">
        <v>0.1</v>
      </c>
      <c r="M993" s="6">
        <f t="shared" si="45"/>
        <v>1.999999999999999E-2</v>
      </c>
      <c r="N993" s="8">
        <f t="shared" si="46"/>
        <v>815.6</v>
      </c>
      <c r="O993">
        <v>1200</v>
      </c>
      <c r="P993" t="str">
        <f t="shared" si="47"/>
        <v>medium</v>
      </c>
      <c r="Q993" t="s">
        <v>26</v>
      </c>
      <c r="R993">
        <v>499</v>
      </c>
      <c r="S993" t="s">
        <v>27</v>
      </c>
      <c r="T993">
        <v>2</v>
      </c>
      <c r="U993">
        <v>1</v>
      </c>
      <c r="V993" t="s">
        <v>48</v>
      </c>
      <c r="W993">
        <v>36</v>
      </c>
      <c r="X993">
        <v>3</v>
      </c>
      <c r="Y993">
        <v>2</v>
      </c>
      <c r="Z993" t="s">
        <v>37</v>
      </c>
      <c r="AA993">
        <v>20497</v>
      </c>
      <c r="AB993">
        <v>0</v>
      </c>
      <c r="AC993">
        <v>13</v>
      </c>
      <c r="AD993">
        <v>3</v>
      </c>
      <c r="AE993">
        <v>1</v>
      </c>
      <c r="AF993">
        <v>3</v>
      </c>
      <c r="AG993">
        <v>4</v>
      </c>
      <c r="AH993">
        <v>3</v>
      </c>
      <c r="AI993">
        <v>2</v>
      </c>
      <c r="AJ993">
        <v>1</v>
      </c>
      <c r="AK993" t="str">
        <f>IF(Table2[[#This Row],[Alpha]]&gt;3%,"high performer",IF(Table2[[#This Row],[Alpha]]&gt;0%,"average performer","low performer"))</f>
        <v>average performer</v>
      </c>
      <c r="AL993" s="8">
        <v>4339.3187900766416</v>
      </c>
      <c r="AM993">
        <f>Table2[[#This Row],[Salary]]/Table2[[#This Row],[Market Salary]]</f>
        <v>0.93977884485596275</v>
      </c>
      <c r="AN993" t="str">
        <f>IF(AND(Table2[[#This Row],[Alpha]]&gt;3%,Table2[[#This Row],[Salary]]&lt;MEDIAN(G:G)),"Underpaid",IF(AND(Table2[[#This Row],[Alpha]]&lt;0,Table2[[#This Row],[Salary]]&gt;MEDIAN(G:G)),"Overpaid","Fair"))</f>
        <v>Fair</v>
      </c>
      <c r="AO993" t="str">
        <f>IF(AND(Table2[[#This Row],[Alpha]]&gt;3%,Table2[[#This Row],[Tenure]]&gt;5),"Ready Now",IF(AND(Table2[[#This Row],[Alpha]]&gt;0,Table2[[#This Row],[Tenure]]&gt;3),"Ready Soon","Not Ready"))</f>
        <v>Not Ready</v>
      </c>
    </row>
    <row r="994" spans="1:41" x14ac:dyDescent="0.35">
      <c r="A994">
        <v>39</v>
      </c>
      <c r="B994" t="s">
        <v>32</v>
      </c>
      <c r="C994">
        <v>3</v>
      </c>
      <c r="D994" t="s">
        <v>35</v>
      </c>
      <c r="E994" t="s">
        <v>43</v>
      </c>
      <c r="F994">
        <v>3</v>
      </c>
      <c r="G994" s="7">
        <v>10920</v>
      </c>
      <c r="H994" t="s">
        <v>32</v>
      </c>
      <c r="I994">
        <v>3</v>
      </c>
      <c r="J994">
        <v>6</v>
      </c>
      <c r="K994" s="5">
        <v>0.12</v>
      </c>
      <c r="L994" s="5">
        <v>7.0000000000000007E-2</v>
      </c>
      <c r="M994" s="6">
        <f t="shared" si="45"/>
        <v>4.9999999999999989E-2</v>
      </c>
      <c r="N994" s="8">
        <f t="shared" si="46"/>
        <v>2184</v>
      </c>
      <c r="O994">
        <v>4500</v>
      </c>
      <c r="P994" t="str">
        <f t="shared" si="47"/>
        <v>low</v>
      </c>
      <c r="Q994" t="s">
        <v>44</v>
      </c>
      <c r="R994">
        <v>1485</v>
      </c>
      <c r="S994" t="s">
        <v>34</v>
      </c>
      <c r="T994">
        <v>25</v>
      </c>
      <c r="U994">
        <v>2</v>
      </c>
      <c r="V994" t="s">
        <v>28</v>
      </c>
      <c r="W994">
        <v>71</v>
      </c>
      <c r="X994">
        <v>3</v>
      </c>
      <c r="Y994">
        <v>3</v>
      </c>
      <c r="Z994" t="s">
        <v>37</v>
      </c>
      <c r="AA994">
        <v>3449</v>
      </c>
      <c r="AB994">
        <v>3</v>
      </c>
      <c r="AC994">
        <v>21</v>
      </c>
      <c r="AD994">
        <v>4</v>
      </c>
      <c r="AE994">
        <v>2</v>
      </c>
      <c r="AF994">
        <v>1</v>
      </c>
      <c r="AG994">
        <v>13</v>
      </c>
      <c r="AH994">
        <v>2</v>
      </c>
      <c r="AI994">
        <v>4</v>
      </c>
      <c r="AJ994">
        <v>0</v>
      </c>
      <c r="AK994" t="str">
        <f>IF(Table2[[#This Row],[Alpha]]&gt;3%,"high performer",IF(Table2[[#This Row],[Alpha]]&gt;0%,"average performer","low performer"))</f>
        <v>high performer</v>
      </c>
      <c r="AL994" s="8">
        <v>12975.862193558924</v>
      </c>
      <c r="AM994">
        <f>Table2[[#This Row],[Salary]]/Table2[[#This Row],[Market Salary]]</f>
        <v>0.8415625749648119</v>
      </c>
      <c r="AN994" t="str">
        <f>IF(AND(Table2[[#This Row],[Alpha]]&gt;3%,Table2[[#This Row],[Salary]]&lt;MEDIAN(G:G)),"Underpaid",IF(AND(Table2[[#This Row],[Alpha]]&lt;0,Table2[[#This Row],[Salary]]&gt;MEDIAN(G:G)),"Overpaid","Fair"))</f>
        <v>Fair</v>
      </c>
      <c r="AO994" t="str">
        <f>IF(AND(Table2[[#This Row],[Alpha]]&gt;3%,Table2[[#This Row],[Tenure]]&gt;5),"Ready Now",IF(AND(Table2[[#This Row],[Alpha]]&gt;0,Table2[[#This Row],[Tenure]]&gt;3),"Ready Soon","Not Ready"))</f>
        <v>Ready Now</v>
      </c>
    </row>
    <row r="995" spans="1:41" x14ac:dyDescent="0.35">
      <c r="A995">
        <v>25</v>
      </c>
      <c r="B995" t="s">
        <v>32</v>
      </c>
      <c r="C995">
        <v>1</v>
      </c>
      <c r="D995" t="s">
        <v>35</v>
      </c>
      <c r="E995" t="s">
        <v>30</v>
      </c>
      <c r="F995">
        <v>3</v>
      </c>
      <c r="G995" s="7">
        <v>6232</v>
      </c>
      <c r="H995" t="s">
        <v>32</v>
      </c>
      <c r="I995">
        <v>2</v>
      </c>
      <c r="J995">
        <v>3</v>
      </c>
      <c r="K995" s="5">
        <v>0.08</v>
      </c>
      <c r="L995" s="5">
        <v>0.09</v>
      </c>
      <c r="M995" s="6">
        <f t="shared" si="45"/>
        <v>-9.999999999999995E-3</v>
      </c>
      <c r="N995" s="8">
        <f t="shared" si="46"/>
        <v>1246.4000000000001</v>
      </c>
      <c r="O995">
        <v>3000</v>
      </c>
      <c r="P995" t="str">
        <f t="shared" si="47"/>
        <v>medium</v>
      </c>
      <c r="Q995" t="s">
        <v>26</v>
      </c>
      <c r="R995">
        <v>1372</v>
      </c>
      <c r="S995" t="s">
        <v>27</v>
      </c>
      <c r="T995">
        <v>18</v>
      </c>
      <c r="U995">
        <v>1</v>
      </c>
      <c r="V995" t="s">
        <v>28</v>
      </c>
      <c r="W995">
        <v>93</v>
      </c>
      <c r="X995">
        <v>4</v>
      </c>
      <c r="Y995">
        <v>2</v>
      </c>
      <c r="Z995" t="s">
        <v>37</v>
      </c>
      <c r="AA995">
        <v>12477</v>
      </c>
      <c r="AB995">
        <v>2</v>
      </c>
      <c r="AC995">
        <v>11</v>
      </c>
      <c r="AD995">
        <v>3</v>
      </c>
      <c r="AE995">
        <v>2</v>
      </c>
      <c r="AF995">
        <v>0</v>
      </c>
      <c r="AG995">
        <v>6</v>
      </c>
      <c r="AH995">
        <v>3</v>
      </c>
      <c r="AI995">
        <v>2</v>
      </c>
      <c r="AJ995">
        <v>1</v>
      </c>
      <c r="AK995" t="str">
        <f>IF(Table2[[#This Row],[Alpha]]&gt;3%,"high performer",IF(Table2[[#This Row],[Alpha]]&gt;0%,"average performer","low performer"))</f>
        <v>low performer</v>
      </c>
      <c r="AL995" s="8">
        <v>7064.012635593851</v>
      </c>
      <c r="AM995">
        <f>Table2[[#This Row],[Salary]]/Table2[[#This Row],[Market Salary]]</f>
        <v>0.88221812749859185</v>
      </c>
      <c r="AN995" t="str">
        <f>IF(AND(Table2[[#This Row],[Alpha]]&gt;3%,Table2[[#This Row],[Salary]]&lt;MEDIAN(G:G)),"Underpaid",IF(AND(Table2[[#This Row],[Alpha]]&lt;0,Table2[[#This Row],[Salary]]&gt;MEDIAN(G:G)),"Overpaid","Fair"))</f>
        <v>Overpaid</v>
      </c>
      <c r="AO995" t="str">
        <f>IF(AND(Table2[[#This Row],[Alpha]]&gt;3%,Table2[[#This Row],[Tenure]]&gt;5),"Ready Now",IF(AND(Table2[[#This Row],[Alpha]]&gt;0,Table2[[#This Row],[Tenure]]&gt;3),"Ready Soon","Not Ready"))</f>
        <v>Not Ready</v>
      </c>
    </row>
    <row r="996" spans="1:41" x14ac:dyDescent="0.35">
      <c r="A996">
        <v>52</v>
      </c>
      <c r="B996" t="s">
        <v>32</v>
      </c>
      <c r="C996">
        <v>4</v>
      </c>
      <c r="D996" t="s">
        <v>29</v>
      </c>
      <c r="E996" t="s">
        <v>42</v>
      </c>
      <c r="F996">
        <v>3</v>
      </c>
      <c r="G996" s="7">
        <v>13247</v>
      </c>
      <c r="H996" t="s">
        <v>25</v>
      </c>
      <c r="I996">
        <v>2</v>
      </c>
      <c r="J996">
        <v>5</v>
      </c>
      <c r="K996" s="5">
        <v>0.15</v>
      </c>
      <c r="L996" s="5">
        <v>0.09</v>
      </c>
      <c r="M996" s="6">
        <f t="shared" si="45"/>
        <v>0.06</v>
      </c>
      <c r="N996" s="8">
        <f t="shared" si="46"/>
        <v>2649.4</v>
      </c>
      <c r="O996">
        <v>1200</v>
      </c>
      <c r="P996" t="str">
        <f t="shared" si="47"/>
        <v>low</v>
      </c>
      <c r="Q996" t="s">
        <v>33</v>
      </c>
      <c r="R996">
        <v>322</v>
      </c>
      <c r="S996" t="s">
        <v>34</v>
      </c>
      <c r="T996">
        <v>28</v>
      </c>
      <c r="U996">
        <v>2</v>
      </c>
      <c r="V996" t="s">
        <v>40</v>
      </c>
      <c r="W996">
        <v>59</v>
      </c>
      <c r="X996">
        <v>4</v>
      </c>
      <c r="Y996">
        <v>4</v>
      </c>
      <c r="Z996" t="s">
        <v>37</v>
      </c>
      <c r="AA996">
        <v>9731</v>
      </c>
      <c r="AB996">
        <v>2</v>
      </c>
      <c r="AC996">
        <v>11</v>
      </c>
      <c r="AD996">
        <v>3</v>
      </c>
      <c r="AE996">
        <v>2</v>
      </c>
      <c r="AF996">
        <v>1</v>
      </c>
      <c r="AG996">
        <v>24</v>
      </c>
      <c r="AH996">
        <v>3</v>
      </c>
      <c r="AI996">
        <v>3</v>
      </c>
      <c r="AJ996">
        <v>0</v>
      </c>
      <c r="AK996" t="str">
        <f>IF(Table2[[#This Row],[Alpha]]&gt;3%,"high performer",IF(Table2[[#This Row],[Alpha]]&gt;0%,"average performer","low performer"))</f>
        <v>high performer</v>
      </c>
      <c r="AL996" s="8">
        <v>14278.934658254557</v>
      </c>
      <c r="AM996">
        <f>Table2[[#This Row],[Salary]]/Table2[[#This Row],[Market Salary]]</f>
        <v>0.92773027659609031</v>
      </c>
      <c r="AN996" t="str">
        <f>IF(AND(Table2[[#This Row],[Alpha]]&gt;3%,Table2[[#This Row],[Salary]]&lt;MEDIAN(G:G)),"Underpaid",IF(AND(Table2[[#This Row],[Alpha]]&lt;0,Table2[[#This Row],[Salary]]&gt;MEDIAN(G:G)),"Overpaid","Fair"))</f>
        <v>Fair</v>
      </c>
      <c r="AO996" t="str">
        <f>IF(AND(Table2[[#This Row],[Alpha]]&gt;3%,Table2[[#This Row],[Tenure]]&gt;5),"Ready Now",IF(AND(Table2[[#This Row],[Alpha]]&gt;0,Table2[[#This Row],[Tenure]]&gt;3),"Ready Soon","Not Ready"))</f>
        <v>Ready Soon</v>
      </c>
    </row>
    <row r="997" spans="1:41" x14ac:dyDescent="0.35">
      <c r="A997">
        <v>43</v>
      </c>
      <c r="B997" t="s">
        <v>32</v>
      </c>
      <c r="C997">
        <v>1</v>
      </c>
      <c r="D997" t="s">
        <v>29</v>
      </c>
      <c r="E997" t="s">
        <v>36</v>
      </c>
      <c r="F997">
        <v>3</v>
      </c>
      <c r="G997" s="7">
        <v>4081</v>
      </c>
      <c r="H997" t="s">
        <v>25</v>
      </c>
      <c r="I997">
        <v>1</v>
      </c>
      <c r="J997">
        <v>20</v>
      </c>
      <c r="K997" s="5">
        <v>0.15</v>
      </c>
      <c r="L997" s="5">
        <v>7.0000000000000007E-2</v>
      </c>
      <c r="M997" s="6">
        <f t="shared" si="45"/>
        <v>7.9999999999999988E-2</v>
      </c>
      <c r="N997" s="8">
        <f t="shared" si="46"/>
        <v>816.2</v>
      </c>
      <c r="O997">
        <v>500</v>
      </c>
      <c r="P997" t="str">
        <f t="shared" si="47"/>
        <v>medium</v>
      </c>
      <c r="Q997" t="s">
        <v>26</v>
      </c>
      <c r="R997">
        <v>930</v>
      </c>
      <c r="S997" t="s">
        <v>34</v>
      </c>
      <c r="T997">
        <v>6</v>
      </c>
      <c r="U997">
        <v>3</v>
      </c>
      <c r="V997" t="s">
        <v>40</v>
      </c>
      <c r="W997">
        <v>73</v>
      </c>
      <c r="X997">
        <v>2</v>
      </c>
      <c r="Y997">
        <v>2</v>
      </c>
      <c r="Z997" t="s">
        <v>31</v>
      </c>
      <c r="AA997">
        <v>20003</v>
      </c>
      <c r="AB997">
        <v>1</v>
      </c>
      <c r="AC997">
        <v>14</v>
      </c>
      <c r="AD997">
        <v>3</v>
      </c>
      <c r="AE997">
        <v>1</v>
      </c>
      <c r="AF997">
        <v>0</v>
      </c>
      <c r="AG997">
        <v>20</v>
      </c>
      <c r="AH997">
        <v>3</v>
      </c>
      <c r="AI997">
        <v>7</v>
      </c>
      <c r="AJ997">
        <v>1</v>
      </c>
      <c r="AK997" t="str">
        <f>IF(Table2[[#This Row],[Alpha]]&gt;3%,"high performer",IF(Table2[[#This Row],[Alpha]]&gt;0%,"average performer","low performer"))</f>
        <v>high performer</v>
      </c>
      <c r="AL997" s="8">
        <v>4440.8626459279976</v>
      </c>
      <c r="AM997">
        <f>Table2[[#This Row],[Salary]]/Table2[[#This Row],[Market Salary]]</f>
        <v>0.91896559866404115</v>
      </c>
      <c r="AN997" t="str">
        <f>IF(AND(Table2[[#This Row],[Alpha]]&gt;3%,Table2[[#This Row],[Salary]]&lt;MEDIAN(G:G)),"Underpaid",IF(AND(Table2[[#This Row],[Alpha]]&lt;0,Table2[[#This Row],[Salary]]&gt;MEDIAN(G:G)),"Overpaid","Fair"))</f>
        <v>Underpaid</v>
      </c>
      <c r="AO997" t="str">
        <f>IF(AND(Table2[[#This Row],[Alpha]]&gt;3%,Table2[[#This Row],[Tenure]]&gt;5),"Ready Now",IF(AND(Table2[[#This Row],[Alpha]]&gt;0,Table2[[#This Row],[Tenure]]&gt;3),"Ready Soon","Not Ready"))</f>
        <v>Ready Now</v>
      </c>
    </row>
    <row r="998" spans="1:41" x14ac:dyDescent="0.35">
      <c r="A998">
        <v>27</v>
      </c>
      <c r="B998" t="s">
        <v>32</v>
      </c>
      <c r="C998">
        <v>4</v>
      </c>
      <c r="D998" t="s">
        <v>29</v>
      </c>
      <c r="E998" t="s">
        <v>30</v>
      </c>
      <c r="F998">
        <v>4</v>
      </c>
      <c r="G998" s="7">
        <v>5769</v>
      </c>
      <c r="H998" t="s">
        <v>25</v>
      </c>
      <c r="I998">
        <v>3</v>
      </c>
      <c r="J998">
        <v>6</v>
      </c>
      <c r="K998" s="5">
        <v>0.15</v>
      </c>
      <c r="L998" s="5">
        <v>0.09</v>
      </c>
      <c r="M998" s="6">
        <f t="shared" si="45"/>
        <v>0.06</v>
      </c>
      <c r="N998" s="8">
        <f t="shared" si="46"/>
        <v>1153.8</v>
      </c>
      <c r="O998">
        <v>4500</v>
      </c>
      <c r="P998" t="str">
        <f t="shared" si="47"/>
        <v>low</v>
      </c>
      <c r="Q998" t="s">
        <v>26</v>
      </c>
      <c r="R998">
        <v>205</v>
      </c>
      <c r="S998" t="s">
        <v>27</v>
      </c>
      <c r="T998">
        <v>10</v>
      </c>
      <c r="U998">
        <v>3</v>
      </c>
      <c r="V998" t="s">
        <v>48</v>
      </c>
      <c r="W998">
        <v>98</v>
      </c>
      <c r="X998">
        <v>2</v>
      </c>
      <c r="Y998">
        <v>2</v>
      </c>
      <c r="Z998" t="s">
        <v>37</v>
      </c>
      <c r="AA998">
        <v>7100</v>
      </c>
      <c r="AB998">
        <v>1</v>
      </c>
      <c r="AC998">
        <v>11</v>
      </c>
      <c r="AD998">
        <v>3</v>
      </c>
      <c r="AE998">
        <v>4</v>
      </c>
      <c r="AF998">
        <v>0</v>
      </c>
      <c r="AG998">
        <v>6</v>
      </c>
      <c r="AH998">
        <v>3</v>
      </c>
      <c r="AI998">
        <v>2</v>
      </c>
      <c r="AJ998">
        <v>4</v>
      </c>
      <c r="AK998" t="str">
        <f>IF(Table2[[#This Row],[Alpha]]&gt;3%,"high performer",IF(Table2[[#This Row],[Alpha]]&gt;0%,"average performer","low performer"))</f>
        <v>high performer</v>
      </c>
      <c r="AL998" s="8">
        <v>5970.4894743471177</v>
      </c>
      <c r="AM998">
        <f>Table2[[#This Row],[Salary]]/Table2[[#This Row],[Market Salary]]</f>
        <v>0.96625243621769374</v>
      </c>
      <c r="AN998" t="str">
        <f>IF(AND(Table2[[#This Row],[Alpha]]&gt;3%,Table2[[#This Row],[Salary]]&lt;MEDIAN(G:G)),"Underpaid",IF(AND(Table2[[#This Row],[Alpha]]&lt;0,Table2[[#This Row],[Salary]]&gt;MEDIAN(G:G)),"Overpaid","Fair"))</f>
        <v>Fair</v>
      </c>
      <c r="AO998" t="str">
        <f>IF(AND(Table2[[#This Row],[Alpha]]&gt;3%,Table2[[#This Row],[Tenure]]&gt;5),"Ready Now",IF(AND(Table2[[#This Row],[Alpha]]&gt;0,Table2[[#This Row],[Tenure]]&gt;3),"Ready Soon","Not Ready"))</f>
        <v>Ready Now</v>
      </c>
    </row>
    <row r="999" spans="1:41" x14ac:dyDescent="0.35">
      <c r="A999">
        <v>27</v>
      </c>
      <c r="B999" t="s">
        <v>25</v>
      </c>
      <c r="C999">
        <v>4</v>
      </c>
      <c r="D999" t="s">
        <v>29</v>
      </c>
      <c r="E999" t="s">
        <v>36</v>
      </c>
      <c r="F999">
        <v>3</v>
      </c>
      <c r="G999" s="7">
        <v>2394</v>
      </c>
      <c r="H999" t="s">
        <v>25</v>
      </c>
      <c r="I999">
        <v>3</v>
      </c>
      <c r="J999">
        <v>8</v>
      </c>
      <c r="K999" s="5">
        <v>0.1</v>
      </c>
      <c r="L999" s="5">
        <v>0.11</v>
      </c>
      <c r="M999" s="6">
        <f t="shared" si="45"/>
        <v>-9.999999999999995E-3</v>
      </c>
      <c r="N999" s="8">
        <f t="shared" si="46"/>
        <v>478.8</v>
      </c>
      <c r="O999">
        <v>1200</v>
      </c>
      <c r="P999" t="str">
        <f t="shared" si="47"/>
        <v>low</v>
      </c>
      <c r="Q999" t="s">
        <v>26</v>
      </c>
      <c r="R999">
        <v>135</v>
      </c>
      <c r="S999" t="s">
        <v>34</v>
      </c>
      <c r="T999">
        <v>17</v>
      </c>
      <c r="U999">
        <v>4</v>
      </c>
      <c r="V999" t="s">
        <v>28</v>
      </c>
      <c r="W999">
        <v>51</v>
      </c>
      <c r="X999">
        <v>3</v>
      </c>
      <c r="Y999">
        <v>1</v>
      </c>
      <c r="Z999" t="s">
        <v>31</v>
      </c>
      <c r="AA999">
        <v>25681</v>
      </c>
      <c r="AB999">
        <v>1</v>
      </c>
      <c r="AC999">
        <v>13</v>
      </c>
      <c r="AD999">
        <v>3</v>
      </c>
      <c r="AE999">
        <v>4</v>
      </c>
      <c r="AF999">
        <v>0</v>
      </c>
      <c r="AG999">
        <v>8</v>
      </c>
      <c r="AH999">
        <v>2</v>
      </c>
      <c r="AI999">
        <v>2</v>
      </c>
      <c r="AJ999">
        <v>7</v>
      </c>
      <c r="AK999" t="str">
        <f>IF(Table2[[#This Row],[Alpha]]&gt;3%,"high performer",IF(Table2[[#This Row],[Alpha]]&gt;0%,"average performer","low performer"))</f>
        <v>low performer</v>
      </c>
      <c r="AL999" s="8">
        <v>2994.0431758111649</v>
      </c>
      <c r="AM999">
        <f>Table2[[#This Row],[Salary]]/Table2[[#This Row],[Market Salary]]</f>
        <v>0.79958766772005641</v>
      </c>
      <c r="AN999" t="str">
        <f>IF(AND(Table2[[#This Row],[Alpha]]&gt;3%,Table2[[#This Row],[Salary]]&lt;MEDIAN(G:G)),"Underpaid",IF(AND(Table2[[#This Row],[Alpha]]&lt;0,Table2[[#This Row],[Salary]]&gt;MEDIAN(G:G)),"Overpaid","Fair"))</f>
        <v>Fair</v>
      </c>
      <c r="AO999" t="str">
        <f>IF(AND(Table2[[#This Row],[Alpha]]&gt;3%,Table2[[#This Row],[Tenure]]&gt;5),"Ready Now",IF(AND(Table2[[#This Row],[Alpha]]&gt;0,Table2[[#This Row],[Tenure]]&gt;3),"Ready Soon","Not Ready"))</f>
        <v>Not Ready</v>
      </c>
    </row>
    <row r="1000" spans="1:41" x14ac:dyDescent="0.35">
      <c r="A1000">
        <v>26</v>
      </c>
      <c r="B1000" t="s">
        <v>32</v>
      </c>
      <c r="C1000">
        <v>1</v>
      </c>
      <c r="D1000" t="s">
        <v>35</v>
      </c>
      <c r="E1000" t="s">
        <v>36</v>
      </c>
      <c r="F1000">
        <v>4</v>
      </c>
      <c r="G1000" s="7">
        <v>3904</v>
      </c>
      <c r="H1000" t="s">
        <v>32</v>
      </c>
      <c r="I1000">
        <v>3</v>
      </c>
      <c r="J1000">
        <v>4</v>
      </c>
      <c r="K1000" s="5">
        <v>0.15</v>
      </c>
      <c r="L1000" s="5">
        <v>0.09</v>
      </c>
      <c r="M1000" s="6">
        <f t="shared" si="45"/>
        <v>0.06</v>
      </c>
      <c r="N1000" s="8">
        <f t="shared" si="46"/>
        <v>780.80000000000007</v>
      </c>
      <c r="O1000">
        <v>3000</v>
      </c>
      <c r="P1000" t="str">
        <f t="shared" si="47"/>
        <v>low</v>
      </c>
      <c r="Q1000" t="s">
        <v>26</v>
      </c>
      <c r="R1000">
        <v>683</v>
      </c>
      <c r="S1000" t="s">
        <v>34</v>
      </c>
      <c r="T1000">
        <v>2</v>
      </c>
      <c r="U1000">
        <v>1</v>
      </c>
      <c r="V1000" t="s">
        <v>40</v>
      </c>
      <c r="W1000">
        <v>36</v>
      </c>
      <c r="X1000">
        <v>2</v>
      </c>
      <c r="Y1000">
        <v>1</v>
      </c>
      <c r="Z1000" t="s">
        <v>31</v>
      </c>
      <c r="AA1000">
        <v>4050</v>
      </c>
      <c r="AB1000">
        <v>0</v>
      </c>
      <c r="AC1000">
        <v>12</v>
      </c>
      <c r="AD1000">
        <v>3</v>
      </c>
      <c r="AE1000">
        <v>4</v>
      </c>
      <c r="AF1000">
        <v>0</v>
      </c>
      <c r="AG1000">
        <v>5</v>
      </c>
      <c r="AH1000">
        <v>2</v>
      </c>
      <c r="AI1000">
        <v>3</v>
      </c>
      <c r="AJ1000">
        <v>1</v>
      </c>
      <c r="AK1000" t="str">
        <f>IF(Table2[[#This Row],[Alpha]]&gt;3%,"high performer",IF(Table2[[#This Row],[Alpha]]&gt;0%,"average performer","low performer"))</f>
        <v>high performer</v>
      </c>
      <c r="AL1000" s="8">
        <v>4226.6001529894238</v>
      </c>
      <c r="AM1000">
        <f>Table2[[#This Row],[Salary]]/Table2[[#This Row],[Market Salary]]</f>
        <v>0.92367384154821164</v>
      </c>
      <c r="AN1000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000" t="str">
        <f>IF(AND(Table2[[#This Row],[Alpha]]&gt;3%,Table2[[#This Row],[Tenure]]&gt;5),"Ready Now",IF(AND(Table2[[#This Row],[Alpha]]&gt;0,Table2[[#This Row],[Tenure]]&gt;3),"Ready Soon","Not Ready"))</f>
        <v>Ready Soon</v>
      </c>
    </row>
    <row r="1001" spans="1:41" x14ac:dyDescent="0.35">
      <c r="A1001">
        <v>42</v>
      </c>
      <c r="B1001" t="s">
        <v>32</v>
      </c>
      <c r="C1001">
        <v>3</v>
      </c>
      <c r="D1001" t="s">
        <v>29</v>
      </c>
      <c r="E1001" t="s">
        <v>45</v>
      </c>
      <c r="F1001">
        <v>1</v>
      </c>
      <c r="G1001" s="7">
        <v>16799</v>
      </c>
      <c r="H1001" t="s">
        <v>32</v>
      </c>
      <c r="I1001">
        <v>3</v>
      </c>
      <c r="J1001">
        <v>20</v>
      </c>
      <c r="K1001" s="5">
        <v>0.1</v>
      </c>
      <c r="L1001" s="5">
        <v>0.11</v>
      </c>
      <c r="M1001" s="6">
        <f t="shared" si="45"/>
        <v>-9.999999999999995E-3</v>
      </c>
      <c r="N1001" s="8">
        <f t="shared" si="46"/>
        <v>3359.8</v>
      </c>
      <c r="O1001">
        <v>500</v>
      </c>
      <c r="P1001" t="str">
        <f t="shared" si="47"/>
        <v>low</v>
      </c>
      <c r="Q1001" t="s">
        <v>26</v>
      </c>
      <c r="R1001">
        <v>1147</v>
      </c>
      <c r="S1001" t="s">
        <v>50</v>
      </c>
      <c r="T1001">
        <v>10</v>
      </c>
      <c r="U1001">
        <v>3</v>
      </c>
      <c r="V1001" t="s">
        <v>50</v>
      </c>
      <c r="W1001">
        <v>31</v>
      </c>
      <c r="X1001">
        <v>3</v>
      </c>
      <c r="Y1001">
        <v>4</v>
      </c>
      <c r="Z1001" t="s">
        <v>37</v>
      </c>
      <c r="AA1001">
        <v>16616</v>
      </c>
      <c r="AB1001">
        <v>0</v>
      </c>
      <c r="AC1001">
        <v>14</v>
      </c>
      <c r="AD1001">
        <v>3</v>
      </c>
      <c r="AE1001">
        <v>3</v>
      </c>
      <c r="AF1001">
        <v>1</v>
      </c>
      <c r="AG1001">
        <v>21</v>
      </c>
      <c r="AH1001">
        <v>5</v>
      </c>
      <c r="AI1001">
        <v>7</v>
      </c>
      <c r="AJ1001">
        <v>0</v>
      </c>
      <c r="AK1001" t="str">
        <f>IF(Table2[[#This Row],[Alpha]]&gt;3%,"high performer",IF(Table2[[#This Row],[Alpha]]&gt;0%,"average performer","low performer"))</f>
        <v>low performer</v>
      </c>
      <c r="AL1001" s="8">
        <v>18455.981811848935</v>
      </c>
      <c r="AM1001">
        <f>Table2[[#This Row],[Salary]]/Table2[[#This Row],[Market Salary]]</f>
        <v>0.91021979601295799</v>
      </c>
      <c r="AN1001" t="str">
        <f>IF(AND(Table2[[#This Row],[Alpha]]&gt;3%,Table2[[#This Row],[Salary]]&lt;MEDIAN(G:G)),"Underpaid",IF(AND(Table2[[#This Row],[Alpha]]&lt;0,Table2[[#This Row],[Salary]]&gt;MEDIAN(G:G)),"Overpaid","Fair"))</f>
        <v>Overpaid</v>
      </c>
      <c r="AO1001" t="str">
        <f>IF(AND(Table2[[#This Row],[Alpha]]&gt;3%,Table2[[#This Row],[Tenure]]&gt;5),"Ready Now",IF(AND(Table2[[#This Row],[Alpha]]&gt;0,Table2[[#This Row],[Tenure]]&gt;3),"Ready Soon","Not Ready"))</f>
        <v>Not Ready</v>
      </c>
    </row>
    <row r="1002" spans="1:41" x14ac:dyDescent="0.35">
      <c r="A1002">
        <v>52</v>
      </c>
      <c r="B1002" t="s">
        <v>32</v>
      </c>
      <c r="C1002">
        <v>3</v>
      </c>
      <c r="D1002" t="s">
        <v>29</v>
      </c>
      <c r="E1002" t="s">
        <v>39</v>
      </c>
      <c r="F1002">
        <v>1</v>
      </c>
      <c r="G1002" s="7">
        <v>2950</v>
      </c>
      <c r="H1002" t="s">
        <v>32</v>
      </c>
      <c r="I1002">
        <v>1</v>
      </c>
      <c r="J1002">
        <v>5</v>
      </c>
      <c r="K1002" s="5">
        <v>0.12</v>
      </c>
      <c r="L1002" s="5">
        <v>7.0000000000000007E-2</v>
      </c>
      <c r="M1002" s="6">
        <f t="shared" si="45"/>
        <v>4.9999999999999989E-2</v>
      </c>
      <c r="N1002" s="8">
        <f t="shared" si="46"/>
        <v>590</v>
      </c>
      <c r="O1002">
        <v>1200</v>
      </c>
      <c r="P1002" t="str">
        <f t="shared" si="47"/>
        <v>High</v>
      </c>
      <c r="Q1002" t="s">
        <v>26</v>
      </c>
      <c r="R1002">
        <v>258</v>
      </c>
      <c r="S1002" t="s">
        <v>34</v>
      </c>
      <c r="T1002">
        <v>8</v>
      </c>
      <c r="U1002">
        <v>4</v>
      </c>
      <c r="V1002" t="s">
        <v>38</v>
      </c>
      <c r="W1002">
        <v>54</v>
      </c>
      <c r="X1002">
        <v>3</v>
      </c>
      <c r="Y1002">
        <v>1</v>
      </c>
      <c r="Z1002" t="s">
        <v>37</v>
      </c>
      <c r="AA1002">
        <v>17363</v>
      </c>
      <c r="AB1002">
        <v>9</v>
      </c>
      <c r="AC1002">
        <v>13</v>
      </c>
      <c r="AD1002">
        <v>3</v>
      </c>
      <c r="AE1002">
        <v>3</v>
      </c>
      <c r="AF1002">
        <v>0</v>
      </c>
      <c r="AG1002">
        <v>12</v>
      </c>
      <c r="AH1002">
        <v>2</v>
      </c>
      <c r="AI1002">
        <v>4</v>
      </c>
      <c r="AJ1002">
        <v>0</v>
      </c>
      <c r="AK1002" t="str">
        <f>IF(Table2[[#This Row],[Alpha]]&gt;3%,"high performer",IF(Table2[[#This Row],[Alpha]]&gt;0%,"average performer","low performer"))</f>
        <v>high performer</v>
      </c>
      <c r="AL1002" s="8">
        <v>3736.3440026993721</v>
      </c>
      <c r="AM1002">
        <f>Table2[[#This Row],[Salary]]/Table2[[#This Row],[Market Salary]]</f>
        <v>0.78954186174204855</v>
      </c>
      <c r="AN1002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002" t="str">
        <f>IF(AND(Table2[[#This Row],[Alpha]]&gt;3%,Table2[[#This Row],[Tenure]]&gt;5),"Ready Now",IF(AND(Table2[[#This Row],[Alpha]]&gt;0,Table2[[#This Row],[Tenure]]&gt;3),"Ready Soon","Not Ready"))</f>
        <v>Ready Soon</v>
      </c>
    </row>
    <row r="1003" spans="1:41" x14ac:dyDescent="0.35">
      <c r="A1003">
        <v>37</v>
      </c>
      <c r="B1003" t="s">
        <v>32</v>
      </c>
      <c r="C1003">
        <v>1</v>
      </c>
      <c r="D1003" t="s">
        <v>29</v>
      </c>
      <c r="E1003" t="s">
        <v>39</v>
      </c>
      <c r="F1003">
        <v>3</v>
      </c>
      <c r="G1003" s="7">
        <v>3629</v>
      </c>
      <c r="H1003" t="s">
        <v>32</v>
      </c>
      <c r="I1003">
        <v>3</v>
      </c>
      <c r="J1003">
        <v>3</v>
      </c>
      <c r="K1003" s="5">
        <v>0.08</v>
      </c>
      <c r="L1003" s="5">
        <v>0.11</v>
      </c>
      <c r="M1003" s="6">
        <f t="shared" si="45"/>
        <v>-0.03</v>
      </c>
      <c r="N1003" s="8">
        <f t="shared" si="46"/>
        <v>725.80000000000007</v>
      </c>
      <c r="O1003">
        <v>500</v>
      </c>
      <c r="P1003" t="str">
        <f t="shared" si="47"/>
        <v>low</v>
      </c>
      <c r="Q1003" t="s">
        <v>26</v>
      </c>
      <c r="R1003">
        <v>1462</v>
      </c>
      <c r="S1003" t="s">
        <v>34</v>
      </c>
      <c r="T1003">
        <v>11</v>
      </c>
      <c r="U1003">
        <v>3</v>
      </c>
      <c r="V1003" t="s">
        <v>40</v>
      </c>
      <c r="W1003">
        <v>94</v>
      </c>
      <c r="X1003">
        <v>3</v>
      </c>
      <c r="Y1003">
        <v>1</v>
      </c>
      <c r="Z1003" t="s">
        <v>31</v>
      </c>
      <c r="AA1003">
        <v>19106</v>
      </c>
      <c r="AB1003">
        <v>4</v>
      </c>
      <c r="AC1003">
        <v>18</v>
      </c>
      <c r="AD1003">
        <v>3</v>
      </c>
      <c r="AE1003">
        <v>1</v>
      </c>
      <c r="AF1003">
        <v>0</v>
      </c>
      <c r="AG1003">
        <v>8</v>
      </c>
      <c r="AH1003">
        <v>6</v>
      </c>
      <c r="AI1003">
        <v>2</v>
      </c>
      <c r="AJ1003">
        <v>0</v>
      </c>
      <c r="AK1003" t="str">
        <f>IF(Table2[[#This Row],[Alpha]]&gt;3%,"high performer",IF(Table2[[#This Row],[Alpha]]&gt;0%,"average performer","low performer"))</f>
        <v>low performer</v>
      </c>
      <c r="AL1003" s="8">
        <v>4246.068811231853</v>
      </c>
      <c r="AM1003">
        <f>Table2[[#This Row],[Salary]]/Table2[[#This Row],[Market Salary]]</f>
        <v>0.8546729130720726</v>
      </c>
      <c r="AN1003" t="str">
        <f>IF(AND(Table2[[#This Row],[Alpha]]&gt;3%,Table2[[#This Row],[Salary]]&lt;MEDIAN(G:G)),"Underpaid",IF(AND(Table2[[#This Row],[Alpha]]&lt;0,Table2[[#This Row],[Salary]]&gt;MEDIAN(G:G)),"Overpaid","Fair"))</f>
        <v>Fair</v>
      </c>
      <c r="AO1003" t="str">
        <f>IF(AND(Table2[[#This Row],[Alpha]]&gt;3%,Table2[[#This Row],[Tenure]]&gt;5),"Ready Now",IF(AND(Table2[[#This Row],[Alpha]]&gt;0,Table2[[#This Row],[Tenure]]&gt;3),"Ready Soon","Not Ready"))</f>
        <v>Not Ready</v>
      </c>
    </row>
    <row r="1004" spans="1:41" x14ac:dyDescent="0.35">
      <c r="A1004">
        <v>35</v>
      </c>
      <c r="B1004" t="s">
        <v>32</v>
      </c>
      <c r="C1004">
        <v>3</v>
      </c>
      <c r="D1004" t="s">
        <v>35</v>
      </c>
      <c r="E1004" t="s">
        <v>42</v>
      </c>
      <c r="F1004">
        <v>4</v>
      </c>
      <c r="G1004" s="7">
        <v>9362</v>
      </c>
      <c r="H1004" t="s">
        <v>32</v>
      </c>
      <c r="I1004">
        <v>3</v>
      </c>
      <c r="J1004">
        <v>2</v>
      </c>
      <c r="K1004" s="5">
        <v>0.08</v>
      </c>
      <c r="L1004" s="5">
        <v>0.09</v>
      </c>
      <c r="M1004" s="6">
        <f t="shared" si="45"/>
        <v>-9.999999999999995E-3</v>
      </c>
      <c r="N1004" s="8">
        <f t="shared" si="46"/>
        <v>1872.4</v>
      </c>
      <c r="O1004">
        <v>1200</v>
      </c>
      <c r="P1004" t="str">
        <f t="shared" si="47"/>
        <v>low</v>
      </c>
      <c r="Q1004" t="s">
        <v>33</v>
      </c>
      <c r="R1004">
        <v>200</v>
      </c>
      <c r="S1004" t="s">
        <v>34</v>
      </c>
      <c r="T1004">
        <v>18</v>
      </c>
      <c r="U1004">
        <v>2</v>
      </c>
      <c r="V1004" t="s">
        <v>28</v>
      </c>
      <c r="W1004">
        <v>60</v>
      </c>
      <c r="X1004">
        <v>3</v>
      </c>
      <c r="Y1004">
        <v>3</v>
      </c>
      <c r="Z1004" t="s">
        <v>31</v>
      </c>
      <c r="AA1004">
        <v>19944</v>
      </c>
      <c r="AB1004">
        <v>2</v>
      </c>
      <c r="AC1004">
        <v>11</v>
      </c>
      <c r="AD1004">
        <v>3</v>
      </c>
      <c r="AE1004">
        <v>3</v>
      </c>
      <c r="AF1004">
        <v>0</v>
      </c>
      <c r="AG1004">
        <v>10</v>
      </c>
      <c r="AH1004">
        <v>2</v>
      </c>
      <c r="AI1004">
        <v>2</v>
      </c>
      <c r="AJ1004">
        <v>2</v>
      </c>
      <c r="AK1004" t="str">
        <f>IF(Table2[[#This Row],[Alpha]]&gt;3%,"high performer",IF(Table2[[#This Row],[Alpha]]&gt;0%,"average performer","low performer"))</f>
        <v>low performer</v>
      </c>
      <c r="AL1004" s="8">
        <v>10463.136073951498</v>
      </c>
      <c r="AM1004">
        <f>Table2[[#This Row],[Salary]]/Table2[[#This Row],[Market Salary]]</f>
        <v>0.89476041731954226</v>
      </c>
      <c r="AN1004" t="str">
        <f>IF(AND(Table2[[#This Row],[Alpha]]&gt;3%,Table2[[#This Row],[Salary]]&lt;MEDIAN(G:G)),"Underpaid",IF(AND(Table2[[#This Row],[Alpha]]&lt;0,Table2[[#This Row],[Salary]]&gt;MEDIAN(G:G)),"Overpaid","Fair"))</f>
        <v>Overpaid</v>
      </c>
      <c r="AO1004" t="str">
        <f>IF(AND(Table2[[#This Row],[Alpha]]&gt;3%,Table2[[#This Row],[Tenure]]&gt;5),"Ready Now",IF(AND(Table2[[#This Row],[Alpha]]&gt;0,Table2[[#This Row],[Tenure]]&gt;3),"Ready Soon","Not Ready"))</f>
        <v>Not Ready</v>
      </c>
    </row>
    <row r="1005" spans="1:41" x14ac:dyDescent="0.35">
      <c r="A1005">
        <v>25</v>
      </c>
      <c r="B1005" t="s">
        <v>32</v>
      </c>
      <c r="C1005">
        <v>1</v>
      </c>
      <c r="D1005" t="s">
        <v>35</v>
      </c>
      <c r="E1005" t="s">
        <v>39</v>
      </c>
      <c r="F1005">
        <v>4</v>
      </c>
      <c r="G1005" s="7">
        <v>3229</v>
      </c>
      <c r="H1005" t="s">
        <v>32</v>
      </c>
      <c r="I1005">
        <v>2</v>
      </c>
      <c r="J1005">
        <v>3</v>
      </c>
      <c r="K1005" s="5">
        <v>0.08</v>
      </c>
      <c r="L1005" s="5">
        <v>7.0000000000000007E-2</v>
      </c>
      <c r="M1005" s="6">
        <f t="shared" si="45"/>
        <v>9.999999999999995E-3</v>
      </c>
      <c r="N1005" s="8">
        <f t="shared" si="46"/>
        <v>645.80000000000007</v>
      </c>
      <c r="O1005">
        <v>500</v>
      </c>
      <c r="P1005" t="str">
        <f t="shared" si="47"/>
        <v>medium</v>
      </c>
      <c r="Q1005" t="s">
        <v>26</v>
      </c>
      <c r="R1005">
        <v>949</v>
      </c>
      <c r="S1005" t="s">
        <v>34</v>
      </c>
      <c r="T1005">
        <v>1</v>
      </c>
      <c r="U1005">
        <v>3</v>
      </c>
      <c r="V1005" t="s">
        <v>49</v>
      </c>
      <c r="W1005">
        <v>81</v>
      </c>
      <c r="X1005">
        <v>3</v>
      </c>
      <c r="Y1005">
        <v>1</v>
      </c>
      <c r="Z1005" t="s">
        <v>37</v>
      </c>
      <c r="AA1005">
        <v>4910</v>
      </c>
      <c r="AB1005">
        <v>4</v>
      </c>
      <c r="AC1005">
        <v>11</v>
      </c>
      <c r="AD1005">
        <v>3</v>
      </c>
      <c r="AE1005">
        <v>2</v>
      </c>
      <c r="AF1005">
        <v>1</v>
      </c>
      <c r="AG1005">
        <v>7</v>
      </c>
      <c r="AH1005">
        <v>2</v>
      </c>
      <c r="AI1005">
        <v>2</v>
      </c>
      <c r="AJ1005">
        <v>0</v>
      </c>
      <c r="AK1005" t="str">
        <f>IF(Table2[[#This Row],[Alpha]]&gt;3%,"high performer",IF(Table2[[#This Row],[Alpha]]&gt;0%,"average performer","low performer"))</f>
        <v>average performer</v>
      </c>
      <c r="AL1005" s="8">
        <v>3708.327090240291</v>
      </c>
      <c r="AM1005">
        <f>Table2[[#This Row],[Salary]]/Table2[[#This Row],[Market Salary]]</f>
        <v>0.87074303895635274</v>
      </c>
      <c r="AN1005" t="str">
        <f>IF(AND(Table2[[#This Row],[Alpha]]&gt;3%,Table2[[#This Row],[Salary]]&lt;MEDIAN(G:G)),"Underpaid",IF(AND(Table2[[#This Row],[Alpha]]&lt;0,Table2[[#This Row],[Salary]]&gt;MEDIAN(G:G)),"Overpaid","Fair"))</f>
        <v>Fair</v>
      </c>
      <c r="AO1005" t="str">
        <f>IF(AND(Table2[[#This Row],[Alpha]]&gt;3%,Table2[[#This Row],[Tenure]]&gt;5),"Ready Now",IF(AND(Table2[[#This Row],[Alpha]]&gt;0,Table2[[#This Row],[Tenure]]&gt;3),"Ready Soon","Not Ready"))</f>
        <v>Not Ready</v>
      </c>
    </row>
    <row r="1006" spans="1:41" x14ac:dyDescent="0.35">
      <c r="A1006">
        <v>26</v>
      </c>
      <c r="B1006" t="s">
        <v>32</v>
      </c>
      <c r="C1006">
        <v>3</v>
      </c>
      <c r="D1006" t="s">
        <v>35</v>
      </c>
      <c r="E1006" t="s">
        <v>39</v>
      </c>
      <c r="F1006">
        <v>1</v>
      </c>
      <c r="G1006" s="7">
        <v>3578</v>
      </c>
      <c r="H1006" t="s">
        <v>32</v>
      </c>
      <c r="I1006">
        <v>3</v>
      </c>
      <c r="J1006">
        <v>7</v>
      </c>
      <c r="K1006" s="5">
        <v>0.15</v>
      </c>
      <c r="L1006" s="5">
        <v>0.1</v>
      </c>
      <c r="M1006" s="6">
        <f t="shared" si="45"/>
        <v>4.9999999999999989E-2</v>
      </c>
      <c r="N1006" s="8">
        <f t="shared" si="46"/>
        <v>715.6</v>
      </c>
      <c r="O1006">
        <v>3000</v>
      </c>
      <c r="P1006" t="str">
        <f t="shared" si="47"/>
        <v>low</v>
      </c>
      <c r="Q1006" t="s">
        <v>26</v>
      </c>
      <c r="R1006">
        <v>652</v>
      </c>
      <c r="S1006" t="s">
        <v>34</v>
      </c>
      <c r="T1006">
        <v>7</v>
      </c>
      <c r="U1006">
        <v>3</v>
      </c>
      <c r="V1006" t="s">
        <v>38</v>
      </c>
      <c r="W1006">
        <v>100</v>
      </c>
      <c r="X1006">
        <v>4</v>
      </c>
      <c r="Y1006">
        <v>1</v>
      </c>
      <c r="Z1006" t="s">
        <v>31</v>
      </c>
      <c r="AA1006">
        <v>23577</v>
      </c>
      <c r="AB1006">
        <v>0</v>
      </c>
      <c r="AC1006">
        <v>12</v>
      </c>
      <c r="AD1006">
        <v>3</v>
      </c>
      <c r="AE1006">
        <v>4</v>
      </c>
      <c r="AF1006">
        <v>0</v>
      </c>
      <c r="AG1006">
        <v>8</v>
      </c>
      <c r="AH1006">
        <v>2</v>
      </c>
      <c r="AI1006">
        <v>7</v>
      </c>
      <c r="AJ1006">
        <v>0</v>
      </c>
      <c r="AK1006" t="str">
        <f>IF(Table2[[#This Row],[Alpha]]&gt;3%,"high performer",IF(Table2[[#This Row],[Alpha]]&gt;0%,"average performer","low performer"))</f>
        <v>high performer</v>
      </c>
      <c r="AL1006" s="8">
        <v>4272.1068881656856</v>
      </c>
      <c r="AM1006">
        <f>Table2[[#This Row],[Salary]]/Table2[[#This Row],[Market Salary]]</f>
        <v>0.83752586104798654</v>
      </c>
      <c r="AN1006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006" t="str">
        <f>IF(AND(Table2[[#This Row],[Alpha]]&gt;3%,Table2[[#This Row],[Tenure]]&gt;5),"Ready Now",IF(AND(Table2[[#This Row],[Alpha]]&gt;0,Table2[[#This Row],[Tenure]]&gt;3),"Ready Soon","Not Ready"))</f>
        <v>Ready Now</v>
      </c>
    </row>
    <row r="1007" spans="1:41" x14ac:dyDescent="0.35">
      <c r="A1007">
        <v>29</v>
      </c>
      <c r="B1007" t="s">
        <v>32</v>
      </c>
      <c r="C1007">
        <v>2</v>
      </c>
      <c r="D1007" t="s">
        <v>35</v>
      </c>
      <c r="E1007" t="s">
        <v>50</v>
      </c>
      <c r="F1007">
        <v>1</v>
      </c>
      <c r="G1007" s="7">
        <v>7988</v>
      </c>
      <c r="H1007" t="s">
        <v>32</v>
      </c>
      <c r="I1007">
        <v>2</v>
      </c>
      <c r="J1007">
        <v>10</v>
      </c>
      <c r="K1007" s="5">
        <v>0.12</v>
      </c>
      <c r="L1007" s="5">
        <v>0.09</v>
      </c>
      <c r="M1007" s="6">
        <f t="shared" si="45"/>
        <v>0.03</v>
      </c>
      <c r="N1007" s="8">
        <f t="shared" si="46"/>
        <v>1597.6000000000001</v>
      </c>
      <c r="O1007">
        <v>3000</v>
      </c>
      <c r="P1007" t="str">
        <f t="shared" si="47"/>
        <v>low</v>
      </c>
      <c r="Q1007" t="s">
        <v>26</v>
      </c>
      <c r="R1007">
        <v>332</v>
      </c>
      <c r="S1007" t="s">
        <v>50</v>
      </c>
      <c r="T1007">
        <v>17</v>
      </c>
      <c r="U1007">
        <v>3</v>
      </c>
      <c r="V1007" t="s">
        <v>38</v>
      </c>
      <c r="W1007">
        <v>51</v>
      </c>
      <c r="X1007">
        <v>2</v>
      </c>
      <c r="Y1007">
        <v>3</v>
      </c>
      <c r="Z1007" t="s">
        <v>31</v>
      </c>
      <c r="AA1007">
        <v>9769</v>
      </c>
      <c r="AB1007">
        <v>1</v>
      </c>
      <c r="AC1007">
        <v>13</v>
      </c>
      <c r="AD1007">
        <v>3</v>
      </c>
      <c r="AE1007">
        <v>1</v>
      </c>
      <c r="AF1007">
        <v>0</v>
      </c>
      <c r="AG1007">
        <v>10</v>
      </c>
      <c r="AH1007">
        <v>3</v>
      </c>
      <c r="AI1007">
        <v>9</v>
      </c>
      <c r="AJ1007">
        <v>0</v>
      </c>
      <c r="AK1007" t="str">
        <f>IF(Table2[[#This Row],[Alpha]]&gt;3%,"high performer",IF(Table2[[#This Row],[Alpha]]&gt;0%,"average performer","low performer"))</f>
        <v>average performer</v>
      </c>
      <c r="AL1007" s="8">
        <v>9384.5505306010164</v>
      </c>
      <c r="AM1007">
        <f>Table2[[#This Row],[Salary]]/Table2[[#This Row],[Market Salary]]</f>
        <v>0.85118621013897644</v>
      </c>
      <c r="AN1007" t="str">
        <f>IF(AND(Table2[[#This Row],[Alpha]]&gt;3%,Table2[[#This Row],[Salary]]&lt;MEDIAN(G:G)),"Underpaid",IF(AND(Table2[[#This Row],[Alpha]]&lt;0,Table2[[#This Row],[Salary]]&gt;MEDIAN(G:G)),"Overpaid","Fair"))</f>
        <v>Fair</v>
      </c>
      <c r="AO1007" t="str">
        <f>IF(AND(Table2[[#This Row],[Alpha]]&gt;3%,Table2[[#This Row],[Tenure]]&gt;5),"Ready Now",IF(AND(Table2[[#This Row],[Alpha]]&gt;0,Table2[[#This Row],[Tenure]]&gt;3),"Ready Soon","Not Ready"))</f>
        <v>Ready Soon</v>
      </c>
    </row>
    <row r="1008" spans="1:41" x14ac:dyDescent="0.35">
      <c r="A1008">
        <v>49</v>
      </c>
      <c r="B1008" t="s">
        <v>25</v>
      </c>
      <c r="C1008">
        <v>1</v>
      </c>
      <c r="D1008" t="s">
        <v>35</v>
      </c>
      <c r="E1008" t="s">
        <v>39</v>
      </c>
      <c r="F1008">
        <v>1</v>
      </c>
      <c r="G1008" s="7">
        <v>4284</v>
      </c>
      <c r="H1008" t="s">
        <v>32</v>
      </c>
      <c r="I1008">
        <v>3</v>
      </c>
      <c r="J1008">
        <v>4</v>
      </c>
      <c r="K1008" s="5">
        <v>0.15</v>
      </c>
      <c r="L1008" s="5">
        <v>7.0000000000000007E-2</v>
      </c>
      <c r="M1008" s="6">
        <f t="shared" si="45"/>
        <v>7.9999999999999988E-2</v>
      </c>
      <c r="N1008" s="8">
        <f t="shared" si="46"/>
        <v>856.80000000000007</v>
      </c>
      <c r="O1008">
        <v>3000</v>
      </c>
      <c r="P1008" t="str">
        <f t="shared" si="47"/>
        <v>medium</v>
      </c>
      <c r="Q1008" t="s">
        <v>33</v>
      </c>
      <c r="R1008">
        <v>1475</v>
      </c>
      <c r="S1008" t="s">
        <v>34</v>
      </c>
      <c r="T1008">
        <v>28</v>
      </c>
      <c r="U1008">
        <v>2</v>
      </c>
      <c r="V1008" t="s">
        <v>28</v>
      </c>
      <c r="W1008">
        <v>97</v>
      </c>
      <c r="X1008">
        <v>2</v>
      </c>
      <c r="Y1008">
        <v>2</v>
      </c>
      <c r="Z1008" t="s">
        <v>31</v>
      </c>
      <c r="AA1008">
        <v>22710</v>
      </c>
      <c r="AB1008">
        <v>3</v>
      </c>
      <c r="AC1008">
        <v>20</v>
      </c>
      <c r="AD1008">
        <v>4</v>
      </c>
      <c r="AE1008">
        <v>1</v>
      </c>
      <c r="AF1008">
        <v>0</v>
      </c>
      <c r="AG1008">
        <v>20</v>
      </c>
      <c r="AH1008">
        <v>2</v>
      </c>
      <c r="AI1008">
        <v>3</v>
      </c>
      <c r="AJ1008">
        <v>1</v>
      </c>
      <c r="AK1008" t="str">
        <f>IF(Table2[[#This Row],[Alpha]]&gt;3%,"high performer",IF(Table2[[#This Row],[Alpha]]&gt;0%,"average performer","low performer"))</f>
        <v>high performer</v>
      </c>
      <c r="AL1008" s="8">
        <v>5273.4773399880251</v>
      </c>
      <c r="AM1008">
        <f>Table2[[#This Row],[Salary]]/Table2[[#This Row],[Market Salary]]</f>
        <v>0.81236719602738028</v>
      </c>
      <c r="AN1008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008" t="str">
        <f>IF(AND(Table2[[#This Row],[Alpha]]&gt;3%,Table2[[#This Row],[Tenure]]&gt;5),"Ready Now",IF(AND(Table2[[#This Row],[Alpha]]&gt;0,Table2[[#This Row],[Tenure]]&gt;3),"Ready Soon","Not Ready"))</f>
        <v>Ready Soon</v>
      </c>
    </row>
    <row r="1009" spans="1:41" x14ac:dyDescent="0.35">
      <c r="A1009">
        <v>29</v>
      </c>
      <c r="B1009" t="s">
        <v>25</v>
      </c>
      <c r="C1009">
        <v>3</v>
      </c>
      <c r="D1009" t="s">
        <v>29</v>
      </c>
      <c r="E1009" t="s">
        <v>43</v>
      </c>
      <c r="F1009">
        <v>4</v>
      </c>
      <c r="G1009" s="7">
        <v>7553</v>
      </c>
      <c r="H1009" t="s">
        <v>25</v>
      </c>
      <c r="I1009">
        <v>3</v>
      </c>
      <c r="J1009">
        <v>8</v>
      </c>
      <c r="K1009" s="5">
        <v>0.12</v>
      </c>
      <c r="L1009" s="5">
        <v>0.1</v>
      </c>
      <c r="M1009" s="6">
        <f t="shared" si="45"/>
        <v>1.999999999999999E-2</v>
      </c>
      <c r="N1009" s="8">
        <f t="shared" si="46"/>
        <v>1510.6000000000001</v>
      </c>
      <c r="O1009">
        <v>500</v>
      </c>
      <c r="P1009" t="str">
        <f t="shared" si="47"/>
        <v>low</v>
      </c>
      <c r="Q1009" t="s">
        <v>33</v>
      </c>
      <c r="R1009">
        <v>337</v>
      </c>
      <c r="S1009" t="s">
        <v>34</v>
      </c>
      <c r="T1009">
        <v>14</v>
      </c>
      <c r="U1009">
        <v>1</v>
      </c>
      <c r="V1009" t="s">
        <v>38</v>
      </c>
      <c r="W1009">
        <v>84</v>
      </c>
      <c r="X1009">
        <v>3</v>
      </c>
      <c r="Y1009">
        <v>3</v>
      </c>
      <c r="Z1009" t="s">
        <v>31</v>
      </c>
      <c r="AA1009">
        <v>22930</v>
      </c>
      <c r="AB1009">
        <v>0</v>
      </c>
      <c r="AC1009">
        <v>12</v>
      </c>
      <c r="AD1009">
        <v>3</v>
      </c>
      <c r="AE1009">
        <v>1</v>
      </c>
      <c r="AF1009">
        <v>0</v>
      </c>
      <c r="AG1009">
        <v>9</v>
      </c>
      <c r="AH1009">
        <v>1</v>
      </c>
      <c r="AI1009">
        <v>7</v>
      </c>
      <c r="AJ1009">
        <v>7</v>
      </c>
      <c r="AK1009" t="str">
        <f>IF(Table2[[#This Row],[Alpha]]&gt;3%,"high performer",IF(Table2[[#This Row],[Alpha]]&gt;0%,"average performer","low performer"))</f>
        <v>average performer</v>
      </c>
      <c r="AL1009" s="8">
        <v>9496.6487346848335</v>
      </c>
      <c r="AM1009">
        <f>Table2[[#This Row],[Salary]]/Table2[[#This Row],[Market Salary]]</f>
        <v>0.79533319711131367</v>
      </c>
      <c r="AN1009" t="str">
        <f>IF(AND(Table2[[#This Row],[Alpha]]&gt;3%,Table2[[#This Row],[Salary]]&lt;MEDIAN(G:G)),"Underpaid",IF(AND(Table2[[#This Row],[Alpha]]&lt;0,Table2[[#This Row],[Salary]]&gt;MEDIAN(G:G)),"Overpaid","Fair"))</f>
        <v>Fair</v>
      </c>
      <c r="AO1009" t="str">
        <f>IF(AND(Table2[[#This Row],[Alpha]]&gt;3%,Table2[[#This Row],[Tenure]]&gt;5),"Ready Now",IF(AND(Table2[[#This Row],[Alpha]]&gt;0,Table2[[#This Row],[Tenure]]&gt;3),"Ready Soon","Not Ready"))</f>
        <v>Ready Soon</v>
      </c>
    </row>
    <row r="1010" spans="1:41" x14ac:dyDescent="0.35">
      <c r="A1010">
        <v>54</v>
      </c>
      <c r="B1010" t="s">
        <v>32</v>
      </c>
      <c r="C1010">
        <v>4</v>
      </c>
      <c r="D1010" t="s">
        <v>29</v>
      </c>
      <c r="E1010" t="s">
        <v>47</v>
      </c>
      <c r="F1010">
        <v>4</v>
      </c>
      <c r="G1010" s="7">
        <v>17328</v>
      </c>
      <c r="H1010" t="s">
        <v>32</v>
      </c>
      <c r="I1010">
        <v>2</v>
      </c>
      <c r="J1010">
        <v>20</v>
      </c>
      <c r="K1010" s="5">
        <v>0.12</v>
      </c>
      <c r="L1010" s="5">
        <v>0.1</v>
      </c>
      <c r="M1010" s="6">
        <f t="shared" si="45"/>
        <v>1.999999999999999E-2</v>
      </c>
      <c r="N1010" s="8">
        <f t="shared" si="46"/>
        <v>3465.6000000000004</v>
      </c>
      <c r="O1010">
        <v>3000</v>
      </c>
      <c r="P1010" t="str">
        <f t="shared" si="47"/>
        <v>medium</v>
      </c>
      <c r="Q1010" t="s">
        <v>26</v>
      </c>
      <c r="R1010">
        <v>971</v>
      </c>
      <c r="S1010" t="s">
        <v>34</v>
      </c>
      <c r="T1010">
        <v>1</v>
      </c>
      <c r="U1010">
        <v>3</v>
      </c>
      <c r="V1010" t="s">
        <v>40</v>
      </c>
      <c r="W1010">
        <v>54</v>
      </c>
      <c r="X1010">
        <v>3</v>
      </c>
      <c r="Y1010">
        <v>4</v>
      </c>
      <c r="Z1010" t="s">
        <v>31</v>
      </c>
      <c r="AA1010">
        <v>5652</v>
      </c>
      <c r="AB1010">
        <v>6</v>
      </c>
      <c r="AC1010">
        <v>19</v>
      </c>
      <c r="AD1010">
        <v>3</v>
      </c>
      <c r="AE1010">
        <v>4</v>
      </c>
      <c r="AF1010">
        <v>0</v>
      </c>
      <c r="AG1010">
        <v>29</v>
      </c>
      <c r="AH1010">
        <v>3</v>
      </c>
      <c r="AI1010">
        <v>7</v>
      </c>
      <c r="AJ1010">
        <v>12</v>
      </c>
      <c r="AK1010" t="str">
        <f>IF(Table2[[#This Row],[Alpha]]&gt;3%,"high performer",IF(Table2[[#This Row],[Alpha]]&gt;0%,"average performer","low performer"))</f>
        <v>average performer</v>
      </c>
      <c r="AL1010" s="8">
        <v>19168.881584626855</v>
      </c>
      <c r="AM1010">
        <f>Table2[[#This Row],[Salary]]/Table2[[#This Row],[Market Salary]]</f>
        <v>0.90396510216312187</v>
      </c>
      <c r="AN1010" t="str">
        <f>IF(AND(Table2[[#This Row],[Alpha]]&gt;3%,Table2[[#This Row],[Salary]]&lt;MEDIAN(G:G)),"Underpaid",IF(AND(Table2[[#This Row],[Alpha]]&lt;0,Table2[[#This Row],[Salary]]&gt;MEDIAN(G:G)),"Overpaid","Fair"))</f>
        <v>Fair</v>
      </c>
      <c r="AO1010" t="str">
        <f>IF(AND(Table2[[#This Row],[Alpha]]&gt;3%,Table2[[#This Row],[Tenure]]&gt;5),"Ready Now",IF(AND(Table2[[#This Row],[Alpha]]&gt;0,Table2[[#This Row],[Tenure]]&gt;3),"Ready Soon","Not Ready"))</f>
        <v>Ready Soon</v>
      </c>
    </row>
    <row r="1011" spans="1:41" x14ac:dyDescent="0.35">
      <c r="A1011">
        <v>58</v>
      </c>
      <c r="B1011" t="s">
        <v>32</v>
      </c>
      <c r="C1011">
        <v>4</v>
      </c>
      <c r="D1011" t="s">
        <v>29</v>
      </c>
      <c r="E1011" t="s">
        <v>47</v>
      </c>
      <c r="F1011">
        <v>1</v>
      </c>
      <c r="G1011" s="7">
        <v>19701</v>
      </c>
      <c r="H1011" t="s">
        <v>25</v>
      </c>
      <c r="I1011">
        <v>3</v>
      </c>
      <c r="J1011">
        <v>9</v>
      </c>
      <c r="K1011" s="5">
        <v>0.1</v>
      </c>
      <c r="L1011" s="5">
        <v>0.1</v>
      </c>
      <c r="M1011" s="6">
        <f t="shared" si="45"/>
        <v>0</v>
      </c>
      <c r="N1011" s="8">
        <f t="shared" si="46"/>
        <v>3940.2000000000003</v>
      </c>
      <c r="O1011">
        <v>500</v>
      </c>
      <c r="P1011" t="str">
        <f t="shared" si="47"/>
        <v>High</v>
      </c>
      <c r="Q1011" t="s">
        <v>26</v>
      </c>
      <c r="R1011">
        <v>1055</v>
      </c>
      <c r="S1011" t="s">
        <v>34</v>
      </c>
      <c r="T1011">
        <v>1</v>
      </c>
      <c r="U1011">
        <v>3</v>
      </c>
      <c r="V1011" t="s">
        <v>40</v>
      </c>
      <c r="W1011">
        <v>76</v>
      </c>
      <c r="X1011">
        <v>3</v>
      </c>
      <c r="Y1011">
        <v>5</v>
      </c>
      <c r="Z1011" t="s">
        <v>37</v>
      </c>
      <c r="AA1011">
        <v>22456</v>
      </c>
      <c r="AB1011">
        <v>3</v>
      </c>
      <c r="AC1011">
        <v>21</v>
      </c>
      <c r="AD1011">
        <v>4</v>
      </c>
      <c r="AE1011">
        <v>3</v>
      </c>
      <c r="AF1011">
        <v>1</v>
      </c>
      <c r="AG1011">
        <v>32</v>
      </c>
      <c r="AH1011">
        <v>3</v>
      </c>
      <c r="AI1011">
        <v>8</v>
      </c>
      <c r="AJ1011">
        <v>1</v>
      </c>
      <c r="AK1011" t="str">
        <f>IF(Table2[[#This Row],[Alpha]]&gt;3%,"high performer",IF(Table2[[#This Row],[Alpha]]&gt;0%,"average performer","low performer"))</f>
        <v>low performer</v>
      </c>
      <c r="AL1011" s="8">
        <v>19993.125028541323</v>
      </c>
      <c r="AM1011">
        <f>Table2[[#This Row],[Salary]]/Table2[[#This Row],[Market Salary]]</f>
        <v>0.98538872596833671</v>
      </c>
      <c r="AN1011" t="str">
        <f>IF(AND(Table2[[#This Row],[Alpha]]&gt;3%,Table2[[#This Row],[Salary]]&lt;MEDIAN(G:G)),"Underpaid",IF(AND(Table2[[#This Row],[Alpha]]&lt;0,Table2[[#This Row],[Salary]]&gt;MEDIAN(G:G)),"Overpaid","Fair"))</f>
        <v>Fair</v>
      </c>
      <c r="AO1011" t="str">
        <f>IF(AND(Table2[[#This Row],[Alpha]]&gt;3%,Table2[[#This Row],[Tenure]]&gt;5),"Ready Now",IF(AND(Table2[[#This Row],[Alpha]]&gt;0,Table2[[#This Row],[Tenure]]&gt;3),"Ready Soon","Not Ready"))</f>
        <v>Not Ready</v>
      </c>
    </row>
    <row r="1012" spans="1:41" x14ac:dyDescent="0.35">
      <c r="A1012">
        <v>55</v>
      </c>
      <c r="B1012" t="s">
        <v>32</v>
      </c>
      <c r="C1012">
        <v>2</v>
      </c>
      <c r="D1012" t="s">
        <v>35</v>
      </c>
      <c r="E1012" t="s">
        <v>47</v>
      </c>
      <c r="F1012">
        <v>4</v>
      </c>
      <c r="G1012" s="7">
        <v>14732</v>
      </c>
      <c r="H1012" t="s">
        <v>32</v>
      </c>
      <c r="I1012">
        <v>4</v>
      </c>
      <c r="J1012">
        <v>7</v>
      </c>
      <c r="K1012" s="5">
        <v>0.08</v>
      </c>
      <c r="L1012" s="5">
        <v>0.09</v>
      </c>
      <c r="M1012" s="6">
        <f t="shared" si="45"/>
        <v>-9.999999999999995E-3</v>
      </c>
      <c r="N1012" s="8">
        <f t="shared" si="46"/>
        <v>2946.4</v>
      </c>
      <c r="O1012">
        <v>4500</v>
      </c>
      <c r="P1012" t="str">
        <f t="shared" si="47"/>
        <v>High</v>
      </c>
      <c r="Q1012" t="s">
        <v>26</v>
      </c>
      <c r="R1012">
        <v>1136</v>
      </c>
      <c r="S1012" t="s">
        <v>34</v>
      </c>
      <c r="T1012">
        <v>1</v>
      </c>
      <c r="U1012">
        <v>4</v>
      </c>
      <c r="V1012" t="s">
        <v>40</v>
      </c>
      <c r="W1012">
        <v>81</v>
      </c>
      <c r="X1012">
        <v>4</v>
      </c>
      <c r="Y1012">
        <v>4</v>
      </c>
      <c r="Z1012" t="s">
        <v>41</v>
      </c>
      <c r="AA1012">
        <v>12414</v>
      </c>
      <c r="AB1012">
        <v>2</v>
      </c>
      <c r="AC1012">
        <v>13</v>
      </c>
      <c r="AD1012">
        <v>3</v>
      </c>
      <c r="AE1012">
        <v>4</v>
      </c>
      <c r="AF1012">
        <v>2</v>
      </c>
      <c r="AG1012">
        <v>31</v>
      </c>
      <c r="AH1012">
        <v>4</v>
      </c>
      <c r="AI1012">
        <v>7</v>
      </c>
      <c r="AJ1012">
        <v>0</v>
      </c>
      <c r="AK1012" t="str">
        <f>IF(Table2[[#This Row],[Alpha]]&gt;3%,"high performer",IF(Table2[[#This Row],[Alpha]]&gt;0%,"average performer","low performer"))</f>
        <v>low performer</v>
      </c>
      <c r="AL1012" s="8">
        <v>15383.984922798831</v>
      </c>
      <c r="AM1012">
        <f>Table2[[#This Row],[Salary]]/Table2[[#This Row],[Market Salary]]</f>
        <v>0.95761924325389847</v>
      </c>
      <c r="AN1012" t="str">
        <f>IF(AND(Table2[[#This Row],[Alpha]]&gt;3%,Table2[[#This Row],[Salary]]&lt;MEDIAN(G:G)),"Underpaid",IF(AND(Table2[[#This Row],[Alpha]]&lt;0,Table2[[#This Row],[Salary]]&gt;MEDIAN(G:G)),"Overpaid","Fair"))</f>
        <v>Overpaid</v>
      </c>
      <c r="AO1012" t="str">
        <f>IF(AND(Table2[[#This Row],[Alpha]]&gt;3%,Table2[[#This Row],[Tenure]]&gt;5),"Ready Now",IF(AND(Table2[[#This Row],[Alpha]]&gt;0,Table2[[#This Row],[Tenure]]&gt;3),"Ready Soon","Not Ready"))</f>
        <v>Not Ready</v>
      </c>
    </row>
    <row r="1013" spans="1:41" x14ac:dyDescent="0.35">
      <c r="A1013">
        <v>36</v>
      </c>
      <c r="B1013" t="s">
        <v>32</v>
      </c>
      <c r="C1013">
        <v>1</v>
      </c>
      <c r="D1013" t="s">
        <v>29</v>
      </c>
      <c r="E1013" t="s">
        <v>30</v>
      </c>
      <c r="F1013">
        <v>2</v>
      </c>
      <c r="G1013" s="7">
        <v>9278</v>
      </c>
      <c r="H1013" t="s">
        <v>25</v>
      </c>
      <c r="I1013">
        <v>3</v>
      </c>
      <c r="J1013">
        <v>5</v>
      </c>
      <c r="K1013" s="5">
        <v>0.12</v>
      </c>
      <c r="L1013" s="5">
        <v>0.09</v>
      </c>
      <c r="M1013" s="6">
        <f t="shared" si="45"/>
        <v>0.03</v>
      </c>
      <c r="N1013" s="8">
        <f t="shared" si="46"/>
        <v>1855.6000000000001</v>
      </c>
      <c r="O1013">
        <v>4500</v>
      </c>
      <c r="P1013" t="str">
        <f t="shared" si="47"/>
        <v>High</v>
      </c>
      <c r="Q1013" t="s">
        <v>26</v>
      </c>
      <c r="R1013">
        <v>1174</v>
      </c>
      <c r="S1013" t="s">
        <v>27</v>
      </c>
      <c r="T1013">
        <v>3</v>
      </c>
      <c r="U1013">
        <v>4</v>
      </c>
      <c r="V1013" t="s">
        <v>48</v>
      </c>
      <c r="W1013">
        <v>99</v>
      </c>
      <c r="X1013">
        <v>3</v>
      </c>
      <c r="Y1013">
        <v>2</v>
      </c>
      <c r="Z1013" t="s">
        <v>31</v>
      </c>
      <c r="AA1013">
        <v>20763</v>
      </c>
      <c r="AB1013">
        <v>3</v>
      </c>
      <c r="AC1013">
        <v>16</v>
      </c>
      <c r="AD1013">
        <v>3</v>
      </c>
      <c r="AE1013">
        <v>4</v>
      </c>
      <c r="AF1013">
        <v>0</v>
      </c>
      <c r="AG1013">
        <v>15</v>
      </c>
      <c r="AH1013">
        <v>3</v>
      </c>
      <c r="AI1013">
        <v>4</v>
      </c>
      <c r="AJ1013">
        <v>0</v>
      </c>
      <c r="AK1013" t="str">
        <f>IF(Table2[[#This Row],[Alpha]]&gt;3%,"high performer",IF(Table2[[#This Row],[Alpha]]&gt;0%,"average performer","low performer"))</f>
        <v>average performer</v>
      </c>
      <c r="AL1013" s="8">
        <v>11335.833737869269</v>
      </c>
      <c r="AM1013">
        <f>Table2[[#This Row],[Salary]]/Table2[[#This Row],[Market Salary]]</f>
        <v>0.81846648553121182</v>
      </c>
      <c r="AN1013" t="str">
        <f>IF(AND(Table2[[#This Row],[Alpha]]&gt;3%,Table2[[#This Row],[Salary]]&lt;MEDIAN(G:G)),"Underpaid",IF(AND(Table2[[#This Row],[Alpha]]&lt;0,Table2[[#This Row],[Salary]]&gt;MEDIAN(G:G)),"Overpaid","Fair"))</f>
        <v>Fair</v>
      </c>
      <c r="AO1013" t="str">
        <f>IF(AND(Table2[[#This Row],[Alpha]]&gt;3%,Table2[[#This Row],[Tenure]]&gt;5),"Ready Now",IF(AND(Table2[[#This Row],[Alpha]]&gt;0,Table2[[#This Row],[Tenure]]&gt;3),"Ready Soon","Not Ready"))</f>
        <v>Ready Soon</v>
      </c>
    </row>
    <row r="1014" spans="1:41" x14ac:dyDescent="0.35">
      <c r="A1014">
        <v>31</v>
      </c>
      <c r="B1014" t="s">
        <v>25</v>
      </c>
      <c r="C1014">
        <v>2</v>
      </c>
      <c r="D1014" t="s">
        <v>29</v>
      </c>
      <c r="E1014" t="s">
        <v>46</v>
      </c>
      <c r="F1014">
        <v>3</v>
      </c>
      <c r="G1014" s="7">
        <v>1359</v>
      </c>
      <c r="H1014" t="s">
        <v>32</v>
      </c>
      <c r="I1014">
        <v>3</v>
      </c>
      <c r="J1014">
        <v>1</v>
      </c>
      <c r="K1014" s="5">
        <v>0.15</v>
      </c>
      <c r="L1014" s="5">
        <v>0.11</v>
      </c>
      <c r="M1014" s="6">
        <f t="shared" si="45"/>
        <v>3.9999999999999994E-2</v>
      </c>
      <c r="N1014" s="8">
        <f t="shared" si="46"/>
        <v>271.8</v>
      </c>
      <c r="O1014">
        <v>1200</v>
      </c>
      <c r="P1014" t="str">
        <f t="shared" si="47"/>
        <v>medium</v>
      </c>
      <c r="Q1014" t="s">
        <v>33</v>
      </c>
      <c r="R1014">
        <v>667</v>
      </c>
      <c r="S1014" t="s">
        <v>27</v>
      </c>
      <c r="T1014">
        <v>1</v>
      </c>
      <c r="U1014">
        <v>4</v>
      </c>
      <c r="V1014" t="s">
        <v>28</v>
      </c>
      <c r="W1014">
        <v>50</v>
      </c>
      <c r="X1014">
        <v>1</v>
      </c>
      <c r="Y1014">
        <v>1</v>
      </c>
      <c r="Z1014" t="s">
        <v>31</v>
      </c>
      <c r="AA1014">
        <v>16154</v>
      </c>
      <c r="AB1014">
        <v>1</v>
      </c>
      <c r="AC1014">
        <v>12</v>
      </c>
      <c r="AD1014">
        <v>3</v>
      </c>
      <c r="AE1014">
        <v>2</v>
      </c>
      <c r="AF1014">
        <v>0</v>
      </c>
      <c r="AG1014">
        <v>1</v>
      </c>
      <c r="AH1014">
        <v>3</v>
      </c>
      <c r="AI1014">
        <v>0</v>
      </c>
      <c r="AJ1014">
        <v>0</v>
      </c>
      <c r="AK1014" t="str">
        <f>IF(Table2[[#This Row],[Alpha]]&gt;3%,"high performer",IF(Table2[[#This Row],[Alpha]]&gt;0%,"average performer","low performer"))</f>
        <v>high performer</v>
      </c>
      <c r="AL1014" s="8">
        <v>1423.9985557828088</v>
      </c>
      <c r="AM1014">
        <f>Table2[[#This Row],[Salary]]/Table2[[#This Row],[Market Salary]]</f>
        <v>0.95435490048859117</v>
      </c>
      <c r="AN1014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014" t="str">
        <f>IF(AND(Table2[[#This Row],[Alpha]]&gt;3%,Table2[[#This Row],[Tenure]]&gt;5),"Ready Now",IF(AND(Table2[[#This Row],[Alpha]]&gt;0,Table2[[#This Row],[Tenure]]&gt;3),"Ready Soon","Not Ready"))</f>
        <v>Not Ready</v>
      </c>
    </row>
    <row r="1015" spans="1:41" x14ac:dyDescent="0.35">
      <c r="A1015">
        <v>30</v>
      </c>
      <c r="B1015" t="s">
        <v>32</v>
      </c>
      <c r="C1015">
        <v>4</v>
      </c>
      <c r="D1015" t="s">
        <v>29</v>
      </c>
      <c r="E1015" t="s">
        <v>30</v>
      </c>
      <c r="F1015">
        <v>1</v>
      </c>
      <c r="G1015" s="7">
        <v>4779</v>
      </c>
      <c r="H1015" t="s">
        <v>32</v>
      </c>
      <c r="I1015">
        <v>3</v>
      </c>
      <c r="J1015">
        <v>3</v>
      </c>
      <c r="K1015" s="5">
        <v>0.15</v>
      </c>
      <c r="L1015" s="5">
        <v>0.09</v>
      </c>
      <c r="M1015" s="6">
        <f t="shared" si="45"/>
        <v>0.06</v>
      </c>
      <c r="N1015" s="8">
        <f t="shared" si="46"/>
        <v>955.80000000000007</v>
      </c>
      <c r="O1015">
        <v>1200</v>
      </c>
      <c r="P1015" t="str">
        <f t="shared" si="47"/>
        <v>low</v>
      </c>
      <c r="Q1015" t="s">
        <v>26</v>
      </c>
      <c r="R1015">
        <v>855</v>
      </c>
      <c r="S1015" t="s">
        <v>27</v>
      </c>
      <c r="T1015">
        <v>7</v>
      </c>
      <c r="U1015">
        <v>4</v>
      </c>
      <c r="V1015" t="s">
        <v>48</v>
      </c>
      <c r="W1015">
        <v>73</v>
      </c>
      <c r="X1015">
        <v>3</v>
      </c>
      <c r="Y1015">
        <v>2</v>
      </c>
      <c r="Z1015" t="s">
        <v>41</v>
      </c>
      <c r="AA1015">
        <v>12761</v>
      </c>
      <c r="AB1015">
        <v>7</v>
      </c>
      <c r="AC1015">
        <v>14</v>
      </c>
      <c r="AD1015">
        <v>3</v>
      </c>
      <c r="AE1015">
        <v>2</v>
      </c>
      <c r="AF1015">
        <v>2</v>
      </c>
      <c r="AG1015">
        <v>8</v>
      </c>
      <c r="AH1015">
        <v>3</v>
      </c>
      <c r="AI1015">
        <v>2</v>
      </c>
      <c r="AJ1015">
        <v>0</v>
      </c>
      <c r="AK1015" t="str">
        <f>IF(Table2[[#This Row],[Alpha]]&gt;3%,"high performer",IF(Table2[[#This Row],[Alpha]]&gt;0%,"average performer","low performer"))</f>
        <v>high performer</v>
      </c>
      <c r="AL1015" s="8">
        <v>5364.443488585498</v>
      </c>
      <c r="AM1015">
        <f>Table2[[#This Row],[Salary]]/Table2[[#This Row],[Market Salary]]</f>
        <v>0.89086594167107758</v>
      </c>
      <c r="AN1015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015" t="str">
        <f>IF(AND(Table2[[#This Row],[Alpha]]&gt;3%,Table2[[#This Row],[Tenure]]&gt;5),"Ready Now",IF(AND(Table2[[#This Row],[Alpha]]&gt;0,Table2[[#This Row],[Tenure]]&gt;3),"Ready Soon","Not Ready"))</f>
        <v>Not Ready</v>
      </c>
    </row>
    <row r="1016" spans="1:41" x14ac:dyDescent="0.35">
      <c r="A1016">
        <v>31</v>
      </c>
      <c r="B1016" t="s">
        <v>32</v>
      </c>
      <c r="C1016">
        <v>1</v>
      </c>
      <c r="D1016" t="s">
        <v>29</v>
      </c>
      <c r="E1016" t="s">
        <v>47</v>
      </c>
      <c r="F1016">
        <v>2</v>
      </c>
      <c r="G1016" s="7">
        <v>16422</v>
      </c>
      <c r="H1016" t="s">
        <v>32</v>
      </c>
      <c r="I1016">
        <v>4</v>
      </c>
      <c r="J1016">
        <v>3</v>
      </c>
      <c r="K1016" s="5">
        <v>0.1</v>
      </c>
      <c r="L1016" s="5">
        <v>7.0000000000000007E-2</v>
      </c>
      <c r="M1016" s="6">
        <f t="shared" si="45"/>
        <v>0.03</v>
      </c>
      <c r="N1016" s="8">
        <f t="shared" si="46"/>
        <v>3284.4</v>
      </c>
      <c r="O1016">
        <v>4500</v>
      </c>
      <c r="P1016" t="str">
        <f t="shared" si="47"/>
        <v>low</v>
      </c>
      <c r="Q1016" t="s">
        <v>26</v>
      </c>
      <c r="R1016">
        <v>182</v>
      </c>
      <c r="S1016" t="s">
        <v>34</v>
      </c>
      <c r="T1016">
        <v>8</v>
      </c>
      <c r="U1016">
        <v>5</v>
      </c>
      <c r="V1016" t="s">
        <v>28</v>
      </c>
      <c r="W1016">
        <v>93</v>
      </c>
      <c r="X1016">
        <v>3</v>
      </c>
      <c r="Y1016">
        <v>4</v>
      </c>
      <c r="Z1016" t="s">
        <v>31</v>
      </c>
      <c r="AA1016">
        <v>8847</v>
      </c>
      <c r="AB1016">
        <v>3</v>
      </c>
      <c r="AC1016">
        <v>11</v>
      </c>
      <c r="AD1016">
        <v>3</v>
      </c>
      <c r="AE1016">
        <v>3</v>
      </c>
      <c r="AF1016">
        <v>0</v>
      </c>
      <c r="AG1016">
        <v>9</v>
      </c>
      <c r="AH1016">
        <v>3</v>
      </c>
      <c r="AI1016">
        <v>2</v>
      </c>
      <c r="AJ1016">
        <v>1</v>
      </c>
      <c r="AK1016" t="str">
        <f>IF(Table2[[#This Row],[Alpha]]&gt;3%,"high performer",IF(Table2[[#This Row],[Alpha]]&gt;0%,"average performer","low performer"))</f>
        <v>average performer</v>
      </c>
      <c r="AL1016" s="8">
        <v>17455.605197147925</v>
      </c>
      <c r="AM1016">
        <f>Table2[[#This Row],[Salary]]/Table2[[#This Row],[Market Salary]]</f>
        <v>0.940786630685437</v>
      </c>
      <c r="AN1016" t="str">
        <f>IF(AND(Table2[[#This Row],[Alpha]]&gt;3%,Table2[[#This Row],[Salary]]&lt;MEDIAN(G:G)),"Underpaid",IF(AND(Table2[[#This Row],[Alpha]]&lt;0,Table2[[#This Row],[Salary]]&gt;MEDIAN(G:G)),"Overpaid","Fair"))</f>
        <v>Fair</v>
      </c>
      <c r="AO1016" t="str">
        <f>IF(AND(Table2[[#This Row],[Alpha]]&gt;3%,Table2[[#This Row],[Tenure]]&gt;5),"Ready Now",IF(AND(Table2[[#This Row],[Alpha]]&gt;0,Table2[[#This Row],[Tenure]]&gt;3),"Ready Soon","Not Ready"))</f>
        <v>Not Ready</v>
      </c>
    </row>
    <row r="1017" spans="1:41" x14ac:dyDescent="0.35">
      <c r="A1017">
        <v>34</v>
      </c>
      <c r="B1017" t="s">
        <v>32</v>
      </c>
      <c r="C1017">
        <v>4</v>
      </c>
      <c r="D1017" t="s">
        <v>35</v>
      </c>
      <c r="E1017" t="s">
        <v>36</v>
      </c>
      <c r="F1017">
        <v>1</v>
      </c>
      <c r="G1017" s="7">
        <v>2996</v>
      </c>
      <c r="H1017" t="s">
        <v>32</v>
      </c>
      <c r="I1017">
        <v>3</v>
      </c>
      <c r="J1017">
        <v>4</v>
      </c>
      <c r="K1017" s="5">
        <v>0.08</v>
      </c>
      <c r="L1017" s="5">
        <v>0.09</v>
      </c>
      <c r="M1017" s="6">
        <f t="shared" si="45"/>
        <v>-9.999999999999995E-3</v>
      </c>
      <c r="N1017" s="8">
        <f t="shared" si="46"/>
        <v>599.20000000000005</v>
      </c>
      <c r="O1017">
        <v>1200</v>
      </c>
      <c r="P1017" t="str">
        <f t="shared" si="47"/>
        <v>High</v>
      </c>
      <c r="Q1017" t="s">
        <v>33</v>
      </c>
      <c r="R1017">
        <v>560</v>
      </c>
      <c r="S1017" t="s">
        <v>34</v>
      </c>
      <c r="T1017">
        <v>1</v>
      </c>
      <c r="U1017">
        <v>4</v>
      </c>
      <c r="V1017" t="s">
        <v>38</v>
      </c>
      <c r="W1017">
        <v>91</v>
      </c>
      <c r="X1017">
        <v>3</v>
      </c>
      <c r="Y1017">
        <v>1</v>
      </c>
      <c r="Z1017" t="s">
        <v>41</v>
      </c>
      <c r="AA1017">
        <v>20284</v>
      </c>
      <c r="AB1017">
        <v>5</v>
      </c>
      <c r="AC1017">
        <v>14</v>
      </c>
      <c r="AD1017">
        <v>3</v>
      </c>
      <c r="AE1017">
        <v>3</v>
      </c>
      <c r="AF1017">
        <v>2</v>
      </c>
      <c r="AG1017">
        <v>10</v>
      </c>
      <c r="AH1017">
        <v>2</v>
      </c>
      <c r="AI1017">
        <v>3</v>
      </c>
      <c r="AJ1017">
        <v>1</v>
      </c>
      <c r="AK1017" t="str">
        <f>IF(Table2[[#This Row],[Alpha]]&gt;3%,"high performer",IF(Table2[[#This Row],[Alpha]]&gt;0%,"average performer","low performer"))</f>
        <v>low performer</v>
      </c>
      <c r="AL1017" s="8">
        <v>3689.21913076083</v>
      </c>
      <c r="AM1017">
        <f>Table2[[#This Row],[Salary]]/Table2[[#This Row],[Market Salary]]</f>
        <v>0.81209597310695203</v>
      </c>
      <c r="AN1017" t="str">
        <f>IF(AND(Table2[[#This Row],[Alpha]]&gt;3%,Table2[[#This Row],[Salary]]&lt;MEDIAN(G:G)),"Underpaid",IF(AND(Table2[[#This Row],[Alpha]]&lt;0,Table2[[#This Row],[Salary]]&gt;MEDIAN(G:G)),"Overpaid","Fair"))</f>
        <v>Fair</v>
      </c>
      <c r="AO1017" t="str">
        <f>IF(AND(Table2[[#This Row],[Alpha]]&gt;3%,Table2[[#This Row],[Tenure]]&gt;5),"Ready Now",IF(AND(Table2[[#This Row],[Alpha]]&gt;0,Table2[[#This Row],[Tenure]]&gt;3),"Ready Soon","Not Ready"))</f>
        <v>Not Ready</v>
      </c>
    </row>
    <row r="1018" spans="1:41" x14ac:dyDescent="0.35">
      <c r="A1018">
        <v>31</v>
      </c>
      <c r="B1018" t="s">
        <v>25</v>
      </c>
      <c r="C1018">
        <v>1</v>
      </c>
      <c r="D1018" t="s">
        <v>29</v>
      </c>
      <c r="E1018" t="s">
        <v>36</v>
      </c>
      <c r="F1018">
        <v>2</v>
      </c>
      <c r="G1018" s="7">
        <v>1261</v>
      </c>
      <c r="H1018" t="s">
        <v>32</v>
      </c>
      <c r="I1018">
        <v>4</v>
      </c>
      <c r="J1018">
        <v>1</v>
      </c>
      <c r="K1018" s="5">
        <v>0.08</v>
      </c>
      <c r="L1018" s="5">
        <v>0.1</v>
      </c>
      <c r="M1018" s="6">
        <f t="shared" si="45"/>
        <v>-2.0000000000000004E-2</v>
      </c>
      <c r="N1018" s="8">
        <f t="shared" si="46"/>
        <v>252.20000000000002</v>
      </c>
      <c r="O1018">
        <v>1200</v>
      </c>
      <c r="P1018" t="str">
        <f t="shared" si="47"/>
        <v>low</v>
      </c>
      <c r="Q1018" t="s">
        <v>26</v>
      </c>
      <c r="R1018">
        <v>202</v>
      </c>
      <c r="S1018" t="s">
        <v>34</v>
      </c>
      <c r="T1018">
        <v>8</v>
      </c>
      <c r="U1018">
        <v>3</v>
      </c>
      <c r="V1018" t="s">
        <v>28</v>
      </c>
      <c r="W1018">
        <v>34</v>
      </c>
      <c r="X1018">
        <v>2</v>
      </c>
      <c r="Y1018">
        <v>1</v>
      </c>
      <c r="Z1018" t="s">
        <v>31</v>
      </c>
      <c r="AA1018">
        <v>22262</v>
      </c>
      <c r="AB1018">
        <v>1</v>
      </c>
      <c r="AC1018">
        <v>12</v>
      </c>
      <c r="AD1018">
        <v>3</v>
      </c>
      <c r="AE1018">
        <v>3</v>
      </c>
      <c r="AF1018">
        <v>0</v>
      </c>
      <c r="AG1018">
        <v>1</v>
      </c>
      <c r="AH1018">
        <v>3</v>
      </c>
      <c r="AI1018">
        <v>0</v>
      </c>
      <c r="AJ1018">
        <v>0</v>
      </c>
      <c r="AK1018" t="str">
        <f>IF(Table2[[#This Row],[Alpha]]&gt;3%,"high performer",IF(Table2[[#This Row],[Alpha]]&gt;0%,"average performer","low performer"))</f>
        <v>low performer</v>
      </c>
      <c r="AL1018" s="8">
        <v>1605.5362547415232</v>
      </c>
      <c r="AM1018">
        <f>Table2[[#This Row],[Salary]]/Table2[[#This Row],[Market Salary]]</f>
        <v>0.78540736546806267</v>
      </c>
      <c r="AN1018" t="str">
        <f>IF(AND(Table2[[#This Row],[Alpha]]&gt;3%,Table2[[#This Row],[Salary]]&lt;MEDIAN(G:G)),"Underpaid",IF(AND(Table2[[#This Row],[Alpha]]&lt;0,Table2[[#This Row],[Salary]]&gt;MEDIAN(G:G)),"Overpaid","Fair"))</f>
        <v>Fair</v>
      </c>
      <c r="AO1018" t="str">
        <f>IF(AND(Table2[[#This Row],[Alpha]]&gt;3%,Table2[[#This Row],[Tenure]]&gt;5),"Ready Now",IF(AND(Table2[[#This Row],[Alpha]]&gt;0,Table2[[#This Row],[Tenure]]&gt;3),"Ready Soon","Not Ready"))</f>
        <v>Not Ready</v>
      </c>
    </row>
    <row r="1019" spans="1:41" x14ac:dyDescent="0.35">
      <c r="A1019">
        <v>27</v>
      </c>
      <c r="B1019" t="s">
        <v>32</v>
      </c>
      <c r="C1019">
        <v>2</v>
      </c>
      <c r="D1019" t="s">
        <v>35</v>
      </c>
      <c r="E1019" t="s">
        <v>39</v>
      </c>
      <c r="F1019">
        <v>1</v>
      </c>
      <c r="G1019" s="7">
        <v>2099</v>
      </c>
      <c r="H1019" t="s">
        <v>32</v>
      </c>
      <c r="I1019">
        <v>4</v>
      </c>
      <c r="J1019">
        <v>5</v>
      </c>
      <c r="K1019" s="5">
        <v>0.12</v>
      </c>
      <c r="L1019" s="5">
        <v>7.0000000000000007E-2</v>
      </c>
      <c r="M1019" s="6">
        <f t="shared" si="45"/>
        <v>4.9999999999999989E-2</v>
      </c>
      <c r="N1019" s="8">
        <f t="shared" si="46"/>
        <v>419.8</v>
      </c>
      <c r="O1019">
        <v>4500</v>
      </c>
      <c r="P1019" t="str">
        <f t="shared" si="47"/>
        <v>low</v>
      </c>
      <c r="Q1019" t="s">
        <v>26</v>
      </c>
      <c r="R1019">
        <v>1377</v>
      </c>
      <c r="S1019" t="s">
        <v>34</v>
      </c>
      <c r="T1019">
        <v>11</v>
      </c>
      <c r="U1019">
        <v>1</v>
      </c>
      <c r="V1019" t="s">
        <v>28</v>
      </c>
      <c r="W1019">
        <v>91</v>
      </c>
      <c r="X1019">
        <v>3</v>
      </c>
      <c r="Y1019">
        <v>1</v>
      </c>
      <c r="Z1019" t="s">
        <v>37</v>
      </c>
      <c r="AA1019">
        <v>7679</v>
      </c>
      <c r="AB1019">
        <v>0</v>
      </c>
      <c r="AC1019">
        <v>14</v>
      </c>
      <c r="AD1019">
        <v>3</v>
      </c>
      <c r="AE1019">
        <v>2</v>
      </c>
      <c r="AF1019">
        <v>0</v>
      </c>
      <c r="AG1019">
        <v>6</v>
      </c>
      <c r="AH1019">
        <v>3</v>
      </c>
      <c r="AI1019">
        <v>0</v>
      </c>
      <c r="AJ1019">
        <v>1</v>
      </c>
      <c r="AK1019" t="str">
        <f>IF(Table2[[#This Row],[Alpha]]&gt;3%,"high performer",IF(Table2[[#This Row],[Alpha]]&gt;0%,"average performer","low performer"))</f>
        <v>high performer</v>
      </c>
      <c r="AL1019" s="8">
        <v>2340.7226572466516</v>
      </c>
      <c r="AM1019">
        <f>Table2[[#This Row],[Salary]]/Table2[[#This Row],[Market Salary]]</f>
        <v>0.89673161128324985</v>
      </c>
      <c r="AN1019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019" t="str">
        <f>IF(AND(Table2[[#This Row],[Alpha]]&gt;3%,Table2[[#This Row],[Tenure]]&gt;5),"Ready Now",IF(AND(Table2[[#This Row],[Alpha]]&gt;0,Table2[[#This Row],[Tenure]]&gt;3),"Ready Soon","Not Ready"))</f>
        <v>Ready Soon</v>
      </c>
    </row>
    <row r="1020" spans="1:41" x14ac:dyDescent="0.35">
      <c r="A1020">
        <v>36</v>
      </c>
      <c r="B1020" t="s">
        <v>32</v>
      </c>
      <c r="C1020">
        <v>1</v>
      </c>
      <c r="D1020" t="s">
        <v>35</v>
      </c>
      <c r="E1020" t="s">
        <v>39</v>
      </c>
      <c r="F1020">
        <v>4</v>
      </c>
      <c r="G1020" s="7">
        <v>5810</v>
      </c>
      <c r="H1020" t="s">
        <v>32</v>
      </c>
      <c r="I1020">
        <v>2</v>
      </c>
      <c r="J1020">
        <v>10</v>
      </c>
      <c r="K1020" s="5">
        <v>0.12</v>
      </c>
      <c r="L1020" s="5">
        <v>7.0000000000000007E-2</v>
      </c>
      <c r="M1020" s="6">
        <f t="shared" si="45"/>
        <v>4.9999999999999989E-2</v>
      </c>
      <c r="N1020" s="8">
        <f t="shared" si="46"/>
        <v>1162</v>
      </c>
      <c r="O1020">
        <v>3000</v>
      </c>
      <c r="P1020" t="str">
        <f t="shared" si="47"/>
        <v>low</v>
      </c>
      <c r="Q1020" t="s">
        <v>26</v>
      </c>
      <c r="R1020">
        <v>172</v>
      </c>
      <c r="S1020" t="s">
        <v>34</v>
      </c>
      <c r="T1020">
        <v>4</v>
      </c>
      <c r="U1020">
        <v>4</v>
      </c>
      <c r="V1020" t="s">
        <v>28</v>
      </c>
      <c r="W1020">
        <v>37</v>
      </c>
      <c r="X1020">
        <v>2</v>
      </c>
      <c r="Y1020">
        <v>2</v>
      </c>
      <c r="Z1020" t="s">
        <v>31</v>
      </c>
      <c r="AA1020">
        <v>22604</v>
      </c>
      <c r="AB1020">
        <v>1</v>
      </c>
      <c r="AC1020">
        <v>16</v>
      </c>
      <c r="AD1020">
        <v>3</v>
      </c>
      <c r="AE1020">
        <v>3</v>
      </c>
      <c r="AF1020">
        <v>0</v>
      </c>
      <c r="AG1020">
        <v>10</v>
      </c>
      <c r="AH1020">
        <v>2</v>
      </c>
      <c r="AI1020">
        <v>4</v>
      </c>
      <c r="AJ1020">
        <v>1</v>
      </c>
      <c r="AK1020" t="str">
        <f>IF(Table2[[#This Row],[Alpha]]&gt;3%,"high performer",IF(Table2[[#This Row],[Alpha]]&gt;0%,"average performer","low performer"))</f>
        <v>high performer</v>
      </c>
      <c r="AL1020" s="8">
        <v>6637.6586573343011</v>
      </c>
      <c r="AM1020">
        <f>Table2[[#This Row],[Salary]]/Table2[[#This Row],[Market Salary]]</f>
        <v>0.87530864419793908</v>
      </c>
      <c r="AN1020" t="str">
        <f>IF(AND(Table2[[#This Row],[Alpha]]&gt;3%,Table2[[#This Row],[Salary]]&lt;MEDIAN(G:G)),"Underpaid",IF(AND(Table2[[#This Row],[Alpha]]&lt;0,Table2[[#This Row],[Salary]]&gt;MEDIAN(G:G)),"Overpaid","Fair"))</f>
        <v>Fair</v>
      </c>
      <c r="AO1020" t="str">
        <f>IF(AND(Table2[[#This Row],[Alpha]]&gt;3%,Table2[[#This Row],[Tenure]]&gt;5),"Ready Now",IF(AND(Table2[[#This Row],[Alpha]]&gt;0,Table2[[#This Row],[Tenure]]&gt;3),"Ready Soon","Not Ready"))</f>
        <v>Ready Now</v>
      </c>
    </row>
    <row r="1021" spans="1:41" x14ac:dyDescent="0.35">
      <c r="A1021">
        <v>36</v>
      </c>
      <c r="B1021" t="s">
        <v>32</v>
      </c>
      <c r="C1021">
        <v>3</v>
      </c>
      <c r="D1021" t="s">
        <v>29</v>
      </c>
      <c r="E1021" t="s">
        <v>30</v>
      </c>
      <c r="F1021">
        <v>1</v>
      </c>
      <c r="G1021" s="7">
        <v>5647</v>
      </c>
      <c r="H1021" t="s">
        <v>32</v>
      </c>
      <c r="I1021">
        <v>2</v>
      </c>
      <c r="J1021">
        <v>3</v>
      </c>
      <c r="K1021" s="5">
        <v>0.1</v>
      </c>
      <c r="L1021" s="5">
        <v>7.0000000000000007E-2</v>
      </c>
      <c r="M1021" s="6">
        <f t="shared" si="45"/>
        <v>0.03</v>
      </c>
      <c r="N1021" s="8">
        <f t="shared" si="46"/>
        <v>1129.4000000000001</v>
      </c>
      <c r="O1021">
        <v>4500</v>
      </c>
      <c r="P1021" t="str">
        <f t="shared" si="47"/>
        <v>low</v>
      </c>
      <c r="Q1021" t="s">
        <v>26</v>
      </c>
      <c r="R1021">
        <v>329</v>
      </c>
      <c r="S1021" t="s">
        <v>27</v>
      </c>
      <c r="T1021">
        <v>16</v>
      </c>
      <c r="U1021">
        <v>4</v>
      </c>
      <c r="V1021" t="s">
        <v>48</v>
      </c>
      <c r="W1021">
        <v>98</v>
      </c>
      <c r="X1021">
        <v>2</v>
      </c>
      <c r="Y1021">
        <v>2</v>
      </c>
      <c r="Z1021" t="s">
        <v>37</v>
      </c>
      <c r="AA1021">
        <v>13494</v>
      </c>
      <c r="AB1021">
        <v>4</v>
      </c>
      <c r="AC1021">
        <v>13</v>
      </c>
      <c r="AD1021">
        <v>3</v>
      </c>
      <c r="AE1021">
        <v>1</v>
      </c>
      <c r="AF1021">
        <v>2</v>
      </c>
      <c r="AG1021">
        <v>11</v>
      </c>
      <c r="AH1021">
        <v>3</v>
      </c>
      <c r="AI1021">
        <v>2</v>
      </c>
      <c r="AJ1021">
        <v>0</v>
      </c>
      <c r="AK1021" t="str">
        <f>IF(Table2[[#This Row],[Alpha]]&gt;3%,"high performer",IF(Table2[[#This Row],[Alpha]]&gt;0%,"average performer","low performer"))</f>
        <v>average performer</v>
      </c>
      <c r="AL1021" s="8">
        <v>5866.4234585035647</v>
      </c>
      <c r="AM1021">
        <f>Table2[[#This Row],[Salary]]/Table2[[#This Row],[Market Salary]]</f>
        <v>0.96259672353084169</v>
      </c>
      <c r="AN1021" t="str">
        <f>IF(AND(Table2[[#This Row],[Alpha]]&gt;3%,Table2[[#This Row],[Salary]]&lt;MEDIAN(G:G)),"Underpaid",IF(AND(Table2[[#This Row],[Alpha]]&lt;0,Table2[[#This Row],[Salary]]&gt;MEDIAN(G:G)),"Overpaid","Fair"))</f>
        <v>Fair</v>
      </c>
      <c r="AO1021" t="str">
        <f>IF(AND(Table2[[#This Row],[Alpha]]&gt;3%,Table2[[#This Row],[Tenure]]&gt;5),"Ready Now",IF(AND(Table2[[#This Row],[Alpha]]&gt;0,Table2[[#This Row],[Tenure]]&gt;3),"Ready Soon","Not Ready"))</f>
        <v>Not Ready</v>
      </c>
    </row>
    <row r="1022" spans="1:41" x14ac:dyDescent="0.35">
      <c r="A1022">
        <v>47</v>
      </c>
      <c r="B1022" t="s">
        <v>32</v>
      </c>
      <c r="C1022">
        <v>1</v>
      </c>
      <c r="D1022" t="s">
        <v>35</v>
      </c>
      <c r="E1022" t="s">
        <v>36</v>
      </c>
      <c r="F1022">
        <v>4</v>
      </c>
      <c r="G1022" s="7">
        <v>3420</v>
      </c>
      <c r="H1022" t="s">
        <v>32</v>
      </c>
      <c r="I1022">
        <v>2</v>
      </c>
      <c r="J1022">
        <v>6</v>
      </c>
      <c r="K1022" s="5">
        <v>0.08</v>
      </c>
      <c r="L1022" s="5">
        <v>7.0000000000000007E-2</v>
      </c>
      <c r="M1022" s="6">
        <f t="shared" si="45"/>
        <v>9.999999999999995E-3</v>
      </c>
      <c r="N1022" s="8">
        <f t="shared" si="46"/>
        <v>684</v>
      </c>
      <c r="O1022">
        <v>3000</v>
      </c>
      <c r="P1022" t="str">
        <f t="shared" si="47"/>
        <v>low</v>
      </c>
      <c r="Q1022" t="s">
        <v>26</v>
      </c>
      <c r="R1022">
        <v>465</v>
      </c>
      <c r="S1022" t="s">
        <v>34</v>
      </c>
      <c r="T1022">
        <v>1</v>
      </c>
      <c r="U1022">
        <v>3</v>
      </c>
      <c r="V1022" t="s">
        <v>49</v>
      </c>
      <c r="W1022">
        <v>74</v>
      </c>
      <c r="X1022">
        <v>3</v>
      </c>
      <c r="Y1022">
        <v>1</v>
      </c>
      <c r="Z1022" t="s">
        <v>37</v>
      </c>
      <c r="AA1022">
        <v>10205</v>
      </c>
      <c r="AB1022">
        <v>7</v>
      </c>
      <c r="AC1022">
        <v>12</v>
      </c>
      <c r="AD1022">
        <v>3</v>
      </c>
      <c r="AE1022">
        <v>3</v>
      </c>
      <c r="AF1022">
        <v>1</v>
      </c>
      <c r="AG1022">
        <v>17</v>
      </c>
      <c r="AH1022">
        <v>2</v>
      </c>
      <c r="AI1022">
        <v>5</v>
      </c>
      <c r="AJ1022">
        <v>1</v>
      </c>
      <c r="AK1022" t="str">
        <f>IF(Table2[[#This Row],[Alpha]]&gt;3%,"high performer",IF(Table2[[#This Row],[Alpha]]&gt;0%,"average performer","low performer"))</f>
        <v>average performer</v>
      </c>
      <c r="AL1022" s="8">
        <v>4126.326702840136</v>
      </c>
      <c r="AM1022">
        <f>Table2[[#This Row],[Salary]]/Table2[[#This Row],[Market Salary]]</f>
        <v>0.82882433852026938</v>
      </c>
      <c r="AN1022" t="str">
        <f>IF(AND(Table2[[#This Row],[Alpha]]&gt;3%,Table2[[#This Row],[Salary]]&lt;MEDIAN(G:G)),"Underpaid",IF(AND(Table2[[#This Row],[Alpha]]&lt;0,Table2[[#This Row],[Salary]]&gt;MEDIAN(G:G)),"Overpaid","Fair"))</f>
        <v>Fair</v>
      </c>
      <c r="AO1022" t="str">
        <f>IF(AND(Table2[[#This Row],[Alpha]]&gt;3%,Table2[[#This Row],[Tenure]]&gt;5),"Ready Now",IF(AND(Table2[[#This Row],[Alpha]]&gt;0,Table2[[#This Row],[Tenure]]&gt;3),"Ready Soon","Not Ready"))</f>
        <v>Ready Soon</v>
      </c>
    </row>
    <row r="1023" spans="1:41" x14ac:dyDescent="0.35">
      <c r="A1023">
        <v>25</v>
      </c>
      <c r="B1023" t="s">
        <v>25</v>
      </c>
      <c r="C1023">
        <v>1</v>
      </c>
      <c r="D1023" t="s">
        <v>35</v>
      </c>
      <c r="E1023" t="s">
        <v>46</v>
      </c>
      <c r="F1023">
        <v>1</v>
      </c>
      <c r="G1023" s="7">
        <v>4400</v>
      </c>
      <c r="H1023" t="s">
        <v>32</v>
      </c>
      <c r="I1023">
        <v>3</v>
      </c>
      <c r="J1023">
        <v>3</v>
      </c>
      <c r="K1023" s="5">
        <v>0.08</v>
      </c>
      <c r="L1023" s="5">
        <v>0.1</v>
      </c>
      <c r="M1023" s="6">
        <f t="shared" si="45"/>
        <v>-2.0000000000000004E-2</v>
      </c>
      <c r="N1023" s="8">
        <f t="shared" si="46"/>
        <v>880</v>
      </c>
      <c r="O1023">
        <v>500</v>
      </c>
      <c r="P1023" t="str">
        <f t="shared" si="47"/>
        <v>low</v>
      </c>
      <c r="Q1023" t="s">
        <v>26</v>
      </c>
      <c r="R1023">
        <v>383</v>
      </c>
      <c r="S1023" t="s">
        <v>27</v>
      </c>
      <c r="T1023">
        <v>9</v>
      </c>
      <c r="U1023">
        <v>2</v>
      </c>
      <c r="V1023" t="s">
        <v>28</v>
      </c>
      <c r="W1023">
        <v>68</v>
      </c>
      <c r="X1023">
        <v>2</v>
      </c>
      <c r="Y1023">
        <v>1</v>
      </c>
      <c r="Z1023" t="s">
        <v>37</v>
      </c>
      <c r="AA1023">
        <v>15182</v>
      </c>
      <c r="AB1023">
        <v>3</v>
      </c>
      <c r="AC1023">
        <v>12</v>
      </c>
      <c r="AD1023">
        <v>3</v>
      </c>
      <c r="AE1023">
        <v>1</v>
      </c>
      <c r="AF1023">
        <v>0</v>
      </c>
      <c r="AG1023">
        <v>6</v>
      </c>
      <c r="AH1023">
        <v>2</v>
      </c>
      <c r="AI1023">
        <v>2</v>
      </c>
      <c r="AJ1023">
        <v>2</v>
      </c>
      <c r="AK1023" t="str">
        <f>IF(Table2[[#This Row],[Alpha]]&gt;3%,"high performer",IF(Table2[[#This Row],[Alpha]]&gt;0%,"average performer","low performer"))</f>
        <v>low performer</v>
      </c>
      <c r="AL1023" s="8">
        <v>5477.1009585018792</v>
      </c>
      <c r="AM1023">
        <f>Table2[[#This Row],[Salary]]/Table2[[#This Row],[Market Salary]]</f>
        <v>0.80334469518405727</v>
      </c>
      <c r="AN1023" t="str">
        <f>IF(AND(Table2[[#This Row],[Alpha]]&gt;3%,Table2[[#This Row],[Salary]]&lt;MEDIAN(G:G)),"Underpaid",IF(AND(Table2[[#This Row],[Alpha]]&lt;0,Table2[[#This Row],[Salary]]&gt;MEDIAN(G:G)),"Overpaid","Fair"))</f>
        <v>Fair</v>
      </c>
      <c r="AO1023" t="str">
        <f>IF(AND(Table2[[#This Row],[Alpha]]&gt;3%,Table2[[#This Row],[Tenure]]&gt;5),"Ready Now",IF(AND(Table2[[#This Row],[Alpha]]&gt;0,Table2[[#This Row],[Tenure]]&gt;3),"Ready Soon","Not Ready"))</f>
        <v>Not Ready</v>
      </c>
    </row>
    <row r="1024" spans="1:41" x14ac:dyDescent="0.35">
      <c r="A1024">
        <v>37</v>
      </c>
      <c r="B1024" t="s">
        <v>32</v>
      </c>
      <c r="C1024">
        <v>3</v>
      </c>
      <c r="D1024" t="s">
        <v>35</v>
      </c>
      <c r="E1024" t="s">
        <v>39</v>
      </c>
      <c r="F1024">
        <v>3</v>
      </c>
      <c r="G1024" s="7">
        <v>3500</v>
      </c>
      <c r="H1024" t="s">
        <v>32</v>
      </c>
      <c r="I1024">
        <v>1</v>
      </c>
      <c r="J1024">
        <v>6</v>
      </c>
      <c r="K1024" s="5">
        <v>0.1</v>
      </c>
      <c r="L1024" s="5">
        <v>0.09</v>
      </c>
      <c r="M1024" s="6">
        <f t="shared" si="45"/>
        <v>1.0000000000000009E-2</v>
      </c>
      <c r="N1024" s="8">
        <f t="shared" si="46"/>
        <v>700</v>
      </c>
      <c r="O1024">
        <v>1200</v>
      </c>
      <c r="P1024" t="str">
        <f t="shared" si="47"/>
        <v>low</v>
      </c>
      <c r="Q1024" t="s">
        <v>44</v>
      </c>
      <c r="R1024">
        <v>1413</v>
      </c>
      <c r="S1024" t="s">
        <v>34</v>
      </c>
      <c r="T1024">
        <v>5</v>
      </c>
      <c r="U1024">
        <v>2</v>
      </c>
      <c r="V1024" t="s">
        <v>49</v>
      </c>
      <c r="W1024">
        <v>84</v>
      </c>
      <c r="X1024">
        <v>4</v>
      </c>
      <c r="Y1024">
        <v>1</v>
      </c>
      <c r="Z1024" t="s">
        <v>31</v>
      </c>
      <c r="AA1024">
        <v>25470</v>
      </c>
      <c r="AB1024">
        <v>0</v>
      </c>
      <c r="AC1024">
        <v>14</v>
      </c>
      <c r="AD1024">
        <v>3</v>
      </c>
      <c r="AE1024">
        <v>1</v>
      </c>
      <c r="AF1024">
        <v>0</v>
      </c>
      <c r="AG1024">
        <v>7</v>
      </c>
      <c r="AH1024">
        <v>2</v>
      </c>
      <c r="AI1024">
        <v>5</v>
      </c>
      <c r="AJ1024">
        <v>1</v>
      </c>
      <c r="AK1024" t="str">
        <f>IF(Table2[[#This Row],[Alpha]]&gt;3%,"high performer",IF(Table2[[#This Row],[Alpha]]&gt;0%,"average performer","low performer"))</f>
        <v>average performer</v>
      </c>
      <c r="AL1024" s="8">
        <v>4447.2174938397711</v>
      </c>
      <c r="AM1024">
        <f>Table2[[#This Row],[Salary]]/Table2[[#This Row],[Market Salary]]</f>
        <v>0.78700895668992021</v>
      </c>
      <c r="AN1024" t="str">
        <f>IF(AND(Table2[[#This Row],[Alpha]]&gt;3%,Table2[[#This Row],[Salary]]&lt;MEDIAN(G:G)),"Underpaid",IF(AND(Table2[[#This Row],[Alpha]]&lt;0,Table2[[#This Row],[Salary]]&gt;MEDIAN(G:G)),"Overpaid","Fair"))</f>
        <v>Fair</v>
      </c>
      <c r="AO1024" t="str">
        <f>IF(AND(Table2[[#This Row],[Alpha]]&gt;3%,Table2[[#This Row],[Tenure]]&gt;5),"Ready Now",IF(AND(Table2[[#This Row],[Alpha]]&gt;0,Table2[[#This Row],[Tenure]]&gt;3),"Ready Soon","Not Ready"))</f>
        <v>Ready Soon</v>
      </c>
    </row>
    <row r="1025" spans="1:41" x14ac:dyDescent="0.35">
      <c r="A1025">
        <v>56</v>
      </c>
      <c r="B1025" t="s">
        <v>32</v>
      </c>
      <c r="C1025">
        <v>1</v>
      </c>
      <c r="D1025" t="s">
        <v>29</v>
      </c>
      <c r="E1025" t="s">
        <v>36</v>
      </c>
      <c r="F1025">
        <v>1</v>
      </c>
      <c r="G1025" s="7">
        <v>2066</v>
      </c>
      <c r="H1025" t="s">
        <v>32</v>
      </c>
      <c r="I1025">
        <v>4</v>
      </c>
      <c r="J1025">
        <v>3</v>
      </c>
      <c r="K1025" s="5">
        <v>0.08</v>
      </c>
      <c r="L1025" s="5">
        <v>0.09</v>
      </c>
      <c r="M1025" s="6">
        <f t="shared" si="45"/>
        <v>-9.999999999999995E-3</v>
      </c>
      <c r="N1025" s="8">
        <f t="shared" si="46"/>
        <v>413.20000000000005</v>
      </c>
      <c r="O1025">
        <v>3000</v>
      </c>
      <c r="P1025" t="str">
        <f t="shared" si="47"/>
        <v>low</v>
      </c>
      <c r="Q1025" t="s">
        <v>26</v>
      </c>
      <c r="R1025">
        <v>1255</v>
      </c>
      <c r="S1025" t="s">
        <v>34</v>
      </c>
      <c r="T1025">
        <v>1</v>
      </c>
      <c r="U1025">
        <v>2</v>
      </c>
      <c r="V1025" t="s">
        <v>28</v>
      </c>
      <c r="W1025">
        <v>90</v>
      </c>
      <c r="X1025">
        <v>3</v>
      </c>
      <c r="Y1025">
        <v>1</v>
      </c>
      <c r="Z1025" t="s">
        <v>37</v>
      </c>
      <c r="AA1025">
        <v>10494</v>
      </c>
      <c r="AB1025">
        <v>2</v>
      </c>
      <c r="AC1025">
        <v>22</v>
      </c>
      <c r="AD1025">
        <v>4</v>
      </c>
      <c r="AE1025">
        <v>4</v>
      </c>
      <c r="AF1025">
        <v>1</v>
      </c>
      <c r="AG1025">
        <v>5</v>
      </c>
      <c r="AH1025">
        <v>3</v>
      </c>
      <c r="AI1025">
        <v>2</v>
      </c>
      <c r="AJ1025">
        <v>1</v>
      </c>
      <c r="AK1025" t="str">
        <f>IF(Table2[[#This Row],[Alpha]]&gt;3%,"high performer",IF(Table2[[#This Row],[Alpha]]&gt;0%,"average performer","low performer"))</f>
        <v>low performer</v>
      </c>
      <c r="AL1025" s="8">
        <v>2658.7492781258675</v>
      </c>
      <c r="AM1025">
        <f>Table2[[#This Row],[Salary]]/Table2[[#This Row],[Market Salary]]</f>
        <v>0.77705709861303962</v>
      </c>
      <c r="AN1025" t="str">
        <f>IF(AND(Table2[[#This Row],[Alpha]]&gt;3%,Table2[[#This Row],[Salary]]&lt;MEDIAN(G:G)),"Underpaid",IF(AND(Table2[[#This Row],[Alpha]]&lt;0,Table2[[#This Row],[Salary]]&gt;MEDIAN(G:G)),"Overpaid","Fair"))</f>
        <v>Fair</v>
      </c>
      <c r="AO1025" t="str">
        <f>IF(AND(Table2[[#This Row],[Alpha]]&gt;3%,Table2[[#This Row],[Tenure]]&gt;5),"Ready Now",IF(AND(Table2[[#This Row],[Alpha]]&gt;0,Table2[[#This Row],[Tenure]]&gt;3),"Ready Soon","Not Ready"))</f>
        <v>Not Ready</v>
      </c>
    </row>
    <row r="1026" spans="1:41" x14ac:dyDescent="0.35">
      <c r="A1026">
        <v>47</v>
      </c>
      <c r="B1026" t="s">
        <v>32</v>
      </c>
      <c r="C1026">
        <v>1</v>
      </c>
      <c r="D1026" t="s">
        <v>29</v>
      </c>
      <c r="E1026" t="s">
        <v>47</v>
      </c>
      <c r="F1026">
        <v>3</v>
      </c>
      <c r="G1026" s="7">
        <v>17169</v>
      </c>
      <c r="H1026" t="s">
        <v>32</v>
      </c>
      <c r="I1026">
        <v>4</v>
      </c>
      <c r="J1026">
        <v>20</v>
      </c>
      <c r="K1026" s="5">
        <v>0.15</v>
      </c>
      <c r="L1026" s="5">
        <v>7.0000000000000007E-2</v>
      </c>
      <c r="M1026" s="6">
        <f t="shared" ref="M1026:M1089" si="48">K1026-L1026</f>
        <v>7.9999999999999988E-2</v>
      </c>
      <c r="N1026" s="8">
        <f t="shared" ref="N1026:N1089" si="49">G1026 * 0.2</f>
        <v>3433.8</v>
      </c>
      <c r="O1026">
        <v>4500</v>
      </c>
      <c r="P1026" t="str">
        <f t="shared" si="47"/>
        <v>low</v>
      </c>
      <c r="Q1026" t="s">
        <v>26</v>
      </c>
      <c r="R1026">
        <v>359</v>
      </c>
      <c r="S1026" t="s">
        <v>34</v>
      </c>
      <c r="T1026">
        <v>2</v>
      </c>
      <c r="U1026">
        <v>4</v>
      </c>
      <c r="V1026" t="s">
        <v>40</v>
      </c>
      <c r="W1026">
        <v>82</v>
      </c>
      <c r="X1026">
        <v>3</v>
      </c>
      <c r="Y1026">
        <v>4</v>
      </c>
      <c r="Z1026" t="s">
        <v>37</v>
      </c>
      <c r="AA1026">
        <v>26703</v>
      </c>
      <c r="AB1026">
        <v>3</v>
      </c>
      <c r="AC1026">
        <v>19</v>
      </c>
      <c r="AD1026">
        <v>3</v>
      </c>
      <c r="AE1026">
        <v>2</v>
      </c>
      <c r="AF1026">
        <v>2</v>
      </c>
      <c r="AG1026">
        <v>26</v>
      </c>
      <c r="AH1026">
        <v>2</v>
      </c>
      <c r="AI1026">
        <v>17</v>
      </c>
      <c r="AJ1026">
        <v>5</v>
      </c>
      <c r="AK1026" t="str">
        <f>IF(Table2[[#This Row],[Alpha]]&gt;3%,"high performer",IF(Table2[[#This Row],[Alpha]]&gt;0%,"average performer","low performer"))</f>
        <v>high performer</v>
      </c>
      <c r="AL1026" s="8">
        <v>18302.913429340475</v>
      </c>
      <c r="AM1026">
        <f>Table2[[#This Row],[Salary]]/Table2[[#This Row],[Market Salary]]</f>
        <v>0.93804738061412918</v>
      </c>
      <c r="AN1026" t="str">
        <f>IF(AND(Table2[[#This Row],[Alpha]]&gt;3%,Table2[[#This Row],[Salary]]&lt;MEDIAN(G:G)),"Underpaid",IF(AND(Table2[[#This Row],[Alpha]]&lt;0,Table2[[#This Row],[Salary]]&gt;MEDIAN(G:G)),"Overpaid","Fair"))</f>
        <v>Fair</v>
      </c>
      <c r="AO1026" t="str">
        <f>IF(AND(Table2[[#This Row],[Alpha]]&gt;3%,Table2[[#This Row],[Tenure]]&gt;5),"Ready Now",IF(AND(Table2[[#This Row],[Alpha]]&gt;0,Table2[[#This Row],[Tenure]]&gt;3),"Ready Soon","Not Ready"))</f>
        <v>Ready Now</v>
      </c>
    </row>
    <row r="1027" spans="1:41" x14ac:dyDescent="0.35">
      <c r="A1027">
        <v>24</v>
      </c>
      <c r="B1027" t="s">
        <v>32</v>
      </c>
      <c r="C1027">
        <v>4</v>
      </c>
      <c r="D1027" t="s">
        <v>29</v>
      </c>
      <c r="E1027" t="s">
        <v>30</v>
      </c>
      <c r="F1027">
        <v>3</v>
      </c>
      <c r="G1027" s="7">
        <v>4162</v>
      </c>
      <c r="H1027" t="s">
        <v>25</v>
      </c>
      <c r="I1027">
        <v>3</v>
      </c>
      <c r="J1027">
        <v>5</v>
      </c>
      <c r="K1027" s="5">
        <v>0.15</v>
      </c>
      <c r="L1027" s="5">
        <v>7.0000000000000007E-2</v>
      </c>
      <c r="M1027" s="6">
        <f t="shared" si="48"/>
        <v>7.9999999999999988E-2</v>
      </c>
      <c r="N1027" s="8">
        <f t="shared" si="49"/>
        <v>832.40000000000009</v>
      </c>
      <c r="O1027">
        <v>500</v>
      </c>
      <c r="P1027" t="str">
        <f t="shared" ref="P1027:P1090" si="50">IF(G1026&lt;7000,"low",IF(G1026&lt;14000,"medium","High"))</f>
        <v>High</v>
      </c>
      <c r="Q1027" t="s">
        <v>26</v>
      </c>
      <c r="R1027">
        <v>1476</v>
      </c>
      <c r="S1027" t="s">
        <v>27</v>
      </c>
      <c r="T1027">
        <v>4</v>
      </c>
      <c r="U1027">
        <v>1</v>
      </c>
      <c r="V1027" t="s">
        <v>40</v>
      </c>
      <c r="W1027">
        <v>42</v>
      </c>
      <c r="X1027">
        <v>3</v>
      </c>
      <c r="Y1027">
        <v>2</v>
      </c>
      <c r="Z1027" t="s">
        <v>37</v>
      </c>
      <c r="AA1027">
        <v>15211</v>
      </c>
      <c r="AB1027">
        <v>1</v>
      </c>
      <c r="AC1027">
        <v>12</v>
      </c>
      <c r="AD1027">
        <v>3</v>
      </c>
      <c r="AE1027">
        <v>3</v>
      </c>
      <c r="AF1027">
        <v>2</v>
      </c>
      <c r="AG1027">
        <v>5</v>
      </c>
      <c r="AH1027">
        <v>3</v>
      </c>
      <c r="AI1027">
        <v>4</v>
      </c>
      <c r="AJ1027">
        <v>0</v>
      </c>
      <c r="AK1027" t="str">
        <f>IF(Table2[[#This Row],[Alpha]]&gt;3%,"high performer",IF(Table2[[#This Row],[Alpha]]&gt;0%,"average performer","low performer"))</f>
        <v>high performer</v>
      </c>
      <c r="AL1027" s="8">
        <v>4669.6175397018533</v>
      </c>
      <c r="AM1027">
        <f>Table2[[#This Row],[Salary]]/Table2[[#This Row],[Market Salary]]</f>
        <v>0.89129355126281629</v>
      </c>
      <c r="AN1027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027" t="str">
        <f>IF(AND(Table2[[#This Row],[Alpha]]&gt;3%,Table2[[#This Row],[Tenure]]&gt;5),"Ready Now",IF(AND(Table2[[#This Row],[Alpha]]&gt;0,Table2[[#This Row],[Tenure]]&gt;3),"Ready Soon","Not Ready"))</f>
        <v>Ready Soon</v>
      </c>
    </row>
    <row r="1028" spans="1:41" x14ac:dyDescent="0.35">
      <c r="A1028">
        <v>32</v>
      </c>
      <c r="B1028" t="s">
        <v>32</v>
      </c>
      <c r="C1028">
        <v>4</v>
      </c>
      <c r="D1028" t="s">
        <v>35</v>
      </c>
      <c r="E1028" t="s">
        <v>30</v>
      </c>
      <c r="F1028">
        <v>4</v>
      </c>
      <c r="G1028" s="7">
        <v>9204</v>
      </c>
      <c r="H1028" t="s">
        <v>32</v>
      </c>
      <c r="I1028">
        <v>2</v>
      </c>
      <c r="J1028">
        <v>4</v>
      </c>
      <c r="K1028" s="5">
        <v>0.1</v>
      </c>
      <c r="L1028" s="5">
        <v>0.1</v>
      </c>
      <c r="M1028" s="6">
        <f t="shared" si="48"/>
        <v>0</v>
      </c>
      <c r="N1028" s="8">
        <f t="shared" si="49"/>
        <v>1840.8000000000002</v>
      </c>
      <c r="O1028">
        <v>500</v>
      </c>
      <c r="P1028" t="str">
        <f t="shared" si="50"/>
        <v>low</v>
      </c>
      <c r="Q1028" t="s">
        <v>26</v>
      </c>
      <c r="R1028">
        <v>601</v>
      </c>
      <c r="S1028" t="s">
        <v>27</v>
      </c>
      <c r="T1028">
        <v>7</v>
      </c>
      <c r="U1028">
        <v>5</v>
      </c>
      <c r="V1028" t="s">
        <v>48</v>
      </c>
      <c r="W1028">
        <v>97</v>
      </c>
      <c r="X1028">
        <v>3</v>
      </c>
      <c r="Y1028">
        <v>2</v>
      </c>
      <c r="Z1028" t="s">
        <v>37</v>
      </c>
      <c r="AA1028">
        <v>23343</v>
      </c>
      <c r="AB1028">
        <v>4</v>
      </c>
      <c r="AC1028">
        <v>12</v>
      </c>
      <c r="AD1028">
        <v>3</v>
      </c>
      <c r="AE1028">
        <v>3</v>
      </c>
      <c r="AF1028">
        <v>1</v>
      </c>
      <c r="AG1028">
        <v>7</v>
      </c>
      <c r="AH1028">
        <v>3</v>
      </c>
      <c r="AI1028">
        <v>3</v>
      </c>
      <c r="AJ1028">
        <v>0</v>
      </c>
      <c r="AK1028" t="str">
        <f>IF(Table2[[#This Row],[Alpha]]&gt;3%,"high performer",IF(Table2[[#This Row],[Alpha]]&gt;0%,"average performer","low performer"))</f>
        <v>low performer</v>
      </c>
      <c r="AL1028" s="8">
        <v>10492.506219751605</v>
      </c>
      <c r="AM1028">
        <f>Table2[[#This Row],[Salary]]/Table2[[#This Row],[Market Salary]]</f>
        <v>0.87719747858466279</v>
      </c>
      <c r="AN1028" t="str">
        <f>IF(AND(Table2[[#This Row],[Alpha]]&gt;3%,Table2[[#This Row],[Salary]]&lt;MEDIAN(G:G)),"Underpaid",IF(AND(Table2[[#This Row],[Alpha]]&lt;0,Table2[[#This Row],[Salary]]&gt;MEDIAN(G:G)),"Overpaid","Fair"))</f>
        <v>Fair</v>
      </c>
      <c r="AO1028" t="str">
        <f>IF(AND(Table2[[#This Row],[Alpha]]&gt;3%,Table2[[#This Row],[Tenure]]&gt;5),"Ready Now",IF(AND(Table2[[#This Row],[Alpha]]&gt;0,Table2[[#This Row],[Tenure]]&gt;3),"Ready Soon","Not Ready"))</f>
        <v>Not Ready</v>
      </c>
    </row>
    <row r="1029" spans="1:41" x14ac:dyDescent="0.35">
      <c r="A1029">
        <v>34</v>
      </c>
      <c r="B1029" t="s">
        <v>32</v>
      </c>
      <c r="C1029">
        <v>4</v>
      </c>
      <c r="D1029" t="s">
        <v>29</v>
      </c>
      <c r="E1029" t="s">
        <v>39</v>
      </c>
      <c r="F1029">
        <v>2</v>
      </c>
      <c r="G1029" s="7">
        <v>3294</v>
      </c>
      <c r="H1029" t="s">
        <v>32</v>
      </c>
      <c r="I1029">
        <v>2</v>
      </c>
      <c r="J1029">
        <v>5</v>
      </c>
      <c r="K1029" s="5">
        <v>0.12</v>
      </c>
      <c r="L1029" s="5">
        <v>0.1</v>
      </c>
      <c r="M1029" s="6">
        <f t="shared" si="48"/>
        <v>1.999999999999999E-2</v>
      </c>
      <c r="N1029" s="8">
        <f t="shared" si="49"/>
        <v>658.80000000000007</v>
      </c>
      <c r="O1029">
        <v>3000</v>
      </c>
      <c r="P1029" t="str">
        <f t="shared" si="50"/>
        <v>medium</v>
      </c>
      <c r="Q1029" t="s">
        <v>26</v>
      </c>
      <c r="R1029">
        <v>401</v>
      </c>
      <c r="S1029" t="s">
        <v>34</v>
      </c>
      <c r="T1029">
        <v>1</v>
      </c>
      <c r="U1029">
        <v>3</v>
      </c>
      <c r="V1029" t="s">
        <v>28</v>
      </c>
      <c r="W1029">
        <v>86</v>
      </c>
      <c r="X1029">
        <v>2</v>
      </c>
      <c r="Y1029">
        <v>1</v>
      </c>
      <c r="Z1029" t="s">
        <v>37</v>
      </c>
      <c r="AA1029">
        <v>3708</v>
      </c>
      <c r="AB1029">
        <v>5</v>
      </c>
      <c r="AC1029">
        <v>17</v>
      </c>
      <c r="AD1029">
        <v>3</v>
      </c>
      <c r="AE1029">
        <v>1</v>
      </c>
      <c r="AF1029">
        <v>1</v>
      </c>
      <c r="AG1029">
        <v>7</v>
      </c>
      <c r="AH1029">
        <v>2</v>
      </c>
      <c r="AI1029">
        <v>4</v>
      </c>
      <c r="AJ1029">
        <v>0</v>
      </c>
      <c r="AK1029" t="str">
        <f>IF(Table2[[#This Row],[Alpha]]&gt;3%,"high performer",IF(Table2[[#This Row],[Alpha]]&gt;0%,"average performer","low performer"))</f>
        <v>average performer</v>
      </c>
      <c r="AL1029" s="8">
        <v>3455.0493900169558</v>
      </c>
      <c r="AM1029">
        <f>Table2[[#This Row],[Salary]]/Table2[[#This Row],[Market Salary]]</f>
        <v>0.95338723941767867</v>
      </c>
      <c r="AN1029" t="str">
        <f>IF(AND(Table2[[#This Row],[Alpha]]&gt;3%,Table2[[#This Row],[Salary]]&lt;MEDIAN(G:G)),"Underpaid",IF(AND(Table2[[#This Row],[Alpha]]&lt;0,Table2[[#This Row],[Salary]]&gt;MEDIAN(G:G)),"Overpaid","Fair"))</f>
        <v>Fair</v>
      </c>
      <c r="AO1029" t="str">
        <f>IF(AND(Table2[[#This Row],[Alpha]]&gt;3%,Table2[[#This Row],[Tenure]]&gt;5),"Ready Now",IF(AND(Table2[[#This Row],[Alpha]]&gt;0,Table2[[#This Row],[Tenure]]&gt;3),"Ready Soon","Not Ready"))</f>
        <v>Ready Soon</v>
      </c>
    </row>
    <row r="1030" spans="1:41" x14ac:dyDescent="0.35">
      <c r="A1030">
        <v>41</v>
      </c>
      <c r="B1030" t="s">
        <v>32</v>
      </c>
      <c r="C1030">
        <v>2</v>
      </c>
      <c r="D1030" t="s">
        <v>35</v>
      </c>
      <c r="E1030" t="s">
        <v>36</v>
      </c>
      <c r="F1030">
        <v>3</v>
      </c>
      <c r="G1030" s="7">
        <v>2127</v>
      </c>
      <c r="H1030" t="s">
        <v>25</v>
      </c>
      <c r="I1030">
        <v>2</v>
      </c>
      <c r="J1030">
        <v>4</v>
      </c>
      <c r="K1030" s="5">
        <v>0.08</v>
      </c>
      <c r="L1030" s="5">
        <v>0.1</v>
      </c>
      <c r="M1030" s="6">
        <f t="shared" si="48"/>
        <v>-2.0000000000000004E-2</v>
      </c>
      <c r="N1030" s="8">
        <f t="shared" si="49"/>
        <v>425.40000000000003</v>
      </c>
      <c r="O1030">
        <v>3000</v>
      </c>
      <c r="P1030" t="str">
        <f t="shared" si="50"/>
        <v>low</v>
      </c>
      <c r="Q1030" t="s">
        <v>26</v>
      </c>
      <c r="R1030">
        <v>1283</v>
      </c>
      <c r="S1030" t="s">
        <v>34</v>
      </c>
      <c r="T1030">
        <v>5</v>
      </c>
      <c r="U1030">
        <v>5</v>
      </c>
      <c r="V1030" t="s">
        <v>40</v>
      </c>
      <c r="W1030">
        <v>90</v>
      </c>
      <c r="X1030">
        <v>4</v>
      </c>
      <c r="Y1030">
        <v>1</v>
      </c>
      <c r="Z1030" t="s">
        <v>37</v>
      </c>
      <c r="AA1030">
        <v>5561</v>
      </c>
      <c r="AB1030">
        <v>2</v>
      </c>
      <c r="AC1030">
        <v>12</v>
      </c>
      <c r="AD1030">
        <v>3</v>
      </c>
      <c r="AE1030">
        <v>1</v>
      </c>
      <c r="AF1030">
        <v>0</v>
      </c>
      <c r="AG1030">
        <v>7</v>
      </c>
      <c r="AH1030">
        <v>5</v>
      </c>
      <c r="AI1030">
        <v>2</v>
      </c>
      <c r="AJ1030">
        <v>0</v>
      </c>
      <c r="AK1030" t="str">
        <f>IF(Table2[[#This Row],[Alpha]]&gt;3%,"high performer",IF(Table2[[#This Row],[Alpha]]&gt;0%,"average performer","low performer"))</f>
        <v>low performer</v>
      </c>
      <c r="AL1030" s="8">
        <v>2617.6942726444222</v>
      </c>
      <c r="AM1030">
        <f>Table2[[#This Row],[Salary]]/Table2[[#This Row],[Market Salary]]</f>
        <v>0.81254714205081036</v>
      </c>
      <c r="AN1030" t="str">
        <f>IF(AND(Table2[[#This Row],[Alpha]]&gt;3%,Table2[[#This Row],[Salary]]&lt;MEDIAN(G:G)),"Underpaid",IF(AND(Table2[[#This Row],[Alpha]]&lt;0,Table2[[#This Row],[Salary]]&gt;MEDIAN(G:G)),"Overpaid","Fair"))</f>
        <v>Fair</v>
      </c>
      <c r="AO1030" t="str">
        <f>IF(AND(Table2[[#This Row],[Alpha]]&gt;3%,Table2[[#This Row],[Tenure]]&gt;5),"Ready Now",IF(AND(Table2[[#This Row],[Alpha]]&gt;0,Table2[[#This Row],[Tenure]]&gt;3),"Ready Soon","Not Ready"))</f>
        <v>Not Ready</v>
      </c>
    </row>
    <row r="1031" spans="1:41" x14ac:dyDescent="0.35">
      <c r="A1031">
        <v>40</v>
      </c>
      <c r="B1031" t="s">
        <v>32</v>
      </c>
      <c r="C1031">
        <v>3</v>
      </c>
      <c r="D1031" t="s">
        <v>35</v>
      </c>
      <c r="E1031" t="s">
        <v>39</v>
      </c>
      <c r="F1031">
        <v>3</v>
      </c>
      <c r="G1031" s="7">
        <v>3975</v>
      </c>
      <c r="H1031" t="s">
        <v>32</v>
      </c>
      <c r="I1031">
        <v>4</v>
      </c>
      <c r="J1031">
        <v>8</v>
      </c>
      <c r="K1031" s="5">
        <v>0.12</v>
      </c>
      <c r="L1031" s="5">
        <v>7.0000000000000007E-2</v>
      </c>
      <c r="M1031" s="6">
        <f t="shared" si="48"/>
        <v>4.9999999999999989E-2</v>
      </c>
      <c r="N1031" s="8">
        <f t="shared" si="49"/>
        <v>795</v>
      </c>
      <c r="O1031">
        <v>3000</v>
      </c>
      <c r="P1031" t="str">
        <f t="shared" si="50"/>
        <v>low</v>
      </c>
      <c r="Q1031" t="s">
        <v>44</v>
      </c>
      <c r="R1031">
        <v>663</v>
      </c>
      <c r="S1031" t="s">
        <v>34</v>
      </c>
      <c r="T1031">
        <v>9</v>
      </c>
      <c r="U1031">
        <v>4</v>
      </c>
      <c r="V1031" t="s">
        <v>38</v>
      </c>
      <c r="W1031">
        <v>81</v>
      </c>
      <c r="X1031">
        <v>3</v>
      </c>
      <c r="Y1031">
        <v>2</v>
      </c>
      <c r="Z1031" t="s">
        <v>41</v>
      </c>
      <c r="AA1031">
        <v>23099</v>
      </c>
      <c r="AB1031">
        <v>3</v>
      </c>
      <c r="AC1031">
        <v>11</v>
      </c>
      <c r="AD1031">
        <v>3</v>
      </c>
      <c r="AE1031">
        <v>3</v>
      </c>
      <c r="AF1031">
        <v>2</v>
      </c>
      <c r="AG1031">
        <v>11</v>
      </c>
      <c r="AH1031">
        <v>2</v>
      </c>
      <c r="AI1031">
        <v>7</v>
      </c>
      <c r="AJ1031">
        <v>0</v>
      </c>
      <c r="AK1031" t="str">
        <f>IF(Table2[[#This Row],[Alpha]]&gt;3%,"high performer",IF(Table2[[#This Row],[Alpha]]&gt;0%,"average performer","low performer"))</f>
        <v>high performer</v>
      </c>
      <c r="AL1031" s="8">
        <v>4446.974496105021</v>
      </c>
      <c r="AM1031">
        <f>Table2[[#This Row],[Salary]]/Table2[[#This Row],[Market Salary]]</f>
        <v>0.89386615630055666</v>
      </c>
      <c r="AN1031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031" t="str">
        <f>IF(AND(Table2[[#This Row],[Alpha]]&gt;3%,Table2[[#This Row],[Tenure]]&gt;5),"Ready Now",IF(AND(Table2[[#This Row],[Alpha]]&gt;0,Table2[[#This Row],[Tenure]]&gt;3),"Ready Soon","Not Ready"))</f>
        <v>Ready Now</v>
      </c>
    </row>
    <row r="1032" spans="1:41" x14ac:dyDescent="0.35">
      <c r="A1032">
        <v>31</v>
      </c>
      <c r="B1032" t="s">
        <v>32</v>
      </c>
      <c r="C1032">
        <v>1</v>
      </c>
      <c r="D1032" t="s">
        <v>35</v>
      </c>
      <c r="E1032" t="s">
        <v>30</v>
      </c>
      <c r="F1032">
        <v>4</v>
      </c>
      <c r="G1032" s="7">
        <v>10793</v>
      </c>
      <c r="H1032" t="s">
        <v>32</v>
      </c>
      <c r="I1032">
        <v>3</v>
      </c>
      <c r="J1032">
        <v>13</v>
      </c>
      <c r="K1032" s="5">
        <v>0.08</v>
      </c>
      <c r="L1032" s="5">
        <v>7.0000000000000007E-2</v>
      </c>
      <c r="M1032" s="6">
        <f t="shared" si="48"/>
        <v>9.999999999999995E-3</v>
      </c>
      <c r="N1032" s="8">
        <f t="shared" si="49"/>
        <v>2158.6</v>
      </c>
      <c r="O1032">
        <v>3000</v>
      </c>
      <c r="P1032" t="str">
        <f t="shared" si="50"/>
        <v>low</v>
      </c>
      <c r="Q1032" t="s">
        <v>26</v>
      </c>
      <c r="R1032">
        <v>326</v>
      </c>
      <c r="S1032" t="s">
        <v>27</v>
      </c>
      <c r="T1032">
        <v>8</v>
      </c>
      <c r="U1032">
        <v>2</v>
      </c>
      <c r="V1032" t="s">
        <v>28</v>
      </c>
      <c r="W1032">
        <v>31</v>
      </c>
      <c r="X1032">
        <v>3</v>
      </c>
      <c r="Y1032">
        <v>3</v>
      </c>
      <c r="Z1032" t="s">
        <v>41</v>
      </c>
      <c r="AA1032">
        <v>8386</v>
      </c>
      <c r="AB1032">
        <v>1</v>
      </c>
      <c r="AC1032">
        <v>18</v>
      </c>
      <c r="AD1032">
        <v>3</v>
      </c>
      <c r="AE1032">
        <v>1</v>
      </c>
      <c r="AF1032">
        <v>1</v>
      </c>
      <c r="AG1032">
        <v>13</v>
      </c>
      <c r="AH1032">
        <v>5</v>
      </c>
      <c r="AI1032">
        <v>7</v>
      </c>
      <c r="AJ1032">
        <v>9</v>
      </c>
      <c r="AK1032" t="str">
        <f>IF(Table2[[#This Row],[Alpha]]&gt;3%,"high performer",IF(Table2[[#This Row],[Alpha]]&gt;0%,"average performer","low performer"))</f>
        <v>average performer</v>
      </c>
      <c r="AL1032" s="8">
        <v>13402.172845349498</v>
      </c>
      <c r="AM1032">
        <f>Table2[[#This Row],[Salary]]/Table2[[#This Row],[Market Salary]]</f>
        <v>0.80531717688935267</v>
      </c>
      <c r="AN1032" t="str">
        <f>IF(AND(Table2[[#This Row],[Alpha]]&gt;3%,Table2[[#This Row],[Salary]]&lt;MEDIAN(G:G)),"Underpaid",IF(AND(Table2[[#This Row],[Alpha]]&lt;0,Table2[[#This Row],[Salary]]&gt;MEDIAN(G:G)),"Overpaid","Fair"))</f>
        <v>Fair</v>
      </c>
      <c r="AO1032" t="str">
        <f>IF(AND(Table2[[#This Row],[Alpha]]&gt;3%,Table2[[#This Row],[Tenure]]&gt;5),"Ready Now",IF(AND(Table2[[#This Row],[Alpha]]&gt;0,Table2[[#This Row],[Tenure]]&gt;3),"Ready Soon","Not Ready"))</f>
        <v>Ready Soon</v>
      </c>
    </row>
    <row r="1033" spans="1:41" x14ac:dyDescent="0.35">
      <c r="A1033">
        <v>46</v>
      </c>
      <c r="B1033" t="s">
        <v>25</v>
      </c>
      <c r="C1033">
        <v>1</v>
      </c>
      <c r="D1033" t="s">
        <v>35</v>
      </c>
      <c r="E1033" t="s">
        <v>30</v>
      </c>
      <c r="F1033">
        <v>4</v>
      </c>
      <c r="G1033" s="7">
        <v>10096</v>
      </c>
      <c r="H1033" t="s">
        <v>32</v>
      </c>
      <c r="I1033">
        <v>4</v>
      </c>
      <c r="J1033">
        <v>7</v>
      </c>
      <c r="K1033" s="5">
        <v>0.12</v>
      </c>
      <c r="L1033" s="5">
        <v>0.1</v>
      </c>
      <c r="M1033" s="6">
        <f t="shared" si="48"/>
        <v>1.999999999999999E-2</v>
      </c>
      <c r="N1033" s="8">
        <f t="shared" si="49"/>
        <v>2019.2</v>
      </c>
      <c r="O1033">
        <v>500</v>
      </c>
      <c r="P1033" t="str">
        <f t="shared" si="50"/>
        <v>medium</v>
      </c>
      <c r="Q1033" t="s">
        <v>26</v>
      </c>
      <c r="R1033">
        <v>377</v>
      </c>
      <c r="S1033" t="s">
        <v>27</v>
      </c>
      <c r="T1033">
        <v>9</v>
      </c>
      <c r="U1033">
        <v>3</v>
      </c>
      <c r="V1033" t="s">
        <v>48</v>
      </c>
      <c r="W1033">
        <v>52</v>
      </c>
      <c r="X1033">
        <v>3</v>
      </c>
      <c r="Y1033">
        <v>3</v>
      </c>
      <c r="Z1033" t="s">
        <v>41</v>
      </c>
      <c r="AA1033">
        <v>15986</v>
      </c>
      <c r="AB1033">
        <v>4</v>
      </c>
      <c r="AC1033">
        <v>11</v>
      </c>
      <c r="AD1033">
        <v>3</v>
      </c>
      <c r="AE1033">
        <v>1</v>
      </c>
      <c r="AF1033">
        <v>1</v>
      </c>
      <c r="AG1033">
        <v>28</v>
      </c>
      <c r="AH1033">
        <v>1</v>
      </c>
      <c r="AI1033">
        <v>7</v>
      </c>
      <c r="AJ1033">
        <v>4</v>
      </c>
      <c r="AK1033" t="str">
        <f>IF(Table2[[#This Row],[Alpha]]&gt;3%,"high performer",IF(Table2[[#This Row],[Alpha]]&gt;0%,"average performer","low performer"))</f>
        <v>average performer</v>
      </c>
      <c r="AL1033" s="8">
        <v>12222.321578154937</v>
      </c>
      <c r="AM1033">
        <f>Table2[[#This Row],[Salary]]/Table2[[#This Row],[Market Salary]]</f>
        <v>0.82602964874076534</v>
      </c>
      <c r="AN1033" t="str">
        <f>IF(AND(Table2[[#This Row],[Alpha]]&gt;3%,Table2[[#This Row],[Salary]]&lt;MEDIAN(G:G)),"Underpaid",IF(AND(Table2[[#This Row],[Alpha]]&lt;0,Table2[[#This Row],[Salary]]&gt;MEDIAN(G:G)),"Overpaid","Fair"))</f>
        <v>Fair</v>
      </c>
      <c r="AO1033" t="str">
        <f>IF(AND(Table2[[#This Row],[Alpha]]&gt;3%,Table2[[#This Row],[Tenure]]&gt;5),"Ready Now",IF(AND(Table2[[#This Row],[Alpha]]&gt;0,Table2[[#This Row],[Tenure]]&gt;3),"Ready Soon","Not Ready"))</f>
        <v>Ready Soon</v>
      </c>
    </row>
    <row r="1034" spans="1:41" x14ac:dyDescent="0.35">
      <c r="A1034">
        <v>39</v>
      </c>
      <c r="B1034" t="s">
        <v>25</v>
      </c>
      <c r="C1034">
        <v>1</v>
      </c>
      <c r="D1034" t="s">
        <v>29</v>
      </c>
      <c r="E1034" t="s">
        <v>39</v>
      </c>
      <c r="F1034">
        <v>1</v>
      </c>
      <c r="G1034" s="7">
        <v>3646</v>
      </c>
      <c r="H1034" t="s">
        <v>25</v>
      </c>
      <c r="I1034">
        <v>4</v>
      </c>
      <c r="J1034">
        <v>1</v>
      </c>
      <c r="K1034" s="5">
        <v>0.08</v>
      </c>
      <c r="L1034" s="5">
        <v>0.11</v>
      </c>
      <c r="M1034" s="6">
        <f t="shared" si="48"/>
        <v>-0.03</v>
      </c>
      <c r="N1034" s="8">
        <f t="shared" si="49"/>
        <v>729.2</v>
      </c>
      <c r="O1034">
        <v>4500</v>
      </c>
      <c r="P1034" t="str">
        <f t="shared" si="50"/>
        <v>medium</v>
      </c>
      <c r="Q1034" t="s">
        <v>44</v>
      </c>
      <c r="R1034">
        <v>592</v>
      </c>
      <c r="S1034" t="s">
        <v>34</v>
      </c>
      <c r="T1034">
        <v>2</v>
      </c>
      <c r="U1034">
        <v>3</v>
      </c>
      <c r="V1034" t="s">
        <v>28</v>
      </c>
      <c r="W1034">
        <v>54</v>
      </c>
      <c r="X1034">
        <v>2</v>
      </c>
      <c r="Y1034">
        <v>1</v>
      </c>
      <c r="Z1034" t="s">
        <v>31</v>
      </c>
      <c r="AA1034">
        <v>17181</v>
      </c>
      <c r="AB1034">
        <v>2</v>
      </c>
      <c r="AC1034">
        <v>23</v>
      </c>
      <c r="AD1034">
        <v>4</v>
      </c>
      <c r="AE1034">
        <v>2</v>
      </c>
      <c r="AF1034">
        <v>0</v>
      </c>
      <c r="AG1034">
        <v>11</v>
      </c>
      <c r="AH1034">
        <v>2</v>
      </c>
      <c r="AI1034">
        <v>0</v>
      </c>
      <c r="AJ1034">
        <v>0</v>
      </c>
      <c r="AK1034" t="str">
        <f>IF(Table2[[#This Row],[Alpha]]&gt;3%,"high performer",IF(Table2[[#This Row],[Alpha]]&gt;0%,"average performer","low performer"))</f>
        <v>low performer</v>
      </c>
      <c r="AL1034" s="8">
        <v>4459.3837342633478</v>
      </c>
      <c r="AM1034">
        <f>Table2[[#This Row],[Salary]]/Table2[[#This Row],[Market Salary]]</f>
        <v>0.81760176232115356</v>
      </c>
      <c r="AN1034" t="str">
        <f>IF(AND(Table2[[#This Row],[Alpha]]&gt;3%,Table2[[#This Row],[Salary]]&lt;MEDIAN(G:G)),"Underpaid",IF(AND(Table2[[#This Row],[Alpha]]&lt;0,Table2[[#This Row],[Salary]]&gt;MEDIAN(G:G)),"Overpaid","Fair"))</f>
        <v>Fair</v>
      </c>
      <c r="AO1034" t="str">
        <f>IF(AND(Table2[[#This Row],[Alpha]]&gt;3%,Table2[[#This Row],[Tenure]]&gt;5),"Ready Now",IF(AND(Table2[[#This Row],[Alpha]]&gt;0,Table2[[#This Row],[Tenure]]&gt;3),"Ready Soon","Not Ready"))</f>
        <v>Not Ready</v>
      </c>
    </row>
    <row r="1035" spans="1:41" x14ac:dyDescent="0.35">
      <c r="A1035">
        <v>31</v>
      </c>
      <c r="B1035" t="s">
        <v>25</v>
      </c>
      <c r="C1035">
        <v>3</v>
      </c>
      <c r="D1035" t="s">
        <v>29</v>
      </c>
      <c r="E1035" t="s">
        <v>42</v>
      </c>
      <c r="F1035">
        <v>2</v>
      </c>
      <c r="G1035" s="7">
        <v>7446</v>
      </c>
      <c r="H1035" t="s">
        <v>32</v>
      </c>
      <c r="I1035">
        <v>3</v>
      </c>
      <c r="J1035">
        <v>10</v>
      </c>
      <c r="K1035" s="5">
        <v>0.12</v>
      </c>
      <c r="L1035" s="5">
        <v>0.09</v>
      </c>
      <c r="M1035" s="6">
        <f t="shared" si="48"/>
        <v>0.03</v>
      </c>
      <c r="N1035" s="8">
        <f t="shared" si="49"/>
        <v>1489.2</v>
      </c>
      <c r="O1035">
        <v>1200</v>
      </c>
      <c r="P1035" t="str">
        <f t="shared" si="50"/>
        <v>low</v>
      </c>
      <c r="Q1035" t="s">
        <v>33</v>
      </c>
      <c r="R1035">
        <v>1445</v>
      </c>
      <c r="S1035" t="s">
        <v>34</v>
      </c>
      <c r="T1035">
        <v>1</v>
      </c>
      <c r="U1035">
        <v>5</v>
      </c>
      <c r="V1035" t="s">
        <v>28</v>
      </c>
      <c r="W1035">
        <v>100</v>
      </c>
      <c r="X1035">
        <v>4</v>
      </c>
      <c r="Y1035">
        <v>3</v>
      </c>
      <c r="Z1035" t="s">
        <v>31</v>
      </c>
      <c r="AA1035">
        <v>8931</v>
      </c>
      <c r="AB1035">
        <v>1</v>
      </c>
      <c r="AC1035">
        <v>11</v>
      </c>
      <c r="AD1035">
        <v>3</v>
      </c>
      <c r="AE1035">
        <v>1</v>
      </c>
      <c r="AF1035">
        <v>0</v>
      </c>
      <c r="AG1035">
        <v>10</v>
      </c>
      <c r="AH1035">
        <v>2</v>
      </c>
      <c r="AI1035">
        <v>8</v>
      </c>
      <c r="AJ1035">
        <v>4</v>
      </c>
      <c r="AK1035" t="str">
        <f>IF(Table2[[#This Row],[Alpha]]&gt;3%,"high performer",IF(Table2[[#This Row],[Alpha]]&gt;0%,"average performer","low performer"))</f>
        <v>average performer</v>
      </c>
      <c r="AL1035" s="8">
        <v>7549.984414884877</v>
      </c>
      <c r="AM1035">
        <f>Table2[[#This Row],[Salary]]/Table2[[#This Row],[Market Salary]]</f>
        <v>0.98622720138602271</v>
      </c>
      <c r="AN1035" t="str">
        <f>IF(AND(Table2[[#This Row],[Alpha]]&gt;3%,Table2[[#This Row],[Salary]]&lt;MEDIAN(G:G)),"Underpaid",IF(AND(Table2[[#This Row],[Alpha]]&lt;0,Table2[[#This Row],[Salary]]&gt;MEDIAN(G:G)),"Overpaid","Fair"))</f>
        <v>Fair</v>
      </c>
      <c r="AO1035" t="str">
        <f>IF(AND(Table2[[#This Row],[Alpha]]&gt;3%,Table2[[#This Row],[Tenure]]&gt;5),"Ready Now",IF(AND(Table2[[#This Row],[Alpha]]&gt;0,Table2[[#This Row],[Tenure]]&gt;3),"Ready Soon","Not Ready"))</f>
        <v>Ready Soon</v>
      </c>
    </row>
    <row r="1036" spans="1:41" x14ac:dyDescent="0.35">
      <c r="A1036">
        <v>45</v>
      </c>
      <c r="B1036" t="s">
        <v>32</v>
      </c>
      <c r="C1036">
        <v>2</v>
      </c>
      <c r="D1036" t="s">
        <v>35</v>
      </c>
      <c r="E1036" t="s">
        <v>43</v>
      </c>
      <c r="F1036">
        <v>1</v>
      </c>
      <c r="G1036" s="7">
        <v>10851</v>
      </c>
      <c r="H1036" t="s">
        <v>25</v>
      </c>
      <c r="I1036">
        <v>3</v>
      </c>
      <c r="J1036">
        <v>7</v>
      </c>
      <c r="K1036" s="5">
        <v>0.08</v>
      </c>
      <c r="L1036" s="5">
        <v>0.09</v>
      </c>
      <c r="M1036" s="6">
        <f t="shared" si="48"/>
        <v>-9.999999999999995E-3</v>
      </c>
      <c r="N1036" s="8">
        <f t="shared" si="49"/>
        <v>2170.2000000000003</v>
      </c>
      <c r="O1036">
        <v>1200</v>
      </c>
      <c r="P1036" t="str">
        <f t="shared" si="50"/>
        <v>medium</v>
      </c>
      <c r="Q1036" t="s">
        <v>26</v>
      </c>
      <c r="R1036">
        <v>1038</v>
      </c>
      <c r="S1036" t="s">
        <v>34</v>
      </c>
      <c r="T1036">
        <v>20</v>
      </c>
      <c r="U1036">
        <v>3</v>
      </c>
      <c r="V1036" t="s">
        <v>40</v>
      </c>
      <c r="W1036">
        <v>95</v>
      </c>
      <c r="X1036">
        <v>1</v>
      </c>
      <c r="Y1036">
        <v>3</v>
      </c>
      <c r="Z1036" t="s">
        <v>41</v>
      </c>
      <c r="AA1036">
        <v>19863</v>
      </c>
      <c r="AB1036">
        <v>2</v>
      </c>
      <c r="AC1036">
        <v>18</v>
      </c>
      <c r="AD1036">
        <v>3</v>
      </c>
      <c r="AE1036">
        <v>2</v>
      </c>
      <c r="AF1036">
        <v>1</v>
      </c>
      <c r="AG1036">
        <v>24</v>
      </c>
      <c r="AH1036">
        <v>2</v>
      </c>
      <c r="AI1036">
        <v>7</v>
      </c>
      <c r="AJ1036">
        <v>0</v>
      </c>
      <c r="AK1036" t="str">
        <f>IF(Table2[[#This Row],[Alpha]]&gt;3%,"high performer",IF(Table2[[#This Row],[Alpha]]&gt;0%,"average performer","low performer"))</f>
        <v>low performer</v>
      </c>
      <c r="AL1036" s="8">
        <v>11811.494705443927</v>
      </c>
      <c r="AM1036">
        <f>Table2[[#This Row],[Salary]]/Table2[[#This Row],[Market Salary]]</f>
        <v>0.91868135833805742</v>
      </c>
      <c r="AN1036" t="str">
        <f>IF(AND(Table2[[#This Row],[Alpha]]&gt;3%,Table2[[#This Row],[Salary]]&lt;MEDIAN(G:G)),"Underpaid",IF(AND(Table2[[#This Row],[Alpha]]&lt;0,Table2[[#This Row],[Salary]]&gt;MEDIAN(G:G)),"Overpaid","Fair"))</f>
        <v>Overpaid</v>
      </c>
      <c r="AO1036" t="str">
        <f>IF(AND(Table2[[#This Row],[Alpha]]&gt;3%,Table2[[#This Row],[Tenure]]&gt;5),"Ready Now",IF(AND(Table2[[#This Row],[Alpha]]&gt;0,Table2[[#This Row],[Tenure]]&gt;3),"Ready Soon","Not Ready"))</f>
        <v>Not Ready</v>
      </c>
    </row>
    <row r="1037" spans="1:41" x14ac:dyDescent="0.35">
      <c r="A1037">
        <v>31</v>
      </c>
      <c r="B1037" t="s">
        <v>32</v>
      </c>
      <c r="C1037">
        <v>4</v>
      </c>
      <c r="D1037" t="s">
        <v>29</v>
      </c>
      <c r="E1037" t="s">
        <v>50</v>
      </c>
      <c r="F1037">
        <v>2</v>
      </c>
      <c r="G1037" s="7">
        <v>2109</v>
      </c>
      <c r="H1037" t="s">
        <v>32</v>
      </c>
      <c r="I1037">
        <v>3</v>
      </c>
      <c r="J1037">
        <v>3</v>
      </c>
      <c r="K1037" s="5">
        <v>0.15</v>
      </c>
      <c r="L1037" s="5">
        <v>7.0000000000000007E-2</v>
      </c>
      <c r="M1037" s="6">
        <f t="shared" si="48"/>
        <v>7.9999999999999988E-2</v>
      </c>
      <c r="N1037" s="8">
        <f t="shared" si="49"/>
        <v>421.8</v>
      </c>
      <c r="O1037">
        <v>500</v>
      </c>
      <c r="P1037" t="str">
        <f t="shared" si="50"/>
        <v>medium</v>
      </c>
      <c r="Q1037" t="s">
        <v>26</v>
      </c>
      <c r="R1037">
        <v>1398</v>
      </c>
      <c r="S1037" t="s">
        <v>50</v>
      </c>
      <c r="T1037">
        <v>8</v>
      </c>
      <c r="U1037">
        <v>2</v>
      </c>
      <c r="V1037" t="s">
        <v>40</v>
      </c>
      <c r="W1037">
        <v>96</v>
      </c>
      <c r="X1037">
        <v>4</v>
      </c>
      <c r="Y1037">
        <v>1</v>
      </c>
      <c r="Z1037" t="s">
        <v>31</v>
      </c>
      <c r="AA1037">
        <v>24609</v>
      </c>
      <c r="AB1037">
        <v>9</v>
      </c>
      <c r="AC1037">
        <v>18</v>
      </c>
      <c r="AD1037">
        <v>3</v>
      </c>
      <c r="AE1037">
        <v>4</v>
      </c>
      <c r="AF1037">
        <v>0</v>
      </c>
      <c r="AG1037">
        <v>8</v>
      </c>
      <c r="AH1037">
        <v>3</v>
      </c>
      <c r="AI1037">
        <v>2</v>
      </c>
      <c r="AJ1037">
        <v>0</v>
      </c>
      <c r="AK1037" t="str">
        <f>IF(Table2[[#This Row],[Alpha]]&gt;3%,"high performer",IF(Table2[[#This Row],[Alpha]]&gt;0%,"average performer","low performer"))</f>
        <v>high performer</v>
      </c>
      <c r="AL1037" s="8">
        <v>2275.549044644647</v>
      </c>
      <c r="AM1037">
        <f>Table2[[#This Row],[Salary]]/Table2[[#This Row],[Market Salary]]</f>
        <v>0.9268092924489546</v>
      </c>
      <c r="AN1037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037" t="str">
        <f>IF(AND(Table2[[#This Row],[Alpha]]&gt;3%,Table2[[#This Row],[Tenure]]&gt;5),"Ready Now",IF(AND(Table2[[#This Row],[Alpha]]&gt;0,Table2[[#This Row],[Tenure]]&gt;3),"Ready Soon","Not Ready"))</f>
        <v>Not Ready</v>
      </c>
    </row>
    <row r="1038" spans="1:41" x14ac:dyDescent="0.35">
      <c r="A1038">
        <v>31</v>
      </c>
      <c r="B1038" t="s">
        <v>25</v>
      </c>
      <c r="C1038">
        <v>2</v>
      </c>
      <c r="D1038" t="s">
        <v>35</v>
      </c>
      <c r="E1038" t="s">
        <v>39</v>
      </c>
      <c r="F1038">
        <v>4</v>
      </c>
      <c r="G1038" s="7">
        <v>3722</v>
      </c>
      <c r="H1038" t="s">
        <v>25</v>
      </c>
      <c r="I1038">
        <v>1</v>
      </c>
      <c r="J1038">
        <v>2</v>
      </c>
      <c r="K1038" s="5">
        <v>0.1</v>
      </c>
      <c r="L1038" s="5">
        <v>0.1</v>
      </c>
      <c r="M1038" s="6">
        <f t="shared" si="48"/>
        <v>0</v>
      </c>
      <c r="N1038" s="8">
        <f t="shared" si="49"/>
        <v>744.40000000000009</v>
      </c>
      <c r="O1038">
        <v>500</v>
      </c>
      <c r="P1038" t="str">
        <f t="shared" si="50"/>
        <v>low</v>
      </c>
      <c r="Q1038" t="s">
        <v>33</v>
      </c>
      <c r="R1038">
        <v>523</v>
      </c>
      <c r="S1038" t="s">
        <v>34</v>
      </c>
      <c r="T1038">
        <v>2</v>
      </c>
      <c r="U1038">
        <v>3</v>
      </c>
      <c r="V1038" t="s">
        <v>28</v>
      </c>
      <c r="W1038">
        <v>94</v>
      </c>
      <c r="X1038">
        <v>3</v>
      </c>
      <c r="Y1038">
        <v>1</v>
      </c>
      <c r="Z1038" t="s">
        <v>37</v>
      </c>
      <c r="AA1038">
        <v>21081</v>
      </c>
      <c r="AB1038">
        <v>6</v>
      </c>
      <c r="AC1038">
        <v>13</v>
      </c>
      <c r="AD1038">
        <v>3</v>
      </c>
      <c r="AE1038">
        <v>3</v>
      </c>
      <c r="AF1038">
        <v>1</v>
      </c>
      <c r="AG1038">
        <v>7</v>
      </c>
      <c r="AH1038">
        <v>2</v>
      </c>
      <c r="AI1038">
        <v>2</v>
      </c>
      <c r="AJ1038">
        <v>2</v>
      </c>
      <c r="AK1038" t="str">
        <f>IF(Table2[[#This Row],[Alpha]]&gt;3%,"high performer",IF(Table2[[#This Row],[Alpha]]&gt;0%,"average performer","low performer"))</f>
        <v>low performer</v>
      </c>
      <c r="AL1038" s="8">
        <v>4501.3250911170935</v>
      </c>
      <c r="AM1038">
        <f>Table2[[#This Row],[Salary]]/Table2[[#This Row],[Market Salary]]</f>
        <v>0.82686762778920098</v>
      </c>
      <c r="AN1038" t="str">
        <f>IF(AND(Table2[[#This Row],[Alpha]]&gt;3%,Table2[[#This Row],[Salary]]&lt;MEDIAN(G:G)),"Underpaid",IF(AND(Table2[[#This Row],[Alpha]]&lt;0,Table2[[#This Row],[Salary]]&gt;MEDIAN(G:G)),"Overpaid","Fair"))</f>
        <v>Fair</v>
      </c>
      <c r="AO1038" t="str">
        <f>IF(AND(Table2[[#This Row],[Alpha]]&gt;3%,Table2[[#This Row],[Tenure]]&gt;5),"Ready Now",IF(AND(Table2[[#This Row],[Alpha]]&gt;0,Table2[[#This Row],[Tenure]]&gt;3),"Ready Soon","Not Ready"))</f>
        <v>Not Ready</v>
      </c>
    </row>
    <row r="1039" spans="1:41" x14ac:dyDescent="0.35">
      <c r="A1039">
        <v>45</v>
      </c>
      <c r="B1039" t="s">
        <v>32</v>
      </c>
      <c r="C1039">
        <v>2</v>
      </c>
      <c r="D1039" t="s">
        <v>35</v>
      </c>
      <c r="E1039" t="s">
        <v>42</v>
      </c>
      <c r="F1039">
        <v>4</v>
      </c>
      <c r="G1039" s="7">
        <v>9380</v>
      </c>
      <c r="H1039" t="s">
        <v>25</v>
      </c>
      <c r="I1039">
        <v>4</v>
      </c>
      <c r="J1039">
        <v>3</v>
      </c>
      <c r="K1039" s="5">
        <v>0.12</v>
      </c>
      <c r="L1039" s="5">
        <v>7.0000000000000007E-2</v>
      </c>
      <c r="M1039" s="6">
        <f t="shared" si="48"/>
        <v>4.9999999999999989E-2</v>
      </c>
      <c r="N1039" s="8">
        <f t="shared" si="49"/>
        <v>1876</v>
      </c>
      <c r="O1039">
        <v>3000</v>
      </c>
      <c r="P1039" t="str">
        <f t="shared" si="50"/>
        <v>low</v>
      </c>
      <c r="Q1039" t="s">
        <v>26</v>
      </c>
      <c r="R1039">
        <v>1448</v>
      </c>
      <c r="S1039" t="s">
        <v>34</v>
      </c>
      <c r="T1039">
        <v>29</v>
      </c>
      <c r="U1039">
        <v>3</v>
      </c>
      <c r="V1039" t="s">
        <v>49</v>
      </c>
      <c r="W1039">
        <v>55</v>
      </c>
      <c r="X1039">
        <v>3</v>
      </c>
      <c r="Y1039">
        <v>3</v>
      </c>
      <c r="Z1039" t="s">
        <v>37</v>
      </c>
      <c r="AA1039">
        <v>14720</v>
      </c>
      <c r="AB1039">
        <v>4</v>
      </c>
      <c r="AC1039">
        <v>18</v>
      </c>
      <c r="AD1039">
        <v>3</v>
      </c>
      <c r="AE1039">
        <v>4</v>
      </c>
      <c r="AF1039">
        <v>2</v>
      </c>
      <c r="AG1039">
        <v>10</v>
      </c>
      <c r="AH1039">
        <v>4</v>
      </c>
      <c r="AI1039">
        <v>1</v>
      </c>
      <c r="AJ1039">
        <v>1</v>
      </c>
      <c r="AK1039" t="str">
        <f>IF(Table2[[#This Row],[Alpha]]&gt;3%,"high performer",IF(Table2[[#This Row],[Alpha]]&gt;0%,"average performer","low performer"))</f>
        <v>high performer</v>
      </c>
      <c r="AL1039" s="8">
        <v>9623.6041995941996</v>
      </c>
      <c r="AM1039">
        <f>Table2[[#This Row],[Salary]]/Table2[[#This Row],[Market Salary]]</f>
        <v>0.97468680189440127</v>
      </c>
      <c r="AN1039" t="str">
        <f>IF(AND(Table2[[#This Row],[Alpha]]&gt;3%,Table2[[#This Row],[Salary]]&lt;MEDIAN(G:G)),"Underpaid",IF(AND(Table2[[#This Row],[Alpha]]&lt;0,Table2[[#This Row],[Salary]]&gt;MEDIAN(G:G)),"Overpaid","Fair"))</f>
        <v>Fair</v>
      </c>
      <c r="AO1039" t="str">
        <f>IF(AND(Table2[[#This Row],[Alpha]]&gt;3%,Table2[[#This Row],[Tenure]]&gt;5),"Ready Now",IF(AND(Table2[[#This Row],[Alpha]]&gt;0,Table2[[#This Row],[Tenure]]&gt;3),"Ready Soon","Not Ready"))</f>
        <v>Not Ready</v>
      </c>
    </row>
    <row r="1040" spans="1:41" x14ac:dyDescent="0.35">
      <c r="A1040">
        <v>48</v>
      </c>
      <c r="B1040" t="s">
        <v>32</v>
      </c>
      <c r="C1040">
        <v>3</v>
      </c>
      <c r="D1040" t="s">
        <v>35</v>
      </c>
      <c r="E1040" t="s">
        <v>30</v>
      </c>
      <c r="F1040">
        <v>1</v>
      </c>
      <c r="G1040" s="7">
        <v>5486</v>
      </c>
      <c r="H1040" t="s">
        <v>32</v>
      </c>
      <c r="I1040">
        <v>3</v>
      </c>
      <c r="J1040">
        <v>2</v>
      </c>
      <c r="K1040" s="5">
        <v>0.12</v>
      </c>
      <c r="L1040" s="5">
        <v>0.11</v>
      </c>
      <c r="M1040" s="6">
        <f t="shared" si="48"/>
        <v>9.999999999999995E-3</v>
      </c>
      <c r="N1040" s="8">
        <f t="shared" si="49"/>
        <v>1097.2</v>
      </c>
      <c r="O1040">
        <v>4500</v>
      </c>
      <c r="P1040" t="str">
        <f t="shared" si="50"/>
        <v>medium</v>
      </c>
      <c r="Q1040" t="s">
        <v>26</v>
      </c>
      <c r="R1040">
        <v>1221</v>
      </c>
      <c r="S1040" t="s">
        <v>27</v>
      </c>
      <c r="T1040">
        <v>7</v>
      </c>
      <c r="U1040">
        <v>3</v>
      </c>
      <c r="V1040" t="s">
        <v>48</v>
      </c>
      <c r="W1040">
        <v>96</v>
      </c>
      <c r="X1040">
        <v>3</v>
      </c>
      <c r="Y1040">
        <v>2</v>
      </c>
      <c r="Z1040" t="s">
        <v>41</v>
      </c>
      <c r="AA1040">
        <v>24795</v>
      </c>
      <c r="AB1040">
        <v>4</v>
      </c>
      <c r="AC1040">
        <v>11</v>
      </c>
      <c r="AD1040">
        <v>3</v>
      </c>
      <c r="AE1040">
        <v>1</v>
      </c>
      <c r="AF1040">
        <v>3</v>
      </c>
      <c r="AG1040">
        <v>15</v>
      </c>
      <c r="AH1040">
        <v>3</v>
      </c>
      <c r="AI1040">
        <v>2</v>
      </c>
      <c r="AJ1040">
        <v>2</v>
      </c>
      <c r="AK1040" t="str">
        <f>IF(Table2[[#This Row],[Alpha]]&gt;3%,"high performer",IF(Table2[[#This Row],[Alpha]]&gt;0%,"average performer","low performer"))</f>
        <v>average performer</v>
      </c>
      <c r="AL1040" s="8">
        <v>6590.7621053019438</v>
      </c>
      <c r="AM1040">
        <f>Table2[[#This Row],[Salary]]/Table2[[#This Row],[Market Salary]]</f>
        <v>0.83237718375342096</v>
      </c>
      <c r="AN1040" t="str">
        <f>IF(AND(Table2[[#This Row],[Alpha]]&gt;3%,Table2[[#This Row],[Salary]]&lt;MEDIAN(G:G)),"Underpaid",IF(AND(Table2[[#This Row],[Alpha]]&lt;0,Table2[[#This Row],[Salary]]&gt;MEDIAN(G:G)),"Overpaid","Fair"))</f>
        <v>Fair</v>
      </c>
      <c r="AO1040" t="str">
        <f>IF(AND(Table2[[#This Row],[Alpha]]&gt;3%,Table2[[#This Row],[Tenure]]&gt;5),"Ready Now",IF(AND(Table2[[#This Row],[Alpha]]&gt;0,Table2[[#This Row],[Tenure]]&gt;3),"Ready Soon","Not Ready"))</f>
        <v>Not Ready</v>
      </c>
    </row>
    <row r="1041" spans="1:41" x14ac:dyDescent="0.35">
      <c r="A1041">
        <v>34</v>
      </c>
      <c r="B1041" t="s">
        <v>25</v>
      </c>
      <c r="C1041">
        <v>1</v>
      </c>
      <c r="D1041" t="s">
        <v>29</v>
      </c>
      <c r="E1041" t="s">
        <v>50</v>
      </c>
      <c r="F1041">
        <v>3</v>
      </c>
      <c r="G1041" s="7">
        <v>2742</v>
      </c>
      <c r="H1041" t="s">
        <v>32</v>
      </c>
      <c r="I1041">
        <v>3</v>
      </c>
      <c r="J1041">
        <v>2</v>
      </c>
      <c r="K1041" s="5">
        <v>0.12</v>
      </c>
      <c r="L1041" s="5">
        <v>0.11</v>
      </c>
      <c r="M1041" s="6">
        <f t="shared" si="48"/>
        <v>9.999999999999995E-3</v>
      </c>
      <c r="N1041" s="8">
        <f t="shared" si="49"/>
        <v>548.4</v>
      </c>
      <c r="O1041">
        <v>1200</v>
      </c>
      <c r="P1041" t="str">
        <f t="shared" si="50"/>
        <v>low</v>
      </c>
      <c r="Q1041" t="s">
        <v>26</v>
      </c>
      <c r="R1041">
        <v>1107</v>
      </c>
      <c r="S1041" t="s">
        <v>50</v>
      </c>
      <c r="T1041">
        <v>9</v>
      </c>
      <c r="U1041">
        <v>4</v>
      </c>
      <c r="V1041" t="s">
        <v>49</v>
      </c>
      <c r="W1041">
        <v>52</v>
      </c>
      <c r="X1041">
        <v>3</v>
      </c>
      <c r="Y1041">
        <v>1</v>
      </c>
      <c r="Z1041" t="s">
        <v>37</v>
      </c>
      <c r="AA1041">
        <v>3072</v>
      </c>
      <c r="AB1041">
        <v>1</v>
      </c>
      <c r="AC1041">
        <v>15</v>
      </c>
      <c r="AD1041">
        <v>3</v>
      </c>
      <c r="AE1041">
        <v>4</v>
      </c>
      <c r="AF1041">
        <v>0</v>
      </c>
      <c r="AG1041">
        <v>2</v>
      </c>
      <c r="AH1041">
        <v>0</v>
      </c>
      <c r="AI1041">
        <v>2</v>
      </c>
      <c r="AJ1041">
        <v>2</v>
      </c>
      <c r="AK1041" t="str">
        <f>IF(Table2[[#This Row],[Alpha]]&gt;3%,"high performer",IF(Table2[[#This Row],[Alpha]]&gt;0%,"average performer","low performer"))</f>
        <v>average performer</v>
      </c>
      <c r="AL1041" s="8">
        <v>3076.4202211791144</v>
      </c>
      <c r="AM1041">
        <f>Table2[[#This Row],[Salary]]/Table2[[#This Row],[Market Salary]]</f>
        <v>0.89129566277166794</v>
      </c>
      <c r="AN1041" t="str">
        <f>IF(AND(Table2[[#This Row],[Alpha]]&gt;3%,Table2[[#This Row],[Salary]]&lt;MEDIAN(G:G)),"Underpaid",IF(AND(Table2[[#This Row],[Alpha]]&lt;0,Table2[[#This Row],[Salary]]&gt;MEDIAN(G:G)),"Overpaid","Fair"))</f>
        <v>Fair</v>
      </c>
      <c r="AO1041" t="str">
        <f>IF(AND(Table2[[#This Row],[Alpha]]&gt;3%,Table2[[#This Row],[Tenure]]&gt;5),"Ready Now",IF(AND(Table2[[#This Row],[Alpha]]&gt;0,Table2[[#This Row],[Tenure]]&gt;3),"Ready Soon","Not Ready"))</f>
        <v>Not Ready</v>
      </c>
    </row>
    <row r="1042" spans="1:41" x14ac:dyDescent="0.35">
      <c r="A1042">
        <v>40</v>
      </c>
      <c r="B1042" t="s">
        <v>32</v>
      </c>
      <c r="C1042">
        <v>4</v>
      </c>
      <c r="D1042" t="s">
        <v>35</v>
      </c>
      <c r="E1042" t="s">
        <v>47</v>
      </c>
      <c r="F1042">
        <v>2</v>
      </c>
      <c r="G1042" s="7">
        <v>13757</v>
      </c>
      <c r="H1042" t="s">
        <v>32</v>
      </c>
      <c r="I1042">
        <v>3</v>
      </c>
      <c r="J1042">
        <v>9</v>
      </c>
      <c r="K1042" s="5">
        <v>0.08</v>
      </c>
      <c r="L1042" s="5">
        <v>0.11</v>
      </c>
      <c r="M1042" s="6">
        <f t="shared" si="48"/>
        <v>-0.03</v>
      </c>
      <c r="N1042" s="8">
        <f t="shared" si="49"/>
        <v>2751.4</v>
      </c>
      <c r="O1042">
        <v>500</v>
      </c>
      <c r="P1042" t="str">
        <f t="shared" si="50"/>
        <v>low</v>
      </c>
      <c r="Q1042" t="s">
        <v>44</v>
      </c>
      <c r="R1042">
        <v>218</v>
      </c>
      <c r="S1042" t="s">
        <v>34</v>
      </c>
      <c r="T1042">
        <v>8</v>
      </c>
      <c r="U1042">
        <v>1</v>
      </c>
      <c r="V1042" t="s">
        <v>40</v>
      </c>
      <c r="W1042">
        <v>55</v>
      </c>
      <c r="X1042">
        <v>2</v>
      </c>
      <c r="Y1042">
        <v>3</v>
      </c>
      <c r="Z1042" t="s">
        <v>41</v>
      </c>
      <c r="AA1042">
        <v>25178</v>
      </c>
      <c r="AB1042">
        <v>2</v>
      </c>
      <c r="AC1042">
        <v>11</v>
      </c>
      <c r="AD1042">
        <v>3</v>
      </c>
      <c r="AE1042">
        <v>3</v>
      </c>
      <c r="AF1042">
        <v>1</v>
      </c>
      <c r="AG1042">
        <v>16</v>
      </c>
      <c r="AH1042">
        <v>5</v>
      </c>
      <c r="AI1042">
        <v>8</v>
      </c>
      <c r="AJ1042">
        <v>4</v>
      </c>
      <c r="AK1042" t="str">
        <f>IF(Table2[[#This Row],[Alpha]]&gt;3%,"high performer",IF(Table2[[#This Row],[Alpha]]&gt;0%,"average performer","low performer"))</f>
        <v>low performer</v>
      </c>
      <c r="AL1042" s="8">
        <v>17414.369237509891</v>
      </c>
      <c r="AM1042">
        <f>Table2[[#This Row],[Salary]]/Table2[[#This Row],[Market Salary]]</f>
        <v>0.78997980417045155</v>
      </c>
      <c r="AN1042" t="str">
        <f>IF(AND(Table2[[#This Row],[Alpha]]&gt;3%,Table2[[#This Row],[Salary]]&lt;MEDIAN(G:G)),"Underpaid",IF(AND(Table2[[#This Row],[Alpha]]&lt;0,Table2[[#This Row],[Salary]]&gt;MEDIAN(G:G)),"Overpaid","Fair"))</f>
        <v>Overpaid</v>
      </c>
      <c r="AO1042" t="str">
        <f>IF(AND(Table2[[#This Row],[Alpha]]&gt;3%,Table2[[#This Row],[Tenure]]&gt;5),"Ready Now",IF(AND(Table2[[#This Row],[Alpha]]&gt;0,Table2[[#This Row],[Tenure]]&gt;3),"Ready Soon","Not Ready"))</f>
        <v>Not Ready</v>
      </c>
    </row>
    <row r="1043" spans="1:41" x14ac:dyDescent="0.35">
      <c r="A1043">
        <v>28</v>
      </c>
      <c r="B1043" t="s">
        <v>32</v>
      </c>
      <c r="C1043">
        <v>4</v>
      </c>
      <c r="D1043" t="s">
        <v>35</v>
      </c>
      <c r="E1043" t="s">
        <v>30</v>
      </c>
      <c r="F1043">
        <v>1</v>
      </c>
      <c r="G1043" s="7">
        <v>8463</v>
      </c>
      <c r="H1043" t="s">
        <v>32</v>
      </c>
      <c r="I1043">
        <v>3</v>
      </c>
      <c r="J1043">
        <v>5</v>
      </c>
      <c r="K1043" s="5">
        <v>0.1</v>
      </c>
      <c r="L1043" s="5">
        <v>0.11</v>
      </c>
      <c r="M1043" s="6">
        <f t="shared" si="48"/>
        <v>-9.999999999999995E-3</v>
      </c>
      <c r="N1043" s="8">
        <f t="shared" si="49"/>
        <v>1692.6000000000001</v>
      </c>
      <c r="O1043">
        <v>500</v>
      </c>
      <c r="P1043" t="str">
        <f t="shared" si="50"/>
        <v>medium</v>
      </c>
      <c r="Q1043" t="s">
        <v>26</v>
      </c>
      <c r="R1043">
        <v>866</v>
      </c>
      <c r="S1043" t="s">
        <v>27</v>
      </c>
      <c r="T1043">
        <v>5</v>
      </c>
      <c r="U1043">
        <v>3</v>
      </c>
      <c r="V1043" t="s">
        <v>40</v>
      </c>
      <c r="W1043">
        <v>84</v>
      </c>
      <c r="X1043">
        <v>3</v>
      </c>
      <c r="Y1043">
        <v>2</v>
      </c>
      <c r="Z1043" t="s">
        <v>31</v>
      </c>
      <c r="AA1043">
        <v>23490</v>
      </c>
      <c r="AB1043">
        <v>0</v>
      </c>
      <c r="AC1043">
        <v>18</v>
      </c>
      <c r="AD1043">
        <v>3</v>
      </c>
      <c r="AE1043">
        <v>4</v>
      </c>
      <c r="AF1043">
        <v>0</v>
      </c>
      <c r="AG1043">
        <v>6</v>
      </c>
      <c r="AH1043">
        <v>4</v>
      </c>
      <c r="AI1043">
        <v>4</v>
      </c>
      <c r="AJ1043">
        <v>1</v>
      </c>
      <c r="AK1043" t="str">
        <f>IF(Table2[[#This Row],[Alpha]]&gt;3%,"high performer",IF(Table2[[#This Row],[Alpha]]&gt;0%,"average performer","low performer"))</f>
        <v>low performer</v>
      </c>
      <c r="AL1043" s="8">
        <v>10842.412163140451</v>
      </c>
      <c r="AM1043">
        <f>Table2[[#This Row],[Salary]]/Table2[[#This Row],[Market Salary]]</f>
        <v>0.78054586679249927</v>
      </c>
      <c r="AN1043" t="str">
        <f>IF(AND(Table2[[#This Row],[Alpha]]&gt;3%,Table2[[#This Row],[Salary]]&lt;MEDIAN(G:G)),"Underpaid",IF(AND(Table2[[#This Row],[Alpha]]&lt;0,Table2[[#This Row],[Salary]]&gt;MEDIAN(G:G)),"Overpaid","Fair"))</f>
        <v>Overpaid</v>
      </c>
      <c r="AO1043" t="str">
        <f>IF(AND(Table2[[#This Row],[Alpha]]&gt;3%,Table2[[#This Row],[Tenure]]&gt;5),"Ready Now",IF(AND(Table2[[#This Row],[Alpha]]&gt;0,Table2[[#This Row],[Tenure]]&gt;3),"Ready Soon","Not Ready"))</f>
        <v>Not Ready</v>
      </c>
    </row>
    <row r="1044" spans="1:41" x14ac:dyDescent="0.35">
      <c r="A1044">
        <v>44</v>
      </c>
      <c r="B1044" t="s">
        <v>32</v>
      </c>
      <c r="C1044">
        <v>3</v>
      </c>
      <c r="D1044" t="s">
        <v>35</v>
      </c>
      <c r="E1044" t="s">
        <v>39</v>
      </c>
      <c r="F1044">
        <v>3</v>
      </c>
      <c r="G1044" s="7">
        <v>3162</v>
      </c>
      <c r="H1044" t="s">
        <v>32</v>
      </c>
      <c r="I1044">
        <v>3</v>
      </c>
      <c r="J1044">
        <v>5</v>
      </c>
      <c r="K1044" s="5">
        <v>0.12</v>
      </c>
      <c r="L1044" s="5">
        <v>7.0000000000000007E-2</v>
      </c>
      <c r="M1044" s="6">
        <f t="shared" si="48"/>
        <v>4.9999999999999989E-2</v>
      </c>
      <c r="N1044" s="8">
        <f t="shared" si="49"/>
        <v>632.40000000000009</v>
      </c>
      <c r="O1044">
        <v>3000</v>
      </c>
      <c r="P1044" t="str">
        <f t="shared" si="50"/>
        <v>medium</v>
      </c>
      <c r="Q1044" t="s">
        <v>44</v>
      </c>
      <c r="R1044">
        <v>981</v>
      </c>
      <c r="S1044" t="s">
        <v>34</v>
      </c>
      <c r="T1044">
        <v>5</v>
      </c>
      <c r="U1044">
        <v>3</v>
      </c>
      <c r="V1044" t="s">
        <v>28</v>
      </c>
      <c r="W1044">
        <v>90</v>
      </c>
      <c r="X1044">
        <v>2</v>
      </c>
      <c r="Y1044">
        <v>1</v>
      </c>
      <c r="Z1044" t="s">
        <v>31</v>
      </c>
      <c r="AA1044">
        <v>7973</v>
      </c>
      <c r="AB1044">
        <v>3</v>
      </c>
      <c r="AC1044">
        <v>14</v>
      </c>
      <c r="AD1044">
        <v>3</v>
      </c>
      <c r="AE1044">
        <v>4</v>
      </c>
      <c r="AF1044">
        <v>0</v>
      </c>
      <c r="AG1044">
        <v>7</v>
      </c>
      <c r="AH1044">
        <v>5</v>
      </c>
      <c r="AI1044">
        <v>2</v>
      </c>
      <c r="AJ1044">
        <v>0</v>
      </c>
      <c r="AK1044" t="str">
        <f>IF(Table2[[#This Row],[Alpha]]&gt;3%,"high performer",IF(Table2[[#This Row],[Alpha]]&gt;0%,"average performer","low performer"))</f>
        <v>high performer</v>
      </c>
      <c r="AL1044" s="8">
        <v>3617.2768466108</v>
      </c>
      <c r="AM1044">
        <f>Table2[[#This Row],[Salary]]/Table2[[#This Row],[Market Salary]]</f>
        <v>0.8741382354968571</v>
      </c>
      <c r="AN1044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044" t="str">
        <f>IF(AND(Table2[[#This Row],[Alpha]]&gt;3%,Table2[[#This Row],[Tenure]]&gt;5),"Ready Now",IF(AND(Table2[[#This Row],[Alpha]]&gt;0,Table2[[#This Row],[Tenure]]&gt;3),"Ready Soon","Not Ready"))</f>
        <v>Ready Soon</v>
      </c>
    </row>
    <row r="1045" spans="1:41" x14ac:dyDescent="0.35">
      <c r="A1045">
        <v>53</v>
      </c>
      <c r="B1045" t="s">
        <v>32</v>
      </c>
      <c r="C1045">
        <v>4</v>
      </c>
      <c r="D1045" t="s">
        <v>35</v>
      </c>
      <c r="E1045" t="s">
        <v>47</v>
      </c>
      <c r="F1045">
        <v>2</v>
      </c>
      <c r="G1045" s="7">
        <v>16598</v>
      </c>
      <c r="H1045" t="s">
        <v>32</v>
      </c>
      <c r="I1045">
        <v>2</v>
      </c>
      <c r="J1045">
        <v>9</v>
      </c>
      <c r="K1045" s="5">
        <v>0.15</v>
      </c>
      <c r="L1045" s="5">
        <v>7.0000000000000007E-2</v>
      </c>
      <c r="M1045" s="6">
        <f t="shared" si="48"/>
        <v>7.9999999999999988E-2</v>
      </c>
      <c r="N1045" s="8">
        <f t="shared" si="49"/>
        <v>3319.6000000000004</v>
      </c>
      <c r="O1045">
        <v>1200</v>
      </c>
      <c r="P1045" t="str">
        <f t="shared" si="50"/>
        <v>low</v>
      </c>
      <c r="Q1045" t="s">
        <v>26</v>
      </c>
      <c r="R1045">
        <v>447</v>
      </c>
      <c r="S1045" t="s">
        <v>34</v>
      </c>
      <c r="T1045">
        <v>2</v>
      </c>
      <c r="U1045">
        <v>3</v>
      </c>
      <c r="V1045" t="s">
        <v>40</v>
      </c>
      <c r="W1045">
        <v>39</v>
      </c>
      <c r="X1045">
        <v>4</v>
      </c>
      <c r="Y1045">
        <v>4</v>
      </c>
      <c r="Z1045" t="s">
        <v>31</v>
      </c>
      <c r="AA1045">
        <v>19764</v>
      </c>
      <c r="AB1045">
        <v>4</v>
      </c>
      <c r="AC1045">
        <v>12</v>
      </c>
      <c r="AD1045">
        <v>3</v>
      </c>
      <c r="AE1045">
        <v>2</v>
      </c>
      <c r="AF1045">
        <v>0</v>
      </c>
      <c r="AG1045">
        <v>35</v>
      </c>
      <c r="AH1045">
        <v>2</v>
      </c>
      <c r="AI1045">
        <v>8</v>
      </c>
      <c r="AJ1045">
        <v>8</v>
      </c>
      <c r="AK1045" t="str">
        <f>IF(Table2[[#This Row],[Alpha]]&gt;3%,"high performer",IF(Table2[[#This Row],[Alpha]]&gt;0%,"average performer","low performer"))</f>
        <v>high performer</v>
      </c>
      <c r="AL1045" s="8">
        <v>18699.328371334988</v>
      </c>
      <c r="AM1045">
        <f>Table2[[#This Row],[Salary]]/Table2[[#This Row],[Market Salary]]</f>
        <v>0.88762546281842902</v>
      </c>
      <c r="AN1045" t="str">
        <f>IF(AND(Table2[[#This Row],[Alpha]]&gt;3%,Table2[[#This Row],[Salary]]&lt;MEDIAN(G:G)),"Underpaid",IF(AND(Table2[[#This Row],[Alpha]]&lt;0,Table2[[#This Row],[Salary]]&gt;MEDIAN(G:G)),"Overpaid","Fair"))</f>
        <v>Fair</v>
      </c>
      <c r="AO1045" t="str">
        <f>IF(AND(Table2[[#This Row],[Alpha]]&gt;3%,Table2[[#This Row],[Tenure]]&gt;5),"Ready Now",IF(AND(Table2[[#This Row],[Alpha]]&gt;0,Table2[[#This Row],[Tenure]]&gt;3),"Ready Soon","Not Ready"))</f>
        <v>Ready Now</v>
      </c>
    </row>
    <row r="1046" spans="1:41" x14ac:dyDescent="0.35">
      <c r="A1046">
        <v>49</v>
      </c>
      <c r="B1046" t="s">
        <v>32</v>
      </c>
      <c r="C1046">
        <v>1</v>
      </c>
      <c r="D1046" t="s">
        <v>35</v>
      </c>
      <c r="E1046" t="s">
        <v>43</v>
      </c>
      <c r="F1046">
        <v>3</v>
      </c>
      <c r="G1046" s="7">
        <v>6651</v>
      </c>
      <c r="H1046" t="s">
        <v>32</v>
      </c>
      <c r="I1046">
        <v>2</v>
      </c>
      <c r="J1046">
        <v>3</v>
      </c>
      <c r="K1046" s="5">
        <v>0.12</v>
      </c>
      <c r="L1046" s="5">
        <v>0.1</v>
      </c>
      <c r="M1046" s="6">
        <f t="shared" si="48"/>
        <v>1.999999999999999E-2</v>
      </c>
      <c r="N1046" s="8">
        <f t="shared" si="49"/>
        <v>1330.2</v>
      </c>
      <c r="O1046">
        <v>3000</v>
      </c>
      <c r="P1046" t="str">
        <f t="shared" si="50"/>
        <v>High</v>
      </c>
      <c r="Q1046" t="s">
        <v>26</v>
      </c>
      <c r="R1046">
        <v>1495</v>
      </c>
      <c r="S1046" t="s">
        <v>34</v>
      </c>
      <c r="T1046">
        <v>5</v>
      </c>
      <c r="U1046">
        <v>4</v>
      </c>
      <c r="V1046" t="s">
        <v>49</v>
      </c>
      <c r="W1046">
        <v>96</v>
      </c>
      <c r="X1046">
        <v>3</v>
      </c>
      <c r="Y1046">
        <v>2</v>
      </c>
      <c r="Z1046" t="s">
        <v>37</v>
      </c>
      <c r="AA1046">
        <v>21534</v>
      </c>
      <c r="AB1046">
        <v>2</v>
      </c>
      <c r="AC1046">
        <v>14</v>
      </c>
      <c r="AD1046">
        <v>3</v>
      </c>
      <c r="AE1046">
        <v>2</v>
      </c>
      <c r="AF1046">
        <v>1</v>
      </c>
      <c r="AG1046">
        <v>20</v>
      </c>
      <c r="AH1046">
        <v>0</v>
      </c>
      <c r="AI1046">
        <v>2</v>
      </c>
      <c r="AJ1046">
        <v>1</v>
      </c>
      <c r="AK1046" t="str">
        <f>IF(Table2[[#This Row],[Alpha]]&gt;3%,"high performer",IF(Table2[[#This Row],[Alpha]]&gt;0%,"average performer","low performer"))</f>
        <v>average performer</v>
      </c>
      <c r="AL1046" s="8">
        <v>8518.470404230944</v>
      </c>
      <c r="AM1046">
        <f>Table2[[#This Row],[Salary]]/Table2[[#This Row],[Market Salary]]</f>
        <v>0.78077397518415859</v>
      </c>
      <c r="AN1046" t="str">
        <f>IF(AND(Table2[[#This Row],[Alpha]]&gt;3%,Table2[[#This Row],[Salary]]&lt;MEDIAN(G:G)),"Underpaid",IF(AND(Table2[[#This Row],[Alpha]]&lt;0,Table2[[#This Row],[Salary]]&gt;MEDIAN(G:G)),"Overpaid","Fair"))</f>
        <v>Fair</v>
      </c>
      <c r="AO1046" t="str">
        <f>IF(AND(Table2[[#This Row],[Alpha]]&gt;3%,Table2[[#This Row],[Tenure]]&gt;5),"Ready Now",IF(AND(Table2[[#This Row],[Alpha]]&gt;0,Table2[[#This Row],[Tenure]]&gt;3),"Ready Soon","Not Ready"))</f>
        <v>Not Ready</v>
      </c>
    </row>
    <row r="1047" spans="1:41" x14ac:dyDescent="0.35">
      <c r="A1047">
        <v>40</v>
      </c>
      <c r="B1047" t="s">
        <v>32</v>
      </c>
      <c r="C1047">
        <v>3</v>
      </c>
      <c r="D1047" t="s">
        <v>35</v>
      </c>
      <c r="E1047" t="s">
        <v>36</v>
      </c>
      <c r="F1047">
        <v>3</v>
      </c>
      <c r="G1047" s="7">
        <v>2345</v>
      </c>
      <c r="H1047" t="s">
        <v>32</v>
      </c>
      <c r="I1047">
        <v>4</v>
      </c>
      <c r="J1047">
        <v>3</v>
      </c>
      <c r="K1047" s="5">
        <v>0.12</v>
      </c>
      <c r="L1047" s="5">
        <v>0.11</v>
      </c>
      <c r="M1047" s="6">
        <f t="shared" si="48"/>
        <v>9.999999999999995E-3</v>
      </c>
      <c r="N1047" s="8">
        <f t="shared" si="49"/>
        <v>469</v>
      </c>
      <c r="O1047">
        <v>3000</v>
      </c>
      <c r="P1047" t="str">
        <f t="shared" si="50"/>
        <v>low</v>
      </c>
      <c r="Q1047" t="s">
        <v>26</v>
      </c>
      <c r="R1047">
        <v>896</v>
      </c>
      <c r="S1047" t="s">
        <v>34</v>
      </c>
      <c r="T1047">
        <v>2</v>
      </c>
      <c r="U1047">
        <v>3</v>
      </c>
      <c r="V1047" t="s">
        <v>40</v>
      </c>
      <c r="W1047">
        <v>68</v>
      </c>
      <c r="X1047">
        <v>3</v>
      </c>
      <c r="Y1047">
        <v>1</v>
      </c>
      <c r="Z1047" t="s">
        <v>41</v>
      </c>
      <c r="AA1047">
        <v>8045</v>
      </c>
      <c r="AB1047">
        <v>2</v>
      </c>
      <c r="AC1047">
        <v>14</v>
      </c>
      <c r="AD1047">
        <v>3</v>
      </c>
      <c r="AE1047">
        <v>3</v>
      </c>
      <c r="AF1047">
        <v>1</v>
      </c>
      <c r="AG1047">
        <v>8</v>
      </c>
      <c r="AH1047">
        <v>3</v>
      </c>
      <c r="AI1047">
        <v>1</v>
      </c>
      <c r="AJ1047">
        <v>1</v>
      </c>
      <c r="AK1047" t="str">
        <f>IF(Table2[[#This Row],[Alpha]]&gt;3%,"high performer",IF(Table2[[#This Row],[Alpha]]&gt;0%,"average performer","low performer"))</f>
        <v>average performer</v>
      </c>
      <c r="AL1047" s="8">
        <v>2726.5833164556793</v>
      </c>
      <c r="AM1047">
        <f>Table2[[#This Row],[Salary]]/Table2[[#This Row],[Market Salary]]</f>
        <v>0.86005074037066132</v>
      </c>
      <c r="AN1047" t="str">
        <f>IF(AND(Table2[[#This Row],[Alpha]]&gt;3%,Table2[[#This Row],[Salary]]&lt;MEDIAN(G:G)),"Underpaid",IF(AND(Table2[[#This Row],[Alpha]]&lt;0,Table2[[#This Row],[Salary]]&gt;MEDIAN(G:G)),"Overpaid","Fair"))</f>
        <v>Fair</v>
      </c>
      <c r="AO1047" t="str">
        <f>IF(AND(Table2[[#This Row],[Alpha]]&gt;3%,Table2[[#This Row],[Tenure]]&gt;5),"Ready Now",IF(AND(Table2[[#This Row],[Alpha]]&gt;0,Table2[[#This Row],[Tenure]]&gt;3),"Ready Soon","Not Ready"))</f>
        <v>Not Ready</v>
      </c>
    </row>
    <row r="1048" spans="1:41" x14ac:dyDescent="0.35">
      <c r="A1048">
        <v>44</v>
      </c>
      <c r="B1048" t="s">
        <v>32</v>
      </c>
      <c r="C1048">
        <v>4</v>
      </c>
      <c r="D1048" t="s">
        <v>35</v>
      </c>
      <c r="E1048" t="s">
        <v>36</v>
      </c>
      <c r="F1048">
        <v>2</v>
      </c>
      <c r="G1048" s="7">
        <v>3420</v>
      </c>
      <c r="H1048" t="s">
        <v>32</v>
      </c>
      <c r="I1048">
        <v>2</v>
      </c>
      <c r="J1048">
        <v>5</v>
      </c>
      <c r="K1048" s="5">
        <v>0.12</v>
      </c>
      <c r="L1048" s="5">
        <v>0.11</v>
      </c>
      <c r="M1048" s="6">
        <f t="shared" si="48"/>
        <v>9.999999999999995E-3</v>
      </c>
      <c r="N1048" s="8">
        <f t="shared" si="49"/>
        <v>684</v>
      </c>
      <c r="O1048">
        <v>500</v>
      </c>
      <c r="P1048" t="str">
        <f t="shared" si="50"/>
        <v>low</v>
      </c>
      <c r="Q1048" t="s">
        <v>26</v>
      </c>
      <c r="R1048">
        <v>1467</v>
      </c>
      <c r="S1048" t="s">
        <v>34</v>
      </c>
      <c r="T1048">
        <v>20</v>
      </c>
      <c r="U1048">
        <v>3</v>
      </c>
      <c r="V1048" t="s">
        <v>28</v>
      </c>
      <c r="W1048">
        <v>49</v>
      </c>
      <c r="X1048">
        <v>3</v>
      </c>
      <c r="Y1048">
        <v>1</v>
      </c>
      <c r="Z1048" t="s">
        <v>31</v>
      </c>
      <c r="AA1048">
        <v>21158</v>
      </c>
      <c r="AB1048">
        <v>1</v>
      </c>
      <c r="AC1048">
        <v>13</v>
      </c>
      <c r="AD1048">
        <v>3</v>
      </c>
      <c r="AE1048">
        <v>3</v>
      </c>
      <c r="AF1048">
        <v>0</v>
      </c>
      <c r="AG1048">
        <v>6</v>
      </c>
      <c r="AH1048">
        <v>3</v>
      </c>
      <c r="AI1048">
        <v>2</v>
      </c>
      <c r="AJ1048">
        <v>1</v>
      </c>
      <c r="AK1048" t="str">
        <f>IF(Table2[[#This Row],[Alpha]]&gt;3%,"high performer",IF(Table2[[#This Row],[Alpha]]&gt;0%,"average performer","low performer"))</f>
        <v>average performer</v>
      </c>
      <c r="AL1048" s="8">
        <v>3857.9522871664935</v>
      </c>
      <c r="AM1048">
        <f>Table2[[#This Row],[Salary]]/Table2[[#This Row],[Market Salary]]</f>
        <v>0.88648063672965971</v>
      </c>
      <c r="AN1048" t="str">
        <f>IF(AND(Table2[[#This Row],[Alpha]]&gt;3%,Table2[[#This Row],[Salary]]&lt;MEDIAN(G:G)),"Underpaid",IF(AND(Table2[[#This Row],[Alpha]]&lt;0,Table2[[#This Row],[Salary]]&gt;MEDIAN(G:G)),"Overpaid","Fair"))</f>
        <v>Fair</v>
      </c>
      <c r="AO1048" t="str">
        <f>IF(AND(Table2[[#This Row],[Alpha]]&gt;3%,Table2[[#This Row],[Tenure]]&gt;5),"Ready Now",IF(AND(Table2[[#This Row],[Alpha]]&gt;0,Table2[[#This Row],[Tenure]]&gt;3),"Ready Soon","Not Ready"))</f>
        <v>Ready Soon</v>
      </c>
    </row>
    <row r="1049" spans="1:41" x14ac:dyDescent="0.35">
      <c r="A1049">
        <v>33</v>
      </c>
      <c r="B1049" t="s">
        <v>32</v>
      </c>
      <c r="C1049">
        <v>4</v>
      </c>
      <c r="D1049" t="s">
        <v>35</v>
      </c>
      <c r="E1049" t="s">
        <v>30</v>
      </c>
      <c r="F1049">
        <v>1</v>
      </c>
      <c r="G1049" s="7">
        <v>4373</v>
      </c>
      <c r="H1049" t="s">
        <v>32</v>
      </c>
      <c r="I1049">
        <v>3</v>
      </c>
      <c r="J1049">
        <v>4</v>
      </c>
      <c r="K1049" s="5">
        <v>0.15</v>
      </c>
      <c r="L1049" s="5">
        <v>7.0000000000000007E-2</v>
      </c>
      <c r="M1049" s="6">
        <f t="shared" si="48"/>
        <v>7.9999999999999988E-2</v>
      </c>
      <c r="N1049" s="8">
        <f t="shared" si="49"/>
        <v>874.6</v>
      </c>
      <c r="O1049">
        <v>1200</v>
      </c>
      <c r="P1049" t="str">
        <f t="shared" si="50"/>
        <v>low</v>
      </c>
      <c r="Q1049" t="s">
        <v>33</v>
      </c>
      <c r="R1049">
        <v>430</v>
      </c>
      <c r="S1049" t="s">
        <v>27</v>
      </c>
      <c r="T1049">
        <v>7</v>
      </c>
      <c r="U1049">
        <v>3</v>
      </c>
      <c r="V1049" t="s">
        <v>40</v>
      </c>
      <c r="W1049">
        <v>54</v>
      </c>
      <c r="X1049">
        <v>3</v>
      </c>
      <c r="Y1049">
        <v>2</v>
      </c>
      <c r="Z1049" t="s">
        <v>37</v>
      </c>
      <c r="AA1049">
        <v>17456</v>
      </c>
      <c r="AB1049">
        <v>0</v>
      </c>
      <c r="AC1049">
        <v>14</v>
      </c>
      <c r="AD1049">
        <v>3</v>
      </c>
      <c r="AE1049">
        <v>1</v>
      </c>
      <c r="AF1049">
        <v>2</v>
      </c>
      <c r="AG1049">
        <v>5</v>
      </c>
      <c r="AH1049">
        <v>2</v>
      </c>
      <c r="AI1049">
        <v>3</v>
      </c>
      <c r="AJ1049">
        <v>0</v>
      </c>
      <c r="AK1049" t="str">
        <f>IF(Table2[[#This Row],[Alpha]]&gt;3%,"high performer",IF(Table2[[#This Row],[Alpha]]&gt;0%,"average performer","low performer"))</f>
        <v>high performer</v>
      </c>
      <c r="AL1049" s="8">
        <v>5448.0280750937945</v>
      </c>
      <c r="AM1049">
        <f>Table2[[#This Row],[Salary]]/Table2[[#This Row],[Market Salary]]</f>
        <v>0.80267574610924031</v>
      </c>
      <c r="AN1049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049" t="str">
        <f>IF(AND(Table2[[#This Row],[Alpha]]&gt;3%,Table2[[#This Row],[Tenure]]&gt;5),"Ready Now",IF(AND(Table2[[#This Row],[Alpha]]&gt;0,Table2[[#This Row],[Tenure]]&gt;3),"Ready Soon","Not Ready"))</f>
        <v>Ready Soon</v>
      </c>
    </row>
    <row r="1050" spans="1:41" x14ac:dyDescent="0.35">
      <c r="A1050">
        <v>34</v>
      </c>
      <c r="B1050" t="s">
        <v>32</v>
      </c>
      <c r="C1050">
        <v>4</v>
      </c>
      <c r="D1050" t="s">
        <v>35</v>
      </c>
      <c r="E1050" t="s">
        <v>30</v>
      </c>
      <c r="F1050">
        <v>1</v>
      </c>
      <c r="G1050" s="7">
        <v>4759</v>
      </c>
      <c r="H1050" t="s">
        <v>32</v>
      </c>
      <c r="I1050">
        <v>3</v>
      </c>
      <c r="J1050">
        <v>13</v>
      </c>
      <c r="K1050" s="5">
        <v>0.1</v>
      </c>
      <c r="L1050" s="5">
        <v>0.1</v>
      </c>
      <c r="M1050" s="6">
        <f t="shared" si="48"/>
        <v>0</v>
      </c>
      <c r="N1050" s="8">
        <f t="shared" si="49"/>
        <v>951.80000000000007</v>
      </c>
      <c r="O1050">
        <v>4500</v>
      </c>
      <c r="P1050" t="str">
        <f t="shared" si="50"/>
        <v>low</v>
      </c>
      <c r="Q1050" t="s">
        <v>26</v>
      </c>
      <c r="R1050">
        <v>1326</v>
      </c>
      <c r="S1050" t="s">
        <v>27</v>
      </c>
      <c r="T1050">
        <v>3</v>
      </c>
      <c r="U1050">
        <v>3</v>
      </c>
      <c r="V1050" t="s">
        <v>38</v>
      </c>
      <c r="W1050">
        <v>81</v>
      </c>
      <c r="X1050">
        <v>1</v>
      </c>
      <c r="Y1050">
        <v>2</v>
      </c>
      <c r="Z1050" t="s">
        <v>31</v>
      </c>
      <c r="AA1050">
        <v>15891</v>
      </c>
      <c r="AB1050">
        <v>3</v>
      </c>
      <c r="AC1050">
        <v>18</v>
      </c>
      <c r="AD1050">
        <v>3</v>
      </c>
      <c r="AE1050">
        <v>4</v>
      </c>
      <c r="AF1050">
        <v>0</v>
      </c>
      <c r="AG1050">
        <v>15</v>
      </c>
      <c r="AH1050">
        <v>2</v>
      </c>
      <c r="AI1050">
        <v>9</v>
      </c>
      <c r="AJ1050">
        <v>3</v>
      </c>
      <c r="AK1050" t="str">
        <f>IF(Table2[[#This Row],[Alpha]]&gt;3%,"high performer",IF(Table2[[#This Row],[Alpha]]&gt;0%,"average performer","low performer"))</f>
        <v>low performer</v>
      </c>
      <c r="AL1050" s="8">
        <v>6003.045217126275</v>
      </c>
      <c r="AM1050">
        <f>Table2[[#This Row],[Salary]]/Table2[[#This Row],[Market Salary]]</f>
        <v>0.79276431009096859</v>
      </c>
      <c r="AN1050" t="str">
        <f>IF(AND(Table2[[#This Row],[Alpha]]&gt;3%,Table2[[#This Row],[Salary]]&lt;MEDIAN(G:G)),"Underpaid",IF(AND(Table2[[#This Row],[Alpha]]&lt;0,Table2[[#This Row],[Salary]]&gt;MEDIAN(G:G)),"Overpaid","Fair"))</f>
        <v>Fair</v>
      </c>
      <c r="AO1050" t="str">
        <f>IF(AND(Table2[[#This Row],[Alpha]]&gt;3%,Table2[[#This Row],[Tenure]]&gt;5),"Ready Now",IF(AND(Table2[[#This Row],[Alpha]]&gt;0,Table2[[#This Row],[Tenure]]&gt;3),"Ready Soon","Not Ready"))</f>
        <v>Not Ready</v>
      </c>
    </row>
    <row r="1051" spans="1:41" x14ac:dyDescent="0.35">
      <c r="A1051">
        <v>30</v>
      </c>
      <c r="B1051" t="s">
        <v>32</v>
      </c>
      <c r="C1051">
        <v>4</v>
      </c>
      <c r="D1051" t="s">
        <v>35</v>
      </c>
      <c r="E1051" t="s">
        <v>30</v>
      </c>
      <c r="F1051">
        <v>3</v>
      </c>
      <c r="G1051" s="7">
        <v>5301</v>
      </c>
      <c r="H1051" t="s">
        <v>32</v>
      </c>
      <c r="I1051">
        <v>2</v>
      </c>
      <c r="J1051">
        <v>2</v>
      </c>
      <c r="K1051" s="5">
        <v>0.15</v>
      </c>
      <c r="L1051" s="5">
        <v>0.09</v>
      </c>
      <c r="M1051" s="6">
        <f t="shared" si="48"/>
        <v>0.06</v>
      </c>
      <c r="N1051" s="8">
        <f t="shared" si="49"/>
        <v>1060.2</v>
      </c>
      <c r="O1051">
        <v>4500</v>
      </c>
      <c r="P1051" t="str">
        <f t="shared" si="50"/>
        <v>low</v>
      </c>
      <c r="Q1051" t="s">
        <v>26</v>
      </c>
      <c r="R1051">
        <v>1358</v>
      </c>
      <c r="S1051" t="s">
        <v>27</v>
      </c>
      <c r="T1051">
        <v>16</v>
      </c>
      <c r="U1051">
        <v>1</v>
      </c>
      <c r="V1051" t="s">
        <v>28</v>
      </c>
      <c r="W1051">
        <v>96</v>
      </c>
      <c r="X1051">
        <v>3</v>
      </c>
      <c r="Y1051">
        <v>2</v>
      </c>
      <c r="Z1051" t="s">
        <v>37</v>
      </c>
      <c r="AA1051">
        <v>2939</v>
      </c>
      <c r="AB1051">
        <v>8</v>
      </c>
      <c r="AC1051">
        <v>15</v>
      </c>
      <c r="AD1051">
        <v>3</v>
      </c>
      <c r="AE1051">
        <v>3</v>
      </c>
      <c r="AF1051">
        <v>2</v>
      </c>
      <c r="AG1051">
        <v>4</v>
      </c>
      <c r="AH1051">
        <v>2</v>
      </c>
      <c r="AI1051">
        <v>1</v>
      </c>
      <c r="AJ1051">
        <v>2</v>
      </c>
      <c r="AK1051" t="str">
        <f>IF(Table2[[#This Row],[Alpha]]&gt;3%,"high performer",IF(Table2[[#This Row],[Alpha]]&gt;0%,"average performer","low performer"))</f>
        <v>high performer</v>
      </c>
      <c r="AL1051" s="8">
        <v>6275.1438191442858</v>
      </c>
      <c r="AM1051">
        <f>Table2[[#This Row],[Salary]]/Table2[[#This Row],[Market Salary]]</f>
        <v>0.84476151507916741</v>
      </c>
      <c r="AN1051" t="str">
        <f>IF(AND(Table2[[#This Row],[Alpha]]&gt;3%,Table2[[#This Row],[Salary]]&lt;MEDIAN(G:G)),"Underpaid",IF(AND(Table2[[#This Row],[Alpha]]&lt;0,Table2[[#This Row],[Salary]]&gt;MEDIAN(G:G)),"Overpaid","Fair"))</f>
        <v>Fair</v>
      </c>
      <c r="AO1051" t="str">
        <f>IF(AND(Table2[[#This Row],[Alpha]]&gt;3%,Table2[[#This Row],[Tenure]]&gt;5),"Ready Now",IF(AND(Table2[[#This Row],[Alpha]]&gt;0,Table2[[#This Row],[Tenure]]&gt;3),"Ready Soon","Not Ready"))</f>
        <v>Not Ready</v>
      </c>
    </row>
    <row r="1052" spans="1:41" x14ac:dyDescent="0.35">
      <c r="A1052">
        <v>42</v>
      </c>
      <c r="B1052" t="s">
        <v>32</v>
      </c>
      <c r="C1052">
        <v>1</v>
      </c>
      <c r="D1052" t="s">
        <v>29</v>
      </c>
      <c r="E1052" t="s">
        <v>39</v>
      </c>
      <c r="F1052">
        <v>4</v>
      </c>
      <c r="G1052" s="7">
        <v>3673</v>
      </c>
      <c r="H1052" t="s">
        <v>32</v>
      </c>
      <c r="I1052">
        <v>3</v>
      </c>
      <c r="J1052">
        <v>12</v>
      </c>
      <c r="K1052" s="5">
        <v>0.15</v>
      </c>
      <c r="L1052" s="5">
        <v>7.0000000000000007E-2</v>
      </c>
      <c r="M1052" s="6">
        <f t="shared" si="48"/>
        <v>7.9999999999999988E-2</v>
      </c>
      <c r="N1052" s="8">
        <f t="shared" si="49"/>
        <v>734.6</v>
      </c>
      <c r="O1052">
        <v>3000</v>
      </c>
      <c r="P1052" t="str">
        <f t="shared" si="50"/>
        <v>low</v>
      </c>
      <c r="Q1052" t="s">
        <v>33</v>
      </c>
      <c r="R1052">
        <v>748</v>
      </c>
      <c r="S1052" t="s">
        <v>34</v>
      </c>
      <c r="T1052">
        <v>9</v>
      </c>
      <c r="U1052">
        <v>2</v>
      </c>
      <c r="V1052" t="s">
        <v>40</v>
      </c>
      <c r="W1052">
        <v>74</v>
      </c>
      <c r="X1052">
        <v>3</v>
      </c>
      <c r="Y1052">
        <v>1</v>
      </c>
      <c r="Z1052" t="s">
        <v>31</v>
      </c>
      <c r="AA1052">
        <v>16458</v>
      </c>
      <c r="AB1052">
        <v>1</v>
      </c>
      <c r="AC1052">
        <v>13</v>
      </c>
      <c r="AD1052">
        <v>3</v>
      </c>
      <c r="AE1052">
        <v>3</v>
      </c>
      <c r="AF1052">
        <v>0</v>
      </c>
      <c r="AG1052">
        <v>12</v>
      </c>
      <c r="AH1052">
        <v>3</v>
      </c>
      <c r="AI1052">
        <v>9</v>
      </c>
      <c r="AJ1052">
        <v>5</v>
      </c>
      <c r="AK1052" t="str">
        <f>IF(Table2[[#This Row],[Alpha]]&gt;3%,"high performer",IF(Table2[[#This Row],[Alpha]]&gt;0%,"average performer","low performer"))</f>
        <v>high performer</v>
      </c>
      <c r="AL1052" s="8">
        <v>3914.5776732088548</v>
      </c>
      <c r="AM1052">
        <f>Table2[[#This Row],[Salary]]/Table2[[#This Row],[Market Salary]]</f>
        <v>0.93828767918894584</v>
      </c>
      <c r="AN1052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052" t="str">
        <f>IF(AND(Table2[[#This Row],[Alpha]]&gt;3%,Table2[[#This Row],[Tenure]]&gt;5),"Ready Now",IF(AND(Table2[[#This Row],[Alpha]]&gt;0,Table2[[#This Row],[Tenure]]&gt;3),"Ready Soon","Not Ready"))</f>
        <v>Ready Now</v>
      </c>
    </row>
    <row r="1053" spans="1:41" x14ac:dyDescent="0.35">
      <c r="A1053">
        <v>44</v>
      </c>
      <c r="B1053" t="s">
        <v>32</v>
      </c>
      <c r="C1053">
        <v>1</v>
      </c>
      <c r="D1053" t="s">
        <v>29</v>
      </c>
      <c r="E1053" t="s">
        <v>30</v>
      </c>
      <c r="F1053">
        <v>3</v>
      </c>
      <c r="G1053" s="7">
        <v>4768</v>
      </c>
      <c r="H1053" t="s">
        <v>32</v>
      </c>
      <c r="I1053">
        <v>2</v>
      </c>
      <c r="J1053">
        <v>1</v>
      </c>
      <c r="K1053" s="5">
        <v>0.15</v>
      </c>
      <c r="L1053" s="5">
        <v>0.09</v>
      </c>
      <c r="M1053" s="6">
        <f t="shared" si="48"/>
        <v>0.06</v>
      </c>
      <c r="N1053" s="8">
        <f t="shared" si="49"/>
        <v>953.6</v>
      </c>
      <c r="O1053">
        <v>4500</v>
      </c>
      <c r="P1053" t="str">
        <f t="shared" si="50"/>
        <v>low</v>
      </c>
      <c r="Q1053" t="s">
        <v>33</v>
      </c>
      <c r="R1053">
        <v>383</v>
      </c>
      <c r="S1053" t="s">
        <v>27</v>
      </c>
      <c r="T1053">
        <v>1</v>
      </c>
      <c r="U1053">
        <v>5</v>
      </c>
      <c r="V1053" t="s">
        <v>48</v>
      </c>
      <c r="W1053">
        <v>79</v>
      </c>
      <c r="X1053">
        <v>3</v>
      </c>
      <c r="Y1053">
        <v>2</v>
      </c>
      <c r="Z1053" t="s">
        <v>37</v>
      </c>
      <c r="AA1053">
        <v>9282</v>
      </c>
      <c r="AB1053">
        <v>7</v>
      </c>
      <c r="AC1053">
        <v>12</v>
      </c>
      <c r="AD1053">
        <v>3</v>
      </c>
      <c r="AE1053">
        <v>3</v>
      </c>
      <c r="AF1053">
        <v>1</v>
      </c>
      <c r="AG1053">
        <v>11</v>
      </c>
      <c r="AH1053">
        <v>4</v>
      </c>
      <c r="AI1053">
        <v>0</v>
      </c>
      <c r="AJ1053">
        <v>0</v>
      </c>
      <c r="AK1053" t="str">
        <f>IF(Table2[[#This Row],[Alpha]]&gt;3%,"high performer",IF(Table2[[#This Row],[Alpha]]&gt;0%,"average performer","low performer"))</f>
        <v>high performer</v>
      </c>
      <c r="AL1053" s="8">
        <v>5448.6573361115888</v>
      </c>
      <c r="AM1053">
        <f>Table2[[#This Row],[Salary]]/Table2[[#This Row],[Market Salary]]</f>
        <v>0.87507796983296127</v>
      </c>
      <c r="AN1053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053" t="str">
        <f>IF(AND(Table2[[#This Row],[Alpha]]&gt;3%,Table2[[#This Row],[Tenure]]&gt;5),"Ready Now",IF(AND(Table2[[#This Row],[Alpha]]&gt;0,Table2[[#This Row],[Tenure]]&gt;3),"Ready Soon","Not Ready"))</f>
        <v>Not Ready</v>
      </c>
    </row>
    <row r="1054" spans="1:41" x14ac:dyDescent="0.35">
      <c r="A1054">
        <v>30</v>
      </c>
      <c r="B1054" t="s">
        <v>32</v>
      </c>
      <c r="C1054">
        <v>3</v>
      </c>
      <c r="D1054" t="s">
        <v>35</v>
      </c>
      <c r="E1054" t="s">
        <v>36</v>
      </c>
      <c r="F1054">
        <v>3</v>
      </c>
      <c r="G1054" s="7">
        <v>1274</v>
      </c>
      <c r="H1054" t="s">
        <v>32</v>
      </c>
      <c r="I1054">
        <v>2</v>
      </c>
      <c r="J1054">
        <v>1</v>
      </c>
      <c r="K1054" s="5">
        <v>0.15</v>
      </c>
      <c r="L1054" s="5">
        <v>0.11</v>
      </c>
      <c r="M1054" s="6">
        <f t="shared" si="48"/>
        <v>3.9999999999999994E-2</v>
      </c>
      <c r="N1054" s="8">
        <f t="shared" si="49"/>
        <v>254.8</v>
      </c>
      <c r="O1054">
        <v>1200</v>
      </c>
      <c r="P1054" t="str">
        <f t="shared" si="50"/>
        <v>low</v>
      </c>
      <c r="Q1054" t="s">
        <v>44</v>
      </c>
      <c r="R1054">
        <v>990</v>
      </c>
      <c r="S1054" t="s">
        <v>34</v>
      </c>
      <c r="T1054">
        <v>7</v>
      </c>
      <c r="U1054">
        <v>3</v>
      </c>
      <c r="V1054" t="s">
        <v>49</v>
      </c>
      <c r="W1054">
        <v>64</v>
      </c>
      <c r="X1054">
        <v>3</v>
      </c>
      <c r="Y1054">
        <v>1</v>
      </c>
      <c r="Z1054" t="s">
        <v>41</v>
      </c>
      <c r="AA1054">
        <v>7152</v>
      </c>
      <c r="AB1054">
        <v>1</v>
      </c>
      <c r="AC1054">
        <v>13</v>
      </c>
      <c r="AD1054">
        <v>3</v>
      </c>
      <c r="AE1054">
        <v>2</v>
      </c>
      <c r="AF1054">
        <v>2</v>
      </c>
      <c r="AG1054">
        <v>1</v>
      </c>
      <c r="AH1054">
        <v>2</v>
      </c>
      <c r="AI1054">
        <v>0</v>
      </c>
      <c r="AJ1054">
        <v>0</v>
      </c>
      <c r="AK1054" t="str">
        <f>IF(Table2[[#This Row],[Alpha]]&gt;3%,"high performer",IF(Table2[[#This Row],[Alpha]]&gt;0%,"average performer","low performer"))</f>
        <v>high performer</v>
      </c>
      <c r="AL1054" s="8">
        <v>1481.705261679251</v>
      </c>
      <c r="AM1054">
        <f>Table2[[#This Row],[Salary]]/Table2[[#This Row],[Market Salary]]</f>
        <v>0.85982012276594488</v>
      </c>
      <c r="AN1054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054" t="str">
        <f>IF(AND(Table2[[#This Row],[Alpha]]&gt;3%,Table2[[#This Row],[Tenure]]&gt;5),"Ready Now",IF(AND(Table2[[#This Row],[Alpha]]&gt;0,Table2[[#This Row],[Tenure]]&gt;3),"Ready Soon","Not Ready"))</f>
        <v>Not Ready</v>
      </c>
    </row>
    <row r="1055" spans="1:41" x14ac:dyDescent="0.35">
      <c r="A1055">
        <v>57</v>
      </c>
      <c r="B1055" t="s">
        <v>32</v>
      </c>
      <c r="C1055">
        <v>2</v>
      </c>
      <c r="D1055" t="s">
        <v>35</v>
      </c>
      <c r="E1055" t="s">
        <v>36</v>
      </c>
      <c r="F1055">
        <v>3</v>
      </c>
      <c r="G1055" s="7">
        <v>4900</v>
      </c>
      <c r="H1055" t="s">
        <v>32</v>
      </c>
      <c r="I1055">
        <v>2</v>
      </c>
      <c r="J1055">
        <v>12</v>
      </c>
      <c r="K1055" s="5">
        <v>0.08</v>
      </c>
      <c r="L1055" s="5">
        <v>0.11</v>
      </c>
      <c r="M1055" s="6">
        <f t="shared" si="48"/>
        <v>-0.03</v>
      </c>
      <c r="N1055" s="8">
        <f t="shared" si="49"/>
        <v>980</v>
      </c>
      <c r="O1055">
        <v>1200</v>
      </c>
      <c r="P1055" t="str">
        <f t="shared" si="50"/>
        <v>low</v>
      </c>
      <c r="Q1055" t="s">
        <v>26</v>
      </c>
      <c r="R1055">
        <v>405</v>
      </c>
      <c r="S1055" t="s">
        <v>34</v>
      </c>
      <c r="T1055">
        <v>1</v>
      </c>
      <c r="U1055">
        <v>2</v>
      </c>
      <c r="V1055" t="s">
        <v>28</v>
      </c>
      <c r="W1055">
        <v>93</v>
      </c>
      <c r="X1055">
        <v>4</v>
      </c>
      <c r="Y1055">
        <v>2</v>
      </c>
      <c r="Z1055" t="s">
        <v>37</v>
      </c>
      <c r="AA1055">
        <v>2721</v>
      </c>
      <c r="AB1055">
        <v>0</v>
      </c>
      <c r="AC1055">
        <v>24</v>
      </c>
      <c r="AD1055">
        <v>4</v>
      </c>
      <c r="AE1055">
        <v>1</v>
      </c>
      <c r="AF1055">
        <v>1</v>
      </c>
      <c r="AG1055">
        <v>13</v>
      </c>
      <c r="AH1055">
        <v>2</v>
      </c>
      <c r="AI1055">
        <v>9</v>
      </c>
      <c r="AJ1055">
        <v>2</v>
      </c>
      <c r="AK1055" t="str">
        <f>IF(Table2[[#This Row],[Alpha]]&gt;3%,"high performer",IF(Table2[[#This Row],[Alpha]]&gt;0%,"average performer","low performer"))</f>
        <v>low performer</v>
      </c>
      <c r="AL1055" s="8">
        <v>6216.4820937279628</v>
      </c>
      <c r="AM1055">
        <f>Table2[[#This Row],[Salary]]/Table2[[#This Row],[Market Salary]]</f>
        <v>0.78822715582882319</v>
      </c>
      <c r="AN1055" t="str">
        <f>IF(AND(Table2[[#This Row],[Alpha]]&gt;3%,Table2[[#This Row],[Salary]]&lt;MEDIAN(G:G)),"Underpaid",IF(AND(Table2[[#This Row],[Alpha]]&lt;0,Table2[[#This Row],[Salary]]&gt;MEDIAN(G:G)),"Overpaid","Fair"))</f>
        <v>Fair</v>
      </c>
      <c r="AO1055" t="str">
        <f>IF(AND(Table2[[#This Row],[Alpha]]&gt;3%,Table2[[#This Row],[Tenure]]&gt;5),"Ready Now",IF(AND(Table2[[#This Row],[Alpha]]&gt;0,Table2[[#This Row],[Tenure]]&gt;3),"Ready Soon","Not Ready"))</f>
        <v>Not Ready</v>
      </c>
    </row>
    <row r="1056" spans="1:41" x14ac:dyDescent="0.35">
      <c r="A1056">
        <v>49</v>
      </c>
      <c r="B1056" t="s">
        <v>32</v>
      </c>
      <c r="C1056">
        <v>3</v>
      </c>
      <c r="D1056" t="s">
        <v>35</v>
      </c>
      <c r="E1056" t="s">
        <v>43</v>
      </c>
      <c r="F1056">
        <v>2</v>
      </c>
      <c r="G1056" s="7">
        <v>10466</v>
      </c>
      <c r="H1056" t="s">
        <v>32</v>
      </c>
      <c r="I1056">
        <v>3</v>
      </c>
      <c r="J1056">
        <v>8</v>
      </c>
      <c r="K1056" s="5">
        <v>0.15</v>
      </c>
      <c r="L1056" s="5">
        <v>0.11</v>
      </c>
      <c r="M1056" s="6">
        <f t="shared" si="48"/>
        <v>3.9999999999999994E-2</v>
      </c>
      <c r="N1056" s="8">
        <f t="shared" si="49"/>
        <v>2093.2000000000003</v>
      </c>
      <c r="O1056">
        <v>1200</v>
      </c>
      <c r="P1056" t="str">
        <f t="shared" si="50"/>
        <v>low</v>
      </c>
      <c r="Q1056" t="s">
        <v>26</v>
      </c>
      <c r="R1056">
        <v>1490</v>
      </c>
      <c r="S1056" t="s">
        <v>34</v>
      </c>
      <c r="T1056">
        <v>7</v>
      </c>
      <c r="U1056">
        <v>4</v>
      </c>
      <c r="V1056" t="s">
        <v>28</v>
      </c>
      <c r="W1056">
        <v>35</v>
      </c>
      <c r="X1056">
        <v>3</v>
      </c>
      <c r="Y1056">
        <v>3</v>
      </c>
      <c r="Z1056" t="s">
        <v>41</v>
      </c>
      <c r="AA1056">
        <v>20948</v>
      </c>
      <c r="AB1056">
        <v>3</v>
      </c>
      <c r="AC1056">
        <v>14</v>
      </c>
      <c r="AD1056">
        <v>3</v>
      </c>
      <c r="AE1056">
        <v>2</v>
      </c>
      <c r="AF1056">
        <v>2</v>
      </c>
      <c r="AG1056">
        <v>29</v>
      </c>
      <c r="AH1056">
        <v>3</v>
      </c>
      <c r="AI1056">
        <v>7</v>
      </c>
      <c r="AJ1056">
        <v>0</v>
      </c>
      <c r="AK1056" t="str">
        <f>IF(Table2[[#This Row],[Alpha]]&gt;3%,"high performer",IF(Table2[[#This Row],[Alpha]]&gt;0%,"average performer","low performer"))</f>
        <v>high performer</v>
      </c>
      <c r="AL1056" s="8">
        <v>13206.413740717529</v>
      </c>
      <c r="AM1056">
        <f>Table2[[#This Row],[Salary]]/Table2[[#This Row],[Market Salary]]</f>
        <v>0.79249372354067738</v>
      </c>
      <c r="AN1056" t="str">
        <f>IF(AND(Table2[[#This Row],[Alpha]]&gt;3%,Table2[[#This Row],[Salary]]&lt;MEDIAN(G:G)),"Underpaid",IF(AND(Table2[[#This Row],[Alpha]]&lt;0,Table2[[#This Row],[Salary]]&gt;MEDIAN(G:G)),"Overpaid","Fair"))</f>
        <v>Fair</v>
      </c>
      <c r="AO1056" t="str">
        <f>IF(AND(Table2[[#This Row],[Alpha]]&gt;3%,Table2[[#This Row],[Tenure]]&gt;5),"Ready Now",IF(AND(Table2[[#This Row],[Alpha]]&gt;0,Table2[[#This Row],[Tenure]]&gt;3),"Ready Soon","Not Ready"))</f>
        <v>Ready Now</v>
      </c>
    </row>
    <row r="1057" spans="1:41" x14ac:dyDescent="0.35">
      <c r="A1057">
        <v>34</v>
      </c>
      <c r="B1057" t="s">
        <v>32</v>
      </c>
      <c r="C1057">
        <v>2</v>
      </c>
      <c r="D1057" t="s">
        <v>35</v>
      </c>
      <c r="E1057" t="s">
        <v>47</v>
      </c>
      <c r="F1057">
        <v>1</v>
      </c>
      <c r="G1057" s="7">
        <v>17007</v>
      </c>
      <c r="H1057" t="s">
        <v>32</v>
      </c>
      <c r="I1057">
        <v>2</v>
      </c>
      <c r="J1057">
        <v>14</v>
      </c>
      <c r="K1057" s="5">
        <v>0.12</v>
      </c>
      <c r="L1057" s="5">
        <v>0.1</v>
      </c>
      <c r="M1057" s="6">
        <f t="shared" si="48"/>
        <v>1.999999999999999E-2</v>
      </c>
      <c r="N1057" s="8">
        <f t="shared" si="49"/>
        <v>3401.4</v>
      </c>
      <c r="O1057">
        <v>500</v>
      </c>
      <c r="P1057" t="str">
        <f t="shared" si="50"/>
        <v>medium</v>
      </c>
      <c r="Q1057" t="s">
        <v>33</v>
      </c>
      <c r="R1057">
        <v>829</v>
      </c>
      <c r="S1057" t="s">
        <v>34</v>
      </c>
      <c r="T1057">
        <v>15</v>
      </c>
      <c r="U1057">
        <v>3</v>
      </c>
      <c r="V1057" t="s">
        <v>40</v>
      </c>
      <c r="W1057">
        <v>71</v>
      </c>
      <c r="X1057">
        <v>3</v>
      </c>
      <c r="Y1057">
        <v>4</v>
      </c>
      <c r="Z1057" t="s">
        <v>41</v>
      </c>
      <c r="AA1057">
        <v>11929</v>
      </c>
      <c r="AB1057">
        <v>7</v>
      </c>
      <c r="AC1057">
        <v>14</v>
      </c>
      <c r="AD1057">
        <v>3</v>
      </c>
      <c r="AE1057">
        <v>4</v>
      </c>
      <c r="AF1057">
        <v>2</v>
      </c>
      <c r="AG1057">
        <v>16</v>
      </c>
      <c r="AH1057">
        <v>3</v>
      </c>
      <c r="AI1057">
        <v>8</v>
      </c>
      <c r="AJ1057">
        <v>6</v>
      </c>
      <c r="AK1057" t="str">
        <f>IF(Table2[[#This Row],[Alpha]]&gt;3%,"high performer",IF(Table2[[#This Row],[Alpha]]&gt;0%,"average performer","low performer"))</f>
        <v>average performer</v>
      </c>
      <c r="AL1057" s="8">
        <v>17361.549546249862</v>
      </c>
      <c r="AM1057">
        <f>Table2[[#This Row],[Salary]]/Table2[[#This Row],[Market Salary]]</f>
        <v>0.97957846185875463</v>
      </c>
      <c r="AN1057" t="str">
        <f>IF(AND(Table2[[#This Row],[Alpha]]&gt;3%,Table2[[#This Row],[Salary]]&lt;MEDIAN(G:G)),"Underpaid",IF(AND(Table2[[#This Row],[Alpha]]&lt;0,Table2[[#This Row],[Salary]]&gt;MEDIAN(G:G)),"Overpaid","Fair"))</f>
        <v>Fair</v>
      </c>
      <c r="AO1057" t="str">
        <f>IF(AND(Table2[[#This Row],[Alpha]]&gt;3%,Table2[[#This Row],[Tenure]]&gt;5),"Ready Now",IF(AND(Table2[[#This Row],[Alpha]]&gt;0,Table2[[#This Row],[Tenure]]&gt;3),"Ready Soon","Not Ready"))</f>
        <v>Ready Soon</v>
      </c>
    </row>
    <row r="1058" spans="1:41" x14ac:dyDescent="0.35">
      <c r="A1058">
        <v>28</v>
      </c>
      <c r="B1058" t="s">
        <v>25</v>
      </c>
      <c r="C1058">
        <v>1</v>
      </c>
      <c r="D1058" t="s">
        <v>35</v>
      </c>
      <c r="E1058" t="s">
        <v>46</v>
      </c>
      <c r="F1058">
        <v>3</v>
      </c>
      <c r="G1058" s="7">
        <v>2909</v>
      </c>
      <c r="H1058" t="s">
        <v>32</v>
      </c>
      <c r="I1058">
        <v>4</v>
      </c>
      <c r="J1058">
        <v>3</v>
      </c>
      <c r="K1058" s="5">
        <v>0.15</v>
      </c>
      <c r="L1058" s="5">
        <v>7.0000000000000007E-2</v>
      </c>
      <c r="M1058" s="6">
        <f t="shared" si="48"/>
        <v>7.9999999999999988E-2</v>
      </c>
      <c r="N1058" s="8">
        <f t="shared" si="49"/>
        <v>581.80000000000007</v>
      </c>
      <c r="O1058">
        <v>4500</v>
      </c>
      <c r="P1058" t="str">
        <f t="shared" si="50"/>
        <v>High</v>
      </c>
      <c r="Q1058" t="s">
        <v>33</v>
      </c>
      <c r="R1058">
        <v>1496</v>
      </c>
      <c r="S1058" t="s">
        <v>27</v>
      </c>
      <c r="T1058">
        <v>1</v>
      </c>
      <c r="U1058">
        <v>3</v>
      </c>
      <c r="V1058" t="s">
        <v>49</v>
      </c>
      <c r="W1058">
        <v>92</v>
      </c>
      <c r="X1058">
        <v>3</v>
      </c>
      <c r="Y1058">
        <v>1</v>
      </c>
      <c r="Z1058" t="s">
        <v>37</v>
      </c>
      <c r="AA1058">
        <v>15747</v>
      </c>
      <c r="AB1058">
        <v>3</v>
      </c>
      <c r="AC1058">
        <v>15</v>
      </c>
      <c r="AD1058">
        <v>3</v>
      </c>
      <c r="AE1058">
        <v>4</v>
      </c>
      <c r="AF1058">
        <v>1</v>
      </c>
      <c r="AG1058">
        <v>5</v>
      </c>
      <c r="AH1058">
        <v>3</v>
      </c>
      <c r="AI1058">
        <v>2</v>
      </c>
      <c r="AJ1058">
        <v>1</v>
      </c>
      <c r="AK1058" t="str">
        <f>IF(Table2[[#This Row],[Alpha]]&gt;3%,"high performer",IF(Table2[[#This Row],[Alpha]]&gt;0%,"average performer","low performer"))</f>
        <v>high performer</v>
      </c>
      <c r="AL1058" s="8">
        <v>3703.3414596116427</v>
      </c>
      <c r="AM1058">
        <f>Table2[[#This Row],[Salary]]/Table2[[#This Row],[Market Salary]]</f>
        <v>0.78550682720600584</v>
      </c>
      <c r="AN1058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058" t="str">
        <f>IF(AND(Table2[[#This Row],[Alpha]]&gt;3%,Table2[[#This Row],[Tenure]]&gt;5),"Ready Now",IF(AND(Table2[[#This Row],[Alpha]]&gt;0,Table2[[#This Row],[Tenure]]&gt;3),"Ready Soon","Not Ready"))</f>
        <v>Not Ready</v>
      </c>
    </row>
    <row r="1059" spans="1:41" x14ac:dyDescent="0.35">
      <c r="A1059">
        <v>29</v>
      </c>
      <c r="B1059" t="s">
        <v>25</v>
      </c>
      <c r="C1059">
        <v>1</v>
      </c>
      <c r="D1059" t="s">
        <v>29</v>
      </c>
      <c r="E1059" t="s">
        <v>30</v>
      </c>
      <c r="F1059">
        <v>2</v>
      </c>
      <c r="G1059" s="7">
        <v>5765</v>
      </c>
      <c r="H1059" t="s">
        <v>32</v>
      </c>
      <c r="I1059">
        <v>1</v>
      </c>
      <c r="J1059">
        <v>5</v>
      </c>
      <c r="K1059" s="5">
        <v>0.15</v>
      </c>
      <c r="L1059" s="5">
        <v>0.11</v>
      </c>
      <c r="M1059" s="6">
        <f t="shared" si="48"/>
        <v>3.9999999999999994E-2</v>
      </c>
      <c r="N1059" s="8">
        <f t="shared" si="49"/>
        <v>1153</v>
      </c>
      <c r="O1059">
        <v>3000</v>
      </c>
      <c r="P1059" t="str">
        <f t="shared" si="50"/>
        <v>low</v>
      </c>
      <c r="Q1059" t="s">
        <v>33</v>
      </c>
      <c r="R1059">
        <v>115</v>
      </c>
      <c r="S1059" t="s">
        <v>27</v>
      </c>
      <c r="T1059">
        <v>13</v>
      </c>
      <c r="U1059">
        <v>3</v>
      </c>
      <c r="V1059" t="s">
        <v>49</v>
      </c>
      <c r="W1059">
        <v>51</v>
      </c>
      <c r="X1059">
        <v>3</v>
      </c>
      <c r="Y1059">
        <v>2</v>
      </c>
      <c r="Z1059" t="s">
        <v>31</v>
      </c>
      <c r="AA1059">
        <v>17485</v>
      </c>
      <c r="AB1059">
        <v>5</v>
      </c>
      <c r="AC1059">
        <v>11</v>
      </c>
      <c r="AD1059">
        <v>3</v>
      </c>
      <c r="AE1059">
        <v>1</v>
      </c>
      <c r="AF1059">
        <v>0</v>
      </c>
      <c r="AG1059">
        <v>7</v>
      </c>
      <c r="AH1059">
        <v>4</v>
      </c>
      <c r="AI1059">
        <v>3</v>
      </c>
      <c r="AJ1059">
        <v>0</v>
      </c>
      <c r="AK1059" t="str">
        <f>IF(Table2[[#This Row],[Alpha]]&gt;3%,"high performer",IF(Table2[[#This Row],[Alpha]]&gt;0%,"average performer","low performer"))</f>
        <v>high performer</v>
      </c>
      <c r="AL1059" s="8">
        <v>6312.3099107807493</v>
      </c>
      <c r="AM1059">
        <f>Table2[[#This Row],[Salary]]/Table2[[#This Row],[Market Salary]]</f>
        <v>0.9132948289110453</v>
      </c>
      <c r="AN1059" t="str">
        <f>IF(AND(Table2[[#This Row],[Alpha]]&gt;3%,Table2[[#This Row],[Salary]]&lt;MEDIAN(G:G)),"Underpaid",IF(AND(Table2[[#This Row],[Alpha]]&lt;0,Table2[[#This Row],[Salary]]&gt;MEDIAN(G:G)),"Overpaid","Fair"))</f>
        <v>Fair</v>
      </c>
      <c r="AO1059" t="str">
        <f>IF(AND(Table2[[#This Row],[Alpha]]&gt;3%,Table2[[#This Row],[Tenure]]&gt;5),"Ready Now",IF(AND(Table2[[#This Row],[Alpha]]&gt;0,Table2[[#This Row],[Tenure]]&gt;3),"Ready Soon","Not Ready"))</f>
        <v>Ready Soon</v>
      </c>
    </row>
    <row r="1060" spans="1:41" x14ac:dyDescent="0.35">
      <c r="A1060">
        <v>34</v>
      </c>
      <c r="B1060" t="s">
        <v>25</v>
      </c>
      <c r="C1060">
        <v>1</v>
      </c>
      <c r="D1060" t="s">
        <v>29</v>
      </c>
      <c r="E1060" t="s">
        <v>30</v>
      </c>
      <c r="F1060">
        <v>2</v>
      </c>
      <c r="G1060" s="7">
        <v>4599</v>
      </c>
      <c r="H1060" t="s">
        <v>25</v>
      </c>
      <c r="I1060">
        <v>4</v>
      </c>
      <c r="J1060">
        <v>15</v>
      </c>
      <c r="K1060" s="5">
        <v>0.1</v>
      </c>
      <c r="L1060" s="5">
        <v>0.1</v>
      </c>
      <c r="M1060" s="6">
        <f t="shared" si="48"/>
        <v>0</v>
      </c>
      <c r="N1060" s="8">
        <f t="shared" si="49"/>
        <v>919.80000000000007</v>
      </c>
      <c r="O1060">
        <v>1200</v>
      </c>
      <c r="P1060" t="str">
        <f t="shared" si="50"/>
        <v>low</v>
      </c>
      <c r="Q1060" t="s">
        <v>26</v>
      </c>
      <c r="R1060">
        <v>790</v>
      </c>
      <c r="S1060" t="s">
        <v>27</v>
      </c>
      <c r="T1060">
        <v>24</v>
      </c>
      <c r="U1060">
        <v>4</v>
      </c>
      <c r="V1060" t="s">
        <v>40</v>
      </c>
      <c r="W1060">
        <v>40</v>
      </c>
      <c r="X1060">
        <v>2</v>
      </c>
      <c r="Y1060">
        <v>2</v>
      </c>
      <c r="Z1060" t="s">
        <v>31</v>
      </c>
      <c r="AA1060">
        <v>7815</v>
      </c>
      <c r="AB1060">
        <v>0</v>
      </c>
      <c r="AC1060">
        <v>23</v>
      </c>
      <c r="AD1060">
        <v>4</v>
      </c>
      <c r="AE1060">
        <v>3</v>
      </c>
      <c r="AF1060">
        <v>0</v>
      </c>
      <c r="AG1060">
        <v>16</v>
      </c>
      <c r="AH1060">
        <v>2</v>
      </c>
      <c r="AI1060">
        <v>9</v>
      </c>
      <c r="AJ1060">
        <v>10</v>
      </c>
      <c r="AK1060" t="str">
        <f>IF(Table2[[#This Row],[Alpha]]&gt;3%,"high performer",IF(Table2[[#This Row],[Alpha]]&gt;0%,"average performer","low performer"))</f>
        <v>low performer</v>
      </c>
      <c r="AL1060" s="8">
        <v>4664.0107273180247</v>
      </c>
      <c r="AM1060">
        <f>Table2[[#This Row],[Salary]]/Table2[[#This Row],[Market Salary]]</f>
        <v>0.98606119687134419</v>
      </c>
      <c r="AN1060" t="str">
        <f>IF(AND(Table2[[#This Row],[Alpha]]&gt;3%,Table2[[#This Row],[Salary]]&lt;MEDIAN(G:G)),"Underpaid",IF(AND(Table2[[#This Row],[Alpha]]&lt;0,Table2[[#This Row],[Salary]]&gt;MEDIAN(G:G)),"Overpaid","Fair"))</f>
        <v>Fair</v>
      </c>
      <c r="AO1060" t="str">
        <f>IF(AND(Table2[[#This Row],[Alpha]]&gt;3%,Table2[[#This Row],[Tenure]]&gt;5),"Ready Now",IF(AND(Table2[[#This Row],[Alpha]]&gt;0,Table2[[#This Row],[Tenure]]&gt;3),"Ready Soon","Not Ready"))</f>
        <v>Not Ready</v>
      </c>
    </row>
    <row r="1061" spans="1:41" x14ac:dyDescent="0.35">
      <c r="A1061">
        <v>35</v>
      </c>
      <c r="B1061" t="s">
        <v>32</v>
      </c>
      <c r="C1061">
        <v>4</v>
      </c>
      <c r="D1061" t="s">
        <v>35</v>
      </c>
      <c r="E1061" t="s">
        <v>46</v>
      </c>
      <c r="F1061">
        <v>3</v>
      </c>
      <c r="G1061" s="7">
        <v>2404</v>
      </c>
      <c r="H1061" t="s">
        <v>32</v>
      </c>
      <c r="I1061">
        <v>3</v>
      </c>
      <c r="J1061">
        <v>1</v>
      </c>
      <c r="K1061" s="5">
        <v>0.1</v>
      </c>
      <c r="L1061" s="5">
        <v>7.0000000000000007E-2</v>
      </c>
      <c r="M1061" s="6">
        <f t="shared" si="48"/>
        <v>0.03</v>
      </c>
      <c r="N1061" s="8">
        <f t="shared" si="49"/>
        <v>480.8</v>
      </c>
      <c r="O1061">
        <v>1200</v>
      </c>
      <c r="P1061" t="str">
        <f t="shared" si="50"/>
        <v>low</v>
      </c>
      <c r="Q1061" t="s">
        <v>26</v>
      </c>
      <c r="R1061">
        <v>660</v>
      </c>
      <c r="S1061" t="s">
        <v>27</v>
      </c>
      <c r="T1061">
        <v>7</v>
      </c>
      <c r="U1061">
        <v>1</v>
      </c>
      <c r="V1061" t="s">
        <v>28</v>
      </c>
      <c r="W1061">
        <v>76</v>
      </c>
      <c r="X1061">
        <v>3</v>
      </c>
      <c r="Y1061">
        <v>1</v>
      </c>
      <c r="Z1061" t="s">
        <v>37</v>
      </c>
      <c r="AA1061">
        <v>16192</v>
      </c>
      <c r="AB1061">
        <v>1</v>
      </c>
      <c r="AC1061">
        <v>13</v>
      </c>
      <c r="AD1061">
        <v>3</v>
      </c>
      <c r="AE1061">
        <v>1</v>
      </c>
      <c r="AF1061">
        <v>1</v>
      </c>
      <c r="AG1061">
        <v>1</v>
      </c>
      <c r="AH1061">
        <v>3</v>
      </c>
      <c r="AI1061">
        <v>0</v>
      </c>
      <c r="AJ1061">
        <v>0</v>
      </c>
      <c r="AK1061" t="str">
        <f>IF(Table2[[#This Row],[Alpha]]&gt;3%,"high performer",IF(Table2[[#This Row],[Alpha]]&gt;0%,"average performer","low performer"))</f>
        <v>average performer</v>
      </c>
      <c r="AL1061" s="8">
        <v>3073.574562572649</v>
      </c>
      <c r="AM1061">
        <f>Table2[[#This Row],[Salary]]/Table2[[#This Row],[Market Salary]]</f>
        <v>0.78215118945668249</v>
      </c>
      <c r="AN1061" t="str">
        <f>IF(AND(Table2[[#This Row],[Alpha]]&gt;3%,Table2[[#This Row],[Salary]]&lt;MEDIAN(G:G)),"Underpaid",IF(AND(Table2[[#This Row],[Alpha]]&lt;0,Table2[[#This Row],[Salary]]&gt;MEDIAN(G:G)),"Overpaid","Fair"))</f>
        <v>Fair</v>
      </c>
      <c r="AO1061" t="str">
        <f>IF(AND(Table2[[#This Row],[Alpha]]&gt;3%,Table2[[#This Row],[Tenure]]&gt;5),"Ready Now",IF(AND(Table2[[#This Row],[Alpha]]&gt;0,Table2[[#This Row],[Tenure]]&gt;3),"Ready Soon","Not Ready"))</f>
        <v>Not Ready</v>
      </c>
    </row>
    <row r="1062" spans="1:41" x14ac:dyDescent="0.35">
      <c r="A1062">
        <v>24</v>
      </c>
      <c r="B1062" t="s">
        <v>25</v>
      </c>
      <c r="C1062">
        <v>2</v>
      </c>
      <c r="D1062" t="s">
        <v>35</v>
      </c>
      <c r="E1062" t="s">
        <v>39</v>
      </c>
      <c r="F1062">
        <v>1</v>
      </c>
      <c r="G1062" s="7">
        <v>3172</v>
      </c>
      <c r="H1062" t="s">
        <v>25</v>
      </c>
      <c r="I1062">
        <v>2</v>
      </c>
      <c r="J1062">
        <v>0</v>
      </c>
      <c r="K1062" s="5">
        <v>0.12</v>
      </c>
      <c r="L1062" s="5">
        <v>7.0000000000000007E-2</v>
      </c>
      <c r="M1062" s="6">
        <f t="shared" si="48"/>
        <v>4.9999999999999989E-2</v>
      </c>
      <c r="N1062" s="8">
        <f t="shared" si="49"/>
        <v>634.40000000000009</v>
      </c>
      <c r="O1062">
        <v>500</v>
      </c>
      <c r="P1062" t="str">
        <f t="shared" si="50"/>
        <v>low</v>
      </c>
      <c r="Q1062" t="s">
        <v>33</v>
      </c>
      <c r="R1062">
        <v>381</v>
      </c>
      <c r="S1062" t="s">
        <v>34</v>
      </c>
      <c r="T1062">
        <v>9</v>
      </c>
      <c r="U1062">
        <v>3</v>
      </c>
      <c r="V1062" t="s">
        <v>40</v>
      </c>
      <c r="W1062">
        <v>89</v>
      </c>
      <c r="X1062">
        <v>3</v>
      </c>
      <c r="Y1062">
        <v>1</v>
      </c>
      <c r="Z1062" t="s">
        <v>31</v>
      </c>
      <c r="AA1062">
        <v>16998</v>
      </c>
      <c r="AB1062">
        <v>2</v>
      </c>
      <c r="AC1062">
        <v>11</v>
      </c>
      <c r="AD1062">
        <v>3</v>
      </c>
      <c r="AE1062">
        <v>3</v>
      </c>
      <c r="AF1062">
        <v>0</v>
      </c>
      <c r="AG1062">
        <v>4</v>
      </c>
      <c r="AH1062">
        <v>2</v>
      </c>
      <c r="AI1062">
        <v>0</v>
      </c>
      <c r="AJ1062">
        <v>0</v>
      </c>
      <c r="AK1062" t="str">
        <f>IF(Table2[[#This Row],[Alpha]]&gt;3%,"high performer",IF(Table2[[#This Row],[Alpha]]&gt;0%,"average performer","low performer"))</f>
        <v>high performer</v>
      </c>
      <c r="AL1062" s="8">
        <v>3639.5303222069169</v>
      </c>
      <c r="AM1062">
        <f>Table2[[#This Row],[Salary]]/Table2[[#This Row],[Market Salary]]</f>
        <v>0.87154102842494829</v>
      </c>
      <c r="AN1062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062" t="str">
        <f>IF(AND(Table2[[#This Row],[Alpha]]&gt;3%,Table2[[#This Row],[Tenure]]&gt;5),"Ready Now",IF(AND(Table2[[#This Row],[Alpha]]&gt;0,Table2[[#This Row],[Tenure]]&gt;3),"Ready Soon","Not Ready"))</f>
        <v>Not Ready</v>
      </c>
    </row>
    <row r="1063" spans="1:41" x14ac:dyDescent="0.35">
      <c r="A1063">
        <v>24</v>
      </c>
      <c r="B1063" t="s">
        <v>32</v>
      </c>
      <c r="C1063">
        <v>4</v>
      </c>
      <c r="D1063" t="s">
        <v>29</v>
      </c>
      <c r="E1063" t="s">
        <v>46</v>
      </c>
      <c r="F1063">
        <v>2</v>
      </c>
      <c r="G1063" s="7">
        <v>2033</v>
      </c>
      <c r="H1063" t="s">
        <v>32</v>
      </c>
      <c r="I1063">
        <v>3</v>
      </c>
      <c r="J1063">
        <v>1</v>
      </c>
      <c r="K1063" s="5">
        <v>0.08</v>
      </c>
      <c r="L1063" s="5">
        <v>0.11</v>
      </c>
      <c r="M1063" s="6">
        <f t="shared" si="48"/>
        <v>-0.03</v>
      </c>
      <c r="N1063" s="8">
        <f t="shared" si="49"/>
        <v>406.6</v>
      </c>
      <c r="O1063">
        <v>4500</v>
      </c>
      <c r="P1063" t="str">
        <f t="shared" si="50"/>
        <v>low</v>
      </c>
      <c r="Q1063" t="s">
        <v>44</v>
      </c>
      <c r="R1063">
        <v>830</v>
      </c>
      <c r="S1063" t="s">
        <v>27</v>
      </c>
      <c r="T1063">
        <v>13</v>
      </c>
      <c r="U1063">
        <v>2</v>
      </c>
      <c r="V1063" t="s">
        <v>28</v>
      </c>
      <c r="W1063">
        <v>78</v>
      </c>
      <c r="X1063">
        <v>3</v>
      </c>
      <c r="Y1063">
        <v>1</v>
      </c>
      <c r="Z1063" t="s">
        <v>37</v>
      </c>
      <c r="AA1063">
        <v>7103</v>
      </c>
      <c r="AB1063">
        <v>1</v>
      </c>
      <c r="AC1063">
        <v>13</v>
      </c>
      <c r="AD1063">
        <v>3</v>
      </c>
      <c r="AE1063">
        <v>3</v>
      </c>
      <c r="AF1063">
        <v>1</v>
      </c>
      <c r="AG1063">
        <v>1</v>
      </c>
      <c r="AH1063">
        <v>2</v>
      </c>
      <c r="AI1063">
        <v>0</v>
      </c>
      <c r="AJ1063">
        <v>0</v>
      </c>
      <c r="AK1063" t="str">
        <f>IF(Table2[[#This Row],[Alpha]]&gt;3%,"high performer",IF(Table2[[#This Row],[Alpha]]&gt;0%,"average performer","low performer"))</f>
        <v>low performer</v>
      </c>
      <c r="AL1063" s="8">
        <v>2587.9194353277021</v>
      </c>
      <c r="AM1063">
        <f>Table2[[#This Row],[Salary]]/Table2[[#This Row],[Market Salary]]</f>
        <v>0.78557314120660249</v>
      </c>
      <c r="AN1063" t="str">
        <f>IF(AND(Table2[[#This Row],[Alpha]]&gt;3%,Table2[[#This Row],[Salary]]&lt;MEDIAN(G:G)),"Underpaid",IF(AND(Table2[[#This Row],[Alpha]]&lt;0,Table2[[#This Row],[Salary]]&gt;MEDIAN(G:G)),"Overpaid","Fair"))</f>
        <v>Fair</v>
      </c>
      <c r="AO1063" t="str">
        <f>IF(AND(Table2[[#This Row],[Alpha]]&gt;3%,Table2[[#This Row],[Tenure]]&gt;5),"Ready Now",IF(AND(Table2[[#This Row],[Alpha]]&gt;0,Table2[[#This Row],[Tenure]]&gt;3),"Ready Soon","Not Ready"))</f>
        <v>Not Ready</v>
      </c>
    </row>
    <row r="1064" spans="1:41" x14ac:dyDescent="0.35">
      <c r="A1064">
        <v>44</v>
      </c>
      <c r="B1064" t="s">
        <v>32</v>
      </c>
      <c r="C1064">
        <v>2</v>
      </c>
      <c r="D1064" t="s">
        <v>35</v>
      </c>
      <c r="E1064" t="s">
        <v>42</v>
      </c>
      <c r="F1064">
        <v>3</v>
      </c>
      <c r="G1064" s="7">
        <v>10209</v>
      </c>
      <c r="H1064" t="s">
        <v>25</v>
      </c>
      <c r="I1064">
        <v>2</v>
      </c>
      <c r="J1064">
        <v>2</v>
      </c>
      <c r="K1064" s="5">
        <v>0.08</v>
      </c>
      <c r="L1064" s="5">
        <v>0.11</v>
      </c>
      <c r="M1064" s="6">
        <f t="shared" si="48"/>
        <v>-0.03</v>
      </c>
      <c r="N1064" s="8">
        <f t="shared" si="49"/>
        <v>2041.8000000000002</v>
      </c>
      <c r="O1064">
        <v>500</v>
      </c>
      <c r="P1064" t="str">
        <f t="shared" si="50"/>
        <v>low</v>
      </c>
      <c r="Q1064" t="s">
        <v>33</v>
      </c>
      <c r="R1064">
        <v>1193</v>
      </c>
      <c r="S1064" t="s">
        <v>34</v>
      </c>
      <c r="T1064">
        <v>2</v>
      </c>
      <c r="U1064">
        <v>1</v>
      </c>
      <c r="V1064" t="s">
        <v>40</v>
      </c>
      <c r="W1064">
        <v>86</v>
      </c>
      <c r="X1064">
        <v>3</v>
      </c>
      <c r="Y1064">
        <v>3</v>
      </c>
      <c r="Z1064" t="s">
        <v>31</v>
      </c>
      <c r="AA1064">
        <v>19719</v>
      </c>
      <c r="AB1064">
        <v>5</v>
      </c>
      <c r="AC1064">
        <v>18</v>
      </c>
      <c r="AD1064">
        <v>3</v>
      </c>
      <c r="AE1064">
        <v>2</v>
      </c>
      <c r="AF1064">
        <v>0</v>
      </c>
      <c r="AG1064">
        <v>16</v>
      </c>
      <c r="AH1064">
        <v>2</v>
      </c>
      <c r="AI1064">
        <v>2</v>
      </c>
      <c r="AJ1064">
        <v>2</v>
      </c>
      <c r="AK1064" t="str">
        <f>IF(Table2[[#This Row],[Alpha]]&gt;3%,"high performer",IF(Table2[[#This Row],[Alpha]]&gt;0%,"average performer","low performer"))</f>
        <v>low performer</v>
      </c>
      <c r="AL1064" s="8">
        <v>11166.040088371108</v>
      </c>
      <c r="AM1064">
        <f>Table2[[#This Row],[Salary]]/Table2[[#This Row],[Market Salary]]</f>
        <v>0.91429010814963674</v>
      </c>
      <c r="AN1064" t="str">
        <f>IF(AND(Table2[[#This Row],[Alpha]]&gt;3%,Table2[[#This Row],[Salary]]&lt;MEDIAN(G:G)),"Underpaid",IF(AND(Table2[[#This Row],[Alpha]]&lt;0,Table2[[#This Row],[Salary]]&gt;MEDIAN(G:G)),"Overpaid","Fair"))</f>
        <v>Overpaid</v>
      </c>
      <c r="AO1064" t="str">
        <f>IF(AND(Table2[[#This Row],[Alpha]]&gt;3%,Table2[[#This Row],[Tenure]]&gt;5),"Ready Now",IF(AND(Table2[[#This Row],[Alpha]]&gt;0,Table2[[#This Row],[Tenure]]&gt;3),"Ready Soon","Not Ready"))</f>
        <v>Not Ready</v>
      </c>
    </row>
    <row r="1065" spans="1:41" x14ac:dyDescent="0.35">
      <c r="A1065">
        <v>29</v>
      </c>
      <c r="B1065" t="s">
        <v>32</v>
      </c>
      <c r="C1065">
        <v>3</v>
      </c>
      <c r="D1065" t="s">
        <v>35</v>
      </c>
      <c r="E1065" t="s">
        <v>30</v>
      </c>
      <c r="F1065">
        <v>3</v>
      </c>
      <c r="G1065" s="7">
        <v>8620</v>
      </c>
      <c r="H1065" t="s">
        <v>32</v>
      </c>
      <c r="I1065">
        <v>3</v>
      </c>
      <c r="J1065">
        <v>10</v>
      </c>
      <c r="K1065" s="5">
        <v>0.12</v>
      </c>
      <c r="L1065" s="5">
        <v>0.11</v>
      </c>
      <c r="M1065" s="6">
        <f t="shared" si="48"/>
        <v>9.999999999999995E-3</v>
      </c>
      <c r="N1065" s="8">
        <f t="shared" si="49"/>
        <v>1724</v>
      </c>
      <c r="O1065">
        <v>1200</v>
      </c>
      <c r="P1065" t="str">
        <f t="shared" si="50"/>
        <v>medium</v>
      </c>
      <c r="Q1065" t="s">
        <v>26</v>
      </c>
      <c r="R1065">
        <v>1246</v>
      </c>
      <c r="S1065" t="s">
        <v>27</v>
      </c>
      <c r="T1065">
        <v>19</v>
      </c>
      <c r="U1065">
        <v>3</v>
      </c>
      <c r="V1065" t="s">
        <v>28</v>
      </c>
      <c r="W1065">
        <v>77</v>
      </c>
      <c r="X1065">
        <v>2</v>
      </c>
      <c r="Y1065">
        <v>2</v>
      </c>
      <c r="Z1065" t="s">
        <v>41</v>
      </c>
      <c r="AA1065">
        <v>23757</v>
      </c>
      <c r="AB1065">
        <v>1</v>
      </c>
      <c r="AC1065">
        <v>14</v>
      </c>
      <c r="AD1065">
        <v>3</v>
      </c>
      <c r="AE1065">
        <v>3</v>
      </c>
      <c r="AF1065">
        <v>2</v>
      </c>
      <c r="AG1065">
        <v>10</v>
      </c>
      <c r="AH1065">
        <v>3</v>
      </c>
      <c r="AI1065">
        <v>7</v>
      </c>
      <c r="AJ1065">
        <v>0</v>
      </c>
      <c r="AK1065" t="str">
        <f>IF(Table2[[#This Row],[Alpha]]&gt;3%,"high performer",IF(Table2[[#This Row],[Alpha]]&gt;0%,"average performer","low performer"))</f>
        <v>average performer</v>
      </c>
      <c r="AL1065" s="8">
        <v>10448.437751470561</v>
      </c>
      <c r="AM1065">
        <f>Table2[[#This Row],[Salary]]/Table2[[#This Row],[Market Salary]]</f>
        <v>0.82500371874128087</v>
      </c>
      <c r="AN1065" t="str">
        <f>IF(AND(Table2[[#This Row],[Alpha]]&gt;3%,Table2[[#This Row],[Salary]]&lt;MEDIAN(G:G)),"Underpaid",IF(AND(Table2[[#This Row],[Alpha]]&lt;0,Table2[[#This Row],[Salary]]&gt;MEDIAN(G:G)),"Overpaid","Fair"))</f>
        <v>Fair</v>
      </c>
      <c r="AO1065" t="str">
        <f>IF(AND(Table2[[#This Row],[Alpha]]&gt;3%,Table2[[#This Row],[Tenure]]&gt;5),"Ready Now",IF(AND(Table2[[#This Row],[Alpha]]&gt;0,Table2[[#This Row],[Tenure]]&gt;3),"Ready Soon","Not Ready"))</f>
        <v>Ready Soon</v>
      </c>
    </row>
    <row r="1066" spans="1:41" x14ac:dyDescent="0.35">
      <c r="A1066">
        <v>30</v>
      </c>
      <c r="B1066" t="s">
        <v>32</v>
      </c>
      <c r="C1066">
        <v>3</v>
      </c>
      <c r="D1066" t="s">
        <v>35</v>
      </c>
      <c r="E1066" t="s">
        <v>50</v>
      </c>
      <c r="F1066">
        <v>3</v>
      </c>
      <c r="G1066" s="7">
        <v>2064</v>
      </c>
      <c r="H1066" t="s">
        <v>32</v>
      </c>
      <c r="I1066">
        <v>4</v>
      </c>
      <c r="J1066">
        <v>5</v>
      </c>
      <c r="K1066" s="5">
        <v>0.1</v>
      </c>
      <c r="L1066" s="5">
        <v>0.1</v>
      </c>
      <c r="M1066" s="6">
        <f t="shared" si="48"/>
        <v>0</v>
      </c>
      <c r="N1066" s="8">
        <f t="shared" si="49"/>
        <v>412.8</v>
      </c>
      <c r="O1066">
        <v>3000</v>
      </c>
      <c r="P1066" t="str">
        <f t="shared" si="50"/>
        <v>medium</v>
      </c>
      <c r="Q1066" t="s">
        <v>26</v>
      </c>
      <c r="R1066">
        <v>330</v>
      </c>
      <c r="S1066" t="s">
        <v>50</v>
      </c>
      <c r="T1066">
        <v>1</v>
      </c>
      <c r="U1066">
        <v>3</v>
      </c>
      <c r="V1066" t="s">
        <v>28</v>
      </c>
      <c r="W1066">
        <v>46</v>
      </c>
      <c r="X1066">
        <v>3</v>
      </c>
      <c r="Y1066">
        <v>1</v>
      </c>
      <c r="Z1066" t="s">
        <v>41</v>
      </c>
      <c r="AA1066">
        <v>15428</v>
      </c>
      <c r="AB1066">
        <v>0</v>
      </c>
      <c r="AC1066">
        <v>21</v>
      </c>
      <c r="AD1066">
        <v>4</v>
      </c>
      <c r="AE1066">
        <v>1</v>
      </c>
      <c r="AF1066">
        <v>1</v>
      </c>
      <c r="AG1066">
        <v>6</v>
      </c>
      <c r="AH1066">
        <v>3</v>
      </c>
      <c r="AI1066">
        <v>3</v>
      </c>
      <c r="AJ1066">
        <v>1</v>
      </c>
      <c r="AK1066" t="str">
        <f>IF(Table2[[#This Row],[Alpha]]&gt;3%,"high performer",IF(Table2[[#This Row],[Alpha]]&gt;0%,"average performer","low performer"))</f>
        <v>low performer</v>
      </c>
      <c r="AL1066" s="8">
        <v>2594.3694510876385</v>
      </c>
      <c r="AM1066">
        <f>Table2[[#This Row],[Salary]]/Table2[[#This Row],[Market Salary]]</f>
        <v>0.79556903475513419</v>
      </c>
      <c r="AN1066" t="str">
        <f>IF(AND(Table2[[#This Row],[Alpha]]&gt;3%,Table2[[#This Row],[Salary]]&lt;MEDIAN(G:G)),"Underpaid",IF(AND(Table2[[#This Row],[Alpha]]&lt;0,Table2[[#This Row],[Salary]]&gt;MEDIAN(G:G)),"Overpaid","Fair"))</f>
        <v>Fair</v>
      </c>
      <c r="AO1066" t="str">
        <f>IF(AND(Table2[[#This Row],[Alpha]]&gt;3%,Table2[[#This Row],[Tenure]]&gt;5),"Ready Now",IF(AND(Table2[[#This Row],[Alpha]]&gt;0,Table2[[#This Row],[Tenure]]&gt;3),"Ready Soon","Not Ready"))</f>
        <v>Not Ready</v>
      </c>
    </row>
    <row r="1067" spans="1:41" x14ac:dyDescent="0.35">
      <c r="A1067">
        <v>55</v>
      </c>
      <c r="B1067" t="s">
        <v>32</v>
      </c>
      <c r="C1067">
        <v>4</v>
      </c>
      <c r="D1067" t="s">
        <v>35</v>
      </c>
      <c r="E1067" t="s">
        <v>43</v>
      </c>
      <c r="F1067">
        <v>3</v>
      </c>
      <c r="G1067" s="7">
        <v>4035</v>
      </c>
      <c r="H1067" t="s">
        <v>25</v>
      </c>
      <c r="I1067">
        <v>3</v>
      </c>
      <c r="J1067">
        <v>3</v>
      </c>
      <c r="K1067" s="5">
        <v>0.08</v>
      </c>
      <c r="L1067" s="5">
        <v>7.0000000000000007E-2</v>
      </c>
      <c r="M1067" s="6">
        <f t="shared" si="48"/>
        <v>9.999999999999995E-3</v>
      </c>
      <c r="N1067" s="8">
        <f t="shared" si="49"/>
        <v>807</v>
      </c>
      <c r="O1067">
        <v>500</v>
      </c>
      <c r="P1067" t="str">
        <f t="shared" si="50"/>
        <v>low</v>
      </c>
      <c r="Q1067" t="s">
        <v>26</v>
      </c>
      <c r="R1067">
        <v>1229</v>
      </c>
      <c r="S1067" t="s">
        <v>34</v>
      </c>
      <c r="T1067">
        <v>4</v>
      </c>
      <c r="U1067">
        <v>4</v>
      </c>
      <c r="V1067" t="s">
        <v>28</v>
      </c>
      <c r="W1067">
        <v>30</v>
      </c>
      <c r="X1067">
        <v>3</v>
      </c>
      <c r="Y1067">
        <v>2</v>
      </c>
      <c r="Z1067" t="s">
        <v>37</v>
      </c>
      <c r="AA1067">
        <v>16143</v>
      </c>
      <c r="AB1067">
        <v>0</v>
      </c>
      <c r="AC1067">
        <v>16</v>
      </c>
      <c r="AD1067">
        <v>3</v>
      </c>
      <c r="AE1067">
        <v>2</v>
      </c>
      <c r="AF1067">
        <v>0</v>
      </c>
      <c r="AG1067">
        <v>4</v>
      </c>
      <c r="AH1067">
        <v>2</v>
      </c>
      <c r="AI1067">
        <v>2</v>
      </c>
      <c r="AJ1067">
        <v>1</v>
      </c>
      <c r="AK1067" t="str">
        <f>IF(Table2[[#This Row],[Alpha]]&gt;3%,"high performer",IF(Table2[[#This Row],[Alpha]]&gt;0%,"average performer","low performer"))</f>
        <v>average performer</v>
      </c>
      <c r="AL1067" s="8">
        <v>4818.7682229407383</v>
      </c>
      <c r="AM1067">
        <f>Table2[[#This Row],[Salary]]/Table2[[#This Row],[Market Salary]]</f>
        <v>0.83735091901506109</v>
      </c>
      <c r="AN1067" t="str">
        <f>IF(AND(Table2[[#This Row],[Alpha]]&gt;3%,Table2[[#This Row],[Salary]]&lt;MEDIAN(G:G)),"Underpaid",IF(AND(Table2[[#This Row],[Alpha]]&lt;0,Table2[[#This Row],[Salary]]&gt;MEDIAN(G:G)),"Overpaid","Fair"))</f>
        <v>Fair</v>
      </c>
      <c r="AO1067" t="str">
        <f>IF(AND(Table2[[#This Row],[Alpha]]&gt;3%,Table2[[#This Row],[Tenure]]&gt;5),"Ready Now",IF(AND(Table2[[#This Row],[Alpha]]&gt;0,Table2[[#This Row],[Tenure]]&gt;3),"Ready Soon","Not Ready"))</f>
        <v>Not Ready</v>
      </c>
    </row>
    <row r="1068" spans="1:41" x14ac:dyDescent="0.35">
      <c r="A1068">
        <v>33</v>
      </c>
      <c r="B1068" t="s">
        <v>32</v>
      </c>
      <c r="C1068">
        <v>1</v>
      </c>
      <c r="D1068" t="s">
        <v>29</v>
      </c>
      <c r="E1068" t="s">
        <v>39</v>
      </c>
      <c r="F1068">
        <v>2</v>
      </c>
      <c r="G1068" s="7">
        <v>3838</v>
      </c>
      <c r="H1068" t="s">
        <v>32</v>
      </c>
      <c r="I1068">
        <v>3</v>
      </c>
      <c r="J1068">
        <v>5</v>
      </c>
      <c r="K1068" s="5">
        <v>0.12</v>
      </c>
      <c r="L1068" s="5">
        <v>0.1</v>
      </c>
      <c r="M1068" s="6">
        <f t="shared" si="48"/>
        <v>1.999999999999999E-2</v>
      </c>
      <c r="N1068" s="8">
        <f t="shared" si="49"/>
        <v>767.6</v>
      </c>
      <c r="O1068">
        <v>1200</v>
      </c>
      <c r="P1068" t="str">
        <f t="shared" si="50"/>
        <v>low</v>
      </c>
      <c r="Q1068" t="s">
        <v>26</v>
      </c>
      <c r="R1068">
        <v>1099</v>
      </c>
      <c r="S1068" t="s">
        <v>34</v>
      </c>
      <c r="T1068">
        <v>4</v>
      </c>
      <c r="U1068">
        <v>4</v>
      </c>
      <c r="V1068" t="s">
        <v>40</v>
      </c>
      <c r="W1068">
        <v>82</v>
      </c>
      <c r="X1068">
        <v>2</v>
      </c>
      <c r="Y1068">
        <v>1</v>
      </c>
      <c r="Z1068" t="s">
        <v>37</v>
      </c>
      <c r="AA1068">
        <v>8192</v>
      </c>
      <c r="AB1068">
        <v>8</v>
      </c>
      <c r="AC1068">
        <v>11</v>
      </c>
      <c r="AD1068">
        <v>3</v>
      </c>
      <c r="AE1068">
        <v>4</v>
      </c>
      <c r="AF1068">
        <v>0</v>
      </c>
      <c r="AG1068">
        <v>8</v>
      </c>
      <c r="AH1068">
        <v>5</v>
      </c>
      <c r="AI1068">
        <v>4</v>
      </c>
      <c r="AJ1068">
        <v>0</v>
      </c>
      <c r="AK1068" t="str">
        <f>IF(Table2[[#This Row],[Alpha]]&gt;3%,"high performer",IF(Table2[[#This Row],[Alpha]]&gt;0%,"average performer","low performer"))</f>
        <v>average performer</v>
      </c>
      <c r="AL1068" s="8">
        <v>4953.7216552476993</v>
      </c>
      <c r="AM1068">
        <f>Table2[[#This Row],[Salary]]/Table2[[#This Row],[Market Salary]]</f>
        <v>0.77477102411158583</v>
      </c>
      <c r="AN1068" t="str">
        <f>IF(AND(Table2[[#This Row],[Alpha]]&gt;3%,Table2[[#This Row],[Salary]]&lt;MEDIAN(G:G)),"Underpaid",IF(AND(Table2[[#This Row],[Alpha]]&lt;0,Table2[[#This Row],[Salary]]&gt;MEDIAN(G:G)),"Overpaid","Fair"))</f>
        <v>Fair</v>
      </c>
      <c r="AO1068" t="str">
        <f>IF(AND(Table2[[#This Row],[Alpha]]&gt;3%,Table2[[#This Row],[Tenure]]&gt;5),"Ready Now",IF(AND(Table2[[#This Row],[Alpha]]&gt;0,Table2[[#This Row],[Tenure]]&gt;3),"Ready Soon","Not Ready"))</f>
        <v>Ready Soon</v>
      </c>
    </row>
    <row r="1069" spans="1:41" x14ac:dyDescent="0.35">
      <c r="A1069">
        <v>47</v>
      </c>
      <c r="B1069" t="s">
        <v>32</v>
      </c>
      <c r="C1069">
        <v>3</v>
      </c>
      <c r="D1069" t="s">
        <v>29</v>
      </c>
      <c r="E1069" t="s">
        <v>30</v>
      </c>
      <c r="F1069">
        <v>3</v>
      </c>
      <c r="G1069" s="7">
        <v>4591</v>
      </c>
      <c r="H1069" t="s">
        <v>25</v>
      </c>
      <c r="I1069">
        <v>2</v>
      </c>
      <c r="J1069">
        <v>5</v>
      </c>
      <c r="K1069" s="5">
        <v>0.15</v>
      </c>
      <c r="L1069" s="5">
        <v>0.11</v>
      </c>
      <c r="M1069" s="6">
        <f t="shared" si="48"/>
        <v>3.9999999999999994E-2</v>
      </c>
      <c r="N1069" s="8">
        <f t="shared" si="49"/>
        <v>918.2</v>
      </c>
      <c r="O1069">
        <v>500</v>
      </c>
      <c r="P1069" t="str">
        <f t="shared" si="50"/>
        <v>low</v>
      </c>
      <c r="Q1069" t="s">
        <v>26</v>
      </c>
      <c r="R1069">
        <v>571</v>
      </c>
      <c r="S1069" t="s">
        <v>27</v>
      </c>
      <c r="T1069">
        <v>14</v>
      </c>
      <c r="U1069">
        <v>3</v>
      </c>
      <c r="V1069" t="s">
        <v>40</v>
      </c>
      <c r="W1069">
        <v>78</v>
      </c>
      <c r="X1069">
        <v>3</v>
      </c>
      <c r="Y1069">
        <v>2</v>
      </c>
      <c r="Z1069" t="s">
        <v>37</v>
      </c>
      <c r="AA1069">
        <v>24200</v>
      </c>
      <c r="AB1069">
        <v>3</v>
      </c>
      <c r="AC1069">
        <v>17</v>
      </c>
      <c r="AD1069">
        <v>3</v>
      </c>
      <c r="AE1069">
        <v>3</v>
      </c>
      <c r="AF1069">
        <v>1</v>
      </c>
      <c r="AG1069">
        <v>11</v>
      </c>
      <c r="AH1069">
        <v>4</v>
      </c>
      <c r="AI1069">
        <v>4</v>
      </c>
      <c r="AJ1069">
        <v>1</v>
      </c>
      <c r="AK1069" t="str">
        <f>IF(Table2[[#This Row],[Alpha]]&gt;3%,"high performer",IF(Table2[[#This Row],[Alpha]]&gt;0%,"average performer","low performer"))</f>
        <v>high performer</v>
      </c>
      <c r="AL1069" s="8">
        <v>5400.6921262607439</v>
      </c>
      <c r="AM1069">
        <f>Table2[[#This Row],[Salary]]/Table2[[#This Row],[Market Salary]]</f>
        <v>0.85007622961441665</v>
      </c>
      <c r="AN1069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069" t="str">
        <f>IF(AND(Table2[[#This Row],[Alpha]]&gt;3%,Table2[[#This Row],[Tenure]]&gt;5),"Ready Now",IF(AND(Table2[[#This Row],[Alpha]]&gt;0,Table2[[#This Row],[Tenure]]&gt;3),"Ready Soon","Not Ready"))</f>
        <v>Ready Soon</v>
      </c>
    </row>
    <row r="1070" spans="1:41" x14ac:dyDescent="0.35">
      <c r="A1070">
        <v>28</v>
      </c>
      <c r="B1070" t="s">
        <v>25</v>
      </c>
      <c r="C1070">
        <v>3</v>
      </c>
      <c r="D1070" t="s">
        <v>35</v>
      </c>
      <c r="E1070" t="s">
        <v>39</v>
      </c>
      <c r="F1070">
        <v>1</v>
      </c>
      <c r="G1070" s="7">
        <v>2561</v>
      </c>
      <c r="H1070" t="s">
        <v>32</v>
      </c>
      <c r="I1070">
        <v>2</v>
      </c>
      <c r="J1070">
        <v>0</v>
      </c>
      <c r="K1070" s="5">
        <v>0.1</v>
      </c>
      <c r="L1070" s="5">
        <v>0.09</v>
      </c>
      <c r="M1070" s="6">
        <f t="shared" si="48"/>
        <v>1.0000000000000009E-2</v>
      </c>
      <c r="N1070" s="8">
        <f t="shared" si="49"/>
        <v>512.20000000000005</v>
      </c>
      <c r="O1070">
        <v>1200</v>
      </c>
      <c r="P1070" t="str">
        <f t="shared" si="50"/>
        <v>low</v>
      </c>
      <c r="Q1070" t="s">
        <v>33</v>
      </c>
      <c r="R1070">
        <v>289</v>
      </c>
      <c r="S1070" t="s">
        <v>34</v>
      </c>
      <c r="T1070">
        <v>2</v>
      </c>
      <c r="U1070">
        <v>2</v>
      </c>
      <c r="V1070" t="s">
        <v>40</v>
      </c>
      <c r="W1070">
        <v>38</v>
      </c>
      <c r="X1070">
        <v>2</v>
      </c>
      <c r="Y1070">
        <v>1</v>
      </c>
      <c r="Z1070" t="s">
        <v>31</v>
      </c>
      <c r="AA1070">
        <v>5355</v>
      </c>
      <c r="AB1070">
        <v>7</v>
      </c>
      <c r="AC1070">
        <v>11</v>
      </c>
      <c r="AD1070">
        <v>3</v>
      </c>
      <c r="AE1070">
        <v>3</v>
      </c>
      <c r="AF1070">
        <v>0</v>
      </c>
      <c r="AG1070">
        <v>8</v>
      </c>
      <c r="AH1070">
        <v>2</v>
      </c>
      <c r="AI1070">
        <v>0</v>
      </c>
      <c r="AJ1070">
        <v>0</v>
      </c>
      <c r="AK1070" t="str">
        <f>IF(Table2[[#This Row],[Alpha]]&gt;3%,"high performer",IF(Table2[[#This Row],[Alpha]]&gt;0%,"average performer","low performer"))</f>
        <v>average performer</v>
      </c>
      <c r="AL1070" s="8">
        <v>3278.0987019009826</v>
      </c>
      <c r="AM1070">
        <f>Table2[[#This Row],[Salary]]/Table2[[#This Row],[Market Salary]]</f>
        <v>0.78124554288583981</v>
      </c>
      <c r="AN1070" t="str">
        <f>IF(AND(Table2[[#This Row],[Alpha]]&gt;3%,Table2[[#This Row],[Salary]]&lt;MEDIAN(G:G)),"Underpaid",IF(AND(Table2[[#This Row],[Alpha]]&lt;0,Table2[[#This Row],[Salary]]&gt;MEDIAN(G:G)),"Overpaid","Fair"))</f>
        <v>Fair</v>
      </c>
      <c r="AO1070" t="str">
        <f>IF(AND(Table2[[#This Row],[Alpha]]&gt;3%,Table2[[#This Row],[Tenure]]&gt;5),"Ready Now",IF(AND(Table2[[#This Row],[Alpha]]&gt;0,Table2[[#This Row],[Tenure]]&gt;3),"Ready Soon","Not Ready"))</f>
        <v>Not Ready</v>
      </c>
    </row>
    <row r="1071" spans="1:41" x14ac:dyDescent="0.35">
      <c r="A1071">
        <v>28</v>
      </c>
      <c r="B1071" t="s">
        <v>32</v>
      </c>
      <c r="C1071">
        <v>1</v>
      </c>
      <c r="D1071" t="s">
        <v>35</v>
      </c>
      <c r="E1071" t="s">
        <v>36</v>
      </c>
      <c r="F1071">
        <v>3</v>
      </c>
      <c r="G1071" s="7">
        <v>1563</v>
      </c>
      <c r="H1071" t="s">
        <v>32</v>
      </c>
      <c r="I1071">
        <v>1</v>
      </c>
      <c r="J1071">
        <v>1</v>
      </c>
      <c r="K1071" s="5">
        <v>0.15</v>
      </c>
      <c r="L1071" s="5">
        <v>0.1</v>
      </c>
      <c r="M1071" s="6">
        <f t="shared" si="48"/>
        <v>4.9999999999999989E-2</v>
      </c>
      <c r="N1071" s="8">
        <f t="shared" si="49"/>
        <v>312.60000000000002</v>
      </c>
      <c r="O1071">
        <v>1200</v>
      </c>
      <c r="P1071" t="str">
        <f t="shared" si="50"/>
        <v>low</v>
      </c>
      <c r="Q1071" t="s">
        <v>26</v>
      </c>
      <c r="R1071">
        <v>1423</v>
      </c>
      <c r="S1071" t="s">
        <v>34</v>
      </c>
      <c r="T1071">
        <v>1</v>
      </c>
      <c r="U1071">
        <v>3</v>
      </c>
      <c r="V1071" t="s">
        <v>28</v>
      </c>
      <c r="W1071">
        <v>72</v>
      </c>
      <c r="X1071">
        <v>2</v>
      </c>
      <c r="Y1071">
        <v>1</v>
      </c>
      <c r="Z1071" t="s">
        <v>41</v>
      </c>
      <c r="AA1071">
        <v>12530</v>
      </c>
      <c r="AB1071">
        <v>1</v>
      </c>
      <c r="AC1071">
        <v>14</v>
      </c>
      <c r="AD1071">
        <v>3</v>
      </c>
      <c r="AE1071">
        <v>4</v>
      </c>
      <c r="AF1071">
        <v>1</v>
      </c>
      <c r="AG1071">
        <v>1</v>
      </c>
      <c r="AH1071">
        <v>2</v>
      </c>
      <c r="AI1071">
        <v>0</v>
      </c>
      <c r="AJ1071">
        <v>0</v>
      </c>
      <c r="AK1071" t="str">
        <f>IF(Table2[[#This Row],[Alpha]]&gt;3%,"high performer",IF(Table2[[#This Row],[Alpha]]&gt;0%,"average performer","low performer"))</f>
        <v>high performer</v>
      </c>
      <c r="AL1071" s="8">
        <v>1741.5528205064531</v>
      </c>
      <c r="AM1071">
        <f>Table2[[#This Row],[Salary]]/Table2[[#This Row],[Market Salary]]</f>
        <v>0.89747493248322552</v>
      </c>
      <c r="AN1071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071" t="str">
        <f>IF(AND(Table2[[#This Row],[Alpha]]&gt;3%,Table2[[#This Row],[Tenure]]&gt;5),"Ready Now",IF(AND(Table2[[#This Row],[Alpha]]&gt;0,Table2[[#This Row],[Tenure]]&gt;3),"Ready Soon","Not Ready"))</f>
        <v>Not Ready</v>
      </c>
    </row>
    <row r="1072" spans="1:41" x14ac:dyDescent="0.35">
      <c r="A1072">
        <v>28</v>
      </c>
      <c r="B1072" t="s">
        <v>32</v>
      </c>
      <c r="C1072">
        <v>3</v>
      </c>
      <c r="D1072" t="s">
        <v>35</v>
      </c>
      <c r="E1072" t="s">
        <v>30</v>
      </c>
      <c r="F1072">
        <v>1</v>
      </c>
      <c r="G1072" s="7">
        <v>4898</v>
      </c>
      <c r="H1072" t="s">
        <v>32</v>
      </c>
      <c r="I1072">
        <v>3</v>
      </c>
      <c r="J1072">
        <v>4</v>
      </c>
      <c r="K1072" s="5">
        <v>0.1</v>
      </c>
      <c r="L1072" s="5">
        <v>7.0000000000000007E-2</v>
      </c>
      <c r="M1072" s="6">
        <f t="shared" si="48"/>
        <v>0.03</v>
      </c>
      <c r="N1072" s="8">
        <f t="shared" si="49"/>
        <v>979.6</v>
      </c>
      <c r="O1072">
        <v>4500</v>
      </c>
      <c r="P1072" t="str">
        <f t="shared" si="50"/>
        <v>low</v>
      </c>
      <c r="Q1072" t="s">
        <v>33</v>
      </c>
      <c r="R1072">
        <v>467</v>
      </c>
      <c r="S1072" t="s">
        <v>27</v>
      </c>
      <c r="T1072">
        <v>7</v>
      </c>
      <c r="U1072">
        <v>3</v>
      </c>
      <c r="V1072" t="s">
        <v>28</v>
      </c>
      <c r="W1072">
        <v>55</v>
      </c>
      <c r="X1072">
        <v>3</v>
      </c>
      <c r="Y1072">
        <v>2</v>
      </c>
      <c r="Z1072" t="s">
        <v>31</v>
      </c>
      <c r="AA1072">
        <v>11827</v>
      </c>
      <c r="AB1072">
        <v>0</v>
      </c>
      <c r="AC1072">
        <v>14</v>
      </c>
      <c r="AD1072">
        <v>3</v>
      </c>
      <c r="AE1072">
        <v>4</v>
      </c>
      <c r="AF1072">
        <v>0</v>
      </c>
      <c r="AG1072">
        <v>5</v>
      </c>
      <c r="AH1072">
        <v>5</v>
      </c>
      <c r="AI1072">
        <v>2</v>
      </c>
      <c r="AJ1072">
        <v>1</v>
      </c>
      <c r="AK1072" t="str">
        <f>IF(Table2[[#This Row],[Alpha]]&gt;3%,"high performer",IF(Table2[[#This Row],[Alpha]]&gt;0%,"average performer","low performer"))</f>
        <v>average performer</v>
      </c>
      <c r="AL1072" s="8">
        <v>6265.1520595455895</v>
      </c>
      <c r="AM1072">
        <f>Table2[[#This Row],[Salary]]/Table2[[#This Row],[Market Salary]]</f>
        <v>0.78178469627682923</v>
      </c>
      <c r="AN1072" t="str">
        <f>IF(AND(Table2[[#This Row],[Alpha]]&gt;3%,Table2[[#This Row],[Salary]]&lt;MEDIAN(G:G)),"Underpaid",IF(AND(Table2[[#This Row],[Alpha]]&lt;0,Table2[[#This Row],[Salary]]&gt;MEDIAN(G:G)),"Overpaid","Fair"))</f>
        <v>Fair</v>
      </c>
      <c r="AO1072" t="str">
        <f>IF(AND(Table2[[#This Row],[Alpha]]&gt;3%,Table2[[#This Row],[Tenure]]&gt;5),"Ready Now",IF(AND(Table2[[#This Row],[Alpha]]&gt;0,Table2[[#This Row],[Tenure]]&gt;3),"Ready Soon","Not Ready"))</f>
        <v>Ready Soon</v>
      </c>
    </row>
    <row r="1073" spans="1:41" x14ac:dyDescent="0.35">
      <c r="A1073">
        <v>49</v>
      </c>
      <c r="B1073" t="s">
        <v>32</v>
      </c>
      <c r="C1073">
        <v>3</v>
      </c>
      <c r="D1073" t="s">
        <v>29</v>
      </c>
      <c r="E1073" t="s">
        <v>39</v>
      </c>
      <c r="F1073">
        <v>1</v>
      </c>
      <c r="G1073" s="7">
        <v>4789</v>
      </c>
      <c r="H1073" t="s">
        <v>32</v>
      </c>
      <c r="I1073">
        <v>3</v>
      </c>
      <c r="J1073">
        <v>3</v>
      </c>
      <c r="K1073" s="5">
        <v>0.15</v>
      </c>
      <c r="L1073" s="5">
        <v>7.0000000000000007E-2</v>
      </c>
      <c r="M1073" s="6">
        <f t="shared" si="48"/>
        <v>7.9999999999999988E-2</v>
      </c>
      <c r="N1073" s="8">
        <f t="shared" si="49"/>
        <v>957.80000000000007</v>
      </c>
      <c r="O1073">
        <v>500</v>
      </c>
      <c r="P1073" t="str">
        <f t="shared" si="50"/>
        <v>low</v>
      </c>
      <c r="Q1073" t="s">
        <v>26</v>
      </c>
      <c r="R1073">
        <v>271</v>
      </c>
      <c r="S1073" t="s">
        <v>34</v>
      </c>
      <c r="T1073">
        <v>3</v>
      </c>
      <c r="U1073">
        <v>2</v>
      </c>
      <c r="V1073" t="s">
        <v>40</v>
      </c>
      <c r="W1073">
        <v>43</v>
      </c>
      <c r="X1073">
        <v>2</v>
      </c>
      <c r="Y1073">
        <v>2</v>
      </c>
      <c r="Z1073" t="s">
        <v>37</v>
      </c>
      <c r="AA1073">
        <v>23070</v>
      </c>
      <c r="AB1073">
        <v>4</v>
      </c>
      <c r="AC1073">
        <v>25</v>
      </c>
      <c r="AD1073">
        <v>4</v>
      </c>
      <c r="AE1073">
        <v>1</v>
      </c>
      <c r="AF1073">
        <v>1</v>
      </c>
      <c r="AG1073">
        <v>10</v>
      </c>
      <c r="AH1073">
        <v>3</v>
      </c>
      <c r="AI1073">
        <v>2</v>
      </c>
      <c r="AJ1073">
        <v>1</v>
      </c>
      <c r="AK1073" t="str">
        <f>IF(Table2[[#This Row],[Alpha]]&gt;3%,"high performer",IF(Table2[[#This Row],[Alpha]]&gt;0%,"average performer","low performer"))</f>
        <v>high performer</v>
      </c>
      <c r="AL1073" s="8">
        <v>4865.9289389269488</v>
      </c>
      <c r="AM1073">
        <f>Table2[[#This Row],[Salary]]/Table2[[#This Row],[Market Salary]]</f>
        <v>0.98419028722110491</v>
      </c>
      <c r="AN1073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073" t="str">
        <f>IF(AND(Table2[[#This Row],[Alpha]]&gt;3%,Table2[[#This Row],[Tenure]]&gt;5),"Ready Now",IF(AND(Table2[[#This Row],[Alpha]]&gt;0,Table2[[#This Row],[Tenure]]&gt;3),"Ready Soon","Not Ready"))</f>
        <v>Not Ready</v>
      </c>
    </row>
    <row r="1074" spans="1:41" x14ac:dyDescent="0.35">
      <c r="A1074">
        <v>29</v>
      </c>
      <c r="B1074" t="s">
        <v>32</v>
      </c>
      <c r="C1074">
        <v>4</v>
      </c>
      <c r="D1074" t="s">
        <v>29</v>
      </c>
      <c r="E1074" t="s">
        <v>39</v>
      </c>
      <c r="F1074">
        <v>2</v>
      </c>
      <c r="G1074" s="7">
        <v>3180</v>
      </c>
      <c r="H1074" t="s">
        <v>32</v>
      </c>
      <c r="I1074">
        <v>3</v>
      </c>
      <c r="J1074">
        <v>3</v>
      </c>
      <c r="K1074" s="5">
        <v>0.15</v>
      </c>
      <c r="L1074" s="5">
        <v>0.09</v>
      </c>
      <c r="M1074" s="6">
        <f t="shared" si="48"/>
        <v>0.06</v>
      </c>
      <c r="N1074" s="8">
        <f t="shared" si="49"/>
        <v>636</v>
      </c>
      <c r="O1074">
        <v>3000</v>
      </c>
      <c r="P1074" t="str">
        <f t="shared" si="50"/>
        <v>low</v>
      </c>
      <c r="Q1074" t="s">
        <v>33</v>
      </c>
      <c r="R1074">
        <v>410</v>
      </c>
      <c r="S1074" t="s">
        <v>34</v>
      </c>
      <c r="T1074">
        <v>2</v>
      </c>
      <c r="U1074">
        <v>1</v>
      </c>
      <c r="V1074" t="s">
        <v>28</v>
      </c>
      <c r="W1074">
        <v>97</v>
      </c>
      <c r="X1074">
        <v>3</v>
      </c>
      <c r="Y1074">
        <v>1</v>
      </c>
      <c r="Z1074" t="s">
        <v>37</v>
      </c>
      <c r="AA1074">
        <v>4668</v>
      </c>
      <c r="AB1074">
        <v>0</v>
      </c>
      <c r="AC1074">
        <v>13</v>
      </c>
      <c r="AD1074">
        <v>3</v>
      </c>
      <c r="AE1074">
        <v>3</v>
      </c>
      <c r="AF1074">
        <v>3</v>
      </c>
      <c r="AG1074">
        <v>4</v>
      </c>
      <c r="AH1074">
        <v>3</v>
      </c>
      <c r="AI1074">
        <v>2</v>
      </c>
      <c r="AJ1074">
        <v>0</v>
      </c>
      <c r="AK1074" t="str">
        <f>IF(Table2[[#This Row],[Alpha]]&gt;3%,"high performer",IF(Table2[[#This Row],[Alpha]]&gt;0%,"average performer","low performer"))</f>
        <v>high performer</v>
      </c>
      <c r="AL1074" s="8">
        <v>3879.4219450696614</v>
      </c>
      <c r="AM1074">
        <f>Table2[[#This Row],[Salary]]/Table2[[#This Row],[Market Salary]]</f>
        <v>0.81970975187204032</v>
      </c>
      <c r="AN1074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074" t="str">
        <f>IF(AND(Table2[[#This Row],[Alpha]]&gt;3%,Table2[[#This Row],[Tenure]]&gt;5),"Ready Now",IF(AND(Table2[[#This Row],[Alpha]]&gt;0,Table2[[#This Row],[Tenure]]&gt;3),"Ready Soon","Not Ready"))</f>
        <v>Not Ready</v>
      </c>
    </row>
    <row r="1075" spans="1:41" x14ac:dyDescent="0.35">
      <c r="A1075">
        <v>28</v>
      </c>
      <c r="B1075" t="s">
        <v>32</v>
      </c>
      <c r="C1075">
        <v>3</v>
      </c>
      <c r="D1075" t="s">
        <v>35</v>
      </c>
      <c r="E1075" t="s">
        <v>42</v>
      </c>
      <c r="F1075">
        <v>2</v>
      </c>
      <c r="G1075" s="7">
        <v>6549</v>
      </c>
      <c r="H1075" t="s">
        <v>32</v>
      </c>
      <c r="I1075">
        <v>2</v>
      </c>
      <c r="J1075">
        <v>8</v>
      </c>
      <c r="K1075" s="5">
        <v>0.15</v>
      </c>
      <c r="L1075" s="5">
        <v>0.09</v>
      </c>
      <c r="M1075" s="6">
        <f t="shared" si="48"/>
        <v>0.06</v>
      </c>
      <c r="N1075" s="8">
        <f t="shared" si="49"/>
        <v>1309.8000000000002</v>
      </c>
      <c r="O1075">
        <v>1200</v>
      </c>
      <c r="P1075" t="str">
        <f t="shared" si="50"/>
        <v>low</v>
      </c>
      <c r="Q1075" t="s">
        <v>26</v>
      </c>
      <c r="R1075">
        <v>1083</v>
      </c>
      <c r="S1075" t="s">
        <v>34</v>
      </c>
      <c r="T1075">
        <v>29</v>
      </c>
      <c r="U1075">
        <v>1</v>
      </c>
      <c r="V1075" t="s">
        <v>28</v>
      </c>
      <c r="W1075">
        <v>96</v>
      </c>
      <c r="X1075">
        <v>1</v>
      </c>
      <c r="Y1075">
        <v>2</v>
      </c>
      <c r="Z1075" t="s">
        <v>37</v>
      </c>
      <c r="AA1075">
        <v>3173</v>
      </c>
      <c r="AB1075">
        <v>1</v>
      </c>
      <c r="AC1075">
        <v>14</v>
      </c>
      <c r="AD1075">
        <v>3</v>
      </c>
      <c r="AE1075">
        <v>2</v>
      </c>
      <c r="AF1075">
        <v>2</v>
      </c>
      <c r="AG1075">
        <v>8</v>
      </c>
      <c r="AH1075">
        <v>2</v>
      </c>
      <c r="AI1075">
        <v>6</v>
      </c>
      <c r="AJ1075">
        <v>1</v>
      </c>
      <c r="AK1075" t="str">
        <f>IF(Table2[[#This Row],[Alpha]]&gt;3%,"high performer",IF(Table2[[#This Row],[Alpha]]&gt;0%,"average performer","low performer"))</f>
        <v>high performer</v>
      </c>
      <c r="AL1075" s="8">
        <v>7782.3836246810151</v>
      </c>
      <c r="AM1075">
        <f>Table2[[#This Row],[Salary]]/Table2[[#This Row],[Market Salary]]</f>
        <v>0.84151595652911948</v>
      </c>
      <c r="AN1075" t="str">
        <f>IF(AND(Table2[[#This Row],[Alpha]]&gt;3%,Table2[[#This Row],[Salary]]&lt;MEDIAN(G:G)),"Underpaid",IF(AND(Table2[[#This Row],[Alpha]]&lt;0,Table2[[#This Row],[Salary]]&gt;MEDIAN(G:G)),"Overpaid","Fair"))</f>
        <v>Fair</v>
      </c>
      <c r="AO1075" t="str">
        <f>IF(AND(Table2[[#This Row],[Alpha]]&gt;3%,Table2[[#This Row],[Tenure]]&gt;5),"Ready Now",IF(AND(Table2[[#This Row],[Alpha]]&gt;0,Table2[[#This Row],[Tenure]]&gt;3),"Ready Soon","Not Ready"))</f>
        <v>Ready Now</v>
      </c>
    </row>
    <row r="1076" spans="1:41" x14ac:dyDescent="0.35">
      <c r="A1076">
        <v>33</v>
      </c>
      <c r="B1076" t="s">
        <v>32</v>
      </c>
      <c r="C1076">
        <v>4</v>
      </c>
      <c r="D1076" t="s">
        <v>35</v>
      </c>
      <c r="E1076" t="s">
        <v>43</v>
      </c>
      <c r="F1076">
        <v>3</v>
      </c>
      <c r="G1076" s="7">
        <v>6388</v>
      </c>
      <c r="H1076" t="s">
        <v>25</v>
      </c>
      <c r="I1076">
        <v>3</v>
      </c>
      <c r="J1076">
        <v>0</v>
      </c>
      <c r="K1076" s="5">
        <v>0.12</v>
      </c>
      <c r="L1076" s="5">
        <v>0.1</v>
      </c>
      <c r="M1076" s="6">
        <f t="shared" si="48"/>
        <v>1.999999999999999E-2</v>
      </c>
      <c r="N1076" s="8">
        <f t="shared" si="49"/>
        <v>1277.6000000000001</v>
      </c>
      <c r="O1076">
        <v>1200</v>
      </c>
      <c r="P1076" t="str">
        <f t="shared" si="50"/>
        <v>low</v>
      </c>
      <c r="Q1076" t="s">
        <v>26</v>
      </c>
      <c r="R1076">
        <v>516</v>
      </c>
      <c r="S1076" t="s">
        <v>34</v>
      </c>
      <c r="T1076">
        <v>8</v>
      </c>
      <c r="U1076">
        <v>5</v>
      </c>
      <c r="V1076" t="s">
        <v>28</v>
      </c>
      <c r="W1076">
        <v>69</v>
      </c>
      <c r="X1076">
        <v>3</v>
      </c>
      <c r="Y1076">
        <v>2</v>
      </c>
      <c r="Z1076" t="s">
        <v>31</v>
      </c>
      <c r="AA1076">
        <v>22049</v>
      </c>
      <c r="AB1076">
        <v>2</v>
      </c>
      <c r="AC1076">
        <v>17</v>
      </c>
      <c r="AD1076">
        <v>3</v>
      </c>
      <c r="AE1076">
        <v>1</v>
      </c>
      <c r="AF1076">
        <v>0</v>
      </c>
      <c r="AG1076">
        <v>14</v>
      </c>
      <c r="AH1076">
        <v>6</v>
      </c>
      <c r="AI1076">
        <v>0</v>
      </c>
      <c r="AJ1076">
        <v>0</v>
      </c>
      <c r="AK1076" t="str">
        <f>IF(Table2[[#This Row],[Alpha]]&gt;3%,"high performer",IF(Table2[[#This Row],[Alpha]]&gt;0%,"average performer","low performer"))</f>
        <v>average performer</v>
      </c>
      <c r="AL1076" s="8">
        <v>8022.3459703107737</v>
      </c>
      <c r="AM1076">
        <f>Table2[[#This Row],[Salary]]/Table2[[#This Row],[Market Salary]]</f>
        <v>0.79627580556121769</v>
      </c>
      <c r="AN1076" t="str">
        <f>IF(AND(Table2[[#This Row],[Alpha]]&gt;3%,Table2[[#This Row],[Salary]]&lt;MEDIAN(G:G)),"Underpaid",IF(AND(Table2[[#This Row],[Alpha]]&lt;0,Table2[[#This Row],[Salary]]&gt;MEDIAN(G:G)),"Overpaid","Fair"))</f>
        <v>Fair</v>
      </c>
      <c r="AO1076" t="str">
        <f>IF(AND(Table2[[#This Row],[Alpha]]&gt;3%,Table2[[#This Row],[Tenure]]&gt;5),"Ready Now",IF(AND(Table2[[#This Row],[Alpha]]&gt;0,Table2[[#This Row],[Tenure]]&gt;3),"Ready Soon","Not Ready"))</f>
        <v>Not Ready</v>
      </c>
    </row>
    <row r="1077" spans="1:41" x14ac:dyDescent="0.35">
      <c r="A1077">
        <v>32</v>
      </c>
      <c r="B1077" t="s">
        <v>32</v>
      </c>
      <c r="C1077">
        <v>3</v>
      </c>
      <c r="D1077" t="s">
        <v>35</v>
      </c>
      <c r="E1077" t="s">
        <v>45</v>
      </c>
      <c r="F1077">
        <v>4</v>
      </c>
      <c r="G1077" s="7">
        <v>11244</v>
      </c>
      <c r="H1077" t="s">
        <v>32</v>
      </c>
      <c r="I1077">
        <v>4</v>
      </c>
      <c r="J1077">
        <v>5</v>
      </c>
      <c r="K1077" s="5">
        <v>0.1</v>
      </c>
      <c r="L1077" s="5">
        <v>0.1</v>
      </c>
      <c r="M1077" s="6">
        <f t="shared" si="48"/>
        <v>0</v>
      </c>
      <c r="N1077" s="8">
        <f t="shared" si="49"/>
        <v>2248.8000000000002</v>
      </c>
      <c r="O1077">
        <v>4500</v>
      </c>
      <c r="P1077" t="str">
        <f t="shared" si="50"/>
        <v>low</v>
      </c>
      <c r="Q1077" t="s">
        <v>26</v>
      </c>
      <c r="R1077">
        <v>495</v>
      </c>
      <c r="S1077" t="s">
        <v>34</v>
      </c>
      <c r="T1077">
        <v>10</v>
      </c>
      <c r="U1077">
        <v>3</v>
      </c>
      <c r="V1077" t="s">
        <v>40</v>
      </c>
      <c r="W1077">
        <v>64</v>
      </c>
      <c r="X1077">
        <v>3</v>
      </c>
      <c r="Y1077">
        <v>3</v>
      </c>
      <c r="Z1077" t="s">
        <v>31</v>
      </c>
      <c r="AA1077">
        <v>21072</v>
      </c>
      <c r="AB1077">
        <v>2</v>
      </c>
      <c r="AC1077">
        <v>25</v>
      </c>
      <c r="AD1077">
        <v>4</v>
      </c>
      <c r="AE1077">
        <v>2</v>
      </c>
      <c r="AF1077">
        <v>0</v>
      </c>
      <c r="AG1077">
        <v>10</v>
      </c>
      <c r="AH1077">
        <v>5</v>
      </c>
      <c r="AI1077">
        <v>2</v>
      </c>
      <c r="AJ1077">
        <v>0</v>
      </c>
      <c r="AK1077" t="str">
        <f>IF(Table2[[#This Row],[Alpha]]&gt;3%,"high performer",IF(Table2[[#This Row],[Alpha]]&gt;0%,"average performer","low performer"))</f>
        <v>low performer</v>
      </c>
      <c r="AL1077" s="8">
        <v>11570.026072360228</v>
      </c>
      <c r="AM1077">
        <f>Table2[[#This Row],[Salary]]/Table2[[#This Row],[Market Salary]]</f>
        <v>0.97182149198962697</v>
      </c>
      <c r="AN1077" t="str">
        <f>IF(AND(Table2[[#This Row],[Alpha]]&gt;3%,Table2[[#This Row],[Salary]]&lt;MEDIAN(G:G)),"Underpaid",IF(AND(Table2[[#This Row],[Alpha]]&lt;0,Table2[[#This Row],[Salary]]&gt;MEDIAN(G:G)),"Overpaid","Fair"))</f>
        <v>Fair</v>
      </c>
      <c r="AO1077" t="str">
        <f>IF(AND(Table2[[#This Row],[Alpha]]&gt;3%,Table2[[#This Row],[Tenure]]&gt;5),"Ready Now",IF(AND(Table2[[#This Row],[Alpha]]&gt;0,Table2[[#This Row],[Tenure]]&gt;3),"Ready Soon","Not Ready"))</f>
        <v>Not Ready</v>
      </c>
    </row>
    <row r="1078" spans="1:41" x14ac:dyDescent="0.35">
      <c r="A1078">
        <v>54</v>
      </c>
      <c r="B1078" t="s">
        <v>32</v>
      </c>
      <c r="C1078">
        <v>2</v>
      </c>
      <c r="D1078" t="s">
        <v>29</v>
      </c>
      <c r="E1078" t="s">
        <v>45</v>
      </c>
      <c r="F1078">
        <v>4</v>
      </c>
      <c r="G1078" s="7">
        <v>16032</v>
      </c>
      <c r="H1078" t="s">
        <v>32</v>
      </c>
      <c r="I1078">
        <v>3</v>
      </c>
      <c r="J1078">
        <v>14</v>
      </c>
      <c r="K1078" s="5">
        <v>0.15</v>
      </c>
      <c r="L1078" s="5">
        <v>7.0000000000000007E-2</v>
      </c>
      <c r="M1078" s="6">
        <f t="shared" si="48"/>
        <v>7.9999999999999988E-2</v>
      </c>
      <c r="N1078" s="8">
        <f t="shared" si="49"/>
        <v>3206.4</v>
      </c>
      <c r="O1078">
        <v>4500</v>
      </c>
      <c r="P1078" t="str">
        <f t="shared" si="50"/>
        <v>medium</v>
      </c>
      <c r="Q1078" t="s">
        <v>33</v>
      </c>
      <c r="R1078">
        <v>1050</v>
      </c>
      <c r="S1078" t="s">
        <v>34</v>
      </c>
      <c r="T1078">
        <v>11</v>
      </c>
      <c r="U1078">
        <v>4</v>
      </c>
      <c r="V1078" t="s">
        <v>40</v>
      </c>
      <c r="W1078">
        <v>87</v>
      </c>
      <c r="X1078">
        <v>3</v>
      </c>
      <c r="Y1078">
        <v>4</v>
      </c>
      <c r="Z1078" t="s">
        <v>41</v>
      </c>
      <c r="AA1078">
        <v>24456</v>
      </c>
      <c r="AB1078">
        <v>3</v>
      </c>
      <c r="AC1078">
        <v>20</v>
      </c>
      <c r="AD1078">
        <v>4</v>
      </c>
      <c r="AE1078">
        <v>1</v>
      </c>
      <c r="AF1078">
        <v>1</v>
      </c>
      <c r="AG1078">
        <v>26</v>
      </c>
      <c r="AH1078">
        <v>2</v>
      </c>
      <c r="AI1078">
        <v>9</v>
      </c>
      <c r="AJ1078">
        <v>1</v>
      </c>
      <c r="AK1078" t="str">
        <f>IF(Table2[[#This Row],[Alpha]]&gt;3%,"high performer",IF(Table2[[#This Row],[Alpha]]&gt;0%,"average performer","low performer"))</f>
        <v>high performer</v>
      </c>
      <c r="AL1078" s="8">
        <v>20386.239035535</v>
      </c>
      <c r="AM1078">
        <f>Table2[[#This Row],[Salary]]/Table2[[#This Row],[Market Salary]]</f>
        <v>0.78641283328694522</v>
      </c>
      <c r="AN1078" t="str">
        <f>IF(AND(Table2[[#This Row],[Alpha]]&gt;3%,Table2[[#This Row],[Salary]]&lt;MEDIAN(G:G)),"Underpaid",IF(AND(Table2[[#This Row],[Alpha]]&lt;0,Table2[[#This Row],[Salary]]&gt;MEDIAN(G:G)),"Overpaid","Fair"))</f>
        <v>Fair</v>
      </c>
      <c r="AO1078" t="str">
        <f>IF(AND(Table2[[#This Row],[Alpha]]&gt;3%,Table2[[#This Row],[Tenure]]&gt;5),"Ready Now",IF(AND(Table2[[#This Row],[Alpha]]&gt;0,Table2[[#This Row],[Tenure]]&gt;3),"Ready Soon","Not Ready"))</f>
        <v>Ready Now</v>
      </c>
    </row>
    <row r="1079" spans="1:41" x14ac:dyDescent="0.35">
      <c r="A1079">
        <v>29</v>
      </c>
      <c r="B1079" t="s">
        <v>25</v>
      </c>
      <c r="C1079">
        <v>1</v>
      </c>
      <c r="D1079" t="s">
        <v>35</v>
      </c>
      <c r="E1079" t="s">
        <v>36</v>
      </c>
      <c r="F1079">
        <v>1</v>
      </c>
      <c r="G1079" s="7">
        <v>2362</v>
      </c>
      <c r="H1079" t="s">
        <v>32</v>
      </c>
      <c r="I1079">
        <v>1</v>
      </c>
      <c r="J1079">
        <v>9</v>
      </c>
      <c r="K1079" s="5">
        <v>0.08</v>
      </c>
      <c r="L1079" s="5">
        <v>0.1</v>
      </c>
      <c r="M1079" s="6">
        <f t="shared" si="48"/>
        <v>-2.0000000000000004E-2</v>
      </c>
      <c r="N1079" s="8">
        <f t="shared" si="49"/>
        <v>472.40000000000003</v>
      </c>
      <c r="O1079">
        <v>4500</v>
      </c>
      <c r="P1079" t="str">
        <f t="shared" si="50"/>
        <v>High</v>
      </c>
      <c r="Q1079" t="s">
        <v>26</v>
      </c>
      <c r="R1079">
        <v>224</v>
      </c>
      <c r="S1079" t="s">
        <v>34</v>
      </c>
      <c r="T1079">
        <v>1</v>
      </c>
      <c r="U1079">
        <v>4</v>
      </c>
      <c r="V1079" t="s">
        <v>49</v>
      </c>
      <c r="W1079">
        <v>100</v>
      </c>
      <c r="X1079">
        <v>2</v>
      </c>
      <c r="Y1079">
        <v>1</v>
      </c>
      <c r="Z1079" t="s">
        <v>31</v>
      </c>
      <c r="AA1079">
        <v>7568</v>
      </c>
      <c r="AB1079">
        <v>6</v>
      </c>
      <c r="AC1079">
        <v>13</v>
      </c>
      <c r="AD1079">
        <v>3</v>
      </c>
      <c r="AE1079">
        <v>3</v>
      </c>
      <c r="AF1079">
        <v>0</v>
      </c>
      <c r="AG1079">
        <v>11</v>
      </c>
      <c r="AH1079">
        <v>2</v>
      </c>
      <c r="AI1079">
        <v>7</v>
      </c>
      <c r="AJ1079">
        <v>0</v>
      </c>
      <c r="AK1079" t="str">
        <f>IF(Table2[[#This Row],[Alpha]]&gt;3%,"high performer",IF(Table2[[#This Row],[Alpha]]&gt;0%,"average performer","low performer"))</f>
        <v>low performer</v>
      </c>
      <c r="AL1079" s="8">
        <v>2372.0329136672008</v>
      </c>
      <c r="AM1079">
        <f>Table2[[#This Row],[Salary]]/Table2[[#This Row],[Market Salary]]</f>
        <v>0.99577033117483615</v>
      </c>
      <c r="AN1079" t="str">
        <f>IF(AND(Table2[[#This Row],[Alpha]]&gt;3%,Table2[[#This Row],[Salary]]&lt;MEDIAN(G:G)),"Underpaid",IF(AND(Table2[[#This Row],[Alpha]]&lt;0,Table2[[#This Row],[Salary]]&gt;MEDIAN(G:G)),"Overpaid","Fair"))</f>
        <v>Fair</v>
      </c>
      <c r="AO1079" t="str">
        <f>IF(AND(Table2[[#This Row],[Alpha]]&gt;3%,Table2[[#This Row],[Tenure]]&gt;5),"Ready Now",IF(AND(Table2[[#This Row],[Alpha]]&gt;0,Table2[[#This Row],[Tenure]]&gt;3),"Ready Soon","Not Ready"))</f>
        <v>Not Ready</v>
      </c>
    </row>
    <row r="1080" spans="1:41" x14ac:dyDescent="0.35">
      <c r="A1080">
        <v>44</v>
      </c>
      <c r="B1080" t="s">
        <v>32</v>
      </c>
      <c r="C1080">
        <v>4</v>
      </c>
      <c r="D1080" t="s">
        <v>35</v>
      </c>
      <c r="E1080" t="s">
        <v>47</v>
      </c>
      <c r="F1080">
        <v>1</v>
      </c>
      <c r="G1080" s="7">
        <v>16328</v>
      </c>
      <c r="H1080" t="s">
        <v>32</v>
      </c>
      <c r="I1080">
        <v>4</v>
      </c>
      <c r="J1080">
        <v>20</v>
      </c>
      <c r="K1080" s="5">
        <v>0.15</v>
      </c>
      <c r="L1080" s="5">
        <v>7.0000000000000007E-2</v>
      </c>
      <c r="M1080" s="6">
        <f t="shared" si="48"/>
        <v>7.9999999999999988E-2</v>
      </c>
      <c r="N1080" s="8">
        <f t="shared" si="49"/>
        <v>3265.6000000000004</v>
      </c>
      <c r="O1080">
        <v>3000</v>
      </c>
      <c r="P1080" t="str">
        <f t="shared" si="50"/>
        <v>low</v>
      </c>
      <c r="Q1080" t="s">
        <v>26</v>
      </c>
      <c r="R1080">
        <v>136</v>
      </c>
      <c r="S1080" t="s">
        <v>34</v>
      </c>
      <c r="T1080">
        <v>28</v>
      </c>
      <c r="U1080">
        <v>3</v>
      </c>
      <c r="V1080" t="s">
        <v>28</v>
      </c>
      <c r="W1080">
        <v>32</v>
      </c>
      <c r="X1080">
        <v>3</v>
      </c>
      <c r="Y1080">
        <v>4</v>
      </c>
      <c r="Z1080" t="s">
        <v>37</v>
      </c>
      <c r="AA1080">
        <v>22074</v>
      </c>
      <c r="AB1080">
        <v>3</v>
      </c>
      <c r="AC1080">
        <v>13</v>
      </c>
      <c r="AD1080">
        <v>3</v>
      </c>
      <c r="AE1080">
        <v>3</v>
      </c>
      <c r="AF1080">
        <v>1</v>
      </c>
      <c r="AG1080">
        <v>24</v>
      </c>
      <c r="AH1080">
        <v>1</v>
      </c>
      <c r="AI1080">
        <v>6</v>
      </c>
      <c r="AJ1080">
        <v>14</v>
      </c>
      <c r="AK1080" t="str">
        <f>IF(Table2[[#This Row],[Alpha]]&gt;3%,"high performer",IF(Table2[[#This Row],[Alpha]]&gt;0%,"average performer","low performer"))</f>
        <v>high performer</v>
      </c>
      <c r="AL1080" s="8">
        <v>17232.589785576569</v>
      </c>
      <c r="AM1080">
        <f>Table2[[#This Row],[Salary]]/Table2[[#This Row],[Market Salary]]</f>
        <v>0.94750703191845853</v>
      </c>
      <c r="AN1080" t="str">
        <f>IF(AND(Table2[[#This Row],[Alpha]]&gt;3%,Table2[[#This Row],[Salary]]&lt;MEDIAN(G:G)),"Underpaid",IF(AND(Table2[[#This Row],[Alpha]]&lt;0,Table2[[#This Row],[Salary]]&gt;MEDIAN(G:G)),"Overpaid","Fair"))</f>
        <v>Fair</v>
      </c>
      <c r="AO1080" t="str">
        <f>IF(AND(Table2[[#This Row],[Alpha]]&gt;3%,Table2[[#This Row],[Tenure]]&gt;5),"Ready Now",IF(AND(Table2[[#This Row],[Alpha]]&gt;0,Table2[[#This Row],[Tenure]]&gt;3),"Ready Soon","Not Ready"))</f>
        <v>Ready Now</v>
      </c>
    </row>
    <row r="1081" spans="1:41" x14ac:dyDescent="0.35">
      <c r="A1081">
        <v>39</v>
      </c>
      <c r="B1081" t="s">
        <v>32</v>
      </c>
      <c r="C1081">
        <v>2</v>
      </c>
      <c r="D1081" t="s">
        <v>29</v>
      </c>
      <c r="E1081" t="s">
        <v>42</v>
      </c>
      <c r="F1081">
        <v>2</v>
      </c>
      <c r="G1081" s="7">
        <v>8376</v>
      </c>
      <c r="H1081" t="s">
        <v>32</v>
      </c>
      <c r="I1081">
        <v>3</v>
      </c>
      <c r="J1081">
        <v>2</v>
      </c>
      <c r="K1081" s="5">
        <v>0.08</v>
      </c>
      <c r="L1081" s="5">
        <v>0.09</v>
      </c>
      <c r="M1081" s="6">
        <f t="shared" si="48"/>
        <v>-9.999999999999995E-3</v>
      </c>
      <c r="N1081" s="8">
        <f t="shared" si="49"/>
        <v>1675.2</v>
      </c>
      <c r="O1081">
        <v>500</v>
      </c>
      <c r="P1081" t="str">
        <f t="shared" si="50"/>
        <v>High</v>
      </c>
      <c r="Q1081" t="s">
        <v>26</v>
      </c>
      <c r="R1081">
        <v>1089</v>
      </c>
      <c r="S1081" t="s">
        <v>34</v>
      </c>
      <c r="T1081">
        <v>6</v>
      </c>
      <c r="U1081">
        <v>3</v>
      </c>
      <c r="V1081" t="s">
        <v>28</v>
      </c>
      <c r="W1081">
        <v>32</v>
      </c>
      <c r="X1081">
        <v>3</v>
      </c>
      <c r="Y1081">
        <v>3</v>
      </c>
      <c r="Z1081" t="s">
        <v>31</v>
      </c>
      <c r="AA1081">
        <v>9150</v>
      </c>
      <c r="AB1081">
        <v>4</v>
      </c>
      <c r="AC1081">
        <v>18</v>
      </c>
      <c r="AD1081">
        <v>3</v>
      </c>
      <c r="AE1081">
        <v>4</v>
      </c>
      <c r="AF1081">
        <v>0</v>
      </c>
      <c r="AG1081">
        <v>9</v>
      </c>
      <c r="AH1081">
        <v>3</v>
      </c>
      <c r="AI1081">
        <v>0</v>
      </c>
      <c r="AJ1081">
        <v>2</v>
      </c>
      <c r="AK1081" t="str">
        <f>IF(Table2[[#This Row],[Alpha]]&gt;3%,"high performer",IF(Table2[[#This Row],[Alpha]]&gt;0%,"average performer","low performer"))</f>
        <v>low performer</v>
      </c>
      <c r="AL1081" s="8">
        <v>10375.92644379593</v>
      </c>
      <c r="AM1081">
        <f>Table2[[#This Row],[Salary]]/Table2[[#This Row],[Market Salary]]</f>
        <v>0.80725321689305685</v>
      </c>
      <c r="AN1081" t="str">
        <f>IF(AND(Table2[[#This Row],[Alpha]]&gt;3%,Table2[[#This Row],[Salary]]&lt;MEDIAN(G:G)),"Underpaid",IF(AND(Table2[[#This Row],[Alpha]]&lt;0,Table2[[#This Row],[Salary]]&gt;MEDIAN(G:G)),"Overpaid","Fair"))</f>
        <v>Overpaid</v>
      </c>
      <c r="AO1081" t="str">
        <f>IF(AND(Table2[[#This Row],[Alpha]]&gt;3%,Table2[[#This Row],[Tenure]]&gt;5),"Ready Now",IF(AND(Table2[[#This Row],[Alpha]]&gt;0,Table2[[#This Row],[Tenure]]&gt;3),"Ready Soon","Not Ready"))</f>
        <v>Not Ready</v>
      </c>
    </row>
    <row r="1082" spans="1:41" x14ac:dyDescent="0.35">
      <c r="A1082">
        <v>46</v>
      </c>
      <c r="B1082" t="s">
        <v>32</v>
      </c>
      <c r="C1082">
        <v>3</v>
      </c>
      <c r="D1082" t="s">
        <v>29</v>
      </c>
      <c r="E1082" t="s">
        <v>45</v>
      </c>
      <c r="F1082">
        <v>2</v>
      </c>
      <c r="G1082" s="7">
        <v>16606</v>
      </c>
      <c r="H1082" t="s">
        <v>32</v>
      </c>
      <c r="I1082">
        <v>4</v>
      </c>
      <c r="J1082">
        <v>13</v>
      </c>
      <c r="K1082" s="5">
        <v>0.1</v>
      </c>
      <c r="L1082" s="5">
        <v>0.11</v>
      </c>
      <c r="M1082" s="6">
        <f t="shared" si="48"/>
        <v>-9.999999999999995E-3</v>
      </c>
      <c r="N1082" s="8">
        <f t="shared" si="49"/>
        <v>3321.2000000000003</v>
      </c>
      <c r="O1082">
        <v>4500</v>
      </c>
      <c r="P1082" t="str">
        <f t="shared" si="50"/>
        <v>medium</v>
      </c>
      <c r="Q1082" t="s">
        <v>26</v>
      </c>
      <c r="R1082">
        <v>228</v>
      </c>
      <c r="S1082" t="s">
        <v>27</v>
      </c>
      <c r="T1082">
        <v>3</v>
      </c>
      <c r="U1082">
        <v>3</v>
      </c>
      <c r="V1082" t="s">
        <v>28</v>
      </c>
      <c r="W1082">
        <v>51</v>
      </c>
      <c r="X1082">
        <v>3</v>
      </c>
      <c r="Y1082">
        <v>4</v>
      </c>
      <c r="Z1082" t="s">
        <v>37</v>
      </c>
      <c r="AA1082">
        <v>11380</v>
      </c>
      <c r="AB1082">
        <v>8</v>
      </c>
      <c r="AC1082">
        <v>12</v>
      </c>
      <c r="AD1082">
        <v>3</v>
      </c>
      <c r="AE1082">
        <v>4</v>
      </c>
      <c r="AF1082">
        <v>1</v>
      </c>
      <c r="AG1082">
        <v>23</v>
      </c>
      <c r="AH1082">
        <v>2</v>
      </c>
      <c r="AI1082">
        <v>12</v>
      </c>
      <c r="AJ1082">
        <v>5</v>
      </c>
      <c r="AK1082" t="str">
        <f>IF(Table2[[#This Row],[Alpha]]&gt;3%,"high performer",IF(Table2[[#This Row],[Alpha]]&gt;0%,"average performer","low performer"))</f>
        <v>low performer</v>
      </c>
      <c r="AL1082" s="8">
        <v>21221.165768522609</v>
      </c>
      <c r="AM1082">
        <f>Table2[[#This Row],[Salary]]/Table2[[#This Row],[Market Salary]]</f>
        <v>0.78252062969281866</v>
      </c>
      <c r="AN1082" t="str">
        <f>IF(AND(Table2[[#This Row],[Alpha]]&gt;3%,Table2[[#This Row],[Salary]]&lt;MEDIAN(G:G)),"Underpaid",IF(AND(Table2[[#This Row],[Alpha]]&lt;0,Table2[[#This Row],[Salary]]&gt;MEDIAN(G:G)),"Overpaid","Fair"))</f>
        <v>Overpaid</v>
      </c>
      <c r="AO1082" t="str">
        <f>IF(AND(Table2[[#This Row],[Alpha]]&gt;3%,Table2[[#This Row],[Tenure]]&gt;5),"Ready Now",IF(AND(Table2[[#This Row],[Alpha]]&gt;0,Table2[[#This Row],[Tenure]]&gt;3),"Ready Soon","Not Ready"))</f>
        <v>Not Ready</v>
      </c>
    </row>
    <row r="1083" spans="1:41" x14ac:dyDescent="0.35">
      <c r="A1083">
        <v>35</v>
      </c>
      <c r="B1083" t="s">
        <v>32</v>
      </c>
      <c r="C1083">
        <v>4</v>
      </c>
      <c r="D1083" t="s">
        <v>29</v>
      </c>
      <c r="E1083" t="s">
        <v>43</v>
      </c>
      <c r="F1083">
        <v>2</v>
      </c>
      <c r="G1083" s="7">
        <v>8606</v>
      </c>
      <c r="H1083" t="s">
        <v>32</v>
      </c>
      <c r="I1083">
        <v>1</v>
      </c>
      <c r="J1083">
        <v>11</v>
      </c>
      <c r="K1083" s="5">
        <v>0.15</v>
      </c>
      <c r="L1083" s="5">
        <v>0.11</v>
      </c>
      <c r="M1083" s="6">
        <f t="shared" si="48"/>
        <v>3.9999999999999994E-2</v>
      </c>
      <c r="N1083" s="8">
        <f t="shared" si="49"/>
        <v>1721.2</v>
      </c>
      <c r="O1083">
        <v>500</v>
      </c>
      <c r="P1083" t="str">
        <f t="shared" si="50"/>
        <v>High</v>
      </c>
      <c r="Q1083" t="s">
        <v>26</v>
      </c>
      <c r="R1083">
        <v>1029</v>
      </c>
      <c r="S1083" t="s">
        <v>34</v>
      </c>
      <c r="T1083">
        <v>16</v>
      </c>
      <c r="U1083">
        <v>3</v>
      </c>
      <c r="V1083" t="s">
        <v>28</v>
      </c>
      <c r="W1083">
        <v>91</v>
      </c>
      <c r="X1083">
        <v>2</v>
      </c>
      <c r="Y1083">
        <v>3</v>
      </c>
      <c r="Z1083" t="s">
        <v>31</v>
      </c>
      <c r="AA1083">
        <v>21195</v>
      </c>
      <c r="AB1083">
        <v>1</v>
      </c>
      <c r="AC1083">
        <v>19</v>
      </c>
      <c r="AD1083">
        <v>3</v>
      </c>
      <c r="AE1083">
        <v>4</v>
      </c>
      <c r="AF1083">
        <v>0</v>
      </c>
      <c r="AG1083">
        <v>11</v>
      </c>
      <c r="AH1083">
        <v>3</v>
      </c>
      <c r="AI1083">
        <v>8</v>
      </c>
      <c r="AJ1083">
        <v>3</v>
      </c>
      <c r="AK1083" t="str">
        <f>IF(Table2[[#This Row],[Alpha]]&gt;3%,"high performer",IF(Table2[[#This Row],[Alpha]]&gt;0%,"average performer","low performer"))</f>
        <v>high performer</v>
      </c>
      <c r="AL1083" s="8">
        <v>9077.0409916843837</v>
      </c>
      <c r="AM1083">
        <f>Table2[[#This Row],[Salary]]/Table2[[#This Row],[Market Salary]]</f>
        <v>0.94810632758892333</v>
      </c>
      <c r="AN1083" t="str">
        <f>IF(AND(Table2[[#This Row],[Alpha]]&gt;3%,Table2[[#This Row],[Salary]]&lt;MEDIAN(G:G)),"Underpaid",IF(AND(Table2[[#This Row],[Alpha]]&lt;0,Table2[[#This Row],[Salary]]&gt;MEDIAN(G:G)),"Overpaid","Fair"))</f>
        <v>Fair</v>
      </c>
      <c r="AO1083" t="str">
        <f>IF(AND(Table2[[#This Row],[Alpha]]&gt;3%,Table2[[#This Row],[Tenure]]&gt;5),"Ready Now",IF(AND(Table2[[#This Row],[Alpha]]&gt;0,Table2[[#This Row],[Tenure]]&gt;3),"Ready Soon","Not Ready"))</f>
        <v>Ready Now</v>
      </c>
    </row>
    <row r="1084" spans="1:41" x14ac:dyDescent="0.35">
      <c r="A1084">
        <v>23</v>
      </c>
      <c r="B1084" t="s">
        <v>32</v>
      </c>
      <c r="C1084">
        <v>1</v>
      </c>
      <c r="D1084" t="s">
        <v>35</v>
      </c>
      <c r="E1084" t="s">
        <v>39</v>
      </c>
      <c r="F1084">
        <v>3</v>
      </c>
      <c r="G1084" s="7">
        <v>2272</v>
      </c>
      <c r="H1084" t="s">
        <v>32</v>
      </c>
      <c r="I1084">
        <v>3</v>
      </c>
      <c r="J1084">
        <v>4</v>
      </c>
      <c r="K1084" s="5">
        <v>0.15</v>
      </c>
      <c r="L1084" s="5">
        <v>0.09</v>
      </c>
      <c r="M1084" s="6">
        <f t="shared" si="48"/>
        <v>0.06</v>
      </c>
      <c r="N1084" s="8">
        <f t="shared" si="49"/>
        <v>454.40000000000003</v>
      </c>
      <c r="O1084">
        <v>3000</v>
      </c>
      <c r="P1084" t="str">
        <f t="shared" si="50"/>
        <v>medium</v>
      </c>
      <c r="Q1084" t="s">
        <v>26</v>
      </c>
      <c r="R1084">
        <v>507</v>
      </c>
      <c r="S1084" t="s">
        <v>34</v>
      </c>
      <c r="T1084">
        <v>20</v>
      </c>
      <c r="U1084">
        <v>1</v>
      </c>
      <c r="V1084" t="s">
        <v>28</v>
      </c>
      <c r="W1084">
        <v>97</v>
      </c>
      <c r="X1084">
        <v>3</v>
      </c>
      <c r="Y1084">
        <v>2</v>
      </c>
      <c r="Z1084" t="s">
        <v>31</v>
      </c>
      <c r="AA1084">
        <v>24812</v>
      </c>
      <c r="AB1084">
        <v>0</v>
      </c>
      <c r="AC1084">
        <v>14</v>
      </c>
      <c r="AD1084">
        <v>3</v>
      </c>
      <c r="AE1084">
        <v>2</v>
      </c>
      <c r="AF1084">
        <v>0</v>
      </c>
      <c r="AG1084">
        <v>5</v>
      </c>
      <c r="AH1084">
        <v>2</v>
      </c>
      <c r="AI1084">
        <v>3</v>
      </c>
      <c r="AJ1084">
        <v>1</v>
      </c>
      <c r="AK1084" t="str">
        <f>IF(Table2[[#This Row],[Alpha]]&gt;3%,"high performer",IF(Table2[[#This Row],[Alpha]]&gt;0%,"average performer","low performer"))</f>
        <v>high performer</v>
      </c>
      <c r="AL1084" s="8">
        <v>2622.9215593783451</v>
      </c>
      <c r="AM1084">
        <f>Table2[[#This Row],[Salary]]/Table2[[#This Row],[Market Salary]]</f>
        <v>0.86620966299063984</v>
      </c>
      <c r="AN1084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084" t="str">
        <f>IF(AND(Table2[[#This Row],[Alpha]]&gt;3%,Table2[[#This Row],[Tenure]]&gt;5),"Ready Now",IF(AND(Table2[[#This Row],[Alpha]]&gt;0,Table2[[#This Row],[Tenure]]&gt;3),"Ready Soon","Not Ready"))</f>
        <v>Ready Soon</v>
      </c>
    </row>
    <row r="1085" spans="1:41" x14ac:dyDescent="0.35">
      <c r="A1085">
        <v>40</v>
      </c>
      <c r="B1085" t="s">
        <v>25</v>
      </c>
      <c r="C1085">
        <v>4</v>
      </c>
      <c r="D1085" t="s">
        <v>35</v>
      </c>
      <c r="E1085" t="s">
        <v>39</v>
      </c>
      <c r="F1085">
        <v>1</v>
      </c>
      <c r="G1085" s="7">
        <v>2018</v>
      </c>
      <c r="H1085" t="s">
        <v>32</v>
      </c>
      <c r="I1085">
        <v>1</v>
      </c>
      <c r="J1085">
        <v>5</v>
      </c>
      <c r="K1085" s="5">
        <v>0.08</v>
      </c>
      <c r="L1085" s="5">
        <v>0.1</v>
      </c>
      <c r="M1085" s="6">
        <f t="shared" si="48"/>
        <v>-2.0000000000000004E-2</v>
      </c>
      <c r="N1085" s="8">
        <f t="shared" si="49"/>
        <v>403.6</v>
      </c>
      <c r="O1085">
        <v>3000</v>
      </c>
      <c r="P1085" t="str">
        <f t="shared" si="50"/>
        <v>low</v>
      </c>
      <c r="Q1085" t="s">
        <v>26</v>
      </c>
      <c r="R1085">
        <v>676</v>
      </c>
      <c r="S1085" t="s">
        <v>34</v>
      </c>
      <c r="T1085">
        <v>9</v>
      </c>
      <c r="U1085">
        <v>4</v>
      </c>
      <c r="V1085" t="s">
        <v>28</v>
      </c>
      <c r="W1085">
        <v>86</v>
      </c>
      <c r="X1085">
        <v>3</v>
      </c>
      <c r="Y1085">
        <v>1</v>
      </c>
      <c r="Z1085" t="s">
        <v>31</v>
      </c>
      <c r="AA1085">
        <v>21831</v>
      </c>
      <c r="AB1085">
        <v>3</v>
      </c>
      <c r="AC1085">
        <v>14</v>
      </c>
      <c r="AD1085">
        <v>3</v>
      </c>
      <c r="AE1085">
        <v>2</v>
      </c>
      <c r="AF1085">
        <v>0</v>
      </c>
      <c r="AG1085">
        <v>15</v>
      </c>
      <c r="AH1085">
        <v>3</v>
      </c>
      <c r="AI1085">
        <v>4</v>
      </c>
      <c r="AJ1085">
        <v>1</v>
      </c>
      <c r="AK1085" t="str">
        <f>IF(Table2[[#This Row],[Alpha]]&gt;3%,"high performer",IF(Table2[[#This Row],[Alpha]]&gt;0%,"average performer","low performer"))</f>
        <v>low performer</v>
      </c>
      <c r="AL1085" s="8">
        <v>2153.3681056429577</v>
      </c>
      <c r="AM1085">
        <f>Table2[[#This Row],[Salary]]/Table2[[#This Row],[Market Salary]]</f>
        <v>0.93713656978190485</v>
      </c>
      <c r="AN1085" t="str">
        <f>IF(AND(Table2[[#This Row],[Alpha]]&gt;3%,Table2[[#This Row],[Salary]]&lt;MEDIAN(G:G)),"Underpaid",IF(AND(Table2[[#This Row],[Alpha]]&lt;0,Table2[[#This Row],[Salary]]&gt;MEDIAN(G:G)),"Overpaid","Fair"))</f>
        <v>Fair</v>
      </c>
      <c r="AO1085" t="str">
        <f>IF(AND(Table2[[#This Row],[Alpha]]&gt;3%,Table2[[#This Row],[Tenure]]&gt;5),"Ready Now",IF(AND(Table2[[#This Row],[Alpha]]&gt;0,Table2[[#This Row],[Tenure]]&gt;3),"Ready Soon","Not Ready"))</f>
        <v>Not Ready</v>
      </c>
    </row>
    <row r="1086" spans="1:41" x14ac:dyDescent="0.35">
      <c r="A1086">
        <v>34</v>
      </c>
      <c r="B1086" t="s">
        <v>32</v>
      </c>
      <c r="C1086">
        <v>4</v>
      </c>
      <c r="D1086" t="s">
        <v>35</v>
      </c>
      <c r="E1086" t="s">
        <v>30</v>
      </c>
      <c r="F1086">
        <v>3</v>
      </c>
      <c r="G1086" s="7">
        <v>7083</v>
      </c>
      <c r="H1086" t="s">
        <v>25</v>
      </c>
      <c r="I1086">
        <v>3</v>
      </c>
      <c r="J1086">
        <v>10</v>
      </c>
      <c r="K1086" s="5">
        <v>0.12</v>
      </c>
      <c r="L1086" s="5">
        <v>0.09</v>
      </c>
      <c r="M1086" s="6">
        <f t="shared" si="48"/>
        <v>0.03</v>
      </c>
      <c r="N1086" s="8">
        <f t="shared" si="49"/>
        <v>1416.6000000000001</v>
      </c>
      <c r="O1086">
        <v>3000</v>
      </c>
      <c r="P1086" t="str">
        <f t="shared" si="50"/>
        <v>low</v>
      </c>
      <c r="Q1086" t="s">
        <v>26</v>
      </c>
      <c r="R1086">
        <v>971</v>
      </c>
      <c r="S1086" t="s">
        <v>27</v>
      </c>
      <c r="T1086">
        <v>1</v>
      </c>
      <c r="U1086">
        <v>3</v>
      </c>
      <c r="V1086" t="s">
        <v>49</v>
      </c>
      <c r="W1086">
        <v>64</v>
      </c>
      <c r="X1086">
        <v>2</v>
      </c>
      <c r="Y1086">
        <v>3</v>
      </c>
      <c r="Z1086" t="s">
        <v>37</v>
      </c>
      <c r="AA1086">
        <v>12288</v>
      </c>
      <c r="AB1086">
        <v>1</v>
      </c>
      <c r="AC1086">
        <v>14</v>
      </c>
      <c r="AD1086">
        <v>3</v>
      </c>
      <c r="AE1086">
        <v>4</v>
      </c>
      <c r="AF1086">
        <v>0</v>
      </c>
      <c r="AG1086">
        <v>10</v>
      </c>
      <c r="AH1086">
        <v>3</v>
      </c>
      <c r="AI1086">
        <v>9</v>
      </c>
      <c r="AJ1086">
        <v>8</v>
      </c>
      <c r="AK1086" t="str">
        <f>IF(Table2[[#This Row],[Alpha]]&gt;3%,"high performer",IF(Table2[[#This Row],[Alpha]]&gt;0%,"average performer","low performer"))</f>
        <v>average performer</v>
      </c>
      <c r="AL1086" s="8">
        <v>7573.7781625851649</v>
      </c>
      <c r="AM1086">
        <f>Table2[[#This Row],[Salary]]/Table2[[#This Row],[Market Salary]]</f>
        <v>0.93520035152209324</v>
      </c>
      <c r="AN1086" t="str">
        <f>IF(AND(Table2[[#This Row],[Alpha]]&gt;3%,Table2[[#This Row],[Salary]]&lt;MEDIAN(G:G)),"Underpaid",IF(AND(Table2[[#This Row],[Alpha]]&lt;0,Table2[[#This Row],[Salary]]&gt;MEDIAN(G:G)),"Overpaid","Fair"))</f>
        <v>Fair</v>
      </c>
      <c r="AO1086" t="str">
        <f>IF(AND(Table2[[#This Row],[Alpha]]&gt;3%,Table2[[#This Row],[Tenure]]&gt;5),"Ready Now",IF(AND(Table2[[#This Row],[Alpha]]&gt;0,Table2[[#This Row],[Tenure]]&gt;3),"Ready Soon","Not Ready"))</f>
        <v>Ready Soon</v>
      </c>
    </row>
    <row r="1087" spans="1:41" x14ac:dyDescent="0.35">
      <c r="A1087">
        <v>31</v>
      </c>
      <c r="B1087" t="s">
        <v>25</v>
      </c>
      <c r="C1087">
        <v>4</v>
      </c>
      <c r="D1087" t="s">
        <v>29</v>
      </c>
      <c r="E1087" t="s">
        <v>36</v>
      </c>
      <c r="F1087">
        <v>3</v>
      </c>
      <c r="G1087" s="7">
        <v>4084</v>
      </c>
      <c r="H1087" t="s">
        <v>32</v>
      </c>
      <c r="I1087">
        <v>1</v>
      </c>
      <c r="J1087">
        <v>7</v>
      </c>
      <c r="K1087" s="5">
        <v>0.15</v>
      </c>
      <c r="L1087" s="5">
        <v>0.11</v>
      </c>
      <c r="M1087" s="6">
        <f t="shared" si="48"/>
        <v>3.9999999999999994E-2</v>
      </c>
      <c r="N1087" s="8">
        <f t="shared" si="49"/>
        <v>816.80000000000007</v>
      </c>
      <c r="O1087">
        <v>3000</v>
      </c>
      <c r="P1087" t="str">
        <f t="shared" si="50"/>
        <v>medium</v>
      </c>
      <c r="Q1087" t="s">
        <v>33</v>
      </c>
      <c r="R1087">
        <v>561</v>
      </c>
      <c r="S1087" t="s">
        <v>34</v>
      </c>
      <c r="T1087">
        <v>3</v>
      </c>
      <c r="U1087">
        <v>3</v>
      </c>
      <c r="V1087" t="s">
        <v>28</v>
      </c>
      <c r="W1087">
        <v>33</v>
      </c>
      <c r="X1087">
        <v>3</v>
      </c>
      <c r="Y1087">
        <v>1</v>
      </c>
      <c r="Z1087" t="s">
        <v>31</v>
      </c>
      <c r="AA1087">
        <v>4156</v>
      </c>
      <c r="AB1087">
        <v>1</v>
      </c>
      <c r="AC1087">
        <v>12</v>
      </c>
      <c r="AD1087">
        <v>3</v>
      </c>
      <c r="AE1087">
        <v>1</v>
      </c>
      <c r="AF1087">
        <v>0</v>
      </c>
      <c r="AG1087">
        <v>7</v>
      </c>
      <c r="AH1087">
        <v>2</v>
      </c>
      <c r="AI1087">
        <v>2</v>
      </c>
      <c r="AJ1087">
        <v>7</v>
      </c>
      <c r="AK1087" t="str">
        <f>IF(Table2[[#This Row],[Alpha]]&gt;3%,"high performer",IF(Table2[[#This Row],[Alpha]]&gt;0%,"average performer","low performer"))</f>
        <v>high performer</v>
      </c>
      <c r="AL1087" s="8">
        <v>4179.3770214304368</v>
      </c>
      <c r="AM1087">
        <f>Table2[[#This Row],[Salary]]/Table2[[#This Row],[Market Salary]]</f>
        <v>0.97717912958285991</v>
      </c>
      <c r="AN1087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087" t="str">
        <f>IF(AND(Table2[[#This Row],[Alpha]]&gt;3%,Table2[[#This Row],[Tenure]]&gt;5),"Ready Now",IF(AND(Table2[[#This Row],[Alpha]]&gt;0,Table2[[#This Row],[Tenure]]&gt;3),"Ready Soon","Not Ready"))</f>
        <v>Ready Now</v>
      </c>
    </row>
    <row r="1088" spans="1:41" x14ac:dyDescent="0.35">
      <c r="A1088">
        <v>50</v>
      </c>
      <c r="B1088" t="s">
        <v>32</v>
      </c>
      <c r="C1088">
        <v>3</v>
      </c>
      <c r="D1088" t="s">
        <v>35</v>
      </c>
      <c r="E1088" t="s">
        <v>47</v>
      </c>
      <c r="F1088">
        <v>4</v>
      </c>
      <c r="G1088" s="7">
        <v>14411</v>
      </c>
      <c r="H1088" t="s">
        <v>25</v>
      </c>
      <c r="I1088">
        <v>3</v>
      </c>
      <c r="J1088">
        <v>32</v>
      </c>
      <c r="K1088" s="5">
        <v>0.15</v>
      </c>
      <c r="L1088" s="5">
        <v>7.0000000000000007E-2</v>
      </c>
      <c r="M1088" s="6">
        <f t="shared" si="48"/>
        <v>7.9999999999999988E-2</v>
      </c>
      <c r="N1088" s="8">
        <f t="shared" si="49"/>
        <v>2882.2000000000003</v>
      </c>
      <c r="O1088">
        <v>4500</v>
      </c>
      <c r="P1088" t="str">
        <f t="shared" si="50"/>
        <v>low</v>
      </c>
      <c r="Q1088" t="s">
        <v>33</v>
      </c>
      <c r="R1088">
        <v>333</v>
      </c>
      <c r="S1088" t="s">
        <v>34</v>
      </c>
      <c r="T1088">
        <v>22</v>
      </c>
      <c r="U1088">
        <v>5</v>
      </c>
      <c r="V1088" t="s">
        <v>40</v>
      </c>
      <c r="W1088">
        <v>88</v>
      </c>
      <c r="X1088">
        <v>1</v>
      </c>
      <c r="Y1088">
        <v>4</v>
      </c>
      <c r="Z1088" t="s">
        <v>31</v>
      </c>
      <c r="AA1088">
        <v>24450</v>
      </c>
      <c r="AB1088">
        <v>1</v>
      </c>
      <c r="AC1088">
        <v>13</v>
      </c>
      <c r="AD1088">
        <v>3</v>
      </c>
      <c r="AE1088">
        <v>4</v>
      </c>
      <c r="AF1088">
        <v>0</v>
      </c>
      <c r="AG1088">
        <v>32</v>
      </c>
      <c r="AH1088">
        <v>2</v>
      </c>
      <c r="AI1088">
        <v>6</v>
      </c>
      <c r="AJ1088">
        <v>13</v>
      </c>
      <c r="AK1088" t="str">
        <f>IF(Table2[[#This Row],[Alpha]]&gt;3%,"high performer",IF(Table2[[#This Row],[Alpha]]&gt;0%,"average performer","low performer"))</f>
        <v>high performer</v>
      </c>
      <c r="AL1088" s="8">
        <v>14705.22517881404</v>
      </c>
      <c r="AM1088">
        <f>Table2[[#This Row],[Salary]]/Table2[[#This Row],[Market Salary]]</f>
        <v>0.97999179371711131</v>
      </c>
      <c r="AN1088" t="str">
        <f>IF(AND(Table2[[#This Row],[Alpha]]&gt;3%,Table2[[#This Row],[Salary]]&lt;MEDIAN(G:G)),"Underpaid",IF(AND(Table2[[#This Row],[Alpha]]&lt;0,Table2[[#This Row],[Salary]]&gt;MEDIAN(G:G)),"Overpaid","Fair"))</f>
        <v>Fair</v>
      </c>
      <c r="AO1088" t="str">
        <f>IF(AND(Table2[[#This Row],[Alpha]]&gt;3%,Table2[[#This Row],[Tenure]]&gt;5),"Ready Now",IF(AND(Table2[[#This Row],[Alpha]]&gt;0,Table2[[#This Row],[Tenure]]&gt;3),"Ready Soon","Not Ready"))</f>
        <v>Ready Now</v>
      </c>
    </row>
    <row r="1089" spans="1:41" x14ac:dyDescent="0.35">
      <c r="A1089">
        <v>34</v>
      </c>
      <c r="B1089" t="s">
        <v>32</v>
      </c>
      <c r="C1089">
        <v>2</v>
      </c>
      <c r="D1089" t="s">
        <v>35</v>
      </c>
      <c r="E1089" t="s">
        <v>46</v>
      </c>
      <c r="F1089">
        <v>3</v>
      </c>
      <c r="G1089" s="7">
        <v>2308</v>
      </c>
      <c r="H1089" t="s">
        <v>25</v>
      </c>
      <c r="I1089">
        <v>3</v>
      </c>
      <c r="J1089">
        <v>11</v>
      </c>
      <c r="K1089" s="5">
        <v>0.12</v>
      </c>
      <c r="L1089" s="5">
        <v>0.11</v>
      </c>
      <c r="M1089" s="6">
        <f t="shared" si="48"/>
        <v>9.999999999999995E-3</v>
      </c>
      <c r="N1089" s="8">
        <f t="shared" si="49"/>
        <v>461.6</v>
      </c>
      <c r="O1089">
        <v>3000</v>
      </c>
      <c r="P1089" t="str">
        <f t="shared" si="50"/>
        <v>High</v>
      </c>
      <c r="Q1089" t="s">
        <v>26</v>
      </c>
      <c r="R1089">
        <v>1440</v>
      </c>
      <c r="S1089" t="s">
        <v>27</v>
      </c>
      <c r="T1089">
        <v>7</v>
      </c>
      <c r="U1089">
        <v>2</v>
      </c>
      <c r="V1089" t="s">
        <v>49</v>
      </c>
      <c r="W1089">
        <v>55</v>
      </c>
      <c r="X1089">
        <v>3</v>
      </c>
      <c r="Y1089">
        <v>1</v>
      </c>
      <c r="Z1089" t="s">
        <v>37</v>
      </c>
      <c r="AA1089">
        <v>4944</v>
      </c>
      <c r="AB1089">
        <v>0</v>
      </c>
      <c r="AC1089">
        <v>25</v>
      </c>
      <c r="AD1089">
        <v>4</v>
      </c>
      <c r="AE1089">
        <v>2</v>
      </c>
      <c r="AF1089">
        <v>1</v>
      </c>
      <c r="AG1089">
        <v>12</v>
      </c>
      <c r="AH1089">
        <v>4</v>
      </c>
      <c r="AI1089">
        <v>10</v>
      </c>
      <c r="AJ1089">
        <v>5</v>
      </c>
      <c r="AK1089" t="str">
        <f>IF(Table2[[#This Row],[Alpha]]&gt;3%,"high performer",IF(Table2[[#This Row],[Alpha]]&gt;0%,"average performer","low performer"))</f>
        <v>average performer</v>
      </c>
      <c r="AL1089" s="8">
        <v>2540.2221936957694</v>
      </c>
      <c r="AM1089">
        <f>Table2[[#This Row],[Salary]]/Table2[[#This Row],[Market Salary]]</f>
        <v>0.90858193654394093</v>
      </c>
      <c r="AN1089" t="str">
        <f>IF(AND(Table2[[#This Row],[Alpha]]&gt;3%,Table2[[#This Row],[Salary]]&lt;MEDIAN(G:G)),"Underpaid",IF(AND(Table2[[#This Row],[Alpha]]&lt;0,Table2[[#This Row],[Salary]]&gt;MEDIAN(G:G)),"Overpaid","Fair"))</f>
        <v>Fair</v>
      </c>
      <c r="AO1089" t="str">
        <f>IF(AND(Table2[[#This Row],[Alpha]]&gt;3%,Table2[[#This Row],[Tenure]]&gt;5),"Ready Now",IF(AND(Table2[[#This Row],[Alpha]]&gt;0,Table2[[#This Row],[Tenure]]&gt;3),"Ready Soon","Not Ready"))</f>
        <v>Ready Soon</v>
      </c>
    </row>
    <row r="1090" spans="1:41" x14ac:dyDescent="0.35">
      <c r="A1090">
        <v>42</v>
      </c>
      <c r="B1090" t="s">
        <v>32</v>
      </c>
      <c r="C1090">
        <v>3</v>
      </c>
      <c r="D1090" t="s">
        <v>35</v>
      </c>
      <c r="E1090" t="s">
        <v>39</v>
      </c>
      <c r="F1090">
        <v>2</v>
      </c>
      <c r="G1090" s="7">
        <v>4841</v>
      </c>
      <c r="H1090" t="s">
        <v>32</v>
      </c>
      <c r="I1090">
        <v>3</v>
      </c>
      <c r="J1090">
        <v>1</v>
      </c>
      <c r="K1090" s="5">
        <v>0.1</v>
      </c>
      <c r="L1090" s="5">
        <v>0.09</v>
      </c>
      <c r="M1090" s="6">
        <f t="shared" ref="M1090:M1153" si="51">K1090-L1090</f>
        <v>1.0000000000000009E-2</v>
      </c>
      <c r="N1090" s="8">
        <f t="shared" ref="N1090:N1153" si="52">G1090 * 0.2</f>
        <v>968.2</v>
      </c>
      <c r="O1090">
        <v>3000</v>
      </c>
      <c r="P1090" t="str">
        <f t="shared" si="50"/>
        <v>low</v>
      </c>
      <c r="Q1090" t="s">
        <v>26</v>
      </c>
      <c r="R1090">
        <v>1210</v>
      </c>
      <c r="S1090" t="s">
        <v>34</v>
      </c>
      <c r="T1090">
        <v>2</v>
      </c>
      <c r="U1090">
        <v>3</v>
      </c>
      <c r="V1090" t="s">
        <v>40</v>
      </c>
      <c r="W1090">
        <v>68</v>
      </c>
      <c r="X1090">
        <v>2</v>
      </c>
      <c r="Y1090">
        <v>1</v>
      </c>
      <c r="Z1090" t="s">
        <v>37</v>
      </c>
      <c r="AA1090">
        <v>24052</v>
      </c>
      <c r="AB1090">
        <v>4</v>
      </c>
      <c r="AC1090">
        <v>14</v>
      </c>
      <c r="AD1090">
        <v>3</v>
      </c>
      <c r="AE1090">
        <v>2</v>
      </c>
      <c r="AF1090">
        <v>1</v>
      </c>
      <c r="AG1090">
        <v>4</v>
      </c>
      <c r="AH1090">
        <v>3</v>
      </c>
      <c r="AI1090">
        <v>0</v>
      </c>
      <c r="AJ1090">
        <v>0</v>
      </c>
      <c r="AK1090" t="str">
        <f>IF(Table2[[#This Row],[Alpha]]&gt;3%,"high performer",IF(Table2[[#This Row],[Alpha]]&gt;0%,"average performer","low performer"))</f>
        <v>average performer</v>
      </c>
      <c r="AL1090" s="8">
        <v>5161.4468391044193</v>
      </c>
      <c r="AM1090">
        <f>Table2[[#This Row],[Salary]]/Table2[[#This Row],[Market Salary]]</f>
        <v>0.93791530764656272</v>
      </c>
      <c r="AN1090" t="str">
        <f>IF(AND(Table2[[#This Row],[Alpha]]&gt;3%,Table2[[#This Row],[Salary]]&lt;MEDIAN(G:G)),"Underpaid",IF(AND(Table2[[#This Row],[Alpha]]&lt;0,Table2[[#This Row],[Salary]]&gt;MEDIAN(G:G)),"Overpaid","Fair"))</f>
        <v>Fair</v>
      </c>
      <c r="AO1090" t="str">
        <f>IF(AND(Table2[[#This Row],[Alpha]]&gt;3%,Table2[[#This Row],[Tenure]]&gt;5),"Ready Now",IF(AND(Table2[[#This Row],[Alpha]]&gt;0,Table2[[#This Row],[Tenure]]&gt;3),"Ready Soon","Not Ready"))</f>
        <v>Not Ready</v>
      </c>
    </row>
    <row r="1091" spans="1:41" x14ac:dyDescent="0.35">
      <c r="A1091">
        <v>37</v>
      </c>
      <c r="B1091" t="s">
        <v>32</v>
      </c>
      <c r="C1091">
        <v>1</v>
      </c>
      <c r="D1091" t="s">
        <v>35</v>
      </c>
      <c r="E1091" t="s">
        <v>36</v>
      </c>
      <c r="F1091">
        <v>4</v>
      </c>
      <c r="G1091" s="7">
        <v>4285</v>
      </c>
      <c r="H1091" t="s">
        <v>32</v>
      </c>
      <c r="I1091">
        <v>3</v>
      </c>
      <c r="J1091">
        <v>10</v>
      </c>
      <c r="K1091" s="5">
        <v>0.08</v>
      </c>
      <c r="L1091" s="5">
        <v>0.11</v>
      </c>
      <c r="M1091" s="6">
        <f t="shared" si="51"/>
        <v>-0.03</v>
      </c>
      <c r="N1091" s="8">
        <f t="shared" si="52"/>
        <v>857</v>
      </c>
      <c r="O1091">
        <v>500</v>
      </c>
      <c r="P1091" t="str">
        <f t="shared" ref="P1091:P1154" si="53">IF(G1090&lt;7000,"low",IF(G1090&lt;14000,"medium","High"))</f>
        <v>low</v>
      </c>
      <c r="Q1091" t="s">
        <v>26</v>
      </c>
      <c r="R1091">
        <v>674</v>
      </c>
      <c r="S1091" t="s">
        <v>34</v>
      </c>
      <c r="T1091">
        <v>13</v>
      </c>
      <c r="U1091">
        <v>3</v>
      </c>
      <c r="V1091" t="s">
        <v>40</v>
      </c>
      <c r="W1091">
        <v>47</v>
      </c>
      <c r="X1091">
        <v>3</v>
      </c>
      <c r="Y1091">
        <v>2</v>
      </c>
      <c r="Z1091" t="s">
        <v>37</v>
      </c>
      <c r="AA1091">
        <v>3031</v>
      </c>
      <c r="AB1091">
        <v>1</v>
      </c>
      <c r="AC1091">
        <v>17</v>
      </c>
      <c r="AD1091">
        <v>3</v>
      </c>
      <c r="AE1091">
        <v>1</v>
      </c>
      <c r="AF1091">
        <v>0</v>
      </c>
      <c r="AG1091">
        <v>10</v>
      </c>
      <c r="AH1091">
        <v>2</v>
      </c>
      <c r="AI1091">
        <v>8</v>
      </c>
      <c r="AJ1091">
        <v>3</v>
      </c>
      <c r="AK1091" t="str">
        <f>IF(Table2[[#This Row],[Alpha]]&gt;3%,"high performer",IF(Table2[[#This Row],[Alpha]]&gt;0%,"average performer","low performer"))</f>
        <v>low performer</v>
      </c>
      <c r="AL1091" s="8">
        <v>5114.2369703505237</v>
      </c>
      <c r="AM1091">
        <f>Table2[[#This Row],[Salary]]/Table2[[#This Row],[Market Salary]]</f>
        <v>0.83785714757490226</v>
      </c>
      <c r="AN1091" t="str">
        <f>IF(AND(Table2[[#This Row],[Alpha]]&gt;3%,Table2[[#This Row],[Salary]]&lt;MEDIAN(G:G)),"Underpaid",IF(AND(Table2[[#This Row],[Alpha]]&lt;0,Table2[[#This Row],[Salary]]&gt;MEDIAN(G:G)),"Overpaid","Fair"))</f>
        <v>Fair</v>
      </c>
      <c r="AO1091" t="str">
        <f>IF(AND(Table2[[#This Row],[Alpha]]&gt;3%,Table2[[#This Row],[Tenure]]&gt;5),"Ready Now",IF(AND(Table2[[#This Row],[Alpha]]&gt;0,Table2[[#This Row],[Tenure]]&gt;3),"Ready Soon","Not Ready"))</f>
        <v>Not Ready</v>
      </c>
    </row>
    <row r="1092" spans="1:41" x14ac:dyDescent="0.35">
      <c r="A1092">
        <v>29</v>
      </c>
      <c r="B1092" t="s">
        <v>32</v>
      </c>
      <c r="C1092">
        <v>3</v>
      </c>
      <c r="D1092" t="s">
        <v>29</v>
      </c>
      <c r="E1092" t="s">
        <v>43</v>
      </c>
      <c r="F1092">
        <v>1</v>
      </c>
      <c r="G1092" s="7">
        <v>9715</v>
      </c>
      <c r="H1092" t="s">
        <v>32</v>
      </c>
      <c r="I1092">
        <v>3</v>
      </c>
      <c r="J1092">
        <v>7</v>
      </c>
      <c r="K1092" s="5">
        <v>0.08</v>
      </c>
      <c r="L1092" s="5">
        <v>0.09</v>
      </c>
      <c r="M1092" s="6">
        <f t="shared" si="51"/>
        <v>-9.999999999999995E-3</v>
      </c>
      <c r="N1092" s="8">
        <f t="shared" si="52"/>
        <v>1943</v>
      </c>
      <c r="O1092">
        <v>500</v>
      </c>
      <c r="P1092" t="str">
        <f t="shared" si="53"/>
        <v>low</v>
      </c>
      <c r="Q1092" t="s">
        <v>26</v>
      </c>
      <c r="R1092">
        <v>441</v>
      </c>
      <c r="S1092" t="s">
        <v>34</v>
      </c>
      <c r="T1092">
        <v>8</v>
      </c>
      <c r="U1092">
        <v>1</v>
      </c>
      <c r="V1092" t="s">
        <v>38</v>
      </c>
      <c r="W1092">
        <v>39</v>
      </c>
      <c r="X1092">
        <v>1</v>
      </c>
      <c r="Y1092">
        <v>2</v>
      </c>
      <c r="Z1092" t="s">
        <v>37</v>
      </c>
      <c r="AA1092">
        <v>7288</v>
      </c>
      <c r="AB1092">
        <v>3</v>
      </c>
      <c r="AC1092">
        <v>13</v>
      </c>
      <c r="AD1092">
        <v>3</v>
      </c>
      <c r="AE1092">
        <v>3</v>
      </c>
      <c r="AF1092">
        <v>1</v>
      </c>
      <c r="AG1092">
        <v>9</v>
      </c>
      <c r="AH1092">
        <v>3</v>
      </c>
      <c r="AI1092">
        <v>7</v>
      </c>
      <c r="AJ1092">
        <v>0</v>
      </c>
      <c r="AK1092" t="str">
        <f>IF(Table2[[#This Row],[Alpha]]&gt;3%,"high performer",IF(Table2[[#This Row],[Alpha]]&gt;0%,"average performer","low performer"))</f>
        <v>low performer</v>
      </c>
      <c r="AL1092" s="8">
        <v>12000.245751430772</v>
      </c>
      <c r="AM1092">
        <f>Table2[[#This Row],[Salary]]/Table2[[#This Row],[Market Salary]]</f>
        <v>0.80956675398432532</v>
      </c>
      <c r="AN1092" t="str">
        <f>IF(AND(Table2[[#This Row],[Alpha]]&gt;3%,Table2[[#This Row],[Salary]]&lt;MEDIAN(G:G)),"Underpaid",IF(AND(Table2[[#This Row],[Alpha]]&lt;0,Table2[[#This Row],[Salary]]&gt;MEDIAN(G:G)),"Overpaid","Fair"))</f>
        <v>Overpaid</v>
      </c>
      <c r="AO1092" t="str">
        <f>IF(AND(Table2[[#This Row],[Alpha]]&gt;3%,Table2[[#This Row],[Tenure]]&gt;5),"Ready Now",IF(AND(Table2[[#This Row],[Alpha]]&gt;0,Table2[[#This Row],[Tenure]]&gt;3),"Ready Soon","Not Ready"))</f>
        <v>Not Ready</v>
      </c>
    </row>
    <row r="1093" spans="1:41" x14ac:dyDescent="0.35">
      <c r="A1093">
        <v>33</v>
      </c>
      <c r="B1093" t="s">
        <v>32</v>
      </c>
      <c r="C1093">
        <v>4</v>
      </c>
      <c r="D1093" t="s">
        <v>35</v>
      </c>
      <c r="E1093" t="s">
        <v>42</v>
      </c>
      <c r="F1093">
        <v>2</v>
      </c>
      <c r="G1093" s="7">
        <v>4320</v>
      </c>
      <c r="H1093" t="s">
        <v>32</v>
      </c>
      <c r="I1093">
        <v>3</v>
      </c>
      <c r="J1093">
        <v>5</v>
      </c>
      <c r="K1093" s="5">
        <v>0.08</v>
      </c>
      <c r="L1093" s="5">
        <v>0.09</v>
      </c>
      <c r="M1093" s="6">
        <f t="shared" si="51"/>
        <v>-9.999999999999995E-3</v>
      </c>
      <c r="N1093" s="8">
        <f t="shared" si="52"/>
        <v>864</v>
      </c>
      <c r="O1093">
        <v>3000</v>
      </c>
      <c r="P1093" t="str">
        <f t="shared" si="53"/>
        <v>medium</v>
      </c>
      <c r="Q1093" t="s">
        <v>26</v>
      </c>
      <c r="R1093">
        <v>575</v>
      </c>
      <c r="S1093" t="s">
        <v>34</v>
      </c>
      <c r="T1093">
        <v>25</v>
      </c>
      <c r="U1093">
        <v>3</v>
      </c>
      <c r="V1093" t="s">
        <v>28</v>
      </c>
      <c r="W1093">
        <v>44</v>
      </c>
      <c r="X1093">
        <v>2</v>
      </c>
      <c r="Y1093">
        <v>2</v>
      </c>
      <c r="Z1093" t="s">
        <v>31</v>
      </c>
      <c r="AA1093">
        <v>24152</v>
      </c>
      <c r="AB1093">
        <v>1</v>
      </c>
      <c r="AC1093">
        <v>13</v>
      </c>
      <c r="AD1093">
        <v>3</v>
      </c>
      <c r="AE1093">
        <v>4</v>
      </c>
      <c r="AF1093">
        <v>0</v>
      </c>
      <c r="AG1093">
        <v>5</v>
      </c>
      <c r="AH1093">
        <v>2</v>
      </c>
      <c r="AI1093">
        <v>3</v>
      </c>
      <c r="AJ1093">
        <v>0</v>
      </c>
      <c r="AK1093" t="str">
        <f>IF(Table2[[#This Row],[Alpha]]&gt;3%,"high performer",IF(Table2[[#This Row],[Alpha]]&gt;0%,"average performer","low performer"))</f>
        <v>low performer</v>
      </c>
      <c r="AL1093" s="8">
        <v>5394.8694022527879</v>
      </c>
      <c r="AM1093">
        <f>Table2[[#This Row],[Salary]]/Table2[[#This Row],[Market Salary]]</f>
        <v>0.80076081141019939</v>
      </c>
      <c r="AN1093" t="str">
        <f>IF(AND(Table2[[#This Row],[Alpha]]&gt;3%,Table2[[#This Row],[Salary]]&lt;MEDIAN(G:G)),"Underpaid",IF(AND(Table2[[#This Row],[Alpha]]&lt;0,Table2[[#This Row],[Salary]]&gt;MEDIAN(G:G)),"Overpaid","Fair"))</f>
        <v>Fair</v>
      </c>
      <c r="AO1093" t="str">
        <f>IF(AND(Table2[[#This Row],[Alpha]]&gt;3%,Table2[[#This Row],[Tenure]]&gt;5),"Ready Now",IF(AND(Table2[[#This Row],[Alpha]]&gt;0,Table2[[#This Row],[Tenure]]&gt;3),"Ready Soon","Not Ready"))</f>
        <v>Not Ready</v>
      </c>
    </row>
    <row r="1094" spans="1:41" x14ac:dyDescent="0.35">
      <c r="A1094">
        <v>45</v>
      </c>
      <c r="B1094" t="s">
        <v>32</v>
      </c>
      <c r="C1094">
        <v>4</v>
      </c>
      <c r="D1094" t="s">
        <v>35</v>
      </c>
      <c r="E1094" t="s">
        <v>36</v>
      </c>
      <c r="F1094">
        <v>4</v>
      </c>
      <c r="G1094" s="7">
        <v>2132</v>
      </c>
      <c r="H1094" t="s">
        <v>32</v>
      </c>
      <c r="I1094">
        <v>3</v>
      </c>
      <c r="J1094">
        <v>5</v>
      </c>
      <c r="K1094" s="5">
        <v>0.12</v>
      </c>
      <c r="L1094" s="5">
        <v>0.11</v>
      </c>
      <c r="M1094" s="6">
        <f t="shared" si="51"/>
        <v>9.999999999999995E-3</v>
      </c>
      <c r="N1094" s="8">
        <f t="shared" si="52"/>
        <v>426.40000000000003</v>
      </c>
      <c r="O1094">
        <v>500</v>
      </c>
      <c r="P1094" t="str">
        <f t="shared" si="53"/>
        <v>low</v>
      </c>
      <c r="Q1094" t="s">
        <v>26</v>
      </c>
      <c r="R1094">
        <v>950</v>
      </c>
      <c r="S1094" t="s">
        <v>34</v>
      </c>
      <c r="T1094">
        <v>28</v>
      </c>
      <c r="U1094">
        <v>3</v>
      </c>
      <c r="V1094" t="s">
        <v>49</v>
      </c>
      <c r="W1094">
        <v>97</v>
      </c>
      <c r="X1094">
        <v>3</v>
      </c>
      <c r="Y1094">
        <v>1</v>
      </c>
      <c r="Z1094" t="s">
        <v>37</v>
      </c>
      <c r="AA1094">
        <v>4585</v>
      </c>
      <c r="AB1094">
        <v>4</v>
      </c>
      <c r="AC1094">
        <v>20</v>
      </c>
      <c r="AD1094">
        <v>4</v>
      </c>
      <c r="AE1094">
        <v>4</v>
      </c>
      <c r="AF1094">
        <v>1</v>
      </c>
      <c r="AG1094">
        <v>8</v>
      </c>
      <c r="AH1094">
        <v>3</v>
      </c>
      <c r="AI1094">
        <v>4</v>
      </c>
      <c r="AJ1094">
        <v>0</v>
      </c>
      <c r="AK1094" t="str">
        <f>IF(Table2[[#This Row],[Alpha]]&gt;3%,"high performer",IF(Table2[[#This Row],[Alpha]]&gt;0%,"average performer","low performer"))</f>
        <v>average performer</v>
      </c>
      <c r="AL1094" s="8">
        <v>2606.4375434914768</v>
      </c>
      <c r="AM1094">
        <f>Table2[[#This Row],[Salary]]/Table2[[#This Row],[Market Salary]]</f>
        <v>0.8179747123900234</v>
      </c>
      <c r="AN1094" t="str">
        <f>IF(AND(Table2[[#This Row],[Alpha]]&gt;3%,Table2[[#This Row],[Salary]]&lt;MEDIAN(G:G)),"Underpaid",IF(AND(Table2[[#This Row],[Alpha]]&lt;0,Table2[[#This Row],[Salary]]&gt;MEDIAN(G:G)),"Overpaid","Fair"))</f>
        <v>Fair</v>
      </c>
      <c r="AO1094" t="str">
        <f>IF(AND(Table2[[#This Row],[Alpha]]&gt;3%,Table2[[#This Row],[Tenure]]&gt;5),"Ready Now",IF(AND(Table2[[#This Row],[Alpha]]&gt;0,Table2[[#This Row],[Tenure]]&gt;3),"Ready Soon","Not Ready"))</f>
        <v>Ready Soon</v>
      </c>
    </row>
    <row r="1095" spans="1:41" x14ac:dyDescent="0.35">
      <c r="A1095">
        <v>42</v>
      </c>
      <c r="B1095" t="s">
        <v>32</v>
      </c>
      <c r="C1095">
        <v>4</v>
      </c>
      <c r="D1095" t="s">
        <v>35</v>
      </c>
      <c r="E1095" t="s">
        <v>43</v>
      </c>
      <c r="F1095">
        <v>4</v>
      </c>
      <c r="G1095" s="7">
        <v>10124</v>
      </c>
      <c r="H1095" t="s">
        <v>25</v>
      </c>
      <c r="I1095">
        <v>1</v>
      </c>
      <c r="J1095">
        <v>20</v>
      </c>
      <c r="K1095" s="5">
        <v>0.12</v>
      </c>
      <c r="L1095" s="5">
        <v>0.09</v>
      </c>
      <c r="M1095" s="6">
        <f t="shared" si="51"/>
        <v>0.03</v>
      </c>
      <c r="N1095" s="8">
        <f t="shared" si="52"/>
        <v>2024.8000000000002</v>
      </c>
      <c r="O1095">
        <v>500</v>
      </c>
      <c r="P1095" t="str">
        <f t="shared" si="53"/>
        <v>low</v>
      </c>
      <c r="Q1095" t="s">
        <v>33</v>
      </c>
      <c r="R1095">
        <v>288</v>
      </c>
      <c r="S1095" t="s">
        <v>34</v>
      </c>
      <c r="T1095">
        <v>2</v>
      </c>
      <c r="U1095">
        <v>3</v>
      </c>
      <c r="V1095" t="s">
        <v>28</v>
      </c>
      <c r="W1095">
        <v>40</v>
      </c>
      <c r="X1095">
        <v>3</v>
      </c>
      <c r="Y1095">
        <v>3</v>
      </c>
      <c r="Z1095" t="s">
        <v>37</v>
      </c>
      <c r="AA1095">
        <v>18611</v>
      </c>
      <c r="AB1095">
        <v>2</v>
      </c>
      <c r="AC1095">
        <v>14</v>
      </c>
      <c r="AD1095">
        <v>3</v>
      </c>
      <c r="AE1095">
        <v>3</v>
      </c>
      <c r="AF1095">
        <v>1</v>
      </c>
      <c r="AG1095">
        <v>24</v>
      </c>
      <c r="AH1095">
        <v>3</v>
      </c>
      <c r="AI1095">
        <v>8</v>
      </c>
      <c r="AJ1095">
        <v>13</v>
      </c>
      <c r="AK1095" t="str">
        <f>IF(Table2[[#This Row],[Alpha]]&gt;3%,"high performer",IF(Table2[[#This Row],[Alpha]]&gt;0%,"average performer","low performer"))</f>
        <v>average performer</v>
      </c>
      <c r="AL1095" s="8">
        <v>11935.531968147132</v>
      </c>
      <c r="AM1095">
        <f>Table2[[#This Row],[Salary]]/Table2[[#This Row],[Market Salary]]</f>
        <v>0.84822360888633663</v>
      </c>
      <c r="AN1095" t="str">
        <f>IF(AND(Table2[[#This Row],[Alpha]]&gt;3%,Table2[[#This Row],[Salary]]&lt;MEDIAN(G:G)),"Underpaid",IF(AND(Table2[[#This Row],[Alpha]]&lt;0,Table2[[#This Row],[Salary]]&gt;MEDIAN(G:G)),"Overpaid","Fair"))</f>
        <v>Fair</v>
      </c>
      <c r="AO1095" t="str">
        <f>IF(AND(Table2[[#This Row],[Alpha]]&gt;3%,Table2[[#This Row],[Tenure]]&gt;5),"Ready Now",IF(AND(Table2[[#This Row],[Alpha]]&gt;0,Table2[[#This Row],[Tenure]]&gt;3),"Ready Soon","Not Ready"))</f>
        <v>Ready Soon</v>
      </c>
    </row>
    <row r="1096" spans="1:41" x14ac:dyDescent="0.35">
      <c r="A1096">
        <v>40</v>
      </c>
      <c r="B1096" t="s">
        <v>32</v>
      </c>
      <c r="C1096">
        <v>1</v>
      </c>
      <c r="D1096" t="s">
        <v>35</v>
      </c>
      <c r="E1096" t="s">
        <v>30</v>
      </c>
      <c r="F1096">
        <v>1</v>
      </c>
      <c r="G1096" s="7">
        <v>5473</v>
      </c>
      <c r="H1096" t="s">
        <v>32</v>
      </c>
      <c r="I1096">
        <v>4</v>
      </c>
      <c r="J1096">
        <v>8</v>
      </c>
      <c r="K1096" s="5">
        <v>0.08</v>
      </c>
      <c r="L1096" s="5">
        <v>0.11</v>
      </c>
      <c r="M1096" s="6">
        <f t="shared" si="51"/>
        <v>-0.03</v>
      </c>
      <c r="N1096" s="8">
        <f t="shared" si="52"/>
        <v>1094.6000000000001</v>
      </c>
      <c r="O1096">
        <v>500</v>
      </c>
      <c r="P1096" t="str">
        <f t="shared" si="53"/>
        <v>medium</v>
      </c>
      <c r="Q1096" t="s">
        <v>26</v>
      </c>
      <c r="R1096">
        <v>1342</v>
      </c>
      <c r="S1096" t="s">
        <v>27</v>
      </c>
      <c r="T1096">
        <v>9</v>
      </c>
      <c r="U1096">
        <v>2</v>
      </c>
      <c r="V1096" t="s">
        <v>40</v>
      </c>
      <c r="W1096">
        <v>47</v>
      </c>
      <c r="X1096">
        <v>3</v>
      </c>
      <c r="Y1096">
        <v>2</v>
      </c>
      <c r="Z1096" t="s">
        <v>37</v>
      </c>
      <c r="AA1096">
        <v>19345</v>
      </c>
      <c r="AB1096">
        <v>0</v>
      </c>
      <c r="AC1096">
        <v>12</v>
      </c>
      <c r="AD1096">
        <v>3</v>
      </c>
      <c r="AE1096">
        <v>4</v>
      </c>
      <c r="AF1096">
        <v>0</v>
      </c>
      <c r="AG1096">
        <v>9</v>
      </c>
      <c r="AH1096">
        <v>5</v>
      </c>
      <c r="AI1096">
        <v>4</v>
      </c>
      <c r="AJ1096">
        <v>7</v>
      </c>
      <c r="AK1096" t="str">
        <f>IF(Table2[[#This Row],[Alpha]]&gt;3%,"high performer",IF(Table2[[#This Row],[Alpha]]&gt;0%,"average performer","low performer"))</f>
        <v>low performer</v>
      </c>
      <c r="AL1096" s="8">
        <v>6373.1137551423399</v>
      </c>
      <c r="AM1096">
        <f>Table2[[#This Row],[Salary]]/Table2[[#This Row],[Market Salary]]</f>
        <v>0.85876389631111549</v>
      </c>
      <c r="AN1096" t="str">
        <f>IF(AND(Table2[[#This Row],[Alpha]]&gt;3%,Table2[[#This Row],[Salary]]&lt;MEDIAN(G:G)),"Underpaid",IF(AND(Table2[[#This Row],[Alpha]]&lt;0,Table2[[#This Row],[Salary]]&gt;MEDIAN(G:G)),"Overpaid","Fair"))</f>
        <v>Overpaid</v>
      </c>
      <c r="AO1096" t="str">
        <f>IF(AND(Table2[[#This Row],[Alpha]]&gt;3%,Table2[[#This Row],[Tenure]]&gt;5),"Ready Now",IF(AND(Table2[[#This Row],[Alpha]]&gt;0,Table2[[#This Row],[Tenure]]&gt;3),"Ready Soon","Not Ready"))</f>
        <v>Not Ready</v>
      </c>
    </row>
    <row r="1097" spans="1:41" x14ac:dyDescent="0.35">
      <c r="A1097">
        <v>33</v>
      </c>
      <c r="B1097" t="s">
        <v>32</v>
      </c>
      <c r="C1097">
        <v>2</v>
      </c>
      <c r="D1097" t="s">
        <v>35</v>
      </c>
      <c r="E1097" t="s">
        <v>39</v>
      </c>
      <c r="F1097">
        <v>3</v>
      </c>
      <c r="G1097" s="7">
        <v>5207</v>
      </c>
      <c r="H1097" t="s">
        <v>25</v>
      </c>
      <c r="I1097">
        <v>3</v>
      </c>
      <c r="J1097">
        <v>15</v>
      </c>
      <c r="K1097" s="5">
        <v>0.1</v>
      </c>
      <c r="L1097" s="5">
        <v>7.0000000000000007E-2</v>
      </c>
      <c r="M1097" s="6">
        <f t="shared" si="51"/>
        <v>0.03</v>
      </c>
      <c r="N1097" s="8">
        <f t="shared" si="52"/>
        <v>1041.4000000000001</v>
      </c>
      <c r="O1097">
        <v>500</v>
      </c>
      <c r="P1097" t="str">
        <f t="shared" si="53"/>
        <v>low</v>
      </c>
      <c r="Q1097" t="s">
        <v>26</v>
      </c>
      <c r="R1097">
        <v>589</v>
      </c>
      <c r="S1097" t="s">
        <v>34</v>
      </c>
      <c r="T1097">
        <v>28</v>
      </c>
      <c r="U1097">
        <v>4</v>
      </c>
      <c r="V1097" t="s">
        <v>28</v>
      </c>
      <c r="W1097">
        <v>79</v>
      </c>
      <c r="X1097">
        <v>3</v>
      </c>
      <c r="Y1097">
        <v>2</v>
      </c>
      <c r="Z1097" t="s">
        <v>37</v>
      </c>
      <c r="AA1097">
        <v>22949</v>
      </c>
      <c r="AB1097">
        <v>1</v>
      </c>
      <c r="AC1097">
        <v>12</v>
      </c>
      <c r="AD1097">
        <v>3</v>
      </c>
      <c r="AE1097">
        <v>2</v>
      </c>
      <c r="AF1097">
        <v>1</v>
      </c>
      <c r="AG1097">
        <v>15</v>
      </c>
      <c r="AH1097">
        <v>3</v>
      </c>
      <c r="AI1097">
        <v>14</v>
      </c>
      <c r="AJ1097">
        <v>5</v>
      </c>
      <c r="AK1097" t="str">
        <f>IF(Table2[[#This Row],[Alpha]]&gt;3%,"high performer",IF(Table2[[#This Row],[Alpha]]&gt;0%,"average performer","low performer"))</f>
        <v>average performer</v>
      </c>
      <c r="AL1097" s="8">
        <v>6626.1842801316707</v>
      </c>
      <c r="AM1097">
        <f>Table2[[#This Row],[Salary]]/Table2[[#This Row],[Market Salary]]</f>
        <v>0.78582179122499896</v>
      </c>
      <c r="AN1097" t="str">
        <f>IF(AND(Table2[[#This Row],[Alpha]]&gt;3%,Table2[[#This Row],[Salary]]&lt;MEDIAN(G:G)),"Underpaid",IF(AND(Table2[[#This Row],[Alpha]]&lt;0,Table2[[#This Row],[Salary]]&gt;MEDIAN(G:G)),"Overpaid","Fair"))</f>
        <v>Fair</v>
      </c>
      <c r="AO1097" t="str">
        <f>IF(AND(Table2[[#This Row],[Alpha]]&gt;3%,Table2[[#This Row],[Tenure]]&gt;5),"Ready Now",IF(AND(Table2[[#This Row],[Alpha]]&gt;0,Table2[[#This Row],[Tenure]]&gt;3),"Ready Soon","Not Ready"))</f>
        <v>Ready Soon</v>
      </c>
    </row>
    <row r="1098" spans="1:41" x14ac:dyDescent="0.35">
      <c r="A1098">
        <v>40</v>
      </c>
      <c r="B1098" t="s">
        <v>32</v>
      </c>
      <c r="C1098">
        <v>3</v>
      </c>
      <c r="D1098" t="s">
        <v>35</v>
      </c>
      <c r="E1098" t="s">
        <v>45</v>
      </c>
      <c r="F1098">
        <v>4</v>
      </c>
      <c r="G1098" s="7">
        <v>16437</v>
      </c>
      <c r="H1098" t="s">
        <v>25</v>
      </c>
      <c r="I1098">
        <v>3</v>
      </c>
      <c r="J1098">
        <v>21</v>
      </c>
      <c r="K1098" s="5">
        <v>0.08</v>
      </c>
      <c r="L1098" s="5">
        <v>0.1</v>
      </c>
      <c r="M1098" s="6">
        <f t="shared" si="51"/>
        <v>-2.0000000000000004E-2</v>
      </c>
      <c r="N1098" s="8">
        <f t="shared" si="52"/>
        <v>3287.4</v>
      </c>
      <c r="O1098">
        <v>3000</v>
      </c>
      <c r="P1098" t="str">
        <f t="shared" si="53"/>
        <v>low</v>
      </c>
      <c r="Q1098" t="s">
        <v>26</v>
      </c>
      <c r="R1098">
        <v>898</v>
      </c>
      <c r="S1098" t="s">
        <v>50</v>
      </c>
      <c r="T1098">
        <v>6</v>
      </c>
      <c r="U1098">
        <v>2</v>
      </c>
      <c r="V1098" t="s">
        <v>40</v>
      </c>
      <c r="W1098">
        <v>38</v>
      </c>
      <c r="X1098">
        <v>3</v>
      </c>
      <c r="Y1098">
        <v>4</v>
      </c>
      <c r="Z1098" t="s">
        <v>31</v>
      </c>
      <c r="AA1098">
        <v>17381</v>
      </c>
      <c r="AB1098">
        <v>1</v>
      </c>
      <c r="AC1098">
        <v>21</v>
      </c>
      <c r="AD1098">
        <v>4</v>
      </c>
      <c r="AE1098">
        <v>4</v>
      </c>
      <c r="AF1098">
        <v>0</v>
      </c>
      <c r="AG1098">
        <v>21</v>
      </c>
      <c r="AH1098">
        <v>2</v>
      </c>
      <c r="AI1098">
        <v>7</v>
      </c>
      <c r="AJ1098">
        <v>7</v>
      </c>
      <c r="AK1098" t="str">
        <f>IF(Table2[[#This Row],[Alpha]]&gt;3%,"high performer",IF(Table2[[#This Row],[Alpha]]&gt;0%,"average performer","low performer"))</f>
        <v>low performer</v>
      </c>
      <c r="AL1098" s="8">
        <v>16863.192222850132</v>
      </c>
      <c r="AM1098">
        <f>Table2[[#This Row],[Salary]]/Table2[[#This Row],[Market Salary]]</f>
        <v>0.97472648018133667</v>
      </c>
      <c r="AN1098" t="str">
        <f>IF(AND(Table2[[#This Row],[Alpha]]&gt;3%,Table2[[#This Row],[Salary]]&lt;MEDIAN(G:G)),"Underpaid",IF(AND(Table2[[#This Row],[Alpha]]&lt;0,Table2[[#This Row],[Salary]]&gt;MEDIAN(G:G)),"Overpaid","Fair"))</f>
        <v>Overpaid</v>
      </c>
      <c r="AO1098" t="str">
        <f>IF(AND(Table2[[#This Row],[Alpha]]&gt;3%,Table2[[#This Row],[Tenure]]&gt;5),"Ready Now",IF(AND(Table2[[#This Row],[Alpha]]&gt;0,Table2[[#This Row],[Tenure]]&gt;3),"Ready Soon","Not Ready"))</f>
        <v>Not Ready</v>
      </c>
    </row>
    <row r="1099" spans="1:41" x14ac:dyDescent="0.35">
      <c r="A1099">
        <v>24</v>
      </c>
      <c r="B1099" t="s">
        <v>32</v>
      </c>
      <c r="C1099">
        <v>3</v>
      </c>
      <c r="D1099" t="s">
        <v>35</v>
      </c>
      <c r="E1099" t="s">
        <v>39</v>
      </c>
      <c r="F1099">
        <v>1</v>
      </c>
      <c r="G1099" s="7">
        <v>2296</v>
      </c>
      <c r="H1099" t="s">
        <v>32</v>
      </c>
      <c r="I1099">
        <v>3</v>
      </c>
      <c r="J1099">
        <v>1</v>
      </c>
      <c r="K1099" s="5">
        <v>0.12</v>
      </c>
      <c r="L1099" s="5">
        <v>0.09</v>
      </c>
      <c r="M1099" s="6">
        <f t="shared" si="51"/>
        <v>0.03</v>
      </c>
      <c r="N1099" s="8">
        <f t="shared" si="52"/>
        <v>459.20000000000005</v>
      </c>
      <c r="O1099">
        <v>500</v>
      </c>
      <c r="P1099" t="str">
        <f t="shared" si="53"/>
        <v>High</v>
      </c>
      <c r="Q1099" t="s">
        <v>26</v>
      </c>
      <c r="R1099">
        <v>350</v>
      </c>
      <c r="S1099" t="s">
        <v>34</v>
      </c>
      <c r="T1099">
        <v>21</v>
      </c>
      <c r="U1099">
        <v>2</v>
      </c>
      <c r="V1099" t="s">
        <v>49</v>
      </c>
      <c r="W1099">
        <v>57</v>
      </c>
      <c r="X1099">
        <v>2</v>
      </c>
      <c r="Y1099">
        <v>1</v>
      </c>
      <c r="Z1099" t="s">
        <v>41</v>
      </c>
      <c r="AA1099">
        <v>10036</v>
      </c>
      <c r="AB1099">
        <v>0</v>
      </c>
      <c r="AC1099">
        <v>14</v>
      </c>
      <c r="AD1099">
        <v>3</v>
      </c>
      <c r="AE1099">
        <v>2</v>
      </c>
      <c r="AF1099">
        <v>3</v>
      </c>
      <c r="AG1099">
        <v>2</v>
      </c>
      <c r="AH1099">
        <v>3</v>
      </c>
      <c r="AI1099">
        <v>1</v>
      </c>
      <c r="AJ1099">
        <v>0</v>
      </c>
      <c r="AK1099" t="str">
        <f>IF(Table2[[#This Row],[Alpha]]&gt;3%,"high performer",IF(Table2[[#This Row],[Alpha]]&gt;0%,"average performer","low performer"))</f>
        <v>average performer</v>
      </c>
      <c r="AL1099" s="8">
        <v>2763.5630357191994</v>
      </c>
      <c r="AM1099">
        <f>Table2[[#This Row],[Salary]]/Table2[[#This Row],[Market Salary]]</f>
        <v>0.8308115177124884</v>
      </c>
      <c r="AN1099" t="str">
        <f>IF(AND(Table2[[#This Row],[Alpha]]&gt;3%,Table2[[#This Row],[Salary]]&lt;MEDIAN(G:G)),"Underpaid",IF(AND(Table2[[#This Row],[Alpha]]&lt;0,Table2[[#This Row],[Salary]]&gt;MEDIAN(G:G)),"Overpaid","Fair"))</f>
        <v>Fair</v>
      </c>
      <c r="AO1099" t="str">
        <f>IF(AND(Table2[[#This Row],[Alpha]]&gt;3%,Table2[[#This Row],[Tenure]]&gt;5),"Ready Now",IF(AND(Table2[[#This Row],[Alpha]]&gt;0,Table2[[#This Row],[Tenure]]&gt;3),"Ready Soon","Not Ready"))</f>
        <v>Not Ready</v>
      </c>
    </row>
    <row r="1100" spans="1:41" x14ac:dyDescent="0.35">
      <c r="A1100">
        <v>40</v>
      </c>
      <c r="B1100" t="s">
        <v>32</v>
      </c>
      <c r="C1100">
        <v>4</v>
      </c>
      <c r="D1100" t="s">
        <v>35</v>
      </c>
      <c r="E1100" t="s">
        <v>43</v>
      </c>
      <c r="F1100">
        <v>4</v>
      </c>
      <c r="G1100" s="7">
        <v>4069</v>
      </c>
      <c r="H1100" t="s">
        <v>25</v>
      </c>
      <c r="I1100">
        <v>3</v>
      </c>
      <c r="J1100">
        <v>2</v>
      </c>
      <c r="K1100" s="5">
        <v>0.12</v>
      </c>
      <c r="L1100" s="5">
        <v>0.09</v>
      </c>
      <c r="M1100" s="6">
        <f t="shared" si="51"/>
        <v>0.03</v>
      </c>
      <c r="N1100" s="8">
        <f t="shared" si="52"/>
        <v>813.80000000000007</v>
      </c>
      <c r="O1100">
        <v>1200</v>
      </c>
      <c r="P1100" t="str">
        <f t="shared" si="53"/>
        <v>low</v>
      </c>
      <c r="Q1100" t="s">
        <v>44</v>
      </c>
      <c r="R1100">
        <v>1142</v>
      </c>
      <c r="S1100" t="s">
        <v>34</v>
      </c>
      <c r="T1100">
        <v>8</v>
      </c>
      <c r="U1100">
        <v>2</v>
      </c>
      <c r="V1100" t="s">
        <v>28</v>
      </c>
      <c r="W1100">
        <v>72</v>
      </c>
      <c r="X1100">
        <v>3</v>
      </c>
      <c r="Y1100">
        <v>2</v>
      </c>
      <c r="Z1100" t="s">
        <v>41</v>
      </c>
      <c r="AA1100">
        <v>8841</v>
      </c>
      <c r="AB1100">
        <v>3</v>
      </c>
      <c r="AC1100">
        <v>18</v>
      </c>
      <c r="AD1100">
        <v>3</v>
      </c>
      <c r="AE1100">
        <v>3</v>
      </c>
      <c r="AF1100">
        <v>0</v>
      </c>
      <c r="AG1100">
        <v>8</v>
      </c>
      <c r="AH1100">
        <v>2</v>
      </c>
      <c r="AI1100">
        <v>2</v>
      </c>
      <c r="AJ1100">
        <v>2</v>
      </c>
      <c r="AK1100" t="str">
        <f>IF(Table2[[#This Row],[Alpha]]&gt;3%,"high performer",IF(Table2[[#This Row],[Alpha]]&gt;0%,"average performer","low performer"))</f>
        <v>average performer</v>
      </c>
      <c r="AL1100" s="8">
        <v>5226.7447130300861</v>
      </c>
      <c r="AM1100">
        <f>Table2[[#This Row],[Salary]]/Table2[[#This Row],[Market Salary]]</f>
        <v>0.77849602829388809</v>
      </c>
      <c r="AN1100" t="str">
        <f>IF(AND(Table2[[#This Row],[Alpha]]&gt;3%,Table2[[#This Row],[Salary]]&lt;MEDIAN(G:G)),"Underpaid",IF(AND(Table2[[#This Row],[Alpha]]&lt;0,Table2[[#This Row],[Salary]]&gt;MEDIAN(G:G)),"Overpaid","Fair"))</f>
        <v>Fair</v>
      </c>
      <c r="AO1100" t="str">
        <f>IF(AND(Table2[[#This Row],[Alpha]]&gt;3%,Table2[[#This Row],[Tenure]]&gt;5),"Ready Now",IF(AND(Table2[[#This Row],[Alpha]]&gt;0,Table2[[#This Row],[Tenure]]&gt;3),"Ready Soon","Not Ready"))</f>
        <v>Not Ready</v>
      </c>
    </row>
    <row r="1101" spans="1:41" x14ac:dyDescent="0.35">
      <c r="A1101">
        <v>45</v>
      </c>
      <c r="B1101" t="s">
        <v>32</v>
      </c>
      <c r="C1101">
        <v>1</v>
      </c>
      <c r="D1101" t="s">
        <v>35</v>
      </c>
      <c r="E1101" t="s">
        <v>43</v>
      </c>
      <c r="F1101">
        <v>2</v>
      </c>
      <c r="G1101" s="7">
        <v>7441</v>
      </c>
      <c r="H1101" t="s">
        <v>32</v>
      </c>
      <c r="I1101">
        <v>3</v>
      </c>
      <c r="J1101">
        <v>10</v>
      </c>
      <c r="K1101" s="5">
        <v>0.12</v>
      </c>
      <c r="L1101" s="5">
        <v>0.11</v>
      </c>
      <c r="M1101" s="6">
        <f t="shared" si="51"/>
        <v>9.999999999999995E-3</v>
      </c>
      <c r="N1101" s="8">
        <f t="shared" si="52"/>
        <v>1488.2</v>
      </c>
      <c r="O1101">
        <v>4500</v>
      </c>
      <c r="P1101" t="str">
        <f t="shared" si="53"/>
        <v>low</v>
      </c>
      <c r="Q1101" t="s">
        <v>26</v>
      </c>
      <c r="R1101">
        <v>538</v>
      </c>
      <c r="S1101" t="s">
        <v>34</v>
      </c>
      <c r="T1101">
        <v>1</v>
      </c>
      <c r="U1101">
        <v>4</v>
      </c>
      <c r="V1101" t="s">
        <v>49</v>
      </c>
      <c r="W1101">
        <v>66</v>
      </c>
      <c r="X1101">
        <v>3</v>
      </c>
      <c r="Y1101">
        <v>3</v>
      </c>
      <c r="Z1101" t="s">
        <v>41</v>
      </c>
      <c r="AA1101">
        <v>20933</v>
      </c>
      <c r="AB1101">
        <v>1</v>
      </c>
      <c r="AC1101">
        <v>12</v>
      </c>
      <c r="AD1101">
        <v>3</v>
      </c>
      <c r="AE1101">
        <v>1</v>
      </c>
      <c r="AF1101">
        <v>3</v>
      </c>
      <c r="AG1101">
        <v>10</v>
      </c>
      <c r="AH1101">
        <v>4</v>
      </c>
      <c r="AI1101">
        <v>8</v>
      </c>
      <c r="AJ1101">
        <v>7</v>
      </c>
      <c r="AK1101" t="str">
        <f>IF(Table2[[#This Row],[Alpha]]&gt;3%,"high performer",IF(Table2[[#This Row],[Alpha]]&gt;0%,"average performer","low performer"))</f>
        <v>average performer</v>
      </c>
      <c r="AL1101" s="8">
        <v>8705.8720469492182</v>
      </c>
      <c r="AM1101">
        <f>Table2[[#This Row],[Salary]]/Table2[[#This Row],[Market Salary]]</f>
        <v>0.85471047126261579</v>
      </c>
      <c r="AN1101" t="str">
        <f>IF(AND(Table2[[#This Row],[Alpha]]&gt;3%,Table2[[#This Row],[Salary]]&lt;MEDIAN(G:G)),"Underpaid",IF(AND(Table2[[#This Row],[Alpha]]&lt;0,Table2[[#This Row],[Salary]]&gt;MEDIAN(G:G)),"Overpaid","Fair"))</f>
        <v>Fair</v>
      </c>
      <c r="AO1101" t="str">
        <f>IF(AND(Table2[[#This Row],[Alpha]]&gt;3%,Table2[[#This Row],[Tenure]]&gt;5),"Ready Now",IF(AND(Table2[[#This Row],[Alpha]]&gt;0,Table2[[#This Row],[Tenure]]&gt;3),"Ready Soon","Not Ready"))</f>
        <v>Ready Soon</v>
      </c>
    </row>
    <row r="1102" spans="1:41" x14ac:dyDescent="0.35">
      <c r="A1102">
        <v>35</v>
      </c>
      <c r="B1102" t="s">
        <v>32</v>
      </c>
      <c r="C1102">
        <v>2</v>
      </c>
      <c r="D1102" t="s">
        <v>29</v>
      </c>
      <c r="E1102" t="s">
        <v>46</v>
      </c>
      <c r="F1102">
        <v>3</v>
      </c>
      <c r="G1102" s="7">
        <v>2430</v>
      </c>
      <c r="H1102" t="s">
        <v>32</v>
      </c>
      <c r="I1102">
        <v>3</v>
      </c>
      <c r="J1102">
        <v>5</v>
      </c>
      <c r="K1102" s="5">
        <v>0.1</v>
      </c>
      <c r="L1102" s="5">
        <v>7.0000000000000007E-2</v>
      </c>
      <c r="M1102" s="6">
        <f t="shared" si="51"/>
        <v>0.03</v>
      </c>
      <c r="N1102" s="8">
        <f t="shared" si="52"/>
        <v>486</v>
      </c>
      <c r="O1102">
        <v>500</v>
      </c>
      <c r="P1102" t="str">
        <f t="shared" si="53"/>
        <v>medium</v>
      </c>
      <c r="Q1102" t="s">
        <v>26</v>
      </c>
      <c r="R1102">
        <v>1402</v>
      </c>
      <c r="S1102" t="s">
        <v>27</v>
      </c>
      <c r="T1102">
        <v>28</v>
      </c>
      <c r="U1102">
        <v>4</v>
      </c>
      <c r="V1102" t="s">
        <v>28</v>
      </c>
      <c r="W1102">
        <v>98</v>
      </c>
      <c r="X1102">
        <v>2</v>
      </c>
      <c r="Y1102">
        <v>1</v>
      </c>
      <c r="Z1102" t="s">
        <v>37</v>
      </c>
      <c r="AA1102">
        <v>26204</v>
      </c>
      <c r="AB1102">
        <v>0</v>
      </c>
      <c r="AC1102">
        <v>23</v>
      </c>
      <c r="AD1102">
        <v>4</v>
      </c>
      <c r="AE1102">
        <v>1</v>
      </c>
      <c r="AF1102">
        <v>2</v>
      </c>
      <c r="AG1102">
        <v>6</v>
      </c>
      <c r="AH1102">
        <v>5</v>
      </c>
      <c r="AI1102">
        <v>3</v>
      </c>
      <c r="AJ1102">
        <v>4</v>
      </c>
      <c r="AK1102" t="str">
        <f>IF(Table2[[#This Row],[Alpha]]&gt;3%,"high performer",IF(Table2[[#This Row],[Alpha]]&gt;0%,"average performer","low performer"))</f>
        <v>average performer</v>
      </c>
      <c r="AL1102" s="8">
        <v>3054.3798026500372</v>
      </c>
      <c r="AM1102">
        <f>Table2[[#This Row],[Salary]]/Table2[[#This Row],[Market Salary]]</f>
        <v>0.79557885954185736</v>
      </c>
      <c r="AN1102" t="str">
        <f>IF(AND(Table2[[#This Row],[Alpha]]&gt;3%,Table2[[#This Row],[Salary]]&lt;MEDIAN(G:G)),"Underpaid",IF(AND(Table2[[#This Row],[Alpha]]&lt;0,Table2[[#This Row],[Salary]]&gt;MEDIAN(G:G)),"Overpaid","Fair"))</f>
        <v>Fair</v>
      </c>
      <c r="AO1102" t="str">
        <f>IF(AND(Table2[[#This Row],[Alpha]]&gt;3%,Table2[[#This Row],[Tenure]]&gt;5),"Ready Now",IF(AND(Table2[[#This Row],[Alpha]]&gt;0,Table2[[#This Row],[Tenure]]&gt;3),"Ready Soon","Not Ready"))</f>
        <v>Ready Soon</v>
      </c>
    </row>
    <row r="1103" spans="1:41" x14ac:dyDescent="0.35">
      <c r="A1103">
        <v>32</v>
      </c>
      <c r="B1103" t="s">
        <v>32</v>
      </c>
      <c r="C1103">
        <v>4</v>
      </c>
      <c r="D1103" t="s">
        <v>29</v>
      </c>
      <c r="E1103" t="s">
        <v>36</v>
      </c>
      <c r="F1103">
        <v>2</v>
      </c>
      <c r="G1103" s="7">
        <v>5878</v>
      </c>
      <c r="H1103" t="s">
        <v>32</v>
      </c>
      <c r="I1103">
        <v>3</v>
      </c>
      <c r="J1103">
        <v>7</v>
      </c>
      <c r="K1103" s="5">
        <v>0.08</v>
      </c>
      <c r="L1103" s="5">
        <v>0.11</v>
      </c>
      <c r="M1103" s="6">
        <f t="shared" si="51"/>
        <v>-0.03</v>
      </c>
      <c r="N1103" s="8">
        <f t="shared" si="52"/>
        <v>1175.6000000000001</v>
      </c>
      <c r="O1103">
        <v>1200</v>
      </c>
      <c r="P1103" t="str">
        <f t="shared" si="53"/>
        <v>low</v>
      </c>
      <c r="Q1103" t="s">
        <v>26</v>
      </c>
      <c r="R1103">
        <v>824</v>
      </c>
      <c r="S1103" t="s">
        <v>34</v>
      </c>
      <c r="T1103">
        <v>5</v>
      </c>
      <c r="U1103">
        <v>2</v>
      </c>
      <c r="V1103" t="s">
        <v>28</v>
      </c>
      <c r="W1103">
        <v>67</v>
      </c>
      <c r="X1103">
        <v>2</v>
      </c>
      <c r="Y1103">
        <v>2</v>
      </c>
      <c r="Z1103" t="s">
        <v>37</v>
      </c>
      <c r="AA1103">
        <v>15624</v>
      </c>
      <c r="AB1103">
        <v>3</v>
      </c>
      <c r="AC1103">
        <v>12</v>
      </c>
      <c r="AD1103">
        <v>3</v>
      </c>
      <c r="AE1103">
        <v>1</v>
      </c>
      <c r="AF1103">
        <v>1</v>
      </c>
      <c r="AG1103">
        <v>12</v>
      </c>
      <c r="AH1103">
        <v>2</v>
      </c>
      <c r="AI1103">
        <v>1</v>
      </c>
      <c r="AJ1103">
        <v>2</v>
      </c>
      <c r="AK1103" t="str">
        <f>IF(Table2[[#This Row],[Alpha]]&gt;3%,"high performer",IF(Table2[[#This Row],[Alpha]]&gt;0%,"average performer","low performer"))</f>
        <v>low performer</v>
      </c>
      <c r="AL1103" s="8">
        <v>7392.1082471991313</v>
      </c>
      <c r="AM1103">
        <f>Table2[[#This Row],[Salary]]/Table2[[#This Row],[Market Salary]]</f>
        <v>0.79517233831460377</v>
      </c>
      <c r="AN1103" t="str">
        <f>IF(AND(Table2[[#This Row],[Alpha]]&gt;3%,Table2[[#This Row],[Salary]]&lt;MEDIAN(G:G)),"Underpaid",IF(AND(Table2[[#This Row],[Alpha]]&lt;0,Table2[[#This Row],[Salary]]&gt;MEDIAN(G:G)),"Overpaid","Fair"))</f>
        <v>Overpaid</v>
      </c>
      <c r="AO1103" t="str">
        <f>IF(AND(Table2[[#This Row],[Alpha]]&gt;3%,Table2[[#This Row],[Tenure]]&gt;5),"Ready Now",IF(AND(Table2[[#This Row],[Alpha]]&gt;0,Table2[[#This Row],[Tenure]]&gt;3),"Ready Soon","Not Ready"))</f>
        <v>Not Ready</v>
      </c>
    </row>
    <row r="1104" spans="1:41" x14ac:dyDescent="0.35">
      <c r="A1104">
        <v>36</v>
      </c>
      <c r="B1104" t="s">
        <v>32</v>
      </c>
      <c r="C1104">
        <v>3</v>
      </c>
      <c r="D1104" t="s">
        <v>35</v>
      </c>
      <c r="E1104" t="s">
        <v>46</v>
      </c>
      <c r="F1104">
        <v>4</v>
      </c>
      <c r="G1104" s="7">
        <v>2644</v>
      </c>
      <c r="H1104" t="s">
        <v>25</v>
      </c>
      <c r="I1104">
        <v>2</v>
      </c>
      <c r="J1104">
        <v>3</v>
      </c>
      <c r="K1104" s="5">
        <v>0.15</v>
      </c>
      <c r="L1104" s="5">
        <v>0.1</v>
      </c>
      <c r="M1104" s="6">
        <f t="shared" si="51"/>
        <v>4.9999999999999989E-2</v>
      </c>
      <c r="N1104" s="8">
        <f t="shared" si="52"/>
        <v>528.80000000000007</v>
      </c>
      <c r="O1104">
        <v>500</v>
      </c>
      <c r="P1104" t="str">
        <f t="shared" si="53"/>
        <v>low</v>
      </c>
      <c r="Q1104" t="s">
        <v>26</v>
      </c>
      <c r="R1104">
        <v>1157</v>
      </c>
      <c r="S1104" t="s">
        <v>27</v>
      </c>
      <c r="T1104">
        <v>2</v>
      </c>
      <c r="U1104">
        <v>4</v>
      </c>
      <c r="V1104" t="s">
        <v>28</v>
      </c>
      <c r="W1104">
        <v>70</v>
      </c>
      <c r="X1104">
        <v>3</v>
      </c>
      <c r="Y1104">
        <v>1</v>
      </c>
      <c r="Z1104" t="s">
        <v>31</v>
      </c>
      <c r="AA1104">
        <v>17001</v>
      </c>
      <c r="AB1104">
        <v>3</v>
      </c>
      <c r="AC1104">
        <v>21</v>
      </c>
      <c r="AD1104">
        <v>4</v>
      </c>
      <c r="AE1104">
        <v>4</v>
      </c>
      <c r="AF1104">
        <v>0</v>
      </c>
      <c r="AG1104">
        <v>7</v>
      </c>
      <c r="AH1104">
        <v>3</v>
      </c>
      <c r="AI1104">
        <v>2</v>
      </c>
      <c r="AJ1104">
        <v>1</v>
      </c>
      <c r="AK1104" t="str">
        <f>IF(Table2[[#This Row],[Alpha]]&gt;3%,"high performer",IF(Table2[[#This Row],[Alpha]]&gt;0%,"average performer","low performer"))</f>
        <v>high performer</v>
      </c>
      <c r="AL1104" s="8">
        <v>2890.0592634536824</v>
      </c>
      <c r="AM1104">
        <f>Table2[[#This Row],[Salary]]/Table2[[#This Row],[Market Salary]]</f>
        <v>0.91486013225914398</v>
      </c>
      <c r="AN1104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104" t="str">
        <f>IF(AND(Table2[[#This Row],[Alpha]]&gt;3%,Table2[[#This Row],[Tenure]]&gt;5),"Ready Now",IF(AND(Table2[[#This Row],[Alpha]]&gt;0,Table2[[#This Row],[Tenure]]&gt;3),"Ready Soon","Not Ready"))</f>
        <v>Not Ready</v>
      </c>
    </row>
    <row r="1105" spans="1:41" x14ac:dyDescent="0.35">
      <c r="A1105">
        <v>48</v>
      </c>
      <c r="B1105" t="s">
        <v>32</v>
      </c>
      <c r="C1105">
        <v>3</v>
      </c>
      <c r="D1105" t="s">
        <v>29</v>
      </c>
      <c r="E1105" t="s">
        <v>30</v>
      </c>
      <c r="F1105">
        <v>3</v>
      </c>
      <c r="G1105" s="7">
        <v>6439</v>
      </c>
      <c r="H1105" t="s">
        <v>32</v>
      </c>
      <c r="I1105">
        <v>3</v>
      </c>
      <c r="J1105">
        <v>8</v>
      </c>
      <c r="K1105" s="5">
        <v>0.1</v>
      </c>
      <c r="L1105" s="5">
        <v>0.09</v>
      </c>
      <c r="M1105" s="6">
        <f t="shared" si="51"/>
        <v>1.0000000000000009E-2</v>
      </c>
      <c r="N1105" s="8">
        <f t="shared" si="52"/>
        <v>1287.8000000000002</v>
      </c>
      <c r="O1105">
        <v>4500</v>
      </c>
      <c r="P1105" t="str">
        <f t="shared" si="53"/>
        <v>low</v>
      </c>
      <c r="Q1105" t="s">
        <v>26</v>
      </c>
      <c r="R1105">
        <v>492</v>
      </c>
      <c r="S1105" t="s">
        <v>27</v>
      </c>
      <c r="T1105">
        <v>16</v>
      </c>
      <c r="U1105">
        <v>4</v>
      </c>
      <c r="V1105" t="s">
        <v>28</v>
      </c>
      <c r="W1105">
        <v>96</v>
      </c>
      <c r="X1105">
        <v>3</v>
      </c>
      <c r="Y1105">
        <v>2</v>
      </c>
      <c r="Z1105" t="s">
        <v>41</v>
      </c>
      <c r="AA1105">
        <v>13693</v>
      </c>
      <c r="AB1105">
        <v>8</v>
      </c>
      <c r="AC1105">
        <v>14</v>
      </c>
      <c r="AD1105">
        <v>3</v>
      </c>
      <c r="AE1105">
        <v>3</v>
      </c>
      <c r="AF1105">
        <v>1</v>
      </c>
      <c r="AG1105">
        <v>18</v>
      </c>
      <c r="AH1105">
        <v>2</v>
      </c>
      <c r="AI1105">
        <v>7</v>
      </c>
      <c r="AJ1105">
        <v>7</v>
      </c>
      <c r="AK1105" t="str">
        <f>IF(Table2[[#This Row],[Alpha]]&gt;3%,"high performer",IF(Table2[[#This Row],[Alpha]]&gt;0%,"average performer","low performer"))</f>
        <v>average performer</v>
      </c>
      <c r="AL1105" s="8">
        <v>8028.6467080991733</v>
      </c>
      <c r="AM1105">
        <f>Table2[[#This Row],[Salary]]/Table2[[#This Row],[Market Salary]]</f>
        <v>0.80200315621117535</v>
      </c>
      <c r="AN1105" t="str">
        <f>IF(AND(Table2[[#This Row],[Alpha]]&gt;3%,Table2[[#This Row],[Salary]]&lt;MEDIAN(G:G)),"Underpaid",IF(AND(Table2[[#This Row],[Alpha]]&lt;0,Table2[[#This Row],[Salary]]&gt;MEDIAN(G:G)),"Overpaid","Fair"))</f>
        <v>Fair</v>
      </c>
      <c r="AO1105" t="str">
        <f>IF(AND(Table2[[#This Row],[Alpha]]&gt;3%,Table2[[#This Row],[Tenure]]&gt;5),"Ready Now",IF(AND(Table2[[#This Row],[Alpha]]&gt;0,Table2[[#This Row],[Tenure]]&gt;3),"Ready Soon","Not Ready"))</f>
        <v>Ready Soon</v>
      </c>
    </row>
    <row r="1106" spans="1:41" x14ac:dyDescent="0.35">
      <c r="A1106">
        <v>29</v>
      </c>
      <c r="B1106" t="s">
        <v>32</v>
      </c>
      <c r="C1106">
        <v>3</v>
      </c>
      <c r="D1106" t="s">
        <v>35</v>
      </c>
      <c r="E1106" t="s">
        <v>36</v>
      </c>
      <c r="F1106">
        <v>3</v>
      </c>
      <c r="G1106" s="7">
        <v>2451</v>
      </c>
      <c r="H1106" t="s">
        <v>32</v>
      </c>
      <c r="I1106">
        <v>2</v>
      </c>
      <c r="J1106">
        <v>1</v>
      </c>
      <c r="K1106" s="5">
        <v>0.15</v>
      </c>
      <c r="L1106" s="5">
        <v>0.1</v>
      </c>
      <c r="M1106" s="6">
        <f t="shared" si="51"/>
        <v>4.9999999999999989E-2</v>
      </c>
      <c r="N1106" s="8">
        <f t="shared" si="52"/>
        <v>490.20000000000005</v>
      </c>
      <c r="O1106">
        <v>1200</v>
      </c>
      <c r="P1106" t="str">
        <f t="shared" si="53"/>
        <v>low</v>
      </c>
      <c r="Q1106" t="s">
        <v>26</v>
      </c>
      <c r="R1106">
        <v>598</v>
      </c>
      <c r="S1106" t="s">
        <v>34</v>
      </c>
      <c r="T1106">
        <v>9</v>
      </c>
      <c r="U1106">
        <v>3</v>
      </c>
      <c r="V1106" t="s">
        <v>28</v>
      </c>
      <c r="W1106">
        <v>91</v>
      </c>
      <c r="X1106">
        <v>4</v>
      </c>
      <c r="Y1106">
        <v>1</v>
      </c>
      <c r="Z1106" t="s">
        <v>37</v>
      </c>
      <c r="AA1106">
        <v>22376</v>
      </c>
      <c r="AB1106">
        <v>6</v>
      </c>
      <c r="AC1106">
        <v>18</v>
      </c>
      <c r="AD1106">
        <v>3</v>
      </c>
      <c r="AE1106">
        <v>1</v>
      </c>
      <c r="AF1106">
        <v>2</v>
      </c>
      <c r="AG1106">
        <v>5</v>
      </c>
      <c r="AH1106">
        <v>2</v>
      </c>
      <c r="AI1106">
        <v>0</v>
      </c>
      <c r="AJ1106">
        <v>0</v>
      </c>
      <c r="AK1106" t="str">
        <f>IF(Table2[[#This Row],[Alpha]]&gt;3%,"high performer",IF(Table2[[#This Row],[Alpha]]&gt;0%,"average performer","low performer"))</f>
        <v>high performer</v>
      </c>
      <c r="AL1106" s="8">
        <v>2533.4242529211474</v>
      </c>
      <c r="AM1106">
        <f>Table2[[#This Row],[Salary]]/Table2[[#This Row],[Market Salary]]</f>
        <v>0.96746527833776408</v>
      </c>
      <c r="AN1106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106" t="str">
        <f>IF(AND(Table2[[#This Row],[Alpha]]&gt;3%,Table2[[#This Row],[Tenure]]&gt;5),"Ready Now",IF(AND(Table2[[#This Row],[Alpha]]&gt;0,Table2[[#This Row],[Tenure]]&gt;3),"Ready Soon","Not Ready"))</f>
        <v>Not Ready</v>
      </c>
    </row>
    <row r="1107" spans="1:41" x14ac:dyDescent="0.35">
      <c r="A1107">
        <v>33</v>
      </c>
      <c r="B1107" t="s">
        <v>32</v>
      </c>
      <c r="C1107">
        <v>1</v>
      </c>
      <c r="D1107" t="s">
        <v>35</v>
      </c>
      <c r="E1107" t="s">
        <v>30</v>
      </c>
      <c r="F1107">
        <v>1</v>
      </c>
      <c r="G1107" s="7">
        <v>6392</v>
      </c>
      <c r="H1107" t="s">
        <v>32</v>
      </c>
      <c r="I1107">
        <v>1</v>
      </c>
      <c r="J1107">
        <v>2</v>
      </c>
      <c r="K1107" s="5">
        <v>0.15</v>
      </c>
      <c r="L1107" s="5">
        <v>7.0000000000000007E-2</v>
      </c>
      <c r="M1107" s="6">
        <f t="shared" si="51"/>
        <v>7.9999999999999988E-2</v>
      </c>
      <c r="N1107" s="8">
        <f t="shared" si="52"/>
        <v>1278.4000000000001</v>
      </c>
      <c r="O1107">
        <v>4500</v>
      </c>
      <c r="P1107" t="str">
        <f t="shared" si="53"/>
        <v>low</v>
      </c>
      <c r="Q1107" t="s">
        <v>26</v>
      </c>
      <c r="R1107">
        <v>1242</v>
      </c>
      <c r="S1107" t="s">
        <v>27</v>
      </c>
      <c r="T1107">
        <v>8</v>
      </c>
      <c r="U1107">
        <v>4</v>
      </c>
      <c r="V1107" t="s">
        <v>28</v>
      </c>
      <c r="W1107">
        <v>46</v>
      </c>
      <c r="X1107">
        <v>3</v>
      </c>
      <c r="Y1107">
        <v>2</v>
      </c>
      <c r="Z1107" t="s">
        <v>37</v>
      </c>
      <c r="AA1107">
        <v>10589</v>
      </c>
      <c r="AB1107">
        <v>2</v>
      </c>
      <c r="AC1107">
        <v>13</v>
      </c>
      <c r="AD1107">
        <v>3</v>
      </c>
      <c r="AE1107">
        <v>4</v>
      </c>
      <c r="AF1107">
        <v>1</v>
      </c>
      <c r="AG1107">
        <v>8</v>
      </c>
      <c r="AH1107">
        <v>6</v>
      </c>
      <c r="AI1107">
        <v>2</v>
      </c>
      <c r="AJ1107">
        <v>2</v>
      </c>
      <c r="AK1107" t="str">
        <f>IF(Table2[[#This Row],[Alpha]]&gt;3%,"high performer",IF(Table2[[#This Row],[Alpha]]&gt;0%,"average performer","low performer"))</f>
        <v>high performer</v>
      </c>
      <c r="AL1107" s="8">
        <v>7062.5358909144861</v>
      </c>
      <c r="AM1107">
        <f>Table2[[#This Row],[Salary]]/Table2[[#This Row],[Market Salary]]</f>
        <v>0.90505734749226707</v>
      </c>
      <c r="AN1107" t="str">
        <f>IF(AND(Table2[[#This Row],[Alpha]]&gt;3%,Table2[[#This Row],[Salary]]&lt;MEDIAN(G:G)),"Underpaid",IF(AND(Table2[[#This Row],[Alpha]]&lt;0,Table2[[#This Row],[Salary]]&gt;MEDIAN(G:G)),"Overpaid","Fair"))</f>
        <v>Fair</v>
      </c>
      <c r="AO1107" t="str">
        <f>IF(AND(Table2[[#This Row],[Alpha]]&gt;3%,Table2[[#This Row],[Tenure]]&gt;5),"Ready Now",IF(AND(Table2[[#This Row],[Alpha]]&gt;0,Table2[[#This Row],[Tenure]]&gt;3),"Ready Soon","Not Ready"))</f>
        <v>Not Ready</v>
      </c>
    </row>
    <row r="1108" spans="1:41" x14ac:dyDescent="0.35">
      <c r="A1108">
        <v>30</v>
      </c>
      <c r="B1108" t="s">
        <v>25</v>
      </c>
      <c r="C1108">
        <v>2</v>
      </c>
      <c r="D1108" t="s">
        <v>35</v>
      </c>
      <c r="E1108" t="s">
        <v>30</v>
      </c>
      <c r="F1108">
        <v>1</v>
      </c>
      <c r="G1108" s="7">
        <v>9714</v>
      </c>
      <c r="H1108" t="s">
        <v>32</v>
      </c>
      <c r="I1108">
        <v>3</v>
      </c>
      <c r="J1108">
        <v>10</v>
      </c>
      <c r="K1108" s="5">
        <v>0.12</v>
      </c>
      <c r="L1108" s="5">
        <v>0.09</v>
      </c>
      <c r="M1108" s="6">
        <f t="shared" si="51"/>
        <v>0.03</v>
      </c>
      <c r="N1108" s="8">
        <f t="shared" si="52"/>
        <v>1942.8000000000002</v>
      </c>
      <c r="O1108">
        <v>500</v>
      </c>
      <c r="P1108" t="str">
        <f t="shared" si="53"/>
        <v>low</v>
      </c>
      <c r="Q1108" t="s">
        <v>26</v>
      </c>
      <c r="R1108">
        <v>740</v>
      </c>
      <c r="S1108" t="s">
        <v>27</v>
      </c>
      <c r="T1108">
        <v>1</v>
      </c>
      <c r="U1108">
        <v>3</v>
      </c>
      <c r="V1108" t="s">
        <v>28</v>
      </c>
      <c r="W1108">
        <v>64</v>
      </c>
      <c r="X1108">
        <v>2</v>
      </c>
      <c r="Y1108">
        <v>2</v>
      </c>
      <c r="Z1108" t="s">
        <v>37</v>
      </c>
      <c r="AA1108">
        <v>5323</v>
      </c>
      <c r="AB1108">
        <v>1</v>
      </c>
      <c r="AC1108">
        <v>11</v>
      </c>
      <c r="AD1108">
        <v>3</v>
      </c>
      <c r="AE1108">
        <v>4</v>
      </c>
      <c r="AF1108">
        <v>1</v>
      </c>
      <c r="AG1108">
        <v>10</v>
      </c>
      <c r="AH1108">
        <v>4</v>
      </c>
      <c r="AI1108">
        <v>8</v>
      </c>
      <c r="AJ1108">
        <v>6</v>
      </c>
      <c r="AK1108" t="str">
        <f>IF(Table2[[#This Row],[Alpha]]&gt;3%,"high performer",IF(Table2[[#This Row],[Alpha]]&gt;0%,"average performer","low performer"))</f>
        <v>average performer</v>
      </c>
      <c r="AL1108" s="8">
        <v>10951.943100917091</v>
      </c>
      <c r="AM1108">
        <f>Table2[[#This Row],[Salary]]/Table2[[#This Row],[Market Salary]]</f>
        <v>0.88696589367658163</v>
      </c>
      <c r="AN1108" t="str">
        <f>IF(AND(Table2[[#This Row],[Alpha]]&gt;3%,Table2[[#This Row],[Salary]]&lt;MEDIAN(G:G)),"Underpaid",IF(AND(Table2[[#This Row],[Alpha]]&lt;0,Table2[[#This Row],[Salary]]&gt;MEDIAN(G:G)),"Overpaid","Fair"))</f>
        <v>Fair</v>
      </c>
      <c r="AO1108" t="str">
        <f>IF(AND(Table2[[#This Row],[Alpha]]&gt;3%,Table2[[#This Row],[Tenure]]&gt;5),"Ready Now",IF(AND(Table2[[#This Row],[Alpha]]&gt;0,Table2[[#This Row],[Tenure]]&gt;3),"Ready Soon","Not Ready"))</f>
        <v>Ready Soon</v>
      </c>
    </row>
    <row r="1109" spans="1:41" x14ac:dyDescent="0.35">
      <c r="A1109">
        <v>38</v>
      </c>
      <c r="B1109" t="s">
        <v>32</v>
      </c>
      <c r="C1109">
        <v>3</v>
      </c>
      <c r="D1109" t="s">
        <v>35</v>
      </c>
      <c r="E1109" t="s">
        <v>50</v>
      </c>
      <c r="F1109">
        <v>3</v>
      </c>
      <c r="G1109" s="7">
        <v>6077</v>
      </c>
      <c r="H1109" t="s">
        <v>32</v>
      </c>
      <c r="I1109">
        <v>3</v>
      </c>
      <c r="J1109">
        <v>6</v>
      </c>
      <c r="K1109" s="5">
        <v>0.1</v>
      </c>
      <c r="L1109" s="5">
        <v>0.11</v>
      </c>
      <c r="M1109" s="6">
        <f t="shared" si="51"/>
        <v>-9.999999999999995E-3</v>
      </c>
      <c r="N1109" s="8">
        <f t="shared" si="52"/>
        <v>1215.4000000000001</v>
      </c>
      <c r="O1109">
        <v>4500</v>
      </c>
      <c r="P1109" t="str">
        <f t="shared" si="53"/>
        <v>medium</v>
      </c>
      <c r="Q1109" t="s">
        <v>33</v>
      </c>
      <c r="R1109">
        <v>888</v>
      </c>
      <c r="S1109" t="s">
        <v>50</v>
      </c>
      <c r="T1109">
        <v>10</v>
      </c>
      <c r="U1109">
        <v>4</v>
      </c>
      <c r="V1109" t="s">
        <v>50</v>
      </c>
      <c r="W1109">
        <v>71</v>
      </c>
      <c r="X1109">
        <v>3</v>
      </c>
      <c r="Y1109">
        <v>2</v>
      </c>
      <c r="Z1109" t="s">
        <v>37</v>
      </c>
      <c r="AA1109">
        <v>14814</v>
      </c>
      <c r="AB1109">
        <v>3</v>
      </c>
      <c r="AC1109">
        <v>11</v>
      </c>
      <c r="AD1109">
        <v>3</v>
      </c>
      <c r="AE1109">
        <v>3</v>
      </c>
      <c r="AF1109">
        <v>0</v>
      </c>
      <c r="AG1109">
        <v>10</v>
      </c>
      <c r="AH1109">
        <v>2</v>
      </c>
      <c r="AI1109">
        <v>3</v>
      </c>
      <c r="AJ1109">
        <v>1</v>
      </c>
      <c r="AK1109" t="str">
        <f>IF(Table2[[#This Row],[Alpha]]&gt;3%,"high performer",IF(Table2[[#This Row],[Alpha]]&gt;0%,"average performer","low performer"))</f>
        <v>low performer</v>
      </c>
      <c r="AL1109" s="8">
        <v>7245.0380756491595</v>
      </c>
      <c r="AM1109">
        <f>Table2[[#This Row],[Salary]]/Table2[[#This Row],[Market Salary]]</f>
        <v>0.83878096105871702</v>
      </c>
      <c r="AN1109" t="str">
        <f>IF(AND(Table2[[#This Row],[Alpha]]&gt;3%,Table2[[#This Row],[Salary]]&lt;MEDIAN(G:G)),"Underpaid",IF(AND(Table2[[#This Row],[Alpha]]&lt;0,Table2[[#This Row],[Salary]]&gt;MEDIAN(G:G)),"Overpaid","Fair"))</f>
        <v>Overpaid</v>
      </c>
      <c r="AO1109" t="str">
        <f>IF(AND(Table2[[#This Row],[Alpha]]&gt;3%,Table2[[#This Row],[Tenure]]&gt;5),"Ready Now",IF(AND(Table2[[#This Row],[Alpha]]&gt;0,Table2[[#This Row],[Tenure]]&gt;3),"Ready Soon","Not Ready"))</f>
        <v>Not Ready</v>
      </c>
    </row>
    <row r="1110" spans="1:41" x14ac:dyDescent="0.35">
      <c r="A1110">
        <v>35</v>
      </c>
      <c r="B1110" t="s">
        <v>32</v>
      </c>
      <c r="C1110">
        <v>4</v>
      </c>
      <c r="D1110" t="s">
        <v>35</v>
      </c>
      <c r="E1110" t="s">
        <v>39</v>
      </c>
      <c r="F1110">
        <v>1</v>
      </c>
      <c r="G1110" s="7">
        <v>2450</v>
      </c>
      <c r="H1110" t="s">
        <v>32</v>
      </c>
      <c r="I1110">
        <v>3</v>
      </c>
      <c r="J1110">
        <v>3</v>
      </c>
      <c r="K1110" s="5">
        <v>0.08</v>
      </c>
      <c r="L1110" s="5">
        <v>0.11</v>
      </c>
      <c r="M1110" s="6">
        <f t="shared" si="51"/>
        <v>-0.03</v>
      </c>
      <c r="N1110" s="8">
        <f t="shared" si="52"/>
        <v>490</v>
      </c>
      <c r="O1110">
        <v>1200</v>
      </c>
      <c r="P1110" t="str">
        <f t="shared" si="53"/>
        <v>low</v>
      </c>
      <c r="Q1110" t="s">
        <v>26</v>
      </c>
      <c r="R1110">
        <v>992</v>
      </c>
      <c r="S1110" t="s">
        <v>34</v>
      </c>
      <c r="T1110">
        <v>1</v>
      </c>
      <c r="U1110">
        <v>3</v>
      </c>
      <c r="V1110" t="s">
        <v>40</v>
      </c>
      <c r="W1110">
        <v>68</v>
      </c>
      <c r="X1110">
        <v>2</v>
      </c>
      <c r="Y1110">
        <v>1</v>
      </c>
      <c r="Z1110" t="s">
        <v>31</v>
      </c>
      <c r="AA1110">
        <v>21731</v>
      </c>
      <c r="AB1110">
        <v>1</v>
      </c>
      <c r="AC1110">
        <v>19</v>
      </c>
      <c r="AD1110">
        <v>3</v>
      </c>
      <c r="AE1110">
        <v>2</v>
      </c>
      <c r="AF1110">
        <v>0</v>
      </c>
      <c r="AG1110">
        <v>3</v>
      </c>
      <c r="AH1110">
        <v>3</v>
      </c>
      <c r="AI1110">
        <v>0</v>
      </c>
      <c r="AJ1110">
        <v>1</v>
      </c>
      <c r="AK1110" t="str">
        <f>IF(Table2[[#This Row],[Alpha]]&gt;3%,"high performer",IF(Table2[[#This Row],[Alpha]]&gt;0%,"average performer","low performer"))</f>
        <v>low performer</v>
      </c>
      <c r="AL1110" s="8">
        <v>2546.6704341471172</v>
      </c>
      <c r="AM1110">
        <f>Table2[[#This Row],[Salary]]/Table2[[#This Row],[Market Salary]]</f>
        <v>0.96204046159608703</v>
      </c>
      <c r="AN1110" t="str">
        <f>IF(AND(Table2[[#This Row],[Alpha]]&gt;3%,Table2[[#This Row],[Salary]]&lt;MEDIAN(G:G)),"Underpaid",IF(AND(Table2[[#This Row],[Alpha]]&lt;0,Table2[[#This Row],[Salary]]&gt;MEDIAN(G:G)),"Overpaid","Fair"))</f>
        <v>Fair</v>
      </c>
      <c r="AO1110" t="str">
        <f>IF(AND(Table2[[#This Row],[Alpha]]&gt;3%,Table2[[#This Row],[Tenure]]&gt;5),"Ready Now",IF(AND(Table2[[#This Row],[Alpha]]&gt;0,Table2[[#This Row],[Tenure]]&gt;3),"Ready Soon","Not Ready"))</f>
        <v>Not Ready</v>
      </c>
    </row>
    <row r="1111" spans="1:41" x14ac:dyDescent="0.35">
      <c r="A1111">
        <v>30</v>
      </c>
      <c r="B1111" t="s">
        <v>32</v>
      </c>
      <c r="C1111">
        <v>3</v>
      </c>
      <c r="D1111" t="s">
        <v>35</v>
      </c>
      <c r="E1111" t="s">
        <v>30</v>
      </c>
      <c r="F1111">
        <v>2</v>
      </c>
      <c r="G1111" s="7">
        <v>9250</v>
      </c>
      <c r="H1111" t="s">
        <v>32</v>
      </c>
      <c r="I1111">
        <v>3</v>
      </c>
      <c r="J1111">
        <v>4</v>
      </c>
      <c r="K1111" s="5">
        <v>0.15</v>
      </c>
      <c r="L1111" s="5">
        <v>0.09</v>
      </c>
      <c r="M1111" s="6">
        <f t="shared" si="51"/>
        <v>0.06</v>
      </c>
      <c r="N1111" s="8">
        <f t="shared" si="52"/>
        <v>1850</v>
      </c>
      <c r="O1111">
        <v>500</v>
      </c>
      <c r="P1111" t="str">
        <f t="shared" si="53"/>
        <v>low</v>
      </c>
      <c r="Q1111" t="s">
        <v>26</v>
      </c>
      <c r="R1111">
        <v>1288</v>
      </c>
      <c r="S1111" t="s">
        <v>27</v>
      </c>
      <c r="T1111">
        <v>29</v>
      </c>
      <c r="U1111">
        <v>4</v>
      </c>
      <c r="V1111" t="s">
        <v>49</v>
      </c>
      <c r="W1111">
        <v>33</v>
      </c>
      <c r="X1111">
        <v>3</v>
      </c>
      <c r="Y1111">
        <v>3</v>
      </c>
      <c r="Z1111" t="s">
        <v>37</v>
      </c>
      <c r="AA1111">
        <v>17799</v>
      </c>
      <c r="AB1111">
        <v>3</v>
      </c>
      <c r="AC1111">
        <v>12</v>
      </c>
      <c r="AD1111">
        <v>3</v>
      </c>
      <c r="AE1111">
        <v>2</v>
      </c>
      <c r="AF1111">
        <v>1</v>
      </c>
      <c r="AG1111">
        <v>9</v>
      </c>
      <c r="AH1111">
        <v>3</v>
      </c>
      <c r="AI1111">
        <v>2</v>
      </c>
      <c r="AJ1111">
        <v>1</v>
      </c>
      <c r="AK1111" t="str">
        <f>IF(Table2[[#This Row],[Alpha]]&gt;3%,"high performer",IF(Table2[[#This Row],[Alpha]]&gt;0%,"average performer","low performer"))</f>
        <v>high performer</v>
      </c>
      <c r="AL1111" s="8">
        <v>11962.037156588511</v>
      </c>
      <c r="AM1111">
        <f>Table2[[#This Row],[Salary]]/Table2[[#This Row],[Market Salary]]</f>
        <v>0.7732796578804505</v>
      </c>
      <c r="AN1111" t="str">
        <f>IF(AND(Table2[[#This Row],[Alpha]]&gt;3%,Table2[[#This Row],[Salary]]&lt;MEDIAN(G:G)),"Underpaid",IF(AND(Table2[[#This Row],[Alpha]]&lt;0,Table2[[#This Row],[Salary]]&gt;MEDIAN(G:G)),"Overpaid","Fair"))</f>
        <v>Fair</v>
      </c>
      <c r="AO1111" t="str">
        <f>IF(AND(Table2[[#This Row],[Alpha]]&gt;3%,Table2[[#This Row],[Tenure]]&gt;5),"Ready Now",IF(AND(Table2[[#This Row],[Alpha]]&gt;0,Table2[[#This Row],[Tenure]]&gt;3),"Ready Soon","Not Ready"))</f>
        <v>Ready Soon</v>
      </c>
    </row>
    <row r="1112" spans="1:41" x14ac:dyDescent="0.35">
      <c r="A1112">
        <v>35</v>
      </c>
      <c r="B1112" t="s">
        <v>25</v>
      </c>
      <c r="C1112">
        <v>1</v>
      </c>
      <c r="D1112" t="s">
        <v>29</v>
      </c>
      <c r="E1112" t="s">
        <v>39</v>
      </c>
      <c r="F1112">
        <v>1</v>
      </c>
      <c r="G1112" s="7">
        <v>2074</v>
      </c>
      <c r="H1112" t="s">
        <v>25</v>
      </c>
      <c r="I1112">
        <v>3</v>
      </c>
      <c r="J1112">
        <v>1</v>
      </c>
      <c r="K1112" s="5">
        <v>0.12</v>
      </c>
      <c r="L1112" s="5">
        <v>7.0000000000000007E-2</v>
      </c>
      <c r="M1112" s="6">
        <f t="shared" si="51"/>
        <v>4.9999999999999989E-2</v>
      </c>
      <c r="N1112" s="8">
        <f t="shared" si="52"/>
        <v>414.8</v>
      </c>
      <c r="O1112">
        <v>1200</v>
      </c>
      <c r="P1112" t="str">
        <f t="shared" si="53"/>
        <v>medium</v>
      </c>
      <c r="Q1112" t="s">
        <v>26</v>
      </c>
      <c r="R1112">
        <v>104</v>
      </c>
      <c r="S1112" t="s">
        <v>34</v>
      </c>
      <c r="T1112">
        <v>2</v>
      </c>
      <c r="U1112">
        <v>3</v>
      </c>
      <c r="V1112" t="s">
        <v>28</v>
      </c>
      <c r="W1112">
        <v>69</v>
      </c>
      <c r="X1112">
        <v>3</v>
      </c>
      <c r="Y1112">
        <v>1</v>
      </c>
      <c r="Z1112" t="s">
        <v>41</v>
      </c>
      <c r="AA1112">
        <v>26619</v>
      </c>
      <c r="AB1112">
        <v>1</v>
      </c>
      <c r="AC1112">
        <v>12</v>
      </c>
      <c r="AD1112">
        <v>3</v>
      </c>
      <c r="AE1112">
        <v>4</v>
      </c>
      <c r="AF1112">
        <v>1</v>
      </c>
      <c r="AG1112">
        <v>1</v>
      </c>
      <c r="AH1112">
        <v>2</v>
      </c>
      <c r="AI1112">
        <v>0</v>
      </c>
      <c r="AJ1112">
        <v>0</v>
      </c>
      <c r="AK1112" t="str">
        <f>IF(Table2[[#This Row],[Alpha]]&gt;3%,"high performer",IF(Table2[[#This Row],[Alpha]]&gt;0%,"average performer","low performer"))</f>
        <v>high performer</v>
      </c>
      <c r="AL1112" s="8">
        <v>2161.993226334951</v>
      </c>
      <c r="AM1112">
        <f>Table2[[#This Row],[Salary]]/Table2[[#This Row],[Market Salary]]</f>
        <v>0.95929995281062064</v>
      </c>
      <c r="AN1112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112" t="str">
        <f>IF(AND(Table2[[#This Row],[Alpha]]&gt;3%,Table2[[#This Row],[Tenure]]&gt;5),"Ready Now",IF(AND(Table2[[#This Row],[Alpha]]&gt;0,Table2[[#This Row],[Tenure]]&gt;3),"Ready Soon","Not Ready"))</f>
        <v>Not Ready</v>
      </c>
    </row>
    <row r="1113" spans="1:41" x14ac:dyDescent="0.35">
      <c r="A1113">
        <v>53</v>
      </c>
      <c r="B1113" t="s">
        <v>25</v>
      </c>
      <c r="C1113">
        <v>3</v>
      </c>
      <c r="D1113" t="s">
        <v>29</v>
      </c>
      <c r="E1113" t="s">
        <v>42</v>
      </c>
      <c r="F1113">
        <v>4</v>
      </c>
      <c r="G1113" s="7">
        <v>10169</v>
      </c>
      <c r="H1113" t="s">
        <v>32</v>
      </c>
      <c r="I1113">
        <v>3</v>
      </c>
      <c r="J1113">
        <v>33</v>
      </c>
      <c r="K1113" s="5">
        <v>0.15</v>
      </c>
      <c r="L1113" s="5">
        <v>7.0000000000000007E-2</v>
      </c>
      <c r="M1113" s="6">
        <f t="shared" si="51"/>
        <v>7.9999999999999988E-2</v>
      </c>
      <c r="N1113" s="8">
        <f t="shared" si="52"/>
        <v>2033.8000000000002</v>
      </c>
      <c r="O1113">
        <v>3000</v>
      </c>
      <c r="P1113" t="str">
        <f t="shared" si="53"/>
        <v>low</v>
      </c>
      <c r="Q1113" t="s">
        <v>26</v>
      </c>
      <c r="R1113">
        <v>607</v>
      </c>
      <c r="S1113" t="s">
        <v>34</v>
      </c>
      <c r="T1113">
        <v>2</v>
      </c>
      <c r="U1113">
        <v>5</v>
      </c>
      <c r="V1113" t="s">
        <v>49</v>
      </c>
      <c r="W1113">
        <v>78</v>
      </c>
      <c r="X1113">
        <v>2</v>
      </c>
      <c r="Y1113">
        <v>3</v>
      </c>
      <c r="Z1113" t="s">
        <v>37</v>
      </c>
      <c r="AA1113">
        <v>14618</v>
      </c>
      <c r="AB1113">
        <v>0</v>
      </c>
      <c r="AC1113">
        <v>16</v>
      </c>
      <c r="AD1113">
        <v>3</v>
      </c>
      <c r="AE1113">
        <v>2</v>
      </c>
      <c r="AF1113">
        <v>1</v>
      </c>
      <c r="AG1113">
        <v>34</v>
      </c>
      <c r="AH1113">
        <v>4</v>
      </c>
      <c r="AI1113">
        <v>7</v>
      </c>
      <c r="AJ1113">
        <v>1</v>
      </c>
      <c r="AK1113" t="str">
        <f>IF(Table2[[#This Row],[Alpha]]&gt;3%,"high performer",IF(Table2[[#This Row],[Alpha]]&gt;0%,"average performer","low performer"))</f>
        <v>high performer</v>
      </c>
      <c r="AL1113" s="8">
        <v>11718.443702883538</v>
      </c>
      <c r="AM1113">
        <f>Table2[[#This Row],[Salary]]/Table2[[#This Row],[Market Salary]]</f>
        <v>0.86777734807035267</v>
      </c>
      <c r="AN1113" t="str">
        <f>IF(AND(Table2[[#This Row],[Alpha]]&gt;3%,Table2[[#This Row],[Salary]]&lt;MEDIAN(G:G)),"Underpaid",IF(AND(Table2[[#This Row],[Alpha]]&lt;0,Table2[[#This Row],[Salary]]&gt;MEDIAN(G:G)),"Overpaid","Fair"))</f>
        <v>Fair</v>
      </c>
      <c r="AO1113" t="str">
        <f>IF(AND(Table2[[#This Row],[Alpha]]&gt;3%,Table2[[#This Row],[Tenure]]&gt;5),"Ready Now",IF(AND(Table2[[#This Row],[Alpha]]&gt;0,Table2[[#This Row],[Tenure]]&gt;3),"Ready Soon","Not Ready"))</f>
        <v>Ready Now</v>
      </c>
    </row>
    <row r="1114" spans="1:41" x14ac:dyDescent="0.35">
      <c r="A1114">
        <v>38</v>
      </c>
      <c r="B1114" t="s">
        <v>25</v>
      </c>
      <c r="C1114">
        <v>3</v>
      </c>
      <c r="D1114" t="s">
        <v>35</v>
      </c>
      <c r="E1114" t="s">
        <v>42</v>
      </c>
      <c r="F1114">
        <v>2</v>
      </c>
      <c r="G1114" s="7">
        <v>4855</v>
      </c>
      <c r="H1114" t="s">
        <v>32</v>
      </c>
      <c r="I1114">
        <v>3</v>
      </c>
      <c r="J1114">
        <v>5</v>
      </c>
      <c r="K1114" s="5">
        <v>0.15</v>
      </c>
      <c r="L1114" s="5">
        <v>0.1</v>
      </c>
      <c r="M1114" s="6">
        <f t="shared" si="51"/>
        <v>4.9999999999999989E-2</v>
      </c>
      <c r="N1114" s="8">
        <f t="shared" si="52"/>
        <v>971</v>
      </c>
      <c r="O1114">
        <v>1200</v>
      </c>
      <c r="P1114" t="str">
        <f t="shared" si="53"/>
        <v>medium</v>
      </c>
      <c r="Q1114" t="s">
        <v>26</v>
      </c>
      <c r="R1114">
        <v>903</v>
      </c>
      <c r="S1114" t="s">
        <v>34</v>
      </c>
      <c r="T1114">
        <v>2</v>
      </c>
      <c r="U1114">
        <v>3</v>
      </c>
      <c r="V1114" t="s">
        <v>40</v>
      </c>
      <c r="W1114">
        <v>81</v>
      </c>
      <c r="X1114">
        <v>3</v>
      </c>
      <c r="Y1114">
        <v>2</v>
      </c>
      <c r="Z1114" t="s">
        <v>37</v>
      </c>
      <c r="AA1114">
        <v>7653</v>
      </c>
      <c r="AB1114">
        <v>4</v>
      </c>
      <c r="AC1114">
        <v>11</v>
      </c>
      <c r="AD1114">
        <v>3</v>
      </c>
      <c r="AE1114">
        <v>1</v>
      </c>
      <c r="AF1114">
        <v>2</v>
      </c>
      <c r="AG1114">
        <v>7</v>
      </c>
      <c r="AH1114">
        <v>2</v>
      </c>
      <c r="AI1114">
        <v>2</v>
      </c>
      <c r="AJ1114">
        <v>1</v>
      </c>
      <c r="AK1114" t="str">
        <f>IF(Table2[[#This Row],[Alpha]]&gt;3%,"high performer",IF(Table2[[#This Row],[Alpha]]&gt;0%,"average performer","low performer"))</f>
        <v>high performer</v>
      </c>
      <c r="AL1114" s="8">
        <v>5611.8384317015816</v>
      </c>
      <c r="AM1114">
        <f>Table2[[#This Row],[Salary]]/Table2[[#This Row],[Market Salary]]</f>
        <v>0.86513538461368378</v>
      </c>
      <c r="AN1114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114" t="str">
        <f>IF(AND(Table2[[#This Row],[Alpha]]&gt;3%,Table2[[#This Row],[Tenure]]&gt;5),"Ready Now",IF(AND(Table2[[#This Row],[Alpha]]&gt;0,Table2[[#This Row],[Tenure]]&gt;3),"Ready Soon","Not Ready"))</f>
        <v>Ready Soon</v>
      </c>
    </row>
    <row r="1115" spans="1:41" x14ac:dyDescent="0.35">
      <c r="A1115">
        <v>32</v>
      </c>
      <c r="B1115" t="s">
        <v>32</v>
      </c>
      <c r="C1115">
        <v>4</v>
      </c>
      <c r="D1115" t="s">
        <v>35</v>
      </c>
      <c r="E1115" t="s">
        <v>36</v>
      </c>
      <c r="F1115">
        <v>1</v>
      </c>
      <c r="G1115" s="7">
        <v>4087</v>
      </c>
      <c r="H1115" t="s">
        <v>32</v>
      </c>
      <c r="I1115">
        <v>2</v>
      </c>
      <c r="J1115">
        <v>6</v>
      </c>
      <c r="K1115" s="5">
        <v>0.08</v>
      </c>
      <c r="L1115" s="5">
        <v>7.0000000000000007E-2</v>
      </c>
      <c r="M1115" s="6">
        <f t="shared" si="51"/>
        <v>9.999999999999995E-3</v>
      </c>
      <c r="N1115" s="8">
        <f t="shared" si="52"/>
        <v>817.40000000000009</v>
      </c>
      <c r="O1115">
        <v>3000</v>
      </c>
      <c r="P1115" t="str">
        <f t="shared" si="53"/>
        <v>low</v>
      </c>
      <c r="Q1115" t="s">
        <v>44</v>
      </c>
      <c r="R1115">
        <v>1200</v>
      </c>
      <c r="S1115" t="s">
        <v>34</v>
      </c>
      <c r="T1115">
        <v>1</v>
      </c>
      <c r="U1115">
        <v>4</v>
      </c>
      <c r="V1115" t="s">
        <v>49</v>
      </c>
      <c r="W1115">
        <v>62</v>
      </c>
      <c r="X1115">
        <v>3</v>
      </c>
      <c r="Y1115">
        <v>2</v>
      </c>
      <c r="Z1115" t="s">
        <v>37</v>
      </c>
      <c r="AA1115">
        <v>25174</v>
      </c>
      <c r="AB1115">
        <v>4</v>
      </c>
      <c r="AC1115">
        <v>14</v>
      </c>
      <c r="AD1115">
        <v>3</v>
      </c>
      <c r="AE1115">
        <v>2</v>
      </c>
      <c r="AF1115">
        <v>1</v>
      </c>
      <c r="AG1115">
        <v>9</v>
      </c>
      <c r="AH1115">
        <v>3</v>
      </c>
      <c r="AI1115">
        <v>5</v>
      </c>
      <c r="AJ1115">
        <v>1</v>
      </c>
      <c r="AK1115" t="str">
        <f>IF(Table2[[#This Row],[Alpha]]&gt;3%,"high performer",IF(Table2[[#This Row],[Alpha]]&gt;0%,"average performer","low performer"))</f>
        <v>average performer</v>
      </c>
      <c r="AL1115" s="8">
        <v>5299.0625988865395</v>
      </c>
      <c r="AM1115">
        <f>Table2[[#This Row],[Salary]]/Table2[[#This Row],[Market Salary]]</f>
        <v>0.77126848829050954</v>
      </c>
      <c r="AN1115" t="str">
        <f>IF(AND(Table2[[#This Row],[Alpha]]&gt;3%,Table2[[#This Row],[Salary]]&lt;MEDIAN(G:G)),"Underpaid",IF(AND(Table2[[#This Row],[Alpha]]&lt;0,Table2[[#This Row],[Salary]]&gt;MEDIAN(G:G)),"Overpaid","Fair"))</f>
        <v>Fair</v>
      </c>
      <c r="AO1115" t="str">
        <f>IF(AND(Table2[[#This Row],[Alpha]]&gt;3%,Table2[[#This Row],[Tenure]]&gt;5),"Ready Now",IF(AND(Table2[[#This Row],[Alpha]]&gt;0,Table2[[#This Row],[Tenure]]&gt;3),"Ready Soon","Not Ready"))</f>
        <v>Ready Soon</v>
      </c>
    </row>
    <row r="1116" spans="1:41" x14ac:dyDescent="0.35">
      <c r="A1116">
        <v>48</v>
      </c>
      <c r="B1116" t="s">
        <v>32</v>
      </c>
      <c r="C1116">
        <v>3</v>
      </c>
      <c r="D1116" t="s">
        <v>29</v>
      </c>
      <c r="E1116" t="s">
        <v>36</v>
      </c>
      <c r="F1116">
        <v>1</v>
      </c>
      <c r="G1116" s="7">
        <v>2367</v>
      </c>
      <c r="H1116" t="s">
        <v>32</v>
      </c>
      <c r="I1116">
        <v>2</v>
      </c>
      <c r="J1116">
        <v>8</v>
      </c>
      <c r="K1116" s="5">
        <v>0.08</v>
      </c>
      <c r="L1116" s="5">
        <v>7.0000000000000007E-2</v>
      </c>
      <c r="M1116" s="6">
        <f t="shared" si="51"/>
        <v>9.999999999999995E-3</v>
      </c>
      <c r="N1116" s="8">
        <f t="shared" si="52"/>
        <v>473.40000000000003</v>
      </c>
      <c r="O1116">
        <v>500</v>
      </c>
      <c r="P1116" t="str">
        <f t="shared" si="53"/>
        <v>low</v>
      </c>
      <c r="Q1116" t="s">
        <v>26</v>
      </c>
      <c r="R1116">
        <v>1108</v>
      </c>
      <c r="S1116" t="s">
        <v>34</v>
      </c>
      <c r="T1116">
        <v>15</v>
      </c>
      <c r="U1116">
        <v>4</v>
      </c>
      <c r="V1116" t="s">
        <v>38</v>
      </c>
      <c r="W1116">
        <v>65</v>
      </c>
      <c r="X1116">
        <v>3</v>
      </c>
      <c r="Y1116">
        <v>1</v>
      </c>
      <c r="Z1116" t="s">
        <v>37</v>
      </c>
      <c r="AA1116">
        <v>16530</v>
      </c>
      <c r="AB1116">
        <v>8</v>
      </c>
      <c r="AC1116">
        <v>12</v>
      </c>
      <c r="AD1116">
        <v>3</v>
      </c>
      <c r="AE1116">
        <v>4</v>
      </c>
      <c r="AF1116">
        <v>1</v>
      </c>
      <c r="AG1116">
        <v>10</v>
      </c>
      <c r="AH1116">
        <v>3</v>
      </c>
      <c r="AI1116">
        <v>2</v>
      </c>
      <c r="AJ1116">
        <v>7</v>
      </c>
      <c r="AK1116" t="str">
        <f>IF(Table2[[#This Row],[Alpha]]&gt;3%,"high performer",IF(Table2[[#This Row],[Alpha]]&gt;0%,"average performer","low performer"))</f>
        <v>average performer</v>
      </c>
      <c r="AL1116" s="8">
        <v>2518.0097336086055</v>
      </c>
      <c r="AM1116">
        <f>Table2[[#This Row],[Salary]]/Table2[[#This Row],[Market Salary]]</f>
        <v>0.94002813746387281</v>
      </c>
      <c r="AN1116" t="str">
        <f>IF(AND(Table2[[#This Row],[Alpha]]&gt;3%,Table2[[#This Row],[Salary]]&lt;MEDIAN(G:G)),"Underpaid",IF(AND(Table2[[#This Row],[Alpha]]&lt;0,Table2[[#This Row],[Salary]]&gt;MEDIAN(G:G)),"Overpaid","Fair"))</f>
        <v>Fair</v>
      </c>
      <c r="AO1116" t="str">
        <f>IF(AND(Table2[[#This Row],[Alpha]]&gt;3%,Table2[[#This Row],[Tenure]]&gt;5),"Ready Now",IF(AND(Table2[[#This Row],[Alpha]]&gt;0,Table2[[#This Row],[Tenure]]&gt;3),"Ready Soon","Not Ready"))</f>
        <v>Ready Soon</v>
      </c>
    </row>
    <row r="1117" spans="1:41" x14ac:dyDescent="0.35">
      <c r="A1117">
        <v>34</v>
      </c>
      <c r="B1117" t="s">
        <v>32</v>
      </c>
      <c r="C1117">
        <v>1</v>
      </c>
      <c r="D1117" t="s">
        <v>35</v>
      </c>
      <c r="E1117" t="s">
        <v>36</v>
      </c>
      <c r="F1117">
        <v>4</v>
      </c>
      <c r="G1117" s="7">
        <v>2972</v>
      </c>
      <c r="H1117" t="s">
        <v>32</v>
      </c>
      <c r="I1117">
        <v>1</v>
      </c>
      <c r="J1117">
        <v>1</v>
      </c>
      <c r="K1117" s="5">
        <v>0.12</v>
      </c>
      <c r="L1117" s="5">
        <v>0.1</v>
      </c>
      <c r="M1117" s="6">
        <f t="shared" si="51"/>
        <v>1.999999999999999E-2</v>
      </c>
      <c r="N1117" s="8">
        <f t="shared" si="52"/>
        <v>594.4</v>
      </c>
      <c r="O1117">
        <v>500</v>
      </c>
      <c r="P1117" t="str">
        <f t="shared" si="53"/>
        <v>low</v>
      </c>
      <c r="Q1117" t="s">
        <v>26</v>
      </c>
      <c r="R1117">
        <v>479</v>
      </c>
      <c r="S1117" t="s">
        <v>34</v>
      </c>
      <c r="T1117">
        <v>7</v>
      </c>
      <c r="U1117">
        <v>4</v>
      </c>
      <c r="V1117" t="s">
        <v>40</v>
      </c>
      <c r="W1117">
        <v>35</v>
      </c>
      <c r="X1117">
        <v>3</v>
      </c>
      <c r="Y1117">
        <v>1</v>
      </c>
      <c r="Z1117" t="s">
        <v>31</v>
      </c>
      <c r="AA1117">
        <v>22061</v>
      </c>
      <c r="AB1117">
        <v>1</v>
      </c>
      <c r="AC1117">
        <v>13</v>
      </c>
      <c r="AD1117">
        <v>3</v>
      </c>
      <c r="AE1117">
        <v>3</v>
      </c>
      <c r="AF1117">
        <v>0</v>
      </c>
      <c r="AG1117">
        <v>1</v>
      </c>
      <c r="AH1117">
        <v>4</v>
      </c>
      <c r="AI1117">
        <v>0</v>
      </c>
      <c r="AJ1117">
        <v>0</v>
      </c>
      <c r="AK1117" t="str">
        <f>IF(Table2[[#This Row],[Alpha]]&gt;3%,"high performer",IF(Table2[[#This Row],[Alpha]]&gt;0%,"average performer","low performer"))</f>
        <v>average performer</v>
      </c>
      <c r="AL1117" s="8">
        <v>3071.8042506990942</v>
      </c>
      <c r="AM1117">
        <f>Table2[[#This Row],[Salary]]/Table2[[#This Row],[Market Salary]]</f>
        <v>0.96750956683636979</v>
      </c>
      <c r="AN1117" t="str">
        <f>IF(AND(Table2[[#This Row],[Alpha]]&gt;3%,Table2[[#This Row],[Salary]]&lt;MEDIAN(G:G)),"Underpaid",IF(AND(Table2[[#This Row],[Alpha]]&lt;0,Table2[[#This Row],[Salary]]&gt;MEDIAN(G:G)),"Overpaid","Fair"))</f>
        <v>Fair</v>
      </c>
      <c r="AO1117" t="str">
        <f>IF(AND(Table2[[#This Row],[Alpha]]&gt;3%,Table2[[#This Row],[Tenure]]&gt;5),"Ready Now",IF(AND(Table2[[#This Row],[Alpha]]&gt;0,Table2[[#This Row],[Tenure]]&gt;3),"Ready Soon","Not Ready"))</f>
        <v>Not Ready</v>
      </c>
    </row>
    <row r="1118" spans="1:41" x14ac:dyDescent="0.35">
      <c r="A1118">
        <v>55</v>
      </c>
      <c r="B1118" t="s">
        <v>32</v>
      </c>
      <c r="C1118">
        <v>3</v>
      </c>
      <c r="D1118" t="s">
        <v>35</v>
      </c>
      <c r="E1118" t="s">
        <v>45</v>
      </c>
      <c r="F1118">
        <v>4</v>
      </c>
      <c r="G1118" s="7">
        <v>19586</v>
      </c>
      <c r="H1118" t="s">
        <v>32</v>
      </c>
      <c r="I1118">
        <v>3</v>
      </c>
      <c r="J1118">
        <v>36</v>
      </c>
      <c r="K1118" s="5">
        <v>0.15</v>
      </c>
      <c r="L1118" s="5">
        <v>7.0000000000000007E-2</v>
      </c>
      <c r="M1118" s="6">
        <f t="shared" si="51"/>
        <v>7.9999999999999988E-2</v>
      </c>
      <c r="N1118" s="8">
        <f t="shared" si="52"/>
        <v>3917.2000000000003</v>
      </c>
      <c r="O1118">
        <v>1200</v>
      </c>
      <c r="P1118" t="str">
        <f t="shared" si="53"/>
        <v>low</v>
      </c>
      <c r="Q1118" t="s">
        <v>26</v>
      </c>
      <c r="R1118">
        <v>685</v>
      </c>
      <c r="S1118" t="s">
        <v>27</v>
      </c>
      <c r="T1118">
        <v>26</v>
      </c>
      <c r="U1118">
        <v>5</v>
      </c>
      <c r="V1118" t="s">
        <v>48</v>
      </c>
      <c r="W1118">
        <v>60</v>
      </c>
      <c r="X1118">
        <v>2</v>
      </c>
      <c r="Y1118">
        <v>5</v>
      </c>
      <c r="Z1118" t="s">
        <v>37</v>
      </c>
      <c r="AA1118">
        <v>23037</v>
      </c>
      <c r="AB1118">
        <v>1</v>
      </c>
      <c r="AC1118">
        <v>21</v>
      </c>
      <c r="AD1118">
        <v>4</v>
      </c>
      <c r="AE1118">
        <v>3</v>
      </c>
      <c r="AF1118">
        <v>1</v>
      </c>
      <c r="AG1118">
        <v>36</v>
      </c>
      <c r="AH1118">
        <v>3</v>
      </c>
      <c r="AI1118">
        <v>6</v>
      </c>
      <c r="AJ1118">
        <v>2</v>
      </c>
      <c r="AK1118" t="str">
        <f>IF(Table2[[#This Row],[Alpha]]&gt;3%,"high performer",IF(Table2[[#This Row],[Alpha]]&gt;0%,"average performer","low performer"))</f>
        <v>high performer</v>
      </c>
      <c r="AL1118" s="8">
        <v>25077.370324138188</v>
      </c>
      <c r="AM1118">
        <f>Table2[[#This Row],[Salary]]/Table2[[#This Row],[Market Salary]]</f>
        <v>0.78102288026378597</v>
      </c>
      <c r="AN1118" t="str">
        <f>IF(AND(Table2[[#This Row],[Alpha]]&gt;3%,Table2[[#This Row],[Salary]]&lt;MEDIAN(G:G)),"Underpaid",IF(AND(Table2[[#This Row],[Alpha]]&lt;0,Table2[[#This Row],[Salary]]&gt;MEDIAN(G:G)),"Overpaid","Fair"))</f>
        <v>Fair</v>
      </c>
      <c r="AO1118" t="str">
        <f>IF(AND(Table2[[#This Row],[Alpha]]&gt;3%,Table2[[#This Row],[Tenure]]&gt;5),"Ready Now",IF(AND(Table2[[#This Row],[Alpha]]&gt;0,Table2[[#This Row],[Tenure]]&gt;3),"Ready Soon","Not Ready"))</f>
        <v>Ready Now</v>
      </c>
    </row>
    <row r="1119" spans="1:41" x14ac:dyDescent="0.35">
      <c r="A1119">
        <v>34</v>
      </c>
      <c r="B1119" t="s">
        <v>32</v>
      </c>
      <c r="C1119">
        <v>2</v>
      </c>
      <c r="D1119" t="s">
        <v>35</v>
      </c>
      <c r="E1119" t="s">
        <v>36</v>
      </c>
      <c r="F1119">
        <v>4</v>
      </c>
      <c r="G1119" s="7">
        <v>5484</v>
      </c>
      <c r="H1119" t="s">
        <v>32</v>
      </c>
      <c r="I1119">
        <v>2</v>
      </c>
      <c r="J1119">
        <v>2</v>
      </c>
      <c r="K1119" s="5">
        <v>0.12</v>
      </c>
      <c r="L1119" s="5">
        <v>7.0000000000000007E-2</v>
      </c>
      <c r="M1119" s="6">
        <f t="shared" si="51"/>
        <v>4.9999999999999989E-2</v>
      </c>
      <c r="N1119" s="8">
        <f t="shared" si="52"/>
        <v>1096.8</v>
      </c>
      <c r="O1119">
        <v>4500</v>
      </c>
      <c r="P1119" t="str">
        <f t="shared" si="53"/>
        <v>High</v>
      </c>
      <c r="Q1119" t="s">
        <v>26</v>
      </c>
      <c r="R1119">
        <v>1351</v>
      </c>
      <c r="S1119" t="s">
        <v>34</v>
      </c>
      <c r="T1119">
        <v>1</v>
      </c>
      <c r="U1119">
        <v>4</v>
      </c>
      <c r="V1119" t="s">
        <v>28</v>
      </c>
      <c r="W1119">
        <v>45</v>
      </c>
      <c r="X1119">
        <v>3</v>
      </c>
      <c r="Y1119">
        <v>2</v>
      </c>
      <c r="Z1119" t="s">
        <v>37</v>
      </c>
      <c r="AA1119">
        <v>13008</v>
      </c>
      <c r="AB1119">
        <v>9</v>
      </c>
      <c r="AC1119">
        <v>17</v>
      </c>
      <c r="AD1119">
        <v>3</v>
      </c>
      <c r="AE1119">
        <v>2</v>
      </c>
      <c r="AF1119">
        <v>1</v>
      </c>
      <c r="AG1119">
        <v>9</v>
      </c>
      <c r="AH1119">
        <v>3</v>
      </c>
      <c r="AI1119">
        <v>2</v>
      </c>
      <c r="AJ1119">
        <v>2</v>
      </c>
      <c r="AK1119" t="str">
        <f>IF(Table2[[#This Row],[Alpha]]&gt;3%,"high performer",IF(Table2[[#This Row],[Alpha]]&gt;0%,"average performer","low performer"))</f>
        <v>high performer</v>
      </c>
      <c r="AL1119" s="8">
        <v>5827.0638149591114</v>
      </c>
      <c r="AM1119">
        <f>Table2[[#This Row],[Salary]]/Table2[[#This Row],[Market Salary]]</f>
        <v>0.941125783781807</v>
      </c>
      <c r="AN1119" t="str">
        <f>IF(AND(Table2[[#This Row],[Alpha]]&gt;3%,Table2[[#This Row],[Salary]]&lt;MEDIAN(G:G)),"Underpaid",IF(AND(Table2[[#This Row],[Alpha]]&lt;0,Table2[[#This Row],[Salary]]&gt;MEDIAN(G:G)),"Overpaid","Fair"))</f>
        <v>Fair</v>
      </c>
      <c r="AO1119" t="str">
        <f>IF(AND(Table2[[#This Row],[Alpha]]&gt;3%,Table2[[#This Row],[Tenure]]&gt;5),"Ready Now",IF(AND(Table2[[#This Row],[Alpha]]&gt;0,Table2[[#This Row],[Tenure]]&gt;3),"Ready Soon","Not Ready"))</f>
        <v>Not Ready</v>
      </c>
    </row>
    <row r="1120" spans="1:41" x14ac:dyDescent="0.35">
      <c r="A1120">
        <v>26</v>
      </c>
      <c r="B1120" t="s">
        <v>32</v>
      </c>
      <c r="C1120">
        <v>1</v>
      </c>
      <c r="D1120" t="s">
        <v>29</v>
      </c>
      <c r="E1120" t="s">
        <v>36</v>
      </c>
      <c r="F1120">
        <v>4</v>
      </c>
      <c r="G1120" s="7">
        <v>2061</v>
      </c>
      <c r="H1120" t="s">
        <v>32</v>
      </c>
      <c r="I1120">
        <v>3</v>
      </c>
      <c r="J1120">
        <v>1</v>
      </c>
      <c r="K1120" s="5">
        <v>0.08</v>
      </c>
      <c r="L1120" s="5">
        <v>0.11</v>
      </c>
      <c r="M1120" s="6">
        <f t="shared" si="51"/>
        <v>-0.03</v>
      </c>
      <c r="N1120" s="8">
        <f t="shared" si="52"/>
        <v>412.20000000000005</v>
      </c>
      <c r="O1120">
        <v>3000</v>
      </c>
      <c r="P1120" t="str">
        <f t="shared" si="53"/>
        <v>low</v>
      </c>
      <c r="Q1120" t="s">
        <v>26</v>
      </c>
      <c r="R1120">
        <v>474</v>
      </c>
      <c r="S1120" t="s">
        <v>34</v>
      </c>
      <c r="T1120">
        <v>3</v>
      </c>
      <c r="U1120">
        <v>3</v>
      </c>
      <c r="V1120" t="s">
        <v>28</v>
      </c>
      <c r="W1120">
        <v>89</v>
      </c>
      <c r="X1120">
        <v>3</v>
      </c>
      <c r="Y1120">
        <v>1</v>
      </c>
      <c r="Z1120" t="s">
        <v>37</v>
      </c>
      <c r="AA1120">
        <v>11133</v>
      </c>
      <c r="AB1120">
        <v>1</v>
      </c>
      <c r="AC1120">
        <v>21</v>
      </c>
      <c r="AD1120">
        <v>4</v>
      </c>
      <c r="AE1120">
        <v>1</v>
      </c>
      <c r="AF1120">
        <v>0</v>
      </c>
      <c r="AG1120">
        <v>1</v>
      </c>
      <c r="AH1120">
        <v>5</v>
      </c>
      <c r="AI1120">
        <v>0</v>
      </c>
      <c r="AJ1120">
        <v>0</v>
      </c>
      <c r="AK1120" t="str">
        <f>IF(Table2[[#This Row],[Alpha]]&gt;3%,"high performer",IF(Table2[[#This Row],[Alpha]]&gt;0%,"average performer","low performer"))</f>
        <v>low performer</v>
      </c>
      <c r="AL1120" s="8">
        <v>2201.8723667071945</v>
      </c>
      <c r="AM1120">
        <f>Table2[[#This Row],[Salary]]/Table2[[#This Row],[Market Salary]]</f>
        <v>0.93602155654559438</v>
      </c>
      <c r="AN1120" t="str">
        <f>IF(AND(Table2[[#This Row],[Alpha]]&gt;3%,Table2[[#This Row],[Salary]]&lt;MEDIAN(G:G)),"Underpaid",IF(AND(Table2[[#This Row],[Alpha]]&lt;0,Table2[[#This Row],[Salary]]&gt;MEDIAN(G:G)),"Overpaid","Fair"))</f>
        <v>Fair</v>
      </c>
      <c r="AO1120" t="str">
        <f>IF(AND(Table2[[#This Row],[Alpha]]&gt;3%,Table2[[#This Row],[Tenure]]&gt;5),"Ready Now",IF(AND(Table2[[#This Row],[Alpha]]&gt;0,Table2[[#This Row],[Tenure]]&gt;3),"Ready Soon","Not Ready"))</f>
        <v>Not Ready</v>
      </c>
    </row>
    <row r="1121" spans="1:41" x14ac:dyDescent="0.35">
      <c r="A1121">
        <v>38</v>
      </c>
      <c r="B1121" t="s">
        <v>32</v>
      </c>
      <c r="C1121">
        <v>3</v>
      </c>
      <c r="D1121" t="s">
        <v>35</v>
      </c>
      <c r="E1121" t="s">
        <v>30</v>
      </c>
      <c r="F1121">
        <v>2</v>
      </c>
      <c r="G1121" s="7">
        <v>9924</v>
      </c>
      <c r="H1121" t="s">
        <v>32</v>
      </c>
      <c r="I1121">
        <v>3</v>
      </c>
      <c r="J1121">
        <v>9</v>
      </c>
      <c r="K1121" s="5">
        <v>0.08</v>
      </c>
      <c r="L1121" s="5">
        <v>0.1</v>
      </c>
      <c r="M1121" s="6">
        <f t="shared" si="51"/>
        <v>-2.0000000000000004E-2</v>
      </c>
      <c r="N1121" s="8">
        <f t="shared" si="52"/>
        <v>1984.8000000000002</v>
      </c>
      <c r="O1121">
        <v>4500</v>
      </c>
      <c r="P1121" t="str">
        <f t="shared" si="53"/>
        <v>low</v>
      </c>
      <c r="Q1121" t="s">
        <v>26</v>
      </c>
      <c r="R1121">
        <v>1245</v>
      </c>
      <c r="S1121" t="s">
        <v>27</v>
      </c>
      <c r="T1121">
        <v>14</v>
      </c>
      <c r="U1121">
        <v>3</v>
      </c>
      <c r="V1121" t="s">
        <v>28</v>
      </c>
      <c r="W1121">
        <v>80</v>
      </c>
      <c r="X1121">
        <v>3</v>
      </c>
      <c r="Y1121">
        <v>2</v>
      </c>
      <c r="Z1121" t="s">
        <v>37</v>
      </c>
      <c r="AA1121">
        <v>12355</v>
      </c>
      <c r="AB1121">
        <v>0</v>
      </c>
      <c r="AC1121">
        <v>11</v>
      </c>
      <c r="AD1121">
        <v>3</v>
      </c>
      <c r="AE1121">
        <v>4</v>
      </c>
      <c r="AF1121">
        <v>1</v>
      </c>
      <c r="AG1121">
        <v>10</v>
      </c>
      <c r="AH1121">
        <v>3</v>
      </c>
      <c r="AI1121">
        <v>8</v>
      </c>
      <c r="AJ1121">
        <v>7</v>
      </c>
      <c r="AK1121" t="str">
        <f>IF(Table2[[#This Row],[Alpha]]&gt;3%,"high performer",IF(Table2[[#This Row],[Alpha]]&gt;0%,"average performer","low performer"))</f>
        <v>low performer</v>
      </c>
      <c r="AL1121" s="8">
        <v>10363.159043986203</v>
      </c>
      <c r="AM1121">
        <f>Table2[[#This Row],[Salary]]/Table2[[#This Row],[Market Salary]]</f>
        <v>0.95762305276584081</v>
      </c>
      <c r="AN1121" t="str">
        <f>IF(AND(Table2[[#This Row],[Alpha]]&gt;3%,Table2[[#This Row],[Salary]]&lt;MEDIAN(G:G)),"Underpaid",IF(AND(Table2[[#This Row],[Alpha]]&lt;0,Table2[[#This Row],[Salary]]&gt;MEDIAN(G:G)),"Overpaid","Fair"))</f>
        <v>Overpaid</v>
      </c>
      <c r="AO1121" t="str">
        <f>IF(AND(Table2[[#This Row],[Alpha]]&gt;3%,Table2[[#This Row],[Tenure]]&gt;5),"Ready Now",IF(AND(Table2[[#This Row],[Alpha]]&gt;0,Table2[[#This Row],[Tenure]]&gt;3),"Ready Soon","Not Ready"))</f>
        <v>Not Ready</v>
      </c>
    </row>
    <row r="1122" spans="1:41" x14ac:dyDescent="0.35">
      <c r="A1122">
        <v>38</v>
      </c>
      <c r="B1122" t="s">
        <v>32</v>
      </c>
      <c r="C1122">
        <v>2</v>
      </c>
      <c r="D1122" t="s">
        <v>29</v>
      </c>
      <c r="E1122" t="s">
        <v>30</v>
      </c>
      <c r="F1122">
        <v>2</v>
      </c>
      <c r="G1122" s="7">
        <v>4198</v>
      </c>
      <c r="H1122" t="s">
        <v>32</v>
      </c>
      <c r="I1122">
        <v>4</v>
      </c>
      <c r="J1122">
        <v>3</v>
      </c>
      <c r="K1122" s="5">
        <v>0.12</v>
      </c>
      <c r="L1122" s="5">
        <v>0.11</v>
      </c>
      <c r="M1122" s="6">
        <f t="shared" si="51"/>
        <v>9.999999999999995E-3</v>
      </c>
      <c r="N1122" s="8">
        <f t="shared" si="52"/>
        <v>839.6</v>
      </c>
      <c r="O1122">
        <v>4500</v>
      </c>
      <c r="P1122" t="str">
        <f t="shared" si="53"/>
        <v>medium</v>
      </c>
      <c r="Q1122" t="s">
        <v>26</v>
      </c>
      <c r="R1122">
        <v>437</v>
      </c>
      <c r="S1122" t="s">
        <v>27</v>
      </c>
      <c r="T1122">
        <v>16</v>
      </c>
      <c r="U1122">
        <v>3</v>
      </c>
      <c r="V1122" t="s">
        <v>28</v>
      </c>
      <c r="W1122">
        <v>90</v>
      </c>
      <c r="X1122">
        <v>3</v>
      </c>
      <c r="Y1122">
        <v>2</v>
      </c>
      <c r="Z1122" t="s">
        <v>31</v>
      </c>
      <c r="AA1122">
        <v>16379</v>
      </c>
      <c r="AB1122">
        <v>2</v>
      </c>
      <c r="AC1122">
        <v>12</v>
      </c>
      <c r="AD1122">
        <v>3</v>
      </c>
      <c r="AE1122">
        <v>2</v>
      </c>
      <c r="AF1122">
        <v>0</v>
      </c>
      <c r="AG1122">
        <v>8</v>
      </c>
      <c r="AH1122">
        <v>5</v>
      </c>
      <c r="AI1122">
        <v>2</v>
      </c>
      <c r="AJ1122">
        <v>1</v>
      </c>
      <c r="AK1122" t="str">
        <f>IF(Table2[[#This Row],[Alpha]]&gt;3%,"high performer",IF(Table2[[#This Row],[Alpha]]&gt;0%,"average performer","low performer"))</f>
        <v>average performer</v>
      </c>
      <c r="AL1122" s="8">
        <v>4570.4817083922708</v>
      </c>
      <c r="AM1122">
        <f>Table2[[#This Row],[Salary]]/Table2[[#This Row],[Market Salary]]</f>
        <v>0.91850274606540405</v>
      </c>
      <c r="AN1122" t="str">
        <f>IF(AND(Table2[[#This Row],[Alpha]]&gt;3%,Table2[[#This Row],[Salary]]&lt;MEDIAN(G:G)),"Underpaid",IF(AND(Table2[[#This Row],[Alpha]]&lt;0,Table2[[#This Row],[Salary]]&gt;MEDIAN(G:G)),"Overpaid","Fair"))</f>
        <v>Fair</v>
      </c>
      <c r="AO1122" t="str">
        <f>IF(AND(Table2[[#This Row],[Alpha]]&gt;3%,Table2[[#This Row],[Tenure]]&gt;5),"Ready Now",IF(AND(Table2[[#This Row],[Alpha]]&gt;0,Table2[[#This Row],[Tenure]]&gt;3),"Ready Soon","Not Ready"))</f>
        <v>Not Ready</v>
      </c>
    </row>
    <row r="1123" spans="1:41" x14ac:dyDescent="0.35">
      <c r="A1123">
        <v>36</v>
      </c>
      <c r="B1123" t="s">
        <v>32</v>
      </c>
      <c r="C1123">
        <v>2</v>
      </c>
      <c r="D1123" t="s">
        <v>29</v>
      </c>
      <c r="E1123" t="s">
        <v>30</v>
      </c>
      <c r="F1123">
        <v>3</v>
      </c>
      <c r="G1123" s="7">
        <v>6815</v>
      </c>
      <c r="H1123" t="s">
        <v>32</v>
      </c>
      <c r="I1123">
        <v>3</v>
      </c>
      <c r="J1123">
        <v>1</v>
      </c>
      <c r="K1123" s="5">
        <v>0.08</v>
      </c>
      <c r="L1123" s="5">
        <v>0.09</v>
      </c>
      <c r="M1123" s="6">
        <f t="shared" si="51"/>
        <v>-9.999999999999995E-3</v>
      </c>
      <c r="N1123" s="8">
        <f t="shared" si="52"/>
        <v>1363</v>
      </c>
      <c r="O1123">
        <v>4500</v>
      </c>
      <c r="P1123" t="str">
        <f t="shared" si="53"/>
        <v>low</v>
      </c>
      <c r="Q1123" t="s">
        <v>26</v>
      </c>
      <c r="R1123">
        <v>884</v>
      </c>
      <c r="S1123" t="s">
        <v>27</v>
      </c>
      <c r="T1123">
        <v>1</v>
      </c>
      <c r="U1123">
        <v>4</v>
      </c>
      <c r="V1123" t="s">
        <v>28</v>
      </c>
      <c r="W1123">
        <v>73</v>
      </c>
      <c r="X1123">
        <v>3</v>
      </c>
      <c r="Y1123">
        <v>2</v>
      </c>
      <c r="Z1123" t="s">
        <v>31</v>
      </c>
      <c r="AA1123">
        <v>21447</v>
      </c>
      <c r="AB1123">
        <v>6</v>
      </c>
      <c r="AC1123">
        <v>13</v>
      </c>
      <c r="AD1123">
        <v>3</v>
      </c>
      <c r="AE1123">
        <v>1</v>
      </c>
      <c r="AF1123">
        <v>0</v>
      </c>
      <c r="AG1123">
        <v>15</v>
      </c>
      <c r="AH1123">
        <v>5</v>
      </c>
      <c r="AI1123">
        <v>0</v>
      </c>
      <c r="AJ1123">
        <v>0</v>
      </c>
      <c r="AK1123" t="str">
        <f>IF(Table2[[#This Row],[Alpha]]&gt;3%,"high performer",IF(Table2[[#This Row],[Alpha]]&gt;0%,"average performer","low performer"))</f>
        <v>low performer</v>
      </c>
      <c r="AL1123" s="8">
        <v>8660.6008799306528</v>
      </c>
      <c r="AM1123">
        <f>Table2[[#This Row],[Salary]]/Table2[[#This Row],[Market Salary]]</f>
        <v>0.78689690178339788</v>
      </c>
      <c r="AN1123" t="str">
        <f>IF(AND(Table2[[#This Row],[Alpha]]&gt;3%,Table2[[#This Row],[Salary]]&lt;MEDIAN(G:G)),"Underpaid",IF(AND(Table2[[#This Row],[Alpha]]&lt;0,Table2[[#This Row],[Salary]]&gt;MEDIAN(G:G)),"Overpaid","Fair"))</f>
        <v>Overpaid</v>
      </c>
      <c r="AO1123" t="str">
        <f>IF(AND(Table2[[#This Row],[Alpha]]&gt;3%,Table2[[#This Row],[Tenure]]&gt;5),"Ready Now",IF(AND(Table2[[#This Row],[Alpha]]&gt;0,Table2[[#This Row],[Tenure]]&gt;3),"Ready Soon","Not Ready"))</f>
        <v>Not Ready</v>
      </c>
    </row>
    <row r="1124" spans="1:41" x14ac:dyDescent="0.35">
      <c r="A1124">
        <v>29</v>
      </c>
      <c r="B1124" t="s">
        <v>32</v>
      </c>
      <c r="C1124">
        <v>2</v>
      </c>
      <c r="D1124" t="s">
        <v>35</v>
      </c>
      <c r="E1124" t="s">
        <v>39</v>
      </c>
      <c r="F1124">
        <v>1</v>
      </c>
      <c r="G1124" s="7">
        <v>4723</v>
      </c>
      <c r="H1124" t="s">
        <v>25</v>
      </c>
      <c r="I1124">
        <v>3</v>
      </c>
      <c r="J1124">
        <v>10</v>
      </c>
      <c r="K1124" s="5">
        <v>0.15</v>
      </c>
      <c r="L1124" s="5">
        <v>0.09</v>
      </c>
      <c r="M1124" s="6">
        <f t="shared" si="51"/>
        <v>0.06</v>
      </c>
      <c r="N1124" s="8">
        <f t="shared" si="52"/>
        <v>944.6</v>
      </c>
      <c r="O1124">
        <v>1200</v>
      </c>
      <c r="P1124" t="str">
        <f t="shared" si="53"/>
        <v>low</v>
      </c>
      <c r="Q1124" t="s">
        <v>26</v>
      </c>
      <c r="R1124">
        <v>1370</v>
      </c>
      <c r="S1124" t="s">
        <v>34</v>
      </c>
      <c r="T1124">
        <v>3</v>
      </c>
      <c r="U1124">
        <v>1</v>
      </c>
      <c r="V1124" t="s">
        <v>40</v>
      </c>
      <c r="W1124">
        <v>87</v>
      </c>
      <c r="X1124">
        <v>3</v>
      </c>
      <c r="Y1124">
        <v>1</v>
      </c>
      <c r="Z1124" t="s">
        <v>31</v>
      </c>
      <c r="AA1124">
        <v>16213</v>
      </c>
      <c r="AB1124">
        <v>1</v>
      </c>
      <c r="AC1124">
        <v>18</v>
      </c>
      <c r="AD1124">
        <v>3</v>
      </c>
      <c r="AE1124">
        <v>4</v>
      </c>
      <c r="AF1124">
        <v>0</v>
      </c>
      <c r="AG1124">
        <v>10</v>
      </c>
      <c r="AH1124">
        <v>3</v>
      </c>
      <c r="AI1124">
        <v>9</v>
      </c>
      <c r="AJ1124">
        <v>1</v>
      </c>
      <c r="AK1124" t="str">
        <f>IF(Table2[[#This Row],[Alpha]]&gt;3%,"high performer",IF(Table2[[#This Row],[Alpha]]&gt;0%,"average performer","low performer"))</f>
        <v>high performer</v>
      </c>
      <c r="AL1124" s="8">
        <v>5234.5826229248232</v>
      </c>
      <c r="AM1124">
        <f>Table2[[#This Row],[Salary]]/Table2[[#This Row],[Market Salary]]</f>
        <v>0.90226868887610057</v>
      </c>
      <c r="AN1124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124" t="str">
        <f>IF(AND(Table2[[#This Row],[Alpha]]&gt;3%,Table2[[#This Row],[Tenure]]&gt;5),"Ready Now",IF(AND(Table2[[#This Row],[Alpha]]&gt;0,Table2[[#This Row],[Tenure]]&gt;3),"Ready Soon","Not Ready"))</f>
        <v>Ready Now</v>
      </c>
    </row>
    <row r="1125" spans="1:41" x14ac:dyDescent="0.35">
      <c r="A1125">
        <v>35</v>
      </c>
      <c r="B1125" t="s">
        <v>32</v>
      </c>
      <c r="C1125">
        <v>1</v>
      </c>
      <c r="D1125" t="s">
        <v>29</v>
      </c>
      <c r="E1125" t="s">
        <v>43</v>
      </c>
      <c r="F1125">
        <v>3</v>
      </c>
      <c r="G1125" s="7">
        <v>6142</v>
      </c>
      <c r="H1125" t="s">
        <v>25</v>
      </c>
      <c r="I1125">
        <v>3</v>
      </c>
      <c r="J1125">
        <v>5</v>
      </c>
      <c r="K1125" s="5">
        <v>0.08</v>
      </c>
      <c r="L1125" s="5">
        <v>0.11</v>
      </c>
      <c r="M1125" s="6">
        <f t="shared" si="51"/>
        <v>-0.03</v>
      </c>
      <c r="N1125" s="8">
        <f t="shared" si="52"/>
        <v>1228.4000000000001</v>
      </c>
      <c r="O1125">
        <v>1200</v>
      </c>
      <c r="P1125" t="str">
        <f t="shared" si="53"/>
        <v>low</v>
      </c>
      <c r="Q1125" t="s">
        <v>26</v>
      </c>
      <c r="R1125">
        <v>670</v>
      </c>
      <c r="S1125" t="s">
        <v>34</v>
      </c>
      <c r="T1125">
        <v>10</v>
      </c>
      <c r="U1125">
        <v>4</v>
      </c>
      <c r="V1125" t="s">
        <v>40</v>
      </c>
      <c r="W1125">
        <v>51</v>
      </c>
      <c r="X1125">
        <v>3</v>
      </c>
      <c r="Y1125">
        <v>2</v>
      </c>
      <c r="Z1125" t="s">
        <v>31</v>
      </c>
      <c r="AA1125">
        <v>4223</v>
      </c>
      <c r="AB1125">
        <v>3</v>
      </c>
      <c r="AC1125">
        <v>16</v>
      </c>
      <c r="AD1125">
        <v>3</v>
      </c>
      <c r="AE1125">
        <v>3</v>
      </c>
      <c r="AF1125">
        <v>0</v>
      </c>
      <c r="AG1125">
        <v>10</v>
      </c>
      <c r="AH1125">
        <v>4</v>
      </c>
      <c r="AI1125">
        <v>2</v>
      </c>
      <c r="AJ1125">
        <v>0</v>
      </c>
      <c r="AK1125" t="str">
        <f>IF(Table2[[#This Row],[Alpha]]&gt;3%,"high performer",IF(Table2[[#This Row],[Alpha]]&gt;0%,"average performer","low performer"))</f>
        <v>low performer</v>
      </c>
      <c r="AL1125" s="8">
        <v>7314.9179597370949</v>
      </c>
      <c r="AM1125">
        <f>Table2[[#This Row],[Salary]]/Table2[[#This Row],[Market Salary]]</f>
        <v>0.83965398297108851</v>
      </c>
      <c r="AN1125" t="str">
        <f>IF(AND(Table2[[#This Row],[Alpha]]&gt;3%,Table2[[#This Row],[Salary]]&lt;MEDIAN(G:G)),"Underpaid",IF(AND(Table2[[#This Row],[Alpha]]&lt;0,Table2[[#This Row],[Salary]]&gt;MEDIAN(G:G)),"Overpaid","Fair"))</f>
        <v>Overpaid</v>
      </c>
      <c r="AO1125" t="str">
        <f>IF(AND(Table2[[#This Row],[Alpha]]&gt;3%,Table2[[#This Row],[Tenure]]&gt;5),"Ready Now",IF(AND(Table2[[#This Row],[Alpha]]&gt;0,Table2[[#This Row],[Tenure]]&gt;3),"Ready Soon","Not Ready"))</f>
        <v>Not Ready</v>
      </c>
    </row>
    <row r="1126" spans="1:41" x14ac:dyDescent="0.35">
      <c r="A1126">
        <v>39</v>
      </c>
      <c r="B1126" t="s">
        <v>32</v>
      </c>
      <c r="C1126">
        <v>4</v>
      </c>
      <c r="D1126" t="s">
        <v>35</v>
      </c>
      <c r="E1126" t="s">
        <v>30</v>
      </c>
      <c r="F1126">
        <v>3</v>
      </c>
      <c r="G1126" s="7">
        <v>8237</v>
      </c>
      <c r="H1126" t="s">
        <v>32</v>
      </c>
      <c r="I1126">
        <v>3</v>
      </c>
      <c r="J1126">
        <v>7</v>
      </c>
      <c r="K1126" s="5">
        <v>0.15</v>
      </c>
      <c r="L1126" s="5">
        <v>0.11</v>
      </c>
      <c r="M1126" s="6">
        <f t="shared" si="51"/>
        <v>3.9999999999999994E-2</v>
      </c>
      <c r="N1126" s="8">
        <f t="shared" si="52"/>
        <v>1647.4</v>
      </c>
      <c r="O1126">
        <v>3000</v>
      </c>
      <c r="P1126" t="str">
        <f t="shared" si="53"/>
        <v>low</v>
      </c>
      <c r="Q1126" t="s">
        <v>26</v>
      </c>
      <c r="R1126">
        <v>1462</v>
      </c>
      <c r="S1126" t="s">
        <v>27</v>
      </c>
      <c r="T1126">
        <v>6</v>
      </c>
      <c r="U1126">
        <v>3</v>
      </c>
      <c r="V1126" t="s">
        <v>40</v>
      </c>
      <c r="W1126">
        <v>38</v>
      </c>
      <c r="X1126">
        <v>4</v>
      </c>
      <c r="Y1126">
        <v>3</v>
      </c>
      <c r="Z1126" t="s">
        <v>37</v>
      </c>
      <c r="AA1126">
        <v>4658</v>
      </c>
      <c r="AB1126">
        <v>2</v>
      </c>
      <c r="AC1126">
        <v>11</v>
      </c>
      <c r="AD1126">
        <v>3</v>
      </c>
      <c r="AE1126">
        <v>1</v>
      </c>
      <c r="AF1126">
        <v>1</v>
      </c>
      <c r="AG1126">
        <v>11</v>
      </c>
      <c r="AH1126">
        <v>3</v>
      </c>
      <c r="AI1126">
        <v>6</v>
      </c>
      <c r="AJ1126">
        <v>7</v>
      </c>
      <c r="AK1126" t="str">
        <f>IF(Table2[[#This Row],[Alpha]]&gt;3%,"high performer",IF(Table2[[#This Row],[Alpha]]&gt;0%,"average performer","low performer"))</f>
        <v>high performer</v>
      </c>
      <c r="AL1126" s="8">
        <v>10148.358355839018</v>
      </c>
      <c r="AM1126">
        <f>Table2[[#This Row],[Salary]]/Table2[[#This Row],[Market Salary]]</f>
        <v>0.81165836987424789</v>
      </c>
      <c r="AN1126" t="str">
        <f>IF(AND(Table2[[#This Row],[Alpha]]&gt;3%,Table2[[#This Row],[Salary]]&lt;MEDIAN(G:G)),"Underpaid",IF(AND(Table2[[#This Row],[Alpha]]&lt;0,Table2[[#This Row],[Salary]]&gt;MEDIAN(G:G)),"Overpaid","Fair"))</f>
        <v>Fair</v>
      </c>
      <c r="AO1126" t="str">
        <f>IF(AND(Table2[[#This Row],[Alpha]]&gt;3%,Table2[[#This Row],[Tenure]]&gt;5),"Ready Now",IF(AND(Table2[[#This Row],[Alpha]]&gt;0,Table2[[#This Row],[Tenure]]&gt;3),"Ready Soon","Not Ready"))</f>
        <v>Ready Now</v>
      </c>
    </row>
    <row r="1127" spans="1:41" x14ac:dyDescent="0.35">
      <c r="A1127">
        <v>29</v>
      </c>
      <c r="B1127" t="s">
        <v>32</v>
      </c>
      <c r="C1127">
        <v>1</v>
      </c>
      <c r="D1127" t="s">
        <v>35</v>
      </c>
      <c r="E1127" t="s">
        <v>43</v>
      </c>
      <c r="F1127">
        <v>4</v>
      </c>
      <c r="G1127" s="7">
        <v>8853</v>
      </c>
      <c r="H1127" t="s">
        <v>32</v>
      </c>
      <c r="I1127">
        <v>4</v>
      </c>
      <c r="J1127">
        <v>6</v>
      </c>
      <c r="K1127" s="5">
        <v>0.12</v>
      </c>
      <c r="L1127" s="5">
        <v>7.0000000000000007E-2</v>
      </c>
      <c r="M1127" s="6">
        <f t="shared" si="51"/>
        <v>4.9999999999999989E-2</v>
      </c>
      <c r="N1127" s="8">
        <f t="shared" si="52"/>
        <v>1770.6000000000001</v>
      </c>
      <c r="O1127">
        <v>4500</v>
      </c>
      <c r="P1127" t="str">
        <f t="shared" si="53"/>
        <v>medium</v>
      </c>
      <c r="Q1127" t="s">
        <v>33</v>
      </c>
      <c r="R1127">
        <v>995</v>
      </c>
      <c r="S1127" t="s">
        <v>34</v>
      </c>
      <c r="T1127">
        <v>2</v>
      </c>
      <c r="U1127">
        <v>1</v>
      </c>
      <c r="V1127" t="s">
        <v>28</v>
      </c>
      <c r="W1127">
        <v>87</v>
      </c>
      <c r="X1127">
        <v>3</v>
      </c>
      <c r="Y1127">
        <v>2</v>
      </c>
      <c r="Z1127" t="s">
        <v>41</v>
      </c>
      <c r="AA1127">
        <v>24483</v>
      </c>
      <c r="AB1127">
        <v>1</v>
      </c>
      <c r="AC1127">
        <v>19</v>
      </c>
      <c r="AD1127">
        <v>3</v>
      </c>
      <c r="AE1127">
        <v>4</v>
      </c>
      <c r="AF1127">
        <v>1</v>
      </c>
      <c r="AG1127">
        <v>6</v>
      </c>
      <c r="AH1127">
        <v>0</v>
      </c>
      <c r="AI1127">
        <v>4</v>
      </c>
      <c r="AJ1127">
        <v>1</v>
      </c>
      <c r="AK1127" t="str">
        <f>IF(Table2[[#This Row],[Alpha]]&gt;3%,"high performer",IF(Table2[[#This Row],[Alpha]]&gt;0%,"average performer","low performer"))</f>
        <v>high performer</v>
      </c>
      <c r="AL1127" s="8">
        <v>9081.7457477468142</v>
      </c>
      <c r="AM1127">
        <f>Table2[[#This Row],[Salary]]/Table2[[#This Row],[Market Salary]]</f>
        <v>0.97481257964047652</v>
      </c>
      <c r="AN1127" t="str">
        <f>IF(AND(Table2[[#This Row],[Alpha]]&gt;3%,Table2[[#This Row],[Salary]]&lt;MEDIAN(G:G)),"Underpaid",IF(AND(Table2[[#This Row],[Alpha]]&lt;0,Table2[[#This Row],[Salary]]&gt;MEDIAN(G:G)),"Overpaid","Fair"))</f>
        <v>Fair</v>
      </c>
      <c r="AO1127" t="str">
        <f>IF(AND(Table2[[#This Row],[Alpha]]&gt;3%,Table2[[#This Row],[Tenure]]&gt;5),"Ready Now",IF(AND(Table2[[#This Row],[Alpha]]&gt;0,Table2[[#This Row],[Tenure]]&gt;3),"Ready Soon","Not Ready"))</f>
        <v>Ready Now</v>
      </c>
    </row>
    <row r="1128" spans="1:41" x14ac:dyDescent="0.35">
      <c r="A1128">
        <v>50</v>
      </c>
      <c r="B1128" t="s">
        <v>32</v>
      </c>
      <c r="C1128">
        <v>3</v>
      </c>
      <c r="D1128" t="s">
        <v>35</v>
      </c>
      <c r="E1128" t="s">
        <v>45</v>
      </c>
      <c r="F1128">
        <v>3</v>
      </c>
      <c r="G1128" s="7">
        <v>19331</v>
      </c>
      <c r="H1128" t="s">
        <v>25</v>
      </c>
      <c r="I1128">
        <v>3</v>
      </c>
      <c r="J1128">
        <v>1</v>
      </c>
      <c r="K1128" s="5">
        <v>0.12</v>
      </c>
      <c r="L1128" s="5">
        <v>0.1</v>
      </c>
      <c r="M1128" s="6">
        <f t="shared" si="51"/>
        <v>1.999999999999999E-2</v>
      </c>
      <c r="N1128" s="8">
        <f t="shared" si="52"/>
        <v>3866.2000000000003</v>
      </c>
      <c r="O1128">
        <v>1200</v>
      </c>
      <c r="P1128" t="str">
        <f t="shared" si="53"/>
        <v>medium</v>
      </c>
      <c r="Q1128" t="s">
        <v>26</v>
      </c>
      <c r="R1128">
        <v>264</v>
      </c>
      <c r="S1128" t="s">
        <v>27</v>
      </c>
      <c r="T1128">
        <v>9</v>
      </c>
      <c r="U1128">
        <v>3</v>
      </c>
      <c r="V1128" t="s">
        <v>48</v>
      </c>
      <c r="W1128">
        <v>59</v>
      </c>
      <c r="X1128">
        <v>3</v>
      </c>
      <c r="Y1128">
        <v>5</v>
      </c>
      <c r="Z1128" t="s">
        <v>37</v>
      </c>
      <c r="AA1128">
        <v>19519</v>
      </c>
      <c r="AB1128">
        <v>4</v>
      </c>
      <c r="AC1128">
        <v>16</v>
      </c>
      <c r="AD1128">
        <v>3</v>
      </c>
      <c r="AE1128">
        <v>3</v>
      </c>
      <c r="AF1128">
        <v>1</v>
      </c>
      <c r="AG1128">
        <v>27</v>
      </c>
      <c r="AH1128">
        <v>2</v>
      </c>
      <c r="AI1128">
        <v>0</v>
      </c>
      <c r="AJ1128">
        <v>0</v>
      </c>
      <c r="AK1128" t="str">
        <f>IF(Table2[[#This Row],[Alpha]]&gt;3%,"high performer",IF(Table2[[#This Row],[Alpha]]&gt;0%,"average performer","low performer"))</f>
        <v>average performer</v>
      </c>
      <c r="AL1128" s="8">
        <v>24350.351914331986</v>
      </c>
      <c r="AM1128">
        <f>Table2[[#This Row],[Salary]]/Table2[[#This Row],[Market Salary]]</f>
        <v>0.79386943022463152</v>
      </c>
      <c r="AN1128" t="str">
        <f>IF(AND(Table2[[#This Row],[Alpha]]&gt;3%,Table2[[#This Row],[Salary]]&lt;MEDIAN(G:G)),"Underpaid",IF(AND(Table2[[#This Row],[Alpha]]&lt;0,Table2[[#This Row],[Salary]]&gt;MEDIAN(G:G)),"Overpaid","Fair"))</f>
        <v>Fair</v>
      </c>
      <c r="AO1128" t="str">
        <f>IF(AND(Table2[[#This Row],[Alpha]]&gt;3%,Table2[[#This Row],[Tenure]]&gt;5),"Ready Now",IF(AND(Table2[[#This Row],[Alpha]]&gt;0,Table2[[#This Row],[Tenure]]&gt;3),"Ready Soon","Not Ready"))</f>
        <v>Not Ready</v>
      </c>
    </row>
    <row r="1129" spans="1:41" x14ac:dyDescent="0.35">
      <c r="A1129">
        <v>23</v>
      </c>
      <c r="B1129" t="s">
        <v>32</v>
      </c>
      <c r="C1129">
        <v>4</v>
      </c>
      <c r="D1129" t="s">
        <v>35</v>
      </c>
      <c r="E1129" t="s">
        <v>36</v>
      </c>
      <c r="F1129">
        <v>3</v>
      </c>
      <c r="G1129" s="7">
        <v>2073</v>
      </c>
      <c r="H1129" t="s">
        <v>32</v>
      </c>
      <c r="I1129">
        <v>3</v>
      </c>
      <c r="J1129">
        <v>2</v>
      </c>
      <c r="K1129" s="5">
        <v>0.08</v>
      </c>
      <c r="L1129" s="5">
        <v>0.11</v>
      </c>
      <c r="M1129" s="6">
        <f t="shared" si="51"/>
        <v>-0.03</v>
      </c>
      <c r="N1129" s="8">
        <f t="shared" si="52"/>
        <v>414.6</v>
      </c>
      <c r="O1129">
        <v>1200</v>
      </c>
      <c r="P1129" t="str">
        <f t="shared" si="53"/>
        <v>High</v>
      </c>
      <c r="Q1129" t="s">
        <v>26</v>
      </c>
      <c r="R1129">
        <v>977</v>
      </c>
      <c r="S1129" t="s">
        <v>34</v>
      </c>
      <c r="T1129">
        <v>10</v>
      </c>
      <c r="U1129">
        <v>3</v>
      </c>
      <c r="V1129" t="s">
        <v>49</v>
      </c>
      <c r="W1129">
        <v>45</v>
      </c>
      <c r="X1129">
        <v>4</v>
      </c>
      <c r="Y1129">
        <v>1</v>
      </c>
      <c r="Z1129" t="s">
        <v>37</v>
      </c>
      <c r="AA1129">
        <v>12826</v>
      </c>
      <c r="AB1129">
        <v>2</v>
      </c>
      <c r="AC1129">
        <v>16</v>
      </c>
      <c r="AD1129">
        <v>3</v>
      </c>
      <c r="AE1129">
        <v>4</v>
      </c>
      <c r="AF1129">
        <v>1</v>
      </c>
      <c r="AG1129">
        <v>4</v>
      </c>
      <c r="AH1129">
        <v>2</v>
      </c>
      <c r="AI1129">
        <v>2</v>
      </c>
      <c r="AJ1129">
        <v>2</v>
      </c>
      <c r="AK1129" t="str">
        <f>IF(Table2[[#This Row],[Alpha]]&gt;3%,"high performer",IF(Table2[[#This Row],[Alpha]]&gt;0%,"average performer","low performer"))</f>
        <v>low performer</v>
      </c>
      <c r="AL1129" s="8">
        <v>2410.6866973380497</v>
      </c>
      <c r="AM1129">
        <f>Table2[[#This Row],[Salary]]/Table2[[#This Row],[Market Salary]]</f>
        <v>0.8599209521042559</v>
      </c>
      <c r="AN1129" t="str">
        <f>IF(AND(Table2[[#This Row],[Alpha]]&gt;3%,Table2[[#This Row],[Salary]]&lt;MEDIAN(G:G)),"Underpaid",IF(AND(Table2[[#This Row],[Alpha]]&lt;0,Table2[[#This Row],[Salary]]&gt;MEDIAN(G:G)),"Overpaid","Fair"))</f>
        <v>Fair</v>
      </c>
      <c r="AO1129" t="str">
        <f>IF(AND(Table2[[#This Row],[Alpha]]&gt;3%,Table2[[#This Row],[Tenure]]&gt;5),"Ready Now",IF(AND(Table2[[#This Row],[Alpha]]&gt;0,Table2[[#This Row],[Tenure]]&gt;3),"Ready Soon","Not Ready"))</f>
        <v>Not Ready</v>
      </c>
    </row>
    <row r="1130" spans="1:41" x14ac:dyDescent="0.35">
      <c r="A1130">
        <v>36</v>
      </c>
      <c r="B1130" t="s">
        <v>32</v>
      </c>
      <c r="C1130">
        <v>1</v>
      </c>
      <c r="D1130" t="s">
        <v>35</v>
      </c>
      <c r="E1130" t="s">
        <v>39</v>
      </c>
      <c r="F1130">
        <v>1</v>
      </c>
      <c r="G1130" s="7">
        <v>5562</v>
      </c>
      <c r="H1130" t="s">
        <v>25</v>
      </c>
      <c r="I1130">
        <v>3</v>
      </c>
      <c r="J1130">
        <v>3</v>
      </c>
      <c r="K1130" s="5">
        <v>0.12</v>
      </c>
      <c r="L1130" s="5">
        <v>0.09</v>
      </c>
      <c r="M1130" s="6">
        <f t="shared" si="51"/>
        <v>0.03</v>
      </c>
      <c r="N1130" s="8">
        <f t="shared" si="52"/>
        <v>1112.4000000000001</v>
      </c>
      <c r="O1130">
        <v>500</v>
      </c>
      <c r="P1130" t="str">
        <f t="shared" si="53"/>
        <v>low</v>
      </c>
      <c r="Q1130" t="s">
        <v>33</v>
      </c>
      <c r="R1130">
        <v>1302</v>
      </c>
      <c r="S1130" t="s">
        <v>34</v>
      </c>
      <c r="T1130">
        <v>6</v>
      </c>
      <c r="U1130">
        <v>4</v>
      </c>
      <c r="V1130" t="s">
        <v>28</v>
      </c>
      <c r="W1130">
        <v>80</v>
      </c>
      <c r="X1130">
        <v>4</v>
      </c>
      <c r="Y1130">
        <v>2</v>
      </c>
      <c r="Z1130" t="s">
        <v>37</v>
      </c>
      <c r="AA1130">
        <v>19711</v>
      </c>
      <c r="AB1130">
        <v>3</v>
      </c>
      <c r="AC1130">
        <v>13</v>
      </c>
      <c r="AD1130">
        <v>3</v>
      </c>
      <c r="AE1130">
        <v>4</v>
      </c>
      <c r="AF1130">
        <v>1</v>
      </c>
      <c r="AG1130">
        <v>9</v>
      </c>
      <c r="AH1130">
        <v>3</v>
      </c>
      <c r="AI1130">
        <v>2</v>
      </c>
      <c r="AJ1130">
        <v>0</v>
      </c>
      <c r="AK1130" t="str">
        <f>IF(Table2[[#This Row],[Alpha]]&gt;3%,"high performer",IF(Table2[[#This Row],[Alpha]]&gt;0%,"average performer","low performer"))</f>
        <v>average performer</v>
      </c>
      <c r="AL1130" s="8">
        <v>5776.7288706800182</v>
      </c>
      <c r="AM1130">
        <f>Table2[[#This Row],[Salary]]/Table2[[#This Row],[Market Salary]]</f>
        <v>0.96282863961819609</v>
      </c>
      <c r="AN1130" t="str">
        <f>IF(AND(Table2[[#This Row],[Alpha]]&gt;3%,Table2[[#This Row],[Salary]]&lt;MEDIAN(G:G)),"Underpaid",IF(AND(Table2[[#This Row],[Alpha]]&lt;0,Table2[[#This Row],[Salary]]&gt;MEDIAN(G:G)),"Overpaid","Fair"))</f>
        <v>Fair</v>
      </c>
      <c r="AO1130" t="str">
        <f>IF(AND(Table2[[#This Row],[Alpha]]&gt;3%,Table2[[#This Row],[Tenure]]&gt;5),"Ready Now",IF(AND(Table2[[#This Row],[Alpha]]&gt;0,Table2[[#This Row],[Tenure]]&gt;3),"Ready Soon","Not Ready"))</f>
        <v>Not Ready</v>
      </c>
    </row>
    <row r="1131" spans="1:41" x14ac:dyDescent="0.35">
      <c r="A1131">
        <v>42</v>
      </c>
      <c r="B1131" t="s">
        <v>32</v>
      </c>
      <c r="C1131">
        <v>4</v>
      </c>
      <c r="D1131" t="s">
        <v>35</v>
      </c>
      <c r="E1131" t="s">
        <v>45</v>
      </c>
      <c r="F1131">
        <v>4</v>
      </c>
      <c r="G1131" s="7">
        <v>19613</v>
      </c>
      <c r="H1131" t="s">
        <v>32</v>
      </c>
      <c r="I1131">
        <v>3</v>
      </c>
      <c r="J1131">
        <v>1</v>
      </c>
      <c r="K1131" s="5">
        <v>0.15</v>
      </c>
      <c r="L1131" s="5">
        <v>0.1</v>
      </c>
      <c r="M1131" s="6">
        <f t="shared" si="51"/>
        <v>4.9999999999999989E-2</v>
      </c>
      <c r="N1131" s="8">
        <f t="shared" si="52"/>
        <v>3922.6000000000004</v>
      </c>
      <c r="O1131">
        <v>3000</v>
      </c>
      <c r="P1131" t="str">
        <f t="shared" si="53"/>
        <v>low</v>
      </c>
      <c r="Q1131" t="s">
        <v>26</v>
      </c>
      <c r="R1131">
        <v>1059</v>
      </c>
      <c r="S1131" t="s">
        <v>34</v>
      </c>
      <c r="T1131">
        <v>9</v>
      </c>
      <c r="U1131">
        <v>2</v>
      </c>
      <c r="V1131" t="s">
        <v>38</v>
      </c>
      <c r="W1131">
        <v>93</v>
      </c>
      <c r="X1131">
        <v>2</v>
      </c>
      <c r="Y1131">
        <v>5</v>
      </c>
      <c r="Z1131" t="s">
        <v>31</v>
      </c>
      <c r="AA1131">
        <v>26362</v>
      </c>
      <c r="AB1131">
        <v>8</v>
      </c>
      <c r="AC1131">
        <v>22</v>
      </c>
      <c r="AD1131">
        <v>4</v>
      </c>
      <c r="AE1131">
        <v>4</v>
      </c>
      <c r="AF1131">
        <v>0</v>
      </c>
      <c r="AG1131">
        <v>24</v>
      </c>
      <c r="AH1131">
        <v>2</v>
      </c>
      <c r="AI1131">
        <v>0</v>
      </c>
      <c r="AJ1131">
        <v>0</v>
      </c>
      <c r="AK1131" t="str">
        <f>IF(Table2[[#This Row],[Alpha]]&gt;3%,"high performer",IF(Table2[[#This Row],[Alpha]]&gt;0%,"average performer","low performer"))</f>
        <v>high performer</v>
      </c>
      <c r="AL1131" s="8">
        <v>23202.897024333583</v>
      </c>
      <c r="AM1131">
        <f>Table2[[#This Row],[Salary]]/Table2[[#This Row],[Market Salary]]</f>
        <v>0.84528237915426041</v>
      </c>
      <c r="AN1131" t="str">
        <f>IF(AND(Table2[[#This Row],[Alpha]]&gt;3%,Table2[[#This Row],[Salary]]&lt;MEDIAN(G:G)),"Underpaid",IF(AND(Table2[[#This Row],[Alpha]]&lt;0,Table2[[#This Row],[Salary]]&gt;MEDIAN(G:G)),"Overpaid","Fair"))</f>
        <v>Fair</v>
      </c>
      <c r="AO1131" t="str">
        <f>IF(AND(Table2[[#This Row],[Alpha]]&gt;3%,Table2[[#This Row],[Tenure]]&gt;5),"Ready Now",IF(AND(Table2[[#This Row],[Alpha]]&gt;0,Table2[[#This Row],[Tenure]]&gt;3),"Ready Soon","Not Ready"))</f>
        <v>Not Ready</v>
      </c>
    </row>
    <row r="1132" spans="1:41" x14ac:dyDescent="0.35">
      <c r="A1132">
        <v>35</v>
      </c>
      <c r="B1132" t="s">
        <v>32</v>
      </c>
      <c r="C1132">
        <v>2</v>
      </c>
      <c r="D1132" t="s">
        <v>35</v>
      </c>
      <c r="E1132" t="s">
        <v>39</v>
      </c>
      <c r="F1132">
        <v>3</v>
      </c>
      <c r="G1132" s="7">
        <v>3407</v>
      </c>
      <c r="H1132" t="s">
        <v>32</v>
      </c>
      <c r="I1132">
        <v>2</v>
      </c>
      <c r="J1132">
        <v>10</v>
      </c>
      <c r="K1132" s="5">
        <v>0.12</v>
      </c>
      <c r="L1132" s="5">
        <v>7.0000000000000007E-2</v>
      </c>
      <c r="M1132" s="6">
        <f t="shared" si="51"/>
        <v>4.9999999999999989E-2</v>
      </c>
      <c r="N1132" s="8">
        <f t="shared" si="52"/>
        <v>681.40000000000009</v>
      </c>
      <c r="O1132">
        <v>3000</v>
      </c>
      <c r="P1132" t="str">
        <f t="shared" si="53"/>
        <v>High</v>
      </c>
      <c r="Q1132" t="s">
        <v>26</v>
      </c>
      <c r="R1132">
        <v>750</v>
      </c>
      <c r="S1132" t="s">
        <v>34</v>
      </c>
      <c r="T1132">
        <v>28</v>
      </c>
      <c r="U1132">
        <v>3</v>
      </c>
      <c r="V1132" t="s">
        <v>28</v>
      </c>
      <c r="W1132">
        <v>46</v>
      </c>
      <c r="X1132">
        <v>4</v>
      </c>
      <c r="Y1132">
        <v>2</v>
      </c>
      <c r="Z1132" t="s">
        <v>37</v>
      </c>
      <c r="AA1132">
        <v>25348</v>
      </c>
      <c r="AB1132">
        <v>1</v>
      </c>
      <c r="AC1132">
        <v>17</v>
      </c>
      <c r="AD1132">
        <v>3</v>
      </c>
      <c r="AE1132">
        <v>4</v>
      </c>
      <c r="AF1132">
        <v>2</v>
      </c>
      <c r="AG1132">
        <v>10</v>
      </c>
      <c r="AH1132">
        <v>3</v>
      </c>
      <c r="AI1132">
        <v>9</v>
      </c>
      <c r="AJ1132">
        <v>6</v>
      </c>
      <c r="AK1132" t="str">
        <f>IF(Table2[[#This Row],[Alpha]]&gt;3%,"high performer",IF(Table2[[#This Row],[Alpha]]&gt;0%,"average performer","low performer"))</f>
        <v>high performer</v>
      </c>
      <c r="AL1132" s="8">
        <v>4203.3771128601857</v>
      </c>
      <c r="AM1132">
        <f>Table2[[#This Row],[Salary]]/Table2[[#This Row],[Market Salary]]</f>
        <v>0.81053874266392167</v>
      </c>
      <c r="AN1132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132" t="str">
        <f>IF(AND(Table2[[#This Row],[Alpha]]&gt;3%,Table2[[#This Row],[Tenure]]&gt;5),"Ready Now",IF(AND(Table2[[#This Row],[Alpha]]&gt;0,Table2[[#This Row],[Tenure]]&gt;3),"Ready Soon","Not Ready"))</f>
        <v>Ready Now</v>
      </c>
    </row>
    <row r="1133" spans="1:41" x14ac:dyDescent="0.35">
      <c r="A1133">
        <v>34</v>
      </c>
      <c r="B1133" t="s">
        <v>32</v>
      </c>
      <c r="C1133">
        <v>4</v>
      </c>
      <c r="D1133" t="s">
        <v>35</v>
      </c>
      <c r="E1133" t="s">
        <v>43</v>
      </c>
      <c r="F1133">
        <v>3</v>
      </c>
      <c r="G1133" s="7">
        <v>5063</v>
      </c>
      <c r="H1133" t="s">
        <v>32</v>
      </c>
      <c r="I1133">
        <v>2</v>
      </c>
      <c r="J1133">
        <v>8</v>
      </c>
      <c r="K1133" s="5">
        <v>0.08</v>
      </c>
      <c r="L1133" s="5">
        <v>0.1</v>
      </c>
      <c r="M1133" s="6">
        <f t="shared" si="51"/>
        <v>-2.0000000000000004E-2</v>
      </c>
      <c r="N1133" s="8">
        <f t="shared" si="52"/>
        <v>1012.6</v>
      </c>
      <c r="O1133">
        <v>1200</v>
      </c>
      <c r="P1133" t="str">
        <f t="shared" si="53"/>
        <v>low</v>
      </c>
      <c r="Q1133" t="s">
        <v>33</v>
      </c>
      <c r="R1133">
        <v>653</v>
      </c>
      <c r="S1133" t="s">
        <v>34</v>
      </c>
      <c r="T1133">
        <v>10</v>
      </c>
      <c r="U1133">
        <v>4</v>
      </c>
      <c r="V1133" t="s">
        <v>49</v>
      </c>
      <c r="W1133">
        <v>92</v>
      </c>
      <c r="X1133">
        <v>2</v>
      </c>
      <c r="Y1133">
        <v>2</v>
      </c>
      <c r="Z1133" t="s">
        <v>37</v>
      </c>
      <c r="AA1133">
        <v>15332</v>
      </c>
      <c r="AB1133">
        <v>1</v>
      </c>
      <c r="AC1133">
        <v>14</v>
      </c>
      <c r="AD1133">
        <v>3</v>
      </c>
      <c r="AE1133">
        <v>2</v>
      </c>
      <c r="AF1133">
        <v>1</v>
      </c>
      <c r="AG1133">
        <v>8</v>
      </c>
      <c r="AH1133">
        <v>3</v>
      </c>
      <c r="AI1133">
        <v>2</v>
      </c>
      <c r="AJ1133">
        <v>7</v>
      </c>
      <c r="AK1133" t="str">
        <f>IF(Table2[[#This Row],[Alpha]]&gt;3%,"high performer",IF(Table2[[#This Row],[Alpha]]&gt;0%,"average performer","low performer"))</f>
        <v>low performer</v>
      </c>
      <c r="AL1133" s="8">
        <v>5386.5616074331328</v>
      </c>
      <c r="AM1133">
        <f>Table2[[#This Row],[Salary]]/Table2[[#This Row],[Market Salary]]</f>
        <v>0.93993169836085466</v>
      </c>
      <c r="AN1133" t="str">
        <f>IF(AND(Table2[[#This Row],[Alpha]]&gt;3%,Table2[[#This Row],[Salary]]&lt;MEDIAN(G:G)),"Underpaid",IF(AND(Table2[[#This Row],[Alpha]]&lt;0,Table2[[#This Row],[Salary]]&gt;MEDIAN(G:G)),"Overpaid","Fair"))</f>
        <v>Overpaid</v>
      </c>
      <c r="AO1133" t="str">
        <f>IF(AND(Table2[[#This Row],[Alpha]]&gt;3%,Table2[[#This Row],[Tenure]]&gt;5),"Ready Now",IF(AND(Table2[[#This Row],[Alpha]]&gt;0,Table2[[#This Row],[Tenure]]&gt;3),"Ready Soon","Not Ready"))</f>
        <v>Not Ready</v>
      </c>
    </row>
    <row r="1134" spans="1:41" x14ac:dyDescent="0.35">
      <c r="A1134">
        <v>40</v>
      </c>
      <c r="B1134" t="s">
        <v>32</v>
      </c>
      <c r="C1134">
        <v>4</v>
      </c>
      <c r="D1134" t="s">
        <v>29</v>
      </c>
      <c r="E1134" t="s">
        <v>30</v>
      </c>
      <c r="F1134">
        <v>1</v>
      </c>
      <c r="G1134" s="7">
        <v>4639</v>
      </c>
      <c r="H1134" t="s">
        <v>32</v>
      </c>
      <c r="I1134">
        <v>3</v>
      </c>
      <c r="J1134">
        <v>5</v>
      </c>
      <c r="K1134" s="5">
        <v>0.15</v>
      </c>
      <c r="L1134" s="5">
        <v>0.09</v>
      </c>
      <c r="M1134" s="6">
        <f t="shared" si="51"/>
        <v>0.06</v>
      </c>
      <c r="N1134" s="8">
        <f t="shared" si="52"/>
        <v>927.80000000000007</v>
      </c>
      <c r="O1134">
        <v>1200</v>
      </c>
      <c r="P1134" t="str">
        <f t="shared" si="53"/>
        <v>low</v>
      </c>
      <c r="Q1134" t="s">
        <v>26</v>
      </c>
      <c r="R1134">
        <v>118</v>
      </c>
      <c r="S1134" t="s">
        <v>27</v>
      </c>
      <c r="T1134">
        <v>14</v>
      </c>
      <c r="U1134">
        <v>2</v>
      </c>
      <c r="V1134" t="s">
        <v>28</v>
      </c>
      <c r="W1134">
        <v>84</v>
      </c>
      <c r="X1134">
        <v>3</v>
      </c>
      <c r="Y1134">
        <v>2</v>
      </c>
      <c r="Z1134" t="s">
        <v>37</v>
      </c>
      <c r="AA1134">
        <v>11262</v>
      </c>
      <c r="AB1134">
        <v>1</v>
      </c>
      <c r="AC1134">
        <v>15</v>
      </c>
      <c r="AD1134">
        <v>3</v>
      </c>
      <c r="AE1134">
        <v>3</v>
      </c>
      <c r="AF1134">
        <v>1</v>
      </c>
      <c r="AG1134">
        <v>5</v>
      </c>
      <c r="AH1134">
        <v>2</v>
      </c>
      <c r="AI1134">
        <v>4</v>
      </c>
      <c r="AJ1134">
        <v>1</v>
      </c>
      <c r="AK1134" t="str">
        <f>IF(Table2[[#This Row],[Alpha]]&gt;3%,"high performer",IF(Table2[[#This Row],[Alpha]]&gt;0%,"average performer","low performer"))</f>
        <v>high performer</v>
      </c>
      <c r="AL1134" s="8">
        <v>5339.3551055329172</v>
      </c>
      <c r="AM1134">
        <f>Table2[[#This Row],[Salary]]/Table2[[#This Row],[Market Salary]]</f>
        <v>0.86883151772258549</v>
      </c>
      <c r="AN1134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134" t="str">
        <f>IF(AND(Table2[[#This Row],[Alpha]]&gt;3%,Table2[[#This Row],[Tenure]]&gt;5),"Ready Now",IF(AND(Table2[[#This Row],[Alpha]]&gt;0,Table2[[#This Row],[Tenure]]&gt;3),"Ready Soon","Not Ready"))</f>
        <v>Ready Soon</v>
      </c>
    </row>
    <row r="1135" spans="1:41" x14ac:dyDescent="0.35">
      <c r="A1135">
        <v>43</v>
      </c>
      <c r="B1135" t="s">
        <v>32</v>
      </c>
      <c r="C1135">
        <v>4</v>
      </c>
      <c r="D1135" t="s">
        <v>35</v>
      </c>
      <c r="E1135" t="s">
        <v>39</v>
      </c>
      <c r="F1135">
        <v>2</v>
      </c>
      <c r="G1135" s="7">
        <v>4876</v>
      </c>
      <c r="H1135" t="s">
        <v>32</v>
      </c>
      <c r="I1135">
        <v>3</v>
      </c>
      <c r="J1135">
        <v>6</v>
      </c>
      <c r="K1135" s="5">
        <v>0.08</v>
      </c>
      <c r="L1135" s="5">
        <v>0.11</v>
      </c>
      <c r="M1135" s="6">
        <f t="shared" si="51"/>
        <v>-0.03</v>
      </c>
      <c r="N1135" s="8">
        <f t="shared" si="52"/>
        <v>975.2</v>
      </c>
      <c r="O1135">
        <v>500</v>
      </c>
      <c r="P1135" t="str">
        <f t="shared" si="53"/>
        <v>low</v>
      </c>
      <c r="Q1135" t="s">
        <v>26</v>
      </c>
      <c r="R1135">
        <v>990</v>
      </c>
      <c r="S1135" t="s">
        <v>34</v>
      </c>
      <c r="T1135">
        <v>27</v>
      </c>
      <c r="U1135">
        <v>3</v>
      </c>
      <c r="V1135" t="s">
        <v>49</v>
      </c>
      <c r="W1135">
        <v>87</v>
      </c>
      <c r="X1135">
        <v>4</v>
      </c>
      <c r="Y1135">
        <v>1</v>
      </c>
      <c r="Z1135" t="s">
        <v>41</v>
      </c>
      <c r="AA1135">
        <v>5855</v>
      </c>
      <c r="AB1135">
        <v>5</v>
      </c>
      <c r="AC1135">
        <v>12</v>
      </c>
      <c r="AD1135">
        <v>3</v>
      </c>
      <c r="AE1135">
        <v>3</v>
      </c>
      <c r="AF1135">
        <v>1</v>
      </c>
      <c r="AG1135">
        <v>8</v>
      </c>
      <c r="AH1135">
        <v>0</v>
      </c>
      <c r="AI1135">
        <v>4</v>
      </c>
      <c r="AJ1135">
        <v>0</v>
      </c>
      <c r="AK1135" t="str">
        <f>IF(Table2[[#This Row],[Alpha]]&gt;3%,"high performer",IF(Table2[[#This Row],[Alpha]]&gt;0%,"average performer","low performer"))</f>
        <v>low performer</v>
      </c>
      <c r="AL1135" s="8">
        <v>5274.2465248768085</v>
      </c>
      <c r="AM1135">
        <f>Table2[[#This Row],[Salary]]/Table2[[#This Row],[Market Salary]]</f>
        <v>0.92449224301548738</v>
      </c>
      <c r="AN1135" t="str">
        <f>IF(AND(Table2[[#This Row],[Alpha]]&gt;3%,Table2[[#This Row],[Salary]]&lt;MEDIAN(G:G)),"Underpaid",IF(AND(Table2[[#This Row],[Alpha]]&lt;0,Table2[[#This Row],[Salary]]&gt;MEDIAN(G:G)),"Overpaid","Fair"))</f>
        <v>Fair</v>
      </c>
      <c r="AO1135" t="str">
        <f>IF(AND(Table2[[#This Row],[Alpha]]&gt;3%,Table2[[#This Row],[Tenure]]&gt;5),"Ready Now",IF(AND(Table2[[#This Row],[Alpha]]&gt;0,Table2[[#This Row],[Tenure]]&gt;3),"Ready Soon","Not Ready"))</f>
        <v>Not Ready</v>
      </c>
    </row>
    <row r="1136" spans="1:41" x14ac:dyDescent="0.35">
      <c r="A1136">
        <v>35</v>
      </c>
      <c r="B1136" t="s">
        <v>32</v>
      </c>
      <c r="C1136">
        <v>3</v>
      </c>
      <c r="D1136" t="s">
        <v>35</v>
      </c>
      <c r="E1136" t="s">
        <v>39</v>
      </c>
      <c r="F1136">
        <v>4</v>
      </c>
      <c r="G1136" s="7">
        <v>2690</v>
      </c>
      <c r="H1136" t="s">
        <v>32</v>
      </c>
      <c r="I1136">
        <v>2</v>
      </c>
      <c r="J1136">
        <v>1</v>
      </c>
      <c r="K1136" s="5">
        <v>0.1</v>
      </c>
      <c r="L1136" s="5">
        <v>7.0000000000000007E-2</v>
      </c>
      <c r="M1136" s="6">
        <f t="shared" si="51"/>
        <v>0.03</v>
      </c>
      <c r="N1136" s="8">
        <f t="shared" si="52"/>
        <v>538</v>
      </c>
      <c r="O1136">
        <v>1200</v>
      </c>
      <c r="P1136" t="str">
        <f t="shared" si="53"/>
        <v>low</v>
      </c>
      <c r="Q1136" t="s">
        <v>26</v>
      </c>
      <c r="R1136">
        <v>1349</v>
      </c>
      <c r="S1136" t="s">
        <v>34</v>
      </c>
      <c r="T1136">
        <v>7</v>
      </c>
      <c r="U1136">
        <v>2</v>
      </c>
      <c r="V1136" t="s">
        <v>28</v>
      </c>
      <c r="W1136">
        <v>63</v>
      </c>
      <c r="X1136">
        <v>2</v>
      </c>
      <c r="Y1136">
        <v>1</v>
      </c>
      <c r="Z1136" t="s">
        <v>37</v>
      </c>
      <c r="AA1136">
        <v>7713</v>
      </c>
      <c r="AB1136">
        <v>1</v>
      </c>
      <c r="AC1136">
        <v>18</v>
      </c>
      <c r="AD1136">
        <v>3</v>
      </c>
      <c r="AE1136">
        <v>4</v>
      </c>
      <c r="AF1136">
        <v>1</v>
      </c>
      <c r="AG1136">
        <v>1</v>
      </c>
      <c r="AH1136">
        <v>5</v>
      </c>
      <c r="AI1136">
        <v>0</v>
      </c>
      <c r="AJ1136">
        <v>0</v>
      </c>
      <c r="AK1136" t="str">
        <f>IF(Table2[[#This Row],[Alpha]]&gt;3%,"high performer",IF(Table2[[#This Row],[Alpha]]&gt;0%,"average performer","low performer"))</f>
        <v>average performer</v>
      </c>
      <c r="AL1136" s="8">
        <v>3091.015225507932</v>
      </c>
      <c r="AM1136">
        <f>Table2[[#This Row],[Salary]]/Table2[[#This Row],[Market Salary]]</f>
        <v>0.87026423480588488</v>
      </c>
      <c r="AN1136" t="str">
        <f>IF(AND(Table2[[#This Row],[Alpha]]&gt;3%,Table2[[#This Row],[Salary]]&lt;MEDIAN(G:G)),"Underpaid",IF(AND(Table2[[#This Row],[Alpha]]&lt;0,Table2[[#This Row],[Salary]]&gt;MEDIAN(G:G)),"Overpaid","Fair"))</f>
        <v>Fair</v>
      </c>
      <c r="AO1136" t="str">
        <f>IF(AND(Table2[[#This Row],[Alpha]]&gt;3%,Table2[[#This Row],[Tenure]]&gt;5),"Ready Now",IF(AND(Table2[[#This Row],[Alpha]]&gt;0,Table2[[#This Row],[Tenure]]&gt;3),"Ready Soon","Not Ready"))</f>
        <v>Not Ready</v>
      </c>
    </row>
    <row r="1137" spans="1:41" x14ac:dyDescent="0.35">
      <c r="A1137">
        <v>46</v>
      </c>
      <c r="B1137" t="s">
        <v>32</v>
      </c>
      <c r="C1137">
        <v>4</v>
      </c>
      <c r="D1137" t="s">
        <v>35</v>
      </c>
      <c r="E1137" t="s">
        <v>45</v>
      </c>
      <c r="F1137">
        <v>1</v>
      </c>
      <c r="G1137" s="7">
        <v>17567</v>
      </c>
      <c r="H1137" t="s">
        <v>32</v>
      </c>
      <c r="I1137">
        <v>1</v>
      </c>
      <c r="J1137">
        <v>26</v>
      </c>
      <c r="K1137" s="5">
        <v>0.1</v>
      </c>
      <c r="L1137" s="5">
        <v>0.11</v>
      </c>
      <c r="M1137" s="6">
        <f t="shared" si="51"/>
        <v>-9.999999999999995E-3</v>
      </c>
      <c r="N1137" s="8">
        <f t="shared" si="52"/>
        <v>3513.4</v>
      </c>
      <c r="O1137">
        <v>3000</v>
      </c>
      <c r="P1137" t="str">
        <f t="shared" si="53"/>
        <v>low</v>
      </c>
      <c r="Q1137" t="s">
        <v>26</v>
      </c>
      <c r="R1137">
        <v>563</v>
      </c>
      <c r="S1137" t="s">
        <v>27</v>
      </c>
      <c r="T1137">
        <v>1</v>
      </c>
      <c r="U1137">
        <v>4</v>
      </c>
      <c r="V1137" t="s">
        <v>28</v>
      </c>
      <c r="W1137">
        <v>56</v>
      </c>
      <c r="X1137">
        <v>4</v>
      </c>
      <c r="Y1137">
        <v>4</v>
      </c>
      <c r="Z1137" t="s">
        <v>31</v>
      </c>
      <c r="AA1137">
        <v>3156</v>
      </c>
      <c r="AB1137">
        <v>1</v>
      </c>
      <c r="AC1137">
        <v>15</v>
      </c>
      <c r="AD1137">
        <v>3</v>
      </c>
      <c r="AE1137">
        <v>2</v>
      </c>
      <c r="AF1137">
        <v>0</v>
      </c>
      <c r="AG1137">
        <v>27</v>
      </c>
      <c r="AH1137">
        <v>5</v>
      </c>
      <c r="AI1137">
        <v>0</v>
      </c>
      <c r="AJ1137">
        <v>0</v>
      </c>
      <c r="AK1137" t="str">
        <f>IF(Table2[[#This Row],[Alpha]]&gt;3%,"high performer",IF(Table2[[#This Row],[Alpha]]&gt;0%,"average performer","low performer"))</f>
        <v>low performer</v>
      </c>
      <c r="AL1137" s="8">
        <v>21158.531145026314</v>
      </c>
      <c r="AM1137">
        <f>Table2[[#This Row],[Salary]]/Table2[[#This Row],[Market Salary]]</f>
        <v>0.83025612125865522</v>
      </c>
      <c r="AN1137" t="str">
        <f>IF(AND(Table2[[#This Row],[Alpha]]&gt;3%,Table2[[#This Row],[Salary]]&lt;MEDIAN(G:G)),"Underpaid",IF(AND(Table2[[#This Row],[Alpha]]&lt;0,Table2[[#This Row],[Salary]]&gt;MEDIAN(G:G)),"Overpaid","Fair"))</f>
        <v>Overpaid</v>
      </c>
      <c r="AO1137" t="str">
        <f>IF(AND(Table2[[#This Row],[Alpha]]&gt;3%,Table2[[#This Row],[Tenure]]&gt;5),"Ready Now",IF(AND(Table2[[#This Row],[Alpha]]&gt;0,Table2[[#This Row],[Tenure]]&gt;3),"Ready Soon","Not Ready"))</f>
        <v>Not Ready</v>
      </c>
    </row>
    <row r="1138" spans="1:41" x14ac:dyDescent="0.35">
      <c r="A1138">
        <v>28</v>
      </c>
      <c r="B1138" t="s">
        <v>25</v>
      </c>
      <c r="C1138">
        <v>3</v>
      </c>
      <c r="D1138" t="s">
        <v>35</v>
      </c>
      <c r="E1138" t="s">
        <v>39</v>
      </c>
      <c r="F1138">
        <v>2</v>
      </c>
      <c r="G1138" s="7">
        <v>2408</v>
      </c>
      <c r="H1138" t="s">
        <v>25</v>
      </c>
      <c r="I1138">
        <v>3</v>
      </c>
      <c r="J1138">
        <v>1</v>
      </c>
      <c r="K1138" s="5">
        <v>0.12</v>
      </c>
      <c r="L1138" s="5">
        <v>0.09</v>
      </c>
      <c r="M1138" s="6">
        <f t="shared" si="51"/>
        <v>0.03</v>
      </c>
      <c r="N1138" s="8">
        <f t="shared" si="52"/>
        <v>481.6</v>
      </c>
      <c r="O1138">
        <v>1200</v>
      </c>
      <c r="P1138" t="str">
        <f t="shared" si="53"/>
        <v>High</v>
      </c>
      <c r="Q1138" t="s">
        <v>26</v>
      </c>
      <c r="R1138">
        <v>329</v>
      </c>
      <c r="S1138" t="s">
        <v>34</v>
      </c>
      <c r="T1138">
        <v>24</v>
      </c>
      <c r="U1138">
        <v>3</v>
      </c>
      <c r="V1138" t="s">
        <v>40</v>
      </c>
      <c r="W1138">
        <v>51</v>
      </c>
      <c r="X1138">
        <v>3</v>
      </c>
      <c r="Y1138">
        <v>1</v>
      </c>
      <c r="Z1138" t="s">
        <v>37</v>
      </c>
      <c r="AA1138">
        <v>7324</v>
      </c>
      <c r="AB1138">
        <v>1</v>
      </c>
      <c r="AC1138">
        <v>17</v>
      </c>
      <c r="AD1138">
        <v>3</v>
      </c>
      <c r="AE1138">
        <v>3</v>
      </c>
      <c r="AF1138">
        <v>3</v>
      </c>
      <c r="AG1138">
        <v>1</v>
      </c>
      <c r="AH1138">
        <v>3</v>
      </c>
      <c r="AI1138">
        <v>1</v>
      </c>
      <c r="AJ1138">
        <v>0</v>
      </c>
      <c r="AK1138" t="str">
        <f>IF(Table2[[#This Row],[Alpha]]&gt;3%,"high performer",IF(Table2[[#This Row],[Alpha]]&gt;0%,"average performer","low performer"))</f>
        <v>average performer</v>
      </c>
      <c r="AL1138" s="8">
        <v>2859.5590928283209</v>
      </c>
      <c r="AM1138">
        <f>Table2[[#This Row],[Salary]]/Table2[[#This Row],[Market Salary]]</f>
        <v>0.8420878610409499</v>
      </c>
      <c r="AN1138" t="str">
        <f>IF(AND(Table2[[#This Row],[Alpha]]&gt;3%,Table2[[#This Row],[Salary]]&lt;MEDIAN(G:G)),"Underpaid",IF(AND(Table2[[#This Row],[Alpha]]&lt;0,Table2[[#This Row],[Salary]]&gt;MEDIAN(G:G)),"Overpaid","Fair"))</f>
        <v>Fair</v>
      </c>
      <c r="AO1138" t="str">
        <f>IF(AND(Table2[[#This Row],[Alpha]]&gt;3%,Table2[[#This Row],[Tenure]]&gt;5),"Ready Now",IF(AND(Table2[[#This Row],[Alpha]]&gt;0,Table2[[#This Row],[Tenure]]&gt;3),"Ready Soon","Not Ready"))</f>
        <v>Not Ready</v>
      </c>
    </row>
    <row r="1139" spans="1:41" x14ac:dyDescent="0.35">
      <c r="A1139">
        <v>22</v>
      </c>
      <c r="B1139" t="s">
        <v>32</v>
      </c>
      <c r="C1139">
        <v>2</v>
      </c>
      <c r="D1139" t="s">
        <v>29</v>
      </c>
      <c r="E1139" t="s">
        <v>36</v>
      </c>
      <c r="F1139">
        <v>3</v>
      </c>
      <c r="G1139" s="7">
        <v>2814</v>
      </c>
      <c r="H1139" t="s">
        <v>25</v>
      </c>
      <c r="I1139">
        <v>2</v>
      </c>
      <c r="J1139">
        <v>4</v>
      </c>
      <c r="K1139" s="5">
        <v>0.08</v>
      </c>
      <c r="L1139" s="5">
        <v>0.11</v>
      </c>
      <c r="M1139" s="6">
        <f t="shared" si="51"/>
        <v>-0.03</v>
      </c>
      <c r="N1139" s="8">
        <f t="shared" si="52"/>
        <v>562.80000000000007</v>
      </c>
      <c r="O1139">
        <v>1200</v>
      </c>
      <c r="P1139" t="str">
        <f t="shared" si="53"/>
        <v>low</v>
      </c>
      <c r="Q1139" t="s">
        <v>44</v>
      </c>
      <c r="R1139">
        <v>457</v>
      </c>
      <c r="S1139" t="s">
        <v>34</v>
      </c>
      <c r="T1139">
        <v>26</v>
      </c>
      <c r="U1139">
        <v>2</v>
      </c>
      <c r="V1139" t="s">
        <v>38</v>
      </c>
      <c r="W1139">
        <v>85</v>
      </c>
      <c r="X1139">
        <v>2</v>
      </c>
      <c r="Y1139">
        <v>1</v>
      </c>
      <c r="Z1139" t="s">
        <v>37</v>
      </c>
      <c r="AA1139">
        <v>10293</v>
      </c>
      <c r="AB1139">
        <v>1</v>
      </c>
      <c r="AC1139">
        <v>14</v>
      </c>
      <c r="AD1139">
        <v>3</v>
      </c>
      <c r="AE1139">
        <v>2</v>
      </c>
      <c r="AF1139">
        <v>0</v>
      </c>
      <c r="AG1139">
        <v>4</v>
      </c>
      <c r="AH1139">
        <v>2</v>
      </c>
      <c r="AI1139">
        <v>2</v>
      </c>
      <c r="AJ1139">
        <v>1</v>
      </c>
      <c r="AK1139" t="str">
        <f>IF(Table2[[#This Row],[Alpha]]&gt;3%,"high performer",IF(Table2[[#This Row],[Alpha]]&gt;0%,"average performer","low performer"))</f>
        <v>low performer</v>
      </c>
      <c r="AL1139" s="8">
        <v>3259.9594169446</v>
      </c>
      <c r="AM1139">
        <f>Table2[[#This Row],[Salary]]/Table2[[#This Row],[Market Salary]]</f>
        <v>0.86320092985618335</v>
      </c>
      <c r="AN1139" t="str">
        <f>IF(AND(Table2[[#This Row],[Alpha]]&gt;3%,Table2[[#This Row],[Salary]]&lt;MEDIAN(G:G)),"Underpaid",IF(AND(Table2[[#This Row],[Alpha]]&lt;0,Table2[[#This Row],[Salary]]&gt;MEDIAN(G:G)),"Overpaid","Fair"))</f>
        <v>Fair</v>
      </c>
      <c r="AO1139" t="str">
        <f>IF(AND(Table2[[#This Row],[Alpha]]&gt;3%,Table2[[#This Row],[Tenure]]&gt;5),"Ready Now",IF(AND(Table2[[#This Row],[Alpha]]&gt;0,Table2[[#This Row],[Tenure]]&gt;3),"Ready Soon","Not Ready"))</f>
        <v>Not Ready</v>
      </c>
    </row>
    <row r="1140" spans="1:41" x14ac:dyDescent="0.35">
      <c r="A1140">
        <v>50</v>
      </c>
      <c r="B1140" t="s">
        <v>32</v>
      </c>
      <c r="C1140">
        <v>2</v>
      </c>
      <c r="D1140" t="s">
        <v>35</v>
      </c>
      <c r="E1140" t="s">
        <v>43</v>
      </c>
      <c r="F1140">
        <v>3</v>
      </c>
      <c r="G1140" s="7">
        <v>11245</v>
      </c>
      <c r="H1140" t="s">
        <v>25</v>
      </c>
      <c r="I1140">
        <v>3</v>
      </c>
      <c r="J1140">
        <v>30</v>
      </c>
      <c r="K1140" s="5">
        <v>0.15</v>
      </c>
      <c r="L1140" s="5">
        <v>0.1</v>
      </c>
      <c r="M1140" s="6">
        <f t="shared" si="51"/>
        <v>4.9999999999999989E-2</v>
      </c>
      <c r="N1140" s="8">
        <f t="shared" si="52"/>
        <v>2249</v>
      </c>
      <c r="O1140">
        <v>500</v>
      </c>
      <c r="P1140" t="str">
        <f t="shared" si="53"/>
        <v>low</v>
      </c>
      <c r="Q1140" t="s">
        <v>33</v>
      </c>
      <c r="R1140">
        <v>1234</v>
      </c>
      <c r="S1140" t="s">
        <v>34</v>
      </c>
      <c r="T1140">
        <v>20</v>
      </c>
      <c r="U1140">
        <v>5</v>
      </c>
      <c r="V1140" t="s">
        <v>40</v>
      </c>
      <c r="W1140">
        <v>41</v>
      </c>
      <c r="X1140">
        <v>3</v>
      </c>
      <c r="Y1140">
        <v>4</v>
      </c>
      <c r="Z1140" t="s">
        <v>37</v>
      </c>
      <c r="AA1140">
        <v>20689</v>
      </c>
      <c r="AB1140">
        <v>2</v>
      </c>
      <c r="AC1140">
        <v>15</v>
      </c>
      <c r="AD1140">
        <v>3</v>
      </c>
      <c r="AE1140">
        <v>3</v>
      </c>
      <c r="AF1140">
        <v>1</v>
      </c>
      <c r="AG1140">
        <v>32</v>
      </c>
      <c r="AH1140">
        <v>3</v>
      </c>
      <c r="AI1140">
        <v>8</v>
      </c>
      <c r="AJ1140">
        <v>12</v>
      </c>
      <c r="AK1140" t="str">
        <f>IF(Table2[[#This Row],[Alpha]]&gt;3%,"high performer",IF(Table2[[#This Row],[Alpha]]&gt;0%,"average performer","low performer"))</f>
        <v>high performer</v>
      </c>
      <c r="AL1140" s="8">
        <v>12164.396469244482</v>
      </c>
      <c r="AM1140">
        <f>Table2[[#This Row],[Salary]]/Table2[[#This Row],[Market Salary]]</f>
        <v>0.92441906414600894</v>
      </c>
      <c r="AN1140" t="str">
        <f>IF(AND(Table2[[#This Row],[Alpha]]&gt;3%,Table2[[#This Row],[Salary]]&lt;MEDIAN(G:G)),"Underpaid",IF(AND(Table2[[#This Row],[Alpha]]&lt;0,Table2[[#This Row],[Salary]]&gt;MEDIAN(G:G)),"Overpaid","Fair"))</f>
        <v>Fair</v>
      </c>
      <c r="AO1140" t="str">
        <f>IF(AND(Table2[[#This Row],[Alpha]]&gt;3%,Table2[[#This Row],[Tenure]]&gt;5),"Ready Now",IF(AND(Table2[[#This Row],[Alpha]]&gt;0,Table2[[#This Row],[Tenure]]&gt;3),"Ready Soon","Not Ready"))</f>
        <v>Ready Now</v>
      </c>
    </row>
    <row r="1141" spans="1:41" x14ac:dyDescent="0.35">
      <c r="A1141">
        <v>32</v>
      </c>
      <c r="B1141" t="s">
        <v>32</v>
      </c>
      <c r="C1141">
        <v>2</v>
      </c>
      <c r="D1141" t="s">
        <v>29</v>
      </c>
      <c r="E1141" t="s">
        <v>36</v>
      </c>
      <c r="F1141">
        <v>4</v>
      </c>
      <c r="G1141" s="7">
        <v>3312</v>
      </c>
      <c r="H1141" t="s">
        <v>32</v>
      </c>
      <c r="I1141">
        <v>3</v>
      </c>
      <c r="J1141">
        <v>3</v>
      </c>
      <c r="K1141" s="5">
        <v>0.1</v>
      </c>
      <c r="L1141" s="5">
        <v>0.11</v>
      </c>
      <c r="M1141" s="6">
        <f t="shared" si="51"/>
        <v>-9.999999999999995E-3</v>
      </c>
      <c r="N1141" s="8">
        <f t="shared" si="52"/>
        <v>662.40000000000009</v>
      </c>
      <c r="O1141">
        <v>500</v>
      </c>
      <c r="P1141" t="str">
        <f t="shared" si="53"/>
        <v>medium</v>
      </c>
      <c r="Q1141" t="s">
        <v>26</v>
      </c>
      <c r="R1141">
        <v>634</v>
      </c>
      <c r="S1141" t="s">
        <v>34</v>
      </c>
      <c r="T1141">
        <v>5</v>
      </c>
      <c r="U1141">
        <v>4</v>
      </c>
      <c r="V1141" t="s">
        <v>38</v>
      </c>
      <c r="W1141">
        <v>35</v>
      </c>
      <c r="X1141">
        <v>4</v>
      </c>
      <c r="Y1141">
        <v>1</v>
      </c>
      <c r="Z1141" t="s">
        <v>37</v>
      </c>
      <c r="AA1141">
        <v>18783</v>
      </c>
      <c r="AB1141">
        <v>3</v>
      </c>
      <c r="AC1141">
        <v>17</v>
      </c>
      <c r="AD1141">
        <v>3</v>
      </c>
      <c r="AE1141">
        <v>4</v>
      </c>
      <c r="AF1141">
        <v>2</v>
      </c>
      <c r="AG1141">
        <v>6</v>
      </c>
      <c r="AH1141">
        <v>3</v>
      </c>
      <c r="AI1141">
        <v>2</v>
      </c>
      <c r="AJ1141">
        <v>0</v>
      </c>
      <c r="AK1141" t="str">
        <f>IF(Table2[[#This Row],[Alpha]]&gt;3%,"high performer",IF(Table2[[#This Row],[Alpha]]&gt;0%,"average performer","low performer"))</f>
        <v>low performer</v>
      </c>
      <c r="AL1141" s="8">
        <v>4042.5588494938743</v>
      </c>
      <c r="AM1141">
        <f>Table2[[#This Row],[Salary]]/Table2[[#This Row],[Market Salary]]</f>
        <v>0.81928306384820104</v>
      </c>
      <c r="AN1141" t="str">
        <f>IF(AND(Table2[[#This Row],[Alpha]]&gt;3%,Table2[[#This Row],[Salary]]&lt;MEDIAN(G:G)),"Underpaid",IF(AND(Table2[[#This Row],[Alpha]]&lt;0,Table2[[#This Row],[Salary]]&gt;MEDIAN(G:G)),"Overpaid","Fair"))</f>
        <v>Fair</v>
      </c>
      <c r="AO1141" t="str">
        <f>IF(AND(Table2[[#This Row],[Alpha]]&gt;3%,Table2[[#This Row],[Tenure]]&gt;5),"Ready Now",IF(AND(Table2[[#This Row],[Alpha]]&gt;0,Table2[[#This Row],[Tenure]]&gt;3),"Ready Soon","Not Ready"))</f>
        <v>Not Ready</v>
      </c>
    </row>
    <row r="1142" spans="1:41" x14ac:dyDescent="0.35">
      <c r="A1142">
        <v>44</v>
      </c>
      <c r="B1142" t="s">
        <v>32</v>
      </c>
      <c r="C1142">
        <v>2</v>
      </c>
      <c r="D1142" t="s">
        <v>29</v>
      </c>
      <c r="E1142" t="s">
        <v>47</v>
      </c>
      <c r="F1142">
        <v>4</v>
      </c>
      <c r="G1142" s="7">
        <v>19049</v>
      </c>
      <c r="H1142" t="s">
        <v>25</v>
      </c>
      <c r="I1142">
        <v>2</v>
      </c>
      <c r="J1142">
        <v>22</v>
      </c>
      <c r="K1142" s="5">
        <v>0.12</v>
      </c>
      <c r="L1142" s="5">
        <v>7.0000000000000007E-2</v>
      </c>
      <c r="M1142" s="6">
        <f t="shared" si="51"/>
        <v>4.9999999999999989E-2</v>
      </c>
      <c r="N1142" s="8">
        <f t="shared" si="52"/>
        <v>3809.8</v>
      </c>
      <c r="O1142">
        <v>1200</v>
      </c>
      <c r="P1142" t="str">
        <f t="shared" si="53"/>
        <v>low</v>
      </c>
      <c r="Q1142" t="s">
        <v>26</v>
      </c>
      <c r="R1142">
        <v>1313</v>
      </c>
      <c r="S1142" t="s">
        <v>34</v>
      </c>
      <c r="T1142">
        <v>7</v>
      </c>
      <c r="U1142">
        <v>3</v>
      </c>
      <c r="V1142" t="s">
        <v>40</v>
      </c>
      <c r="W1142">
        <v>31</v>
      </c>
      <c r="X1142">
        <v>3</v>
      </c>
      <c r="Y1142">
        <v>5</v>
      </c>
      <c r="Z1142" t="s">
        <v>41</v>
      </c>
      <c r="AA1142">
        <v>3549</v>
      </c>
      <c r="AB1142">
        <v>0</v>
      </c>
      <c r="AC1142">
        <v>14</v>
      </c>
      <c r="AD1142">
        <v>3</v>
      </c>
      <c r="AE1142">
        <v>4</v>
      </c>
      <c r="AF1142">
        <v>1</v>
      </c>
      <c r="AG1142">
        <v>23</v>
      </c>
      <c r="AH1142">
        <v>4</v>
      </c>
      <c r="AI1142">
        <v>7</v>
      </c>
      <c r="AJ1142">
        <v>1</v>
      </c>
      <c r="AK1142" t="str">
        <f>IF(Table2[[#This Row],[Alpha]]&gt;3%,"high performer",IF(Table2[[#This Row],[Alpha]]&gt;0%,"average performer","low performer"))</f>
        <v>high performer</v>
      </c>
      <c r="AL1142" s="8">
        <v>22684.477222827587</v>
      </c>
      <c r="AM1142">
        <f>Table2[[#This Row],[Salary]]/Table2[[#This Row],[Market Salary]]</f>
        <v>0.83973722704223597</v>
      </c>
      <c r="AN1142" t="str">
        <f>IF(AND(Table2[[#This Row],[Alpha]]&gt;3%,Table2[[#This Row],[Salary]]&lt;MEDIAN(G:G)),"Underpaid",IF(AND(Table2[[#This Row],[Alpha]]&lt;0,Table2[[#This Row],[Salary]]&gt;MEDIAN(G:G)),"Overpaid","Fair"))</f>
        <v>Fair</v>
      </c>
      <c r="AO1142" t="str">
        <f>IF(AND(Table2[[#This Row],[Alpha]]&gt;3%,Table2[[#This Row],[Tenure]]&gt;5),"Ready Now",IF(AND(Table2[[#This Row],[Alpha]]&gt;0,Table2[[#This Row],[Tenure]]&gt;3),"Ready Soon","Not Ready"))</f>
        <v>Ready Now</v>
      </c>
    </row>
    <row r="1143" spans="1:41" x14ac:dyDescent="0.35">
      <c r="A1143">
        <v>30</v>
      </c>
      <c r="B1143" t="s">
        <v>32</v>
      </c>
      <c r="C1143">
        <v>2</v>
      </c>
      <c r="D1143" t="s">
        <v>35</v>
      </c>
      <c r="E1143" t="s">
        <v>36</v>
      </c>
      <c r="F1143">
        <v>2</v>
      </c>
      <c r="G1143" s="7">
        <v>2141</v>
      </c>
      <c r="H1143" t="s">
        <v>32</v>
      </c>
      <c r="I1143">
        <v>2</v>
      </c>
      <c r="J1143">
        <v>6</v>
      </c>
      <c r="K1143" s="5">
        <v>0.12</v>
      </c>
      <c r="L1143" s="5">
        <v>0.1</v>
      </c>
      <c r="M1143" s="6">
        <f t="shared" si="51"/>
        <v>1.999999999999999E-2</v>
      </c>
      <c r="N1143" s="8">
        <f t="shared" si="52"/>
        <v>428.20000000000005</v>
      </c>
      <c r="O1143">
        <v>500</v>
      </c>
      <c r="P1143" t="str">
        <f t="shared" si="53"/>
        <v>High</v>
      </c>
      <c r="Q1143" t="s">
        <v>26</v>
      </c>
      <c r="R1143">
        <v>241</v>
      </c>
      <c r="S1143" t="s">
        <v>34</v>
      </c>
      <c r="T1143">
        <v>7</v>
      </c>
      <c r="U1143">
        <v>3</v>
      </c>
      <c r="V1143" t="s">
        <v>40</v>
      </c>
      <c r="W1143">
        <v>48</v>
      </c>
      <c r="X1143">
        <v>2</v>
      </c>
      <c r="Y1143">
        <v>1</v>
      </c>
      <c r="Z1143" t="s">
        <v>37</v>
      </c>
      <c r="AA1143">
        <v>5348</v>
      </c>
      <c r="AB1143">
        <v>1</v>
      </c>
      <c r="AC1143">
        <v>12</v>
      </c>
      <c r="AD1143">
        <v>3</v>
      </c>
      <c r="AE1143">
        <v>2</v>
      </c>
      <c r="AF1143">
        <v>1</v>
      </c>
      <c r="AG1143">
        <v>6</v>
      </c>
      <c r="AH1143">
        <v>3</v>
      </c>
      <c r="AI1143">
        <v>4</v>
      </c>
      <c r="AJ1143">
        <v>1</v>
      </c>
      <c r="AK1143" t="str">
        <f>IF(Table2[[#This Row],[Alpha]]&gt;3%,"high performer",IF(Table2[[#This Row],[Alpha]]&gt;0%,"average performer","low performer"))</f>
        <v>average performer</v>
      </c>
      <c r="AL1143" s="8">
        <v>2520.8206187968931</v>
      </c>
      <c r="AM1143">
        <f>Table2[[#This Row],[Salary]]/Table2[[#This Row],[Market Salary]]</f>
        <v>0.84932659786868558</v>
      </c>
      <c r="AN1143" t="str">
        <f>IF(AND(Table2[[#This Row],[Alpha]]&gt;3%,Table2[[#This Row],[Salary]]&lt;MEDIAN(G:G)),"Underpaid",IF(AND(Table2[[#This Row],[Alpha]]&lt;0,Table2[[#This Row],[Salary]]&gt;MEDIAN(G:G)),"Overpaid","Fair"))</f>
        <v>Fair</v>
      </c>
      <c r="AO1143" t="str">
        <f>IF(AND(Table2[[#This Row],[Alpha]]&gt;3%,Table2[[#This Row],[Tenure]]&gt;5),"Ready Now",IF(AND(Table2[[#This Row],[Alpha]]&gt;0,Table2[[#This Row],[Tenure]]&gt;3),"Ready Soon","Not Ready"))</f>
        <v>Ready Soon</v>
      </c>
    </row>
    <row r="1144" spans="1:41" x14ac:dyDescent="0.35">
      <c r="A1144">
        <v>45</v>
      </c>
      <c r="B1144" t="s">
        <v>32</v>
      </c>
      <c r="C1144">
        <v>3</v>
      </c>
      <c r="D1144" t="s">
        <v>29</v>
      </c>
      <c r="E1144" t="s">
        <v>39</v>
      </c>
      <c r="F1144">
        <v>1</v>
      </c>
      <c r="G1144" s="7">
        <v>5769</v>
      </c>
      <c r="H1144" t="s">
        <v>25</v>
      </c>
      <c r="I1144">
        <v>3</v>
      </c>
      <c r="J1144">
        <v>10</v>
      </c>
      <c r="K1144" s="5">
        <v>0.08</v>
      </c>
      <c r="L1144" s="5">
        <v>0.1</v>
      </c>
      <c r="M1144" s="6">
        <f t="shared" si="51"/>
        <v>-2.0000000000000004E-2</v>
      </c>
      <c r="N1144" s="8">
        <f t="shared" si="52"/>
        <v>1153.8</v>
      </c>
      <c r="O1144">
        <v>500</v>
      </c>
      <c r="P1144" t="str">
        <f t="shared" si="53"/>
        <v>low</v>
      </c>
      <c r="Q1144" t="s">
        <v>26</v>
      </c>
      <c r="R1144">
        <v>1015</v>
      </c>
      <c r="S1144" t="s">
        <v>34</v>
      </c>
      <c r="T1144">
        <v>5</v>
      </c>
      <c r="U1144">
        <v>5</v>
      </c>
      <c r="V1144" t="s">
        <v>40</v>
      </c>
      <c r="W1144">
        <v>50</v>
      </c>
      <c r="X1144">
        <v>1</v>
      </c>
      <c r="Y1144">
        <v>2</v>
      </c>
      <c r="Z1144" t="s">
        <v>31</v>
      </c>
      <c r="AA1144">
        <v>23447</v>
      </c>
      <c r="AB1144">
        <v>1</v>
      </c>
      <c r="AC1144">
        <v>14</v>
      </c>
      <c r="AD1144">
        <v>3</v>
      </c>
      <c r="AE1144">
        <v>1</v>
      </c>
      <c r="AF1144">
        <v>0</v>
      </c>
      <c r="AG1144">
        <v>10</v>
      </c>
      <c r="AH1144">
        <v>3</v>
      </c>
      <c r="AI1144">
        <v>7</v>
      </c>
      <c r="AJ1144">
        <v>1</v>
      </c>
      <c r="AK1144" t="str">
        <f>IF(Table2[[#This Row],[Alpha]]&gt;3%,"high performer",IF(Table2[[#This Row],[Alpha]]&gt;0%,"average performer","low performer"))</f>
        <v>low performer</v>
      </c>
      <c r="AL1144" s="8">
        <v>5843.2147144335586</v>
      </c>
      <c r="AM1144">
        <f>Table2[[#This Row],[Salary]]/Table2[[#This Row],[Market Salary]]</f>
        <v>0.98729899241076358</v>
      </c>
      <c r="AN1144" t="str">
        <f>IF(AND(Table2[[#This Row],[Alpha]]&gt;3%,Table2[[#This Row],[Salary]]&lt;MEDIAN(G:G)),"Underpaid",IF(AND(Table2[[#This Row],[Alpha]]&lt;0,Table2[[#This Row],[Salary]]&gt;MEDIAN(G:G)),"Overpaid","Fair"))</f>
        <v>Overpaid</v>
      </c>
      <c r="AO1144" t="str">
        <f>IF(AND(Table2[[#This Row],[Alpha]]&gt;3%,Table2[[#This Row],[Tenure]]&gt;5),"Ready Now",IF(AND(Table2[[#This Row],[Alpha]]&gt;0,Table2[[#This Row],[Tenure]]&gt;3),"Ready Soon","Not Ready"))</f>
        <v>Not Ready</v>
      </c>
    </row>
    <row r="1145" spans="1:41" x14ac:dyDescent="0.35">
      <c r="A1145">
        <v>45</v>
      </c>
      <c r="B1145" t="s">
        <v>32</v>
      </c>
      <c r="C1145">
        <v>1</v>
      </c>
      <c r="D1145" t="s">
        <v>35</v>
      </c>
      <c r="E1145" t="s">
        <v>30</v>
      </c>
      <c r="F1145">
        <v>1</v>
      </c>
      <c r="G1145" s="7">
        <v>4385</v>
      </c>
      <c r="H1145" t="s">
        <v>32</v>
      </c>
      <c r="I1145">
        <v>3</v>
      </c>
      <c r="J1145">
        <v>10</v>
      </c>
      <c r="K1145" s="5">
        <v>0.15</v>
      </c>
      <c r="L1145" s="5">
        <v>7.0000000000000007E-2</v>
      </c>
      <c r="M1145" s="6">
        <f t="shared" si="51"/>
        <v>7.9999999999999988E-2</v>
      </c>
      <c r="N1145" s="8">
        <f t="shared" si="52"/>
        <v>877</v>
      </c>
      <c r="O1145">
        <v>3000</v>
      </c>
      <c r="P1145" t="str">
        <f t="shared" si="53"/>
        <v>low</v>
      </c>
      <c r="Q1145" t="s">
        <v>44</v>
      </c>
      <c r="R1145">
        <v>336</v>
      </c>
      <c r="S1145" t="s">
        <v>27</v>
      </c>
      <c r="T1145">
        <v>26</v>
      </c>
      <c r="U1145">
        <v>3</v>
      </c>
      <c r="V1145" t="s">
        <v>48</v>
      </c>
      <c r="W1145">
        <v>52</v>
      </c>
      <c r="X1145">
        <v>2</v>
      </c>
      <c r="Y1145">
        <v>2</v>
      </c>
      <c r="Z1145" t="s">
        <v>37</v>
      </c>
      <c r="AA1145">
        <v>24162</v>
      </c>
      <c r="AB1145">
        <v>1</v>
      </c>
      <c r="AC1145">
        <v>15</v>
      </c>
      <c r="AD1145">
        <v>3</v>
      </c>
      <c r="AE1145">
        <v>1</v>
      </c>
      <c r="AF1145">
        <v>1</v>
      </c>
      <c r="AG1145">
        <v>10</v>
      </c>
      <c r="AH1145">
        <v>2</v>
      </c>
      <c r="AI1145">
        <v>7</v>
      </c>
      <c r="AJ1145">
        <v>4</v>
      </c>
      <c r="AK1145" t="str">
        <f>IF(Table2[[#This Row],[Alpha]]&gt;3%,"high performer",IF(Table2[[#This Row],[Alpha]]&gt;0%,"average performer","low performer"))</f>
        <v>high performer</v>
      </c>
      <c r="AL1145" s="8">
        <v>4652.2010314303825</v>
      </c>
      <c r="AM1145">
        <f>Table2[[#This Row],[Salary]]/Table2[[#This Row],[Market Salary]]</f>
        <v>0.94256459907360712</v>
      </c>
      <c r="AN1145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145" t="str">
        <f>IF(AND(Table2[[#This Row],[Alpha]]&gt;3%,Table2[[#This Row],[Tenure]]&gt;5),"Ready Now",IF(AND(Table2[[#This Row],[Alpha]]&gt;0,Table2[[#This Row],[Tenure]]&gt;3),"Ready Soon","Not Ready"))</f>
        <v>Ready Now</v>
      </c>
    </row>
    <row r="1146" spans="1:41" x14ac:dyDescent="0.35">
      <c r="A1146">
        <v>31</v>
      </c>
      <c r="B1146" t="s">
        <v>32</v>
      </c>
      <c r="C1146">
        <v>4</v>
      </c>
      <c r="D1146" t="s">
        <v>35</v>
      </c>
      <c r="E1146" t="s">
        <v>30</v>
      </c>
      <c r="F1146">
        <v>1</v>
      </c>
      <c r="G1146" s="7">
        <v>5332</v>
      </c>
      <c r="H1146" t="s">
        <v>32</v>
      </c>
      <c r="I1146">
        <v>3</v>
      </c>
      <c r="J1146">
        <v>5</v>
      </c>
      <c r="K1146" s="5">
        <v>0.1</v>
      </c>
      <c r="L1146" s="5">
        <v>0.1</v>
      </c>
      <c r="M1146" s="6">
        <f t="shared" si="51"/>
        <v>0</v>
      </c>
      <c r="N1146" s="8">
        <f t="shared" si="52"/>
        <v>1066.4000000000001</v>
      </c>
      <c r="O1146">
        <v>3000</v>
      </c>
      <c r="P1146" t="str">
        <f t="shared" si="53"/>
        <v>low</v>
      </c>
      <c r="Q1146" t="s">
        <v>33</v>
      </c>
      <c r="R1146">
        <v>715</v>
      </c>
      <c r="S1146" t="s">
        <v>27</v>
      </c>
      <c r="T1146">
        <v>2</v>
      </c>
      <c r="U1146">
        <v>4</v>
      </c>
      <c r="V1146" t="s">
        <v>38</v>
      </c>
      <c r="W1146">
        <v>54</v>
      </c>
      <c r="X1146">
        <v>3</v>
      </c>
      <c r="Y1146">
        <v>2</v>
      </c>
      <c r="Z1146" t="s">
        <v>31</v>
      </c>
      <c r="AA1146">
        <v>21602</v>
      </c>
      <c r="AB1146">
        <v>7</v>
      </c>
      <c r="AC1146">
        <v>13</v>
      </c>
      <c r="AD1146">
        <v>3</v>
      </c>
      <c r="AE1146">
        <v>4</v>
      </c>
      <c r="AF1146">
        <v>0</v>
      </c>
      <c r="AG1146">
        <v>10</v>
      </c>
      <c r="AH1146">
        <v>3</v>
      </c>
      <c r="AI1146">
        <v>2</v>
      </c>
      <c r="AJ1146">
        <v>0</v>
      </c>
      <c r="AK1146" t="str">
        <f>IF(Table2[[#This Row],[Alpha]]&gt;3%,"high performer",IF(Table2[[#This Row],[Alpha]]&gt;0%,"average performer","low performer"))</f>
        <v>low performer</v>
      </c>
      <c r="AL1146" s="8">
        <v>6861.2297489344846</v>
      </c>
      <c r="AM1146">
        <f>Table2[[#This Row],[Salary]]/Table2[[#This Row],[Market Salary]]</f>
        <v>0.77712016578777787</v>
      </c>
      <c r="AN1146" t="str">
        <f>IF(AND(Table2[[#This Row],[Alpha]]&gt;3%,Table2[[#This Row],[Salary]]&lt;MEDIAN(G:G)),"Underpaid",IF(AND(Table2[[#This Row],[Alpha]]&lt;0,Table2[[#This Row],[Salary]]&gt;MEDIAN(G:G)),"Overpaid","Fair"))</f>
        <v>Fair</v>
      </c>
      <c r="AO1146" t="str">
        <f>IF(AND(Table2[[#This Row],[Alpha]]&gt;3%,Table2[[#This Row],[Tenure]]&gt;5),"Ready Now",IF(AND(Table2[[#This Row],[Alpha]]&gt;0,Table2[[#This Row],[Tenure]]&gt;3),"Ready Soon","Not Ready"))</f>
        <v>Not Ready</v>
      </c>
    </row>
    <row r="1147" spans="1:41" x14ac:dyDescent="0.35">
      <c r="A1147">
        <v>36</v>
      </c>
      <c r="B1147" t="s">
        <v>32</v>
      </c>
      <c r="C1147">
        <v>3</v>
      </c>
      <c r="D1147" t="s">
        <v>29</v>
      </c>
      <c r="E1147" t="s">
        <v>42</v>
      </c>
      <c r="F1147">
        <v>3</v>
      </c>
      <c r="G1147" s="7">
        <v>4663</v>
      </c>
      <c r="H1147" t="s">
        <v>25</v>
      </c>
      <c r="I1147">
        <v>3</v>
      </c>
      <c r="J1147">
        <v>3</v>
      </c>
      <c r="K1147" s="5">
        <v>0.08</v>
      </c>
      <c r="L1147" s="5">
        <v>7.0000000000000007E-2</v>
      </c>
      <c r="M1147" s="6">
        <f t="shared" si="51"/>
        <v>9.999999999999995E-3</v>
      </c>
      <c r="N1147" s="8">
        <f t="shared" si="52"/>
        <v>932.6</v>
      </c>
      <c r="O1147">
        <v>4500</v>
      </c>
      <c r="P1147" t="str">
        <f t="shared" si="53"/>
        <v>low</v>
      </c>
      <c r="Q1147" t="s">
        <v>26</v>
      </c>
      <c r="R1147">
        <v>559</v>
      </c>
      <c r="S1147" t="s">
        <v>34</v>
      </c>
      <c r="T1147">
        <v>12</v>
      </c>
      <c r="U1147">
        <v>4</v>
      </c>
      <c r="V1147" t="s">
        <v>28</v>
      </c>
      <c r="W1147">
        <v>76</v>
      </c>
      <c r="X1147">
        <v>3</v>
      </c>
      <c r="Y1147">
        <v>2</v>
      </c>
      <c r="Z1147" t="s">
        <v>37</v>
      </c>
      <c r="AA1147">
        <v>12421</v>
      </c>
      <c r="AB1147">
        <v>9</v>
      </c>
      <c r="AC1147">
        <v>12</v>
      </c>
      <c r="AD1147">
        <v>3</v>
      </c>
      <c r="AE1147">
        <v>2</v>
      </c>
      <c r="AF1147">
        <v>2</v>
      </c>
      <c r="AG1147">
        <v>7</v>
      </c>
      <c r="AH1147">
        <v>2</v>
      </c>
      <c r="AI1147">
        <v>2</v>
      </c>
      <c r="AJ1147">
        <v>1</v>
      </c>
      <c r="AK1147" t="str">
        <f>IF(Table2[[#This Row],[Alpha]]&gt;3%,"high performer",IF(Table2[[#This Row],[Alpha]]&gt;0%,"average performer","low performer"))</f>
        <v>average performer</v>
      </c>
      <c r="AL1147" s="8">
        <v>5529.7357086137781</v>
      </c>
      <c r="AM1147">
        <f>Table2[[#This Row],[Salary]]/Table2[[#This Row],[Market Salary]]</f>
        <v>0.84325910779720503</v>
      </c>
      <c r="AN1147" t="str">
        <f>IF(AND(Table2[[#This Row],[Alpha]]&gt;3%,Table2[[#This Row],[Salary]]&lt;MEDIAN(G:G)),"Underpaid",IF(AND(Table2[[#This Row],[Alpha]]&lt;0,Table2[[#This Row],[Salary]]&gt;MEDIAN(G:G)),"Overpaid","Fair"))</f>
        <v>Fair</v>
      </c>
      <c r="AO1147" t="str">
        <f>IF(AND(Table2[[#This Row],[Alpha]]&gt;3%,Table2[[#This Row],[Tenure]]&gt;5),"Ready Now",IF(AND(Table2[[#This Row],[Alpha]]&gt;0,Table2[[#This Row],[Tenure]]&gt;3),"Ready Soon","Not Ready"))</f>
        <v>Not Ready</v>
      </c>
    </row>
    <row r="1148" spans="1:41" x14ac:dyDescent="0.35">
      <c r="A1148">
        <v>34</v>
      </c>
      <c r="B1148" t="s">
        <v>32</v>
      </c>
      <c r="C1148">
        <v>3</v>
      </c>
      <c r="D1148" t="s">
        <v>35</v>
      </c>
      <c r="E1148" t="s">
        <v>42</v>
      </c>
      <c r="F1148">
        <v>4</v>
      </c>
      <c r="G1148" s="7">
        <v>4724</v>
      </c>
      <c r="H1148" t="s">
        <v>32</v>
      </c>
      <c r="I1148">
        <v>3</v>
      </c>
      <c r="J1148">
        <v>9</v>
      </c>
      <c r="K1148" s="5">
        <v>0.1</v>
      </c>
      <c r="L1148" s="5">
        <v>0.1</v>
      </c>
      <c r="M1148" s="6">
        <f t="shared" si="51"/>
        <v>0</v>
      </c>
      <c r="N1148" s="8">
        <f t="shared" si="52"/>
        <v>944.80000000000007</v>
      </c>
      <c r="O1148">
        <v>500</v>
      </c>
      <c r="P1148" t="str">
        <f t="shared" si="53"/>
        <v>low</v>
      </c>
      <c r="Q1148" t="s">
        <v>33</v>
      </c>
      <c r="R1148">
        <v>426</v>
      </c>
      <c r="S1148" t="s">
        <v>34</v>
      </c>
      <c r="T1148">
        <v>10</v>
      </c>
      <c r="U1148">
        <v>4</v>
      </c>
      <c r="V1148" t="s">
        <v>28</v>
      </c>
      <c r="W1148">
        <v>42</v>
      </c>
      <c r="X1148">
        <v>4</v>
      </c>
      <c r="Y1148">
        <v>2</v>
      </c>
      <c r="Z1148" t="s">
        <v>41</v>
      </c>
      <c r="AA1148">
        <v>17000</v>
      </c>
      <c r="AB1148">
        <v>1</v>
      </c>
      <c r="AC1148">
        <v>13</v>
      </c>
      <c r="AD1148">
        <v>3</v>
      </c>
      <c r="AE1148">
        <v>1</v>
      </c>
      <c r="AF1148">
        <v>1</v>
      </c>
      <c r="AG1148">
        <v>9</v>
      </c>
      <c r="AH1148">
        <v>3</v>
      </c>
      <c r="AI1148">
        <v>7</v>
      </c>
      <c r="AJ1148">
        <v>7</v>
      </c>
      <c r="AK1148" t="str">
        <f>IF(Table2[[#This Row],[Alpha]]&gt;3%,"high performer",IF(Table2[[#This Row],[Alpha]]&gt;0%,"average performer","low performer"))</f>
        <v>low performer</v>
      </c>
      <c r="AL1148" s="8">
        <v>4821.6936061953511</v>
      </c>
      <c r="AM1148">
        <f>Table2[[#This Row],[Salary]]/Table2[[#This Row],[Market Salary]]</f>
        <v>0.97973873618393637</v>
      </c>
      <c r="AN1148" t="str">
        <f>IF(AND(Table2[[#This Row],[Alpha]]&gt;3%,Table2[[#This Row],[Salary]]&lt;MEDIAN(G:G)),"Underpaid",IF(AND(Table2[[#This Row],[Alpha]]&lt;0,Table2[[#This Row],[Salary]]&gt;MEDIAN(G:G)),"Overpaid","Fair"))</f>
        <v>Fair</v>
      </c>
      <c r="AO1148" t="str">
        <f>IF(AND(Table2[[#This Row],[Alpha]]&gt;3%,Table2[[#This Row],[Tenure]]&gt;5),"Ready Now",IF(AND(Table2[[#This Row],[Alpha]]&gt;0,Table2[[#This Row],[Tenure]]&gt;3),"Ready Soon","Not Ready"))</f>
        <v>Not Ready</v>
      </c>
    </row>
    <row r="1149" spans="1:41" x14ac:dyDescent="0.35">
      <c r="A1149">
        <v>49</v>
      </c>
      <c r="B1149" t="s">
        <v>32</v>
      </c>
      <c r="C1149">
        <v>3</v>
      </c>
      <c r="D1149" t="s">
        <v>29</v>
      </c>
      <c r="E1149" t="s">
        <v>39</v>
      </c>
      <c r="F1149">
        <v>1</v>
      </c>
      <c r="G1149" s="7">
        <v>3211</v>
      </c>
      <c r="H1149" t="s">
        <v>32</v>
      </c>
      <c r="I1149">
        <v>2</v>
      </c>
      <c r="J1149">
        <v>9</v>
      </c>
      <c r="K1149" s="5">
        <v>0.08</v>
      </c>
      <c r="L1149" s="5">
        <v>0.09</v>
      </c>
      <c r="M1149" s="6">
        <f t="shared" si="51"/>
        <v>-9.999999999999995E-3</v>
      </c>
      <c r="N1149" s="8">
        <f t="shared" si="52"/>
        <v>642.20000000000005</v>
      </c>
      <c r="O1149">
        <v>1200</v>
      </c>
      <c r="P1149" t="str">
        <f t="shared" si="53"/>
        <v>low</v>
      </c>
      <c r="Q1149" t="s">
        <v>26</v>
      </c>
      <c r="R1149">
        <v>722</v>
      </c>
      <c r="S1149" t="s">
        <v>34</v>
      </c>
      <c r="T1149">
        <v>25</v>
      </c>
      <c r="U1149">
        <v>4</v>
      </c>
      <c r="V1149" t="s">
        <v>28</v>
      </c>
      <c r="W1149">
        <v>84</v>
      </c>
      <c r="X1149">
        <v>3</v>
      </c>
      <c r="Y1149">
        <v>1</v>
      </c>
      <c r="Z1149" t="s">
        <v>37</v>
      </c>
      <c r="AA1149">
        <v>22102</v>
      </c>
      <c r="AB1149">
        <v>1</v>
      </c>
      <c r="AC1149">
        <v>14</v>
      </c>
      <c r="AD1149">
        <v>3</v>
      </c>
      <c r="AE1149">
        <v>4</v>
      </c>
      <c r="AF1149">
        <v>1</v>
      </c>
      <c r="AG1149">
        <v>10</v>
      </c>
      <c r="AH1149">
        <v>3</v>
      </c>
      <c r="AI1149">
        <v>6</v>
      </c>
      <c r="AJ1149">
        <v>1</v>
      </c>
      <c r="AK1149" t="str">
        <f>IF(Table2[[#This Row],[Alpha]]&gt;3%,"high performer",IF(Table2[[#This Row],[Alpha]]&gt;0%,"average performer","low performer"))</f>
        <v>low performer</v>
      </c>
      <c r="AL1149" s="8">
        <v>3731.6673595032898</v>
      </c>
      <c r="AM1149">
        <f>Table2[[#This Row],[Salary]]/Table2[[#This Row],[Market Salary]]</f>
        <v>0.86047326587742956</v>
      </c>
      <c r="AN1149" t="str">
        <f>IF(AND(Table2[[#This Row],[Alpha]]&gt;3%,Table2[[#This Row],[Salary]]&lt;MEDIAN(G:G)),"Underpaid",IF(AND(Table2[[#This Row],[Alpha]]&lt;0,Table2[[#This Row],[Salary]]&gt;MEDIAN(G:G)),"Overpaid","Fair"))</f>
        <v>Fair</v>
      </c>
      <c r="AO1149" t="str">
        <f>IF(AND(Table2[[#This Row],[Alpha]]&gt;3%,Table2[[#This Row],[Tenure]]&gt;5),"Ready Now",IF(AND(Table2[[#This Row],[Alpha]]&gt;0,Table2[[#This Row],[Tenure]]&gt;3),"Ready Soon","Not Ready"))</f>
        <v>Not Ready</v>
      </c>
    </row>
    <row r="1150" spans="1:41" x14ac:dyDescent="0.35">
      <c r="A1150">
        <v>39</v>
      </c>
      <c r="B1150" t="s">
        <v>32</v>
      </c>
      <c r="C1150">
        <v>2</v>
      </c>
      <c r="D1150" t="s">
        <v>35</v>
      </c>
      <c r="E1150" t="s">
        <v>42</v>
      </c>
      <c r="F1150">
        <v>1</v>
      </c>
      <c r="G1150" s="7">
        <v>5377</v>
      </c>
      <c r="H1150" t="s">
        <v>32</v>
      </c>
      <c r="I1150">
        <v>3</v>
      </c>
      <c r="J1150">
        <v>7</v>
      </c>
      <c r="K1150" s="5">
        <v>0.08</v>
      </c>
      <c r="L1150" s="5">
        <v>0.1</v>
      </c>
      <c r="M1150" s="6">
        <f t="shared" si="51"/>
        <v>-2.0000000000000004E-2</v>
      </c>
      <c r="N1150" s="8">
        <f t="shared" si="52"/>
        <v>1075.4000000000001</v>
      </c>
      <c r="O1150">
        <v>1200</v>
      </c>
      <c r="P1150" t="str">
        <f t="shared" si="53"/>
        <v>low</v>
      </c>
      <c r="Q1150" t="s">
        <v>26</v>
      </c>
      <c r="R1150">
        <v>1387</v>
      </c>
      <c r="S1150" t="s">
        <v>34</v>
      </c>
      <c r="T1150">
        <v>10</v>
      </c>
      <c r="U1150">
        <v>5</v>
      </c>
      <c r="V1150" t="s">
        <v>40</v>
      </c>
      <c r="W1150">
        <v>76</v>
      </c>
      <c r="X1150">
        <v>3</v>
      </c>
      <c r="Y1150">
        <v>2</v>
      </c>
      <c r="Z1150" t="s">
        <v>37</v>
      </c>
      <c r="AA1150">
        <v>3835</v>
      </c>
      <c r="AB1150">
        <v>2</v>
      </c>
      <c r="AC1150">
        <v>13</v>
      </c>
      <c r="AD1150">
        <v>3</v>
      </c>
      <c r="AE1150">
        <v>4</v>
      </c>
      <c r="AF1150">
        <v>3</v>
      </c>
      <c r="AG1150">
        <v>10</v>
      </c>
      <c r="AH1150">
        <v>3</v>
      </c>
      <c r="AI1150">
        <v>7</v>
      </c>
      <c r="AJ1150">
        <v>7</v>
      </c>
      <c r="AK1150" t="str">
        <f>IF(Table2[[#This Row],[Alpha]]&gt;3%,"high performer",IF(Table2[[#This Row],[Alpha]]&gt;0%,"average performer","low performer"))</f>
        <v>low performer</v>
      </c>
      <c r="AL1150" s="8">
        <v>5619.5974733751091</v>
      </c>
      <c r="AM1150">
        <f>Table2[[#This Row],[Salary]]/Table2[[#This Row],[Market Salary]]</f>
        <v>0.95683009779178974</v>
      </c>
      <c r="AN1150" t="str">
        <f>IF(AND(Table2[[#This Row],[Alpha]]&gt;3%,Table2[[#This Row],[Salary]]&lt;MEDIAN(G:G)),"Underpaid",IF(AND(Table2[[#This Row],[Alpha]]&lt;0,Table2[[#This Row],[Salary]]&gt;MEDIAN(G:G)),"Overpaid","Fair"))</f>
        <v>Overpaid</v>
      </c>
      <c r="AO1150" t="str">
        <f>IF(AND(Table2[[#This Row],[Alpha]]&gt;3%,Table2[[#This Row],[Tenure]]&gt;5),"Ready Now",IF(AND(Table2[[#This Row],[Alpha]]&gt;0,Table2[[#This Row],[Tenure]]&gt;3),"Ready Soon","Not Ready"))</f>
        <v>Not Ready</v>
      </c>
    </row>
    <row r="1151" spans="1:41" x14ac:dyDescent="0.35">
      <c r="A1151">
        <v>27</v>
      </c>
      <c r="B1151" t="s">
        <v>32</v>
      </c>
      <c r="C1151">
        <v>4</v>
      </c>
      <c r="D1151" t="s">
        <v>35</v>
      </c>
      <c r="E1151" t="s">
        <v>39</v>
      </c>
      <c r="F1151">
        <v>1</v>
      </c>
      <c r="G1151" s="7">
        <v>4066</v>
      </c>
      <c r="H1151" t="s">
        <v>32</v>
      </c>
      <c r="I1151">
        <v>3</v>
      </c>
      <c r="J1151">
        <v>7</v>
      </c>
      <c r="K1151" s="5">
        <v>0.15</v>
      </c>
      <c r="L1151" s="5">
        <v>7.0000000000000007E-2</v>
      </c>
      <c r="M1151" s="6">
        <f t="shared" si="51"/>
        <v>7.9999999999999988E-2</v>
      </c>
      <c r="N1151" s="8">
        <f t="shared" si="52"/>
        <v>813.2</v>
      </c>
      <c r="O1151">
        <v>1200</v>
      </c>
      <c r="P1151" t="str">
        <f t="shared" si="53"/>
        <v>low</v>
      </c>
      <c r="Q1151" t="s">
        <v>26</v>
      </c>
      <c r="R1151">
        <v>1302</v>
      </c>
      <c r="S1151" t="s">
        <v>34</v>
      </c>
      <c r="T1151">
        <v>19</v>
      </c>
      <c r="U1151">
        <v>3</v>
      </c>
      <c r="V1151" t="s">
        <v>38</v>
      </c>
      <c r="W1151">
        <v>67</v>
      </c>
      <c r="X1151">
        <v>2</v>
      </c>
      <c r="Y1151">
        <v>1</v>
      </c>
      <c r="Z1151" t="s">
        <v>41</v>
      </c>
      <c r="AA1151">
        <v>16290</v>
      </c>
      <c r="AB1151">
        <v>1</v>
      </c>
      <c r="AC1151">
        <v>11</v>
      </c>
      <c r="AD1151">
        <v>3</v>
      </c>
      <c r="AE1151">
        <v>1</v>
      </c>
      <c r="AF1151">
        <v>2</v>
      </c>
      <c r="AG1151">
        <v>7</v>
      </c>
      <c r="AH1151">
        <v>3</v>
      </c>
      <c r="AI1151">
        <v>7</v>
      </c>
      <c r="AJ1151">
        <v>0</v>
      </c>
      <c r="AK1151" t="str">
        <f>IF(Table2[[#This Row],[Alpha]]&gt;3%,"high performer",IF(Table2[[#This Row],[Alpha]]&gt;0%,"average performer","low performer"))</f>
        <v>high performer</v>
      </c>
      <c r="AL1151" s="8">
        <v>4780.9026112963265</v>
      </c>
      <c r="AM1151">
        <f>Table2[[#This Row],[Salary]]/Table2[[#This Row],[Market Salary]]</f>
        <v>0.85046702068200397</v>
      </c>
      <c r="AN1151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151" t="str">
        <f>IF(AND(Table2[[#This Row],[Alpha]]&gt;3%,Table2[[#This Row],[Tenure]]&gt;5),"Ready Now",IF(AND(Table2[[#This Row],[Alpha]]&gt;0,Table2[[#This Row],[Tenure]]&gt;3),"Ready Soon","Not Ready"))</f>
        <v>Ready Now</v>
      </c>
    </row>
    <row r="1152" spans="1:41" x14ac:dyDescent="0.35">
      <c r="A1152">
        <v>35</v>
      </c>
      <c r="B1152" t="s">
        <v>32</v>
      </c>
      <c r="C1152">
        <v>2</v>
      </c>
      <c r="D1152" t="s">
        <v>35</v>
      </c>
      <c r="E1152" t="s">
        <v>36</v>
      </c>
      <c r="F1152">
        <v>1</v>
      </c>
      <c r="G1152" s="7">
        <v>5208</v>
      </c>
      <c r="H1152" t="s">
        <v>32</v>
      </c>
      <c r="I1152">
        <v>3</v>
      </c>
      <c r="J1152">
        <v>16</v>
      </c>
      <c r="K1152" s="5">
        <v>0.08</v>
      </c>
      <c r="L1152" s="5">
        <v>0.1</v>
      </c>
      <c r="M1152" s="6">
        <f t="shared" si="51"/>
        <v>-2.0000000000000004E-2</v>
      </c>
      <c r="N1152" s="8">
        <f t="shared" si="52"/>
        <v>1041.6000000000001</v>
      </c>
      <c r="O1152">
        <v>3000</v>
      </c>
      <c r="P1152" t="str">
        <f t="shared" si="53"/>
        <v>low</v>
      </c>
      <c r="Q1152" t="s">
        <v>26</v>
      </c>
      <c r="R1152">
        <v>819</v>
      </c>
      <c r="S1152" t="s">
        <v>34</v>
      </c>
      <c r="T1152">
        <v>18</v>
      </c>
      <c r="U1152">
        <v>5</v>
      </c>
      <c r="V1152" t="s">
        <v>28</v>
      </c>
      <c r="W1152">
        <v>48</v>
      </c>
      <c r="X1152">
        <v>4</v>
      </c>
      <c r="Y1152">
        <v>2</v>
      </c>
      <c r="Z1152" t="s">
        <v>37</v>
      </c>
      <c r="AA1152">
        <v>26312</v>
      </c>
      <c r="AB1152">
        <v>1</v>
      </c>
      <c r="AC1152">
        <v>11</v>
      </c>
      <c r="AD1152">
        <v>3</v>
      </c>
      <c r="AE1152">
        <v>4</v>
      </c>
      <c r="AF1152">
        <v>0</v>
      </c>
      <c r="AG1152">
        <v>16</v>
      </c>
      <c r="AH1152">
        <v>2</v>
      </c>
      <c r="AI1152">
        <v>15</v>
      </c>
      <c r="AJ1152">
        <v>1</v>
      </c>
      <c r="AK1152" t="str">
        <f>IF(Table2[[#This Row],[Alpha]]&gt;3%,"high performer",IF(Table2[[#This Row],[Alpha]]&gt;0%,"average performer","low performer"))</f>
        <v>low performer</v>
      </c>
      <c r="AL1152" s="8">
        <v>6589.8643943358966</v>
      </c>
      <c r="AM1152">
        <f>Table2[[#This Row],[Salary]]/Table2[[#This Row],[Market Salary]]</f>
        <v>0.79030457811489518</v>
      </c>
      <c r="AN1152" t="str">
        <f>IF(AND(Table2[[#This Row],[Alpha]]&gt;3%,Table2[[#This Row],[Salary]]&lt;MEDIAN(G:G)),"Underpaid",IF(AND(Table2[[#This Row],[Alpha]]&lt;0,Table2[[#This Row],[Salary]]&gt;MEDIAN(G:G)),"Overpaid","Fair"))</f>
        <v>Overpaid</v>
      </c>
      <c r="AO1152" t="str">
        <f>IF(AND(Table2[[#This Row],[Alpha]]&gt;3%,Table2[[#This Row],[Tenure]]&gt;5),"Ready Now",IF(AND(Table2[[#This Row],[Alpha]]&gt;0,Table2[[#This Row],[Tenure]]&gt;3),"Ready Soon","Not Ready"))</f>
        <v>Not Ready</v>
      </c>
    </row>
    <row r="1153" spans="1:41" x14ac:dyDescent="0.35">
      <c r="A1153">
        <v>28</v>
      </c>
      <c r="B1153" t="s">
        <v>32</v>
      </c>
      <c r="C1153">
        <v>2</v>
      </c>
      <c r="D1153" t="s">
        <v>29</v>
      </c>
      <c r="E1153" t="s">
        <v>42</v>
      </c>
      <c r="F1153">
        <v>1</v>
      </c>
      <c r="G1153" s="7">
        <v>4877</v>
      </c>
      <c r="H1153" t="s">
        <v>32</v>
      </c>
      <c r="I1153">
        <v>2</v>
      </c>
      <c r="J1153">
        <v>5</v>
      </c>
      <c r="K1153" s="5">
        <v>0.15</v>
      </c>
      <c r="L1153" s="5">
        <v>0.11</v>
      </c>
      <c r="M1153" s="6">
        <f t="shared" si="51"/>
        <v>3.9999999999999994E-2</v>
      </c>
      <c r="N1153" s="8">
        <f t="shared" si="52"/>
        <v>975.40000000000009</v>
      </c>
      <c r="O1153">
        <v>1200</v>
      </c>
      <c r="P1153" t="str">
        <f t="shared" si="53"/>
        <v>low</v>
      </c>
      <c r="Q1153" t="s">
        <v>26</v>
      </c>
      <c r="R1153">
        <v>580</v>
      </c>
      <c r="S1153" t="s">
        <v>34</v>
      </c>
      <c r="T1153">
        <v>27</v>
      </c>
      <c r="U1153">
        <v>3</v>
      </c>
      <c r="V1153" t="s">
        <v>40</v>
      </c>
      <c r="W1153">
        <v>39</v>
      </c>
      <c r="X1153">
        <v>1</v>
      </c>
      <c r="Y1153">
        <v>2</v>
      </c>
      <c r="Z1153" t="s">
        <v>41</v>
      </c>
      <c r="AA1153">
        <v>20460</v>
      </c>
      <c r="AB1153">
        <v>0</v>
      </c>
      <c r="AC1153">
        <v>21</v>
      </c>
      <c r="AD1153">
        <v>4</v>
      </c>
      <c r="AE1153">
        <v>2</v>
      </c>
      <c r="AF1153">
        <v>1</v>
      </c>
      <c r="AG1153">
        <v>6</v>
      </c>
      <c r="AH1153">
        <v>5</v>
      </c>
      <c r="AI1153">
        <v>3</v>
      </c>
      <c r="AJ1153">
        <v>0</v>
      </c>
      <c r="AK1153" t="str">
        <f>IF(Table2[[#This Row],[Alpha]]&gt;3%,"high performer",IF(Table2[[#This Row],[Alpha]]&gt;0%,"average performer","low performer"))</f>
        <v>high performer</v>
      </c>
      <c r="AL1153" s="8">
        <v>5718.4495058516504</v>
      </c>
      <c r="AM1153">
        <f>Table2[[#This Row],[Salary]]/Table2[[#This Row],[Market Salary]]</f>
        <v>0.85285355672187002</v>
      </c>
      <c r="AN1153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153" t="str">
        <f>IF(AND(Table2[[#This Row],[Alpha]]&gt;3%,Table2[[#This Row],[Tenure]]&gt;5),"Ready Now",IF(AND(Table2[[#This Row],[Alpha]]&gt;0,Table2[[#This Row],[Tenure]]&gt;3),"Ready Soon","Not Ready"))</f>
        <v>Ready Soon</v>
      </c>
    </row>
    <row r="1154" spans="1:41" x14ac:dyDescent="0.35">
      <c r="A1154">
        <v>21</v>
      </c>
      <c r="B1154" t="s">
        <v>32</v>
      </c>
      <c r="C1154">
        <v>3</v>
      </c>
      <c r="D1154" t="s">
        <v>35</v>
      </c>
      <c r="E1154" t="s">
        <v>36</v>
      </c>
      <c r="F1154">
        <v>4</v>
      </c>
      <c r="G1154" s="7">
        <v>3117</v>
      </c>
      <c r="H1154" t="s">
        <v>32</v>
      </c>
      <c r="I1154">
        <v>3</v>
      </c>
      <c r="J1154">
        <v>2</v>
      </c>
      <c r="K1154" s="5">
        <v>0.1</v>
      </c>
      <c r="L1154" s="5">
        <v>7.0000000000000007E-2</v>
      </c>
      <c r="M1154" s="6">
        <f t="shared" ref="M1154:M1217" si="54">K1154-L1154</f>
        <v>0.03</v>
      </c>
      <c r="N1154" s="8">
        <f t="shared" ref="N1154:N1217" si="55">G1154 * 0.2</f>
        <v>623.40000000000009</v>
      </c>
      <c r="O1154">
        <v>4500</v>
      </c>
      <c r="P1154" t="str">
        <f t="shared" si="53"/>
        <v>low</v>
      </c>
      <c r="Q1154" t="s">
        <v>26</v>
      </c>
      <c r="R1154">
        <v>546</v>
      </c>
      <c r="S1154" t="s">
        <v>34</v>
      </c>
      <c r="T1154">
        <v>5</v>
      </c>
      <c r="U1154">
        <v>1</v>
      </c>
      <c r="V1154" t="s">
        <v>40</v>
      </c>
      <c r="W1154">
        <v>97</v>
      </c>
      <c r="X1154">
        <v>3</v>
      </c>
      <c r="Y1154">
        <v>1</v>
      </c>
      <c r="Z1154" t="s">
        <v>31</v>
      </c>
      <c r="AA1154">
        <v>26009</v>
      </c>
      <c r="AB1154">
        <v>1</v>
      </c>
      <c r="AC1154">
        <v>18</v>
      </c>
      <c r="AD1154">
        <v>3</v>
      </c>
      <c r="AE1154">
        <v>3</v>
      </c>
      <c r="AF1154">
        <v>0</v>
      </c>
      <c r="AG1154">
        <v>3</v>
      </c>
      <c r="AH1154">
        <v>2</v>
      </c>
      <c r="AI1154">
        <v>2</v>
      </c>
      <c r="AJ1154">
        <v>2</v>
      </c>
      <c r="AK1154" t="str">
        <f>IF(Table2[[#This Row],[Alpha]]&gt;3%,"high performer",IF(Table2[[#This Row],[Alpha]]&gt;0%,"average performer","low performer"))</f>
        <v>average performer</v>
      </c>
      <c r="AL1154" s="8">
        <v>3852.9643122060197</v>
      </c>
      <c r="AM1154">
        <f>Table2[[#This Row],[Salary]]/Table2[[#This Row],[Market Salary]]</f>
        <v>0.80898750868921432</v>
      </c>
      <c r="AN1154" t="str">
        <f>IF(AND(Table2[[#This Row],[Alpha]]&gt;3%,Table2[[#This Row],[Salary]]&lt;MEDIAN(G:G)),"Underpaid",IF(AND(Table2[[#This Row],[Alpha]]&lt;0,Table2[[#This Row],[Salary]]&gt;MEDIAN(G:G)),"Overpaid","Fair"))</f>
        <v>Fair</v>
      </c>
      <c r="AO1154" t="str">
        <f>IF(AND(Table2[[#This Row],[Alpha]]&gt;3%,Table2[[#This Row],[Tenure]]&gt;5),"Ready Now",IF(AND(Table2[[#This Row],[Alpha]]&gt;0,Table2[[#This Row],[Tenure]]&gt;3),"Ready Soon","Not Ready"))</f>
        <v>Not Ready</v>
      </c>
    </row>
    <row r="1155" spans="1:41" x14ac:dyDescent="0.35">
      <c r="A1155">
        <v>18</v>
      </c>
      <c r="B1155" t="s">
        <v>25</v>
      </c>
      <c r="C1155">
        <v>2</v>
      </c>
      <c r="D1155" t="s">
        <v>29</v>
      </c>
      <c r="E1155" t="s">
        <v>46</v>
      </c>
      <c r="F1155">
        <v>4</v>
      </c>
      <c r="G1155" s="7">
        <v>1569</v>
      </c>
      <c r="H1155" t="s">
        <v>25</v>
      </c>
      <c r="I1155">
        <v>4</v>
      </c>
      <c r="J1155">
        <v>0</v>
      </c>
      <c r="K1155" s="5">
        <v>0.08</v>
      </c>
      <c r="L1155" s="5">
        <v>7.0000000000000007E-2</v>
      </c>
      <c r="M1155" s="6">
        <f t="shared" si="54"/>
        <v>9.999999999999995E-3</v>
      </c>
      <c r="N1155" s="8">
        <f t="shared" si="55"/>
        <v>313.8</v>
      </c>
      <c r="O1155">
        <v>500</v>
      </c>
      <c r="P1155" t="str">
        <f t="shared" ref="P1155:P1218" si="56">IF(G1154&lt;7000,"low",IF(G1154&lt;14000,"medium","High"))</f>
        <v>low</v>
      </c>
      <c r="Q1155" t="s">
        <v>33</v>
      </c>
      <c r="R1155">
        <v>544</v>
      </c>
      <c r="S1155" t="s">
        <v>27</v>
      </c>
      <c r="T1155">
        <v>3</v>
      </c>
      <c r="U1155">
        <v>2</v>
      </c>
      <c r="V1155" t="s">
        <v>40</v>
      </c>
      <c r="W1155">
        <v>70</v>
      </c>
      <c r="X1155">
        <v>3</v>
      </c>
      <c r="Y1155">
        <v>1</v>
      </c>
      <c r="Z1155" t="s">
        <v>31</v>
      </c>
      <c r="AA1155">
        <v>18420</v>
      </c>
      <c r="AB1155">
        <v>1</v>
      </c>
      <c r="AC1155">
        <v>12</v>
      </c>
      <c r="AD1155">
        <v>3</v>
      </c>
      <c r="AE1155">
        <v>3</v>
      </c>
      <c r="AF1155">
        <v>0</v>
      </c>
      <c r="AG1155">
        <v>0</v>
      </c>
      <c r="AH1155">
        <v>2</v>
      </c>
      <c r="AI1155">
        <v>0</v>
      </c>
      <c r="AJ1155">
        <v>0</v>
      </c>
      <c r="AK1155" t="str">
        <f>IF(Table2[[#This Row],[Alpha]]&gt;3%,"high performer",IF(Table2[[#This Row],[Alpha]]&gt;0%,"average performer","low performer"))</f>
        <v>average performer</v>
      </c>
      <c r="AL1155" s="8">
        <v>1893.4443894395372</v>
      </c>
      <c r="AM1155">
        <f>Table2[[#This Row],[Salary]]/Table2[[#This Row],[Market Salary]]</f>
        <v>0.82864857756103771</v>
      </c>
      <c r="AN1155" t="str">
        <f>IF(AND(Table2[[#This Row],[Alpha]]&gt;3%,Table2[[#This Row],[Salary]]&lt;MEDIAN(G:G)),"Underpaid",IF(AND(Table2[[#This Row],[Alpha]]&lt;0,Table2[[#This Row],[Salary]]&gt;MEDIAN(G:G)),"Overpaid","Fair"))</f>
        <v>Fair</v>
      </c>
      <c r="AO1155" t="str">
        <f>IF(AND(Table2[[#This Row],[Alpha]]&gt;3%,Table2[[#This Row],[Tenure]]&gt;5),"Ready Now",IF(AND(Table2[[#This Row],[Alpha]]&gt;0,Table2[[#This Row],[Tenure]]&gt;3),"Ready Soon","Not Ready"))</f>
        <v>Not Ready</v>
      </c>
    </row>
    <row r="1156" spans="1:41" x14ac:dyDescent="0.35">
      <c r="A1156">
        <v>47</v>
      </c>
      <c r="B1156" t="s">
        <v>32</v>
      </c>
      <c r="C1156">
        <v>4</v>
      </c>
      <c r="D1156" t="s">
        <v>29</v>
      </c>
      <c r="E1156" t="s">
        <v>45</v>
      </c>
      <c r="F1156">
        <v>3</v>
      </c>
      <c r="G1156" s="7">
        <v>19658</v>
      </c>
      <c r="H1156" t="s">
        <v>32</v>
      </c>
      <c r="I1156">
        <v>3</v>
      </c>
      <c r="J1156">
        <v>5</v>
      </c>
      <c r="K1156" s="5">
        <v>0.08</v>
      </c>
      <c r="L1156" s="5">
        <v>7.0000000000000007E-2</v>
      </c>
      <c r="M1156" s="6">
        <f t="shared" si="54"/>
        <v>9.999999999999995E-3</v>
      </c>
      <c r="N1156" s="8">
        <f t="shared" si="55"/>
        <v>3931.6000000000004</v>
      </c>
      <c r="O1156">
        <v>3000</v>
      </c>
      <c r="P1156" t="str">
        <f t="shared" si="56"/>
        <v>low</v>
      </c>
      <c r="Q1156" t="s">
        <v>26</v>
      </c>
      <c r="R1156">
        <v>1176</v>
      </c>
      <c r="S1156" t="s">
        <v>50</v>
      </c>
      <c r="T1156">
        <v>26</v>
      </c>
      <c r="U1156">
        <v>4</v>
      </c>
      <c r="V1156" t="s">
        <v>28</v>
      </c>
      <c r="W1156">
        <v>98</v>
      </c>
      <c r="X1156">
        <v>3</v>
      </c>
      <c r="Y1156">
        <v>5</v>
      </c>
      <c r="Z1156" t="s">
        <v>37</v>
      </c>
      <c r="AA1156">
        <v>5220</v>
      </c>
      <c r="AB1156">
        <v>3</v>
      </c>
      <c r="AC1156">
        <v>11</v>
      </c>
      <c r="AD1156">
        <v>3</v>
      </c>
      <c r="AE1156">
        <v>3</v>
      </c>
      <c r="AF1156">
        <v>1</v>
      </c>
      <c r="AG1156">
        <v>27</v>
      </c>
      <c r="AH1156">
        <v>2</v>
      </c>
      <c r="AI1156">
        <v>2</v>
      </c>
      <c r="AJ1156">
        <v>1</v>
      </c>
      <c r="AK1156" t="str">
        <f>IF(Table2[[#This Row],[Alpha]]&gt;3%,"high performer",IF(Table2[[#This Row],[Alpha]]&gt;0%,"average performer","low performer"))</f>
        <v>average performer</v>
      </c>
      <c r="AL1156" s="8">
        <v>24767.144841687579</v>
      </c>
      <c r="AM1156">
        <f>Table2[[#This Row],[Salary]]/Table2[[#This Row],[Market Salary]]</f>
        <v>0.79371280483295892</v>
      </c>
      <c r="AN1156" t="str">
        <f>IF(AND(Table2[[#This Row],[Alpha]]&gt;3%,Table2[[#This Row],[Salary]]&lt;MEDIAN(G:G)),"Underpaid",IF(AND(Table2[[#This Row],[Alpha]]&lt;0,Table2[[#This Row],[Salary]]&gt;MEDIAN(G:G)),"Overpaid","Fair"))</f>
        <v>Fair</v>
      </c>
      <c r="AO1156" t="str">
        <f>IF(AND(Table2[[#This Row],[Alpha]]&gt;3%,Table2[[#This Row],[Tenure]]&gt;5),"Ready Now",IF(AND(Table2[[#This Row],[Alpha]]&gt;0,Table2[[#This Row],[Tenure]]&gt;3),"Ready Soon","Not Ready"))</f>
        <v>Ready Soon</v>
      </c>
    </row>
    <row r="1157" spans="1:41" x14ac:dyDescent="0.35">
      <c r="A1157">
        <v>39</v>
      </c>
      <c r="B1157" t="s">
        <v>32</v>
      </c>
      <c r="C1157">
        <v>3</v>
      </c>
      <c r="D1157" t="s">
        <v>35</v>
      </c>
      <c r="E1157" t="s">
        <v>39</v>
      </c>
      <c r="F1157">
        <v>3</v>
      </c>
      <c r="G1157" s="7">
        <v>3069</v>
      </c>
      <c r="H1157" t="s">
        <v>32</v>
      </c>
      <c r="I1157">
        <v>3</v>
      </c>
      <c r="J1157">
        <v>10</v>
      </c>
      <c r="K1157" s="5">
        <v>0.08</v>
      </c>
      <c r="L1157" s="5">
        <v>0.11</v>
      </c>
      <c r="M1157" s="6">
        <f t="shared" si="54"/>
        <v>-0.03</v>
      </c>
      <c r="N1157" s="8">
        <f t="shared" si="55"/>
        <v>613.80000000000007</v>
      </c>
      <c r="O1157">
        <v>3000</v>
      </c>
      <c r="P1157" t="str">
        <f t="shared" si="56"/>
        <v>High</v>
      </c>
      <c r="Q1157" t="s">
        <v>26</v>
      </c>
      <c r="R1157">
        <v>170</v>
      </c>
      <c r="S1157" t="s">
        <v>34</v>
      </c>
      <c r="T1157">
        <v>3</v>
      </c>
      <c r="U1157">
        <v>2</v>
      </c>
      <c r="V1157" t="s">
        <v>40</v>
      </c>
      <c r="W1157">
        <v>76</v>
      </c>
      <c r="X1157">
        <v>2</v>
      </c>
      <c r="Y1157">
        <v>2</v>
      </c>
      <c r="Z1157" t="s">
        <v>41</v>
      </c>
      <c r="AA1157">
        <v>10302</v>
      </c>
      <c r="AB1157">
        <v>0</v>
      </c>
      <c r="AC1157">
        <v>15</v>
      </c>
      <c r="AD1157">
        <v>3</v>
      </c>
      <c r="AE1157">
        <v>4</v>
      </c>
      <c r="AF1157">
        <v>1</v>
      </c>
      <c r="AG1157">
        <v>11</v>
      </c>
      <c r="AH1157">
        <v>3</v>
      </c>
      <c r="AI1157">
        <v>8</v>
      </c>
      <c r="AJ1157">
        <v>0</v>
      </c>
      <c r="AK1157" t="str">
        <f>IF(Table2[[#This Row],[Alpha]]&gt;3%,"high performer",IF(Table2[[#This Row],[Alpha]]&gt;0%,"average performer","low performer"))</f>
        <v>low performer</v>
      </c>
      <c r="AL1157" s="8">
        <v>3843.0233528869917</v>
      </c>
      <c r="AM1157">
        <f>Table2[[#This Row],[Salary]]/Table2[[#This Row],[Market Salary]]</f>
        <v>0.79858999495656913</v>
      </c>
      <c r="AN1157" t="str">
        <f>IF(AND(Table2[[#This Row],[Alpha]]&gt;3%,Table2[[#This Row],[Salary]]&lt;MEDIAN(G:G)),"Underpaid",IF(AND(Table2[[#This Row],[Alpha]]&lt;0,Table2[[#This Row],[Salary]]&gt;MEDIAN(G:G)),"Overpaid","Fair"))</f>
        <v>Fair</v>
      </c>
      <c r="AO1157" t="str">
        <f>IF(AND(Table2[[#This Row],[Alpha]]&gt;3%,Table2[[#This Row],[Tenure]]&gt;5),"Ready Now",IF(AND(Table2[[#This Row],[Alpha]]&gt;0,Table2[[#This Row],[Tenure]]&gt;3),"Ready Soon","Not Ready"))</f>
        <v>Not Ready</v>
      </c>
    </row>
    <row r="1158" spans="1:41" x14ac:dyDescent="0.35">
      <c r="A1158">
        <v>40</v>
      </c>
      <c r="B1158" t="s">
        <v>32</v>
      </c>
      <c r="C1158">
        <v>1</v>
      </c>
      <c r="D1158" t="s">
        <v>29</v>
      </c>
      <c r="E1158" t="s">
        <v>42</v>
      </c>
      <c r="F1158">
        <v>3</v>
      </c>
      <c r="G1158" s="7">
        <v>10435</v>
      </c>
      <c r="H1158" t="s">
        <v>32</v>
      </c>
      <c r="I1158">
        <v>3</v>
      </c>
      <c r="J1158">
        <v>18</v>
      </c>
      <c r="K1158" s="5">
        <v>0.1</v>
      </c>
      <c r="L1158" s="5">
        <v>0.09</v>
      </c>
      <c r="M1158" s="6">
        <f t="shared" si="54"/>
        <v>1.0000000000000009E-2</v>
      </c>
      <c r="N1158" s="8">
        <f t="shared" si="55"/>
        <v>2087</v>
      </c>
      <c r="O1158">
        <v>4500</v>
      </c>
      <c r="P1158" t="str">
        <f t="shared" si="56"/>
        <v>low</v>
      </c>
      <c r="Q1158" t="s">
        <v>26</v>
      </c>
      <c r="R1158">
        <v>884</v>
      </c>
      <c r="S1158" t="s">
        <v>34</v>
      </c>
      <c r="T1158">
        <v>15</v>
      </c>
      <c r="U1158">
        <v>3</v>
      </c>
      <c r="V1158" t="s">
        <v>28</v>
      </c>
      <c r="W1158">
        <v>80</v>
      </c>
      <c r="X1158">
        <v>2</v>
      </c>
      <c r="Y1158">
        <v>3</v>
      </c>
      <c r="Z1158" t="s">
        <v>37</v>
      </c>
      <c r="AA1158">
        <v>25800</v>
      </c>
      <c r="AB1158">
        <v>1</v>
      </c>
      <c r="AC1158">
        <v>13</v>
      </c>
      <c r="AD1158">
        <v>3</v>
      </c>
      <c r="AE1158">
        <v>4</v>
      </c>
      <c r="AF1158">
        <v>2</v>
      </c>
      <c r="AG1158">
        <v>18</v>
      </c>
      <c r="AH1158">
        <v>2</v>
      </c>
      <c r="AI1158">
        <v>15</v>
      </c>
      <c r="AJ1158">
        <v>14</v>
      </c>
      <c r="AK1158" t="str">
        <f>IF(Table2[[#This Row],[Alpha]]&gt;3%,"high performer",IF(Table2[[#This Row],[Alpha]]&gt;0%,"average performer","low performer"))</f>
        <v>average performer</v>
      </c>
      <c r="AL1158" s="8">
        <v>13542.035874545263</v>
      </c>
      <c r="AM1158">
        <f>Table2[[#This Row],[Salary]]/Table2[[#This Row],[Market Salary]]</f>
        <v>0.77056360629013643</v>
      </c>
      <c r="AN1158" t="str">
        <f>IF(AND(Table2[[#This Row],[Alpha]]&gt;3%,Table2[[#This Row],[Salary]]&lt;MEDIAN(G:G)),"Underpaid",IF(AND(Table2[[#This Row],[Alpha]]&lt;0,Table2[[#This Row],[Salary]]&gt;MEDIAN(G:G)),"Overpaid","Fair"))</f>
        <v>Fair</v>
      </c>
      <c r="AO1158" t="str">
        <f>IF(AND(Table2[[#This Row],[Alpha]]&gt;3%,Table2[[#This Row],[Tenure]]&gt;5),"Ready Now",IF(AND(Table2[[#This Row],[Alpha]]&gt;0,Table2[[#This Row],[Tenure]]&gt;3),"Ready Soon","Not Ready"))</f>
        <v>Ready Soon</v>
      </c>
    </row>
    <row r="1159" spans="1:41" x14ac:dyDescent="0.35">
      <c r="A1159">
        <v>35</v>
      </c>
      <c r="B1159" t="s">
        <v>32</v>
      </c>
      <c r="C1159">
        <v>3</v>
      </c>
      <c r="D1159" t="s">
        <v>29</v>
      </c>
      <c r="E1159" t="s">
        <v>43</v>
      </c>
      <c r="F1159">
        <v>3</v>
      </c>
      <c r="G1159" s="7">
        <v>4148</v>
      </c>
      <c r="H1159" t="s">
        <v>32</v>
      </c>
      <c r="I1159">
        <v>3</v>
      </c>
      <c r="J1159">
        <v>14</v>
      </c>
      <c r="K1159" s="5">
        <v>0.15</v>
      </c>
      <c r="L1159" s="5">
        <v>0.11</v>
      </c>
      <c r="M1159" s="6">
        <f t="shared" si="54"/>
        <v>3.9999999999999994E-2</v>
      </c>
      <c r="N1159" s="8">
        <f t="shared" si="55"/>
        <v>829.6</v>
      </c>
      <c r="O1159">
        <v>3000</v>
      </c>
      <c r="P1159" t="str">
        <f t="shared" si="56"/>
        <v>medium</v>
      </c>
      <c r="Q1159" t="s">
        <v>44</v>
      </c>
      <c r="R1159">
        <v>208</v>
      </c>
      <c r="S1159" t="s">
        <v>34</v>
      </c>
      <c r="T1159">
        <v>8</v>
      </c>
      <c r="U1159">
        <v>4</v>
      </c>
      <c r="V1159" t="s">
        <v>28</v>
      </c>
      <c r="W1159">
        <v>52</v>
      </c>
      <c r="X1159">
        <v>3</v>
      </c>
      <c r="Y1159">
        <v>2</v>
      </c>
      <c r="Z1159" t="s">
        <v>37</v>
      </c>
      <c r="AA1159">
        <v>12250</v>
      </c>
      <c r="AB1159">
        <v>1</v>
      </c>
      <c r="AC1159">
        <v>12</v>
      </c>
      <c r="AD1159">
        <v>3</v>
      </c>
      <c r="AE1159">
        <v>4</v>
      </c>
      <c r="AF1159">
        <v>1</v>
      </c>
      <c r="AG1159">
        <v>15</v>
      </c>
      <c r="AH1159">
        <v>5</v>
      </c>
      <c r="AI1159">
        <v>11</v>
      </c>
      <c r="AJ1159">
        <v>2</v>
      </c>
      <c r="AK1159" t="str">
        <f>IF(Table2[[#This Row],[Alpha]]&gt;3%,"high performer",IF(Table2[[#This Row],[Alpha]]&gt;0%,"average performer","low performer"))</f>
        <v>high performer</v>
      </c>
      <c r="AL1159" s="8">
        <v>5333.6338608820888</v>
      </c>
      <c r="AM1159">
        <f>Table2[[#This Row],[Salary]]/Table2[[#This Row],[Market Salary]]</f>
        <v>0.777706177100427</v>
      </c>
      <c r="AN1159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159" t="str">
        <f>IF(AND(Table2[[#This Row],[Alpha]]&gt;3%,Table2[[#This Row],[Tenure]]&gt;5),"Ready Now",IF(AND(Table2[[#This Row],[Alpha]]&gt;0,Table2[[#This Row],[Tenure]]&gt;3),"Ready Soon","Not Ready"))</f>
        <v>Ready Now</v>
      </c>
    </row>
    <row r="1160" spans="1:41" x14ac:dyDescent="0.35">
      <c r="A1160">
        <v>37</v>
      </c>
      <c r="B1160" t="s">
        <v>32</v>
      </c>
      <c r="C1160">
        <v>3</v>
      </c>
      <c r="D1160" t="s">
        <v>35</v>
      </c>
      <c r="E1160" t="s">
        <v>42</v>
      </c>
      <c r="F1160">
        <v>3</v>
      </c>
      <c r="G1160" s="7">
        <v>5768</v>
      </c>
      <c r="H1160" t="s">
        <v>32</v>
      </c>
      <c r="I1160">
        <v>2</v>
      </c>
      <c r="J1160">
        <v>4</v>
      </c>
      <c r="K1160" s="5">
        <v>0.08</v>
      </c>
      <c r="L1160" s="5">
        <v>7.0000000000000007E-2</v>
      </c>
      <c r="M1160" s="6">
        <f t="shared" si="54"/>
        <v>9.999999999999995E-3</v>
      </c>
      <c r="N1160" s="8">
        <f t="shared" si="55"/>
        <v>1153.6000000000001</v>
      </c>
      <c r="O1160">
        <v>4500</v>
      </c>
      <c r="P1160" t="str">
        <f t="shared" si="56"/>
        <v>low</v>
      </c>
      <c r="Q1160" t="s">
        <v>26</v>
      </c>
      <c r="R1160">
        <v>671</v>
      </c>
      <c r="S1160" t="s">
        <v>34</v>
      </c>
      <c r="T1160">
        <v>19</v>
      </c>
      <c r="U1160">
        <v>3</v>
      </c>
      <c r="V1160" t="s">
        <v>28</v>
      </c>
      <c r="W1160">
        <v>85</v>
      </c>
      <c r="X1160">
        <v>3</v>
      </c>
      <c r="Y1160">
        <v>2</v>
      </c>
      <c r="Z1160" t="s">
        <v>37</v>
      </c>
      <c r="AA1160">
        <v>26493</v>
      </c>
      <c r="AB1160">
        <v>3</v>
      </c>
      <c r="AC1160">
        <v>17</v>
      </c>
      <c r="AD1160">
        <v>3</v>
      </c>
      <c r="AE1160">
        <v>1</v>
      </c>
      <c r="AF1160">
        <v>3</v>
      </c>
      <c r="AG1160">
        <v>9</v>
      </c>
      <c r="AH1160">
        <v>2</v>
      </c>
      <c r="AI1160">
        <v>3</v>
      </c>
      <c r="AJ1160">
        <v>0</v>
      </c>
      <c r="AK1160" t="str">
        <f>IF(Table2[[#This Row],[Alpha]]&gt;3%,"high performer",IF(Table2[[#This Row],[Alpha]]&gt;0%,"average performer","low performer"))</f>
        <v>average performer</v>
      </c>
      <c r="AL1160" s="8">
        <v>6773.8463412770052</v>
      </c>
      <c r="AM1160">
        <f>Table2[[#This Row],[Salary]]/Table2[[#This Row],[Market Salary]]</f>
        <v>0.85151031030216973</v>
      </c>
      <c r="AN1160" t="str">
        <f>IF(AND(Table2[[#This Row],[Alpha]]&gt;3%,Table2[[#This Row],[Salary]]&lt;MEDIAN(G:G)),"Underpaid",IF(AND(Table2[[#This Row],[Alpha]]&lt;0,Table2[[#This Row],[Salary]]&gt;MEDIAN(G:G)),"Overpaid","Fair"))</f>
        <v>Fair</v>
      </c>
      <c r="AO1160" t="str">
        <f>IF(AND(Table2[[#This Row],[Alpha]]&gt;3%,Table2[[#This Row],[Tenure]]&gt;5),"Ready Now",IF(AND(Table2[[#This Row],[Alpha]]&gt;0,Table2[[#This Row],[Tenure]]&gt;3),"Ready Soon","Not Ready"))</f>
        <v>Ready Soon</v>
      </c>
    </row>
    <row r="1161" spans="1:41" x14ac:dyDescent="0.35">
      <c r="A1161">
        <v>39</v>
      </c>
      <c r="B1161" t="s">
        <v>32</v>
      </c>
      <c r="C1161">
        <v>1</v>
      </c>
      <c r="D1161" t="s">
        <v>29</v>
      </c>
      <c r="E1161" t="s">
        <v>42</v>
      </c>
      <c r="F1161">
        <v>3</v>
      </c>
      <c r="G1161" s="7">
        <v>5042</v>
      </c>
      <c r="H1161" t="s">
        <v>32</v>
      </c>
      <c r="I1161">
        <v>1</v>
      </c>
      <c r="J1161">
        <v>9</v>
      </c>
      <c r="K1161" s="5">
        <v>0.15</v>
      </c>
      <c r="L1161" s="5">
        <v>0.11</v>
      </c>
      <c r="M1161" s="6">
        <f t="shared" si="54"/>
        <v>3.9999999999999994E-2</v>
      </c>
      <c r="N1161" s="8">
        <f t="shared" si="55"/>
        <v>1008.4000000000001</v>
      </c>
      <c r="O1161">
        <v>500</v>
      </c>
      <c r="P1161" t="str">
        <f t="shared" si="56"/>
        <v>low</v>
      </c>
      <c r="Q1161" t="s">
        <v>33</v>
      </c>
      <c r="R1161">
        <v>711</v>
      </c>
      <c r="S1161" t="s">
        <v>34</v>
      </c>
      <c r="T1161">
        <v>4</v>
      </c>
      <c r="U1161">
        <v>3</v>
      </c>
      <c r="V1161" t="s">
        <v>40</v>
      </c>
      <c r="W1161">
        <v>81</v>
      </c>
      <c r="X1161">
        <v>3</v>
      </c>
      <c r="Y1161">
        <v>2</v>
      </c>
      <c r="Z1161" t="s">
        <v>31</v>
      </c>
      <c r="AA1161">
        <v>3140</v>
      </c>
      <c r="AB1161">
        <v>0</v>
      </c>
      <c r="AC1161">
        <v>13</v>
      </c>
      <c r="AD1161">
        <v>3</v>
      </c>
      <c r="AE1161">
        <v>4</v>
      </c>
      <c r="AF1161">
        <v>0</v>
      </c>
      <c r="AG1161">
        <v>10</v>
      </c>
      <c r="AH1161">
        <v>2</v>
      </c>
      <c r="AI1161">
        <v>2</v>
      </c>
      <c r="AJ1161">
        <v>3</v>
      </c>
      <c r="AK1161" t="str">
        <f>IF(Table2[[#This Row],[Alpha]]&gt;3%,"high performer",IF(Table2[[#This Row],[Alpha]]&gt;0%,"average performer","low performer"))</f>
        <v>high performer</v>
      </c>
      <c r="AL1161" s="8">
        <v>5778.1288032486564</v>
      </c>
      <c r="AM1161">
        <f>Table2[[#This Row],[Salary]]/Table2[[#This Row],[Market Salary]]</f>
        <v>0.87260083180652182</v>
      </c>
      <c r="AN1161" t="str">
        <f>IF(AND(Table2[[#This Row],[Alpha]]&gt;3%,Table2[[#This Row],[Salary]]&lt;MEDIAN(G:G)),"Underpaid",IF(AND(Table2[[#This Row],[Alpha]]&lt;0,Table2[[#This Row],[Salary]]&gt;MEDIAN(G:G)),"Overpaid","Fair"))</f>
        <v>Fair</v>
      </c>
      <c r="AO1161" t="str">
        <f>IF(AND(Table2[[#This Row],[Alpha]]&gt;3%,Table2[[#This Row],[Tenure]]&gt;5),"Ready Now",IF(AND(Table2[[#This Row],[Alpha]]&gt;0,Table2[[#This Row],[Tenure]]&gt;3),"Ready Soon","Not Ready"))</f>
        <v>Ready Now</v>
      </c>
    </row>
    <row r="1162" spans="1:41" x14ac:dyDescent="0.35">
      <c r="A1162">
        <v>45</v>
      </c>
      <c r="B1162" t="s">
        <v>32</v>
      </c>
      <c r="C1162">
        <v>4</v>
      </c>
      <c r="D1162" t="s">
        <v>29</v>
      </c>
      <c r="E1162" t="s">
        <v>42</v>
      </c>
      <c r="F1162">
        <v>4</v>
      </c>
      <c r="G1162" s="7">
        <v>5770</v>
      </c>
      <c r="H1162" t="s">
        <v>32</v>
      </c>
      <c r="I1162">
        <v>3</v>
      </c>
      <c r="J1162">
        <v>10</v>
      </c>
      <c r="K1162" s="5">
        <v>0.1</v>
      </c>
      <c r="L1162" s="5">
        <v>0.09</v>
      </c>
      <c r="M1162" s="6">
        <f t="shared" si="54"/>
        <v>1.0000000000000009E-2</v>
      </c>
      <c r="N1162" s="8">
        <f t="shared" si="55"/>
        <v>1154</v>
      </c>
      <c r="O1162">
        <v>500</v>
      </c>
      <c r="P1162" t="str">
        <f t="shared" si="56"/>
        <v>low</v>
      </c>
      <c r="Q1162" t="s">
        <v>26</v>
      </c>
      <c r="R1162">
        <v>1329</v>
      </c>
      <c r="S1162" t="s">
        <v>34</v>
      </c>
      <c r="T1162">
        <v>2</v>
      </c>
      <c r="U1162">
        <v>2</v>
      </c>
      <c r="V1162" t="s">
        <v>38</v>
      </c>
      <c r="W1162">
        <v>59</v>
      </c>
      <c r="X1162">
        <v>2</v>
      </c>
      <c r="Y1162">
        <v>2</v>
      </c>
      <c r="Z1162" t="s">
        <v>41</v>
      </c>
      <c r="AA1162">
        <v>5388</v>
      </c>
      <c r="AB1162">
        <v>1</v>
      </c>
      <c r="AC1162">
        <v>19</v>
      </c>
      <c r="AD1162">
        <v>3</v>
      </c>
      <c r="AE1162">
        <v>1</v>
      </c>
      <c r="AF1162">
        <v>2</v>
      </c>
      <c r="AG1162">
        <v>10</v>
      </c>
      <c r="AH1162">
        <v>3</v>
      </c>
      <c r="AI1162">
        <v>7</v>
      </c>
      <c r="AJ1162">
        <v>3</v>
      </c>
      <c r="AK1162" t="str">
        <f>IF(Table2[[#This Row],[Alpha]]&gt;3%,"high performer",IF(Table2[[#This Row],[Alpha]]&gt;0%,"average performer","low performer"))</f>
        <v>average performer</v>
      </c>
      <c r="AL1162" s="8">
        <v>5875.8089386141273</v>
      </c>
      <c r="AM1162">
        <f>Table2[[#This Row],[Salary]]/Table2[[#This Row],[Market Salary]]</f>
        <v>0.98199244738562186</v>
      </c>
      <c r="AN1162" t="str">
        <f>IF(AND(Table2[[#This Row],[Alpha]]&gt;3%,Table2[[#This Row],[Salary]]&lt;MEDIAN(G:G)),"Underpaid",IF(AND(Table2[[#This Row],[Alpha]]&lt;0,Table2[[#This Row],[Salary]]&gt;MEDIAN(G:G)),"Overpaid","Fair"))</f>
        <v>Fair</v>
      </c>
      <c r="AO1162" t="str">
        <f>IF(AND(Table2[[#This Row],[Alpha]]&gt;3%,Table2[[#This Row],[Tenure]]&gt;5),"Ready Now",IF(AND(Table2[[#This Row],[Alpha]]&gt;0,Table2[[#This Row],[Tenure]]&gt;3),"Ready Soon","Not Ready"))</f>
        <v>Ready Soon</v>
      </c>
    </row>
    <row r="1163" spans="1:41" x14ac:dyDescent="0.35">
      <c r="A1163">
        <v>38</v>
      </c>
      <c r="B1163" t="s">
        <v>32</v>
      </c>
      <c r="C1163">
        <v>4</v>
      </c>
      <c r="D1163" t="s">
        <v>29</v>
      </c>
      <c r="E1163" t="s">
        <v>42</v>
      </c>
      <c r="F1163">
        <v>3</v>
      </c>
      <c r="G1163" s="7">
        <v>7756</v>
      </c>
      <c r="H1163" t="s">
        <v>25</v>
      </c>
      <c r="I1163">
        <v>4</v>
      </c>
      <c r="J1163">
        <v>5</v>
      </c>
      <c r="K1163" s="5">
        <v>0.1</v>
      </c>
      <c r="L1163" s="5">
        <v>0.09</v>
      </c>
      <c r="M1163" s="6">
        <f t="shared" si="54"/>
        <v>1.0000000000000009E-2</v>
      </c>
      <c r="N1163" s="8">
        <f t="shared" si="55"/>
        <v>1551.2</v>
      </c>
      <c r="O1163">
        <v>4500</v>
      </c>
      <c r="P1163" t="str">
        <f t="shared" si="56"/>
        <v>low</v>
      </c>
      <c r="Q1163" t="s">
        <v>26</v>
      </c>
      <c r="R1163">
        <v>397</v>
      </c>
      <c r="S1163" t="s">
        <v>34</v>
      </c>
      <c r="T1163">
        <v>2</v>
      </c>
      <c r="U1163">
        <v>2</v>
      </c>
      <c r="V1163" t="s">
        <v>40</v>
      </c>
      <c r="W1163">
        <v>54</v>
      </c>
      <c r="X1163">
        <v>2</v>
      </c>
      <c r="Y1163">
        <v>3</v>
      </c>
      <c r="Z1163" t="s">
        <v>37</v>
      </c>
      <c r="AA1163">
        <v>14199</v>
      </c>
      <c r="AB1163">
        <v>3</v>
      </c>
      <c r="AC1163">
        <v>19</v>
      </c>
      <c r="AD1163">
        <v>3</v>
      </c>
      <c r="AE1163">
        <v>4</v>
      </c>
      <c r="AF1163">
        <v>1</v>
      </c>
      <c r="AG1163">
        <v>10</v>
      </c>
      <c r="AH1163">
        <v>6</v>
      </c>
      <c r="AI1163">
        <v>4</v>
      </c>
      <c r="AJ1163">
        <v>0</v>
      </c>
      <c r="AK1163" t="str">
        <f>IF(Table2[[#This Row],[Alpha]]&gt;3%,"high performer",IF(Table2[[#This Row],[Alpha]]&gt;0%,"average performer","low performer"))</f>
        <v>average performer</v>
      </c>
      <c r="AL1163" s="8">
        <v>8779.4288157980318</v>
      </c>
      <c r="AM1163">
        <f>Table2[[#This Row],[Salary]]/Table2[[#This Row],[Market Salary]]</f>
        <v>0.88342876999510089</v>
      </c>
      <c r="AN1163" t="str">
        <f>IF(AND(Table2[[#This Row],[Alpha]]&gt;3%,Table2[[#This Row],[Salary]]&lt;MEDIAN(G:G)),"Underpaid",IF(AND(Table2[[#This Row],[Alpha]]&lt;0,Table2[[#This Row],[Salary]]&gt;MEDIAN(G:G)),"Overpaid","Fair"))</f>
        <v>Fair</v>
      </c>
      <c r="AO1163" t="str">
        <f>IF(AND(Table2[[#This Row],[Alpha]]&gt;3%,Table2[[#This Row],[Tenure]]&gt;5),"Ready Now",IF(AND(Table2[[#This Row],[Alpha]]&gt;0,Table2[[#This Row],[Tenure]]&gt;3),"Ready Soon","Not Ready"))</f>
        <v>Ready Soon</v>
      </c>
    </row>
    <row r="1164" spans="1:41" x14ac:dyDescent="0.35">
      <c r="A1164">
        <v>35</v>
      </c>
      <c r="B1164" t="s">
        <v>25</v>
      </c>
      <c r="C1164">
        <v>4</v>
      </c>
      <c r="D1164" t="s">
        <v>35</v>
      </c>
      <c r="E1164" t="s">
        <v>30</v>
      </c>
      <c r="F1164">
        <v>1</v>
      </c>
      <c r="G1164" s="7">
        <v>10306</v>
      </c>
      <c r="H1164" t="s">
        <v>32</v>
      </c>
      <c r="I1164">
        <v>3</v>
      </c>
      <c r="J1164">
        <v>13</v>
      </c>
      <c r="K1164" s="5">
        <v>0.08</v>
      </c>
      <c r="L1164" s="5">
        <v>0.11</v>
      </c>
      <c r="M1164" s="6">
        <f t="shared" si="54"/>
        <v>-0.03</v>
      </c>
      <c r="N1164" s="8">
        <f t="shared" si="55"/>
        <v>2061.2000000000003</v>
      </c>
      <c r="O1164">
        <v>3000</v>
      </c>
      <c r="P1164" t="str">
        <f t="shared" si="56"/>
        <v>medium</v>
      </c>
      <c r="Q1164" t="s">
        <v>26</v>
      </c>
      <c r="R1164">
        <v>737</v>
      </c>
      <c r="S1164" t="s">
        <v>27</v>
      </c>
      <c r="T1164">
        <v>10</v>
      </c>
      <c r="U1164">
        <v>3</v>
      </c>
      <c r="V1164" t="s">
        <v>40</v>
      </c>
      <c r="W1164">
        <v>55</v>
      </c>
      <c r="X1164">
        <v>2</v>
      </c>
      <c r="Y1164">
        <v>3</v>
      </c>
      <c r="Z1164" t="s">
        <v>37</v>
      </c>
      <c r="AA1164">
        <v>21530</v>
      </c>
      <c r="AB1164">
        <v>9</v>
      </c>
      <c r="AC1164">
        <v>17</v>
      </c>
      <c r="AD1164">
        <v>3</v>
      </c>
      <c r="AE1164">
        <v>3</v>
      </c>
      <c r="AF1164">
        <v>0</v>
      </c>
      <c r="AG1164">
        <v>15</v>
      </c>
      <c r="AH1164">
        <v>3</v>
      </c>
      <c r="AI1164">
        <v>12</v>
      </c>
      <c r="AJ1164">
        <v>6</v>
      </c>
      <c r="AK1164" t="str">
        <f>IF(Table2[[#This Row],[Alpha]]&gt;3%,"high performer",IF(Table2[[#This Row],[Alpha]]&gt;0%,"average performer","low performer"))</f>
        <v>low performer</v>
      </c>
      <c r="AL1164" s="8">
        <v>12400.634008417346</v>
      </c>
      <c r="AM1164">
        <f>Table2[[#This Row],[Salary]]/Table2[[#This Row],[Market Salary]]</f>
        <v>0.83108653904344387</v>
      </c>
      <c r="AN1164" t="str">
        <f>IF(AND(Table2[[#This Row],[Alpha]]&gt;3%,Table2[[#This Row],[Salary]]&lt;MEDIAN(G:G)),"Underpaid",IF(AND(Table2[[#This Row],[Alpha]]&lt;0,Table2[[#This Row],[Salary]]&gt;MEDIAN(G:G)),"Overpaid","Fair"))</f>
        <v>Overpaid</v>
      </c>
      <c r="AO1164" t="str">
        <f>IF(AND(Table2[[#This Row],[Alpha]]&gt;3%,Table2[[#This Row],[Tenure]]&gt;5),"Ready Now",IF(AND(Table2[[#This Row],[Alpha]]&gt;0,Table2[[#This Row],[Tenure]]&gt;3),"Ready Soon","Not Ready"))</f>
        <v>Not Ready</v>
      </c>
    </row>
    <row r="1165" spans="1:41" x14ac:dyDescent="0.35">
      <c r="A1165">
        <v>37</v>
      </c>
      <c r="B1165" t="s">
        <v>32</v>
      </c>
      <c r="C1165">
        <v>2</v>
      </c>
      <c r="D1165" t="s">
        <v>29</v>
      </c>
      <c r="E1165" t="s">
        <v>36</v>
      </c>
      <c r="F1165">
        <v>2</v>
      </c>
      <c r="G1165" s="7">
        <v>3936</v>
      </c>
      <c r="H1165" t="s">
        <v>32</v>
      </c>
      <c r="I1165">
        <v>1</v>
      </c>
      <c r="J1165">
        <v>8</v>
      </c>
      <c r="K1165" s="5">
        <v>0.12</v>
      </c>
      <c r="L1165" s="5">
        <v>0.09</v>
      </c>
      <c r="M1165" s="6">
        <f t="shared" si="54"/>
        <v>0.03</v>
      </c>
      <c r="N1165" s="8">
        <f t="shared" si="55"/>
        <v>787.2</v>
      </c>
      <c r="O1165">
        <v>3000</v>
      </c>
      <c r="P1165" t="str">
        <f t="shared" si="56"/>
        <v>medium</v>
      </c>
      <c r="Q1165" t="s">
        <v>26</v>
      </c>
      <c r="R1165">
        <v>1470</v>
      </c>
      <c r="S1165" t="s">
        <v>34</v>
      </c>
      <c r="T1165">
        <v>10</v>
      </c>
      <c r="U1165">
        <v>3</v>
      </c>
      <c r="V1165" t="s">
        <v>40</v>
      </c>
      <c r="W1165">
        <v>71</v>
      </c>
      <c r="X1165">
        <v>3</v>
      </c>
      <c r="Y1165">
        <v>1</v>
      </c>
      <c r="Z1165" t="s">
        <v>37</v>
      </c>
      <c r="AA1165">
        <v>9953</v>
      </c>
      <c r="AB1165">
        <v>1</v>
      </c>
      <c r="AC1165">
        <v>11</v>
      </c>
      <c r="AD1165">
        <v>3</v>
      </c>
      <c r="AE1165">
        <v>1</v>
      </c>
      <c r="AF1165">
        <v>1</v>
      </c>
      <c r="AG1165">
        <v>8</v>
      </c>
      <c r="AH1165">
        <v>2</v>
      </c>
      <c r="AI1165">
        <v>4</v>
      </c>
      <c r="AJ1165">
        <v>7</v>
      </c>
      <c r="AK1165" t="str">
        <f>IF(Table2[[#This Row],[Alpha]]&gt;3%,"high performer",IF(Table2[[#This Row],[Alpha]]&gt;0%,"average performer","low performer"))</f>
        <v>average performer</v>
      </c>
      <c r="AL1165" s="8">
        <v>3965.6135142592166</v>
      </c>
      <c r="AM1165">
        <f>Table2[[#This Row],[Salary]]/Table2[[#This Row],[Market Salary]]</f>
        <v>0.99253242552438992</v>
      </c>
      <c r="AN1165" t="str">
        <f>IF(AND(Table2[[#This Row],[Alpha]]&gt;3%,Table2[[#This Row],[Salary]]&lt;MEDIAN(G:G)),"Underpaid",IF(AND(Table2[[#This Row],[Alpha]]&lt;0,Table2[[#This Row],[Salary]]&gt;MEDIAN(G:G)),"Overpaid","Fair"))</f>
        <v>Fair</v>
      </c>
      <c r="AO1165" t="str">
        <f>IF(AND(Table2[[#This Row],[Alpha]]&gt;3%,Table2[[#This Row],[Tenure]]&gt;5),"Ready Now",IF(AND(Table2[[#This Row],[Alpha]]&gt;0,Table2[[#This Row],[Tenure]]&gt;3),"Ready Soon","Not Ready"))</f>
        <v>Ready Soon</v>
      </c>
    </row>
    <row r="1166" spans="1:41" x14ac:dyDescent="0.35">
      <c r="A1166">
        <v>40</v>
      </c>
      <c r="B1166" t="s">
        <v>32</v>
      </c>
      <c r="C1166">
        <v>3</v>
      </c>
      <c r="D1166" t="s">
        <v>29</v>
      </c>
      <c r="E1166" t="s">
        <v>42</v>
      </c>
      <c r="F1166">
        <v>4</v>
      </c>
      <c r="G1166" s="7">
        <v>7945</v>
      </c>
      <c r="H1166" t="s">
        <v>25</v>
      </c>
      <c r="I1166">
        <v>2</v>
      </c>
      <c r="J1166">
        <v>4</v>
      </c>
      <c r="K1166" s="5">
        <v>0.1</v>
      </c>
      <c r="L1166" s="5">
        <v>0.09</v>
      </c>
      <c r="M1166" s="6">
        <f t="shared" si="54"/>
        <v>1.0000000000000009E-2</v>
      </c>
      <c r="N1166" s="8">
        <f t="shared" si="55"/>
        <v>1589</v>
      </c>
      <c r="O1166">
        <v>4500</v>
      </c>
      <c r="P1166" t="str">
        <f t="shared" si="56"/>
        <v>low</v>
      </c>
      <c r="Q1166" t="s">
        <v>26</v>
      </c>
      <c r="R1166">
        <v>448</v>
      </c>
      <c r="S1166" t="s">
        <v>34</v>
      </c>
      <c r="T1166">
        <v>16</v>
      </c>
      <c r="U1166">
        <v>3</v>
      </c>
      <c r="V1166" t="s">
        <v>28</v>
      </c>
      <c r="W1166">
        <v>84</v>
      </c>
      <c r="X1166">
        <v>3</v>
      </c>
      <c r="Y1166">
        <v>3</v>
      </c>
      <c r="Z1166" t="s">
        <v>31</v>
      </c>
      <c r="AA1166">
        <v>19948</v>
      </c>
      <c r="AB1166">
        <v>6</v>
      </c>
      <c r="AC1166">
        <v>15</v>
      </c>
      <c r="AD1166">
        <v>3</v>
      </c>
      <c r="AE1166">
        <v>4</v>
      </c>
      <c r="AF1166">
        <v>0</v>
      </c>
      <c r="AG1166">
        <v>18</v>
      </c>
      <c r="AH1166">
        <v>2</v>
      </c>
      <c r="AI1166">
        <v>2</v>
      </c>
      <c r="AJ1166">
        <v>3</v>
      </c>
      <c r="AK1166" t="str">
        <f>IF(Table2[[#This Row],[Alpha]]&gt;3%,"high performer",IF(Table2[[#This Row],[Alpha]]&gt;0%,"average performer","low performer"))</f>
        <v>average performer</v>
      </c>
      <c r="AL1166" s="8">
        <v>9536.9213655673466</v>
      </c>
      <c r="AM1166">
        <f>Table2[[#This Row],[Salary]]/Table2[[#This Row],[Market Salary]]</f>
        <v>0.83307806528478767</v>
      </c>
      <c r="AN1166" t="str">
        <f>IF(AND(Table2[[#This Row],[Alpha]]&gt;3%,Table2[[#This Row],[Salary]]&lt;MEDIAN(G:G)),"Underpaid",IF(AND(Table2[[#This Row],[Alpha]]&lt;0,Table2[[#This Row],[Salary]]&gt;MEDIAN(G:G)),"Overpaid","Fair"))</f>
        <v>Fair</v>
      </c>
      <c r="AO1166" t="str">
        <f>IF(AND(Table2[[#This Row],[Alpha]]&gt;3%,Table2[[#This Row],[Tenure]]&gt;5),"Ready Now",IF(AND(Table2[[#This Row],[Alpha]]&gt;0,Table2[[#This Row],[Tenure]]&gt;3),"Ready Soon","Not Ready"))</f>
        <v>Ready Soon</v>
      </c>
    </row>
    <row r="1167" spans="1:41" x14ac:dyDescent="0.35">
      <c r="A1167">
        <v>44</v>
      </c>
      <c r="B1167" t="s">
        <v>32</v>
      </c>
      <c r="C1167">
        <v>1</v>
      </c>
      <c r="D1167" t="s">
        <v>35</v>
      </c>
      <c r="E1167" t="s">
        <v>50</v>
      </c>
      <c r="F1167">
        <v>4</v>
      </c>
      <c r="G1167" s="7">
        <v>5743</v>
      </c>
      <c r="H1167" t="s">
        <v>25</v>
      </c>
      <c r="I1167">
        <v>3</v>
      </c>
      <c r="J1167">
        <v>10</v>
      </c>
      <c r="K1167" s="5">
        <v>0.08</v>
      </c>
      <c r="L1167" s="5">
        <v>0.11</v>
      </c>
      <c r="M1167" s="6">
        <f t="shared" si="54"/>
        <v>-0.03</v>
      </c>
      <c r="N1167" s="8">
        <f t="shared" si="55"/>
        <v>1148.6000000000001</v>
      </c>
      <c r="O1167">
        <v>4500</v>
      </c>
      <c r="P1167" t="str">
        <f t="shared" si="56"/>
        <v>medium</v>
      </c>
      <c r="Q1167" t="s">
        <v>33</v>
      </c>
      <c r="R1167">
        <v>602</v>
      </c>
      <c r="S1167" t="s">
        <v>50</v>
      </c>
      <c r="T1167">
        <v>1</v>
      </c>
      <c r="U1167">
        <v>5</v>
      </c>
      <c r="V1167" t="s">
        <v>50</v>
      </c>
      <c r="W1167">
        <v>37</v>
      </c>
      <c r="X1167">
        <v>3</v>
      </c>
      <c r="Y1167">
        <v>2</v>
      </c>
      <c r="Z1167" t="s">
        <v>37</v>
      </c>
      <c r="AA1167">
        <v>10503</v>
      </c>
      <c r="AB1167">
        <v>4</v>
      </c>
      <c r="AC1167">
        <v>11</v>
      </c>
      <c r="AD1167">
        <v>3</v>
      </c>
      <c r="AE1167">
        <v>3</v>
      </c>
      <c r="AF1167">
        <v>0</v>
      </c>
      <c r="AG1167">
        <v>14</v>
      </c>
      <c r="AH1167">
        <v>3</v>
      </c>
      <c r="AI1167">
        <v>7</v>
      </c>
      <c r="AJ1167">
        <v>0</v>
      </c>
      <c r="AK1167" t="str">
        <f>IF(Table2[[#This Row],[Alpha]]&gt;3%,"high performer",IF(Table2[[#This Row],[Alpha]]&gt;0%,"average performer","low performer"))</f>
        <v>low performer</v>
      </c>
      <c r="AL1167" s="8">
        <v>6417.6440871039149</v>
      </c>
      <c r="AM1167">
        <f>Table2[[#This Row],[Salary]]/Table2[[#This Row],[Market Salary]]</f>
        <v>0.89487667468820931</v>
      </c>
      <c r="AN1167" t="str">
        <f>IF(AND(Table2[[#This Row],[Alpha]]&gt;3%,Table2[[#This Row],[Salary]]&lt;MEDIAN(G:G)),"Underpaid",IF(AND(Table2[[#This Row],[Alpha]]&lt;0,Table2[[#This Row],[Salary]]&gt;MEDIAN(G:G)),"Overpaid","Fair"))</f>
        <v>Overpaid</v>
      </c>
      <c r="AO1167" t="str">
        <f>IF(AND(Table2[[#This Row],[Alpha]]&gt;3%,Table2[[#This Row],[Tenure]]&gt;5),"Ready Now",IF(AND(Table2[[#This Row],[Alpha]]&gt;0,Table2[[#This Row],[Tenure]]&gt;3),"Ready Soon","Not Ready"))</f>
        <v>Not Ready</v>
      </c>
    </row>
    <row r="1168" spans="1:41" x14ac:dyDescent="0.35">
      <c r="A1168">
        <v>48</v>
      </c>
      <c r="B1168" t="s">
        <v>32</v>
      </c>
      <c r="C1168">
        <v>3</v>
      </c>
      <c r="D1168" t="s">
        <v>35</v>
      </c>
      <c r="E1168" t="s">
        <v>45</v>
      </c>
      <c r="F1168">
        <v>4</v>
      </c>
      <c r="G1168" s="7">
        <v>15202</v>
      </c>
      <c r="H1168" t="s">
        <v>32</v>
      </c>
      <c r="I1168">
        <v>3</v>
      </c>
      <c r="J1168">
        <v>2</v>
      </c>
      <c r="K1168" s="5">
        <v>0.08</v>
      </c>
      <c r="L1168" s="5">
        <v>0.1</v>
      </c>
      <c r="M1168" s="6">
        <f t="shared" si="54"/>
        <v>-2.0000000000000004E-2</v>
      </c>
      <c r="N1168" s="8">
        <f t="shared" si="55"/>
        <v>3040.4</v>
      </c>
      <c r="O1168">
        <v>1200</v>
      </c>
      <c r="P1168" t="str">
        <f t="shared" si="56"/>
        <v>low</v>
      </c>
      <c r="Q1168" t="s">
        <v>33</v>
      </c>
      <c r="R1168">
        <v>365</v>
      </c>
      <c r="S1168" t="s">
        <v>34</v>
      </c>
      <c r="T1168">
        <v>4</v>
      </c>
      <c r="U1168">
        <v>5</v>
      </c>
      <c r="V1168" t="s">
        <v>40</v>
      </c>
      <c r="W1168">
        <v>89</v>
      </c>
      <c r="X1168">
        <v>2</v>
      </c>
      <c r="Y1168">
        <v>4</v>
      </c>
      <c r="Z1168" t="s">
        <v>37</v>
      </c>
      <c r="AA1168">
        <v>5602</v>
      </c>
      <c r="AB1168">
        <v>2</v>
      </c>
      <c r="AC1168">
        <v>25</v>
      </c>
      <c r="AD1168">
        <v>4</v>
      </c>
      <c r="AE1168">
        <v>2</v>
      </c>
      <c r="AF1168">
        <v>1</v>
      </c>
      <c r="AG1168">
        <v>23</v>
      </c>
      <c r="AH1168">
        <v>3</v>
      </c>
      <c r="AI1168">
        <v>2</v>
      </c>
      <c r="AJ1168">
        <v>2</v>
      </c>
      <c r="AK1168" t="str">
        <f>IF(Table2[[#This Row],[Alpha]]&gt;3%,"high performer",IF(Table2[[#This Row],[Alpha]]&gt;0%,"average performer","low performer"))</f>
        <v>low performer</v>
      </c>
      <c r="AL1168" s="8">
        <v>17834.428956658801</v>
      </c>
      <c r="AM1168">
        <f>Table2[[#This Row],[Salary]]/Table2[[#This Row],[Market Salary]]</f>
        <v>0.85239622961541828</v>
      </c>
      <c r="AN1168" t="str">
        <f>IF(AND(Table2[[#This Row],[Alpha]]&gt;3%,Table2[[#This Row],[Salary]]&lt;MEDIAN(G:G)),"Underpaid",IF(AND(Table2[[#This Row],[Alpha]]&lt;0,Table2[[#This Row],[Salary]]&gt;MEDIAN(G:G)),"Overpaid","Fair"))</f>
        <v>Overpaid</v>
      </c>
      <c r="AO1168" t="str">
        <f>IF(AND(Table2[[#This Row],[Alpha]]&gt;3%,Table2[[#This Row],[Tenure]]&gt;5),"Ready Now",IF(AND(Table2[[#This Row],[Alpha]]&gt;0,Table2[[#This Row],[Tenure]]&gt;3),"Ready Soon","Not Ready"))</f>
        <v>Not Ready</v>
      </c>
    </row>
    <row r="1169" spans="1:41" x14ac:dyDescent="0.35">
      <c r="A1169">
        <v>35</v>
      </c>
      <c r="B1169" t="s">
        <v>25</v>
      </c>
      <c r="C1169">
        <v>1</v>
      </c>
      <c r="D1169" t="s">
        <v>35</v>
      </c>
      <c r="E1169" t="s">
        <v>30</v>
      </c>
      <c r="F1169">
        <v>4</v>
      </c>
      <c r="G1169" s="7">
        <v>5440</v>
      </c>
      <c r="H1169" t="s">
        <v>25</v>
      </c>
      <c r="I1169">
        <v>2</v>
      </c>
      <c r="J1169">
        <v>2</v>
      </c>
      <c r="K1169" s="5">
        <v>0.1</v>
      </c>
      <c r="L1169" s="5">
        <v>7.0000000000000007E-2</v>
      </c>
      <c r="M1169" s="6">
        <f t="shared" si="54"/>
        <v>0.03</v>
      </c>
      <c r="N1169" s="8">
        <f t="shared" si="55"/>
        <v>1088</v>
      </c>
      <c r="O1169">
        <v>1200</v>
      </c>
      <c r="P1169" t="str">
        <f t="shared" si="56"/>
        <v>High</v>
      </c>
      <c r="Q1169" t="s">
        <v>26</v>
      </c>
      <c r="R1169">
        <v>763</v>
      </c>
      <c r="S1169" t="s">
        <v>27</v>
      </c>
      <c r="T1169">
        <v>15</v>
      </c>
      <c r="U1169">
        <v>2</v>
      </c>
      <c r="V1169" t="s">
        <v>40</v>
      </c>
      <c r="W1169">
        <v>59</v>
      </c>
      <c r="X1169">
        <v>1</v>
      </c>
      <c r="Y1169">
        <v>2</v>
      </c>
      <c r="Z1169" t="s">
        <v>41</v>
      </c>
      <c r="AA1169">
        <v>22098</v>
      </c>
      <c r="AB1169">
        <v>6</v>
      </c>
      <c r="AC1169">
        <v>14</v>
      </c>
      <c r="AD1169">
        <v>3</v>
      </c>
      <c r="AE1169">
        <v>4</v>
      </c>
      <c r="AF1169">
        <v>2</v>
      </c>
      <c r="AG1169">
        <v>7</v>
      </c>
      <c r="AH1169">
        <v>2</v>
      </c>
      <c r="AI1169">
        <v>2</v>
      </c>
      <c r="AJ1169">
        <v>2</v>
      </c>
      <c r="AK1169" t="str">
        <f>IF(Table2[[#This Row],[Alpha]]&gt;3%,"high performer",IF(Table2[[#This Row],[Alpha]]&gt;0%,"average performer","low performer"))</f>
        <v>average performer</v>
      </c>
      <c r="AL1169" s="8">
        <v>6924.4901073451783</v>
      </c>
      <c r="AM1169">
        <f>Table2[[#This Row],[Salary]]/Table2[[#This Row],[Market Salary]]</f>
        <v>0.78561741235351035</v>
      </c>
      <c r="AN1169" t="str">
        <f>IF(AND(Table2[[#This Row],[Alpha]]&gt;3%,Table2[[#This Row],[Salary]]&lt;MEDIAN(G:G)),"Underpaid",IF(AND(Table2[[#This Row],[Alpha]]&lt;0,Table2[[#This Row],[Salary]]&gt;MEDIAN(G:G)),"Overpaid","Fair"))</f>
        <v>Fair</v>
      </c>
      <c r="AO1169" t="str">
        <f>IF(AND(Table2[[#This Row],[Alpha]]&gt;3%,Table2[[#This Row],[Tenure]]&gt;5),"Ready Now",IF(AND(Table2[[#This Row],[Alpha]]&gt;0,Table2[[#This Row],[Tenure]]&gt;3),"Ready Soon","Not Ready"))</f>
        <v>Not Ready</v>
      </c>
    </row>
    <row r="1170" spans="1:41" x14ac:dyDescent="0.35">
      <c r="A1170">
        <v>24</v>
      </c>
      <c r="B1170" t="s">
        <v>32</v>
      </c>
      <c r="C1170">
        <v>1</v>
      </c>
      <c r="D1170" t="s">
        <v>29</v>
      </c>
      <c r="E1170" t="s">
        <v>36</v>
      </c>
      <c r="F1170">
        <v>4</v>
      </c>
      <c r="G1170" s="7">
        <v>3760</v>
      </c>
      <c r="H1170" t="s">
        <v>25</v>
      </c>
      <c r="I1170">
        <v>3</v>
      </c>
      <c r="J1170">
        <v>6</v>
      </c>
      <c r="K1170" s="5">
        <v>0.1</v>
      </c>
      <c r="L1170" s="5">
        <v>0.11</v>
      </c>
      <c r="M1170" s="6">
        <f t="shared" si="54"/>
        <v>-9.999999999999995E-3</v>
      </c>
      <c r="N1170" s="8">
        <f t="shared" si="55"/>
        <v>752</v>
      </c>
      <c r="O1170">
        <v>4500</v>
      </c>
      <c r="P1170" t="str">
        <f t="shared" si="56"/>
        <v>low</v>
      </c>
      <c r="Q1170" t="s">
        <v>33</v>
      </c>
      <c r="R1170">
        <v>567</v>
      </c>
      <c r="S1170" t="s">
        <v>34</v>
      </c>
      <c r="T1170">
        <v>2</v>
      </c>
      <c r="U1170">
        <v>1</v>
      </c>
      <c r="V1170" t="s">
        <v>49</v>
      </c>
      <c r="W1170">
        <v>32</v>
      </c>
      <c r="X1170">
        <v>3</v>
      </c>
      <c r="Y1170">
        <v>1</v>
      </c>
      <c r="Z1170" t="s">
        <v>31</v>
      </c>
      <c r="AA1170">
        <v>17218</v>
      </c>
      <c r="AB1170">
        <v>1</v>
      </c>
      <c r="AC1170">
        <v>13</v>
      </c>
      <c r="AD1170">
        <v>3</v>
      </c>
      <c r="AE1170">
        <v>3</v>
      </c>
      <c r="AF1170">
        <v>0</v>
      </c>
      <c r="AG1170">
        <v>6</v>
      </c>
      <c r="AH1170">
        <v>2</v>
      </c>
      <c r="AI1170">
        <v>3</v>
      </c>
      <c r="AJ1170">
        <v>1</v>
      </c>
      <c r="AK1170" t="str">
        <f>IF(Table2[[#This Row],[Alpha]]&gt;3%,"high performer",IF(Table2[[#This Row],[Alpha]]&gt;0%,"average performer","low performer"))</f>
        <v>low performer</v>
      </c>
      <c r="AL1170" s="8">
        <v>4092.9463989053529</v>
      </c>
      <c r="AM1170">
        <f>Table2[[#This Row],[Salary]]/Table2[[#This Row],[Market Salary]]</f>
        <v>0.91865361369149656</v>
      </c>
      <c r="AN1170" t="str">
        <f>IF(AND(Table2[[#This Row],[Alpha]]&gt;3%,Table2[[#This Row],[Salary]]&lt;MEDIAN(G:G)),"Underpaid",IF(AND(Table2[[#This Row],[Alpha]]&lt;0,Table2[[#This Row],[Salary]]&gt;MEDIAN(G:G)),"Overpaid","Fair"))</f>
        <v>Fair</v>
      </c>
      <c r="AO1170" t="str">
        <f>IF(AND(Table2[[#This Row],[Alpha]]&gt;3%,Table2[[#This Row],[Tenure]]&gt;5),"Ready Now",IF(AND(Table2[[#This Row],[Alpha]]&gt;0,Table2[[#This Row],[Tenure]]&gt;3),"Ready Soon","Not Ready"))</f>
        <v>Not Ready</v>
      </c>
    </row>
    <row r="1171" spans="1:41" x14ac:dyDescent="0.35">
      <c r="A1171">
        <v>27</v>
      </c>
      <c r="B1171" t="s">
        <v>32</v>
      </c>
      <c r="C1171">
        <v>2</v>
      </c>
      <c r="D1171" t="s">
        <v>29</v>
      </c>
      <c r="E1171" t="s">
        <v>36</v>
      </c>
      <c r="F1171">
        <v>3</v>
      </c>
      <c r="G1171" s="7">
        <v>3517</v>
      </c>
      <c r="H1171" t="s">
        <v>32</v>
      </c>
      <c r="I1171">
        <v>3</v>
      </c>
      <c r="J1171">
        <v>3</v>
      </c>
      <c r="K1171" s="5">
        <v>0.15</v>
      </c>
      <c r="L1171" s="5">
        <v>0.1</v>
      </c>
      <c r="M1171" s="6">
        <f t="shared" si="54"/>
        <v>4.9999999999999989E-2</v>
      </c>
      <c r="N1171" s="8">
        <f t="shared" si="55"/>
        <v>703.40000000000009</v>
      </c>
      <c r="O1171">
        <v>3000</v>
      </c>
      <c r="P1171" t="str">
        <f t="shared" si="56"/>
        <v>low</v>
      </c>
      <c r="Q1171" t="s">
        <v>26</v>
      </c>
      <c r="R1171">
        <v>486</v>
      </c>
      <c r="S1171" t="s">
        <v>34</v>
      </c>
      <c r="T1171">
        <v>8</v>
      </c>
      <c r="U1171">
        <v>3</v>
      </c>
      <c r="V1171" t="s">
        <v>40</v>
      </c>
      <c r="W1171">
        <v>86</v>
      </c>
      <c r="X1171">
        <v>4</v>
      </c>
      <c r="Y1171">
        <v>1</v>
      </c>
      <c r="Z1171" t="s">
        <v>37</v>
      </c>
      <c r="AA1171">
        <v>22490</v>
      </c>
      <c r="AB1171">
        <v>7</v>
      </c>
      <c r="AC1171">
        <v>17</v>
      </c>
      <c r="AD1171">
        <v>3</v>
      </c>
      <c r="AE1171">
        <v>1</v>
      </c>
      <c r="AF1171">
        <v>0</v>
      </c>
      <c r="AG1171">
        <v>5</v>
      </c>
      <c r="AH1171">
        <v>0</v>
      </c>
      <c r="AI1171">
        <v>2</v>
      </c>
      <c r="AJ1171">
        <v>0</v>
      </c>
      <c r="AK1171" t="str">
        <f>IF(Table2[[#This Row],[Alpha]]&gt;3%,"high performer",IF(Table2[[#This Row],[Alpha]]&gt;0%,"average performer","low performer"))</f>
        <v>high performer</v>
      </c>
      <c r="AL1171" s="8">
        <v>4341.1452922092567</v>
      </c>
      <c r="AM1171">
        <f>Table2[[#This Row],[Salary]]/Table2[[#This Row],[Market Salary]]</f>
        <v>0.81015487003204167</v>
      </c>
      <c r="AN1171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171" t="str">
        <f>IF(AND(Table2[[#This Row],[Alpha]]&gt;3%,Table2[[#This Row],[Tenure]]&gt;5),"Ready Now",IF(AND(Table2[[#This Row],[Alpha]]&gt;0,Table2[[#This Row],[Tenure]]&gt;3),"Ready Soon","Not Ready"))</f>
        <v>Not Ready</v>
      </c>
    </row>
    <row r="1172" spans="1:41" x14ac:dyDescent="0.35">
      <c r="A1172">
        <v>27</v>
      </c>
      <c r="B1172" t="s">
        <v>32</v>
      </c>
      <c r="C1172">
        <v>4</v>
      </c>
      <c r="D1172" t="s">
        <v>35</v>
      </c>
      <c r="E1172" t="s">
        <v>36</v>
      </c>
      <c r="F1172">
        <v>4</v>
      </c>
      <c r="G1172" s="7">
        <v>2580</v>
      </c>
      <c r="H1172" t="s">
        <v>32</v>
      </c>
      <c r="I1172">
        <v>2</v>
      </c>
      <c r="J1172">
        <v>4</v>
      </c>
      <c r="K1172" s="5">
        <v>0.12</v>
      </c>
      <c r="L1172" s="5">
        <v>0.1</v>
      </c>
      <c r="M1172" s="6">
        <f t="shared" si="54"/>
        <v>1.999999999999999E-2</v>
      </c>
      <c r="N1172" s="8">
        <f t="shared" si="55"/>
        <v>516</v>
      </c>
      <c r="O1172">
        <v>500</v>
      </c>
      <c r="P1172" t="str">
        <f t="shared" si="56"/>
        <v>low</v>
      </c>
      <c r="Q1172" t="s">
        <v>33</v>
      </c>
      <c r="R1172">
        <v>591</v>
      </c>
      <c r="S1172" t="s">
        <v>34</v>
      </c>
      <c r="T1172">
        <v>2</v>
      </c>
      <c r="U1172">
        <v>3</v>
      </c>
      <c r="V1172" t="s">
        <v>40</v>
      </c>
      <c r="W1172">
        <v>87</v>
      </c>
      <c r="X1172">
        <v>3</v>
      </c>
      <c r="Y1172">
        <v>1</v>
      </c>
      <c r="Z1172" t="s">
        <v>31</v>
      </c>
      <c r="AA1172">
        <v>6297</v>
      </c>
      <c r="AB1172">
        <v>2</v>
      </c>
      <c r="AC1172">
        <v>13</v>
      </c>
      <c r="AD1172">
        <v>3</v>
      </c>
      <c r="AE1172">
        <v>3</v>
      </c>
      <c r="AF1172">
        <v>0</v>
      </c>
      <c r="AG1172">
        <v>6</v>
      </c>
      <c r="AH1172">
        <v>0</v>
      </c>
      <c r="AI1172">
        <v>2</v>
      </c>
      <c r="AJ1172">
        <v>1</v>
      </c>
      <c r="AK1172" t="str">
        <f>IF(Table2[[#This Row],[Alpha]]&gt;3%,"high performer",IF(Table2[[#This Row],[Alpha]]&gt;0%,"average performer","low performer"))</f>
        <v>average performer</v>
      </c>
      <c r="AL1172" s="8">
        <v>2981.3434270331777</v>
      </c>
      <c r="AM1172">
        <f>Table2[[#This Row],[Salary]]/Table2[[#This Row],[Market Salary]]</f>
        <v>0.8653816855200186</v>
      </c>
      <c r="AN1172" t="str">
        <f>IF(AND(Table2[[#This Row],[Alpha]]&gt;3%,Table2[[#This Row],[Salary]]&lt;MEDIAN(G:G)),"Underpaid",IF(AND(Table2[[#This Row],[Alpha]]&lt;0,Table2[[#This Row],[Salary]]&gt;MEDIAN(G:G)),"Overpaid","Fair"))</f>
        <v>Fair</v>
      </c>
      <c r="AO1172" t="str">
        <f>IF(AND(Table2[[#This Row],[Alpha]]&gt;3%,Table2[[#This Row],[Tenure]]&gt;5),"Ready Now",IF(AND(Table2[[#This Row],[Alpha]]&gt;0,Table2[[#This Row],[Tenure]]&gt;3),"Ready Soon","Not Ready"))</f>
        <v>Ready Soon</v>
      </c>
    </row>
    <row r="1173" spans="1:41" x14ac:dyDescent="0.35">
      <c r="A1173">
        <v>40</v>
      </c>
      <c r="B1173" t="s">
        <v>25</v>
      </c>
      <c r="C1173">
        <v>1</v>
      </c>
      <c r="D1173" t="s">
        <v>35</v>
      </c>
      <c r="E1173" t="s">
        <v>39</v>
      </c>
      <c r="F1173">
        <v>1</v>
      </c>
      <c r="G1173" s="7">
        <v>2166</v>
      </c>
      <c r="H1173" t="s">
        <v>25</v>
      </c>
      <c r="I1173">
        <v>1</v>
      </c>
      <c r="J1173">
        <v>4</v>
      </c>
      <c r="K1173" s="5">
        <v>0.15</v>
      </c>
      <c r="L1173" s="5">
        <v>7.0000000000000007E-2</v>
      </c>
      <c r="M1173" s="6">
        <f t="shared" si="54"/>
        <v>7.9999999999999988E-2</v>
      </c>
      <c r="N1173" s="8">
        <f t="shared" si="55"/>
        <v>433.20000000000005</v>
      </c>
      <c r="O1173">
        <v>1200</v>
      </c>
      <c r="P1173" t="str">
        <f t="shared" si="56"/>
        <v>low</v>
      </c>
      <c r="Q1173" t="s">
        <v>26</v>
      </c>
      <c r="R1173">
        <v>1329</v>
      </c>
      <c r="S1173" t="s">
        <v>34</v>
      </c>
      <c r="T1173">
        <v>7</v>
      </c>
      <c r="U1173">
        <v>3</v>
      </c>
      <c r="V1173" t="s">
        <v>28</v>
      </c>
      <c r="W1173">
        <v>73</v>
      </c>
      <c r="X1173">
        <v>3</v>
      </c>
      <c r="Y1173">
        <v>1</v>
      </c>
      <c r="Z1173" t="s">
        <v>31</v>
      </c>
      <c r="AA1173">
        <v>3339</v>
      </c>
      <c r="AB1173">
        <v>3</v>
      </c>
      <c r="AC1173">
        <v>14</v>
      </c>
      <c r="AD1173">
        <v>3</v>
      </c>
      <c r="AE1173">
        <v>2</v>
      </c>
      <c r="AF1173">
        <v>0</v>
      </c>
      <c r="AG1173">
        <v>10</v>
      </c>
      <c r="AH1173">
        <v>3</v>
      </c>
      <c r="AI1173">
        <v>2</v>
      </c>
      <c r="AJ1173">
        <v>0</v>
      </c>
      <c r="AK1173" t="str">
        <f>IF(Table2[[#This Row],[Alpha]]&gt;3%,"high performer",IF(Table2[[#This Row],[Alpha]]&gt;0%,"average performer","low performer"))</f>
        <v>high performer</v>
      </c>
      <c r="AL1173" s="8">
        <v>2351.6264727424241</v>
      </c>
      <c r="AM1173">
        <f>Table2[[#This Row],[Salary]]/Table2[[#This Row],[Market Salary]]</f>
        <v>0.92106464402658728</v>
      </c>
      <c r="AN1173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173" t="str">
        <f>IF(AND(Table2[[#This Row],[Alpha]]&gt;3%,Table2[[#This Row],[Tenure]]&gt;5),"Ready Now",IF(AND(Table2[[#This Row],[Alpha]]&gt;0,Table2[[#This Row],[Tenure]]&gt;3),"Ready Soon","Not Ready"))</f>
        <v>Ready Soon</v>
      </c>
    </row>
    <row r="1174" spans="1:41" x14ac:dyDescent="0.35">
      <c r="A1174">
        <v>29</v>
      </c>
      <c r="B1174" t="s">
        <v>32</v>
      </c>
      <c r="C1174">
        <v>3</v>
      </c>
      <c r="D1174" t="s">
        <v>35</v>
      </c>
      <c r="E1174" t="s">
        <v>30</v>
      </c>
      <c r="F1174">
        <v>3</v>
      </c>
      <c r="G1174" s="7">
        <v>5869</v>
      </c>
      <c r="H1174" t="s">
        <v>32</v>
      </c>
      <c r="I1174">
        <v>3</v>
      </c>
      <c r="J1174">
        <v>5</v>
      </c>
      <c r="K1174" s="5">
        <v>0.08</v>
      </c>
      <c r="L1174" s="5">
        <v>0.1</v>
      </c>
      <c r="M1174" s="6">
        <f t="shared" si="54"/>
        <v>-2.0000000000000004E-2</v>
      </c>
      <c r="N1174" s="8">
        <f t="shared" si="55"/>
        <v>1173.8</v>
      </c>
      <c r="O1174">
        <v>3000</v>
      </c>
      <c r="P1174" t="str">
        <f t="shared" si="56"/>
        <v>low</v>
      </c>
      <c r="Q1174" t="s">
        <v>26</v>
      </c>
      <c r="R1174">
        <v>469</v>
      </c>
      <c r="S1174" t="s">
        <v>27</v>
      </c>
      <c r="T1174">
        <v>10</v>
      </c>
      <c r="U1174">
        <v>3</v>
      </c>
      <c r="V1174" t="s">
        <v>40</v>
      </c>
      <c r="W1174">
        <v>42</v>
      </c>
      <c r="X1174">
        <v>2</v>
      </c>
      <c r="Y1174">
        <v>2</v>
      </c>
      <c r="Z1174" t="s">
        <v>31</v>
      </c>
      <c r="AA1174">
        <v>23413</v>
      </c>
      <c r="AB1174">
        <v>9</v>
      </c>
      <c r="AC1174">
        <v>11</v>
      </c>
      <c r="AD1174">
        <v>3</v>
      </c>
      <c r="AE1174">
        <v>3</v>
      </c>
      <c r="AF1174">
        <v>0</v>
      </c>
      <c r="AG1174">
        <v>8</v>
      </c>
      <c r="AH1174">
        <v>2</v>
      </c>
      <c r="AI1174">
        <v>2</v>
      </c>
      <c r="AJ1174">
        <v>1</v>
      </c>
      <c r="AK1174" t="str">
        <f>IF(Table2[[#This Row],[Alpha]]&gt;3%,"high performer",IF(Table2[[#This Row],[Alpha]]&gt;0%,"average performer","low performer"))</f>
        <v>low performer</v>
      </c>
      <c r="AL1174" s="8">
        <v>6604.7734487955331</v>
      </c>
      <c r="AM1174">
        <f>Table2[[#This Row],[Salary]]/Table2[[#This Row],[Market Salary]]</f>
        <v>0.88859974463927893</v>
      </c>
      <c r="AN1174" t="str">
        <f>IF(AND(Table2[[#This Row],[Alpha]]&gt;3%,Table2[[#This Row],[Salary]]&lt;MEDIAN(G:G)),"Underpaid",IF(AND(Table2[[#This Row],[Alpha]]&lt;0,Table2[[#This Row],[Salary]]&gt;MEDIAN(G:G)),"Overpaid","Fair"))</f>
        <v>Overpaid</v>
      </c>
      <c r="AO1174" t="str">
        <f>IF(AND(Table2[[#This Row],[Alpha]]&gt;3%,Table2[[#This Row],[Tenure]]&gt;5),"Ready Now",IF(AND(Table2[[#This Row],[Alpha]]&gt;0,Table2[[#This Row],[Tenure]]&gt;3),"Ready Soon","Not Ready"))</f>
        <v>Not Ready</v>
      </c>
    </row>
    <row r="1175" spans="1:41" x14ac:dyDescent="0.35">
      <c r="A1175">
        <v>36</v>
      </c>
      <c r="B1175" t="s">
        <v>32</v>
      </c>
      <c r="C1175">
        <v>2</v>
      </c>
      <c r="D1175" t="s">
        <v>29</v>
      </c>
      <c r="E1175" t="s">
        <v>43</v>
      </c>
      <c r="F1175">
        <v>1</v>
      </c>
      <c r="G1175" s="7">
        <v>8008</v>
      </c>
      <c r="H1175" t="s">
        <v>32</v>
      </c>
      <c r="I1175">
        <v>3</v>
      </c>
      <c r="J1175">
        <v>3</v>
      </c>
      <c r="K1175" s="5">
        <v>0.08</v>
      </c>
      <c r="L1175" s="5">
        <v>0.09</v>
      </c>
      <c r="M1175" s="6">
        <f t="shared" si="54"/>
        <v>-9.999999999999995E-3</v>
      </c>
      <c r="N1175" s="8">
        <f t="shared" si="55"/>
        <v>1601.6000000000001</v>
      </c>
      <c r="O1175">
        <v>3000</v>
      </c>
      <c r="P1175" t="str">
        <f t="shared" si="56"/>
        <v>low</v>
      </c>
      <c r="Q1175" t="s">
        <v>26</v>
      </c>
      <c r="R1175">
        <v>711</v>
      </c>
      <c r="S1175" t="s">
        <v>34</v>
      </c>
      <c r="T1175">
        <v>5</v>
      </c>
      <c r="U1175">
        <v>4</v>
      </c>
      <c r="V1175" t="s">
        <v>28</v>
      </c>
      <c r="W1175">
        <v>42</v>
      </c>
      <c r="X1175">
        <v>3</v>
      </c>
      <c r="Y1175">
        <v>3</v>
      </c>
      <c r="Z1175" t="s">
        <v>37</v>
      </c>
      <c r="AA1175">
        <v>22792</v>
      </c>
      <c r="AB1175">
        <v>4</v>
      </c>
      <c r="AC1175">
        <v>12</v>
      </c>
      <c r="AD1175">
        <v>3</v>
      </c>
      <c r="AE1175">
        <v>3</v>
      </c>
      <c r="AF1175">
        <v>2</v>
      </c>
      <c r="AG1175">
        <v>9</v>
      </c>
      <c r="AH1175">
        <v>6</v>
      </c>
      <c r="AI1175">
        <v>2</v>
      </c>
      <c r="AJ1175">
        <v>0</v>
      </c>
      <c r="AK1175" t="str">
        <f>IF(Table2[[#This Row],[Alpha]]&gt;3%,"high performer",IF(Table2[[#This Row],[Alpha]]&gt;0%,"average performer","low performer"))</f>
        <v>low performer</v>
      </c>
      <c r="AL1175" s="8">
        <v>8640.7156975666621</v>
      </c>
      <c r="AM1175">
        <f>Table2[[#This Row],[Salary]]/Table2[[#This Row],[Market Salary]]</f>
        <v>0.92677508209825221</v>
      </c>
      <c r="AN1175" t="str">
        <f>IF(AND(Table2[[#This Row],[Alpha]]&gt;3%,Table2[[#This Row],[Salary]]&lt;MEDIAN(G:G)),"Underpaid",IF(AND(Table2[[#This Row],[Alpha]]&lt;0,Table2[[#This Row],[Salary]]&gt;MEDIAN(G:G)),"Overpaid","Fair"))</f>
        <v>Overpaid</v>
      </c>
      <c r="AO1175" t="str">
        <f>IF(AND(Table2[[#This Row],[Alpha]]&gt;3%,Table2[[#This Row],[Tenure]]&gt;5),"Ready Now",IF(AND(Table2[[#This Row],[Alpha]]&gt;0,Table2[[#This Row],[Tenure]]&gt;3),"Ready Soon","Not Ready"))</f>
        <v>Not Ready</v>
      </c>
    </row>
    <row r="1176" spans="1:41" x14ac:dyDescent="0.35">
      <c r="A1176">
        <v>25</v>
      </c>
      <c r="B1176" t="s">
        <v>32</v>
      </c>
      <c r="C1176">
        <v>4</v>
      </c>
      <c r="D1176" t="s">
        <v>35</v>
      </c>
      <c r="E1176" t="s">
        <v>42</v>
      </c>
      <c r="F1176">
        <v>3</v>
      </c>
      <c r="G1176" s="7">
        <v>5206</v>
      </c>
      <c r="H1176" t="s">
        <v>32</v>
      </c>
      <c r="I1176">
        <v>3</v>
      </c>
      <c r="J1176">
        <v>7</v>
      </c>
      <c r="K1176" s="5">
        <v>0.1</v>
      </c>
      <c r="L1176" s="5">
        <v>0.1</v>
      </c>
      <c r="M1176" s="6">
        <f t="shared" si="54"/>
        <v>0</v>
      </c>
      <c r="N1176" s="8">
        <f t="shared" si="55"/>
        <v>1041.2</v>
      </c>
      <c r="O1176">
        <v>1200</v>
      </c>
      <c r="P1176" t="str">
        <f t="shared" si="56"/>
        <v>medium</v>
      </c>
      <c r="Q1176" t="s">
        <v>33</v>
      </c>
      <c r="R1176">
        <v>772</v>
      </c>
      <c r="S1176" t="s">
        <v>34</v>
      </c>
      <c r="T1176">
        <v>2</v>
      </c>
      <c r="U1176">
        <v>1</v>
      </c>
      <c r="V1176" t="s">
        <v>28</v>
      </c>
      <c r="W1176">
        <v>77</v>
      </c>
      <c r="X1176">
        <v>4</v>
      </c>
      <c r="Y1176">
        <v>2</v>
      </c>
      <c r="Z1176" t="s">
        <v>41</v>
      </c>
      <c r="AA1176">
        <v>4973</v>
      </c>
      <c r="AB1176">
        <v>1</v>
      </c>
      <c r="AC1176">
        <v>17</v>
      </c>
      <c r="AD1176">
        <v>3</v>
      </c>
      <c r="AE1176">
        <v>3</v>
      </c>
      <c r="AF1176">
        <v>2</v>
      </c>
      <c r="AG1176">
        <v>7</v>
      </c>
      <c r="AH1176">
        <v>6</v>
      </c>
      <c r="AI1176">
        <v>7</v>
      </c>
      <c r="AJ1176">
        <v>0</v>
      </c>
      <c r="AK1176" t="str">
        <f>IF(Table2[[#This Row],[Alpha]]&gt;3%,"high performer",IF(Table2[[#This Row],[Alpha]]&gt;0%,"average performer","low performer"))</f>
        <v>low performer</v>
      </c>
      <c r="AL1176" s="8">
        <v>6363.8095963050873</v>
      </c>
      <c r="AM1176">
        <f>Table2[[#This Row],[Salary]]/Table2[[#This Row],[Market Salary]]</f>
        <v>0.8180634447364159</v>
      </c>
      <c r="AN1176" t="str">
        <f>IF(AND(Table2[[#This Row],[Alpha]]&gt;3%,Table2[[#This Row],[Salary]]&lt;MEDIAN(G:G)),"Underpaid",IF(AND(Table2[[#This Row],[Alpha]]&lt;0,Table2[[#This Row],[Salary]]&gt;MEDIAN(G:G)),"Overpaid","Fair"))</f>
        <v>Fair</v>
      </c>
      <c r="AO1176" t="str">
        <f>IF(AND(Table2[[#This Row],[Alpha]]&gt;3%,Table2[[#This Row],[Tenure]]&gt;5),"Ready Now",IF(AND(Table2[[#This Row],[Alpha]]&gt;0,Table2[[#This Row],[Tenure]]&gt;3),"Ready Soon","Not Ready"))</f>
        <v>Not Ready</v>
      </c>
    </row>
    <row r="1177" spans="1:41" x14ac:dyDescent="0.35">
      <c r="A1177">
        <v>39</v>
      </c>
      <c r="B1177" t="s">
        <v>32</v>
      </c>
      <c r="C1177">
        <v>4</v>
      </c>
      <c r="D1177" t="s">
        <v>35</v>
      </c>
      <c r="E1177" t="s">
        <v>42</v>
      </c>
      <c r="F1177">
        <v>2</v>
      </c>
      <c r="G1177" s="7">
        <v>5295</v>
      </c>
      <c r="H1177" t="s">
        <v>32</v>
      </c>
      <c r="I1177">
        <v>3</v>
      </c>
      <c r="J1177">
        <v>5</v>
      </c>
      <c r="K1177" s="5">
        <v>0.12</v>
      </c>
      <c r="L1177" s="5">
        <v>7.0000000000000007E-2</v>
      </c>
      <c r="M1177" s="6">
        <f t="shared" si="54"/>
        <v>4.9999999999999989E-2</v>
      </c>
      <c r="N1177" s="8">
        <f t="shared" si="55"/>
        <v>1059</v>
      </c>
      <c r="O1177">
        <v>1200</v>
      </c>
      <c r="P1177" t="str">
        <f t="shared" si="56"/>
        <v>low</v>
      </c>
      <c r="Q1177" t="s">
        <v>26</v>
      </c>
      <c r="R1177">
        <v>492</v>
      </c>
      <c r="S1177" t="s">
        <v>34</v>
      </c>
      <c r="T1177">
        <v>12</v>
      </c>
      <c r="U1177">
        <v>3</v>
      </c>
      <c r="V1177" t="s">
        <v>40</v>
      </c>
      <c r="W1177">
        <v>66</v>
      </c>
      <c r="X1177">
        <v>3</v>
      </c>
      <c r="Y1177">
        <v>2</v>
      </c>
      <c r="Z1177" t="s">
        <v>37</v>
      </c>
      <c r="AA1177">
        <v>7693</v>
      </c>
      <c r="AB1177">
        <v>4</v>
      </c>
      <c r="AC1177">
        <v>21</v>
      </c>
      <c r="AD1177">
        <v>4</v>
      </c>
      <c r="AE1177">
        <v>3</v>
      </c>
      <c r="AF1177">
        <v>0</v>
      </c>
      <c r="AG1177">
        <v>7</v>
      </c>
      <c r="AH1177">
        <v>3</v>
      </c>
      <c r="AI1177">
        <v>4</v>
      </c>
      <c r="AJ1177">
        <v>1</v>
      </c>
      <c r="AK1177" t="str">
        <f>IF(Table2[[#This Row],[Alpha]]&gt;3%,"high performer",IF(Table2[[#This Row],[Alpha]]&gt;0%,"average performer","low performer"))</f>
        <v>high performer</v>
      </c>
      <c r="AL1177" s="8">
        <v>5875.274477343617</v>
      </c>
      <c r="AM1177">
        <f>Table2[[#This Row],[Salary]]/Table2[[#This Row],[Market Salary]]</f>
        <v>0.90123449047677917</v>
      </c>
      <c r="AN1177" t="str">
        <f>IF(AND(Table2[[#This Row],[Alpha]]&gt;3%,Table2[[#This Row],[Salary]]&lt;MEDIAN(G:G)),"Underpaid",IF(AND(Table2[[#This Row],[Alpha]]&lt;0,Table2[[#This Row],[Salary]]&gt;MEDIAN(G:G)),"Overpaid","Fair"))</f>
        <v>Fair</v>
      </c>
      <c r="AO1177" t="str">
        <f>IF(AND(Table2[[#This Row],[Alpha]]&gt;3%,Table2[[#This Row],[Tenure]]&gt;5),"Ready Now",IF(AND(Table2[[#This Row],[Alpha]]&gt;0,Table2[[#This Row],[Tenure]]&gt;3),"Ready Soon","Not Ready"))</f>
        <v>Ready Soon</v>
      </c>
    </row>
    <row r="1178" spans="1:41" x14ac:dyDescent="0.35">
      <c r="A1178">
        <v>49</v>
      </c>
      <c r="B1178" t="s">
        <v>32</v>
      </c>
      <c r="C1178">
        <v>1</v>
      </c>
      <c r="D1178" t="s">
        <v>29</v>
      </c>
      <c r="E1178" t="s">
        <v>47</v>
      </c>
      <c r="F1178">
        <v>2</v>
      </c>
      <c r="G1178" s="7">
        <v>16413</v>
      </c>
      <c r="H1178" t="s">
        <v>32</v>
      </c>
      <c r="I1178">
        <v>3</v>
      </c>
      <c r="J1178">
        <v>4</v>
      </c>
      <c r="K1178" s="5">
        <v>0.15</v>
      </c>
      <c r="L1178" s="5">
        <v>0.1</v>
      </c>
      <c r="M1178" s="6">
        <f t="shared" si="54"/>
        <v>4.9999999999999989E-2</v>
      </c>
      <c r="N1178" s="8">
        <f t="shared" si="55"/>
        <v>3282.6000000000004</v>
      </c>
      <c r="O1178">
        <v>1200</v>
      </c>
      <c r="P1178" t="str">
        <f t="shared" si="56"/>
        <v>low</v>
      </c>
      <c r="Q1178" t="s">
        <v>26</v>
      </c>
      <c r="R1178">
        <v>301</v>
      </c>
      <c r="S1178" t="s">
        <v>34</v>
      </c>
      <c r="T1178">
        <v>22</v>
      </c>
      <c r="U1178">
        <v>4</v>
      </c>
      <c r="V1178" t="s">
        <v>38</v>
      </c>
      <c r="W1178">
        <v>72</v>
      </c>
      <c r="X1178">
        <v>3</v>
      </c>
      <c r="Y1178">
        <v>4</v>
      </c>
      <c r="Z1178" t="s">
        <v>37</v>
      </c>
      <c r="AA1178">
        <v>3498</v>
      </c>
      <c r="AB1178">
        <v>3</v>
      </c>
      <c r="AC1178">
        <v>16</v>
      </c>
      <c r="AD1178">
        <v>3</v>
      </c>
      <c r="AE1178">
        <v>2</v>
      </c>
      <c r="AF1178">
        <v>2</v>
      </c>
      <c r="AG1178">
        <v>27</v>
      </c>
      <c r="AH1178">
        <v>2</v>
      </c>
      <c r="AI1178">
        <v>2</v>
      </c>
      <c r="AJ1178">
        <v>1</v>
      </c>
      <c r="AK1178" t="str">
        <f>IF(Table2[[#This Row],[Alpha]]&gt;3%,"high performer",IF(Table2[[#This Row],[Alpha]]&gt;0%,"average performer","low performer"))</f>
        <v>high performer</v>
      </c>
      <c r="AL1178" s="8">
        <v>21004.413787141977</v>
      </c>
      <c r="AM1178">
        <f>Table2[[#This Row],[Salary]]/Table2[[#This Row],[Market Salary]]</f>
        <v>0.78140719214203214</v>
      </c>
      <c r="AN1178" t="str">
        <f>IF(AND(Table2[[#This Row],[Alpha]]&gt;3%,Table2[[#This Row],[Salary]]&lt;MEDIAN(G:G)),"Underpaid",IF(AND(Table2[[#This Row],[Alpha]]&lt;0,Table2[[#This Row],[Salary]]&gt;MEDIAN(G:G)),"Overpaid","Fair"))</f>
        <v>Fair</v>
      </c>
      <c r="AO1178" t="str">
        <f>IF(AND(Table2[[#This Row],[Alpha]]&gt;3%,Table2[[#This Row],[Tenure]]&gt;5),"Ready Now",IF(AND(Table2[[#This Row],[Alpha]]&gt;0,Table2[[#This Row],[Tenure]]&gt;3),"Ready Soon","Not Ready"))</f>
        <v>Ready Soon</v>
      </c>
    </row>
    <row r="1179" spans="1:41" x14ac:dyDescent="0.35">
      <c r="A1179">
        <v>50</v>
      </c>
      <c r="B1179" t="s">
        <v>32</v>
      </c>
      <c r="C1179">
        <v>4</v>
      </c>
      <c r="D1179" t="s">
        <v>29</v>
      </c>
      <c r="E1179" t="s">
        <v>47</v>
      </c>
      <c r="F1179">
        <v>1</v>
      </c>
      <c r="G1179" s="7">
        <v>13269</v>
      </c>
      <c r="H1179" t="s">
        <v>32</v>
      </c>
      <c r="I1179">
        <v>3</v>
      </c>
      <c r="J1179">
        <v>14</v>
      </c>
      <c r="K1179" s="5">
        <v>0.12</v>
      </c>
      <c r="L1179" s="5">
        <v>0.11</v>
      </c>
      <c r="M1179" s="6">
        <f t="shared" si="54"/>
        <v>9.999999999999995E-3</v>
      </c>
      <c r="N1179" s="8">
        <f t="shared" si="55"/>
        <v>2653.8</v>
      </c>
      <c r="O1179">
        <v>4500</v>
      </c>
      <c r="P1179" t="str">
        <f t="shared" si="56"/>
        <v>High</v>
      </c>
      <c r="Q1179" t="s">
        <v>26</v>
      </c>
      <c r="R1179">
        <v>813</v>
      </c>
      <c r="S1179" t="s">
        <v>34</v>
      </c>
      <c r="T1179">
        <v>17</v>
      </c>
      <c r="U1179">
        <v>5</v>
      </c>
      <c r="V1179" t="s">
        <v>28</v>
      </c>
      <c r="W1179">
        <v>50</v>
      </c>
      <c r="X1179">
        <v>2</v>
      </c>
      <c r="Y1179">
        <v>3</v>
      </c>
      <c r="Z1179" t="s">
        <v>41</v>
      </c>
      <c r="AA1179">
        <v>21981</v>
      </c>
      <c r="AB1179">
        <v>5</v>
      </c>
      <c r="AC1179">
        <v>15</v>
      </c>
      <c r="AD1179">
        <v>3</v>
      </c>
      <c r="AE1179">
        <v>3</v>
      </c>
      <c r="AF1179">
        <v>3</v>
      </c>
      <c r="AG1179">
        <v>19</v>
      </c>
      <c r="AH1179">
        <v>3</v>
      </c>
      <c r="AI1179">
        <v>11</v>
      </c>
      <c r="AJ1179">
        <v>1</v>
      </c>
      <c r="AK1179" t="str">
        <f>IF(Table2[[#This Row],[Alpha]]&gt;3%,"high performer",IF(Table2[[#This Row],[Alpha]]&gt;0%,"average performer","low performer"))</f>
        <v>average performer</v>
      </c>
      <c r="AL1179" s="8">
        <v>16486.198893599176</v>
      </c>
      <c r="AM1179">
        <f>Table2[[#This Row],[Salary]]/Table2[[#This Row],[Market Salary]]</f>
        <v>0.804855023625351</v>
      </c>
      <c r="AN1179" t="str">
        <f>IF(AND(Table2[[#This Row],[Alpha]]&gt;3%,Table2[[#This Row],[Salary]]&lt;MEDIAN(G:G)),"Underpaid",IF(AND(Table2[[#This Row],[Alpha]]&lt;0,Table2[[#This Row],[Salary]]&gt;MEDIAN(G:G)),"Overpaid","Fair"))</f>
        <v>Fair</v>
      </c>
      <c r="AO1179" t="str">
        <f>IF(AND(Table2[[#This Row],[Alpha]]&gt;3%,Table2[[#This Row],[Tenure]]&gt;5),"Ready Now",IF(AND(Table2[[#This Row],[Alpha]]&gt;0,Table2[[#This Row],[Tenure]]&gt;3),"Ready Soon","Not Ready"))</f>
        <v>Ready Soon</v>
      </c>
    </row>
    <row r="1180" spans="1:41" x14ac:dyDescent="0.35">
      <c r="A1180">
        <v>20</v>
      </c>
      <c r="B1180" t="s">
        <v>32</v>
      </c>
      <c r="C1180">
        <v>3</v>
      </c>
      <c r="D1180" t="s">
        <v>29</v>
      </c>
      <c r="E1180" t="s">
        <v>46</v>
      </c>
      <c r="F1180">
        <v>3</v>
      </c>
      <c r="G1180" s="7">
        <v>2783</v>
      </c>
      <c r="H1180" t="s">
        <v>32</v>
      </c>
      <c r="I1180">
        <v>3</v>
      </c>
      <c r="J1180">
        <v>2</v>
      </c>
      <c r="K1180" s="5">
        <v>0.08</v>
      </c>
      <c r="L1180" s="5">
        <v>7.0000000000000007E-2</v>
      </c>
      <c r="M1180" s="6">
        <f t="shared" si="54"/>
        <v>9.999999999999995E-3</v>
      </c>
      <c r="N1180" s="8">
        <f t="shared" si="55"/>
        <v>556.6</v>
      </c>
      <c r="O1180">
        <v>1200</v>
      </c>
      <c r="P1180" t="str">
        <f t="shared" si="56"/>
        <v>medium</v>
      </c>
      <c r="Q1180" t="s">
        <v>26</v>
      </c>
      <c r="R1180">
        <v>1141</v>
      </c>
      <c r="S1180" t="s">
        <v>27</v>
      </c>
      <c r="T1180">
        <v>2</v>
      </c>
      <c r="U1180">
        <v>3</v>
      </c>
      <c r="V1180" t="s">
        <v>40</v>
      </c>
      <c r="W1180">
        <v>31</v>
      </c>
      <c r="X1180">
        <v>3</v>
      </c>
      <c r="Y1180">
        <v>1</v>
      </c>
      <c r="Z1180" t="s">
        <v>31</v>
      </c>
      <c r="AA1180">
        <v>13251</v>
      </c>
      <c r="AB1180">
        <v>1</v>
      </c>
      <c r="AC1180">
        <v>19</v>
      </c>
      <c r="AD1180">
        <v>3</v>
      </c>
      <c r="AE1180">
        <v>1</v>
      </c>
      <c r="AF1180">
        <v>0</v>
      </c>
      <c r="AG1180">
        <v>2</v>
      </c>
      <c r="AH1180">
        <v>3</v>
      </c>
      <c r="AI1180">
        <v>2</v>
      </c>
      <c r="AJ1180">
        <v>2</v>
      </c>
      <c r="AK1180" t="str">
        <f>IF(Table2[[#This Row],[Alpha]]&gt;3%,"high performer",IF(Table2[[#This Row],[Alpha]]&gt;0%,"average performer","low performer"))</f>
        <v>average performer</v>
      </c>
      <c r="AL1180" s="8">
        <v>2832.7008782792627</v>
      </c>
      <c r="AM1180">
        <f>Table2[[#This Row],[Salary]]/Table2[[#This Row],[Market Salary]]</f>
        <v>0.98245459707364025</v>
      </c>
      <c r="AN1180" t="str">
        <f>IF(AND(Table2[[#This Row],[Alpha]]&gt;3%,Table2[[#This Row],[Salary]]&lt;MEDIAN(G:G)),"Underpaid",IF(AND(Table2[[#This Row],[Alpha]]&lt;0,Table2[[#This Row],[Salary]]&gt;MEDIAN(G:G)),"Overpaid","Fair"))</f>
        <v>Fair</v>
      </c>
      <c r="AO1180" t="str">
        <f>IF(AND(Table2[[#This Row],[Alpha]]&gt;3%,Table2[[#This Row],[Tenure]]&gt;5),"Ready Now",IF(AND(Table2[[#This Row],[Alpha]]&gt;0,Table2[[#This Row],[Tenure]]&gt;3),"Ready Soon","Not Ready"))</f>
        <v>Not Ready</v>
      </c>
    </row>
    <row r="1181" spans="1:41" x14ac:dyDescent="0.35">
      <c r="A1181">
        <v>34</v>
      </c>
      <c r="B1181" t="s">
        <v>32</v>
      </c>
      <c r="C1181">
        <v>4</v>
      </c>
      <c r="D1181" t="s">
        <v>29</v>
      </c>
      <c r="E1181" t="s">
        <v>36</v>
      </c>
      <c r="F1181">
        <v>2</v>
      </c>
      <c r="G1181" s="7">
        <v>5433</v>
      </c>
      <c r="H1181" t="s">
        <v>32</v>
      </c>
      <c r="I1181">
        <v>3</v>
      </c>
      <c r="J1181">
        <v>11</v>
      </c>
      <c r="K1181" s="5">
        <v>0.08</v>
      </c>
      <c r="L1181" s="5">
        <v>0.11</v>
      </c>
      <c r="M1181" s="6">
        <f t="shared" si="54"/>
        <v>-0.03</v>
      </c>
      <c r="N1181" s="8">
        <f t="shared" si="55"/>
        <v>1086.6000000000001</v>
      </c>
      <c r="O1181">
        <v>3000</v>
      </c>
      <c r="P1181" t="str">
        <f t="shared" si="56"/>
        <v>low</v>
      </c>
      <c r="Q1181" t="s">
        <v>26</v>
      </c>
      <c r="R1181">
        <v>1130</v>
      </c>
      <c r="S1181" t="s">
        <v>34</v>
      </c>
      <c r="T1181">
        <v>3</v>
      </c>
      <c r="U1181">
        <v>3</v>
      </c>
      <c r="V1181" t="s">
        <v>28</v>
      </c>
      <c r="W1181">
        <v>66</v>
      </c>
      <c r="X1181">
        <v>3</v>
      </c>
      <c r="Y1181">
        <v>2</v>
      </c>
      <c r="Z1181" t="s">
        <v>41</v>
      </c>
      <c r="AA1181">
        <v>19332</v>
      </c>
      <c r="AB1181">
        <v>1</v>
      </c>
      <c r="AC1181">
        <v>12</v>
      </c>
      <c r="AD1181">
        <v>3</v>
      </c>
      <c r="AE1181">
        <v>3</v>
      </c>
      <c r="AF1181">
        <v>1</v>
      </c>
      <c r="AG1181">
        <v>11</v>
      </c>
      <c r="AH1181">
        <v>2</v>
      </c>
      <c r="AI1181">
        <v>8</v>
      </c>
      <c r="AJ1181">
        <v>7</v>
      </c>
      <c r="AK1181" t="str">
        <f>IF(Table2[[#This Row],[Alpha]]&gt;3%,"high performer",IF(Table2[[#This Row],[Alpha]]&gt;0%,"average performer","low performer"))</f>
        <v>low performer</v>
      </c>
      <c r="AL1181" s="8">
        <v>6161.7738014222759</v>
      </c>
      <c r="AM1181">
        <f>Table2[[#This Row],[Salary]]/Table2[[#This Row],[Market Salary]]</f>
        <v>0.88172662208825991</v>
      </c>
      <c r="AN1181" t="str">
        <f>IF(AND(Table2[[#This Row],[Alpha]]&gt;3%,Table2[[#This Row],[Salary]]&lt;MEDIAN(G:G)),"Underpaid",IF(AND(Table2[[#This Row],[Alpha]]&lt;0,Table2[[#This Row],[Salary]]&gt;MEDIAN(G:G)),"Overpaid","Fair"))</f>
        <v>Overpaid</v>
      </c>
      <c r="AO1181" t="str">
        <f>IF(AND(Table2[[#This Row],[Alpha]]&gt;3%,Table2[[#This Row],[Tenure]]&gt;5),"Ready Now",IF(AND(Table2[[#This Row],[Alpha]]&gt;0,Table2[[#This Row],[Tenure]]&gt;3),"Ready Soon","Not Ready"))</f>
        <v>Not Ready</v>
      </c>
    </row>
    <row r="1182" spans="1:41" x14ac:dyDescent="0.35">
      <c r="A1182">
        <v>36</v>
      </c>
      <c r="B1182" t="s">
        <v>32</v>
      </c>
      <c r="C1182">
        <v>1</v>
      </c>
      <c r="D1182" t="s">
        <v>35</v>
      </c>
      <c r="E1182" t="s">
        <v>39</v>
      </c>
      <c r="F1182">
        <v>2</v>
      </c>
      <c r="G1182" s="7">
        <v>2013</v>
      </c>
      <c r="H1182" t="s">
        <v>32</v>
      </c>
      <c r="I1182">
        <v>3</v>
      </c>
      <c r="J1182">
        <v>4</v>
      </c>
      <c r="K1182" s="5">
        <v>0.08</v>
      </c>
      <c r="L1182" s="5">
        <v>7.0000000000000007E-2</v>
      </c>
      <c r="M1182" s="6">
        <f t="shared" si="54"/>
        <v>9.999999999999995E-3</v>
      </c>
      <c r="N1182" s="8">
        <f t="shared" si="55"/>
        <v>402.6</v>
      </c>
      <c r="O1182">
        <v>4500</v>
      </c>
      <c r="P1182" t="str">
        <f t="shared" si="56"/>
        <v>low</v>
      </c>
      <c r="Q1182" t="s">
        <v>26</v>
      </c>
      <c r="R1182">
        <v>311</v>
      </c>
      <c r="S1182" t="s">
        <v>34</v>
      </c>
      <c r="T1182">
        <v>7</v>
      </c>
      <c r="U1182">
        <v>3</v>
      </c>
      <c r="V1182" t="s">
        <v>28</v>
      </c>
      <c r="W1182">
        <v>77</v>
      </c>
      <c r="X1182">
        <v>3</v>
      </c>
      <c r="Y1182">
        <v>1</v>
      </c>
      <c r="Z1182" t="s">
        <v>31</v>
      </c>
      <c r="AA1182">
        <v>10950</v>
      </c>
      <c r="AB1182">
        <v>2</v>
      </c>
      <c r="AC1182">
        <v>11</v>
      </c>
      <c r="AD1182">
        <v>3</v>
      </c>
      <c r="AE1182">
        <v>3</v>
      </c>
      <c r="AF1182">
        <v>0</v>
      </c>
      <c r="AG1182">
        <v>15</v>
      </c>
      <c r="AH1182">
        <v>4</v>
      </c>
      <c r="AI1182">
        <v>3</v>
      </c>
      <c r="AJ1182">
        <v>1</v>
      </c>
      <c r="AK1182" t="str">
        <f>IF(Table2[[#This Row],[Alpha]]&gt;3%,"high performer",IF(Table2[[#This Row],[Alpha]]&gt;0%,"average performer","low performer"))</f>
        <v>average performer</v>
      </c>
      <c r="AL1182" s="8">
        <v>2124.1334219796618</v>
      </c>
      <c r="AM1182">
        <f>Table2[[#This Row],[Salary]]/Table2[[#This Row],[Market Salary]]</f>
        <v>0.94768058313583381</v>
      </c>
      <c r="AN1182" t="str">
        <f>IF(AND(Table2[[#This Row],[Alpha]]&gt;3%,Table2[[#This Row],[Salary]]&lt;MEDIAN(G:G)),"Underpaid",IF(AND(Table2[[#This Row],[Alpha]]&lt;0,Table2[[#This Row],[Salary]]&gt;MEDIAN(G:G)),"Overpaid","Fair"))</f>
        <v>Fair</v>
      </c>
      <c r="AO1182" t="str">
        <f>IF(AND(Table2[[#This Row],[Alpha]]&gt;3%,Table2[[#This Row],[Tenure]]&gt;5),"Ready Now",IF(AND(Table2[[#This Row],[Alpha]]&gt;0,Table2[[#This Row],[Tenure]]&gt;3),"Ready Soon","Not Ready"))</f>
        <v>Ready Soon</v>
      </c>
    </row>
    <row r="1183" spans="1:41" x14ac:dyDescent="0.35">
      <c r="A1183">
        <v>49</v>
      </c>
      <c r="B1183" t="s">
        <v>32</v>
      </c>
      <c r="C1183">
        <v>3</v>
      </c>
      <c r="D1183" t="s">
        <v>29</v>
      </c>
      <c r="E1183" t="s">
        <v>43</v>
      </c>
      <c r="F1183">
        <v>3</v>
      </c>
      <c r="G1183" s="7">
        <v>13966</v>
      </c>
      <c r="H1183" t="s">
        <v>25</v>
      </c>
      <c r="I1183">
        <v>3</v>
      </c>
      <c r="J1183">
        <v>15</v>
      </c>
      <c r="K1183" s="5">
        <v>0.08</v>
      </c>
      <c r="L1183" s="5">
        <v>0.09</v>
      </c>
      <c r="M1183" s="6">
        <f t="shared" si="54"/>
        <v>-9.999999999999995E-3</v>
      </c>
      <c r="N1183" s="8">
        <f t="shared" si="55"/>
        <v>2793.2000000000003</v>
      </c>
      <c r="O1183">
        <v>500</v>
      </c>
      <c r="P1183" t="str">
        <f t="shared" si="56"/>
        <v>low</v>
      </c>
      <c r="Q1183" t="s">
        <v>26</v>
      </c>
      <c r="R1183">
        <v>465</v>
      </c>
      <c r="S1183" t="s">
        <v>34</v>
      </c>
      <c r="T1183">
        <v>6</v>
      </c>
      <c r="U1183">
        <v>1</v>
      </c>
      <c r="V1183" t="s">
        <v>28</v>
      </c>
      <c r="W1183">
        <v>41</v>
      </c>
      <c r="X1183">
        <v>2</v>
      </c>
      <c r="Y1183">
        <v>4</v>
      </c>
      <c r="Z1183" t="s">
        <v>37</v>
      </c>
      <c r="AA1183">
        <v>11652</v>
      </c>
      <c r="AB1183">
        <v>2</v>
      </c>
      <c r="AC1183">
        <v>19</v>
      </c>
      <c r="AD1183">
        <v>3</v>
      </c>
      <c r="AE1183">
        <v>2</v>
      </c>
      <c r="AF1183">
        <v>1</v>
      </c>
      <c r="AG1183">
        <v>30</v>
      </c>
      <c r="AH1183">
        <v>3</v>
      </c>
      <c r="AI1183">
        <v>11</v>
      </c>
      <c r="AJ1183">
        <v>2</v>
      </c>
      <c r="AK1183" t="str">
        <f>IF(Table2[[#This Row],[Alpha]]&gt;3%,"high performer",IF(Table2[[#This Row],[Alpha]]&gt;0%,"average performer","low performer"))</f>
        <v>low performer</v>
      </c>
      <c r="AL1183" s="8">
        <v>14515.768509166743</v>
      </c>
      <c r="AM1183">
        <f>Table2[[#This Row],[Salary]]/Table2[[#This Row],[Market Salary]]</f>
        <v>0.96212611762032696</v>
      </c>
      <c r="AN1183" t="str">
        <f>IF(AND(Table2[[#This Row],[Alpha]]&gt;3%,Table2[[#This Row],[Salary]]&lt;MEDIAN(G:G)),"Underpaid",IF(AND(Table2[[#This Row],[Alpha]]&lt;0,Table2[[#This Row],[Salary]]&gt;MEDIAN(G:G)),"Overpaid","Fair"))</f>
        <v>Overpaid</v>
      </c>
      <c r="AO1183" t="str">
        <f>IF(AND(Table2[[#This Row],[Alpha]]&gt;3%,Table2[[#This Row],[Tenure]]&gt;5),"Ready Now",IF(AND(Table2[[#This Row],[Alpha]]&gt;0,Table2[[#This Row],[Tenure]]&gt;3),"Ready Soon","Not Ready"))</f>
        <v>Not Ready</v>
      </c>
    </row>
    <row r="1184" spans="1:41" x14ac:dyDescent="0.35">
      <c r="A1184">
        <v>36</v>
      </c>
      <c r="B1184" t="s">
        <v>32</v>
      </c>
      <c r="C1184">
        <v>4</v>
      </c>
      <c r="D1184" t="s">
        <v>29</v>
      </c>
      <c r="E1184" t="s">
        <v>42</v>
      </c>
      <c r="F1184">
        <v>3</v>
      </c>
      <c r="G1184" s="7">
        <v>4374</v>
      </c>
      <c r="H1184" t="s">
        <v>32</v>
      </c>
      <c r="I1184">
        <v>3</v>
      </c>
      <c r="J1184">
        <v>3</v>
      </c>
      <c r="K1184" s="5">
        <v>0.1</v>
      </c>
      <c r="L1184" s="5">
        <v>0.09</v>
      </c>
      <c r="M1184" s="6">
        <f t="shared" si="54"/>
        <v>1.0000000000000009E-2</v>
      </c>
      <c r="N1184" s="8">
        <f t="shared" si="55"/>
        <v>874.80000000000007</v>
      </c>
      <c r="O1184">
        <v>3000</v>
      </c>
      <c r="P1184" t="str">
        <f t="shared" si="56"/>
        <v>medium</v>
      </c>
      <c r="Q1184" t="s">
        <v>44</v>
      </c>
      <c r="R1184">
        <v>894</v>
      </c>
      <c r="S1184" t="s">
        <v>34</v>
      </c>
      <c r="T1184">
        <v>1</v>
      </c>
      <c r="U1184">
        <v>4</v>
      </c>
      <c r="V1184" t="s">
        <v>40</v>
      </c>
      <c r="W1184">
        <v>33</v>
      </c>
      <c r="X1184">
        <v>2</v>
      </c>
      <c r="Y1184">
        <v>2</v>
      </c>
      <c r="Z1184" t="s">
        <v>37</v>
      </c>
      <c r="AA1184">
        <v>15411</v>
      </c>
      <c r="AB1184">
        <v>0</v>
      </c>
      <c r="AC1184">
        <v>15</v>
      </c>
      <c r="AD1184">
        <v>3</v>
      </c>
      <c r="AE1184">
        <v>3</v>
      </c>
      <c r="AF1184">
        <v>0</v>
      </c>
      <c r="AG1184">
        <v>4</v>
      </c>
      <c r="AH1184">
        <v>6</v>
      </c>
      <c r="AI1184">
        <v>2</v>
      </c>
      <c r="AJ1184">
        <v>1</v>
      </c>
      <c r="AK1184" t="str">
        <f>IF(Table2[[#This Row],[Alpha]]&gt;3%,"high performer",IF(Table2[[#This Row],[Alpha]]&gt;0%,"average performer","low performer"))</f>
        <v>average performer</v>
      </c>
      <c r="AL1184" s="8">
        <v>5209.1372604274829</v>
      </c>
      <c r="AM1184">
        <f>Table2[[#This Row],[Salary]]/Table2[[#This Row],[Market Salary]]</f>
        <v>0.83967839227969432</v>
      </c>
      <c r="AN1184" t="str">
        <f>IF(AND(Table2[[#This Row],[Alpha]]&gt;3%,Table2[[#This Row],[Salary]]&lt;MEDIAN(G:G)),"Underpaid",IF(AND(Table2[[#This Row],[Alpha]]&lt;0,Table2[[#This Row],[Salary]]&gt;MEDIAN(G:G)),"Overpaid","Fair"))</f>
        <v>Fair</v>
      </c>
      <c r="AO1184" t="str">
        <f>IF(AND(Table2[[#This Row],[Alpha]]&gt;3%,Table2[[#This Row],[Tenure]]&gt;5),"Ready Now",IF(AND(Table2[[#This Row],[Alpha]]&gt;0,Table2[[#This Row],[Tenure]]&gt;3),"Ready Soon","Not Ready"))</f>
        <v>Not Ready</v>
      </c>
    </row>
    <row r="1185" spans="1:41" x14ac:dyDescent="0.35">
      <c r="A1185">
        <v>36</v>
      </c>
      <c r="B1185" t="s">
        <v>32</v>
      </c>
      <c r="C1185">
        <v>4</v>
      </c>
      <c r="D1185" t="s">
        <v>35</v>
      </c>
      <c r="E1185" t="s">
        <v>43</v>
      </c>
      <c r="F1185">
        <v>1</v>
      </c>
      <c r="G1185" s="7">
        <v>6842</v>
      </c>
      <c r="H1185" t="s">
        <v>32</v>
      </c>
      <c r="I1185">
        <v>3</v>
      </c>
      <c r="J1185">
        <v>5</v>
      </c>
      <c r="K1185" s="5">
        <v>0.08</v>
      </c>
      <c r="L1185" s="5">
        <v>0.11</v>
      </c>
      <c r="M1185" s="6">
        <f t="shared" si="54"/>
        <v>-0.03</v>
      </c>
      <c r="N1185" s="8">
        <f t="shared" si="55"/>
        <v>1368.4</v>
      </c>
      <c r="O1185">
        <v>1200</v>
      </c>
      <c r="P1185" t="str">
        <f t="shared" si="56"/>
        <v>low</v>
      </c>
      <c r="Q1185" t="s">
        <v>26</v>
      </c>
      <c r="R1185">
        <v>1040</v>
      </c>
      <c r="S1185" t="s">
        <v>34</v>
      </c>
      <c r="T1185">
        <v>3</v>
      </c>
      <c r="U1185">
        <v>2</v>
      </c>
      <c r="V1185" t="s">
        <v>28</v>
      </c>
      <c r="W1185">
        <v>79</v>
      </c>
      <c r="X1185">
        <v>4</v>
      </c>
      <c r="Y1185">
        <v>2</v>
      </c>
      <c r="Z1185" t="s">
        <v>41</v>
      </c>
      <c r="AA1185">
        <v>26308</v>
      </c>
      <c r="AB1185">
        <v>6</v>
      </c>
      <c r="AC1185">
        <v>20</v>
      </c>
      <c r="AD1185">
        <v>4</v>
      </c>
      <c r="AE1185">
        <v>1</v>
      </c>
      <c r="AF1185">
        <v>1</v>
      </c>
      <c r="AG1185">
        <v>13</v>
      </c>
      <c r="AH1185">
        <v>3</v>
      </c>
      <c r="AI1185">
        <v>4</v>
      </c>
      <c r="AJ1185">
        <v>0</v>
      </c>
      <c r="AK1185" t="str">
        <f>IF(Table2[[#This Row],[Alpha]]&gt;3%,"high performer",IF(Table2[[#This Row],[Alpha]]&gt;0%,"average performer","low performer"))</f>
        <v>low performer</v>
      </c>
      <c r="AL1185" s="8">
        <v>8444.8130471601253</v>
      </c>
      <c r="AM1185">
        <f>Table2[[#This Row],[Salary]]/Table2[[#This Row],[Market Salary]]</f>
        <v>0.81020147655025598</v>
      </c>
      <c r="AN1185" t="str">
        <f>IF(AND(Table2[[#This Row],[Alpha]]&gt;3%,Table2[[#This Row],[Salary]]&lt;MEDIAN(G:G)),"Underpaid",IF(AND(Table2[[#This Row],[Alpha]]&lt;0,Table2[[#This Row],[Salary]]&gt;MEDIAN(G:G)),"Overpaid","Fair"))</f>
        <v>Overpaid</v>
      </c>
      <c r="AO1185" t="str">
        <f>IF(AND(Table2[[#This Row],[Alpha]]&gt;3%,Table2[[#This Row],[Tenure]]&gt;5),"Ready Now",IF(AND(Table2[[#This Row],[Alpha]]&gt;0,Table2[[#This Row],[Tenure]]&gt;3),"Ready Soon","Not Ready"))</f>
        <v>Not Ready</v>
      </c>
    </row>
    <row r="1186" spans="1:41" x14ac:dyDescent="0.35">
      <c r="A1186">
        <v>54</v>
      </c>
      <c r="B1186" t="s">
        <v>32</v>
      </c>
      <c r="C1186">
        <v>2</v>
      </c>
      <c r="D1186" t="s">
        <v>29</v>
      </c>
      <c r="E1186" t="s">
        <v>45</v>
      </c>
      <c r="F1186">
        <v>3</v>
      </c>
      <c r="G1186" s="7">
        <v>17426</v>
      </c>
      <c r="H1186" t="s">
        <v>32</v>
      </c>
      <c r="I1186">
        <v>3</v>
      </c>
      <c r="J1186">
        <v>10</v>
      </c>
      <c r="K1186" s="5">
        <v>0.08</v>
      </c>
      <c r="L1186" s="5">
        <v>0.09</v>
      </c>
      <c r="M1186" s="6">
        <f t="shared" si="54"/>
        <v>-9.999999999999995E-3</v>
      </c>
      <c r="N1186" s="8">
        <f t="shared" si="55"/>
        <v>3485.2000000000003</v>
      </c>
      <c r="O1186">
        <v>3000</v>
      </c>
      <c r="P1186" t="str">
        <f t="shared" si="56"/>
        <v>low</v>
      </c>
      <c r="Q1186" t="s">
        <v>26</v>
      </c>
      <c r="R1186">
        <v>584</v>
      </c>
      <c r="S1186" t="s">
        <v>34</v>
      </c>
      <c r="T1186">
        <v>22</v>
      </c>
      <c r="U1186">
        <v>5</v>
      </c>
      <c r="V1186" t="s">
        <v>40</v>
      </c>
      <c r="W1186">
        <v>91</v>
      </c>
      <c r="X1186">
        <v>3</v>
      </c>
      <c r="Y1186">
        <v>4</v>
      </c>
      <c r="Z1186" t="s">
        <v>37</v>
      </c>
      <c r="AA1186">
        <v>18685</v>
      </c>
      <c r="AB1186">
        <v>3</v>
      </c>
      <c r="AC1186">
        <v>25</v>
      </c>
      <c r="AD1186">
        <v>4</v>
      </c>
      <c r="AE1186">
        <v>3</v>
      </c>
      <c r="AF1186">
        <v>1</v>
      </c>
      <c r="AG1186">
        <v>36</v>
      </c>
      <c r="AH1186">
        <v>6</v>
      </c>
      <c r="AI1186">
        <v>8</v>
      </c>
      <c r="AJ1186">
        <v>4</v>
      </c>
      <c r="AK1186" t="str">
        <f>IF(Table2[[#This Row],[Alpha]]&gt;3%,"high performer",IF(Table2[[#This Row],[Alpha]]&gt;0%,"average performer","low performer"))</f>
        <v>low performer</v>
      </c>
      <c r="AL1186" s="8">
        <v>20745.598757166885</v>
      </c>
      <c r="AM1186">
        <f>Table2[[#This Row],[Salary]]/Table2[[#This Row],[Market Salary]]</f>
        <v>0.83998539661237404</v>
      </c>
      <c r="AN1186" t="str">
        <f>IF(AND(Table2[[#This Row],[Alpha]]&gt;3%,Table2[[#This Row],[Salary]]&lt;MEDIAN(G:G)),"Underpaid",IF(AND(Table2[[#This Row],[Alpha]]&lt;0,Table2[[#This Row],[Salary]]&gt;MEDIAN(G:G)),"Overpaid","Fair"))</f>
        <v>Overpaid</v>
      </c>
      <c r="AO1186" t="str">
        <f>IF(AND(Table2[[#This Row],[Alpha]]&gt;3%,Table2[[#This Row],[Tenure]]&gt;5),"Ready Now",IF(AND(Table2[[#This Row],[Alpha]]&gt;0,Table2[[#This Row],[Tenure]]&gt;3),"Ready Soon","Not Ready"))</f>
        <v>Not Ready</v>
      </c>
    </row>
    <row r="1187" spans="1:41" x14ac:dyDescent="0.35">
      <c r="A1187">
        <v>43</v>
      </c>
      <c r="B1187" t="s">
        <v>32</v>
      </c>
      <c r="C1187">
        <v>3</v>
      </c>
      <c r="D1187" t="s">
        <v>35</v>
      </c>
      <c r="E1187" t="s">
        <v>47</v>
      </c>
      <c r="F1187">
        <v>3</v>
      </c>
      <c r="G1187" s="7">
        <v>17603</v>
      </c>
      <c r="H1187" t="s">
        <v>32</v>
      </c>
      <c r="I1187">
        <v>3</v>
      </c>
      <c r="J1187">
        <v>14</v>
      </c>
      <c r="K1187" s="5">
        <v>0.12</v>
      </c>
      <c r="L1187" s="5">
        <v>0.1</v>
      </c>
      <c r="M1187" s="6">
        <f t="shared" si="54"/>
        <v>1.999999999999999E-2</v>
      </c>
      <c r="N1187" s="8">
        <f t="shared" si="55"/>
        <v>3520.6000000000004</v>
      </c>
      <c r="O1187">
        <v>500</v>
      </c>
      <c r="P1187" t="str">
        <f t="shared" si="56"/>
        <v>High</v>
      </c>
      <c r="Q1187" t="s">
        <v>26</v>
      </c>
      <c r="R1187">
        <v>1291</v>
      </c>
      <c r="S1187" t="s">
        <v>34</v>
      </c>
      <c r="T1187">
        <v>15</v>
      </c>
      <c r="U1187">
        <v>2</v>
      </c>
      <c r="V1187" t="s">
        <v>28</v>
      </c>
      <c r="W1187">
        <v>65</v>
      </c>
      <c r="X1187">
        <v>2</v>
      </c>
      <c r="Y1187">
        <v>4</v>
      </c>
      <c r="Z1187" t="s">
        <v>37</v>
      </c>
      <c r="AA1187">
        <v>3525</v>
      </c>
      <c r="AB1187">
        <v>1</v>
      </c>
      <c r="AC1187">
        <v>24</v>
      </c>
      <c r="AD1187">
        <v>4</v>
      </c>
      <c r="AE1187">
        <v>1</v>
      </c>
      <c r="AF1187">
        <v>1</v>
      </c>
      <c r="AG1187">
        <v>14</v>
      </c>
      <c r="AH1187">
        <v>3</v>
      </c>
      <c r="AI1187">
        <v>10</v>
      </c>
      <c r="AJ1187">
        <v>6</v>
      </c>
      <c r="AK1187" t="str">
        <f>IF(Table2[[#This Row],[Alpha]]&gt;3%,"high performer",IF(Table2[[#This Row],[Alpha]]&gt;0%,"average performer","low performer"))</f>
        <v>average performer</v>
      </c>
      <c r="AL1187" s="8">
        <v>19383.431106715307</v>
      </c>
      <c r="AM1187">
        <f>Table2[[#This Row],[Salary]]/Table2[[#This Row],[Market Salary]]</f>
        <v>0.90814675188757044</v>
      </c>
      <c r="AN1187" t="str">
        <f>IF(AND(Table2[[#This Row],[Alpha]]&gt;3%,Table2[[#This Row],[Salary]]&lt;MEDIAN(G:G)),"Underpaid",IF(AND(Table2[[#This Row],[Alpha]]&lt;0,Table2[[#This Row],[Salary]]&gt;MEDIAN(G:G)),"Overpaid","Fair"))</f>
        <v>Fair</v>
      </c>
      <c r="AO1187" t="str">
        <f>IF(AND(Table2[[#This Row],[Alpha]]&gt;3%,Table2[[#This Row],[Tenure]]&gt;5),"Ready Now",IF(AND(Table2[[#This Row],[Alpha]]&gt;0,Table2[[#This Row],[Tenure]]&gt;3),"Ready Soon","Not Ready"))</f>
        <v>Ready Soon</v>
      </c>
    </row>
    <row r="1188" spans="1:41" x14ac:dyDescent="0.35">
      <c r="A1188">
        <v>35</v>
      </c>
      <c r="B1188" t="s">
        <v>25</v>
      </c>
      <c r="C1188">
        <v>4</v>
      </c>
      <c r="D1188" t="s">
        <v>35</v>
      </c>
      <c r="E1188" t="s">
        <v>30</v>
      </c>
      <c r="F1188">
        <v>4</v>
      </c>
      <c r="G1188" s="7">
        <v>4581</v>
      </c>
      <c r="H1188" t="s">
        <v>25</v>
      </c>
      <c r="I1188">
        <v>4</v>
      </c>
      <c r="J1188">
        <v>11</v>
      </c>
      <c r="K1188" s="5">
        <v>0.1</v>
      </c>
      <c r="L1188" s="5">
        <v>0.11</v>
      </c>
      <c r="M1188" s="6">
        <f t="shared" si="54"/>
        <v>-9.999999999999995E-3</v>
      </c>
      <c r="N1188" s="8">
        <f t="shared" si="55"/>
        <v>916.2</v>
      </c>
      <c r="O1188">
        <v>4500</v>
      </c>
      <c r="P1188" t="str">
        <f t="shared" si="56"/>
        <v>High</v>
      </c>
      <c r="Q1188" t="s">
        <v>33</v>
      </c>
      <c r="R1188">
        <v>880</v>
      </c>
      <c r="S1188" t="s">
        <v>27</v>
      </c>
      <c r="T1188">
        <v>12</v>
      </c>
      <c r="U1188">
        <v>4</v>
      </c>
      <c r="V1188" t="s">
        <v>38</v>
      </c>
      <c r="W1188">
        <v>36</v>
      </c>
      <c r="X1188">
        <v>3</v>
      </c>
      <c r="Y1188">
        <v>2</v>
      </c>
      <c r="Z1188" t="s">
        <v>31</v>
      </c>
      <c r="AA1188">
        <v>10414</v>
      </c>
      <c r="AB1188">
        <v>3</v>
      </c>
      <c r="AC1188">
        <v>24</v>
      </c>
      <c r="AD1188">
        <v>4</v>
      </c>
      <c r="AE1188">
        <v>1</v>
      </c>
      <c r="AF1188">
        <v>0</v>
      </c>
      <c r="AG1188">
        <v>13</v>
      </c>
      <c r="AH1188">
        <v>2</v>
      </c>
      <c r="AI1188">
        <v>9</v>
      </c>
      <c r="AJ1188">
        <v>6</v>
      </c>
      <c r="AK1188" t="str">
        <f>IF(Table2[[#This Row],[Alpha]]&gt;3%,"high performer",IF(Table2[[#This Row],[Alpha]]&gt;0%,"average performer","low performer"))</f>
        <v>low performer</v>
      </c>
      <c r="AL1188" s="8">
        <v>5759.9182313407973</v>
      </c>
      <c r="AM1188">
        <f>Table2[[#This Row],[Salary]]/Table2[[#This Row],[Market Salary]]</f>
        <v>0.79532379037499501</v>
      </c>
      <c r="AN1188" t="str">
        <f>IF(AND(Table2[[#This Row],[Alpha]]&gt;3%,Table2[[#This Row],[Salary]]&lt;MEDIAN(G:G)),"Underpaid",IF(AND(Table2[[#This Row],[Alpha]]&lt;0,Table2[[#This Row],[Salary]]&gt;MEDIAN(G:G)),"Overpaid","Fair"))</f>
        <v>Fair</v>
      </c>
      <c r="AO1188" t="str">
        <f>IF(AND(Table2[[#This Row],[Alpha]]&gt;3%,Table2[[#This Row],[Tenure]]&gt;5),"Ready Now",IF(AND(Table2[[#This Row],[Alpha]]&gt;0,Table2[[#This Row],[Tenure]]&gt;3),"Ready Soon","Not Ready"))</f>
        <v>Not Ready</v>
      </c>
    </row>
    <row r="1189" spans="1:41" x14ac:dyDescent="0.35">
      <c r="A1189">
        <v>38</v>
      </c>
      <c r="B1189" t="s">
        <v>32</v>
      </c>
      <c r="C1189">
        <v>4</v>
      </c>
      <c r="D1189" t="s">
        <v>35</v>
      </c>
      <c r="E1189" t="s">
        <v>36</v>
      </c>
      <c r="F1189">
        <v>4</v>
      </c>
      <c r="G1189" s="7">
        <v>4735</v>
      </c>
      <c r="H1189" t="s">
        <v>32</v>
      </c>
      <c r="I1189">
        <v>4</v>
      </c>
      <c r="J1189">
        <v>13</v>
      </c>
      <c r="K1189" s="5">
        <v>0.1</v>
      </c>
      <c r="L1189" s="5">
        <v>0.09</v>
      </c>
      <c r="M1189" s="6">
        <f t="shared" si="54"/>
        <v>1.0000000000000009E-2</v>
      </c>
      <c r="N1189" s="8">
        <f t="shared" si="55"/>
        <v>947</v>
      </c>
      <c r="O1189">
        <v>4500</v>
      </c>
      <c r="P1189" t="str">
        <f t="shared" si="56"/>
        <v>low</v>
      </c>
      <c r="Q1189" t="s">
        <v>33</v>
      </c>
      <c r="R1189">
        <v>1189</v>
      </c>
      <c r="S1189" t="s">
        <v>34</v>
      </c>
      <c r="T1189">
        <v>1</v>
      </c>
      <c r="U1189">
        <v>3</v>
      </c>
      <c r="V1189" t="s">
        <v>28</v>
      </c>
      <c r="W1189">
        <v>90</v>
      </c>
      <c r="X1189">
        <v>3</v>
      </c>
      <c r="Y1189">
        <v>2</v>
      </c>
      <c r="Z1189" t="s">
        <v>37</v>
      </c>
      <c r="AA1189">
        <v>9867</v>
      </c>
      <c r="AB1189">
        <v>7</v>
      </c>
      <c r="AC1189">
        <v>15</v>
      </c>
      <c r="AD1189">
        <v>3</v>
      </c>
      <c r="AE1189">
        <v>4</v>
      </c>
      <c r="AF1189">
        <v>2</v>
      </c>
      <c r="AG1189">
        <v>19</v>
      </c>
      <c r="AH1189">
        <v>4</v>
      </c>
      <c r="AI1189">
        <v>11</v>
      </c>
      <c r="AJ1189">
        <v>2</v>
      </c>
      <c r="AK1189" t="str">
        <f>IF(Table2[[#This Row],[Alpha]]&gt;3%,"high performer",IF(Table2[[#This Row],[Alpha]]&gt;0%,"average performer","low performer"))</f>
        <v>average performer</v>
      </c>
      <c r="AL1189" s="8">
        <v>4742.8069875445626</v>
      </c>
      <c r="AM1189">
        <f>Table2[[#This Row],[Salary]]/Table2[[#This Row],[Market Salary]]</f>
        <v>0.99835393100223868</v>
      </c>
      <c r="AN1189" t="str">
        <f>IF(AND(Table2[[#This Row],[Alpha]]&gt;3%,Table2[[#This Row],[Salary]]&lt;MEDIAN(G:G)),"Underpaid",IF(AND(Table2[[#This Row],[Alpha]]&lt;0,Table2[[#This Row],[Salary]]&gt;MEDIAN(G:G)),"Overpaid","Fair"))</f>
        <v>Fair</v>
      </c>
      <c r="AO1189" t="str">
        <f>IF(AND(Table2[[#This Row],[Alpha]]&gt;3%,Table2[[#This Row],[Tenure]]&gt;5),"Ready Now",IF(AND(Table2[[#This Row],[Alpha]]&gt;0,Table2[[#This Row],[Tenure]]&gt;3),"Ready Soon","Not Ready"))</f>
        <v>Ready Soon</v>
      </c>
    </row>
    <row r="1190" spans="1:41" x14ac:dyDescent="0.35">
      <c r="A1190">
        <v>29</v>
      </c>
      <c r="B1190" t="s">
        <v>32</v>
      </c>
      <c r="C1190">
        <v>1</v>
      </c>
      <c r="D1190" t="s">
        <v>35</v>
      </c>
      <c r="E1190" t="s">
        <v>30</v>
      </c>
      <c r="F1190">
        <v>2</v>
      </c>
      <c r="G1190" s="7">
        <v>4187</v>
      </c>
      <c r="H1190" t="s">
        <v>25</v>
      </c>
      <c r="I1190">
        <v>2</v>
      </c>
      <c r="J1190">
        <v>10</v>
      </c>
      <c r="K1190" s="5">
        <v>0.15</v>
      </c>
      <c r="L1190" s="5">
        <v>0.09</v>
      </c>
      <c r="M1190" s="6">
        <f t="shared" si="54"/>
        <v>0.06</v>
      </c>
      <c r="N1190" s="8">
        <f t="shared" si="55"/>
        <v>837.40000000000009</v>
      </c>
      <c r="O1190">
        <v>3000</v>
      </c>
      <c r="P1190" t="str">
        <f t="shared" si="56"/>
        <v>low</v>
      </c>
      <c r="Q1190" t="s">
        <v>26</v>
      </c>
      <c r="R1190">
        <v>991</v>
      </c>
      <c r="S1190" t="s">
        <v>27</v>
      </c>
      <c r="T1190">
        <v>5</v>
      </c>
      <c r="U1190">
        <v>3</v>
      </c>
      <c r="V1190" t="s">
        <v>40</v>
      </c>
      <c r="W1190">
        <v>43</v>
      </c>
      <c r="X1190">
        <v>2</v>
      </c>
      <c r="Y1190">
        <v>2</v>
      </c>
      <c r="Z1190" t="s">
        <v>41</v>
      </c>
      <c r="AA1190">
        <v>3356</v>
      </c>
      <c r="AB1190">
        <v>1</v>
      </c>
      <c r="AC1190">
        <v>13</v>
      </c>
      <c r="AD1190">
        <v>3</v>
      </c>
      <c r="AE1190">
        <v>2</v>
      </c>
      <c r="AF1190">
        <v>1</v>
      </c>
      <c r="AG1190">
        <v>10</v>
      </c>
      <c r="AH1190">
        <v>3</v>
      </c>
      <c r="AI1190">
        <v>0</v>
      </c>
      <c r="AJ1190">
        <v>0</v>
      </c>
      <c r="AK1190" t="str">
        <f>IF(Table2[[#This Row],[Alpha]]&gt;3%,"high performer",IF(Table2[[#This Row],[Alpha]]&gt;0%,"average performer","low performer"))</f>
        <v>high performer</v>
      </c>
      <c r="AL1190" s="8">
        <v>4770.6310573940245</v>
      </c>
      <c r="AM1190">
        <f>Table2[[#This Row],[Salary]]/Table2[[#This Row],[Market Salary]]</f>
        <v>0.87766166564286041</v>
      </c>
      <c r="AN1190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190" t="str">
        <f>IF(AND(Table2[[#This Row],[Alpha]]&gt;3%,Table2[[#This Row],[Tenure]]&gt;5),"Ready Now",IF(AND(Table2[[#This Row],[Alpha]]&gt;0,Table2[[#This Row],[Tenure]]&gt;3),"Ready Soon","Not Ready"))</f>
        <v>Ready Now</v>
      </c>
    </row>
    <row r="1191" spans="1:41" x14ac:dyDescent="0.35">
      <c r="A1191">
        <v>33</v>
      </c>
      <c r="B1191" t="s">
        <v>32</v>
      </c>
      <c r="C1191">
        <v>4</v>
      </c>
      <c r="D1191" t="s">
        <v>35</v>
      </c>
      <c r="E1191" t="s">
        <v>30</v>
      </c>
      <c r="F1191">
        <v>4</v>
      </c>
      <c r="G1191" s="7">
        <v>5505</v>
      </c>
      <c r="H1191" t="s">
        <v>32</v>
      </c>
      <c r="I1191">
        <v>3</v>
      </c>
      <c r="J1191">
        <v>6</v>
      </c>
      <c r="K1191" s="5">
        <v>0.1</v>
      </c>
      <c r="L1191" s="5">
        <v>0.1</v>
      </c>
      <c r="M1191" s="6">
        <f t="shared" si="54"/>
        <v>0</v>
      </c>
      <c r="N1191" s="8">
        <f t="shared" si="55"/>
        <v>1101</v>
      </c>
      <c r="O1191">
        <v>4500</v>
      </c>
      <c r="P1191" t="str">
        <f t="shared" si="56"/>
        <v>low</v>
      </c>
      <c r="Q1191" t="s">
        <v>26</v>
      </c>
      <c r="R1191">
        <v>392</v>
      </c>
      <c r="S1191" t="s">
        <v>27</v>
      </c>
      <c r="T1191">
        <v>2</v>
      </c>
      <c r="U1191">
        <v>4</v>
      </c>
      <c r="V1191" t="s">
        <v>40</v>
      </c>
      <c r="W1191">
        <v>93</v>
      </c>
      <c r="X1191">
        <v>3</v>
      </c>
      <c r="Y1191">
        <v>2</v>
      </c>
      <c r="Z1191" t="s">
        <v>41</v>
      </c>
      <c r="AA1191">
        <v>3921</v>
      </c>
      <c r="AB1191">
        <v>1</v>
      </c>
      <c r="AC1191">
        <v>14</v>
      </c>
      <c r="AD1191">
        <v>3</v>
      </c>
      <c r="AE1191">
        <v>3</v>
      </c>
      <c r="AF1191">
        <v>2</v>
      </c>
      <c r="AG1191">
        <v>6</v>
      </c>
      <c r="AH1191">
        <v>5</v>
      </c>
      <c r="AI1191">
        <v>2</v>
      </c>
      <c r="AJ1191">
        <v>0</v>
      </c>
      <c r="AK1191" t="str">
        <f>IF(Table2[[#This Row],[Alpha]]&gt;3%,"high performer",IF(Table2[[#This Row],[Alpha]]&gt;0%,"average performer","low performer"))</f>
        <v>low performer</v>
      </c>
      <c r="AL1191" s="8">
        <v>6063.9076105661625</v>
      </c>
      <c r="AM1191">
        <f>Table2[[#This Row],[Salary]]/Table2[[#This Row],[Market Salary]]</f>
        <v>0.90783045414605523</v>
      </c>
      <c r="AN1191" t="str">
        <f>IF(AND(Table2[[#This Row],[Alpha]]&gt;3%,Table2[[#This Row],[Salary]]&lt;MEDIAN(G:G)),"Underpaid",IF(AND(Table2[[#This Row],[Alpha]]&lt;0,Table2[[#This Row],[Salary]]&gt;MEDIAN(G:G)),"Overpaid","Fair"))</f>
        <v>Fair</v>
      </c>
      <c r="AO1191" t="str">
        <f>IF(AND(Table2[[#This Row],[Alpha]]&gt;3%,Table2[[#This Row],[Tenure]]&gt;5),"Ready Now",IF(AND(Table2[[#This Row],[Alpha]]&gt;0,Table2[[#This Row],[Tenure]]&gt;3),"Ready Soon","Not Ready"))</f>
        <v>Not Ready</v>
      </c>
    </row>
    <row r="1192" spans="1:41" x14ac:dyDescent="0.35">
      <c r="A1192">
        <v>32</v>
      </c>
      <c r="B1192" t="s">
        <v>32</v>
      </c>
      <c r="C1192">
        <v>4</v>
      </c>
      <c r="D1192" t="s">
        <v>35</v>
      </c>
      <c r="E1192" t="s">
        <v>36</v>
      </c>
      <c r="F1192">
        <v>2</v>
      </c>
      <c r="G1192" s="7">
        <v>5470</v>
      </c>
      <c r="H1192" t="s">
        <v>32</v>
      </c>
      <c r="I1192">
        <v>2</v>
      </c>
      <c r="J1192">
        <v>9</v>
      </c>
      <c r="K1192" s="5">
        <v>0.1</v>
      </c>
      <c r="L1192" s="5">
        <v>0.11</v>
      </c>
      <c r="M1192" s="6">
        <f t="shared" si="54"/>
        <v>-9.999999999999995E-3</v>
      </c>
      <c r="N1192" s="8">
        <f t="shared" si="55"/>
        <v>1094</v>
      </c>
      <c r="O1192">
        <v>4500</v>
      </c>
      <c r="P1192" t="str">
        <f t="shared" si="56"/>
        <v>low</v>
      </c>
      <c r="Q1192" t="s">
        <v>26</v>
      </c>
      <c r="R1192">
        <v>977</v>
      </c>
      <c r="S1192" t="s">
        <v>34</v>
      </c>
      <c r="T1192">
        <v>2</v>
      </c>
      <c r="U1192">
        <v>3</v>
      </c>
      <c r="V1192" t="s">
        <v>40</v>
      </c>
      <c r="W1192">
        <v>45</v>
      </c>
      <c r="X1192">
        <v>3</v>
      </c>
      <c r="Y1192">
        <v>2</v>
      </c>
      <c r="Z1192" t="s">
        <v>41</v>
      </c>
      <c r="AA1192">
        <v>25518</v>
      </c>
      <c r="AB1192">
        <v>0</v>
      </c>
      <c r="AC1192">
        <v>13</v>
      </c>
      <c r="AD1192">
        <v>3</v>
      </c>
      <c r="AE1192">
        <v>3</v>
      </c>
      <c r="AF1192">
        <v>2</v>
      </c>
      <c r="AG1192">
        <v>10</v>
      </c>
      <c r="AH1192">
        <v>4</v>
      </c>
      <c r="AI1192">
        <v>5</v>
      </c>
      <c r="AJ1192">
        <v>1</v>
      </c>
      <c r="AK1192" t="str">
        <f>IF(Table2[[#This Row],[Alpha]]&gt;3%,"high performer",IF(Table2[[#This Row],[Alpha]]&gt;0%,"average performer","low performer"))</f>
        <v>low performer</v>
      </c>
      <c r="AL1192" s="8">
        <v>5581.5361257249788</v>
      </c>
      <c r="AM1192">
        <f>Table2[[#This Row],[Salary]]/Table2[[#This Row],[Market Salary]]</f>
        <v>0.98001694816398033</v>
      </c>
      <c r="AN1192" t="str">
        <f>IF(AND(Table2[[#This Row],[Alpha]]&gt;3%,Table2[[#This Row],[Salary]]&lt;MEDIAN(G:G)),"Underpaid",IF(AND(Table2[[#This Row],[Alpha]]&lt;0,Table2[[#This Row],[Salary]]&gt;MEDIAN(G:G)),"Overpaid","Fair"))</f>
        <v>Overpaid</v>
      </c>
      <c r="AO1192" t="str">
        <f>IF(AND(Table2[[#This Row],[Alpha]]&gt;3%,Table2[[#This Row],[Tenure]]&gt;5),"Ready Now",IF(AND(Table2[[#This Row],[Alpha]]&gt;0,Table2[[#This Row],[Tenure]]&gt;3),"Ready Soon","Not Ready"))</f>
        <v>Not Ready</v>
      </c>
    </row>
    <row r="1193" spans="1:41" x14ac:dyDescent="0.35">
      <c r="A1193">
        <v>31</v>
      </c>
      <c r="B1193" t="s">
        <v>32</v>
      </c>
      <c r="C1193">
        <v>1</v>
      </c>
      <c r="D1193" t="s">
        <v>29</v>
      </c>
      <c r="E1193" t="s">
        <v>30</v>
      </c>
      <c r="F1193">
        <v>4</v>
      </c>
      <c r="G1193" s="7">
        <v>5476</v>
      </c>
      <c r="H1193" t="s">
        <v>32</v>
      </c>
      <c r="I1193">
        <v>3</v>
      </c>
      <c r="J1193">
        <v>10</v>
      </c>
      <c r="K1193" s="5">
        <v>0.15</v>
      </c>
      <c r="L1193" s="5">
        <v>0.09</v>
      </c>
      <c r="M1193" s="6">
        <f t="shared" si="54"/>
        <v>0.06</v>
      </c>
      <c r="N1193" s="8">
        <f t="shared" si="55"/>
        <v>1095.2</v>
      </c>
      <c r="O1193">
        <v>500</v>
      </c>
      <c r="P1193" t="str">
        <f t="shared" si="56"/>
        <v>low</v>
      </c>
      <c r="Q1193" t="s">
        <v>26</v>
      </c>
      <c r="R1193">
        <v>1112</v>
      </c>
      <c r="S1193" t="s">
        <v>27</v>
      </c>
      <c r="T1193">
        <v>5</v>
      </c>
      <c r="U1193">
        <v>4</v>
      </c>
      <c r="V1193" t="s">
        <v>28</v>
      </c>
      <c r="W1193">
        <v>67</v>
      </c>
      <c r="X1193">
        <v>3</v>
      </c>
      <c r="Y1193">
        <v>2</v>
      </c>
      <c r="Z1193" t="s">
        <v>37</v>
      </c>
      <c r="AA1193">
        <v>22589</v>
      </c>
      <c r="AB1193">
        <v>1</v>
      </c>
      <c r="AC1193">
        <v>11</v>
      </c>
      <c r="AD1193">
        <v>3</v>
      </c>
      <c r="AE1193">
        <v>1</v>
      </c>
      <c r="AF1193">
        <v>2</v>
      </c>
      <c r="AG1193">
        <v>10</v>
      </c>
      <c r="AH1193">
        <v>2</v>
      </c>
      <c r="AI1193">
        <v>0</v>
      </c>
      <c r="AJ1193">
        <v>0</v>
      </c>
      <c r="AK1193" t="str">
        <f>IF(Table2[[#This Row],[Alpha]]&gt;3%,"high performer",IF(Table2[[#This Row],[Alpha]]&gt;0%,"average performer","low performer"))</f>
        <v>high performer</v>
      </c>
      <c r="AL1193" s="8">
        <v>6710.8332160631826</v>
      </c>
      <c r="AM1193">
        <f>Table2[[#This Row],[Salary]]/Table2[[#This Row],[Market Salary]]</f>
        <v>0.81599405374768341</v>
      </c>
      <c r="AN1193" t="str">
        <f>IF(AND(Table2[[#This Row],[Alpha]]&gt;3%,Table2[[#This Row],[Salary]]&lt;MEDIAN(G:G)),"Underpaid",IF(AND(Table2[[#This Row],[Alpha]]&lt;0,Table2[[#This Row],[Salary]]&gt;MEDIAN(G:G)),"Overpaid","Fair"))</f>
        <v>Fair</v>
      </c>
      <c r="AO1193" t="str">
        <f>IF(AND(Table2[[#This Row],[Alpha]]&gt;3%,Table2[[#This Row],[Tenure]]&gt;5),"Ready Now",IF(AND(Table2[[#This Row],[Alpha]]&gt;0,Table2[[#This Row],[Tenure]]&gt;3),"Ready Soon","Not Ready"))</f>
        <v>Ready Now</v>
      </c>
    </row>
    <row r="1194" spans="1:41" x14ac:dyDescent="0.35">
      <c r="A1194">
        <v>49</v>
      </c>
      <c r="B1194" t="s">
        <v>32</v>
      </c>
      <c r="C1194">
        <v>4</v>
      </c>
      <c r="D1194" t="s">
        <v>29</v>
      </c>
      <c r="E1194" t="s">
        <v>39</v>
      </c>
      <c r="F1194">
        <v>1</v>
      </c>
      <c r="G1194" s="7">
        <v>2587</v>
      </c>
      <c r="H1194" t="s">
        <v>25</v>
      </c>
      <c r="I1194">
        <v>2</v>
      </c>
      <c r="J1194">
        <v>2</v>
      </c>
      <c r="K1194" s="5">
        <v>0.1</v>
      </c>
      <c r="L1194" s="5">
        <v>0.1</v>
      </c>
      <c r="M1194" s="6">
        <f t="shared" si="54"/>
        <v>0</v>
      </c>
      <c r="N1194" s="8">
        <f t="shared" si="55"/>
        <v>517.4</v>
      </c>
      <c r="O1194">
        <v>3000</v>
      </c>
      <c r="P1194" t="str">
        <f t="shared" si="56"/>
        <v>low</v>
      </c>
      <c r="Q1194" t="s">
        <v>26</v>
      </c>
      <c r="R1194">
        <v>464</v>
      </c>
      <c r="S1194" t="s">
        <v>34</v>
      </c>
      <c r="T1194">
        <v>16</v>
      </c>
      <c r="U1194">
        <v>3</v>
      </c>
      <c r="V1194" t="s">
        <v>40</v>
      </c>
      <c r="W1194">
        <v>74</v>
      </c>
      <c r="X1194">
        <v>3</v>
      </c>
      <c r="Y1194">
        <v>1</v>
      </c>
      <c r="Z1194" t="s">
        <v>41</v>
      </c>
      <c r="AA1194">
        <v>24941</v>
      </c>
      <c r="AB1194">
        <v>4</v>
      </c>
      <c r="AC1194">
        <v>16</v>
      </c>
      <c r="AD1194">
        <v>3</v>
      </c>
      <c r="AE1194">
        <v>2</v>
      </c>
      <c r="AF1194">
        <v>1</v>
      </c>
      <c r="AG1194">
        <v>17</v>
      </c>
      <c r="AH1194">
        <v>2</v>
      </c>
      <c r="AI1194">
        <v>2</v>
      </c>
      <c r="AJ1194">
        <v>2</v>
      </c>
      <c r="AK1194" t="str">
        <f>IF(Table2[[#This Row],[Alpha]]&gt;3%,"high performer",IF(Table2[[#This Row],[Alpha]]&gt;0%,"average performer","low performer"))</f>
        <v>low performer</v>
      </c>
      <c r="AL1194" s="8">
        <v>3141.9275214065692</v>
      </c>
      <c r="AM1194">
        <f>Table2[[#This Row],[Salary]]/Table2[[#This Row],[Market Salary]]</f>
        <v>0.82337991006293465</v>
      </c>
      <c r="AN1194" t="str">
        <f>IF(AND(Table2[[#This Row],[Alpha]]&gt;3%,Table2[[#This Row],[Salary]]&lt;MEDIAN(G:G)),"Underpaid",IF(AND(Table2[[#This Row],[Alpha]]&lt;0,Table2[[#This Row],[Salary]]&gt;MEDIAN(G:G)),"Overpaid","Fair"))</f>
        <v>Fair</v>
      </c>
      <c r="AO1194" t="str">
        <f>IF(AND(Table2[[#This Row],[Alpha]]&gt;3%,Table2[[#This Row],[Tenure]]&gt;5),"Ready Now",IF(AND(Table2[[#This Row],[Alpha]]&gt;0,Table2[[#This Row],[Tenure]]&gt;3),"Ready Soon","Not Ready"))</f>
        <v>Not Ready</v>
      </c>
    </row>
    <row r="1195" spans="1:41" x14ac:dyDescent="0.35">
      <c r="A1195">
        <v>38</v>
      </c>
      <c r="B1195" t="s">
        <v>32</v>
      </c>
      <c r="C1195">
        <v>4</v>
      </c>
      <c r="D1195" t="s">
        <v>29</v>
      </c>
      <c r="E1195" t="s">
        <v>39</v>
      </c>
      <c r="F1195">
        <v>2</v>
      </c>
      <c r="G1195" s="7">
        <v>2440</v>
      </c>
      <c r="H1195" t="s">
        <v>32</v>
      </c>
      <c r="I1195">
        <v>3</v>
      </c>
      <c r="J1195">
        <v>4</v>
      </c>
      <c r="K1195" s="5">
        <v>0.12</v>
      </c>
      <c r="L1195" s="5">
        <v>0.11</v>
      </c>
      <c r="M1195" s="6">
        <f t="shared" si="54"/>
        <v>9.999999999999995E-3</v>
      </c>
      <c r="N1195" s="8">
        <f t="shared" si="55"/>
        <v>488</v>
      </c>
      <c r="O1195">
        <v>4500</v>
      </c>
      <c r="P1195" t="str">
        <f t="shared" si="56"/>
        <v>low</v>
      </c>
      <c r="Q1195" t="s">
        <v>33</v>
      </c>
      <c r="R1195">
        <v>148</v>
      </c>
      <c r="S1195" t="s">
        <v>34</v>
      </c>
      <c r="T1195">
        <v>2</v>
      </c>
      <c r="U1195">
        <v>3</v>
      </c>
      <c r="V1195" t="s">
        <v>40</v>
      </c>
      <c r="W1195">
        <v>42</v>
      </c>
      <c r="X1195">
        <v>2</v>
      </c>
      <c r="Y1195">
        <v>1</v>
      </c>
      <c r="Z1195" t="s">
        <v>31</v>
      </c>
      <c r="AA1195">
        <v>23826</v>
      </c>
      <c r="AB1195">
        <v>1</v>
      </c>
      <c r="AC1195">
        <v>22</v>
      </c>
      <c r="AD1195">
        <v>4</v>
      </c>
      <c r="AE1195">
        <v>2</v>
      </c>
      <c r="AF1195">
        <v>0</v>
      </c>
      <c r="AG1195">
        <v>4</v>
      </c>
      <c r="AH1195">
        <v>3</v>
      </c>
      <c r="AI1195">
        <v>3</v>
      </c>
      <c r="AJ1195">
        <v>3</v>
      </c>
      <c r="AK1195" t="str">
        <f>IF(Table2[[#This Row],[Alpha]]&gt;3%,"high performer",IF(Table2[[#This Row],[Alpha]]&gt;0%,"average performer","low performer"))</f>
        <v>average performer</v>
      </c>
      <c r="AL1195" s="8">
        <v>2694.8186493507897</v>
      </c>
      <c r="AM1195">
        <f>Table2[[#This Row],[Salary]]/Table2[[#This Row],[Market Salary]]</f>
        <v>0.90544126247152912</v>
      </c>
      <c r="AN1195" t="str">
        <f>IF(AND(Table2[[#This Row],[Alpha]]&gt;3%,Table2[[#This Row],[Salary]]&lt;MEDIAN(G:G)),"Underpaid",IF(AND(Table2[[#This Row],[Alpha]]&lt;0,Table2[[#This Row],[Salary]]&gt;MEDIAN(G:G)),"Overpaid","Fair"))</f>
        <v>Fair</v>
      </c>
      <c r="AO1195" t="str">
        <f>IF(AND(Table2[[#This Row],[Alpha]]&gt;3%,Table2[[#This Row],[Tenure]]&gt;5),"Ready Now",IF(AND(Table2[[#This Row],[Alpha]]&gt;0,Table2[[#This Row],[Tenure]]&gt;3),"Ready Soon","Not Ready"))</f>
        <v>Ready Soon</v>
      </c>
    </row>
    <row r="1196" spans="1:41" x14ac:dyDescent="0.35">
      <c r="A1196">
        <v>47</v>
      </c>
      <c r="B1196" t="s">
        <v>32</v>
      </c>
      <c r="C1196">
        <v>2</v>
      </c>
      <c r="D1196" t="s">
        <v>29</v>
      </c>
      <c r="E1196" t="s">
        <v>45</v>
      </c>
      <c r="F1196">
        <v>2</v>
      </c>
      <c r="G1196" s="7">
        <v>15972</v>
      </c>
      <c r="H1196" t="s">
        <v>32</v>
      </c>
      <c r="I1196">
        <v>3</v>
      </c>
      <c r="J1196">
        <v>3</v>
      </c>
      <c r="K1196" s="5">
        <v>0.12</v>
      </c>
      <c r="L1196" s="5">
        <v>7.0000000000000007E-2</v>
      </c>
      <c r="M1196" s="6">
        <f t="shared" si="54"/>
        <v>4.9999999999999989E-2</v>
      </c>
      <c r="N1196" s="8">
        <f t="shared" si="55"/>
        <v>3194.4</v>
      </c>
      <c r="O1196">
        <v>4500</v>
      </c>
      <c r="P1196" t="str">
        <f t="shared" si="56"/>
        <v>low</v>
      </c>
      <c r="Q1196" t="s">
        <v>26</v>
      </c>
      <c r="R1196">
        <v>1225</v>
      </c>
      <c r="S1196" t="s">
        <v>27</v>
      </c>
      <c r="T1196">
        <v>2</v>
      </c>
      <c r="U1196">
        <v>4</v>
      </c>
      <c r="V1196" t="s">
        <v>28</v>
      </c>
      <c r="W1196">
        <v>47</v>
      </c>
      <c r="X1196">
        <v>4</v>
      </c>
      <c r="Y1196">
        <v>4</v>
      </c>
      <c r="Z1196" t="s">
        <v>41</v>
      </c>
      <c r="AA1196">
        <v>21086</v>
      </c>
      <c r="AB1196">
        <v>6</v>
      </c>
      <c r="AC1196">
        <v>14</v>
      </c>
      <c r="AD1196">
        <v>3</v>
      </c>
      <c r="AE1196">
        <v>3</v>
      </c>
      <c r="AF1196">
        <v>3</v>
      </c>
      <c r="AG1196">
        <v>29</v>
      </c>
      <c r="AH1196">
        <v>2</v>
      </c>
      <c r="AI1196">
        <v>2</v>
      </c>
      <c r="AJ1196">
        <v>1</v>
      </c>
      <c r="AK1196" t="str">
        <f>IF(Table2[[#This Row],[Alpha]]&gt;3%,"high performer",IF(Table2[[#This Row],[Alpha]]&gt;0%,"average performer","low performer"))</f>
        <v>high performer</v>
      </c>
      <c r="AL1196" s="8">
        <v>17580.10256748374</v>
      </c>
      <c r="AM1196">
        <f>Table2[[#This Row],[Salary]]/Table2[[#This Row],[Market Salary]]</f>
        <v>0.90852712256309043</v>
      </c>
      <c r="AN1196" t="str">
        <f>IF(AND(Table2[[#This Row],[Alpha]]&gt;3%,Table2[[#This Row],[Salary]]&lt;MEDIAN(G:G)),"Underpaid",IF(AND(Table2[[#This Row],[Alpha]]&lt;0,Table2[[#This Row],[Salary]]&gt;MEDIAN(G:G)),"Overpaid","Fair"))</f>
        <v>Fair</v>
      </c>
      <c r="AO1196" t="str">
        <f>IF(AND(Table2[[#This Row],[Alpha]]&gt;3%,Table2[[#This Row],[Tenure]]&gt;5),"Ready Now",IF(AND(Table2[[#This Row],[Alpha]]&gt;0,Table2[[#This Row],[Tenure]]&gt;3),"Ready Soon","Not Ready"))</f>
        <v>Not Ready</v>
      </c>
    </row>
    <row r="1197" spans="1:41" x14ac:dyDescent="0.35">
      <c r="A1197">
        <v>49</v>
      </c>
      <c r="B1197" t="s">
        <v>32</v>
      </c>
      <c r="C1197">
        <v>3</v>
      </c>
      <c r="D1197" t="s">
        <v>35</v>
      </c>
      <c r="E1197" t="s">
        <v>45</v>
      </c>
      <c r="F1197">
        <v>3</v>
      </c>
      <c r="G1197" s="7">
        <v>15379</v>
      </c>
      <c r="H1197" t="s">
        <v>32</v>
      </c>
      <c r="I1197">
        <v>3</v>
      </c>
      <c r="J1197">
        <v>8</v>
      </c>
      <c r="K1197" s="5">
        <v>0.15</v>
      </c>
      <c r="L1197" s="5">
        <v>0.1</v>
      </c>
      <c r="M1197" s="6">
        <f t="shared" si="54"/>
        <v>4.9999999999999989E-2</v>
      </c>
      <c r="N1197" s="8">
        <f t="shared" si="55"/>
        <v>3075.8</v>
      </c>
      <c r="O1197">
        <v>3000</v>
      </c>
      <c r="P1197" t="str">
        <f t="shared" si="56"/>
        <v>High</v>
      </c>
      <c r="Q1197" t="s">
        <v>26</v>
      </c>
      <c r="R1197">
        <v>809</v>
      </c>
      <c r="S1197" t="s">
        <v>34</v>
      </c>
      <c r="T1197">
        <v>1</v>
      </c>
      <c r="U1197">
        <v>3</v>
      </c>
      <c r="V1197" t="s">
        <v>28</v>
      </c>
      <c r="W1197">
        <v>36</v>
      </c>
      <c r="X1197">
        <v>3</v>
      </c>
      <c r="Y1197">
        <v>4</v>
      </c>
      <c r="Z1197" t="s">
        <v>31</v>
      </c>
      <c r="AA1197">
        <v>22384</v>
      </c>
      <c r="AB1197">
        <v>4</v>
      </c>
      <c r="AC1197">
        <v>14</v>
      </c>
      <c r="AD1197">
        <v>3</v>
      </c>
      <c r="AE1197">
        <v>1</v>
      </c>
      <c r="AF1197">
        <v>0</v>
      </c>
      <c r="AG1197">
        <v>23</v>
      </c>
      <c r="AH1197">
        <v>2</v>
      </c>
      <c r="AI1197">
        <v>7</v>
      </c>
      <c r="AJ1197">
        <v>0</v>
      </c>
      <c r="AK1197" t="str">
        <f>IF(Table2[[#This Row],[Alpha]]&gt;3%,"high performer",IF(Table2[[#This Row],[Alpha]]&gt;0%,"average performer","low performer"))</f>
        <v>high performer</v>
      </c>
      <c r="AL1197" s="8">
        <v>19658.127785477242</v>
      </c>
      <c r="AM1197">
        <f>Table2[[#This Row],[Salary]]/Table2[[#This Row],[Market Salary]]</f>
        <v>0.78232272003855241</v>
      </c>
      <c r="AN1197" t="str">
        <f>IF(AND(Table2[[#This Row],[Alpha]]&gt;3%,Table2[[#This Row],[Salary]]&lt;MEDIAN(G:G)),"Underpaid",IF(AND(Table2[[#This Row],[Alpha]]&lt;0,Table2[[#This Row],[Salary]]&gt;MEDIAN(G:G)),"Overpaid","Fair"))</f>
        <v>Fair</v>
      </c>
      <c r="AO1197" t="str">
        <f>IF(AND(Table2[[#This Row],[Alpha]]&gt;3%,Table2[[#This Row],[Tenure]]&gt;5),"Ready Now",IF(AND(Table2[[#This Row],[Alpha]]&gt;0,Table2[[#This Row],[Tenure]]&gt;3),"Ready Soon","Not Ready"))</f>
        <v>Ready Now</v>
      </c>
    </row>
    <row r="1198" spans="1:41" x14ac:dyDescent="0.35">
      <c r="A1198">
        <v>41</v>
      </c>
      <c r="B1198" t="s">
        <v>32</v>
      </c>
      <c r="C1198">
        <v>4</v>
      </c>
      <c r="D1198" t="s">
        <v>35</v>
      </c>
      <c r="E1198" t="s">
        <v>30</v>
      </c>
      <c r="F1198">
        <v>3</v>
      </c>
      <c r="G1198" s="7">
        <v>7082</v>
      </c>
      <c r="H1198" t="s">
        <v>25</v>
      </c>
      <c r="I1198">
        <v>3</v>
      </c>
      <c r="J1198">
        <v>2</v>
      </c>
      <c r="K1198" s="5">
        <v>0.15</v>
      </c>
      <c r="L1198" s="5">
        <v>7.0000000000000007E-2</v>
      </c>
      <c r="M1198" s="6">
        <f t="shared" si="54"/>
        <v>7.9999999999999988E-2</v>
      </c>
      <c r="N1198" s="8">
        <f t="shared" si="55"/>
        <v>1416.4</v>
      </c>
      <c r="O1198">
        <v>3000</v>
      </c>
      <c r="P1198" t="str">
        <f t="shared" si="56"/>
        <v>High</v>
      </c>
      <c r="Q1198" t="s">
        <v>26</v>
      </c>
      <c r="R1198">
        <v>1206</v>
      </c>
      <c r="S1198" t="s">
        <v>27</v>
      </c>
      <c r="T1198">
        <v>23</v>
      </c>
      <c r="U1198">
        <v>2</v>
      </c>
      <c r="V1198" t="s">
        <v>28</v>
      </c>
      <c r="W1198">
        <v>80</v>
      </c>
      <c r="X1198">
        <v>3</v>
      </c>
      <c r="Y1198">
        <v>3</v>
      </c>
      <c r="Z1198" t="s">
        <v>31</v>
      </c>
      <c r="AA1198">
        <v>11591</v>
      </c>
      <c r="AB1198">
        <v>3</v>
      </c>
      <c r="AC1198">
        <v>16</v>
      </c>
      <c r="AD1198">
        <v>3</v>
      </c>
      <c r="AE1198">
        <v>4</v>
      </c>
      <c r="AF1198">
        <v>0</v>
      </c>
      <c r="AG1198">
        <v>21</v>
      </c>
      <c r="AH1198">
        <v>2</v>
      </c>
      <c r="AI1198">
        <v>0</v>
      </c>
      <c r="AJ1198">
        <v>0</v>
      </c>
      <c r="AK1198" t="str">
        <f>IF(Table2[[#This Row],[Alpha]]&gt;3%,"high performer",IF(Table2[[#This Row],[Alpha]]&gt;0%,"average performer","low performer"))</f>
        <v>high performer</v>
      </c>
      <c r="AL1198" s="8">
        <v>7940.592940353391</v>
      </c>
      <c r="AM1198">
        <f>Table2[[#This Row],[Salary]]/Table2[[#This Row],[Market Salary]]</f>
        <v>0.89187294364503966</v>
      </c>
      <c r="AN1198" t="str">
        <f>IF(AND(Table2[[#This Row],[Alpha]]&gt;3%,Table2[[#This Row],[Salary]]&lt;MEDIAN(G:G)),"Underpaid",IF(AND(Table2[[#This Row],[Alpha]]&lt;0,Table2[[#This Row],[Salary]]&gt;MEDIAN(G:G)),"Overpaid","Fair"))</f>
        <v>Fair</v>
      </c>
      <c r="AO1198" t="str">
        <f>IF(AND(Table2[[#This Row],[Alpha]]&gt;3%,Table2[[#This Row],[Tenure]]&gt;5),"Ready Now",IF(AND(Table2[[#This Row],[Alpha]]&gt;0,Table2[[#This Row],[Tenure]]&gt;3),"Ready Soon","Not Ready"))</f>
        <v>Not Ready</v>
      </c>
    </row>
    <row r="1199" spans="1:41" x14ac:dyDescent="0.35">
      <c r="A1199">
        <v>20</v>
      </c>
      <c r="B1199" t="s">
        <v>32</v>
      </c>
      <c r="C1199">
        <v>4</v>
      </c>
      <c r="D1199" t="s">
        <v>35</v>
      </c>
      <c r="E1199" t="s">
        <v>46</v>
      </c>
      <c r="F1199">
        <v>1</v>
      </c>
      <c r="G1199" s="7">
        <v>2728</v>
      </c>
      <c r="H1199" t="s">
        <v>32</v>
      </c>
      <c r="I1199">
        <v>3</v>
      </c>
      <c r="J1199">
        <v>2</v>
      </c>
      <c r="K1199" s="5">
        <v>0.1</v>
      </c>
      <c r="L1199" s="5">
        <v>0.09</v>
      </c>
      <c r="M1199" s="6">
        <f t="shared" si="54"/>
        <v>1.0000000000000009E-2</v>
      </c>
      <c r="N1199" s="8">
        <f t="shared" si="55"/>
        <v>545.6</v>
      </c>
      <c r="O1199">
        <v>500</v>
      </c>
      <c r="P1199" t="str">
        <f t="shared" si="56"/>
        <v>medium</v>
      </c>
      <c r="Q1199" t="s">
        <v>26</v>
      </c>
      <c r="R1199">
        <v>727</v>
      </c>
      <c r="S1199" t="s">
        <v>27</v>
      </c>
      <c r="T1199">
        <v>9</v>
      </c>
      <c r="U1199">
        <v>1</v>
      </c>
      <c r="V1199" t="s">
        <v>28</v>
      </c>
      <c r="W1199">
        <v>54</v>
      </c>
      <c r="X1199">
        <v>3</v>
      </c>
      <c r="Y1199">
        <v>1</v>
      </c>
      <c r="Z1199" t="s">
        <v>31</v>
      </c>
      <c r="AA1199">
        <v>21082</v>
      </c>
      <c r="AB1199">
        <v>1</v>
      </c>
      <c r="AC1199">
        <v>11</v>
      </c>
      <c r="AD1199">
        <v>3</v>
      </c>
      <c r="AE1199">
        <v>1</v>
      </c>
      <c r="AF1199">
        <v>0</v>
      </c>
      <c r="AG1199">
        <v>2</v>
      </c>
      <c r="AH1199">
        <v>3</v>
      </c>
      <c r="AI1199">
        <v>2</v>
      </c>
      <c r="AJ1199">
        <v>0</v>
      </c>
      <c r="AK1199" t="str">
        <f>IF(Table2[[#This Row],[Alpha]]&gt;3%,"high performer",IF(Table2[[#This Row],[Alpha]]&gt;0%,"average performer","low performer"))</f>
        <v>average performer</v>
      </c>
      <c r="AL1199" s="8">
        <v>2785.2715049377912</v>
      </c>
      <c r="AM1199">
        <f>Table2[[#This Row],[Salary]]/Table2[[#This Row],[Market Salary]]</f>
        <v>0.97943772991743927</v>
      </c>
      <c r="AN1199" t="str">
        <f>IF(AND(Table2[[#This Row],[Alpha]]&gt;3%,Table2[[#This Row],[Salary]]&lt;MEDIAN(G:G)),"Underpaid",IF(AND(Table2[[#This Row],[Alpha]]&lt;0,Table2[[#This Row],[Salary]]&gt;MEDIAN(G:G)),"Overpaid","Fair"))</f>
        <v>Fair</v>
      </c>
      <c r="AO1199" t="str">
        <f>IF(AND(Table2[[#This Row],[Alpha]]&gt;3%,Table2[[#This Row],[Tenure]]&gt;5),"Ready Now",IF(AND(Table2[[#This Row],[Alpha]]&gt;0,Table2[[#This Row],[Tenure]]&gt;3),"Ready Soon","Not Ready"))</f>
        <v>Not Ready</v>
      </c>
    </row>
    <row r="1200" spans="1:41" x14ac:dyDescent="0.35">
      <c r="A1200">
        <v>33</v>
      </c>
      <c r="B1200" t="s">
        <v>32</v>
      </c>
      <c r="C1200">
        <v>3</v>
      </c>
      <c r="D1200" t="s">
        <v>29</v>
      </c>
      <c r="E1200" t="s">
        <v>30</v>
      </c>
      <c r="F1200">
        <v>4</v>
      </c>
      <c r="G1200" s="7">
        <v>5368</v>
      </c>
      <c r="H1200" t="s">
        <v>25</v>
      </c>
      <c r="I1200">
        <v>3</v>
      </c>
      <c r="J1200">
        <v>6</v>
      </c>
      <c r="K1200" s="5">
        <v>0.15</v>
      </c>
      <c r="L1200" s="5">
        <v>0.11</v>
      </c>
      <c r="M1200" s="6">
        <f t="shared" si="54"/>
        <v>3.9999999999999994E-2</v>
      </c>
      <c r="N1200" s="8">
        <f t="shared" si="55"/>
        <v>1073.6000000000001</v>
      </c>
      <c r="O1200">
        <v>1200</v>
      </c>
      <c r="P1200" t="str">
        <f t="shared" si="56"/>
        <v>low</v>
      </c>
      <c r="Q1200" t="s">
        <v>44</v>
      </c>
      <c r="R1200">
        <v>530</v>
      </c>
      <c r="S1200" t="s">
        <v>27</v>
      </c>
      <c r="T1200">
        <v>16</v>
      </c>
      <c r="U1200">
        <v>3</v>
      </c>
      <c r="V1200" t="s">
        <v>28</v>
      </c>
      <c r="W1200">
        <v>36</v>
      </c>
      <c r="X1200">
        <v>3</v>
      </c>
      <c r="Y1200">
        <v>2</v>
      </c>
      <c r="Z1200" t="s">
        <v>41</v>
      </c>
      <c r="AA1200">
        <v>16130</v>
      </c>
      <c r="AB1200">
        <v>1</v>
      </c>
      <c r="AC1200">
        <v>25</v>
      </c>
      <c r="AD1200">
        <v>4</v>
      </c>
      <c r="AE1200">
        <v>3</v>
      </c>
      <c r="AF1200">
        <v>1</v>
      </c>
      <c r="AG1200">
        <v>7</v>
      </c>
      <c r="AH1200">
        <v>2</v>
      </c>
      <c r="AI1200">
        <v>5</v>
      </c>
      <c r="AJ1200">
        <v>1</v>
      </c>
      <c r="AK1200" t="str">
        <f>IF(Table2[[#This Row],[Alpha]]&gt;3%,"high performer",IF(Table2[[#This Row],[Alpha]]&gt;0%,"average performer","low performer"))</f>
        <v>high performer</v>
      </c>
      <c r="AL1200" s="8">
        <v>5789.4262547496683</v>
      </c>
      <c r="AM1200">
        <f>Table2[[#This Row],[Salary]]/Table2[[#This Row],[Market Salary]]</f>
        <v>0.92720759601973879</v>
      </c>
      <c r="AN1200" t="str">
        <f>IF(AND(Table2[[#This Row],[Alpha]]&gt;3%,Table2[[#This Row],[Salary]]&lt;MEDIAN(G:G)),"Underpaid",IF(AND(Table2[[#This Row],[Alpha]]&lt;0,Table2[[#This Row],[Salary]]&gt;MEDIAN(G:G)),"Overpaid","Fair"))</f>
        <v>Fair</v>
      </c>
      <c r="AO1200" t="str">
        <f>IF(AND(Table2[[#This Row],[Alpha]]&gt;3%,Table2[[#This Row],[Tenure]]&gt;5),"Ready Now",IF(AND(Table2[[#This Row],[Alpha]]&gt;0,Table2[[#This Row],[Tenure]]&gt;3),"Ready Soon","Not Ready"))</f>
        <v>Ready Now</v>
      </c>
    </row>
    <row r="1201" spans="1:41" x14ac:dyDescent="0.35">
      <c r="A1201">
        <v>36</v>
      </c>
      <c r="B1201" t="s">
        <v>32</v>
      </c>
      <c r="C1201">
        <v>1</v>
      </c>
      <c r="D1201" t="s">
        <v>35</v>
      </c>
      <c r="E1201" t="s">
        <v>43</v>
      </c>
      <c r="F1201">
        <v>3</v>
      </c>
      <c r="G1201" s="7">
        <v>5347</v>
      </c>
      <c r="H1201" t="s">
        <v>32</v>
      </c>
      <c r="I1201">
        <v>2</v>
      </c>
      <c r="J1201">
        <v>3</v>
      </c>
      <c r="K1201" s="5">
        <v>0.1</v>
      </c>
      <c r="L1201" s="5">
        <v>7.0000000000000007E-2</v>
      </c>
      <c r="M1201" s="6">
        <f t="shared" si="54"/>
        <v>0.03</v>
      </c>
      <c r="N1201" s="8">
        <f t="shared" si="55"/>
        <v>1069.4000000000001</v>
      </c>
      <c r="O1201">
        <v>4500</v>
      </c>
      <c r="P1201" t="str">
        <f t="shared" si="56"/>
        <v>low</v>
      </c>
      <c r="Q1201" t="s">
        <v>26</v>
      </c>
      <c r="R1201">
        <v>1351</v>
      </c>
      <c r="S1201" t="s">
        <v>34</v>
      </c>
      <c r="T1201">
        <v>26</v>
      </c>
      <c r="U1201">
        <v>4</v>
      </c>
      <c r="V1201" t="s">
        <v>28</v>
      </c>
      <c r="W1201">
        <v>80</v>
      </c>
      <c r="X1201">
        <v>3</v>
      </c>
      <c r="Y1201">
        <v>2</v>
      </c>
      <c r="Z1201" t="s">
        <v>37</v>
      </c>
      <c r="AA1201">
        <v>7419</v>
      </c>
      <c r="AB1201">
        <v>6</v>
      </c>
      <c r="AC1201">
        <v>14</v>
      </c>
      <c r="AD1201">
        <v>3</v>
      </c>
      <c r="AE1201">
        <v>2</v>
      </c>
      <c r="AF1201">
        <v>2</v>
      </c>
      <c r="AG1201">
        <v>10</v>
      </c>
      <c r="AH1201">
        <v>2</v>
      </c>
      <c r="AI1201">
        <v>2</v>
      </c>
      <c r="AJ1201">
        <v>0</v>
      </c>
      <c r="AK1201" t="str">
        <f>IF(Table2[[#This Row],[Alpha]]&gt;3%,"high performer",IF(Table2[[#This Row],[Alpha]]&gt;0%,"average performer","low performer"))</f>
        <v>average performer</v>
      </c>
      <c r="AL1201" s="8">
        <v>5901.1792630491027</v>
      </c>
      <c r="AM1201">
        <f>Table2[[#This Row],[Salary]]/Table2[[#This Row],[Market Salary]]</f>
        <v>0.90609008160128968</v>
      </c>
      <c r="AN1201" t="str">
        <f>IF(AND(Table2[[#This Row],[Alpha]]&gt;3%,Table2[[#This Row],[Salary]]&lt;MEDIAN(G:G)),"Underpaid",IF(AND(Table2[[#This Row],[Alpha]]&lt;0,Table2[[#This Row],[Salary]]&gt;MEDIAN(G:G)),"Overpaid","Fair"))</f>
        <v>Fair</v>
      </c>
      <c r="AO1201" t="str">
        <f>IF(AND(Table2[[#This Row],[Alpha]]&gt;3%,Table2[[#This Row],[Tenure]]&gt;5),"Ready Now",IF(AND(Table2[[#This Row],[Alpha]]&gt;0,Table2[[#This Row],[Tenure]]&gt;3),"Ready Soon","Not Ready"))</f>
        <v>Not Ready</v>
      </c>
    </row>
    <row r="1202" spans="1:41" x14ac:dyDescent="0.35">
      <c r="A1202">
        <v>44</v>
      </c>
      <c r="B1202" t="s">
        <v>32</v>
      </c>
      <c r="C1202">
        <v>3</v>
      </c>
      <c r="D1202" t="s">
        <v>29</v>
      </c>
      <c r="E1202" t="s">
        <v>50</v>
      </c>
      <c r="F1202">
        <v>4</v>
      </c>
      <c r="G1202" s="7">
        <v>3195</v>
      </c>
      <c r="H1202" t="s">
        <v>25</v>
      </c>
      <c r="I1202">
        <v>3</v>
      </c>
      <c r="J1202">
        <v>2</v>
      </c>
      <c r="K1202" s="5">
        <v>0.12</v>
      </c>
      <c r="L1202" s="5">
        <v>0.09</v>
      </c>
      <c r="M1202" s="6">
        <f t="shared" si="54"/>
        <v>0.03</v>
      </c>
      <c r="N1202" s="8">
        <f t="shared" si="55"/>
        <v>639</v>
      </c>
      <c r="O1202">
        <v>500</v>
      </c>
      <c r="P1202" t="str">
        <f t="shared" si="56"/>
        <v>low</v>
      </c>
      <c r="Q1202" t="s">
        <v>26</v>
      </c>
      <c r="R1202">
        <v>528</v>
      </c>
      <c r="S1202" t="s">
        <v>50</v>
      </c>
      <c r="T1202">
        <v>1</v>
      </c>
      <c r="U1202">
        <v>3</v>
      </c>
      <c r="V1202" t="s">
        <v>28</v>
      </c>
      <c r="W1202">
        <v>44</v>
      </c>
      <c r="X1202">
        <v>3</v>
      </c>
      <c r="Y1202">
        <v>1</v>
      </c>
      <c r="Z1202" t="s">
        <v>41</v>
      </c>
      <c r="AA1202">
        <v>4167</v>
      </c>
      <c r="AB1202">
        <v>4</v>
      </c>
      <c r="AC1202">
        <v>18</v>
      </c>
      <c r="AD1202">
        <v>3</v>
      </c>
      <c r="AE1202">
        <v>1</v>
      </c>
      <c r="AF1202">
        <v>3</v>
      </c>
      <c r="AG1202">
        <v>8</v>
      </c>
      <c r="AH1202">
        <v>2</v>
      </c>
      <c r="AI1202">
        <v>2</v>
      </c>
      <c r="AJ1202">
        <v>2</v>
      </c>
      <c r="AK1202" t="str">
        <f>IF(Table2[[#This Row],[Alpha]]&gt;3%,"high performer",IF(Table2[[#This Row],[Alpha]]&gt;0%,"average performer","low performer"))</f>
        <v>average performer</v>
      </c>
      <c r="AL1202" s="8">
        <v>3811.0798353556147</v>
      </c>
      <c r="AM1202">
        <f>Table2[[#This Row],[Salary]]/Table2[[#This Row],[Market Salary]]</f>
        <v>0.83834507227053989</v>
      </c>
      <c r="AN1202" t="str">
        <f>IF(AND(Table2[[#This Row],[Alpha]]&gt;3%,Table2[[#This Row],[Salary]]&lt;MEDIAN(G:G)),"Underpaid",IF(AND(Table2[[#This Row],[Alpha]]&lt;0,Table2[[#This Row],[Salary]]&gt;MEDIAN(G:G)),"Overpaid","Fair"))</f>
        <v>Fair</v>
      </c>
      <c r="AO1202" t="str">
        <f>IF(AND(Table2[[#This Row],[Alpha]]&gt;3%,Table2[[#This Row],[Tenure]]&gt;5),"Ready Now",IF(AND(Table2[[#This Row],[Alpha]]&gt;0,Table2[[#This Row],[Tenure]]&gt;3),"Ready Soon","Not Ready"))</f>
        <v>Not Ready</v>
      </c>
    </row>
    <row r="1203" spans="1:41" x14ac:dyDescent="0.35">
      <c r="A1203">
        <v>23</v>
      </c>
      <c r="B1203" t="s">
        <v>25</v>
      </c>
      <c r="C1203">
        <v>4</v>
      </c>
      <c r="D1203" t="s">
        <v>35</v>
      </c>
      <c r="E1203" t="s">
        <v>39</v>
      </c>
      <c r="F1203">
        <v>3</v>
      </c>
      <c r="G1203" s="7">
        <v>3989</v>
      </c>
      <c r="H1203" t="s">
        <v>25</v>
      </c>
      <c r="I1203">
        <v>3</v>
      </c>
      <c r="J1203">
        <v>5</v>
      </c>
      <c r="K1203" s="5">
        <v>0.12</v>
      </c>
      <c r="L1203" s="5">
        <v>0.1</v>
      </c>
      <c r="M1203" s="6">
        <f t="shared" si="54"/>
        <v>1.999999999999999E-2</v>
      </c>
      <c r="N1203" s="8">
        <f t="shared" si="55"/>
        <v>797.80000000000007</v>
      </c>
      <c r="O1203">
        <v>500</v>
      </c>
      <c r="P1203" t="str">
        <f t="shared" si="56"/>
        <v>low</v>
      </c>
      <c r="Q1203" t="s">
        <v>26</v>
      </c>
      <c r="R1203">
        <v>1320</v>
      </c>
      <c r="S1203" t="s">
        <v>34</v>
      </c>
      <c r="T1203">
        <v>8</v>
      </c>
      <c r="U1203">
        <v>1</v>
      </c>
      <c r="V1203" t="s">
        <v>40</v>
      </c>
      <c r="W1203">
        <v>93</v>
      </c>
      <c r="X1203">
        <v>2</v>
      </c>
      <c r="Y1203">
        <v>1</v>
      </c>
      <c r="Z1203" t="s">
        <v>31</v>
      </c>
      <c r="AA1203">
        <v>20586</v>
      </c>
      <c r="AB1203">
        <v>1</v>
      </c>
      <c r="AC1203">
        <v>11</v>
      </c>
      <c r="AD1203">
        <v>3</v>
      </c>
      <c r="AE1203">
        <v>1</v>
      </c>
      <c r="AF1203">
        <v>0</v>
      </c>
      <c r="AG1203">
        <v>5</v>
      </c>
      <c r="AH1203">
        <v>2</v>
      </c>
      <c r="AI1203">
        <v>4</v>
      </c>
      <c r="AJ1203">
        <v>1</v>
      </c>
      <c r="AK1203" t="str">
        <f>IF(Table2[[#This Row],[Alpha]]&gt;3%,"high performer",IF(Table2[[#This Row],[Alpha]]&gt;0%,"average performer","low performer"))</f>
        <v>average performer</v>
      </c>
      <c r="AL1203" s="8">
        <v>4505.3480673967806</v>
      </c>
      <c r="AM1203">
        <f>Table2[[#This Row],[Salary]]/Table2[[#This Row],[Market Salary]]</f>
        <v>0.88539219175242767</v>
      </c>
      <c r="AN1203" t="str">
        <f>IF(AND(Table2[[#This Row],[Alpha]]&gt;3%,Table2[[#This Row],[Salary]]&lt;MEDIAN(G:G)),"Underpaid",IF(AND(Table2[[#This Row],[Alpha]]&lt;0,Table2[[#This Row],[Salary]]&gt;MEDIAN(G:G)),"Overpaid","Fair"))</f>
        <v>Fair</v>
      </c>
      <c r="AO1203" t="str">
        <f>IF(AND(Table2[[#This Row],[Alpha]]&gt;3%,Table2[[#This Row],[Tenure]]&gt;5),"Ready Now",IF(AND(Table2[[#This Row],[Alpha]]&gt;0,Table2[[#This Row],[Tenure]]&gt;3),"Ready Soon","Not Ready"))</f>
        <v>Ready Soon</v>
      </c>
    </row>
    <row r="1204" spans="1:41" x14ac:dyDescent="0.35">
      <c r="A1204">
        <v>38</v>
      </c>
      <c r="B1204" t="s">
        <v>32</v>
      </c>
      <c r="C1204">
        <v>4</v>
      </c>
      <c r="D1204" t="s">
        <v>29</v>
      </c>
      <c r="E1204" t="s">
        <v>39</v>
      </c>
      <c r="F1204">
        <v>3</v>
      </c>
      <c r="G1204" s="7">
        <v>3306</v>
      </c>
      <c r="H1204" t="s">
        <v>32</v>
      </c>
      <c r="I1204">
        <v>2</v>
      </c>
      <c r="J1204">
        <v>0</v>
      </c>
      <c r="K1204" s="5">
        <v>0.12</v>
      </c>
      <c r="L1204" s="5">
        <v>7.0000000000000007E-2</v>
      </c>
      <c r="M1204" s="6">
        <f t="shared" si="54"/>
        <v>4.9999999999999989E-2</v>
      </c>
      <c r="N1204" s="8">
        <f t="shared" si="55"/>
        <v>661.2</v>
      </c>
      <c r="O1204">
        <v>500</v>
      </c>
      <c r="P1204" t="str">
        <f t="shared" si="56"/>
        <v>low</v>
      </c>
      <c r="Q1204" t="s">
        <v>26</v>
      </c>
      <c r="R1204">
        <v>1495</v>
      </c>
      <c r="S1204" t="s">
        <v>34</v>
      </c>
      <c r="T1204">
        <v>4</v>
      </c>
      <c r="U1204">
        <v>2</v>
      </c>
      <c r="V1204" t="s">
        <v>40</v>
      </c>
      <c r="W1204">
        <v>87</v>
      </c>
      <c r="X1204">
        <v>3</v>
      </c>
      <c r="Y1204">
        <v>1</v>
      </c>
      <c r="Z1204" t="s">
        <v>37</v>
      </c>
      <c r="AA1204">
        <v>26176</v>
      </c>
      <c r="AB1204">
        <v>7</v>
      </c>
      <c r="AC1204">
        <v>19</v>
      </c>
      <c r="AD1204">
        <v>3</v>
      </c>
      <c r="AE1204">
        <v>4</v>
      </c>
      <c r="AF1204">
        <v>1</v>
      </c>
      <c r="AG1204">
        <v>7</v>
      </c>
      <c r="AH1204">
        <v>5</v>
      </c>
      <c r="AI1204">
        <v>0</v>
      </c>
      <c r="AJ1204">
        <v>0</v>
      </c>
      <c r="AK1204" t="str">
        <f>IF(Table2[[#This Row],[Alpha]]&gt;3%,"high performer",IF(Table2[[#This Row],[Alpha]]&gt;0%,"average performer","low performer"))</f>
        <v>high performer</v>
      </c>
      <c r="AL1204" s="8">
        <v>4010.0191000343016</v>
      </c>
      <c r="AM1204">
        <f>Table2[[#This Row],[Salary]]/Table2[[#This Row],[Market Salary]]</f>
        <v>0.82443497587622971</v>
      </c>
      <c r="AN1204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204" t="str">
        <f>IF(AND(Table2[[#This Row],[Alpha]]&gt;3%,Table2[[#This Row],[Tenure]]&gt;5),"Ready Now",IF(AND(Table2[[#This Row],[Alpha]]&gt;0,Table2[[#This Row],[Tenure]]&gt;3),"Ready Soon","Not Ready"))</f>
        <v>Not Ready</v>
      </c>
    </row>
    <row r="1205" spans="1:41" x14ac:dyDescent="0.35">
      <c r="A1205">
        <v>53</v>
      </c>
      <c r="B1205" t="s">
        <v>32</v>
      </c>
      <c r="C1205">
        <v>2</v>
      </c>
      <c r="D1205" t="s">
        <v>35</v>
      </c>
      <c r="E1205" t="s">
        <v>43</v>
      </c>
      <c r="F1205">
        <v>4</v>
      </c>
      <c r="G1205" s="7">
        <v>7005</v>
      </c>
      <c r="H1205" t="s">
        <v>32</v>
      </c>
      <c r="I1205">
        <v>3</v>
      </c>
      <c r="J1205">
        <v>4</v>
      </c>
      <c r="K1205" s="5">
        <v>0.1</v>
      </c>
      <c r="L1205" s="5">
        <v>7.0000000000000007E-2</v>
      </c>
      <c r="M1205" s="6">
        <f t="shared" si="54"/>
        <v>0.03</v>
      </c>
      <c r="N1205" s="8">
        <f t="shared" si="55"/>
        <v>1401</v>
      </c>
      <c r="O1205">
        <v>500</v>
      </c>
      <c r="P1205" t="str">
        <f t="shared" si="56"/>
        <v>low</v>
      </c>
      <c r="Q1205" t="s">
        <v>26</v>
      </c>
      <c r="R1205">
        <v>1395</v>
      </c>
      <c r="S1205" t="s">
        <v>34</v>
      </c>
      <c r="T1205">
        <v>24</v>
      </c>
      <c r="U1205">
        <v>4</v>
      </c>
      <c r="V1205" t="s">
        <v>40</v>
      </c>
      <c r="W1205">
        <v>48</v>
      </c>
      <c r="X1205">
        <v>4</v>
      </c>
      <c r="Y1205">
        <v>3</v>
      </c>
      <c r="Z1205" t="s">
        <v>37</v>
      </c>
      <c r="AA1205">
        <v>3458</v>
      </c>
      <c r="AB1205">
        <v>3</v>
      </c>
      <c r="AC1205">
        <v>15</v>
      </c>
      <c r="AD1205">
        <v>3</v>
      </c>
      <c r="AE1205">
        <v>3</v>
      </c>
      <c r="AF1205">
        <v>0</v>
      </c>
      <c r="AG1205">
        <v>11</v>
      </c>
      <c r="AH1205">
        <v>2</v>
      </c>
      <c r="AI1205">
        <v>3</v>
      </c>
      <c r="AJ1205">
        <v>1</v>
      </c>
      <c r="AK1205" t="str">
        <f>IF(Table2[[#This Row],[Alpha]]&gt;3%,"high performer",IF(Table2[[#This Row],[Alpha]]&gt;0%,"average performer","low performer"))</f>
        <v>average performer</v>
      </c>
      <c r="AL1205" s="8">
        <v>8231.615037206906</v>
      </c>
      <c r="AM1205">
        <f>Table2[[#This Row],[Salary]]/Table2[[#This Row],[Market Salary]]</f>
        <v>0.85098731759653423</v>
      </c>
      <c r="AN1205" t="str">
        <f>IF(AND(Table2[[#This Row],[Alpha]]&gt;3%,Table2[[#This Row],[Salary]]&lt;MEDIAN(G:G)),"Underpaid",IF(AND(Table2[[#This Row],[Alpha]]&lt;0,Table2[[#This Row],[Salary]]&gt;MEDIAN(G:G)),"Overpaid","Fair"))</f>
        <v>Fair</v>
      </c>
      <c r="AO1205" t="str">
        <f>IF(AND(Table2[[#This Row],[Alpha]]&gt;3%,Table2[[#This Row],[Tenure]]&gt;5),"Ready Now",IF(AND(Table2[[#This Row],[Alpha]]&gt;0,Table2[[#This Row],[Tenure]]&gt;3),"Ready Soon","Not Ready"))</f>
        <v>Ready Soon</v>
      </c>
    </row>
    <row r="1206" spans="1:41" x14ac:dyDescent="0.35">
      <c r="A1206">
        <v>48</v>
      </c>
      <c r="B1206" t="s">
        <v>25</v>
      </c>
      <c r="C1206">
        <v>4</v>
      </c>
      <c r="D1206" t="s">
        <v>29</v>
      </c>
      <c r="E1206" t="s">
        <v>46</v>
      </c>
      <c r="F1206">
        <v>3</v>
      </c>
      <c r="G1206" s="7">
        <v>2655</v>
      </c>
      <c r="H1206" t="s">
        <v>25</v>
      </c>
      <c r="I1206">
        <v>3</v>
      </c>
      <c r="J1206">
        <v>9</v>
      </c>
      <c r="K1206" s="5">
        <v>0.08</v>
      </c>
      <c r="L1206" s="5">
        <v>7.0000000000000007E-2</v>
      </c>
      <c r="M1206" s="6">
        <f t="shared" si="54"/>
        <v>9.999999999999995E-3</v>
      </c>
      <c r="N1206" s="8">
        <f t="shared" si="55"/>
        <v>531</v>
      </c>
      <c r="O1206">
        <v>3000</v>
      </c>
      <c r="P1206" t="str">
        <f t="shared" si="56"/>
        <v>medium</v>
      </c>
      <c r="Q1206" t="s">
        <v>33</v>
      </c>
      <c r="R1206">
        <v>708</v>
      </c>
      <c r="S1206" t="s">
        <v>27</v>
      </c>
      <c r="T1206">
        <v>7</v>
      </c>
      <c r="U1206">
        <v>2</v>
      </c>
      <c r="V1206" t="s">
        <v>40</v>
      </c>
      <c r="W1206">
        <v>95</v>
      </c>
      <c r="X1206">
        <v>3</v>
      </c>
      <c r="Y1206">
        <v>1</v>
      </c>
      <c r="Z1206" t="s">
        <v>37</v>
      </c>
      <c r="AA1206">
        <v>11740</v>
      </c>
      <c r="AB1206">
        <v>2</v>
      </c>
      <c r="AC1206">
        <v>11</v>
      </c>
      <c r="AD1206">
        <v>3</v>
      </c>
      <c r="AE1206">
        <v>3</v>
      </c>
      <c r="AF1206">
        <v>2</v>
      </c>
      <c r="AG1206">
        <v>19</v>
      </c>
      <c r="AH1206">
        <v>3</v>
      </c>
      <c r="AI1206">
        <v>7</v>
      </c>
      <c r="AJ1206">
        <v>7</v>
      </c>
      <c r="AK1206" t="str">
        <f>IF(Table2[[#This Row],[Alpha]]&gt;3%,"high performer",IF(Table2[[#This Row],[Alpha]]&gt;0%,"average performer","low performer"))</f>
        <v>average performer</v>
      </c>
      <c r="AL1206" s="8">
        <v>2755.7589433197763</v>
      </c>
      <c r="AM1206">
        <f>Table2[[#This Row],[Salary]]/Table2[[#This Row],[Market Salary]]</f>
        <v>0.96343695316165967</v>
      </c>
      <c r="AN1206" t="str">
        <f>IF(AND(Table2[[#This Row],[Alpha]]&gt;3%,Table2[[#This Row],[Salary]]&lt;MEDIAN(G:G)),"Underpaid",IF(AND(Table2[[#This Row],[Alpha]]&lt;0,Table2[[#This Row],[Salary]]&gt;MEDIAN(G:G)),"Overpaid","Fair"))</f>
        <v>Fair</v>
      </c>
      <c r="AO1206" t="str">
        <f>IF(AND(Table2[[#This Row],[Alpha]]&gt;3%,Table2[[#This Row],[Tenure]]&gt;5),"Ready Now",IF(AND(Table2[[#This Row],[Alpha]]&gt;0,Table2[[#This Row],[Tenure]]&gt;3),"Ready Soon","Not Ready"))</f>
        <v>Ready Soon</v>
      </c>
    </row>
    <row r="1207" spans="1:41" x14ac:dyDescent="0.35">
      <c r="A1207">
        <v>32</v>
      </c>
      <c r="B1207" t="s">
        <v>25</v>
      </c>
      <c r="C1207">
        <v>4</v>
      </c>
      <c r="D1207" t="s">
        <v>35</v>
      </c>
      <c r="E1207" t="s">
        <v>39</v>
      </c>
      <c r="F1207">
        <v>2</v>
      </c>
      <c r="G1207" s="7">
        <v>1393</v>
      </c>
      <c r="H1207" t="s">
        <v>32</v>
      </c>
      <c r="I1207">
        <v>3</v>
      </c>
      <c r="J1207">
        <v>1</v>
      </c>
      <c r="K1207" s="5">
        <v>0.08</v>
      </c>
      <c r="L1207" s="5">
        <v>7.0000000000000007E-2</v>
      </c>
      <c r="M1207" s="6">
        <f t="shared" si="54"/>
        <v>9.999999999999995E-3</v>
      </c>
      <c r="N1207" s="8">
        <f t="shared" si="55"/>
        <v>278.60000000000002</v>
      </c>
      <c r="O1207">
        <v>1200</v>
      </c>
      <c r="P1207" t="str">
        <f t="shared" si="56"/>
        <v>low</v>
      </c>
      <c r="Q1207" t="s">
        <v>26</v>
      </c>
      <c r="R1207">
        <v>1259</v>
      </c>
      <c r="S1207" t="s">
        <v>34</v>
      </c>
      <c r="T1207">
        <v>2</v>
      </c>
      <c r="U1207">
        <v>4</v>
      </c>
      <c r="V1207" t="s">
        <v>28</v>
      </c>
      <c r="W1207">
        <v>95</v>
      </c>
      <c r="X1207">
        <v>3</v>
      </c>
      <c r="Y1207">
        <v>1</v>
      </c>
      <c r="Z1207" t="s">
        <v>31</v>
      </c>
      <c r="AA1207">
        <v>24852</v>
      </c>
      <c r="AB1207">
        <v>1</v>
      </c>
      <c r="AC1207">
        <v>12</v>
      </c>
      <c r="AD1207">
        <v>3</v>
      </c>
      <c r="AE1207">
        <v>1</v>
      </c>
      <c r="AF1207">
        <v>0</v>
      </c>
      <c r="AG1207">
        <v>1</v>
      </c>
      <c r="AH1207">
        <v>2</v>
      </c>
      <c r="AI1207">
        <v>0</v>
      </c>
      <c r="AJ1207">
        <v>0</v>
      </c>
      <c r="AK1207" t="str">
        <f>IF(Table2[[#This Row],[Alpha]]&gt;3%,"high performer",IF(Table2[[#This Row],[Alpha]]&gt;0%,"average performer","low performer"))</f>
        <v>average performer</v>
      </c>
      <c r="AL1207" s="8">
        <v>1564.1468537473918</v>
      </c>
      <c r="AM1207">
        <f>Table2[[#This Row],[Salary]]/Table2[[#This Row],[Market Salary]]</f>
        <v>0.89058133938168449</v>
      </c>
      <c r="AN1207" t="str">
        <f>IF(AND(Table2[[#This Row],[Alpha]]&gt;3%,Table2[[#This Row],[Salary]]&lt;MEDIAN(G:G)),"Underpaid",IF(AND(Table2[[#This Row],[Alpha]]&lt;0,Table2[[#This Row],[Salary]]&gt;MEDIAN(G:G)),"Overpaid","Fair"))</f>
        <v>Fair</v>
      </c>
      <c r="AO1207" t="str">
        <f>IF(AND(Table2[[#This Row],[Alpha]]&gt;3%,Table2[[#This Row],[Tenure]]&gt;5),"Ready Now",IF(AND(Table2[[#This Row],[Alpha]]&gt;0,Table2[[#This Row],[Tenure]]&gt;3),"Ready Soon","Not Ready"))</f>
        <v>Not Ready</v>
      </c>
    </row>
    <row r="1208" spans="1:41" x14ac:dyDescent="0.35">
      <c r="A1208">
        <v>26</v>
      </c>
      <c r="B1208" t="s">
        <v>32</v>
      </c>
      <c r="C1208">
        <v>4</v>
      </c>
      <c r="D1208" t="s">
        <v>35</v>
      </c>
      <c r="E1208" t="s">
        <v>39</v>
      </c>
      <c r="F1208">
        <v>4</v>
      </c>
      <c r="G1208" s="7">
        <v>2570</v>
      </c>
      <c r="H1208" t="s">
        <v>32</v>
      </c>
      <c r="I1208">
        <v>3</v>
      </c>
      <c r="J1208">
        <v>7</v>
      </c>
      <c r="K1208" s="5">
        <v>0.08</v>
      </c>
      <c r="L1208" s="5">
        <v>0.11</v>
      </c>
      <c r="M1208" s="6">
        <f t="shared" si="54"/>
        <v>-0.03</v>
      </c>
      <c r="N1208" s="8">
        <f t="shared" si="55"/>
        <v>514</v>
      </c>
      <c r="O1208">
        <v>4500</v>
      </c>
      <c r="P1208" t="str">
        <f t="shared" si="56"/>
        <v>low</v>
      </c>
      <c r="Q1208" t="s">
        <v>44</v>
      </c>
      <c r="R1208">
        <v>786</v>
      </c>
      <c r="S1208" t="s">
        <v>34</v>
      </c>
      <c r="T1208">
        <v>7</v>
      </c>
      <c r="U1208">
        <v>3</v>
      </c>
      <c r="V1208" t="s">
        <v>40</v>
      </c>
      <c r="W1208">
        <v>76</v>
      </c>
      <c r="X1208">
        <v>3</v>
      </c>
      <c r="Y1208">
        <v>1</v>
      </c>
      <c r="Z1208" t="s">
        <v>31</v>
      </c>
      <c r="AA1208">
        <v>11925</v>
      </c>
      <c r="AB1208">
        <v>1</v>
      </c>
      <c r="AC1208">
        <v>20</v>
      </c>
      <c r="AD1208">
        <v>4</v>
      </c>
      <c r="AE1208">
        <v>3</v>
      </c>
      <c r="AF1208">
        <v>0</v>
      </c>
      <c r="AG1208">
        <v>7</v>
      </c>
      <c r="AH1208">
        <v>5</v>
      </c>
      <c r="AI1208">
        <v>7</v>
      </c>
      <c r="AJ1208">
        <v>5</v>
      </c>
      <c r="AK1208" t="str">
        <f>IF(Table2[[#This Row],[Alpha]]&gt;3%,"high performer",IF(Table2[[#This Row],[Alpha]]&gt;0%,"average performer","low performer"))</f>
        <v>low performer</v>
      </c>
      <c r="AL1208" s="8">
        <v>2607.8536302249931</v>
      </c>
      <c r="AM1208">
        <f>Table2[[#This Row],[Salary]]/Table2[[#This Row],[Market Salary]]</f>
        <v>0.98548475658822643</v>
      </c>
      <c r="AN1208" t="str">
        <f>IF(AND(Table2[[#This Row],[Alpha]]&gt;3%,Table2[[#This Row],[Salary]]&lt;MEDIAN(G:G)),"Underpaid",IF(AND(Table2[[#This Row],[Alpha]]&lt;0,Table2[[#This Row],[Salary]]&gt;MEDIAN(G:G)),"Overpaid","Fair"))</f>
        <v>Fair</v>
      </c>
      <c r="AO1208" t="str">
        <f>IF(AND(Table2[[#This Row],[Alpha]]&gt;3%,Table2[[#This Row],[Tenure]]&gt;5),"Ready Now",IF(AND(Table2[[#This Row],[Alpha]]&gt;0,Table2[[#This Row],[Tenure]]&gt;3),"Ready Soon","Not Ready"))</f>
        <v>Not Ready</v>
      </c>
    </row>
    <row r="1209" spans="1:41" x14ac:dyDescent="0.35">
      <c r="A1209">
        <v>55</v>
      </c>
      <c r="B1209" t="s">
        <v>32</v>
      </c>
      <c r="C1209">
        <v>1</v>
      </c>
      <c r="D1209" t="s">
        <v>35</v>
      </c>
      <c r="E1209" t="s">
        <v>36</v>
      </c>
      <c r="F1209">
        <v>2</v>
      </c>
      <c r="G1209" s="7">
        <v>3537</v>
      </c>
      <c r="H1209" t="s">
        <v>32</v>
      </c>
      <c r="I1209">
        <v>3</v>
      </c>
      <c r="J1209">
        <v>4</v>
      </c>
      <c r="K1209" s="5">
        <v>0.1</v>
      </c>
      <c r="L1209" s="5">
        <v>0.11</v>
      </c>
      <c r="M1209" s="6">
        <f t="shared" si="54"/>
        <v>-9.999999999999995E-3</v>
      </c>
      <c r="N1209" s="8">
        <f t="shared" si="55"/>
        <v>707.40000000000009</v>
      </c>
      <c r="O1209">
        <v>1200</v>
      </c>
      <c r="P1209" t="str">
        <f t="shared" si="56"/>
        <v>low</v>
      </c>
      <c r="Q1209" t="s">
        <v>26</v>
      </c>
      <c r="R1209">
        <v>1441</v>
      </c>
      <c r="S1209" t="s">
        <v>34</v>
      </c>
      <c r="T1209">
        <v>22</v>
      </c>
      <c r="U1209">
        <v>3</v>
      </c>
      <c r="V1209" t="s">
        <v>49</v>
      </c>
      <c r="W1209">
        <v>94</v>
      </c>
      <c r="X1209">
        <v>2</v>
      </c>
      <c r="Y1209">
        <v>1</v>
      </c>
      <c r="Z1209" t="s">
        <v>41</v>
      </c>
      <c r="AA1209">
        <v>23737</v>
      </c>
      <c r="AB1209">
        <v>5</v>
      </c>
      <c r="AC1209">
        <v>12</v>
      </c>
      <c r="AD1209">
        <v>3</v>
      </c>
      <c r="AE1209">
        <v>4</v>
      </c>
      <c r="AF1209">
        <v>1</v>
      </c>
      <c r="AG1209">
        <v>8</v>
      </c>
      <c r="AH1209">
        <v>1</v>
      </c>
      <c r="AI1209">
        <v>2</v>
      </c>
      <c r="AJ1209">
        <v>1</v>
      </c>
      <c r="AK1209" t="str">
        <f>IF(Table2[[#This Row],[Alpha]]&gt;3%,"high performer",IF(Table2[[#This Row],[Alpha]]&gt;0%,"average performer","low performer"))</f>
        <v>low performer</v>
      </c>
      <c r="AL1209" s="8">
        <v>4492.640506812887</v>
      </c>
      <c r="AM1209">
        <f>Table2[[#This Row],[Salary]]/Table2[[#This Row],[Market Salary]]</f>
        <v>0.78728756388059506</v>
      </c>
      <c r="AN1209" t="str">
        <f>IF(AND(Table2[[#This Row],[Alpha]]&gt;3%,Table2[[#This Row],[Salary]]&lt;MEDIAN(G:G)),"Underpaid",IF(AND(Table2[[#This Row],[Alpha]]&lt;0,Table2[[#This Row],[Salary]]&gt;MEDIAN(G:G)),"Overpaid","Fair"))</f>
        <v>Fair</v>
      </c>
      <c r="AO1209" t="str">
        <f>IF(AND(Table2[[#This Row],[Alpha]]&gt;3%,Table2[[#This Row],[Tenure]]&gt;5),"Ready Now",IF(AND(Table2[[#This Row],[Alpha]]&gt;0,Table2[[#This Row],[Tenure]]&gt;3),"Ready Soon","Not Ready"))</f>
        <v>Not Ready</v>
      </c>
    </row>
    <row r="1210" spans="1:41" x14ac:dyDescent="0.35">
      <c r="A1210">
        <v>34</v>
      </c>
      <c r="B1210" t="s">
        <v>32</v>
      </c>
      <c r="C1210">
        <v>2</v>
      </c>
      <c r="D1210" t="s">
        <v>35</v>
      </c>
      <c r="E1210" t="s">
        <v>39</v>
      </c>
      <c r="F1210">
        <v>4</v>
      </c>
      <c r="G1210" s="7">
        <v>3986</v>
      </c>
      <c r="H1210" t="s">
        <v>32</v>
      </c>
      <c r="I1210">
        <v>4</v>
      </c>
      <c r="J1210">
        <v>15</v>
      </c>
      <c r="K1210" s="5">
        <v>0.12</v>
      </c>
      <c r="L1210" s="5">
        <v>0.09</v>
      </c>
      <c r="M1210" s="6">
        <f t="shared" si="54"/>
        <v>0.03</v>
      </c>
      <c r="N1210" s="8">
        <f t="shared" si="55"/>
        <v>797.2</v>
      </c>
      <c r="O1210">
        <v>500</v>
      </c>
      <c r="P1210" t="str">
        <f t="shared" si="56"/>
        <v>low</v>
      </c>
      <c r="Q1210" t="s">
        <v>26</v>
      </c>
      <c r="R1210">
        <v>1157</v>
      </c>
      <c r="S1210" t="s">
        <v>34</v>
      </c>
      <c r="T1210">
        <v>5</v>
      </c>
      <c r="U1210">
        <v>2</v>
      </c>
      <c r="V1210" t="s">
        <v>40</v>
      </c>
      <c r="W1210">
        <v>57</v>
      </c>
      <c r="X1210">
        <v>2</v>
      </c>
      <c r="Y1210">
        <v>2</v>
      </c>
      <c r="Z1210" t="s">
        <v>37</v>
      </c>
      <c r="AA1210">
        <v>11912</v>
      </c>
      <c r="AB1210">
        <v>1</v>
      </c>
      <c r="AC1210">
        <v>14</v>
      </c>
      <c r="AD1210">
        <v>3</v>
      </c>
      <c r="AE1210">
        <v>3</v>
      </c>
      <c r="AF1210">
        <v>1</v>
      </c>
      <c r="AG1210">
        <v>15</v>
      </c>
      <c r="AH1210">
        <v>3</v>
      </c>
      <c r="AI1210">
        <v>10</v>
      </c>
      <c r="AJ1210">
        <v>4</v>
      </c>
      <c r="AK1210" t="str">
        <f>IF(Table2[[#This Row],[Alpha]]&gt;3%,"high performer",IF(Table2[[#This Row],[Alpha]]&gt;0%,"average performer","low performer"))</f>
        <v>average performer</v>
      </c>
      <c r="AL1210" s="8">
        <v>4725.439132436848</v>
      </c>
      <c r="AM1210">
        <f>Table2[[#This Row],[Salary]]/Table2[[#This Row],[Market Salary]]</f>
        <v>0.8435194885145989</v>
      </c>
      <c r="AN1210" t="str">
        <f>IF(AND(Table2[[#This Row],[Alpha]]&gt;3%,Table2[[#This Row],[Salary]]&lt;MEDIAN(G:G)),"Underpaid",IF(AND(Table2[[#This Row],[Alpha]]&lt;0,Table2[[#This Row],[Salary]]&gt;MEDIAN(G:G)),"Overpaid","Fair"))</f>
        <v>Fair</v>
      </c>
      <c r="AO1210" t="str">
        <f>IF(AND(Table2[[#This Row],[Alpha]]&gt;3%,Table2[[#This Row],[Tenure]]&gt;5),"Ready Now",IF(AND(Table2[[#This Row],[Alpha]]&gt;0,Table2[[#This Row],[Tenure]]&gt;3),"Ready Soon","Not Ready"))</f>
        <v>Ready Soon</v>
      </c>
    </row>
    <row r="1211" spans="1:41" x14ac:dyDescent="0.35">
      <c r="A1211">
        <v>60</v>
      </c>
      <c r="B1211" t="s">
        <v>32</v>
      </c>
      <c r="C1211">
        <v>3</v>
      </c>
      <c r="D1211" t="s">
        <v>35</v>
      </c>
      <c r="E1211" t="s">
        <v>43</v>
      </c>
      <c r="F1211">
        <v>4</v>
      </c>
      <c r="G1211" s="7">
        <v>10883</v>
      </c>
      <c r="H1211" t="s">
        <v>32</v>
      </c>
      <c r="I1211">
        <v>4</v>
      </c>
      <c r="J1211">
        <v>1</v>
      </c>
      <c r="K1211" s="5">
        <v>0.12</v>
      </c>
      <c r="L1211" s="5">
        <v>0.11</v>
      </c>
      <c r="M1211" s="6">
        <f t="shared" si="54"/>
        <v>9.999999999999995E-3</v>
      </c>
      <c r="N1211" s="8">
        <f t="shared" si="55"/>
        <v>2176.6</v>
      </c>
      <c r="O1211">
        <v>1200</v>
      </c>
      <c r="P1211" t="str">
        <f t="shared" si="56"/>
        <v>low</v>
      </c>
      <c r="Q1211" t="s">
        <v>26</v>
      </c>
      <c r="R1211">
        <v>370</v>
      </c>
      <c r="S1211" t="s">
        <v>34</v>
      </c>
      <c r="T1211">
        <v>1</v>
      </c>
      <c r="U1211">
        <v>4</v>
      </c>
      <c r="V1211" t="s">
        <v>40</v>
      </c>
      <c r="W1211">
        <v>92</v>
      </c>
      <c r="X1211">
        <v>1</v>
      </c>
      <c r="Y1211">
        <v>3</v>
      </c>
      <c r="Z1211" t="s">
        <v>41</v>
      </c>
      <c r="AA1211">
        <v>20467</v>
      </c>
      <c r="AB1211">
        <v>3</v>
      </c>
      <c r="AC1211">
        <v>20</v>
      </c>
      <c r="AD1211">
        <v>4</v>
      </c>
      <c r="AE1211">
        <v>3</v>
      </c>
      <c r="AF1211">
        <v>1</v>
      </c>
      <c r="AG1211">
        <v>19</v>
      </c>
      <c r="AH1211">
        <v>2</v>
      </c>
      <c r="AI1211">
        <v>0</v>
      </c>
      <c r="AJ1211">
        <v>0</v>
      </c>
      <c r="AK1211" t="str">
        <f>IF(Table2[[#This Row],[Alpha]]&gt;3%,"high performer",IF(Table2[[#This Row],[Alpha]]&gt;0%,"average performer","low performer"))</f>
        <v>average performer</v>
      </c>
      <c r="AL1211" s="8">
        <v>10977.456196878018</v>
      </c>
      <c r="AM1211">
        <f>Table2[[#This Row],[Salary]]/Table2[[#This Row],[Market Salary]]</f>
        <v>0.99139543850743117</v>
      </c>
      <c r="AN1211" t="str">
        <f>IF(AND(Table2[[#This Row],[Alpha]]&gt;3%,Table2[[#This Row],[Salary]]&lt;MEDIAN(G:G)),"Underpaid",IF(AND(Table2[[#This Row],[Alpha]]&lt;0,Table2[[#This Row],[Salary]]&gt;MEDIAN(G:G)),"Overpaid","Fair"))</f>
        <v>Fair</v>
      </c>
      <c r="AO1211" t="str">
        <f>IF(AND(Table2[[#This Row],[Alpha]]&gt;3%,Table2[[#This Row],[Tenure]]&gt;5),"Ready Now",IF(AND(Table2[[#This Row],[Alpha]]&gt;0,Table2[[#This Row],[Tenure]]&gt;3),"Ready Soon","Not Ready"))</f>
        <v>Not Ready</v>
      </c>
    </row>
    <row r="1212" spans="1:41" x14ac:dyDescent="0.35">
      <c r="A1212">
        <v>33</v>
      </c>
      <c r="B1212" t="s">
        <v>32</v>
      </c>
      <c r="C1212">
        <v>2</v>
      </c>
      <c r="D1212" t="s">
        <v>35</v>
      </c>
      <c r="E1212" t="s">
        <v>39</v>
      </c>
      <c r="F1212">
        <v>2</v>
      </c>
      <c r="G1212" s="7">
        <v>2028</v>
      </c>
      <c r="H1212" t="s">
        <v>32</v>
      </c>
      <c r="I1212">
        <v>3</v>
      </c>
      <c r="J1212">
        <v>14</v>
      </c>
      <c r="K1212" s="5">
        <v>0.08</v>
      </c>
      <c r="L1212" s="5">
        <v>0.1</v>
      </c>
      <c r="M1212" s="6">
        <f t="shared" si="54"/>
        <v>-2.0000000000000004E-2</v>
      </c>
      <c r="N1212" s="8">
        <f t="shared" si="55"/>
        <v>405.6</v>
      </c>
      <c r="O1212">
        <v>4500</v>
      </c>
      <c r="P1212" t="str">
        <f t="shared" si="56"/>
        <v>medium</v>
      </c>
      <c r="Q1212" t="s">
        <v>26</v>
      </c>
      <c r="R1212">
        <v>267</v>
      </c>
      <c r="S1212" t="s">
        <v>34</v>
      </c>
      <c r="T1212">
        <v>21</v>
      </c>
      <c r="U1212">
        <v>3</v>
      </c>
      <c r="V1212" t="s">
        <v>40</v>
      </c>
      <c r="W1212">
        <v>79</v>
      </c>
      <c r="X1212">
        <v>4</v>
      </c>
      <c r="Y1212">
        <v>1</v>
      </c>
      <c r="Z1212" t="s">
        <v>37</v>
      </c>
      <c r="AA1212">
        <v>13637</v>
      </c>
      <c r="AB1212">
        <v>1</v>
      </c>
      <c r="AC1212">
        <v>18</v>
      </c>
      <c r="AD1212">
        <v>3</v>
      </c>
      <c r="AE1212">
        <v>4</v>
      </c>
      <c r="AF1212">
        <v>3</v>
      </c>
      <c r="AG1212">
        <v>14</v>
      </c>
      <c r="AH1212">
        <v>6</v>
      </c>
      <c r="AI1212">
        <v>11</v>
      </c>
      <c r="AJ1212">
        <v>2</v>
      </c>
      <c r="AK1212" t="str">
        <f>IF(Table2[[#This Row],[Alpha]]&gt;3%,"high performer",IF(Table2[[#This Row],[Alpha]]&gt;0%,"average performer","low performer"))</f>
        <v>low performer</v>
      </c>
      <c r="AL1212" s="8">
        <v>2289.8577859893721</v>
      </c>
      <c r="AM1212">
        <f>Table2[[#This Row],[Salary]]/Table2[[#This Row],[Market Salary]]</f>
        <v>0.88564452011318595</v>
      </c>
      <c r="AN1212" t="str">
        <f>IF(AND(Table2[[#This Row],[Alpha]]&gt;3%,Table2[[#This Row],[Salary]]&lt;MEDIAN(G:G)),"Underpaid",IF(AND(Table2[[#This Row],[Alpha]]&lt;0,Table2[[#This Row],[Salary]]&gt;MEDIAN(G:G)),"Overpaid","Fair"))</f>
        <v>Fair</v>
      </c>
      <c r="AO1212" t="str">
        <f>IF(AND(Table2[[#This Row],[Alpha]]&gt;3%,Table2[[#This Row],[Tenure]]&gt;5),"Ready Now",IF(AND(Table2[[#This Row],[Alpha]]&gt;0,Table2[[#This Row],[Tenure]]&gt;3),"Ready Soon","Not Ready"))</f>
        <v>Not Ready</v>
      </c>
    </row>
    <row r="1213" spans="1:41" x14ac:dyDescent="0.35">
      <c r="A1213">
        <v>37</v>
      </c>
      <c r="B1213" t="s">
        <v>32</v>
      </c>
      <c r="C1213">
        <v>3</v>
      </c>
      <c r="D1213" t="s">
        <v>35</v>
      </c>
      <c r="E1213" t="s">
        <v>30</v>
      </c>
      <c r="F1213">
        <v>4</v>
      </c>
      <c r="G1213" s="7">
        <v>9525</v>
      </c>
      <c r="H1213" t="s">
        <v>32</v>
      </c>
      <c r="I1213">
        <v>2</v>
      </c>
      <c r="J1213">
        <v>6</v>
      </c>
      <c r="K1213" s="5">
        <v>0.1</v>
      </c>
      <c r="L1213" s="5">
        <v>0.09</v>
      </c>
      <c r="M1213" s="6">
        <f t="shared" si="54"/>
        <v>1.0000000000000009E-2</v>
      </c>
      <c r="N1213" s="8">
        <f t="shared" si="55"/>
        <v>1905</v>
      </c>
      <c r="O1213">
        <v>1200</v>
      </c>
      <c r="P1213" t="str">
        <f t="shared" si="56"/>
        <v>low</v>
      </c>
      <c r="Q1213" t="s">
        <v>33</v>
      </c>
      <c r="R1213">
        <v>1278</v>
      </c>
      <c r="S1213" t="s">
        <v>27</v>
      </c>
      <c r="T1213">
        <v>1</v>
      </c>
      <c r="U1213">
        <v>4</v>
      </c>
      <c r="V1213" t="s">
        <v>40</v>
      </c>
      <c r="W1213">
        <v>31</v>
      </c>
      <c r="X1213">
        <v>1</v>
      </c>
      <c r="Y1213">
        <v>2</v>
      </c>
      <c r="Z1213" t="s">
        <v>41</v>
      </c>
      <c r="AA1213">
        <v>7677</v>
      </c>
      <c r="AB1213">
        <v>1</v>
      </c>
      <c r="AC1213">
        <v>14</v>
      </c>
      <c r="AD1213">
        <v>3</v>
      </c>
      <c r="AE1213">
        <v>3</v>
      </c>
      <c r="AF1213">
        <v>2</v>
      </c>
      <c r="AG1213">
        <v>6</v>
      </c>
      <c r="AH1213">
        <v>2</v>
      </c>
      <c r="AI1213">
        <v>3</v>
      </c>
      <c r="AJ1213">
        <v>1</v>
      </c>
      <c r="AK1213" t="str">
        <f>IF(Table2[[#This Row],[Alpha]]&gt;3%,"high performer",IF(Table2[[#This Row],[Alpha]]&gt;0%,"average performer","low performer"))</f>
        <v>average performer</v>
      </c>
      <c r="AL1213" s="8">
        <v>10711.180985434539</v>
      </c>
      <c r="AM1213">
        <f>Table2[[#This Row],[Salary]]/Table2[[#This Row],[Market Salary]]</f>
        <v>0.88925768437228803</v>
      </c>
      <c r="AN1213" t="str">
        <f>IF(AND(Table2[[#This Row],[Alpha]]&gt;3%,Table2[[#This Row],[Salary]]&lt;MEDIAN(G:G)),"Underpaid",IF(AND(Table2[[#This Row],[Alpha]]&lt;0,Table2[[#This Row],[Salary]]&gt;MEDIAN(G:G)),"Overpaid","Fair"))</f>
        <v>Fair</v>
      </c>
      <c r="AO1213" t="str">
        <f>IF(AND(Table2[[#This Row],[Alpha]]&gt;3%,Table2[[#This Row],[Tenure]]&gt;5),"Ready Now",IF(AND(Table2[[#This Row],[Alpha]]&gt;0,Table2[[#This Row],[Tenure]]&gt;3),"Ready Soon","Not Ready"))</f>
        <v>Ready Soon</v>
      </c>
    </row>
    <row r="1214" spans="1:41" x14ac:dyDescent="0.35">
      <c r="A1214">
        <v>34</v>
      </c>
      <c r="B1214" t="s">
        <v>32</v>
      </c>
      <c r="C1214">
        <v>2</v>
      </c>
      <c r="D1214" t="s">
        <v>29</v>
      </c>
      <c r="E1214" t="s">
        <v>36</v>
      </c>
      <c r="F1214">
        <v>4</v>
      </c>
      <c r="G1214" s="7">
        <v>2929</v>
      </c>
      <c r="H1214" t="s">
        <v>32</v>
      </c>
      <c r="I1214">
        <v>3</v>
      </c>
      <c r="J1214">
        <v>10</v>
      </c>
      <c r="K1214" s="5">
        <v>0.12</v>
      </c>
      <c r="L1214" s="5">
        <v>0.11</v>
      </c>
      <c r="M1214" s="6">
        <f t="shared" si="54"/>
        <v>9.999999999999995E-3</v>
      </c>
      <c r="N1214" s="8">
        <f t="shared" si="55"/>
        <v>585.80000000000007</v>
      </c>
      <c r="O1214">
        <v>500</v>
      </c>
      <c r="P1214" t="str">
        <f t="shared" si="56"/>
        <v>medium</v>
      </c>
      <c r="Q1214" t="s">
        <v>26</v>
      </c>
      <c r="R1214">
        <v>678</v>
      </c>
      <c r="S1214" t="s">
        <v>34</v>
      </c>
      <c r="T1214">
        <v>19</v>
      </c>
      <c r="U1214">
        <v>3</v>
      </c>
      <c r="V1214" t="s">
        <v>28</v>
      </c>
      <c r="W1214">
        <v>35</v>
      </c>
      <c r="X1214">
        <v>2</v>
      </c>
      <c r="Y1214">
        <v>1</v>
      </c>
      <c r="Z1214" t="s">
        <v>37</v>
      </c>
      <c r="AA1214">
        <v>20338</v>
      </c>
      <c r="AB1214">
        <v>1</v>
      </c>
      <c r="AC1214">
        <v>12</v>
      </c>
      <c r="AD1214">
        <v>3</v>
      </c>
      <c r="AE1214">
        <v>2</v>
      </c>
      <c r="AF1214">
        <v>0</v>
      </c>
      <c r="AG1214">
        <v>10</v>
      </c>
      <c r="AH1214">
        <v>3</v>
      </c>
      <c r="AI1214">
        <v>9</v>
      </c>
      <c r="AJ1214">
        <v>8</v>
      </c>
      <c r="AK1214" t="str">
        <f>IF(Table2[[#This Row],[Alpha]]&gt;3%,"high performer",IF(Table2[[#This Row],[Alpha]]&gt;0%,"average performer","low performer"))</f>
        <v>average performer</v>
      </c>
      <c r="AL1214" s="8">
        <v>3529.5432159176526</v>
      </c>
      <c r="AM1214">
        <f>Table2[[#This Row],[Salary]]/Table2[[#This Row],[Market Salary]]</f>
        <v>0.82985242588635755</v>
      </c>
      <c r="AN1214" t="str">
        <f>IF(AND(Table2[[#This Row],[Alpha]]&gt;3%,Table2[[#This Row],[Salary]]&lt;MEDIAN(G:G)),"Underpaid",IF(AND(Table2[[#This Row],[Alpha]]&lt;0,Table2[[#This Row],[Salary]]&gt;MEDIAN(G:G)),"Overpaid","Fair"))</f>
        <v>Fair</v>
      </c>
      <c r="AO1214" t="str">
        <f>IF(AND(Table2[[#This Row],[Alpha]]&gt;3%,Table2[[#This Row],[Tenure]]&gt;5),"Ready Now",IF(AND(Table2[[#This Row],[Alpha]]&gt;0,Table2[[#This Row],[Tenure]]&gt;3),"Ready Soon","Not Ready"))</f>
        <v>Ready Soon</v>
      </c>
    </row>
    <row r="1215" spans="1:41" x14ac:dyDescent="0.35">
      <c r="A1215">
        <v>23</v>
      </c>
      <c r="B1215" t="s">
        <v>25</v>
      </c>
      <c r="C1215">
        <v>3</v>
      </c>
      <c r="D1215" t="s">
        <v>35</v>
      </c>
      <c r="E1215" t="s">
        <v>46</v>
      </c>
      <c r="F1215">
        <v>4</v>
      </c>
      <c r="G1215" s="7">
        <v>2275</v>
      </c>
      <c r="H1215" t="s">
        <v>25</v>
      </c>
      <c r="I1215">
        <v>3</v>
      </c>
      <c r="J1215">
        <v>3</v>
      </c>
      <c r="K1215" s="5">
        <v>0.15</v>
      </c>
      <c r="L1215" s="5">
        <v>0.1</v>
      </c>
      <c r="M1215" s="6">
        <f t="shared" si="54"/>
        <v>4.9999999999999989E-2</v>
      </c>
      <c r="N1215" s="8">
        <f t="shared" si="55"/>
        <v>455</v>
      </c>
      <c r="O1215">
        <v>3000</v>
      </c>
      <c r="P1215" t="str">
        <f t="shared" si="56"/>
        <v>low</v>
      </c>
      <c r="Q1215" t="s">
        <v>26</v>
      </c>
      <c r="R1215">
        <v>427</v>
      </c>
      <c r="S1215" t="s">
        <v>27</v>
      </c>
      <c r="T1215">
        <v>7</v>
      </c>
      <c r="U1215">
        <v>3</v>
      </c>
      <c r="V1215" t="s">
        <v>28</v>
      </c>
      <c r="W1215">
        <v>99</v>
      </c>
      <c r="X1215">
        <v>3</v>
      </c>
      <c r="Y1215">
        <v>1</v>
      </c>
      <c r="Z1215" t="s">
        <v>41</v>
      </c>
      <c r="AA1215">
        <v>25103</v>
      </c>
      <c r="AB1215">
        <v>1</v>
      </c>
      <c r="AC1215">
        <v>21</v>
      </c>
      <c r="AD1215">
        <v>4</v>
      </c>
      <c r="AE1215">
        <v>2</v>
      </c>
      <c r="AF1215">
        <v>1</v>
      </c>
      <c r="AG1215">
        <v>3</v>
      </c>
      <c r="AH1215">
        <v>2</v>
      </c>
      <c r="AI1215">
        <v>2</v>
      </c>
      <c r="AJ1215">
        <v>0</v>
      </c>
      <c r="AK1215" t="str">
        <f>IF(Table2[[#This Row],[Alpha]]&gt;3%,"high performer",IF(Table2[[#This Row],[Alpha]]&gt;0%,"average performer","low performer"))</f>
        <v>high performer</v>
      </c>
      <c r="AL1215" s="8">
        <v>2574.4613802438853</v>
      </c>
      <c r="AM1215">
        <f>Table2[[#This Row],[Salary]]/Table2[[#This Row],[Market Salary]]</f>
        <v>0.88367998737836317</v>
      </c>
      <c r="AN1215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215" t="str">
        <f>IF(AND(Table2[[#This Row],[Alpha]]&gt;3%,Table2[[#This Row],[Tenure]]&gt;5),"Ready Now",IF(AND(Table2[[#This Row],[Alpha]]&gt;0,Table2[[#This Row],[Tenure]]&gt;3),"Ready Soon","Not Ready"))</f>
        <v>Not Ready</v>
      </c>
    </row>
    <row r="1216" spans="1:41" x14ac:dyDescent="0.35">
      <c r="A1216">
        <v>44</v>
      </c>
      <c r="B1216" t="s">
        <v>32</v>
      </c>
      <c r="C1216">
        <v>3</v>
      </c>
      <c r="D1216" t="s">
        <v>29</v>
      </c>
      <c r="E1216" t="s">
        <v>43</v>
      </c>
      <c r="F1216">
        <v>4</v>
      </c>
      <c r="G1216" s="7">
        <v>7879</v>
      </c>
      <c r="H1216" t="s">
        <v>25</v>
      </c>
      <c r="I1216">
        <v>3</v>
      </c>
      <c r="J1216">
        <v>8</v>
      </c>
      <c r="K1216" s="5">
        <v>0.15</v>
      </c>
      <c r="L1216" s="5">
        <v>0.1</v>
      </c>
      <c r="M1216" s="6">
        <f t="shared" si="54"/>
        <v>4.9999999999999989E-2</v>
      </c>
      <c r="N1216" s="8">
        <f t="shared" si="55"/>
        <v>1575.8000000000002</v>
      </c>
      <c r="O1216">
        <v>1200</v>
      </c>
      <c r="P1216" t="str">
        <f t="shared" si="56"/>
        <v>low</v>
      </c>
      <c r="Q1216" t="s">
        <v>26</v>
      </c>
      <c r="R1216">
        <v>921</v>
      </c>
      <c r="S1216" t="s">
        <v>34</v>
      </c>
      <c r="T1216">
        <v>2</v>
      </c>
      <c r="U1216">
        <v>3</v>
      </c>
      <c r="V1216" t="s">
        <v>28</v>
      </c>
      <c r="W1216">
        <v>96</v>
      </c>
      <c r="X1216">
        <v>4</v>
      </c>
      <c r="Y1216">
        <v>3</v>
      </c>
      <c r="Z1216" t="s">
        <v>37</v>
      </c>
      <c r="AA1216">
        <v>14810</v>
      </c>
      <c r="AB1216">
        <v>1</v>
      </c>
      <c r="AC1216">
        <v>19</v>
      </c>
      <c r="AD1216">
        <v>3</v>
      </c>
      <c r="AE1216">
        <v>2</v>
      </c>
      <c r="AF1216">
        <v>1</v>
      </c>
      <c r="AG1216">
        <v>9</v>
      </c>
      <c r="AH1216">
        <v>2</v>
      </c>
      <c r="AI1216">
        <v>7</v>
      </c>
      <c r="AJ1216">
        <v>6</v>
      </c>
      <c r="AK1216" t="str">
        <f>IF(Table2[[#This Row],[Alpha]]&gt;3%,"high performer",IF(Table2[[#This Row],[Alpha]]&gt;0%,"average performer","low performer"))</f>
        <v>high performer</v>
      </c>
      <c r="AL1216" s="8">
        <v>8022.7233112824897</v>
      </c>
      <c r="AM1216">
        <f>Table2[[#This Row],[Salary]]/Table2[[#This Row],[Market Salary]]</f>
        <v>0.98208547076771679</v>
      </c>
      <c r="AN1216" t="str">
        <f>IF(AND(Table2[[#This Row],[Alpha]]&gt;3%,Table2[[#This Row],[Salary]]&lt;MEDIAN(G:G)),"Underpaid",IF(AND(Table2[[#This Row],[Alpha]]&lt;0,Table2[[#This Row],[Salary]]&gt;MEDIAN(G:G)),"Overpaid","Fair"))</f>
        <v>Fair</v>
      </c>
      <c r="AO1216" t="str">
        <f>IF(AND(Table2[[#This Row],[Alpha]]&gt;3%,Table2[[#This Row],[Tenure]]&gt;5),"Ready Now",IF(AND(Table2[[#This Row],[Alpha]]&gt;0,Table2[[#This Row],[Tenure]]&gt;3),"Ready Soon","Not Ready"))</f>
        <v>Ready Now</v>
      </c>
    </row>
    <row r="1217" spans="1:41" x14ac:dyDescent="0.35">
      <c r="A1217">
        <v>35</v>
      </c>
      <c r="B1217" t="s">
        <v>32</v>
      </c>
      <c r="C1217">
        <v>1</v>
      </c>
      <c r="D1217" t="s">
        <v>35</v>
      </c>
      <c r="E1217" t="s">
        <v>36</v>
      </c>
      <c r="F1217">
        <v>4</v>
      </c>
      <c r="G1217" s="7">
        <v>4930</v>
      </c>
      <c r="H1217" t="s">
        <v>25</v>
      </c>
      <c r="I1217">
        <v>4</v>
      </c>
      <c r="J1217">
        <v>5</v>
      </c>
      <c r="K1217" s="5">
        <v>0.12</v>
      </c>
      <c r="L1217" s="5">
        <v>0.09</v>
      </c>
      <c r="M1217" s="6">
        <f t="shared" si="54"/>
        <v>0.03</v>
      </c>
      <c r="N1217" s="8">
        <f t="shared" si="55"/>
        <v>986</v>
      </c>
      <c r="O1217">
        <v>500</v>
      </c>
      <c r="P1217" t="str">
        <f t="shared" si="56"/>
        <v>medium</v>
      </c>
      <c r="Q1217" t="s">
        <v>33</v>
      </c>
      <c r="R1217">
        <v>146</v>
      </c>
      <c r="S1217" t="s">
        <v>34</v>
      </c>
      <c r="T1217">
        <v>2</v>
      </c>
      <c r="U1217">
        <v>4</v>
      </c>
      <c r="V1217" t="s">
        <v>40</v>
      </c>
      <c r="W1217">
        <v>79</v>
      </c>
      <c r="X1217">
        <v>2</v>
      </c>
      <c r="Y1217">
        <v>1</v>
      </c>
      <c r="Z1217" t="s">
        <v>31</v>
      </c>
      <c r="AA1217">
        <v>13970</v>
      </c>
      <c r="AB1217">
        <v>0</v>
      </c>
      <c r="AC1217">
        <v>14</v>
      </c>
      <c r="AD1217">
        <v>3</v>
      </c>
      <c r="AE1217">
        <v>3</v>
      </c>
      <c r="AF1217">
        <v>0</v>
      </c>
      <c r="AG1217">
        <v>6</v>
      </c>
      <c r="AH1217">
        <v>2</v>
      </c>
      <c r="AI1217">
        <v>4</v>
      </c>
      <c r="AJ1217">
        <v>1</v>
      </c>
      <c r="AK1217" t="str">
        <f>IF(Table2[[#This Row],[Alpha]]&gt;3%,"high performer",IF(Table2[[#This Row],[Alpha]]&gt;0%,"average performer","low performer"))</f>
        <v>average performer</v>
      </c>
      <c r="AL1217" s="8">
        <v>5073.4077804167591</v>
      </c>
      <c r="AM1217">
        <f>Table2[[#This Row],[Salary]]/Table2[[#This Row],[Market Salary]]</f>
        <v>0.97173344098806524</v>
      </c>
      <c r="AN1217" t="str">
        <f>IF(AND(Table2[[#This Row],[Alpha]]&gt;3%,Table2[[#This Row],[Salary]]&lt;MEDIAN(G:G)),"Underpaid",IF(AND(Table2[[#This Row],[Alpha]]&lt;0,Table2[[#This Row],[Salary]]&gt;MEDIAN(G:G)),"Overpaid","Fair"))</f>
        <v>Fair</v>
      </c>
      <c r="AO1217" t="str">
        <f>IF(AND(Table2[[#This Row],[Alpha]]&gt;3%,Table2[[#This Row],[Tenure]]&gt;5),"Ready Now",IF(AND(Table2[[#This Row],[Alpha]]&gt;0,Table2[[#This Row],[Tenure]]&gt;3),"Ready Soon","Not Ready"))</f>
        <v>Ready Soon</v>
      </c>
    </row>
    <row r="1218" spans="1:41" x14ac:dyDescent="0.35">
      <c r="A1218">
        <v>43</v>
      </c>
      <c r="B1218" t="s">
        <v>32</v>
      </c>
      <c r="C1218">
        <v>4</v>
      </c>
      <c r="D1218" t="s">
        <v>35</v>
      </c>
      <c r="E1218" t="s">
        <v>30</v>
      </c>
      <c r="F1218">
        <v>4</v>
      </c>
      <c r="G1218" s="7">
        <v>7847</v>
      </c>
      <c r="H1218" t="s">
        <v>25</v>
      </c>
      <c r="I1218">
        <v>3</v>
      </c>
      <c r="J1218">
        <v>10</v>
      </c>
      <c r="K1218" s="5">
        <v>0.15</v>
      </c>
      <c r="L1218" s="5">
        <v>0.09</v>
      </c>
      <c r="M1218" s="6">
        <f t="shared" ref="M1218:M1281" si="57">K1218-L1218</f>
        <v>0.06</v>
      </c>
      <c r="N1218" s="8">
        <f t="shared" ref="N1218:N1281" si="58">G1218 * 0.2</f>
        <v>1569.4</v>
      </c>
      <c r="O1218">
        <v>3000</v>
      </c>
      <c r="P1218" t="str">
        <f t="shared" si="56"/>
        <v>low</v>
      </c>
      <c r="Q1218" t="s">
        <v>26</v>
      </c>
      <c r="R1218">
        <v>1179</v>
      </c>
      <c r="S1218" t="s">
        <v>27</v>
      </c>
      <c r="T1218">
        <v>2</v>
      </c>
      <c r="U1218">
        <v>3</v>
      </c>
      <c r="V1218" t="s">
        <v>40</v>
      </c>
      <c r="W1218">
        <v>73</v>
      </c>
      <c r="X1218">
        <v>3</v>
      </c>
      <c r="Y1218">
        <v>2</v>
      </c>
      <c r="Z1218" t="s">
        <v>37</v>
      </c>
      <c r="AA1218">
        <v>6069</v>
      </c>
      <c r="AB1218">
        <v>1</v>
      </c>
      <c r="AC1218">
        <v>17</v>
      </c>
      <c r="AD1218">
        <v>3</v>
      </c>
      <c r="AE1218">
        <v>1</v>
      </c>
      <c r="AF1218">
        <v>1</v>
      </c>
      <c r="AG1218">
        <v>10</v>
      </c>
      <c r="AH1218">
        <v>3</v>
      </c>
      <c r="AI1218">
        <v>9</v>
      </c>
      <c r="AJ1218">
        <v>8</v>
      </c>
      <c r="AK1218" t="str">
        <f>IF(Table2[[#This Row],[Alpha]]&gt;3%,"high performer",IF(Table2[[#This Row],[Alpha]]&gt;0%,"average performer","low performer"))</f>
        <v>high performer</v>
      </c>
      <c r="AL1218" s="8">
        <v>9934.2867724784701</v>
      </c>
      <c r="AM1218">
        <f>Table2[[#This Row],[Salary]]/Table2[[#This Row],[Market Salary]]</f>
        <v>0.78989062624394923</v>
      </c>
      <c r="AN1218" t="str">
        <f>IF(AND(Table2[[#This Row],[Alpha]]&gt;3%,Table2[[#This Row],[Salary]]&lt;MEDIAN(G:G)),"Underpaid",IF(AND(Table2[[#This Row],[Alpha]]&lt;0,Table2[[#This Row],[Salary]]&gt;MEDIAN(G:G)),"Overpaid","Fair"))</f>
        <v>Fair</v>
      </c>
      <c r="AO1218" t="str">
        <f>IF(AND(Table2[[#This Row],[Alpha]]&gt;3%,Table2[[#This Row],[Tenure]]&gt;5),"Ready Now",IF(AND(Table2[[#This Row],[Alpha]]&gt;0,Table2[[#This Row],[Tenure]]&gt;3),"Ready Soon","Not Ready"))</f>
        <v>Ready Now</v>
      </c>
    </row>
    <row r="1219" spans="1:41" x14ac:dyDescent="0.35">
      <c r="A1219">
        <v>24</v>
      </c>
      <c r="B1219" t="s">
        <v>32</v>
      </c>
      <c r="C1219">
        <v>3</v>
      </c>
      <c r="D1219" t="s">
        <v>35</v>
      </c>
      <c r="E1219" t="s">
        <v>36</v>
      </c>
      <c r="F1219">
        <v>3</v>
      </c>
      <c r="G1219" s="7">
        <v>4401</v>
      </c>
      <c r="H1219" t="s">
        <v>32</v>
      </c>
      <c r="I1219">
        <v>3</v>
      </c>
      <c r="J1219">
        <v>5</v>
      </c>
      <c r="K1219" s="5">
        <v>0.08</v>
      </c>
      <c r="L1219" s="5">
        <v>7.0000000000000007E-2</v>
      </c>
      <c r="M1219" s="6">
        <f t="shared" si="57"/>
        <v>9.999999999999995E-3</v>
      </c>
      <c r="N1219" s="8">
        <f t="shared" si="58"/>
        <v>880.2</v>
      </c>
      <c r="O1219">
        <v>3000</v>
      </c>
      <c r="P1219" t="str">
        <f t="shared" ref="P1219:P1282" si="59">IF(G1218&lt;7000,"low",IF(G1218&lt;14000,"medium","High"))</f>
        <v>medium</v>
      </c>
      <c r="Q1219" t="s">
        <v>26</v>
      </c>
      <c r="R1219">
        <v>581</v>
      </c>
      <c r="S1219" t="s">
        <v>34</v>
      </c>
      <c r="T1219">
        <v>9</v>
      </c>
      <c r="U1219">
        <v>3</v>
      </c>
      <c r="V1219" t="s">
        <v>40</v>
      </c>
      <c r="W1219">
        <v>62</v>
      </c>
      <c r="X1219">
        <v>4</v>
      </c>
      <c r="Y1219">
        <v>1</v>
      </c>
      <c r="Z1219" t="s">
        <v>37</v>
      </c>
      <c r="AA1219">
        <v>17616</v>
      </c>
      <c r="AB1219">
        <v>1</v>
      </c>
      <c r="AC1219">
        <v>16</v>
      </c>
      <c r="AD1219">
        <v>3</v>
      </c>
      <c r="AE1219">
        <v>4</v>
      </c>
      <c r="AF1219">
        <v>1</v>
      </c>
      <c r="AG1219">
        <v>5</v>
      </c>
      <c r="AH1219">
        <v>1</v>
      </c>
      <c r="AI1219">
        <v>3</v>
      </c>
      <c r="AJ1219">
        <v>0</v>
      </c>
      <c r="AK1219" t="str">
        <f>IF(Table2[[#This Row],[Alpha]]&gt;3%,"high performer",IF(Table2[[#This Row],[Alpha]]&gt;0%,"average performer","low performer"))</f>
        <v>average performer</v>
      </c>
      <c r="AL1219" s="8">
        <v>5401.0759294446507</v>
      </c>
      <c r="AM1219">
        <f>Table2[[#This Row],[Salary]]/Table2[[#This Row],[Market Salary]]</f>
        <v>0.81483764670061198</v>
      </c>
      <c r="AN1219" t="str">
        <f>IF(AND(Table2[[#This Row],[Alpha]]&gt;3%,Table2[[#This Row],[Salary]]&lt;MEDIAN(G:G)),"Underpaid",IF(AND(Table2[[#This Row],[Alpha]]&lt;0,Table2[[#This Row],[Salary]]&gt;MEDIAN(G:G)),"Overpaid","Fair"))</f>
        <v>Fair</v>
      </c>
      <c r="AO1219" t="str">
        <f>IF(AND(Table2[[#This Row],[Alpha]]&gt;3%,Table2[[#This Row],[Tenure]]&gt;5),"Ready Now",IF(AND(Table2[[#This Row],[Alpha]]&gt;0,Table2[[#This Row],[Tenure]]&gt;3),"Ready Soon","Not Ready"))</f>
        <v>Ready Soon</v>
      </c>
    </row>
    <row r="1220" spans="1:41" x14ac:dyDescent="0.35">
      <c r="A1220">
        <v>41</v>
      </c>
      <c r="B1220" t="s">
        <v>32</v>
      </c>
      <c r="C1220">
        <v>4</v>
      </c>
      <c r="D1220" t="s">
        <v>35</v>
      </c>
      <c r="E1220" t="s">
        <v>30</v>
      </c>
      <c r="F1220">
        <v>3</v>
      </c>
      <c r="G1220" s="7">
        <v>9241</v>
      </c>
      <c r="H1220" t="s">
        <v>32</v>
      </c>
      <c r="I1220">
        <v>3</v>
      </c>
      <c r="J1220">
        <v>10</v>
      </c>
      <c r="K1220" s="5">
        <v>0.12</v>
      </c>
      <c r="L1220" s="5">
        <v>0.09</v>
      </c>
      <c r="M1220" s="6">
        <f t="shared" si="57"/>
        <v>0.03</v>
      </c>
      <c r="N1220" s="8">
        <f t="shared" si="58"/>
        <v>1848.2</v>
      </c>
      <c r="O1220">
        <v>1200</v>
      </c>
      <c r="P1220" t="str">
        <f t="shared" si="59"/>
        <v>low</v>
      </c>
      <c r="Q1220" t="s">
        <v>26</v>
      </c>
      <c r="R1220">
        <v>918</v>
      </c>
      <c r="S1220" t="s">
        <v>27</v>
      </c>
      <c r="T1220">
        <v>6</v>
      </c>
      <c r="U1220">
        <v>3</v>
      </c>
      <c r="V1220" t="s">
        <v>48</v>
      </c>
      <c r="W1220">
        <v>35</v>
      </c>
      <c r="X1220">
        <v>3</v>
      </c>
      <c r="Y1220">
        <v>3</v>
      </c>
      <c r="Z1220" t="s">
        <v>31</v>
      </c>
      <c r="AA1220">
        <v>15869</v>
      </c>
      <c r="AB1220">
        <v>1</v>
      </c>
      <c r="AC1220">
        <v>12</v>
      </c>
      <c r="AD1220">
        <v>3</v>
      </c>
      <c r="AE1220">
        <v>2</v>
      </c>
      <c r="AF1220">
        <v>0</v>
      </c>
      <c r="AG1220">
        <v>10</v>
      </c>
      <c r="AH1220">
        <v>3</v>
      </c>
      <c r="AI1220">
        <v>8</v>
      </c>
      <c r="AJ1220">
        <v>8</v>
      </c>
      <c r="AK1220" t="str">
        <f>IF(Table2[[#This Row],[Alpha]]&gt;3%,"high performer",IF(Table2[[#This Row],[Alpha]]&gt;0%,"average performer","low performer"))</f>
        <v>average performer</v>
      </c>
      <c r="AL1220" s="8">
        <v>9253.5525161250571</v>
      </c>
      <c r="AM1220">
        <f>Table2[[#This Row],[Salary]]/Table2[[#This Row],[Market Salary]]</f>
        <v>0.99864349220440651</v>
      </c>
      <c r="AN1220" t="str">
        <f>IF(AND(Table2[[#This Row],[Alpha]]&gt;3%,Table2[[#This Row],[Salary]]&lt;MEDIAN(G:G)),"Underpaid",IF(AND(Table2[[#This Row],[Alpha]]&lt;0,Table2[[#This Row],[Salary]]&gt;MEDIAN(G:G)),"Overpaid","Fair"))</f>
        <v>Fair</v>
      </c>
      <c r="AO1220" t="str">
        <f>IF(AND(Table2[[#This Row],[Alpha]]&gt;3%,Table2[[#This Row],[Tenure]]&gt;5),"Ready Now",IF(AND(Table2[[#This Row],[Alpha]]&gt;0,Table2[[#This Row],[Tenure]]&gt;3),"Ready Soon","Not Ready"))</f>
        <v>Ready Soon</v>
      </c>
    </row>
    <row r="1221" spans="1:41" x14ac:dyDescent="0.35">
      <c r="A1221">
        <v>29</v>
      </c>
      <c r="B1221" t="s">
        <v>32</v>
      </c>
      <c r="C1221">
        <v>4</v>
      </c>
      <c r="D1221" t="s">
        <v>29</v>
      </c>
      <c r="E1221" t="s">
        <v>39</v>
      </c>
      <c r="F1221">
        <v>3</v>
      </c>
      <c r="G1221" s="7">
        <v>2974</v>
      </c>
      <c r="H1221" t="s">
        <v>32</v>
      </c>
      <c r="I1221">
        <v>3</v>
      </c>
      <c r="J1221">
        <v>5</v>
      </c>
      <c r="K1221" s="5">
        <v>0.15</v>
      </c>
      <c r="L1221" s="5">
        <v>0.1</v>
      </c>
      <c r="M1221" s="6">
        <f t="shared" si="57"/>
        <v>4.9999999999999989E-2</v>
      </c>
      <c r="N1221" s="8">
        <f t="shared" si="58"/>
        <v>594.80000000000007</v>
      </c>
      <c r="O1221">
        <v>4500</v>
      </c>
      <c r="P1221" t="str">
        <f t="shared" si="59"/>
        <v>medium</v>
      </c>
      <c r="Q1221" t="s">
        <v>26</v>
      </c>
      <c r="R1221">
        <v>1082</v>
      </c>
      <c r="S1221" t="s">
        <v>34</v>
      </c>
      <c r="T1221">
        <v>9</v>
      </c>
      <c r="U1221">
        <v>4</v>
      </c>
      <c r="V1221" t="s">
        <v>40</v>
      </c>
      <c r="W1221">
        <v>43</v>
      </c>
      <c r="X1221">
        <v>3</v>
      </c>
      <c r="Y1221">
        <v>1</v>
      </c>
      <c r="Z1221" t="s">
        <v>37</v>
      </c>
      <c r="AA1221">
        <v>25412</v>
      </c>
      <c r="AB1221">
        <v>9</v>
      </c>
      <c r="AC1221">
        <v>17</v>
      </c>
      <c r="AD1221">
        <v>3</v>
      </c>
      <c r="AE1221">
        <v>3</v>
      </c>
      <c r="AF1221">
        <v>1</v>
      </c>
      <c r="AG1221">
        <v>9</v>
      </c>
      <c r="AH1221">
        <v>2</v>
      </c>
      <c r="AI1221">
        <v>3</v>
      </c>
      <c r="AJ1221">
        <v>1</v>
      </c>
      <c r="AK1221" t="str">
        <f>IF(Table2[[#This Row],[Alpha]]&gt;3%,"high performer",IF(Table2[[#This Row],[Alpha]]&gt;0%,"average performer","low performer"))</f>
        <v>high performer</v>
      </c>
      <c r="AL1221" s="8">
        <v>3486.3521857737692</v>
      </c>
      <c r="AM1221">
        <f>Table2[[#This Row],[Salary]]/Table2[[#This Row],[Market Salary]]</f>
        <v>0.85304061136896969</v>
      </c>
      <c r="AN1221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221" t="str">
        <f>IF(AND(Table2[[#This Row],[Alpha]]&gt;3%,Table2[[#This Row],[Tenure]]&gt;5),"Ready Now",IF(AND(Table2[[#This Row],[Alpha]]&gt;0,Table2[[#This Row],[Tenure]]&gt;3),"Ready Soon","Not Ready"))</f>
        <v>Ready Soon</v>
      </c>
    </row>
    <row r="1222" spans="1:41" x14ac:dyDescent="0.35">
      <c r="A1222">
        <v>36</v>
      </c>
      <c r="B1222" t="s">
        <v>32</v>
      </c>
      <c r="C1222">
        <v>3</v>
      </c>
      <c r="D1222" t="s">
        <v>29</v>
      </c>
      <c r="E1222" t="s">
        <v>46</v>
      </c>
      <c r="F1222">
        <v>4</v>
      </c>
      <c r="G1222" s="7">
        <v>4502</v>
      </c>
      <c r="H1222" t="s">
        <v>32</v>
      </c>
      <c r="I1222">
        <v>2</v>
      </c>
      <c r="J1222">
        <v>13</v>
      </c>
      <c r="K1222" s="5">
        <v>0.15</v>
      </c>
      <c r="L1222" s="5">
        <v>0.09</v>
      </c>
      <c r="M1222" s="6">
        <f t="shared" si="57"/>
        <v>0.06</v>
      </c>
      <c r="N1222" s="8">
        <f t="shared" si="58"/>
        <v>900.40000000000009</v>
      </c>
      <c r="O1222">
        <v>4500</v>
      </c>
      <c r="P1222" t="str">
        <f t="shared" si="59"/>
        <v>low</v>
      </c>
      <c r="Q1222" t="s">
        <v>26</v>
      </c>
      <c r="R1222">
        <v>530</v>
      </c>
      <c r="S1222" t="s">
        <v>27</v>
      </c>
      <c r="T1222">
        <v>2</v>
      </c>
      <c r="U1222">
        <v>4</v>
      </c>
      <c r="V1222" t="s">
        <v>28</v>
      </c>
      <c r="W1222">
        <v>51</v>
      </c>
      <c r="X1222">
        <v>3</v>
      </c>
      <c r="Y1222">
        <v>2</v>
      </c>
      <c r="Z1222" t="s">
        <v>31</v>
      </c>
      <c r="AA1222">
        <v>7439</v>
      </c>
      <c r="AB1222">
        <v>3</v>
      </c>
      <c r="AC1222">
        <v>15</v>
      </c>
      <c r="AD1222">
        <v>3</v>
      </c>
      <c r="AE1222">
        <v>3</v>
      </c>
      <c r="AF1222">
        <v>0</v>
      </c>
      <c r="AG1222">
        <v>17</v>
      </c>
      <c r="AH1222">
        <v>2</v>
      </c>
      <c r="AI1222">
        <v>7</v>
      </c>
      <c r="AJ1222">
        <v>6</v>
      </c>
      <c r="AK1222" t="str">
        <f>IF(Table2[[#This Row],[Alpha]]&gt;3%,"high performer",IF(Table2[[#This Row],[Alpha]]&gt;0%,"average performer","low performer"))</f>
        <v>high performer</v>
      </c>
      <c r="AL1222" s="8">
        <v>5326.063476666528</v>
      </c>
      <c r="AM1222">
        <f>Table2[[#This Row],[Salary]]/Table2[[#This Row],[Market Salary]]</f>
        <v>0.84527719576066862</v>
      </c>
      <c r="AN1222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222" t="str">
        <f>IF(AND(Table2[[#This Row],[Alpha]]&gt;3%,Table2[[#This Row],[Tenure]]&gt;5),"Ready Now",IF(AND(Table2[[#This Row],[Alpha]]&gt;0,Table2[[#This Row],[Tenure]]&gt;3),"Ready Soon","Not Ready"))</f>
        <v>Ready Now</v>
      </c>
    </row>
    <row r="1223" spans="1:41" x14ac:dyDescent="0.35">
      <c r="A1223">
        <v>45</v>
      </c>
      <c r="B1223" t="s">
        <v>32</v>
      </c>
      <c r="C1223">
        <v>3</v>
      </c>
      <c r="D1223" t="s">
        <v>35</v>
      </c>
      <c r="E1223" t="s">
        <v>43</v>
      </c>
      <c r="F1223">
        <v>3</v>
      </c>
      <c r="G1223" s="7">
        <v>10748</v>
      </c>
      <c r="H1223" t="s">
        <v>32</v>
      </c>
      <c r="I1223">
        <v>2</v>
      </c>
      <c r="J1223">
        <v>23</v>
      </c>
      <c r="K1223" s="5">
        <v>0.15</v>
      </c>
      <c r="L1223" s="5">
        <v>0.09</v>
      </c>
      <c r="M1223" s="6">
        <f t="shared" si="57"/>
        <v>0.06</v>
      </c>
      <c r="N1223" s="8">
        <f t="shared" si="58"/>
        <v>2149.6</v>
      </c>
      <c r="O1223">
        <v>1200</v>
      </c>
      <c r="P1223" t="str">
        <f t="shared" si="59"/>
        <v>low</v>
      </c>
      <c r="Q1223" t="s">
        <v>44</v>
      </c>
      <c r="R1223">
        <v>1238</v>
      </c>
      <c r="S1223" t="s">
        <v>34</v>
      </c>
      <c r="T1223">
        <v>1</v>
      </c>
      <c r="U1223">
        <v>1</v>
      </c>
      <c r="V1223" t="s">
        <v>28</v>
      </c>
      <c r="W1223">
        <v>74</v>
      </c>
      <c r="X1223">
        <v>2</v>
      </c>
      <c r="Y1223">
        <v>3</v>
      </c>
      <c r="Z1223" t="s">
        <v>37</v>
      </c>
      <c r="AA1223">
        <v>3395</v>
      </c>
      <c r="AB1223">
        <v>3</v>
      </c>
      <c r="AC1223">
        <v>23</v>
      </c>
      <c r="AD1223">
        <v>4</v>
      </c>
      <c r="AE1223">
        <v>4</v>
      </c>
      <c r="AF1223">
        <v>1</v>
      </c>
      <c r="AG1223">
        <v>25</v>
      </c>
      <c r="AH1223">
        <v>3</v>
      </c>
      <c r="AI1223">
        <v>15</v>
      </c>
      <c r="AJ1223">
        <v>14</v>
      </c>
      <c r="AK1223" t="str">
        <f>IF(Table2[[#This Row],[Alpha]]&gt;3%,"high performer",IF(Table2[[#This Row],[Alpha]]&gt;0%,"average performer","low performer"))</f>
        <v>high performer</v>
      </c>
      <c r="AL1223" s="8">
        <v>13168.241433209754</v>
      </c>
      <c r="AM1223">
        <f>Table2[[#This Row],[Salary]]/Table2[[#This Row],[Market Salary]]</f>
        <v>0.81620617715088317</v>
      </c>
      <c r="AN1223" t="str">
        <f>IF(AND(Table2[[#This Row],[Alpha]]&gt;3%,Table2[[#This Row],[Salary]]&lt;MEDIAN(G:G)),"Underpaid",IF(AND(Table2[[#This Row],[Alpha]]&lt;0,Table2[[#This Row],[Salary]]&gt;MEDIAN(G:G)),"Overpaid","Fair"))</f>
        <v>Fair</v>
      </c>
      <c r="AO1223" t="str">
        <f>IF(AND(Table2[[#This Row],[Alpha]]&gt;3%,Table2[[#This Row],[Tenure]]&gt;5),"Ready Now",IF(AND(Table2[[#This Row],[Alpha]]&gt;0,Table2[[#This Row],[Tenure]]&gt;3),"Ready Soon","Not Ready"))</f>
        <v>Ready Now</v>
      </c>
    </row>
    <row r="1224" spans="1:41" x14ac:dyDescent="0.35">
      <c r="A1224">
        <v>24</v>
      </c>
      <c r="B1224" t="s">
        <v>25</v>
      </c>
      <c r="C1224">
        <v>4</v>
      </c>
      <c r="D1224" t="s">
        <v>35</v>
      </c>
      <c r="E1224" t="s">
        <v>50</v>
      </c>
      <c r="F1224">
        <v>3</v>
      </c>
      <c r="G1224" s="7">
        <v>1555</v>
      </c>
      <c r="H1224" t="s">
        <v>32</v>
      </c>
      <c r="I1224">
        <v>3</v>
      </c>
      <c r="J1224">
        <v>1</v>
      </c>
      <c r="K1224" s="5">
        <v>0.1</v>
      </c>
      <c r="L1224" s="5">
        <v>0.11</v>
      </c>
      <c r="M1224" s="6">
        <f t="shared" si="57"/>
        <v>-9.999999999999995E-3</v>
      </c>
      <c r="N1224" s="8">
        <f t="shared" si="58"/>
        <v>311</v>
      </c>
      <c r="O1224">
        <v>500</v>
      </c>
      <c r="P1224" t="str">
        <f t="shared" si="59"/>
        <v>medium</v>
      </c>
      <c r="Q1224" t="s">
        <v>26</v>
      </c>
      <c r="R1224">
        <v>240</v>
      </c>
      <c r="S1224" t="s">
        <v>50</v>
      </c>
      <c r="T1224">
        <v>22</v>
      </c>
      <c r="U1224">
        <v>1</v>
      </c>
      <c r="V1224" t="s">
        <v>50</v>
      </c>
      <c r="W1224">
        <v>58</v>
      </c>
      <c r="X1224">
        <v>1</v>
      </c>
      <c r="Y1224">
        <v>1</v>
      </c>
      <c r="Z1224" t="s">
        <v>37</v>
      </c>
      <c r="AA1224">
        <v>11585</v>
      </c>
      <c r="AB1224">
        <v>1</v>
      </c>
      <c r="AC1224">
        <v>11</v>
      </c>
      <c r="AD1224">
        <v>3</v>
      </c>
      <c r="AE1224">
        <v>3</v>
      </c>
      <c r="AF1224">
        <v>1</v>
      </c>
      <c r="AG1224">
        <v>1</v>
      </c>
      <c r="AH1224">
        <v>2</v>
      </c>
      <c r="AI1224">
        <v>0</v>
      </c>
      <c r="AJ1224">
        <v>0</v>
      </c>
      <c r="AK1224" t="str">
        <f>IF(Table2[[#This Row],[Alpha]]&gt;3%,"high performer",IF(Table2[[#This Row],[Alpha]]&gt;0%,"average performer","low performer"))</f>
        <v>low performer</v>
      </c>
      <c r="AL1224" s="8">
        <v>2012.9569179182449</v>
      </c>
      <c r="AM1224">
        <f>Table2[[#This Row],[Salary]]/Table2[[#This Row],[Market Salary]]</f>
        <v>0.77249542012461259</v>
      </c>
      <c r="AN1224" t="str">
        <f>IF(AND(Table2[[#This Row],[Alpha]]&gt;3%,Table2[[#This Row],[Salary]]&lt;MEDIAN(G:G)),"Underpaid",IF(AND(Table2[[#This Row],[Alpha]]&lt;0,Table2[[#This Row],[Salary]]&gt;MEDIAN(G:G)),"Overpaid","Fair"))</f>
        <v>Fair</v>
      </c>
      <c r="AO1224" t="str">
        <f>IF(AND(Table2[[#This Row],[Alpha]]&gt;3%,Table2[[#This Row],[Tenure]]&gt;5),"Ready Now",IF(AND(Table2[[#This Row],[Alpha]]&gt;0,Table2[[#This Row],[Tenure]]&gt;3),"Ready Soon","Not Ready"))</f>
        <v>Not Ready</v>
      </c>
    </row>
    <row r="1225" spans="1:41" x14ac:dyDescent="0.35">
      <c r="A1225">
        <v>47</v>
      </c>
      <c r="B1225" t="s">
        <v>25</v>
      </c>
      <c r="C1225">
        <v>3</v>
      </c>
      <c r="D1225" t="s">
        <v>35</v>
      </c>
      <c r="E1225" t="s">
        <v>30</v>
      </c>
      <c r="F1225">
        <v>3</v>
      </c>
      <c r="G1225" s="7">
        <v>12936</v>
      </c>
      <c r="H1225" t="s">
        <v>32</v>
      </c>
      <c r="I1225">
        <v>1</v>
      </c>
      <c r="J1225">
        <v>23</v>
      </c>
      <c r="K1225" s="5">
        <v>0.08</v>
      </c>
      <c r="L1225" s="5">
        <v>0.09</v>
      </c>
      <c r="M1225" s="6">
        <f t="shared" si="57"/>
        <v>-9.999999999999995E-3</v>
      </c>
      <c r="N1225" s="8">
        <f t="shared" si="58"/>
        <v>2587.2000000000003</v>
      </c>
      <c r="O1225">
        <v>3000</v>
      </c>
      <c r="P1225" t="str">
        <f t="shared" si="59"/>
        <v>low</v>
      </c>
      <c r="Q1225" t="s">
        <v>33</v>
      </c>
      <c r="R1225">
        <v>1093</v>
      </c>
      <c r="S1225" t="s">
        <v>27</v>
      </c>
      <c r="T1225">
        <v>9</v>
      </c>
      <c r="U1225">
        <v>3</v>
      </c>
      <c r="V1225" t="s">
        <v>28</v>
      </c>
      <c r="W1225">
        <v>82</v>
      </c>
      <c r="X1225">
        <v>1</v>
      </c>
      <c r="Y1225">
        <v>4</v>
      </c>
      <c r="Z1225" t="s">
        <v>37</v>
      </c>
      <c r="AA1225">
        <v>24164</v>
      </c>
      <c r="AB1225">
        <v>7</v>
      </c>
      <c r="AC1225">
        <v>11</v>
      </c>
      <c r="AD1225">
        <v>3</v>
      </c>
      <c r="AE1225">
        <v>3</v>
      </c>
      <c r="AF1225">
        <v>0</v>
      </c>
      <c r="AG1225">
        <v>25</v>
      </c>
      <c r="AH1225">
        <v>3</v>
      </c>
      <c r="AI1225">
        <v>5</v>
      </c>
      <c r="AJ1225">
        <v>14</v>
      </c>
      <c r="AK1225" t="str">
        <f>IF(Table2[[#This Row],[Alpha]]&gt;3%,"high performer",IF(Table2[[#This Row],[Alpha]]&gt;0%,"average performer","low performer"))</f>
        <v>low performer</v>
      </c>
      <c r="AL1225" s="8">
        <v>13457.890133071387</v>
      </c>
      <c r="AM1225">
        <f>Table2[[#This Row],[Salary]]/Table2[[#This Row],[Market Salary]]</f>
        <v>0.96122050871935005</v>
      </c>
      <c r="AN1225" t="str">
        <f>IF(AND(Table2[[#This Row],[Alpha]]&gt;3%,Table2[[#This Row],[Salary]]&lt;MEDIAN(G:G)),"Underpaid",IF(AND(Table2[[#This Row],[Alpha]]&lt;0,Table2[[#This Row],[Salary]]&gt;MEDIAN(G:G)),"Overpaid","Fair"))</f>
        <v>Overpaid</v>
      </c>
      <c r="AO1225" t="str">
        <f>IF(AND(Table2[[#This Row],[Alpha]]&gt;3%,Table2[[#This Row],[Tenure]]&gt;5),"Ready Now",IF(AND(Table2[[#This Row],[Alpha]]&gt;0,Table2[[#This Row],[Tenure]]&gt;3),"Ready Soon","Not Ready"))</f>
        <v>Not Ready</v>
      </c>
    </row>
    <row r="1226" spans="1:41" x14ac:dyDescent="0.35">
      <c r="A1226">
        <v>26</v>
      </c>
      <c r="B1226" t="s">
        <v>32</v>
      </c>
      <c r="C1226">
        <v>4</v>
      </c>
      <c r="D1226" t="s">
        <v>35</v>
      </c>
      <c r="E1226" t="s">
        <v>39</v>
      </c>
      <c r="F1226">
        <v>3</v>
      </c>
      <c r="G1226" s="7">
        <v>2305</v>
      </c>
      <c r="H1226" t="s">
        <v>32</v>
      </c>
      <c r="I1226">
        <v>4</v>
      </c>
      <c r="J1226">
        <v>3</v>
      </c>
      <c r="K1226" s="5">
        <v>0.1</v>
      </c>
      <c r="L1226" s="5">
        <v>0.09</v>
      </c>
      <c r="M1226" s="6">
        <f t="shared" si="57"/>
        <v>1.0000000000000009E-2</v>
      </c>
      <c r="N1226" s="8">
        <f t="shared" si="58"/>
        <v>461</v>
      </c>
      <c r="O1226">
        <v>1200</v>
      </c>
      <c r="P1226" t="str">
        <f t="shared" si="59"/>
        <v>medium</v>
      </c>
      <c r="Q1226" t="s">
        <v>26</v>
      </c>
      <c r="R1226">
        <v>390</v>
      </c>
      <c r="S1226" t="s">
        <v>34</v>
      </c>
      <c r="T1226">
        <v>17</v>
      </c>
      <c r="U1226">
        <v>4</v>
      </c>
      <c r="V1226" t="s">
        <v>40</v>
      </c>
      <c r="W1226">
        <v>62</v>
      </c>
      <c r="X1226">
        <v>1</v>
      </c>
      <c r="Y1226">
        <v>1</v>
      </c>
      <c r="Z1226" t="s">
        <v>37</v>
      </c>
      <c r="AA1226">
        <v>6217</v>
      </c>
      <c r="AB1226">
        <v>1</v>
      </c>
      <c r="AC1226">
        <v>15</v>
      </c>
      <c r="AD1226">
        <v>3</v>
      </c>
      <c r="AE1226">
        <v>3</v>
      </c>
      <c r="AF1226">
        <v>3</v>
      </c>
      <c r="AG1226">
        <v>3</v>
      </c>
      <c r="AH1226">
        <v>3</v>
      </c>
      <c r="AI1226">
        <v>2</v>
      </c>
      <c r="AJ1226">
        <v>0</v>
      </c>
      <c r="AK1226" t="str">
        <f>IF(Table2[[#This Row],[Alpha]]&gt;3%,"high performer",IF(Table2[[#This Row],[Alpha]]&gt;0%,"average performer","low performer"))</f>
        <v>average performer</v>
      </c>
      <c r="AL1226" s="8">
        <v>2456.7158820368213</v>
      </c>
      <c r="AM1226">
        <f>Table2[[#This Row],[Salary]]/Table2[[#This Row],[Market Salary]]</f>
        <v>0.93824443308803118</v>
      </c>
      <c r="AN1226" t="str">
        <f>IF(AND(Table2[[#This Row],[Alpha]]&gt;3%,Table2[[#This Row],[Salary]]&lt;MEDIAN(G:G)),"Underpaid",IF(AND(Table2[[#This Row],[Alpha]]&lt;0,Table2[[#This Row],[Salary]]&gt;MEDIAN(G:G)),"Overpaid","Fair"))</f>
        <v>Fair</v>
      </c>
      <c r="AO1226" t="str">
        <f>IF(AND(Table2[[#This Row],[Alpha]]&gt;3%,Table2[[#This Row],[Tenure]]&gt;5),"Ready Now",IF(AND(Table2[[#This Row],[Alpha]]&gt;0,Table2[[#This Row],[Tenure]]&gt;3),"Ready Soon","Not Ready"))</f>
        <v>Not Ready</v>
      </c>
    </row>
    <row r="1227" spans="1:41" x14ac:dyDescent="0.35">
      <c r="A1227">
        <v>45</v>
      </c>
      <c r="B1227" t="s">
        <v>32</v>
      </c>
      <c r="C1227">
        <v>4</v>
      </c>
      <c r="D1227" t="s">
        <v>29</v>
      </c>
      <c r="E1227" t="s">
        <v>47</v>
      </c>
      <c r="F1227">
        <v>2</v>
      </c>
      <c r="G1227" s="7">
        <v>16704</v>
      </c>
      <c r="H1227" t="s">
        <v>32</v>
      </c>
      <c r="I1227">
        <v>3</v>
      </c>
      <c r="J1227">
        <v>21</v>
      </c>
      <c r="K1227" s="5">
        <v>0.08</v>
      </c>
      <c r="L1227" s="5">
        <v>0.09</v>
      </c>
      <c r="M1227" s="6">
        <f t="shared" si="57"/>
        <v>-9.999999999999995E-3</v>
      </c>
      <c r="N1227" s="8">
        <f t="shared" si="58"/>
        <v>3340.8</v>
      </c>
      <c r="O1227">
        <v>4500</v>
      </c>
      <c r="P1227" t="str">
        <f t="shared" si="59"/>
        <v>low</v>
      </c>
      <c r="Q1227" t="s">
        <v>26</v>
      </c>
      <c r="R1227">
        <v>1005</v>
      </c>
      <c r="S1227" t="s">
        <v>34</v>
      </c>
      <c r="T1227">
        <v>28</v>
      </c>
      <c r="U1227">
        <v>2</v>
      </c>
      <c r="V1227" t="s">
        <v>49</v>
      </c>
      <c r="W1227">
        <v>48</v>
      </c>
      <c r="X1227">
        <v>2</v>
      </c>
      <c r="Y1227">
        <v>4</v>
      </c>
      <c r="Z1227" t="s">
        <v>31</v>
      </c>
      <c r="AA1227">
        <v>17119</v>
      </c>
      <c r="AB1227">
        <v>1</v>
      </c>
      <c r="AC1227">
        <v>11</v>
      </c>
      <c r="AD1227">
        <v>3</v>
      </c>
      <c r="AE1227">
        <v>3</v>
      </c>
      <c r="AF1227">
        <v>0</v>
      </c>
      <c r="AG1227">
        <v>21</v>
      </c>
      <c r="AH1227">
        <v>2</v>
      </c>
      <c r="AI1227">
        <v>6</v>
      </c>
      <c r="AJ1227">
        <v>8</v>
      </c>
      <c r="AK1227" t="str">
        <f>IF(Table2[[#This Row],[Alpha]]&gt;3%,"high performer",IF(Table2[[#This Row],[Alpha]]&gt;0%,"average performer","low performer"))</f>
        <v>low performer</v>
      </c>
      <c r="AL1227" s="8">
        <v>17256.848288713241</v>
      </c>
      <c r="AM1227">
        <f>Table2[[#This Row],[Salary]]/Table2[[#This Row],[Market Salary]]</f>
        <v>0.9679635423882802</v>
      </c>
      <c r="AN1227" t="str">
        <f>IF(AND(Table2[[#This Row],[Alpha]]&gt;3%,Table2[[#This Row],[Salary]]&lt;MEDIAN(G:G)),"Underpaid",IF(AND(Table2[[#This Row],[Alpha]]&lt;0,Table2[[#This Row],[Salary]]&gt;MEDIAN(G:G)),"Overpaid","Fair"))</f>
        <v>Overpaid</v>
      </c>
      <c r="AO1227" t="str">
        <f>IF(AND(Table2[[#This Row],[Alpha]]&gt;3%,Table2[[#This Row],[Tenure]]&gt;5),"Ready Now",IF(AND(Table2[[#This Row],[Alpha]]&gt;0,Table2[[#This Row],[Tenure]]&gt;3),"Ready Soon","Not Ready"))</f>
        <v>Not Ready</v>
      </c>
    </row>
    <row r="1228" spans="1:41" x14ac:dyDescent="0.35">
      <c r="A1228">
        <v>32</v>
      </c>
      <c r="B1228" t="s">
        <v>32</v>
      </c>
      <c r="C1228">
        <v>1</v>
      </c>
      <c r="D1228" t="s">
        <v>35</v>
      </c>
      <c r="E1228" t="s">
        <v>36</v>
      </c>
      <c r="F1228">
        <v>3</v>
      </c>
      <c r="G1228" s="7">
        <v>3433</v>
      </c>
      <c r="H1228" t="s">
        <v>32</v>
      </c>
      <c r="I1228">
        <v>2</v>
      </c>
      <c r="J1228">
        <v>5</v>
      </c>
      <c r="K1228" s="5">
        <v>0.12</v>
      </c>
      <c r="L1228" s="5">
        <v>7.0000000000000007E-2</v>
      </c>
      <c r="M1228" s="6">
        <f t="shared" si="57"/>
        <v>4.9999999999999989E-2</v>
      </c>
      <c r="N1228" s="8">
        <f t="shared" si="58"/>
        <v>686.6</v>
      </c>
      <c r="O1228">
        <v>500</v>
      </c>
      <c r="P1228" t="str">
        <f t="shared" si="59"/>
        <v>High</v>
      </c>
      <c r="Q1228" t="s">
        <v>33</v>
      </c>
      <c r="R1228">
        <v>585</v>
      </c>
      <c r="S1228" t="s">
        <v>34</v>
      </c>
      <c r="T1228">
        <v>10</v>
      </c>
      <c r="U1228">
        <v>3</v>
      </c>
      <c r="V1228" t="s">
        <v>28</v>
      </c>
      <c r="W1228">
        <v>56</v>
      </c>
      <c r="X1228">
        <v>3</v>
      </c>
      <c r="Y1228">
        <v>1</v>
      </c>
      <c r="Z1228" t="s">
        <v>37</v>
      </c>
      <c r="AA1228">
        <v>17360</v>
      </c>
      <c r="AB1228">
        <v>6</v>
      </c>
      <c r="AC1228">
        <v>13</v>
      </c>
      <c r="AD1228">
        <v>3</v>
      </c>
      <c r="AE1228">
        <v>1</v>
      </c>
      <c r="AF1228">
        <v>1</v>
      </c>
      <c r="AG1228">
        <v>10</v>
      </c>
      <c r="AH1228">
        <v>3</v>
      </c>
      <c r="AI1228">
        <v>2</v>
      </c>
      <c r="AJ1228">
        <v>1</v>
      </c>
      <c r="AK1228" t="str">
        <f>IF(Table2[[#This Row],[Alpha]]&gt;3%,"high performer",IF(Table2[[#This Row],[Alpha]]&gt;0%,"average performer","low performer"))</f>
        <v>high performer</v>
      </c>
      <c r="AL1228" s="8">
        <v>3605.7526718362569</v>
      </c>
      <c r="AM1228">
        <f>Table2[[#This Row],[Salary]]/Table2[[#This Row],[Market Salary]]</f>
        <v>0.95208970565685491</v>
      </c>
      <c r="AN1228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228" t="str">
        <f>IF(AND(Table2[[#This Row],[Alpha]]&gt;3%,Table2[[#This Row],[Tenure]]&gt;5),"Ready Now",IF(AND(Table2[[#This Row],[Alpha]]&gt;0,Table2[[#This Row],[Tenure]]&gt;3),"Ready Soon","Not Ready"))</f>
        <v>Ready Soon</v>
      </c>
    </row>
    <row r="1229" spans="1:41" x14ac:dyDescent="0.35">
      <c r="A1229">
        <v>31</v>
      </c>
      <c r="B1229" t="s">
        <v>32</v>
      </c>
      <c r="C1229">
        <v>2</v>
      </c>
      <c r="D1229" t="s">
        <v>35</v>
      </c>
      <c r="E1229" t="s">
        <v>39</v>
      </c>
      <c r="F1229">
        <v>3</v>
      </c>
      <c r="G1229" s="7">
        <v>3477</v>
      </c>
      <c r="H1229" t="s">
        <v>32</v>
      </c>
      <c r="I1229">
        <v>4</v>
      </c>
      <c r="J1229">
        <v>5</v>
      </c>
      <c r="K1229" s="5">
        <v>0.1</v>
      </c>
      <c r="L1229" s="5">
        <v>0.11</v>
      </c>
      <c r="M1229" s="6">
        <f t="shared" si="57"/>
        <v>-9.999999999999995E-3</v>
      </c>
      <c r="N1229" s="8">
        <f t="shared" si="58"/>
        <v>695.40000000000009</v>
      </c>
      <c r="O1229">
        <v>3000</v>
      </c>
      <c r="P1229" t="str">
        <f t="shared" si="59"/>
        <v>low</v>
      </c>
      <c r="Q1229" t="s">
        <v>26</v>
      </c>
      <c r="R1229">
        <v>741</v>
      </c>
      <c r="S1229" t="s">
        <v>34</v>
      </c>
      <c r="T1229">
        <v>2</v>
      </c>
      <c r="U1229">
        <v>4</v>
      </c>
      <c r="V1229" t="s">
        <v>28</v>
      </c>
      <c r="W1229">
        <v>69</v>
      </c>
      <c r="X1229">
        <v>3</v>
      </c>
      <c r="Y1229">
        <v>1</v>
      </c>
      <c r="Z1229" t="s">
        <v>37</v>
      </c>
      <c r="AA1229">
        <v>18103</v>
      </c>
      <c r="AB1229">
        <v>1</v>
      </c>
      <c r="AC1229">
        <v>14</v>
      </c>
      <c r="AD1229">
        <v>3</v>
      </c>
      <c r="AE1229">
        <v>4</v>
      </c>
      <c r="AF1229">
        <v>1</v>
      </c>
      <c r="AG1229">
        <v>6</v>
      </c>
      <c r="AH1229">
        <v>2</v>
      </c>
      <c r="AI1229">
        <v>2</v>
      </c>
      <c r="AJ1229">
        <v>0</v>
      </c>
      <c r="AK1229" t="str">
        <f>IF(Table2[[#This Row],[Alpha]]&gt;3%,"high performer",IF(Table2[[#This Row],[Alpha]]&gt;0%,"average performer","low performer"))</f>
        <v>low performer</v>
      </c>
      <c r="AL1229" s="8">
        <v>4444.2833659122298</v>
      </c>
      <c r="AM1229">
        <f>Table2[[#This Row],[Salary]]/Table2[[#This Row],[Market Salary]]</f>
        <v>0.78235335457425625</v>
      </c>
      <c r="AN1229" t="str">
        <f>IF(AND(Table2[[#This Row],[Alpha]]&gt;3%,Table2[[#This Row],[Salary]]&lt;MEDIAN(G:G)),"Underpaid",IF(AND(Table2[[#This Row],[Alpha]]&lt;0,Table2[[#This Row],[Salary]]&gt;MEDIAN(G:G)),"Overpaid","Fair"))</f>
        <v>Fair</v>
      </c>
      <c r="AO1229" t="str">
        <f>IF(AND(Table2[[#This Row],[Alpha]]&gt;3%,Table2[[#This Row],[Tenure]]&gt;5),"Ready Now",IF(AND(Table2[[#This Row],[Alpha]]&gt;0,Table2[[#This Row],[Tenure]]&gt;3),"Ready Soon","Not Ready"))</f>
        <v>Not Ready</v>
      </c>
    </row>
    <row r="1230" spans="1:41" x14ac:dyDescent="0.35">
      <c r="A1230">
        <v>41</v>
      </c>
      <c r="B1230" t="s">
        <v>32</v>
      </c>
      <c r="C1230">
        <v>3</v>
      </c>
      <c r="D1230" t="s">
        <v>35</v>
      </c>
      <c r="E1230" t="s">
        <v>50</v>
      </c>
      <c r="F1230">
        <v>2</v>
      </c>
      <c r="G1230" s="7">
        <v>6430</v>
      </c>
      <c r="H1230" t="s">
        <v>32</v>
      </c>
      <c r="I1230">
        <v>3</v>
      </c>
      <c r="J1230">
        <v>3</v>
      </c>
      <c r="K1230" s="5">
        <v>0.15</v>
      </c>
      <c r="L1230" s="5">
        <v>0.09</v>
      </c>
      <c r="M1230" s="6">
        <f t="shared" si="57"/>
        <v>0.06</v>
      </c>
      <c r="N1230" s="8">
        <f t="shared" si="58"/>
        <v>1286</v>
      </c>
      <c r="O1230">
        <v>500</v>
      </c>
      <c r="P1230" t="str">
        <f t="shared" si="59"/>
        <v>low</v>
      </c>
      <c r="Q1230" t="s">
        <v>44</v>
      </c>
      <c r="R1230">
        <v>552</v>
      </c>
      <c r="S1230" t="s">
        <v>50</v>
      </c>
      <c r="T1230">
        <v>4</v>
      </c>
      <c r="U1230">
        <v>3</v>
      </c>
      <c r="V1230" t="s">
        <v>50</v>
      </c>
      <c r="W1230">
        <v>60</v>
      </c>
      <c r="X1230">
        <v>1</v>
      </c>
      <c r="Y1230">
        <v>2</v>
      </c>
      <c r="Z1230" t="s">
        <v>37</v>
      </c>
      <c r="AA1230">
        <v>20794</v>
      </c>
      <c r="AB1230">
        <v>6</v>
      </c>
      <c r="AC1230">
        <v>19</v>
      </c>
      <c r="AD1230">
        <v>3</v>
      </c>
      <c r="AE1230">
        <v>2</v>
      </c>
      <c r="AF1230">
        <v>1</v>
      </c>
      <c r="AG1230">
        <v>10</v>
      </c>
      <c r="AH1230">
        <v>4</v>
      </c>
      <c r="AI1230">
        <v>2</v>
      </c>
      <c r="AJ1230">
        <v>1</v>
      </c>
      <c r="AK1230" t="str">
        <f>IF(Table2[[#This Row],[Alpha]]&gt;3%,"high performer",IF(Table2[[#This Row],[Alpha]]&gt;0%,"average performer","low performer"))</f>
        <v>high performer</v>
      </c>
      <c r="AL1230" s="8">
        <v>6588.1201072201884</v>
      </c>
      <c r="AM1230">
        <f>Table2[[#This Row],[Salary]]/Table2[[#This Row],[Market Salary]]</f>
        <v>0.97599920695937248</v>
      </c>
      <c r="AN1230" t="str">
        <f>IF(AND(Table2[[#This Row],[Alpha]]&gt;3%,Table2[[#This Row],[Salary]]&lt;MEDIAN(G:G)),"Underpaid",IF(AND(Table2[[#This Row],[Alpha]]&lt;0,Table2[[#This Row],[Salary]]&gt;MEDIAN(G:G)),"Overpaid","Fair"))</f>
        <v>Fair</v>
      </c>
      <c r="AO1230" t="str">
        <f>IF(AND(Table2[[#This Row],[Alpha]]&gt;3%,Table2[[#This Row],[Tenure]]&gt;5),"Ready Now",IF(AND(Table2[[#This Row],[Alpha]]&gt;0,Table2[[#This Row],[Tenure]]&gt;3),"Ready Soon","Not Ready"))</f>
        <v>Not Ready</v>
      </c>
    </row>
    <row r="1231" spans="1:41" x14ac:dyDescent="0.35">
      <c r="A1231">
        <v>40</v>
      </c>
      <c r="B1231" t="s">
        <v>32</v>
      </c>
      <c r="C1231">
        <v>2</v>
      </c>
      <c r="D1231" t="s">
        <v>29</v>
      </c>
      <c r="E1231" t="s">
        <v>42</v>
      </c>
      <c r="F1231">
        <v>1</v>
      </c>
      <c r="G1231" s="7">
        <v>6516</v>
      </c>
      <c r="H1231" t="s">
        <v>25</v>
      </c>
      <c r="I1231">
        <v>3</v>
      </c>
      <c r="J1231">
        <v>1</v>
      </c>
      <c r="K1231" s="5">
        <v>0.15</v>
      </c>
      <c r="L1231" s="5">
        <v>7.0000000000000007E-2</v>
      </c>
      <c r="M1231" s="6">
        <f t="shared" si="57"/>
        <v>7.9999999999999988E-2</v>
      </c>
      <c r="N1231" s="8">
        <f t="shared" si="58"/>
        <v>1303.2</v>
      </c>
      <c r="O1231">
        <v>500</v>
      </c>
      <c r="P1231" t="str">
        <f t="shared" si="59"/>
        <v>low</v>
      </c>
      <c r="Q1231" t="s">
        <v>26</v>
      </c>
      <c r="R1231">
        <v>369</v>
      </c>
      <c r="S1231" t="s">
        <v>34</v>
      </c>
      <c r="T1231">
        <v>8</v>
      </c>
      <c r="U1231">
        <v>2</v>
      </c>
      <c r="V1231" t="s">
        <v>28</v>
      </c>
      <c r="W1231">
        <v>92</v>
      </c>
      <c r="X1231">
        <v>3</v>
      </c>
      <c r="Y1231">
        <v>2</v>
      </c>
      <c r="Z1231" t="s">
        <v>37</v>
      </c>
      <c r="AA1231">
        <v>5041</v>
      </c>
      <c r="AB1231">
        <v>2</v>
      </c>
      <c r="AC1231">
        <v>16</v>
      </c>
      <c r="AD1231">
        <v>3</v>
      </c>
      <c r="AE1231">
        <v>2</v>
      </c>
      <c r="AF1231">
        <v>1</v>
      </c>
      <c r="AG1231">
        <v>18</v>
      </c>
      <c r="AH1231">
        <v>3</v>
      </c>
      <c r="AI1231">
        <v>0</v>
      </c>
      <c r="AJ1231">
        <v>0</v>
      </c>
      <c r="AK1231" t="str">
        <f>IF(Table2[[#This Row],[Alpha]]&gt;3%,"high performer",IF(Table2[[#This Row],[Alpha]]&gt;0%,"average performer","low performer"))</f>
        <v>high performer</v>
      </c>
      <c r="AL1231" s="8">
        <v>7667.0420720827824</v>
      </c>
      <c r="AM1231">
        <f>Table2[[#This Row],[Salary]]/Table2[[#This Row],[Market Salary]]</f>
        <v>0.84987142873860644</v>
      </c>
      <c r="AN1231" t="str">
        <f>IF(AND(Table2[[#This Row],[Alpha]]&gt;3%,Table2[[#This Row],[Salary]]&lt;MEDIAN(G:G)),"Underpaid",IF(AND(Table2[[#This Row],[Alpha]]&lt;0,Table2[[#This Row],[Salary]]&gt;MEDIAN(G:G)),"Overpaid","Fair"))</f>
        <v>Fair</v>
      </c>
      <c r="AO1231" t="str">
        <f>IF(AND(Table2[[#This Row],[Alpha]]&gt;3%,Table2[[#This Row],[Tenure]]&gt;5),"Ready Now",IF(AND(Table2[[#This Row],[Alpha]]&gt;0,Table2[[#This Row],[Tenure]]&gt;3),"Ready Soon","Not Ready"))</f>
        <v>Not Ready</v>
      </c>
    </row>
    <row r="1232" spans="1:41" x14ac:dyDescent="0.35">
      <c r="A1232">
        <v>24</v>
      </c>
      <c r="B1232" t="s">
        <v>32</v>
      </c>
      <c r="C1232">
        <v>2</v>
      </c>
      <c r="D1232" t="s">
        <v>35</v>
      </c>
      <c r="E1232" t="s">
        <v>39</v>
      </c>
      <c r="F1232">
        <v>1</v>
      </c>
      <c r="G1232" s="7">
        <v>3907</v>
      </c>
      <c r="H1232" t="s">
        <v>32</v>
      </c>
      <c r="I1232">
        <v>4</v>
      </c>
      <c r="J1232">
        <v>6</v>
      </c>
      <c r="K1232" s="5">
        <v>0.08</v>
      </c>
      <c r="L1232" s="5">
        <v>0.11</v>
      </c>
      <c r="M1232" s="6">
        <f t="shared" si="57"/>
        <v>-0.03</v>
      </c>
      <c r="N1232" s="8">
        <f t="shared" si="58"/>
        <v>781.40000000000009</v>
      </c>
      <c r="O1232">
        <v>4500</v>
      </c>
      <c r="P1232" t="str">
        <f t="shared" si="59"/>
        <v>low</v>
      </c>
      <c r="Q1232" t="s">
        <v>26</v>
      </c>
      <c r="R1232">
        <v>506</v>
      </c>
      <c r="S1232" t="s">
        <v>34</v>
      </c>
      <c r="T1232">
        <v>29</v>
      </c>
      <c r="U1232">
        <v>1</v>
      </c>
      <c r="V1232" t="s">
        <v>40</v>
      </c>
      <c r="W1232">
        <v>91</v>
      </c>
      <c r="X1232">
        <v>3</v>
      </c>
      <c r="Y1232">
        <v>1</v>
      </c>
      <c r="Z1232" t="s">
        <v>41</v>
      </c>
      <c r="AA1232">
        <v>3622</v>
      </c>
      <c r="AB1232">
        <v>1</v>
      </c>
      <c r="AC1232">
        <v>13</v>
      </c>
      <c r="AD1232">
        <v>3</v>
      </c>
      <c r="AE1232">
        <v>2</v>
      </c>
      <c r="AF1232">
        <v>3</v>
      </c>
      <c r="AG1232">
        <v>6</v>
      </c>
      <c r="AH1232">
        <v>2</v>
      </c>
      <c r="AI1232">
        <v>2</v>
      </c>
      <c r="AJ1232">
        <v>1</v>
      </c>
      <c r="AK1232" t="str">
        <f>IF(Table2[[#This Row],[Alpha]]&gt;3%,"high performer",IF(Table2[[#This Row],[Alpha]]&gt;0%,"average performer","low performer"))</f>
        <v>low performer</v>
      </c>
      <c r="AL1232" s="8">
        <v>4411.468431512475</v>
      </c>
      <c r="AM1232">
        <f>Table2[[#This Row],[Salary]]/Table2[[#This Row],[Market Salary]]</f>
        <v>0.88564614269731545</v>
      </c>
      <c r="AN1232" t="str">
        <f>IF(AND(Table2[[#This Row],[Alpha]]&gt;3%,Table2[[#This Row],[Salary]]&lt;MEDIAN(G:G)),"Underpaid",IF(AND(Table2[[#This Row],[Alpha]]&lt;0,Table2[[#This Row],[Salary]]&gt;MEDIAN(G:G)),"Overpaid","Fair"))</f>
        <v>Fair</v>
      </c>
      <c r="AO1232" t="str">
        <f>IF(AND(Table2[[#This Row],[Alpha]]&gt;3%,Table2[[#This Row],[Tenure]]&gt;5),"Ready Now",IF(AND(Table2[[#This Row],[Alpha]]&gt;0,Table2[[#This Row],[Tenure]]&gt;3),"Ready Soon","Not Ready"))</f>
        <v>Not Ready</v>
      </c>
    </row>
    <row r="1233" spans="1:41" x14ac:dyDescent="0.35">
      <c r="A1233">
        <v>46</v>
      </c>
      <c r="B1233" t="s">
        <v>32</v>
      </c>
      <c r="C1233">
        <v>3</v>
      </c>
      <c r="D1233" t="s">
        <v>35</v>
      </c>
      <c r="E1233" t="s">
        <v>43</v>
      </c>
      <c r="F1233">
        <v>2</v>
      </c>
      <c r="G1233" s="7">
        <v>5562</v>
      </c>
      <c r="H1233" t="s">
        <v>32</v>
      </c>
      <c r="I1233">
        <v>3</v>
      </c>
      <c r="J1233">
        <v>10</v>
      </c>
      <c r="K1233" s="5">
        <v>0.08</v>
      </c>
      <c r="L1233" s="5">
        <v>0.11</v>
      </c>
      <c r="M1233" s="6">
        <f t="shared" si="57"/>
        <v>-0.03</v>
      </c>
      <c r="N1233" s="8">
        <f t="shared" si="58"/>
        <v>1112.4000000000001</v>
      </c>
      <c r="O1233">
        <v>4500</v>
      </c>
      <c r="P1233" t="str">
        <f t="shared" si="59"/>
        <v>low</v>
      </c>
      <c r="Q1233" t="s">
        <v>26</v>
      </c>
      <c r="R1233">
        <v>717</v>
      </c>
      <c r="S1233" t="s">
        <v>34</v>
      </c>
      <c r="T1233">
        <v>13</v>
      </c>
      <c r="U1233">
        <v>4</v>
      </c>
      <c r="V1233" t="s">
        <v>28</v>
      </c>
      <c r="W1233">
        <v>34</v>
      </c>
      <c r="X1233">
        <v>3</v>
      </c>
      <c r="Y1233">
        <v>2</v>
      </c>
      <c r="Z1233" t="s">
        <v>31</v>
      </c>
      <c r="AA1233">
        <v>9697</v>
      </c>
      <c r="AB1233">
        <v>6</v>
      </c>
      <c r="AC1233">
        <v>14</v>
      </c>
      <c r="AD1233">
        <v>3</v>
      </c>
      <c r="AE1233">
        <v>4</v>
      </c>
      <c r="AF1233">
        <v>0</v>
      </c>
      <c r="AG1233">
        <v>19</v>
      </c>
      <c r="AH1233">
        <v>3</v>
      </c>
      <c r="AI1233">
        <v>7</v>
      </c>
      <c r="AJ1233">
        <v>0</v>
      </c>
      <c r="AK1233" t="str">
        <f>IF(Table2[[#This Row],[Alpha]]&gt;3%,"high performer",IF(Table2[[#This Row],[Alpha]]&gt;0%,"average performer","low performer"))</f>
        <v>low performer</v>
      </c>
      <c r="AL1233" s="8">
        <v>6654.3838326938649</v>
      </c>
      <c r="AM1233">
        <f>Table2[[#This Row],[Salary]]/Table2[[#This Row],[Market Salary]]</f>
        <v>0.83583997254158393</v>
      </c>
      <c r="AN1233" t="str">
        <f>IF(AND(Table2[[#This Row],[Alpha]]&gt;3%,Table2[[#This Row],[Salary]]&lt;MEDIAN(G:G)),"Underpaid",IF(AND(Table2[[#This Row],[Alpha]]&lt;0,Table2[[#This Row],[Salary]]&gt;MEDIAN(G:G)),"Overpaid","Fair"))</f>
        <v>Overpaid</v>
      </c>
      <c r="AO1233" t="str">
        <f>IF(AND(Table2[[#This Row],[Alpha]]&gt;3%,Table2[[#This Row],[Tenure]]&gt;5),"Ready Now",IF(AND(Table2[[#This Row],[Alpha]]&gt;0,Table2[[#This Row],[Tenure]]&gt;3),"Ready Soon","Not Ready"))</f>
        <v>Not Ready</v>
      </c>
    </row>
    <row r="1234" spans="1:41" x14ac:dyDescent="0.35">
      <c r="A1234">
        <v>35</v>
      </c>
      <c r="B1234" t="s">
        <v>32</v>
      </c>
      <c r="C1234">
        <v>4</v>
      </c>
      <c r="D1234" t="s">
        <v>35</v>
      </c>
      <c r="E1234" t="s">
        <v>42</v>
      </c>
      <c r="F1234">
        <v>3</v>
      </c>
      <c r="G1234" s="7">
        <v>6883</v>
      </c>
      <c r="H1234" t="s">
        <v>32</v>
      </c>
      <c r="I1234">
        <v>3</v>
      </c>
      <c r="J1234">
        <v>7</v>
      </c>
      <c r="K1234" s="5">
        <v>0.12</v>
      </c>
      <c r="L1234" s="5">
        <v>0.1</v>
      </c>
      <c r="M1234" s="6">
        <f t="shared" si="57"/>
        <v>1.999999999999999E-2</v>
      </c>
      <c r="N1234" s="8">
        <f t="shared" si="58"/>
        <v>1376.6000000000001</v>
      </c>
      <c r="O1234">
        <v>500</v>
      </c>
      <c r="P1234" t="str">
        <f t="shared" si="59"/>
        <v>low</v>
      </c>
      <c r="Q1234" t="s">
        <v>26</v>
      </c>
      <c r="R1234">
        <v>1370</v>
      </c>
      <c r="S1234" t="s">
        <v>34</v>
      </c>
      <c r="T1234">
        <v>27</v>
      </c>
      <c r="U1234">
        <v>4</v>
      </c>
      <c r="V1234" t="s">
        <v>28</v>
      </c>
      <c r="W1234">
        <v>49</v>
      </c>
      <c r="X1234">
        <v>3</v>
      </c>
      <c r="Y1234">
        <v>2</v>
      </c>
      <c r="Z1234" t="s">
        <v>37</v>
      </c>
      <c r="AA1234">
        <v>5151</v>
      </c>
      <c r="AB1234">
        <v>2</v>
      </c>
      <c r="AC1234">
        <v>16</v>
      </c>
      <c r="AD1234">
        <v>3</v>
      </c>
      <c r="AE1234">
        <v>2</v>
      </c>
      <c r="AF1234">
        <v>1</v>
      </c>
      <c r="AG1234">
        <v>17</v>
      </c>
      <c r="AH1234">
        <v>3</v>
      </c>
      <c r="AI1234">
        <v>7</v>
      </c>
      <c r="AJ1234">
        <v>0</v>
      </c>
      <c r="AK1234" t="str">
        <f>IF(Table2[[#This Row],[Alpha]]&gt;3%,"high performer",IF(Table2[[#This Row],[Alpha]]&gt;0%,"average performer","low performer"))</f>
        <v>average performer</v>
      </c>
      <c r="AL1234" s="8">
        <v>8919.6242642447341</v>
      </c>
      <c r="AM1234">
        <f>Table2[[#This Row],[Salary]]/Table2[[#This Row],[Market Salary]]</f>
        <v>0.7716692762038464</v>
      </c>
      <c r="AN1234" t="str">
        <f>IF(AND(Table2[[#This Row],[Alpha]]&gt;3%,Table2[[#This Row],[Salary]]&lt;MEDIAN(G:G)),"Underpaid",IF(AND(Table2[[#This Row],[Alpha]]&lt;0,Table2[[#This Row],[Salary]]&gt;MEDIAN(G:G)),"Overpaid","Fair"))</f>
        <v>Fair</v>
      </c>
      <c r="AO1234" t="str">
        <f>IF(AND(Table2[[#This Row],[Alpha]]&gt;3%,Table2[[#This Row],[Tenure]]&gt;5),"Ready Now",IF(AND(Table2[[#This Row],[Alpha]]&gt;0,Table2[[#This Row],[Tenure]]&gt;3),"Ready Soon","Not Ready"))</f>
        <v>Ready Soon</v>
      </c>
    </row>
    <row r="1235" spans="1:41" x14ac:dyDescent="0.35">
      <c r="A1235">
        <v>30</v>
      </c>
      <c r="B1235" t="s">
        <v>32</v>
      </c>
      <c r="C1235">
        <v>2</v>
      </c>
      <c r="D1235" t="s">
        <v>35</v>
      </c>
      <c r="E1235" t="s">
        <v>36</v>
      </c>
      <c r="F1235">
        <v>4</v>
      </c>
      <c r="G1235" s="7">
        <v>2862</v>
      </c>
      <c r="H1235" t="s">
        <v>32</v>
      </c>
      <c r="I1235">
        <v>2</v>
      </c>
      <c r="J1235">
        <v>10</v>
      </c>
      <c r="K1235" s="5">
        <v>0.08</v>
      </c>
      <c r="L1235" s="5">
        <v>7.0000000000000007E-2</v>
      </c>
      <c r="M1235" s="6">
        <f t="shared" si="57"/>
        <v>9.999999999999995E-3</v>
      </c>
      <c r="N1235" s="8">
        <f t="shared" si="58"/>
        <v>572.4</v>
      </c>
      <c r="O1235">
        <v>3000</v>
      </c>
      <c r="P1235" t="str">
        <f t="shared" si="59"/>
        <v>low</v>
      </c>
      <c r="Q1235" t="s">
        <v>26</v>
      </c>
      <c r="R1235">
        <v>793</v>
      </c>
      <c r="S1235" t="s">
        <v>34</v>
      </c>
      <c r="T1235">
        <v>16</v>
      </c>
      <c r="U1235">
        <v>1</v>
      </c>
      <c r="V1235" t="s">
        <v>28</v>
      </c>
      <c r="W1235">
        <v>33</v>
      </c>
      <c r="X1235">
        <v>3</v>
      </c>
      <c r="Y1235">
        <v>1</v>
      </c>
      <c r="Z1235" t="s">
        <v>37</v>
      </c>
      <c r="AA1235">
        <v>3811</v>
      </c>
      <c r="AB1235">
        <v>1</v>
      </c>
      <c r="AC1235">
        <v>12</v>
      </c>
      <c r="AD1235">
        <v>3</v>
      </c>
      <c r="AE1235">
        <v>2</v>
      </c>
      <c r="AF1235">
        <v>1</v>
      </c>
      <c r="AG1235">
        <v>10</v>
      </c>
      <c r="AH1235">
        <v>2</v>
      </c>
      <c r="AI1235">
        <v>0</v>
      </c>
      <c r="AJ1235">
        <v>0</v>
      </c>
      <c r="AK1235" t="str">
        <f>IF(Table2[[#This Row],[Alpha]]&gt;3%,"high performer",IF(Table2[[#This Row],[Alpha]]&gt;0%,"average performer","low performer"))</f>
        <v>average performer</v>
      </c>
      <c r="AL1235" s="8">
        <v>3204.3107649348026</v>
      </c>
      <c r="AM1235">
        <f>Table2[[#This Row],[Salary]]/Table2[[#This Row],[Market Salary]]</f>
        <v>0.89317179573193883</v>
      </c>
      <c r="AN1235" t="str">
        <f>IF(AND(Table2[[#This Row],[Alpha]]&gt;3%,Table2[[#This Row],[Salary]]&lt;MEDIAN(G:G)),"Underpaid",IF(AND(Table2[[#This Row],[Alpha]]&lt;0,Table2[[#This Row],[Salary]]&gt;MEDIAN(G:G)),"Overpaid","Fair"))</f>
        <v>Fair</v>
      </c>
      <c r="AO1235" t="str">
        <f>IF(AND(Table2[[#This Row],[Alpha]]&gt;3%,Table2[[#This Row],[Tenure]]&gt;5),"Ready Now",IF(AND(Table2[[#This Row],[Alpha]]&gt;0,Table2[[#This Row],[Tenure]]&gt;3),"Ready Soon","Not Ready"))</f>
        <v>Ready Soon</v>
      </c>
    </row>
    <row r="1236" spans="1:41" x14ac:dyDescent="0.35">
      <c r="A1236">
        <v>47</v>
      </c>
      <c r="B1236" t="s">
        <v>32</v>
      </c>
      <c r="C1236">
        <v>3</v>
      </c>
      <c r="D1236" t="s">
        <v>35</v>
      </c>
      <c r="E1236" t="s">
        <v>30</v>
      </c>
      <c r="F1236">
        <v>2</v>
      </c>
      <c r="G1236" s="7">
        <v>4978</v>
      </c>
      <c r="H1236" t="s">
        <v>32</v>
      </c>
      <c r="I1236">
        <v>1</v>
      </c>
      <c r="J1236">
        <v>1</v>
      </c>
      <c r="K1236" s="5">
        <v>0.1</v>
      </c>
      <c r="L1236" s="5">
        <v>0.1</v>
      </c>
      <c r="M1236" s="6">
        <f t="shared" si="57"/>
        <v>0</v>
      </c>
      <c r="N1236" s="8">
        <f t="shared" si="58"/>
        <v>995.6</v>
      </c>
      <c r="O1236">
        <v>3000</v>
      </c>
      <c r="P1236" t="str">
        <f t="shared" si="59"/>
        <v>low</v>
      </c>
      <c r="Q1236" t="s">
        <v>44</v>
      </c>
      <c r="R1236">
        <v>543</v>
      </c>
      <c r="S1236" t="s">
        <v>27</v>
      </c>
      <c r="T1236">
        <v>2</v>
      </c>
      <c r="U1236">
        <v>4</v>
      </c>
      <c r="V1236" t="s">
        <v>48</v>
      </c>
      <c r="W1236">
        <v>87</v>
      </c>
      <c r="X1236">
        <v>3</v>
      </c>
      <c r="Y1236">
        <v>2</v>
      </c>
      <c r="Z1236" t="s">
        <v>37</v>
      </c>
      <c r="AA1236">
        <v>3536</v>
      </c>
      <c r="AB1236">
        <v>7</v>
      </c>
      <c r="AC1236">
        <v>11</v>
      </c>
      <c r="AD1236">
        <v>3</v>
      </c>
      <c r="AE1236">
        <v>4</v>
      </c>
      <c r="AF1236">
        <v>1</v>
      </c>
      <c r="AG1236">
        <v>4</v>
      </c>
      <c r="AH1236">
        <v>3</v>
      </c>
      <c r="AI1236">
        <v>0</v>
      </c>
      <c r="AJ1236">
        <v>0</v>
      </c>
      <c r="AK1236" t="str">
        <f>IF(Table2[[#This Row],[Alpha]]&gt;3%,"high performer",IF(Table2[[#This Row],[Alpha]]&gt;0%,"average performer","low performer"))</f>
        <v>low performer</v>
      </c>
      <c r="AL1236" s="8">
        <v>6015.4587080730043</v>
      </c>
      <c r="AM1236">
        <f>Table2[[#This Row],[Salary]]/Table2[[#This Row],[Market Salary]]</f>
        <v>0.82753456412547721</v>
      </c>
      <c r="AN1236" t="str">
        <f>IF(AND(Table2[[#This Row],[Alpha]]&gt;3%,Table2[[#This Row],[Salary]]&lt;MEDIAN(G:G)),"Underpaid",IF(AND(Table2[[#This Row],[Alpha]]&lt;0,Table2[[#This Row],[Salary]]&gt;MEDIAN(G:G)),"Overpaid","Fair"))</f>
        <v>Fair</v>
      </c>
      <c r="AO1236" t="str">
        <f>IF(AND(Table2[[#This Row],[Alpha]]&gt;3%,Table2[[#This Row],[Tenure]]&gt;5),"Ready Now",IF(AND(Table2[[#This Row],[Alpha]]&gt;0,Table2[[#This Row],[Tenure]]&gt;3),"Ready Soon","Not Ready"))</f>
        <v>Not Ready</v>
      </c>
    </row>
    <row r="1237" spans="1:41" x14ac:dyDescent="0.35">
      <c r="A1237">
        <v>46</v>
      </c>
      <c r="B1237" t="s">
        <v>32</v>
      </c>
      <c r="C1237">
        <v>3</v>
      </c>
      <c r="D1237" t="s">
        <v>35</v>
      </c>
      <c r="E1237" t="s">
        <v>30</v>
      </c>
      <c r="F1237">
        <v>4</v>
      </c>
      <c r="G1237" s="7">
        <v>10368</v>
      </c>
      <c r="H1237" t="s">
        <v>25</v>
      </c>
      <c r="I1237">
        <v>2</v>
      </c>
      <c r="J1237">
        <v>10</v>
      </c>
      <c r="K1237" s="5">
        <v>0.1</v>
      </c>
      <c r="L1237" s="5">
        <v>0.09</v>
      </c>
      <c r="M1237" s="6">
        <f t="shared" si="57"/>
        <v>1.0000000000000009E-2</v>
      </c>
      <c r="N1237" s="8">
        <f t="shared" si="58"/>
        <v>2073.6</v>
      </c>
      <c r="O1237">
        <v>3000</v>
      </c>
      <c r="P1237" t="str">
        <f t="shared" si="59"/>
        <v>low</v>
      </c>
      <c r="Q1237" t="s">
        <v>26</v>
      </c>
      <c r="R1237">
        <v>1277</v>
      </c>
      <c r="S1237" t="s">
        <v>27</v>
      </c>
      <c r="T1237">
        <v>2</v>
      </c>
      <c r="U1237">
        <v>3</v>
      </c>
      <c r="V1237" t="s">
        <v>28</v>
      </c>
      <c r="W1237">
        <v>74</v>
      </c>
      <c r="X1237">
        <v>3</v>
      </c>
      <c r="Y1237">
        <v>3</v>
      </c>
      <c r="Z1237" t="s">
        <v>41</v>
      </c>
      <c r="AA1237">
        <v>5596</v>
      </c>
      <c r="AB1237">
        <v>4</v>
      </c>
      <c r="AC1237">
        <v>12</v>
      </c>
      <c r="AD1237">
        <v>3</v>
      </c>
      <c r="AE1237">
        <v>2</v>
      </c>
      <c r="AF1237">
        <v>1</v>
      </c>
      <c r="AG1237">
        <v>13</v>
      </c>
      <c r="AH1237">
        <v>5</v>
      </c>
      <c r="AI1237">
        <v>6</v>
      </c>
      <c r="AJ1237">
        <v>0</v>
      </c>
      <c r="AK1237" t="str">
        <f>IF(Table2[[#This Row],[Alpha]]&gt;3%,"high performer",IF(Table2[[#This Row],[Alpha]]&gt;0%,"average performer","low performer"))</f>
        <v>average performer</v>
      </c>
      <c r="AL1237" s="8">
        <v>11548.583021268429</v>
      </c>
      <c r="AM1237">
        <f>Table2[[#This Row],[Salary]]/Table2[[#This Row],[Market Salary]]</f>
        <v>0.89777247831234275</v>
      </c>
      <c r="AN1237" t="str">
        <f>IF(AND(Table2[[#This Row],[Alpha]]&gt;3%,Table2[[#This Row],[Salary]]&lt;MEDIAN(G:G)),"Underpaid",IF(AND(Table2[[#This Row],[Alpha]]&lt;0,Table2[[#This Row],[Salary]]&gt;MEDIAN(G:G)),"Overpaid","Fair"))</f>
        <v>Fair</v>
      </c>
      <c r="AO1237" t="str">
        <f>IF(AND(Table2[[#This Row],[Alpha]]&gt;3%,Table2[[#This Row],[Tenure]]&gt;5),"Ready Now",IF(AND(Table2[[#This Row],[Alpha]]&gt;0,Table2[[#This Row],[Tenure]]&gt;3),"Ready Soon","Not Ready"))</f>
        <v>Ready Soon</v>
      </c>
    </row>
    <row r="1238" spans="1:41" x14ac:dyDescent="0.35">
      <c r="A1238">
        <v>36</v>
      </c>
      <c r="B1238" t="s">
        <v>25</v>
      </c>
      <c r="C1238">
        <v>2</v>
      </c>
      <c r="D1238" t="s">
        <v>35</v>
      </c>
      <c r="E1238" t="s">
        <v>30</v>
      </c>
      <c r="F1238">
        <v>1</v>
      </c>
      <c r="G1238" s="7">
        <v>6134</v>
      </c>
      <c r="H1238" t="s">
        <v>25</v>
      </c>
      <c r="I1238">
        <v>3</v>
      </c>
      <c r="J1238">
        <v>2</v>
      </c>
      <c r="K1238" s="5">
        <v>0.12</v>
      </c>
      <c r="L1238" s="5">
        <v>0.1</v>
      </c>
      <c r="M1238" s="6">
        <f t="shared" si="57"/>
        <v>1.999999999999999E-2</v>
      </c>
      <c r="N1238" s="8">
        <f t="shared" si="58"/>
        <v>1226.8</v>
      </c>
      <c r="O1238">
        <v>1200</v>
      </c>
      <c r="P1238" t="str">
        <f t="shared" si="59"/>
        <v>medium</v>
      </c>
      <c r="Q1238" t="s">
        <v>26</v>
      </c>
      <c r="R1238">
        <v>1456</v>
      </c>
      <c r="S1238" t="s">
        <v>27</v>
      </c>
      <c r="T1238">
        <v>13</v>
      </c>
      <c r="U1238">
        <v>5</v>
      </c>
      <c r="V1238" t="s">
        <v>48</v>
      </c>
      <c r="W1238">
        <v>96</v>
      </c>
      <c r="X1238">
        <v>2</v>
      </c>
      <c r="Y1238">
        <v>2</v>
      </c>
      <c r="Z1238" t="s">
        <v>41</v>
      </c>
      <c r="AA1238">
        <v>8658</v>
      </c>
      <c r="AB1238">
        <v>5</v>
      </c>
      <c r="AC1238">
        <v>13</v>
      </c>
      <c r="AD1238">
        <v>3</v>
      </c>
      <c r="AE1238">
        <v>2</v>
      </c>
      <c r="AF1238">
        <v>3</v>
      </c>
      <c r="AG1238">
        <v>16</v>
      </c>
      <c r="AH1238">
        <v>3</v>
      </c>
      <c r="AI1238">
        <v>2</v>
      </c>
      <c r="AJ1238">
        <v>2</v>
      </c>
      <c r="AK1238" t="str">
        <f>IF(Table2[[#This Row],[Alpha]]&gt;3%,"high performer",IF(Table2[[#This Row],[Alpha]]&gt;0%,"average performer","low performer"))</f>
        <v>average performer</v>
      </c>
      <c r="AL1238" s="8">
        <v>6866.9825520677286</v>
      </c>
      <c r="AM1238">
        <f>Table2[[#This Row],[Salary]]/Table2[[#This Row],[Market Salary]]</f>
        <v>0.89325987848228638</v>
      </c>
      <c r="AN1238" t="str">
        <f>IF(AND(Table2[[#This Row],[Alpha]]&gt;3%,Table2[[#This Row],[Salary]]&lt;MEDIAN(G:G)),"Underpaid",IF(AND(Table2[[#This Row],[Alpha]]&lt;0,Table2[[#This Row],[Salary]]&gt;MEDIAN(G:G)),"Overpaid","Fair"))</f>
        <v>Fair</v>
      </c>
      <c r="AO1238" t="str">
        <f>IF(AND(Table2[[#This Row],[Alpha]]&gt;3%,Table2[[#This Row],[Tenure]]&gt;5),"Ready Now",IF(AND(Table2[[#This Row],[Alpha]]&gt;0,Table2[[#This Row],[Tenure]]&gt;3),"Ready Soon","Not Ready"))</f>
        <v>Not Ready</v>
      </c>
    </row>
    <row r="1239" spans="1:41" x14ac:dyDescent="0.35">
      <c r="A1239">
        <v>32</v>
      </c>
      <c r="B1239" t="s">
        <v>25</v>
      </c>
      <c r="C1239">
        <v>1</v>
      </c>
      <c r="D1239" t="s">
        <v>35</v>
      </c>
      <c r="E1239" t="s">
        <v>30</v>
      </c>
      <c r="F1239">
        <v>2</v>
      </c>
      <c r="G1239" s="7">
        <v>6735</v>
      </c>
      <c r="H1239" t="s">
        <v>32</v>
      </c>
      <c r="I1239">
        <v>3</v>
      </c>
      <c r="J1239">
        <v>0</v>
      </c>
      <c r="K1239" s="5">
        <v>0.1</v>
      </c>
      <c r="L1239" s="5">
        <v>7.0000000000000007E-2</v>
      </c>
      <c r="M1239" s="6">
        <f t="shared" si="57"/>
        <v>0.03</v>
      </c>
      <c r="N1239" s="8">
        <f t="shared" si="58"/>
        <v>1347</v>
      </c>
      <c r="O1239">
        <v>4500</v>
      </c>
      <c r="P1239" t="str">
        <f t="shared" si="59"/>
        <v>low</v>
      </c>
      <c r="Q1239" t="s">
        <v>26</v>
      </c>
      <c r="R1239">
        <v>964</v>
      </c>
      <c r="S1239" t="s">
        <v>27</v>
      </c>
      <c r="T1239">
        <v>1</v>
      </c>
      <c r="U1239">
        <v>2</v>
      </c>
      <c r="V1239" t="s">
        <v>28</v>
      </c>
      <c r="W1239">
        <v>34</v>
      </c>
      <c r="X1239">
        <v>1</v>
      </c>
      <c r="Y1239">
        <v>2</v>
      </c>
      <c r="Z1239" t="s">
        <v>31</v>
      </c>
      <c r="AA1239">
        <v>12147</v>
      </c>
      <c r="AB1239">
        <v>6</v>
      </c>
      <c r="AC1239">
        <v>15</v>
      </c>
      <c r="AD1239">
        <v>3</v>
      </c>
      <c r="AE1239">
        <v>2</v>
      </c>
      <c r="AF1239">
        <v>0</v>
      </c>
      <c r="AG1239">
        <v>10</v>
      </c>
      <c r="AH1239">
        <v>2</v>
      </c>
      <c r="AI1239">
        <v>0</v>
      </c>
      <c r="AJ1239">
        <v>0</v>
      </c>
      <c r="AK1239" t="str">
        <f>IF(Table2[[#This Row],[Alpha]]&gt;3%,"high performer",IF(Table2[[#This Row],[Alpha]]&gt;0%,"average performer","low performer"))</f>
        <v>average performer</v>
      </c>
      <c r="AL1239" s="8">
        <v>8699.5042212056833</v>
      </c>
      <c r="AM1239">
        <f>Table2[[#This Row],[Salary]]/Table2[[#This Row],[Market Salary]]</f>
        <v>0.77418204862559181</v>
      </c>
      <c r="AN1239" t="str">
        <f>IF(AND(Table2[[#This Row],[Alpha]]&gt;3%,Table2[[#This Row],[Salary]]&lt;MEDIAN(G:G)),"Underpaid",IF(AND(Table2[[#This Row],[Alpha]]&lt;0,Table2[[#This Row],[Salary]]&gt;MEDIAN(G:G)),"Overpaid","Fair"))</f>
        <v>Fair</v>
      </c>
      <c r="AO1239" t="str">
        <f>IF(AND(Table2[[#This Row],[Alpha]]&gt;3%,Table2[[#This Row],[Tenure]]&gt;5),"Ready Now",IF(AND(Table2[[#This Row],[Alpha]]&gt;0,Table2[[#This Row],[Tenure]]&gt;3),"Ready Soon","Not Ready"))</f>
        <v>Not Ready</v>
      </c>
    </row>
    <row r="1240" spans="1:41" x14ac:dyDescent="0.35">
      <c r="A1240">
        <v>23</v>
      </c>
      <c r="B1240" t="s">
        <v>32</v>
      </c>
      <c r="C1240">
        <v>3</v>
      </c>
      <c r="D1240" t="s">
        <v>29</v>
      </c>
      <c r="E1240" t="s">
        <v>39</v>
      </c>
      <c r="F1240">
        <v>2</v>
      </c>
      <c r="G1240" s="7">
        <v>3295</v>
      </c>
      <c r="H1240" t="s">
        <v>32</v>
      </c>
      <c r="I1240">
        <v>1</v>
      </c>
      <c r="J1240">
        <v>3</v>
      </c>
      <c r="K1240" s="5">
        <v>0.12</v>
      </c>
      <c r="L1240" s="5">
        <v>0.09</v>
      </c>
      <c r="M1240" s="6">
        <f t="shared" si="57"/>
        <v>0.03</v>
      </c>
      <c r="N1240" s="8">
        <f t="shared" si="58"/>
        <v>659</v>
      </c>
      <c r="O1240">
        <v>3000</v>
      </c>
      <c r="P1240" t="str">
        <f t="shared" si="59"/>
        <v>low</v>
      </c>
      <c r="Q1240" t="s">
        <v>26</v>
      </c>
      <c r="R1240">
        <v>160</v>
      </c>
      <c r="S1240" t="s">
        <v>34</v>
      </c>
      <c r="T1240">
        <v>4</v>
      </c>
      <c r="U1240">
        <v>1</v>
      </c>
      <c r="V1240" t="s">
        <v>40</v>
      </c>
      <c r="W1240">
        <v>51</v>
      </c>
      <c r="X1240">
        <v>3</v>
      </c>
      <c r="Y1240">
        <v>1</v>
      </c>
      <c r="Z1240" t="s">
        <v>31</v>
      </c>
      <c r="AA1240">
        <v>12862</v>
      </c>
      <c r="AB1240">
        <v>1</v>
      </c>
      <c r="AC1240">
        <v>13</v>
      </c>
      <c r="AD1240">
        <v>3</v>
      </c>
      <c r="AE1240">
        <v>3</v>
      </c>
      <c r="AF1240">
        <v>0</v>
      </c>
      <c r="AG1240">
        <v>3</v>
      </c>
      <c r="AH1240">
        <v>3</v>
      </c>
      <c r="AI1240">
        <v>2</v>
      </c>
      <c r="AJ1240">
        <v>1</v>
      </c>
      <c r="AK1240" t="str">
        <f>IF(Table2[[#This Row],[Alpha]]&gt;3%,"high performer",IF(Table2[[#This Row],[Alpha]]&gt;0%,"average performer","low performer"))</f>
        <v>average performer</v>
      </c>
      <c r="AL1240" s="8">
        <v>4142.6895647066276</v>
      </c>
      <c r="AM1240">
        <f>Table2[[#This Row],[Salary]]/Table2[[#This Row],[Market Salary]]</f>
        <v>0.79537700050506721</v>
      </c>
      <c r="AN1240" t="str">
        <f>IF(AND(Table2[[#This Row],[Alpha]]&gt;3%,Table2[[#This Row],[Salary]]&lt;MEDIAN(G:G)),"Underpaid",IF(AND(Table2[[#This Row],[Alpha]]&lt;0,Table2[[#This Row],[Salary]]&gt;MEDIAN(G:G)),"Overpaid","Fair"))</f>
        <v>Fair</v>
      </c>
      <c r="AO1240" t="str">
        <f>IF(AND(Table2[[#This Row],[Alpha]]&gt;3%,Table2[[#This Row],[Tenure]]&gt;5),"Ready Now",IF(AND(Table2[[#This Row],[Alpha]]&gt;0,Table2[[#This Row],[Tenure]]&gt;3),"Ready Soon","Not Ready"))</f>
        <v>Not Ready</v>
      </c>
    </row>
    <row r="1241" spans="1:41" x14ac:dyDescent="0.35">
      <c r="A1241">
        <v>31</v>
      </c>
      <c r="B1241" t="s">
        <v>32</v>
      </c>
      <c r="C1241">
        <v>4</v>
      </c>
      <c r="D1241" t="s">
        <v>29</v>
      </c>
      <c r="E1241" t="s">
        <v>42</v>
      </c>
      <c r="F1241">
        <v>4</v>
      </c>
      <c r="G1241" s="7">
        <v>5238</v>
      </c>
      <c r="H1241" t="s">
        <v>32</v>
      </c>
      <c r="I1241">
        <v>2</v>
      </c>
      <c r="J1241">
        <v>5</v>
      </c>
      <c r="K1241" s="5">
        <v>0.1</v>
      </c>
      <c r="L1241" s="5">
        <v>0.11</v>
      </c>
      <c r="M1241" s="6">
        <f t="shared" si="57"/>
        <v>-9.999999999999995E-3</v>
      </c>
      <c r="N1241" s="8">
        <f t="shared" si="58"/>
        <v>1047.6000000000001</v>
      </c>
      <c r="O1241">
        <v>1200</v>
      </c>
      <c r="P1241" t="str">
        <f t="shared" si="59"/>
        <v>low</v>
      </c>
      <c r="Q1241" t="s">
        <v>33</v>
      </c>
      <c r="R1241">
        <v>163</v>
      </c>
      <c r="S1241" t="s">
        <v>34</v>
      </c>
      <c r="T1241">
        <v>24</v>
      </c>
      <c r="U1241">
        <v>1</v>
      </c>
      <c r="V1241" t="s">
        <v>49</v>
      </c>
      <c r="W1241">
        <v>30</v>
      </c>
      <c r="X1241">
        <v>3</v>
      </c>
      <c r="Y1241">
        <v>2</v>
      </c>
      <c r="Z1241" t="s">
        <v>31</v>
      </c>
      <c r="AA1241">
        <v>6670</v>
      </c>
      <c r="AB1241">
        <v>2</v>
      </c>
      <c r="AC1241">
        <v>20</v>
      </c>
      <c r="AD1241">
        <v>4</v>
      </c>
      <c r="AE1241">
        <v>4</v>
      </c>
      <c r="AF1241">
        <v>0</v>
      </c>
      <c r="AG1241">
        <v>9</v>
      </c>
      <c r="AH1241">
        <v>3</v>
      </c>
      <c r="AI1241">
        <v>4</v>
      </c>
      <c r="AJ1241">
        <v>1</v>
      </c>
      <c r="AK1241" t="str">
        <f>IF(Table2[[#This Row],[Alpha]]&gt;3%,"high performer",IF(Table2[[#This Row],[Alpha]]&gt;0%,"average performer","low performer"))</f>
        <v>low performer</v>
      </c>
      <c r="AL1241" s="8">
        <v>5606.6850621067242</v>
      </c>
      <c r="AM1241">
        <f>Table2[[#This Row],[Salary]]/Table2[[#This Row],[Market Salary]]</f>
        <v>0.93424188125020347</v>
      </c>
      <c r="AN1241" t="str">
        <f>IF(AND(Table2[[#This Row],[Alpha]]&gt;3%,Table2[[#This Row],[Salary]]&lt;MEDIAN(G:G)),"Underpaid",IF(AND(Table2[[#This Row],[Alpha]]&lt;0,Table2[[#This Row],[Salary]]&gt;MEDIAN(G:G)),"Overpaid","Fair"))</f>
        <v>Overpaid</v>
      </c>
      <c r="AO1241" t="str">
        <f>IF(AND(Table2[[#This Row],[Alpha]]&gt;3%,Table2[[#This Row],[Tenure]]&gt;5),"Ready Now",IF(AND(Table2[[#This Row],[Alpha]]&gt;0,Table2[[#This Row],[Tenure]]&gt;3),"Ready Soon","Not Ready"))</f>
        <v>Not Ready</v>
      </c>
    </row>
    <row r="1242" spans="1:41" x14ac:dyDescent="0.35">
      <c r="A1242">
        <v>39</v>
      </c>
      <c r="B1242" t="s">
        <v>32</v>
      </c>
      <c r="C1242">
        <v>4</v>
      </c>
      <c r="D1242" t="s">
        <v>35</v>
      </c>
      <c r="E1242" t="s">
        <v>39</v>
      </c>
      <c r="F1242">
        <v>4</v>
      </c>
      <c r="G1242" s="7">
        <v>6472</v>
      </c>
      <c r="H1242" t="s">
        <v>25</v>
      </c>
      <c r="I1242">
        <v>3</v>
      </c>
      <c r="J1242">
        <v>9</v>
      </c>
      <c r="K1242" s="5">
        <v>0.08</v>
      </c>
      <c r="L1242" s="5">
        <v>0.11</v>
      </c>
      <c r="M1242" s="6">
        <f t="shared" si="57"/>
        <v>-0.03</v>
      </c>
      <c r="N1242" s="8">
        <f t="shared" si="58"/>
        <v>1294.4000000000001</v>
      </c>
      <c r="O1242">
        <v>3000</v>
      </c>
      <c r="P1242" t="str">
        <f t="shared" si="59"/>
        <v>low</v>
      </c>
      <c r="Q1242" t="s">
        <v>44</v>
      </c>
      <c r="R1242">
        <v>792</v>
      </c>
      <c r="S1242" t="s">
        <v>34</v>
      </c>
      <c r="T1242">
        <v>1</v>
      </c>
      <c r="U1242">
        <v>3</v>
      </c>
      <c r="V1242" t="s">
        <v>28</v>
      </c>
      <c r="W1242">
        <v>77</v>
      </c>
      <c r="X1242">
        <v>3</v>
      </c>
      <c r="Y1242">
        <v>2</v>
      </c>
      <c r="Z1242" t="s">
        <v>37</v>
      </c>
      <c r="AA1242">
        <v>8989</v>
      </c>
      <c r="AB1242">
        <v>1</v>
      </c>
      <c r="AC1242">
        <v>15</v>
      </c>
      <c r="AD1242">
        <v>3</v>
      </c>
      <c r="AE1242">
        <v>4</v>
      </c>
      <c r="AF1242">
        <v>1</v>
      </c>
      <c r="AG1242">
        <v>9</v>
      </c>
      <c r="AH1242">
        <v>2</v>
      </c>
      <c r="AI1242">
        <v>8</v>
      </c>
      <c r="AJ1242">
        <v>5</v>
      </c>
      <c r="AK1242" t="str">
        <f>IF(Table2[[#This Row],[Alpha]]&gt;3%,"high performer",IF(Table2[[#This Row],[Alpha]]&gt;0%,"average performer","low performer"))</f>
        <v>low performer</v>
      </c>
      <c r="AL1242" s="8">
        <v>7548.6792397391991</v>
      </c>
      <c r="AM1242">
        <f>Table2[[#This Row],[Salary]]/Table2[[#This Row],[Market Salary]]</f>
        <v>0.85736852692440046</v>
      </c>
      <c r="AN1242" t="str">
        <f>IF(AND(Table2[[#This Row],[Alpha]]&gt;3%,Table2[[#This Row],[Salary]]&lt;MEDIAN(G:G)),"Underpaid",IF(AND(Table2[[#This Row],[Alpha]]&lt;0,Table2[[#This Row],[Salary]]&gt;MEDIAN(G:G)),"Overpaid","Fair"))</f>
        <v>Overpaid</v>
      </c>
      <c r="AO1242" t="str">
        <f>IF(AND(Table2[[#This Row],[Alpha]]&gt;3%,Table2[[#This Row],[Tenure]]&gt;5),"Ready Now",IF(AND(Table2[[#This Row],[Alpha]]&gt;0,Table2[[#This Row],[Tenure]]&gt;3),"Ready Soon","Not Ready"))</f>
        <v>Not Ready</v>
      </c>
    </row>
    <row r="1243" spans="1:41" x14ac:dyDescent="0.35">
      <c r="A1243">
        <v>32</v>
      </c>
      <c r="B1243" t="s">
        <v>32</v>
      </c>
      <c r="C1243">
        <v>4</v>
      </c>
      <c r="D1243" t="s">
        <v>35</v>
      </c>
      <c r="E1243" t="s">
        <v>30</v>
      </c>
      <c r="F1243">
        <v>3</v>
      </c>
      <c r="G1243" s="7">
        <v>9610</v>
      </c>
      <c r="H1243" t="s">
        <v>32</v>
      </c>
      <c r="I1243">
        <v>1</v>
      </c>
      <c r="J1243">
        <v>4</v>
      </c>
      <c r="K1243" s="5">
        <v>0.12</v>
      </c>
      <c r="L1243" s="5">
        <v>0.11</v>
      </c>
      <c r="M1243" s="6">
        <f t="shared" si="57"/>
        <v>9.999999999999995E-3</v>
      </c>
      <c r="N1243" s="8">
        <f t="shared" si="58"/>
        <v>1922</v>
      </c>
      <c r="O1243">
        <v>500</v>
      </c>
      <c r="P1243" t="str">
        <f t="shared" si="59"/>
        <v>low</v>
      </c>
      <c r="Q1243" t="s">
        <v>26</v>
      </c>
      <c r="R1243">
        <v>371</v>
      </c>
      <c r="S1243" t="s">
        <v>27</v>
      </c>
      <c r="T1243">
        <v>19</v>
      </c>
      <c r="U1243">
        <v>3</v>
      </c>
      <c r="V1243" t="s">
        <v>28</v>
      </c>
      <c r="W1243">
        <v>80</v>
      </c>
      <c r="X1243">
        <v>1</v>
      </c>
      <c r="Y1243">
        <v>3</v>
      </c>
      <c r="Z1243" t="s">
        <v>37</v>
      </c>
      <c r="AA1243">
        <v>3840</v>
      </c>
      <c r="AB1243">
        <v>3</v>
      </c>
      <c r="AC1243">
        <v>13</v>
      </c>
      <c r="AD1243">
        <v>3</v>
      </c>
      <c r="AE1243">
        <v>3</v>
      </c>
      <c r="AF1243">
        <v>1</v>
      </c>
      <c r="AG1243">
        <v>10</v>
      </c>
      <c r="AH1243">
        <v>2</v>
      </c>
      <c r="AI1243">
        <v>3</v>
      </c>
      <c r="AJ1243">
        <v>0</v>
      </c>
      <c r="AK1243" t="str">
        <f>IF(Table2[[#This Row],[Alpha]]&gt;3%,"high performer",IF(Table2[[#This Row],[Alpha]]&gt;0%,"average performer","low performer"))</f>
        <v>average performer</v>
      </c>
      <c r="AL1243" s="8">
        <v>11654.121150691659</v>
      </c>
      <c r="AM1243">
        <f>Table2[[#This Row],[Salary]]/Table2[[#This Row],[Market Salary]]</f>
        <v>0.82460100386288304</v>
      </c>
      <c r="AN1243" t="str">
        <f>IF(AND(Table2[[#This Row],[Alpha]]&gt;3%,Table2[[#This Row],[Salary]]&lt;MEDIAN(G:G)),"Underpaid",IF(AND(Table2[[#This Row],[Alpha]]&lt;0,Table2[[#This Row],[Salary]]&gt;MEDIAN(G:G)),"Overpaid","Fair"))</f>
        <v>Fair</v>
      </c>
      <c r="AO1243" t="str">
        <f>IF(AND(Table2[[#This Row],[Alpha]]&gt;3%,Table2[[#This Row],[Tenure]]&gt;5),"Ready Now",IF(AND(Table2[[#This Row],[Alpha]]&gt;0,Table2[[#This Row],[Tenure]]&gt;3),"Ready Soon","Not Ready"))</f>
        <v>Ready Soon</v>
      </c>
    </row>
    <row r="1244" spans="1:41" x14ac:dyDescent="0.35">
      <c r="A1244">
        <v>40</v>
      </c>
      <c r="B1244" t="s">
        <v>32</v>
      </c>
      <c r="C1244">
        <v>2</v>
      </c>
      <c r="D1244" t="s">
        <v>35</v>
      </c>
      <c r="E1244" t="s">
        <v>45</v>
      </c>
      <c r="F1244">
        <v>2</v>
      </c>
      <c r="G1244" s="7">
        <v>19833</v>
      </c>
      <c r="H1244" t="s">
        <v>32</v>
      </c>
      <c r="I1244">
        <v>2</v>
      </c>
      <c r="J1244">
        <v>21</v>
      </c>
      <c r="K1244" s="5">
        <v>0.08</v>
      </c>
      <c r="L1244" s="5">
        <v>0.1</v>
      </c>
      <c r="M1244" s="6">
        <f t="shared" si="57"/>
        <v>-2.0000000000000004E-2</v>
      </c>
      <c r="N1244" s="8">
        <f t="shared" si="58"/>
        <v>3966.6000000000004</v>
      </c>
      <c r="O1244">
        <v>500</v>
      </c>
      <c r="P1244" t="str">
        <f t="shared" si="59"/>
        <v>medium</v>
      </c>
      <c r="Q1244" t="s">
        <v>26</v>
      </c>
      <c r="R1244">
        <v>611</v>
      </c>
      <c r="S1244" t="s">
        <v>27</v>
      </c>
      <c r="T1244">
        <v>7</v>
      </c>
      <c r="U1244">
        <v>4</v>
      </c>
      <c r="V1244" t="s">
        <v>40</v>
      </c>
      <c r="W1244">
        <v>88</v>
      </c>
      <c r="X1244">
        <v>3</v>
      </c>
      <c r="Y1244">
        <v>5</v>
      </c>
      <c r="Z1244" t="s">
        <v>31</v>
      </c>
      <c r="AA1244">
        <v>4349</v>
      </c>
      <c r="AB1244">
        <v>1</v>
      </c>
      <c r="AC1244">
        <v>14</v>
      </c>
      <c r="AD1244">
        <v>3</v>
      </c>
      <c r="AE1244">
        <v>2</v>
      </c>
      <c r="AF1244">
        <v>0</v>
      </c>
      <c r="AG1244">
        <v>21</v>
      </c>
      <c r="AH1244">
        <v>3</v>
      </c>
      <c r="AI1244">
        <v>8</v>
      </c>
      <c r="AJ1244">
        <v>12</v>
      </c>
      <c r="AK1244" t="str">
        <f>IF(Table2[[#This Row],[Alpha]]&gt;3%,"high performer",IF(Table2[[#This Row],[Alpha]]&gt;0%,"average performer","low performer"))</f>
        <v>low performer</v>
      </c>
      <c r="AL1244" s="8">
        <v>21264.742983878572</v>
      </c>
      <c r="AM1244">
        <f>Table2[[#This Row],[Salary]]/Table2[[#This Row],[Market Salary]]</f>
        <v>0.9326705718962125</v>
      </c>
      <c r="AN1244" t="str">
        <f>IF(AND(Table2[[#This Row],[Alpha]]&gt;3%,Table2[[#This Row],[Salary]]&lt;MEDIAN(G:G)),"Underpaid",IF(AND(Table2[[#This Row],[Alpha]]&lt;0,Table2[[#This Row],[Salary]]&gt;MEDIAN(G:G)),"Overpaid","Fair"))</f>
        <v>Overpaid</v>
      </c>
      <c r="AO1244" t="str">
        <f>IF(AND(Table2[[#This Row],[Alpha]]&gt;3%,Table2[[#This Row],[Tenure]]&gt;5),"Ready Now",IF(AND(Table2[[#This Row],[Alpha]]&gt;0,Table2[[#This Row],[Tenure]]&gt;3),"Ready Soon","Not Ready"))</f>
        <v>Not Ready</v>
      </c>
    </row>
    <row r="1245" spans="1:41" x14ac:dyDescent="0.35">
      <c r="A1245">
        <v>45</v>
      </c>
      <c r="B1245" t="s">
        <v>32</v>
      </c>
      <c r="C1245">
        <v>3</v>
      </c>
      <c r="D1245" t="s">
        <v>29</v>
      </c>
      <c r="E1245" t="s">
        <v>50</v>
      </c>
      <c r="F1245">
        <v>3</v>
      </c>
      <c r="G1245" s="7">
        <v>9756</v>
      </c>
      <c r="H1245" t="s">
        <v>32</v>
      </c>
      <c r="I1245">
        <v>4</v>
      </c>
      <c r="J1245">
        <v>5</v>
      </c>
      <c r="K1245" s="5">
        <v>0.08</v>
      </c>
      <c r="L1245" s="5">
        <v>0.09</v>
      </c>
      <c r="M1245" s="6">
        <f t="shared" si="57"/>
        <v>-9.999999999999995E-3</v>
      </c>
      <c r="N1245" s="8">
        <f t="shared" si="58"/>
        <v>1951.2</v>
      </c>
      <c r="O1245">
        <v>500</v>
      </c>
      <c r="P1245" t="str">
        <f t="shared" si="59"/>
        <v>High</v>
      </c>
      <c r="Q1245" t="s">
        <v>26</v>
      </c>
      <c r="R1245">
        <v>176</v>
      </c>
      <c r="S1245" t="s">
        <v>50</v>
      </c>
      <c r="T1245">
        <v>4</v>
      </c>
      <c r="U1245">
        <v>3</v>
      </c>
      <c r="V1245" t="s">
        <v>28</v>
      </c>
      <c r="W1245">
        <v>56</v>
      </c>
      <c r="X1245">
        <v>1</v>
      </c>
      <c r="Y1245">
        <v>3</v>
      </c>
      <c r="Z1245" t="s">
        <v>37</v>
      </c>
      <c r="AA1245">
        <v>6595</v>
      </c>
      <c r="AB1245">
        <v>4</v>
      </c>
      <c r="AC1245">
        <v>21</v>
      </c>
      <c r="AD1245">
        <v>4</v>
      </c>
      <c r="AE1245">
        <v>3</v>
      </c>
      <c r="AF1245">
        <v>2</v>
      </c>
      <c r="AG1245">
        <v>9</v>
      </c>
      <c r="AH1245">
        <v>2</v>
      </c>
      <c r="AI1245">
        <v>0</v>
      </c>
      <c r="AJ1245">
        <v>0</v>
      </c>
      <c r="AK1245" t="str">
        <f>IF(Table2[[#This Row],[Alpha]]&gt;3%,"high performer",IF(Table2[[#This Row],[Alpha]]&gt;0%,"average performer","low performer"))</f>
        <v>low performer</v>
      </c>
      <c r="AL1245" s="8">
        <v>11450.385610180965</v>
      </c>
      <c r="AM1245">
        <f>Table2[[#This Row],[Salary]]/Table2[[#This Row],[Market Salary]]</f>
        <v>0.85202370750951617</v>
      </c>
      <c r="AN1245" t="str">
        <f>IF(AND(Table2[[#This Row],[Alpha]]&gt;3%,Table2[[#This Row],[Salary]]&lt;MEDIAN(G:G)),"Underpaid",IF(AND(Table2[[#This Row],[Alpha]]&lt;0,Table2[[#This Row],[Salary]]&gt;MEDIAN(G:G)),"Overpaid","Fair"))</f>
        <v>Overpaid</v>
      </c>
      <c r="AO1245" t="str">
        <f>IF(AND(Table2[[#This Row],[Alpha]]&gt;3%,Table2[[#This Row],[Tenure]]&gt;5),"Ready Now",IF(AND(Table2[[#This Row],[Alpha]]&gt;0,Table2[[#This Row],[Tenure]]&gt;3),"Ready Soon","Not Ready"))</f>
        <v>Not Ready</v>
      </c>
    </row>
    <row r="1246" spans="1:41" x14ac:dyDescent="0.35">
      <c r="A1246">
        <v>30</v>
      </c>
      <c r="B1246" t="s">
        <v>32</v>
      </c>
      <c r="C1246">
        <v>4</v>
      </c>
      <c r="D1246" t="s">
        <v>29</v>
      </c>
      <c r="E1246" t="s">
        <v>36</v>
      </c>
      <c r="F1246">
        <v>1</v>
      </c>
      <c r="G1246" s="7">
        <v>4968</v>
      </c>
      <c r="H1246" t="s">
        <v>32</v>
      </c>
      <c r="I1246">
        <v>3</v>
      </c>
      <c r="J1246">
        <v>9</v>
      </c>
      <c r="K1246" s="5">
        <v>0.08</v>
      </c>
      <c r="L1246" s="5">
        <v>0.11</v>
      </c>
      <c r="M1246" s="6">
        <f t="shared" si="57"/>
        <v>-0.03</v>
      </c>
      <c r="N1246" s="8">
        <f t="shared" si="58"/>
        <v>993.6</v>
      </c>
      <c r="O1246">
        <v>3000</v>
      </c>
      <c r="P1246" t="str">
        <f t="shared" si="59"/>
        <v>medium</v>
      </c>
      <c r="Q1246" t="s">
        <v>33</v>
      </c>
      <c r="R1246">
        <v>1312</v>
      </c>
      <c r="S1246" t="s">
        <v>34</v>
      </c>
      <c r="T1246">
        <v>2</v>
      </c>
      <c r="U1246">
        <v>4</v>
      </c>
      <c r="V1246" t="s">
        <v>49</v>
      </c>
      <c r="W1246">
        <v>78</v>
      </c>
      <c r="X1246">
        <v>2</v>
      </c>
      <c r="Y1246">
        <v>1</v>
      </c>
      <c r="Z1246" t="s">
        <v>31</v>
      </c>
      <c r="AA1246">
        <v>26427</v>
      </c>
      <c r="AB1246">
        <v>0</v>
      </c>
      <c r="AC1246">
        <v>16</v>
      </c>
      <c r="AD1246">
        <v>3</v>
      </c>
      <c r="AE1246">
        <v>4</v>
      </c>
      <c r="AF1246">
        <v>0</v>
      </c>
      <c r="AG1246">
        <v>10</v>
      </c>
      <c r="AH1246">
        <v>2</v>
      </c>
      <c r="AI1246">
        <v>7</v>
      </c>
      <c r="AJ1246">
        <v>0</v>
      </c>
      <c r="AK1246" t="str">
        <f>IF(Table2[[#This Row],[Alpha]]&gt;3%,"high performer",IF(Table2[[#This Row],[Alpha]]&gt;0%,"average performer","low performer"))</f>
        <v>low performer</v>
      </c>
      <c r="AL1246" s="8">
        <v>5624.5122034502147</v>
      </c>
      <c r="AM1246">
        <f>Table2[[#This Row],[Salary]]/Table2[[#This Row],[Market Salary]]</f>
        <v>0.88327659720473295</v>
      </c>
      <c r="AN1246" t="str">
        <f>IF(AND(Table2[[#This Row],[Alpha]]&gt;3%,Table2[[#This Row],[Salary]]&lt;MEDIAN(G:G)),"Underpaid",IF(AND(Table2[[#This Row],[Alpha]]&lt;0,Table2[[#This Row],[Salary]]&gt;MEDIAN(G:G)),"Overpaid","Fair"))</f>
        <v>Overpaid</v>
      </c>
      <c r="AO1246" t="str">
        <f>IF(AND(Table2[[#This Row],[Alpha]]&gt;3%,Table2[[#This Row],[Tenure]]&gt;5),"Ready Now",IF(AND(Table2[[#This Row],[Alpha]]&gt;0,Table2[[#This Row],[Tenure]]&gt;3),"Ready Soon","Not Ready"))</f>
        <v>Not Ready</v>
      </c>
    </row>
    <row r="1247" spans="1:41" x14ac:dyDescent="0.35">
      <c r="A1247">
        <v>24</v>
      </c>
      <c r="B1247" t="s">
        <v>32</v>
      </c>
      <c r="C1247">
        <v>1</v>
      </c>
      <c r="D1247" t="s">
        <v>35</v>
      </c>
      <c r="E1247" t="s">
        <v>50</v>
      </c>
      <c r="F1247">
        <v>4</v>
      </c>
      <c r="G1247" s="7">
        <v>2145</v>
      </c>
      <c r="H1247" t="s">
        <v>32</v>
      </c>
      <c r="I1247">
        <v>3</v>
      </c>
      <c r="J1247">
        <v>2</v>
      </c>
      <c r="K1247" s="5">
        <v>0.15</v>
      </c>
      <c r="L1247" s="5">
        <v>0.1</v>
      </c>
      <c r="M1247" s="6">
        <f t="shared" si="57"/>
        <v>4.9999999999999989E-2</v>
      </c>
      <c r="N1247" s="8">
        <f t="shared" si="58"/>
        <v>429</v>
      </c>
      <c r="O1247">
        <v>3000</v>
      </c>
      <c r="P1247" t="str">
        <f t="shared" si="59"/>
        <v>low</v>
      </c>
      <c r="Q1247" t="s">
        <v>33</v>
      </c>
      <c r="R1247">
        <v>897</v>
      </c>
      <c r="S1247" t="s">
        <v>50</v>
      </c>
      <c r="T1247">
        <v>10</v>
      </c>
      <c r="U1247">
        <v>3</v>
      </c>
      <c r="V1247" t="s">
        <v>40</v>
      </c>
      <c r="W1247">
        <v>59</v>
      </c>
      <c r="X1247">
        <v>3</v>
      </c>
      <c r="Y1247">
        <v>1</v>
      </c>
      <c r="Z1247" t="s">
        <v>37</v>
      </c>
      <c r="AA1247">
        <v>2097</v>
      </c>
      <c r="AB1247">
        <v>0</v>
      </c>
      <c r="AC1247">
        <v>14</v>
      </c>
      <c r="AD1247">
        <v>3</v>
      </c>
      <c r="AE1247">
        <v>4</v>
      </c>
      <c r="AF1247">
        <v>1</v>
      </c>
      <c r="AG1247">
        <v>3</v>
      </c>
      <c r="AH1247">
        <v>2</v>
      </c>
      <c r="AI1247">
        <v>2</v>
      </c>
      <c r="AJ1247">
        <v>2</v>
      </c>
      <c r="AK1247" t="str">
        <f>IF(Table2[[#This Row],[Alpha]]&gt;3%,"high performer",IF(Table2[[#This Row],[Alpha]]&gt;0%,"average performer","low performer"))</f>
        <v>high performer</v>
      </c>
      <c r="AL1247" s="8">
        <v>2558.6435820512011</v>
      </c>
      <c r="AM1247">
        <f>Table2[[#This Row],[Salary]]/Table2[[#This Row],[Market Salary]]</f>
        <v>0.83833481734115023</v>
      </c>
      <c r="AN1247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247" t="str">
        <f>IF(AND(Table2[[#This Row],[Alpha]]&gt;3%,Table2[[#This Row],[Tenure]]&gt;5),"Ready Now",IF(AND(Table2[[#This Row],[Alpha]]&gt;0,Table2[[#This Row],[Tenure]]&gt;3),"Ready Soon","Not Ready"))</f>
        <v>Not Ready</v>
      </c>
    </row>
    <row r="1248" spans="1:41" x14ac:dyDescent="0.35">
      <c r="A1248">
        <v>30</v>
      </c>
      <c r="B1248" t="s">
        <v>25</v>
      </c>
      <c r="C1248">
        <v>3</v>
      </c>
      <c r="D1248" t="s">
        <v>29</v>
      </c>
      <c r="E1248" t="s">
        <v>50</v>
      </c>
      <c r="F1248">
        <v>4</v>
      </c>
      <c r="G1248" s="7">
        <v>2180</v>
      </c>
      <c r="H1248" t="s">
        <v>32</v>
      </c>
      <c r="I1248">
        <v>2</v>
      </c>
      <c r="J1248">
        <v>4</v>
      </c>
      <c r="K1248" s="5">
        <v>0.15</v>
      </c>
      <c r="L1248" s="5">
        <v>0.09</v>
      </c>
      <c r="M1248" s="6">
        <f t="shared" si="57"/>
        <v>0.06</v>
      </c>
      <c r="N1248" s="8">
        <f t="shared" si="58"/>
        <v>436</v>
      </c>
      <c r="O1248">
        <v>4500</v>
      </c>
      <c r="P1248" t="str">
        <f t="shared" si="59"/>
        <v>low</v>
      </c>
      <c r="Q1248" t="s">
        <v>33</v>
      </c>
      <c r="R1248">
        <v>600</v>
      </c>
      <c r="S1248" t="s">
        <v>50</v>
      </c>
      <c r="T1248">
        <v>8</v>
      </c>
      <c r="U1248">
        <v>3</v>
      </c>
      <c r="V1248" t="s">
        <v>50</v>
      </c>
      <c r="W1248">
        <v>66</v>
      </c>
      <c r="X1248">
        <v>2</v>
      </c>
      <c r="Y1248">
        <v>1</v>
      </c>
      <c r="Z1248" t="s">
        <v>41</v>
      </c>
      <c r="AA1248">
        <v>9732</v>
      </c>
      <c r="AB1248">
        <v>6</v>
      </c>
      <c r="AC1248">
        <v>11</v>
      </c>
      <c r="AD1248">
        <v>3</v>
      </c>
      <c r="AE1248">
        <v>3</v>
      </c>
      <c r="AF1248">
        <v>1</v>
      </c>
      <c r="AG1248">
        <v>6</v>
      </c>
      <c r="AH1248">
        <v>0</v>
      </c>
      <c r="AI1248">
        <v>2</v>
      </c>
      <c r="AJ1248">
        <v>1</v>
      </c>
      <c r="AK1248" t="str">
        <f>IF(Table2[[#This Row],[Alpha]]&gt;3%,"high performer",IF(Table2[[#This Row],[Alpha]]&gt;0%,"average performer","low performer"))</f>
        <v>high performer</v>
      </c>
      <c r="AL1248" s="8">
        <v>2331.4143871859765</v>
      </c>
      <c r="AM1248">
        <f>Table2[[#This Row],[Salary]]/Table2[[#This Row],[Market Salary]]</f>
        <v>0.93505470841297589</v>
      </c>
      <c r="AN1248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248" t="str">
        <f>IF(AND(Table2[[#This Row],[Alpha]]&gt;3%,Table2[[#This Row],[Tenure]]&gt;5),"Ready Now",IF(AND(Table2[[#This Row],[Alpha]]&gt;0,Table2[[#This Row],[Tenure]]&gt;3),"Ready Soon","Not Ready"))</f>
        <v>Ready Soon</v>
      </c>
    </row>
    <row r="1249" spans="1:41" x14ac:dyDescent="0.35">
      <c r="A1249">
        <v>31</v>
      </c>
      <c r="B1249" t="s">
        <v>32</v>
      </c>
      <c r="C1249">
        <v>1</v>
      </c>
      <c r="D1249" t="s">
        <v>35</v>
      </c>
      <c r="E1249" t="s">
        <v>30</v>
      </c>
      <c r="F1249">
        <v>3</v>
      </c>
      <c r="G1249" s="7">
        <v>8346</v>
      </c>
      <c r="H1249" t="s">
        <v>32</v>
      </c>
      <c r="I1249">
        <v>3</v>
      </c>
      <c r="J1249">
        <v>5</v>
      </c>
      <c r="K1249" s="5">
        <v>0.12</v>
      </c>
      <c r="L1249" s="5">
        <v>0.1</v>
      </c>
      <c r="M1249" s="6">
        <f t="shared" si="57"/>
        <v>1.999999999999999E-2</v>
      </c>
      <c r="N1249" s="8">
        <f t="shared" si="58"/>
        <v>1669.2</v>
      </c>
      <c r="O1249">
        <v>500</v>
      </c>
      <c r="P1249" t="str">
        <f t="shared" si="59"/>
        <v>low</v>
      </c>
      <c r="Q1249" t="s">
        <v>26</v>
      </c>
      <c r="R1249">
        <v>1003</v>
      </c>
      <c r="S1249" t="s">
        <v>27</v>
      </c>
      <c r="T1249">
        <v>5</v>
      </c>
      <c r="U1249">
        <v>3</v>
      </c>
      <c r="V1249" t="s">
        <v>49</v>
      </c>
      <c r="W1249">
        <v>51</v>
      </c>
      <c r="X1249">
        <v>3</v>
      </c>
      <c r="Y1249">
        <v>2</v>
      </c>
      <c r="Z1249" t="s">
        <v>37</v>
      </c>
      <c r="AA1249">
        <v>20943</v>
      </c>
      <c r="AB1249">
        <v>1</v>
      </c>
      <c r="AC1249">
        <v>19</v>
      </c>
      <c r="AD1249">
        <v>3</v>
      </c>
      <c r="AE1249">
        <v>3</v>
      </c>
      <c r="AF1249">
        <v>1</v>
      </c>
      <c r="AG1249">
        <v>6</v>
      </c>
      <c r="AH1249">
        <v>3</v>
      </c>
      <c r="AI1249">
        <v>2</v>
      </c>
      <c r="AJ1249">
        <v>0</v>
      </c>
      <c r="AK1249" t="str">
        <f>IF(Table2[[#This Row],[Alpha]]&gt;3%,"high performer",IF(Table2[[#This Row],[Alpha]]&gt;0%,"average performer","low performer"))</f>
        <v>average performer</v>
      </c>
      <c r="AL1249" s="8">
        <v>10266.045968281456</v>
      </c>
      <c r="AM1249">
        <f>Table2[[#This Row],[Salary]]/Table2[[#This Row],[Market Salary]]</f>
        <v>0.81297122823979784</v>
      </c>
      <c r="AN1249" t="str">
        <f>IF(AND(Table2[[#This Row],[Alpha]]&gt;3%,Table2[[#This Row],[Salary]]&lt;MEDIAN(G:G)),"Underpaid",IF(AND(Table2[[#This Row],[Alpha]]&lt;0,Table2[[#This Row],[Salary]]&gt;MEDIAN(G:G)),"Overpaid","Fair"))</f>
        <v>Fair</v>
      </c>
      <c r="AO1249" t="str">
        <f>IF(AND(Table2[[#This Row],[Alpha]]&gt;3%,Table2[[#This Row],[Tenure]]&gt;5),"Ready Now",IF(AND(Table2[[#This Row],[Alpha]]&gt;0,Table2[[#This Row],[Tenure]]&gt;3),"Ready Soon","Not Ready"))</f>
        <v>Ready Soon</v>
      </c>
    </row>
    <row r="1250" spans="1:41" x14ac:dyDescent="0.35">
      <c r="A1250">
        <v>27</v>
      </c>
      <c r="B1250" t="s">
        <v>32</v>
      </c>
      <c r="C1250">
        <v>3</v>
      </c>
      <c r="D1250" t="s">
        <v>29</v>
      </c>
      <c r="E1250" t="s">
        <v>36</v>
      </c>
      <c r="F1250">
        <v>4</v>
      </c>
      <c r="G1250" s="7">
        <v>3445</v>
      </c>
      <c r="H1250" t="s">
        <v>32</v>
      </c>
      <c r="I1250">
        <v>2</v>
      </c>
      <c r="J1250">
        <v>6</v>
      </c>
      <c r="K1250" s="5">
        <v>0.15</v>
      </c>
      <c r="L1250" s="5">
        <v>0.09</v>
      </c>
      <c r="M1250" s="6">
        <f t="shared" si="57"/>
        <v>0.06</v>
      </c>
      <c r="N1250" s="8">
        <f t="shared" si="58"/>
        <v>689</v>
      </c>
      <c r="O1250">
        <v>1200</v>
      </c>
      <c r="P1250" t="str">
        <f t="shared" si="59"/>
        <v>medium</v>
      </c>
      <c r="Q1250" t="s">
        <v>26</v>
      </c>
      <c r="R1250">
        <v>1054</v>
      </c>
      <c r="S1250" t="s">
        <v>34</v>
      </c>
      <c r="T1250">
        <v>8</v>
      </c>
      <c r="U1250">
        <v>3</v>
      </c>
      <c r="V1250" t="s">
        <v>40</v>
      </c>
      <c r="W1250">
        <v>67</v>
      </c>
      <c r="X1250">
        <v>3</v>
      </c>
      <c r="Y1250">
        <v>1</v>
      </c>
      <c r="Z1250" t="s">
        <v>31</v>
      </c>
      <c r="AA1250">
        <v>6152</v>
      </c>
      <c r="AB1250">
        <v>1</v>
      </c>
      <c r="AC1250">
        <v>11</v>
      </c>
      <c r="AD1250">
        <v>3</v>
      </c>
      <c r="AE1250">
        <v>3</v>
      </c>
      <c r="AF1250">
        <v>0</v>
      </c>
      <c r="AG1250">
        <v>6</v>
      </c>
      <c r="AH1250">
        <v>5</v>
      </c>
      <c r="AI1250">
        <v>2</v>
      </c>
      <c r="AJ1250">
        <v>1</v>
      </c>
      <c r="AK1250" t="str">
        <f>IF(Table2[[#This Row],[Alpha]]&gt;3%,"high performer",IF(Table2[[#This Row],[Alpha]]&gt;0%,"average performer","low performer"))</f>
        <v>high performer</v>
      </c>
      <c r="AL1250" s="8">
        <v>3574.6472781242401</v>
      </c>
      <c r="AM1250">
        <f>Table2[[#This Row],[Salary]]/Table2[[#This Row],[Market Salary]]</f>
        <v>0.96373144871729244</v>
      </c>
      <c r="AN1250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250" t="str">
        <f>IF(AND(Table2[[#This Row],[Alpha]]&gt;3%,Table2[[#This Row],[Tenure]]&gt;5),"Ready Now",IF(AND(Table2[[#This Row],[Alpha]]&gt;0,Table2[[#This Row],[Tenure]]&gt;3),"Ready Soon","Not Ready"))</f>
        <v>Ready Now</v>
      </c>
    </row>
    <row r="1251" spans="1:41" x14ac:dyDescent="0.35">
      <c r="A1251">
        <v>29</v>
      </c>
      <c r="B1251" t="s">
        <v>25</v>
      </c>
      <c r="C1251">
        <v>2</v>
      </c>
      <c r="D1251" t="s">
        <v>29</v>
      </c>
      <c r="E1251" t="s">
        <v>46</v>
      </c>
      <c r="F1251">
        <v>2</v>
      </c>
      <c r="G1251" s="7">
        <v>2760</v>
      </c>
      <c r="H1251" t="s">
        <v>32</v>
      </c>
      <c r="I1251">
        <v>3</v>
      </c>
      <c r="J1251">
        <v>2</v>
      </c>
      <c r="K1251" s="5">
        <v>0.08</v>
      </c>
      <c r="L1251" s="5">
        <v>0.11</v>
      </c>
      <c r="M1251" s="6">
        <f t="shared" si="57"/>
        <v>-0.03</v>
      </c>
      <c r="N1251" s="8">
        <f t="shared" si="58"/>
        <v>552</v>
      </c>
      <c r="O1251">
        <v>500</v>
      </c>
      <c r="P1251" t="str">
        <f t="shared" si="59"/>
        <v>low</v>
      </c>
      <c r="Q1251" t="s">
        <v>26</v>
      </c>
      <c r="R1251">
        <v>428</v>
      </c>
      <c r="S1251" t="s">
        <v>27</v>
      </c>
      <c r="T1251">
        <v>9</v>
      </c>
      <c r="U1251">
        <v>3</v>
      </c>
      <c r="V1251" t="s">
        <v>48</v>
      </c>
      <c r="W1251">
        <v>52</v>
      </c>
      <c r="X1251">
        <v>1</v>
      </c>
      <c r="Y1251">
        <v>1</v>
      </c>
      <c r="Z1251" t="s">
        <v>31</v>
      </c>
      <c r="AA1251">
        <v>14630</v>
      </c>
      <c r="AB1251">
        <v>1</v>
      </c>
      <c r="AC1251">
        <v>13</v>
      </c>
      <c r="AD1251">
        <v>3</v>
      </c>
      <c r="AE1251">
        <v>3</v>
      </c>
      <c r="AF1251">
        <v>0</v>
      </c>
      <c r="AG1251">
        <v>2</v>
      </c>
      <c r="AH1251">
        <v>3</v>
      </c>
      <c r="AI1251">
        <v>2</v>
      </c>
      <c r="AJ1251">
        <v>2</v>
      </c>
      <c r="AK1251" t="str">
        <f>IF(Table2[[#This Row],[Alpha]]&gt;3%,"high performer",IF(Table2[[#This Row],[Alpha]]&gt;0%,"average performer","low performer"))</f>
        <v>low performer</v>
      </c>
      <c r="AL1251" s="8">
        <v>2929.148785997364</v>
      </c>
      <c r="AM1251">
        <f>Table2[[#This Row],[Salary]]/Table2[[#This Row],[Market Salary]]</f>
        <v>0.94225326251572794</v>
      </c>
      <c r="AN1251" t="str">
        <f>IF(AND(Table2[[#This Row],[Alpha]]&gt;3%,Table2[[#This Row],[Salary]]&lt;MEDIAN(G:G)),"Underpaid",IF(AND(Table2[[#This Row],[Alpha]]&lt;0,Table2[[#This Row],[Salary]]&gt;MEDIAN(G:G)),"Overpaid","Fair"))</f>
        <v>Fair</v>
      </c>
      <c r="AO1251" t="str">
        <f>IF(AND(Table2[[#This Row],[Alpha]]&gt;3%,Table2[[#This Row],[Tenure]]&gt;5),"Ready Now",IF(AND(Table2[[#This Row],[Alpha]]&gt;0,Table2[[#This Row],[Tenure]]&gt;3),"Ready Soon","Not Ready"))</f>
        <v>Not Ready</v>
      </c>
    </row>
    <row r="1252" spans="1:41" x14ac:dyDescent="0.35">
      <c r="A1252">
        <v>29</v>
      </c>
      <c r="B1252" t="s">
        <v>32</v>
      </c>
      <c r="C1252">
        <v>4</v>
      </c>
      <c r="D1252" t="s">
        <v>35</v>
      </c>
      <c r="E1252" t="s">
        <v>43</v>
      </c>
      <c r="F1252">
        <v>3</v>
      </c>
      <c r="G1252" s="7">
        <v>6294</v>
      </c>
      <c r="H1252" t="s">
        <v>25</v>
      </c>
      <c r="I1252">
        <v>4</v>
      </c>
      <c r="J1252">
        <v>3</v>
      </c>
      <c r="K1252" s="5">
        <v>0.15</v>
      </c>
      <c r="L1252" s="5">
        <v>0.11</v>
      </c>
      <c r="M1252" s="6">
        <f t="shared" si="57"/>
        <v>3.9999999999999994E-2</v>
      </c>
      <c r="N1252" s="8">
        <f t="shared" si="58"/>
        <v>1258.8000000000002</v>
      </c>
      <c r="O1252">
        <v>4500</v>
      </c>
      <c r="P1252" t="str">
        <f t="shared" si="59"/>
        <v>low</v>
      </c>
      <c r="Q1252" t="s">
        <v>33</v>
      </c>
      <c r="R1252">
        <v>461</v>
      </c>
      <c r="S1252" t="s">
        <v>34</v>
      </c>
      <c r="T1252">
        <v>1</v>
      </c>
      <c r="U1252">
        <v>3</v>
      </c>
      <c r="V1252" t="s">
        <v>28</v>
      </c>
      <c r="W1252">
        <v>70</v>
      </c>
      <c r="X1252">
        <v>4</v>
      </c>
      <c r="Y1252">
        <v>2</v>
      </c>
      <c r="Z1252" t="s">
        <v>31</v>
      </c>
      <c r="AA1252">
        <v>23060</v>
      </c>
      <c r="AB1252">
        <v>8</v>
      </c>
      <c r="AC1252">
        <v>12</v>
      </c>
      <c r="AD1252">
        <v>3</v>
      </c>
      <c r="AE1252">
        <v>4</v>
      </c>
      <c r="AF1252">
        <v>0</v>
      </c>
      <c r="AG1252">
        <v>10</v>
      </c>
      <c r="AH1252">
        <v>5</v>
      </c>
      <c r="AI1252">
        <v>2</v>
      </c>
      <c r="AJ1252">
        <v>0</v>
      </c>
      <c r="AK1252" t="str">
        <f>IF(Table2[[#This Row],[Alpha]]&gt;3%,"high performer",IF(Table2[[#This Row],[Alpha]]&gt;0%,"average performer","low performer"))</f>
        <v>high performer</v>
      </c>
      <c r="AL1252" s="8">
        <v>6634.4579354415546</v>
      </c>
      <c r="AM1252">
        <f>Table2[[#This Row],[Salary]]/Table2[[#This Row],[Market Salary]]</f>
        <v>0.94868338321616086</v>
      </c>
      <c r="AN1252" t="str">
        <f>IF(AND(Table2[[#This Row],[Alpha]]&gt;3%,Table2[[#This Row],[Salary]]&lt;MEDIAN(G:G)),"Underpaid",IF(AND(Table2[[#This Row],[Alpha]]&lt;0,Table2[[#This Row],[Salary]]&gt;MEDIAN(G:G)),"Overpaid","Fair"))</f>
        <v>Fair</v>
      </c>
      <c r="AO1252" t="str">
        <f>IF(AND(Table2[[#This Row],[Alpha]]&gt;3%,Table2[[#This Row],[Tenure]]&gt;5),"Ready Now",IF(AND(Table2[[#This Row],[Alpha]]&gt;0,Table2[[#This Row],[Tenure]]&gt;3),"Ready Soon","Not Ready"))</f>
        <v>Not Ready</v>
      </c>
    </row>
    <row r="1253" spans="1:41" x14ac:dyDescent="0.35">
      <c r="A1253">
        <v>30</v>
      </c>
      <c r="B1253" t="s">
        <v>32</v>
      </c>
      <c r="C1253">
        <v>3</v>
      </c>
      <c r="D1253" t="s">
        <v>35</v>
      </c>
      <c r="E1253" t="s">
        <v>30</v>
      </c>
      <c r="F1253">
        <v>1</v>
      </c>
      <c r="G1253" s="7">
        <v>7140</v>
      </c>
      <c r="H1253" t="s">
        <v>32</v>
      </c>
      <c r="I1253">
        <v>3</v>
      </c>
      <c r="J1253">
        <v>7</v>
      </c>
      <c r="K1253" s="5">
        <v>0.15</v>
      </c>
      <c r="L1253" s="5">
        <v>0.11</v>
      </c>
      <c r="M1253" s="6">
        <f t="shared" si="57"/>
        <v>3.9999999999999994E-2</v>
      </c>
      <c r="N1253" s="8">
        <f t="shared" si="58"/>
        <v>1428</v>
      </c>
      <c r="O1253">
        <v>3000</v>
      </c>
      <c r="P1253" t="str">
        <f t="shared" si="59"/>
        <v>low</v>
      </c>
      <c r="Q1253" t="s">
        <v>26</v>
      </c>
      <c r="R1253">
        <v>979</v>
      </c>
      <c r="S1253" t="s">
        <v>27</v>
      </c>
      <c r="T1253">
        <v>15</v>
      </c>
      <c r="U1253">
        <v>2</v>
      </c>
      <c r="V1253" t="s">
        <v>48</v>
      </c>
      <c r="W1253">
        <v>94</v>
      </c>
      <c r="X1253">
        <v>2</v>
      </c>
      <c r="Y1253">
        <v>3</v>
      </c>
      <c r="Z1253" t="s">
        <v>41</v>
      </c>
      <c r="AA1253">
        <v>3088</v>
      </c>
      <c r="AB1253">
        <v>2</v>
      </c>
      <c r="AC1253">
        <v>11</v>
      </c>
      <c r="AD1253">
        <v>3</v>
      </c>
      <c r="AE1253">
        <v>1</v>
      </c>
      <c r="AF1253">
        <v>1</v>
      </c>
      <c r="AG1253">
        <v>12</v>
      </c>
      <c r="AH1253">
        <v>2</v>
      </c>
      <c r="AI1253">
        <v>7</v>
      </c>
      <c r="AJ1253">
        <v>1</v>
      </c>
      <c r="AK1253" t="str">
        <f>IF(Table2[[#This Row],[Alpha]]&gt;3%,"high performer",IF(Table2[[#This Row],[Alpha]]&gt;0%,"average performer","low performer"))</f>
        <v>high performer</v>
      </c>
      <c r="AL1253" s="8">
        <v>8116.7805117729613</v>
      </c>
      <c r="AM1253">
        <f>Table2[[#This Row],[Salary]]/Table2[[#This Row],[Market Salary]]</f>
        <v>0.87965911972657229</v>
      </c>
      <c r="AN1253" t="str">
        <f>IF(AND(Table2[[#This Row],[Alpha]]&gt;3%,Table2[[#This Row],[Salary]]&lt;MEDIAN(G:G)),"Underpaid",IF(AND(Table2[[#This Row],[Alpha]]&lt;0,Table2[[#This Row],[Salary]]&gt;MEDIAN(G:G)),"Overpaid","Fair"))</f>
        <v>Fair</v>
      </c>
      <c r="AO1253" t="str">
        <f>IF(AND(Table2[[#This Row],[Alpha]]&gt;3%,Table2[[#This Row],[Tenure]]&gt;5),"Ready Now",IF(AND(Table2[[#This Row],[Alpha]]&gt;0,Table2[[#This Row],[Tenure]]&gt;3),"Ready Soon","Not Ready"))</f>
        <v>Ready Now</v>
      </c>
    </row>
    <row r="1254" spans="1:41" x14ac:dyDescent="0.35">
      <c r="A1254">
        <v>34</v>
      </c>
      <c r="B1254" t="s">
        <v>32</v>
      </c>
      <c r="C1254">
        <v>4</v>
      </c>
      <c r="D1254" t="s">
        <v>35</v>
      </c>
      <c r="E1254" t="s">
        <v>36</v>
      </c>
      <c r="F1254">
        <v>4</v>
      </c>
      <c r="G1254" s="7">
        <v>2932</v>
      </c>
      <c r="H1254" t="s">
        <v>25</v>
      </c>
      <c r="I1254">
        <v>3</v>
      </c>
      <c r="J1254">
        <v>5</v>
      </c>
      <c r="K1254" s="5">
        <v>0.12</v>
      </c>
      <c r="L1254" s="5">
        <v>0.1</v>
      </c>
      <c r="M1254" s="6">
        <f t="shared" si="57"/>
        <v>1.999999999999999E-2</v>
      </c>
      <c r="N1254" s="8">
        <f t="shared" si="58"/>
        <v>586.4</v>
      </c>
      <c r="O1254">
        <v>1200</v>
      </c>
      <c r="P1254" t="str">
        <f t="shared" si="59"/>
        <v>medium</v>
      </c>
      <c r="Q1254" t="s">
        <v>26</v>
      </c>
      <c r="R1254">
        <v>181</v>
      </c>
      <c r="S1254" t="s">
        <v>34</v>
      </c>
      <c r="T1254">
        <v>2</v>
      </c>
      <c r="U1254">
        <v>4</v>
      </c>
      <c r="V1254" t="s">
        <v>40</v>
      </c>
      <c r="W1254">
        <v>97</v>
      </c>
      <c r="X1254">
        <v>4</v>
      </c>
      <c r="Y1254">
        <v>1</v>
      </c>
      <c r="Z1254" t="s">
        <v>37</v>
      </c>
      <c r="AA1254">
        <v>5586</v>
      </c>
      <c r="AB1254">
        <v>0</v>
      </c>
      <c r="AC1254">
        <v>14</v>
      </c>
      <c r="AD1254">
        <v>3</v>
      </c>
      <c r="AE1254">
        <v>1</v>
      </c>
      <c r="AF1254">
        <v>3</v>
      </c>
      <c r="AG1254">
        <v>6</v>
      </c>
      <c r="AH1254">
        <v>3</v>
      </c>
      <c r="AI1254">
        <v>0</v>
      </c>
      <c r="AJ1254">
        <v>1</v>
      </c>
      <c r="AK1254" t="str">
        <f>IF(Table2[[#This Row],[Alpha]]&gt;3%,"high performer",IF(Table2[[#This Row],[Alpha]]&gt;0%,"average performer","low performer"))</f>
        <v>average performer</v>
      </c>
      <c r="AL1254" s="8">
        <v>2941.306145115921</v>
      </c>
      <c r="AM1254">
        <f>Table2[[#This Row],[Salary]]/Table2[[#This Row],[Market Salary]]</f>
        <v>0.99683605015704535</v>
      </c>
      <c r="AN1254" t="str">
        <f>IF(AND(Table2[[#This Row],[Alpha]]&gt;3%,Table2[[#This Row],[Salary]]&lt;MEDIAN(G:G)),"Underpaid",IF(AND(Table2[[#This Row],[Alpha]]&lt;0,Table2[[#This Row],[Salary]]&gt;MEDIAN(G:G)),"Overpaid","Fair"))</f>
        <v>Fair</v>
      </c>
      <c r="AO1254" t="str">
        <f>IF(AND(Table2[[#This Row],[Alpha]]&gt;3%,Table2[[#This Row],[Tenure]]&gt;5),"Ready Now",IF(AND(Table2[[#This Row],[Alpha]]&gt;0,Table2[[#This Row],[Tenure]]&gt;3),"Ready Soon","Not Ready"))</f>
        <v>Ready Soon</v>
      </c>
    </row>
    <row r="1255" spans="1:41" x14ac:dyDescent="0.35">
      <c r="A1255">
        <v>33</v>
      </c>
      <c r="B1255" t="s">
        <v>32</v>
      </c>
      <c r="C1255">
        <v>4</v>
      </c>
      <c r="D1255" t="s">
        <v>29</v>
      </c>
      <c r="E1255" t="s">
        <v>30</v>
      </c>
      <c r="F1255">
        <v>2</v>
      </c>
      <c r="G1255" s="7">
        <v>5147</v>
      </c>
      <c r="H1255" t="s">
        <v>32</v>
      </c>
      <c r="I1255">
        <v>2</v>
      </c>
      <c r="J1255">
        <v>11</v>
      </c>
      <c r="K1255" s="5">
        <v>0.12</v>
      </c>
      <c r="L1255" s="5">
        <v>0.11</v>
      </c>
      <c r="M1255" s="6">
        <f t="shared" si="57"/>
        <v>9.999999999999995E-3</v>
      </c>
      <c r="N1255" s="8">
        <f t="shared" si="58"/>
        <v>1029.4000000000001</v>
      </c>
      <c r="O1255">
        <v>4500</v>
      </c>
      <c r="P1255" t="str">
        <f t="shared" si="59"/>
        <v>low</v>
      </c>
      <c r="Q1255" t="s">
        <v>44</v>
      </c>
      <c r="R1255">
        <v>1283</v>
      </c>
      <c r="S1255" t="s">
        <v>27</v>
      </c>
      <c r="T1255">
        <v>2</v>
      </c>
      <c r="U1255">
        <v>3</v>
      </c>
      <c r="V1255" t="s">
        <v>48</v>
      </c>
      <c r="W1255">
        <v>62</v>
      </c>
      <c r="X1255">
        <v>3</v>
      </c>
      <c r="Y1255">
        <v>2</v>
      </c>
      <c r="Z1255" t="s">
        <v>31</v>
      </c>
      <c r="AA1255">
        <v>10697</v>
      </c>
      <c r="AB1255">
        <v>8</v>
      </c>
      <c r="AC1255">
        <v>15</v>
      </c>
      <c r="AD1255">
        <v>3</v>
      </c>
      <c r="AE1255">
        <v>4</v>
      </c>
      <c r="AF1255">
        <v>0</v>
      </c>
      <c r="AG1255">
        <v>13</v>
      </c>
      <c r="AH1255">
        <v>2</v>
      </c>
      <c r="AI1255">
        <v>7</v>
      </c>
      <c r="AJ1255">
        <v>1</v>
      </c>
      <c r="AK1255" t="str">
        <f>IF(Table2[[#This Row],[Alpha]]&gt;3%,"high performer",IF(Table2[[#This Row],[Alpha]]&gt;0%,"average performer","low performer"))</f>
        <v>average performer</v>
      </c>
      <c r="AL1255" s="8">
        <v>6100.9223101234993</v>
      </c>
      <c r="AM1255">
        <f>Table2[[#This Row],[Salary]]/Table2[[#This Row],[Market Salary]]</f>
        <v>0.84364293435754478</v>
      </c>
      <c r="AN1255" t="str">
        <f>IF(AND(Table2[[#This Row],[Alpha]]&gt;3%,Table2[[#This Row],[Salary]]&lt;MEDIAN(G:G)),"Underpaid",IF(AND(Table2[[#This Row],[Alpha]]&lt;0,Table2[[#This Row],[Salary]]&gt;MEDIAN(G:G)),"Overpaid","Fair"))</f>
        <v>Fair</v>
      </c>
      <c r="AO1255" t="str">
        <f>IF(AND(Table2[[#This Row],[Alpha]]&gt;3%,Table2[[#This Row],[Tenure]]&gt;5),"Ready Now",IF(AND(Table2[[#This Row],[Alpha]]&gt;0,Table2[[#This Row],[Tenure]]&gt;3),"Ready Soon","Not Ready"))</f>
        <v>Ready Soon</v>
      </c>
    </row>
    <row r="1256" spans="1:41" x14ac:dyDescent="0.35">
      <c r="A1256">
        <v>49</v>
      </c>
      <c r="B1256" t="s">
        <v>32</v>
      </c>
      <c r="C1256">
        <v>4</v>
      </c>
      <c r="D1256" t="s">
        <v>29</v>
      </c>
      <c r="E1256" t="s">
        <v>30</v>
      </c>
      <c r="F1256">
        <v>4</v>
      </c>
      <c r="G1256" s="7">
        <v>4507</v>
      </c>
      <c r="H1256" t="s">
        <v>32</v>
      </c>
      <c r="I1256">
        <v>4</v>
      </c>
      <c r="J1256">
        <v>5</v>
      </c>
      <c r="K1256" s="5">
        <v>0.08</v>
      </c>
      <c r="L1256" s="5">
        <v>0.09</v>
      </c>
      <c r="M1256" s="6">
        <f t="shared" si="57"/>
        <v>-9.999999999999995E-3</v>
      </c>
      <c r="N1256" s="8">
        <f t="shared" si="58"/>
        <v>901.40000000000009</v>
      </c>
      <c r="O1256">
        <v>500</v>
      </c>
      <c r="P1256" t="str">
        <f t="shared" si="59"/>
        <v>low</v>
      </c>
      <c r="Q1256" t="s">
        <v>26</v>
      </c>
      <c r="R1256">
        <v>1313</v>
      </c>
      <c r="S1256" t="s">
        <v>27</v>
      </c>
      <c r="T1256">
        <v>11</v>
      </c>
      <c r="U1256">
        <v>4</v>
      </c>
      <c r="V1256" t="s">
        <v>48</v>
      </c>
      <c r="W1256">
        <v>80</v>
      </c>
      <c r="X1256">
        <v>3</v>
      </c>
      <c r="Y1256">
        <v>2</v>
      </c>
      <c r="Z1256" t="s">
        <v>31</v>
      </c>
      <c r="AA1256">
        <v>8191</v>
      </c>
      <c r="AB1256">
        <v>3</v>
      </c>
      <c r="AC1256">
        <v>12</v>
      </c>
      <c r="AD1256">
        <v>3</v>
      </c>
      <c r="AE1256">
        <v>3</v>
      </c>
      <c r="AF1256">
        <v>0</v>
      </c>
      <c r="AG1256">
        <v>8</v>
      </c>
      <c r="AH1256">
        <v>1</v>
      </c>
      <c r="AI1256">
        <v>1</v>
      </c>
      <c r="AJ1256">
        <v>0</v>
      </c>
      <c r="AK1256" t="str">
        <f>IF(Table2[[#This Row],[Alpha]]&gt;3%,"high performer",IF(Table2[[#This Row],[Alpha]]&gt;0%,"average performer","low performer"))</f>
        <v>low performer</v>
      </c>
      <c r="AL1256" s="8">
        <v>5525.6536398685548</v>
      </c>
      <c r="AM1256">
        <f>Table2[[#This Row],[Salary]]/Table2[[#This Row],[Market Salary]]</f>
        <v>0.81565011014827438</v>
      </c>
      <c r="AN1256" t="str">
        <f>IF(AND(Table2[[#This Row],[Alpha]]&gt;3%,Table2[[#This Row],[Salary]]&lt;MEDIAN(G:G)),"Underpaid",IF(AND(Table2[[#This Row],[Alpha]]&lt;0,Table2[[#This Row],[Salary]]&gt;MEDIAN(G:G)),"Overpaid","Fair"))</f>
        <v>Fair</v>
      </c>
      <c r="AO1256" t="str">
        <f>IF(AND(Table2[[#This Row],[Alpha]]&gt;3%,Table2[[#This Row],[Tenure]]&gt;5),"Ready Now",IF(AND(Table2[[#This Row],[Alpha]]&gt;0,Table2[[#This Row],[Tenure]]&gt;3),"Ready Soon","Not Ready"))</f>
        <v>Not Ready</v>
      </c>
    </row>
    <row r="1257" spans="1:41" x14ac:dyDescent="0.35">
      <c r="A1257">
        <v>33</v>
      </c>
      <c r="B1257" t="s">
        <v>25</v>
      </c>
      <c r="C1257">
        <v>1</v>
      </c>
      <c r="D1257" t="s">
        <v>29</v>
      </c>
      <c r="E1257" t="s">
        <v>30</v>
      </c>
      <c r="F1257">
        <v>1</v>
      </c>
      <c r="G1257" s="7">
        <v>8564</v>
      </c>
      <c r="H1257" t="s">
        <v>25</v>
      </c>
      <c r="I1257">
        <v>2</v>
      </c>
      <c r="J1257">
        <v>0</v>
      </c>
      <c r="K1257" s="5">
        <v>0.15</v>
      </c>
      <c r="L1257" s="5">
        <v>7.0000000000000007E-2</v>
      </c>
      <c r="M1257" s="6">
        <f t="shared" si="57"/>
        <v>7.9999999999999988E-2</v>
      </c>
      <c r="N1257" s="8">
        <f t="shared" si="58"/>
        <v>1712.8000000000002</v>
      </c>
      <c r="O1257">
        <v>1200</v>
      </c>
      <c r="P1257" t="str">
        <f t="shared" si="59"/>
        <v>low</v>
      </c>
      <c r="Q1257" t="s">
        <v>26</v>
      </c>
      <c r="R1257">
        <v>211</v>
      </c>
      <c r="S1257" t="s">
        <v>27</v>
      </c>
      <c r="T1257">
        <v>16</v>
      </c>
      <c r="U1257">
        <v>3</v>
      </c>
      <c r="V1257" t="s">
        <v>28</v>
      </c>
      <c r="W1257">
        <v>74</v>
      </c>
      <c r="X1257">
        <v>3</v>
      </c>
      <c r="Y1257">
        <v>3</v>
      </c>
      <c r="Z1257" t="s">
        <v>31</v>
      </c>
      <c r="AA1257">
        <v>10092</v>
      </c>
      <c r="AB1257">
        <v>2</v>
      </c>
      <c r="AC1257">
        <v>20</v>
      </c>
      <c r="AD1257">
        <v>4</v>
      </c>
      <c r="AE1257">
        <v>3</v>
      </c>
      <c r="AF1257">
        <v>0</v>
      </c>
      <c r="AG1257">
        <v>11</v>
      </c>
      <c r="AH1257">
        <v>2</v>
      </c>
      <c r="AI1257">
        <v>0</v>
      </c>
      <c r="AJ1257">
        <v>0</v>
      </c>
      <c r="AK1257" t="str">
        <f>IF(Table2[[#This Row],[Alpha]]&gt;3%,"high performer",IF(Table2[[#This Row],[Alpha]]&gt;0%,"average performer","low performer"))</f>
        <v>high performer</v>
      </c>
      <c r="AL1257" s="8">
        <v>10079.955273529016</v>
      </c>
      <c r="AM1257">
        <f>Table2[[#This Row],[Salary]]/Table2[[#This Row],[Market Salary]]</f>
        <v>0.8496069444365425</v>
      </c>
      <c r="AN1257" t="str">
        <f>IF(AND(Table2[[#This Row],[Alpha]]&gt;3%,Table2[[#This Row],[Salary]]&lt;MEDIAN(G:G)),"Underpaid",IF(AND(Table2[[#This Row],[Alpha]]&lt;0,Table2[[#This Row],[Salary]]&gt;MEDIAN(G:G)),"Overpaid","Fair"))</f>
        <v>Fair</v>
      </c>
      <c r="AO1257" t="str">
        <f>IF(AND(Table2[[#This Row],[Alpha]]&gt;3%,Table2[[#This Row],[Tenure]]&gt;5),"Ready Now",IF(AND(Table2[[#This Row],[Alpha]]&gt;0,Table2[[#This Row],[Tenure]]&gt;3),"Ready Soon","Not Ready"))</f>
        <v>Not Ready</v>
      </c>
    </row>
    <row r="1258" spans="1:41" x14ac:dyDescent="0.35">
      <c r="A1258">
        <v>38</v>
      </c>
      <c r="B1258" t="s">
        <v>32</v>
      </c>
      <c r="C1258">
        <v>3</v>
      </c>
      <c r="D1258" t="s">
        <v>29</v>
      </c>
      <c r="E1258" t="s">
        <v>39</v>
      </c>
      <c r="F1258">
        <v>2</v>
      </c>
      <c r="G1258" s="7">
        <v>2468</v>
      </c>
      <c r="H1258" t="s">
        <v>32</v>
      </c>
      <c r="I1258">
        <v>2</v>
      </c>
      <c r="J1258">
        <v>6</v>
      </c>
      <c r="K1258" s="5">
        <v>0.15</v>
      </c>
      <c r="L1258" s="5">
        <v>0.11</v>
      </c>
      <c r="M1258" s="6">
        <f t="shared" si="57"/>
        <v>3.9999999999999994E-2</v>
      </c>
      <c r="N1258" s="8">
        <f t="shared" si="58"/>
        <v>493.6</v>
      </c>
      <c r="O1258">
        <v>1200</v>
      </c>
      <c r="P1258" t="str">
        <f t="shared" si="59"/>
        <v>medium</v>
      </c>
      <c r="Q1258" t="s">
        <v>33</v>
      </c>
      <c r="R1258">
        <v>594</v>
      </c>
      <c r="S1258" t="s">
        <v>34</v>
      </c>
      <c r="T1258">
        <v>2</v>
      </c>
      <c r="U1258">
        <v>2</v>
      </c>
      <c r="V1258" t="s">
        <v>40</v>
      </c>
      <c r="W1258">
        <v>75</v>
      </c>
      <c r="X1258">
        <v>2</v>
      </c>
      <c r="Y1258">
        <v>1</v>
      </c>
      <c r="Z1258" t="s">
        <v>37</v>
      </c>
      <c r="AA1258">
        <v>15963</v>
      </c>
      <c r="AB1258">
        <v>4</v>
      </c>
      <c r="AC1258">
        <v>14</v>
      </c>
      <c r="AD1258">
        <v>3</v>
      </c>
      <c r="AE1258">
        <v>2</v>
      </c>
      <c r="AF1258">
        <v>1</v>
      </c>
      <c r="AG1258">
        <v>9</v>
      </c>
      <c r="AH1258">
        <v>4</v>
      </c>
      <c r="AI1258">
        <v>1</v>
      </c>
      <c r="AJ1258">
        <v>0</v>
      </c>
      <c r="AK1258" t="str">
        <f>IF(Table2[[#This Row],[Alpha]]&gt;3%,"high performer",IF(Table2[[#This Row],[Alpha]]&gt;0%,"average performer","low performer"))</f>
        <v>high performer</v>
      </c>
      <c r="AL1258" s="8">
        <v>2770.9962185916484</v>
      </c>
      <c r="AM1258">
        <f>Table2[[#This Row],[Salary]]/Table2[[#This Row],[Market Salary]]</f>
        <v>0.89065440921256633</v>
      </c>
      <c r="AN1258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258" t="str">
        <f>IF(AND(Table2[[#This Row],[Alpha]]&gt;3%,Table2[[#This Row],[Tenure]]&gt;5),"Ready Now",IF(AND(Table2[[#This Row],[Alpha]]&gt;0,Table2[[#This Row],[Tenure]]&gt;3),"Ready Soon","Not Ready"))</f>
        <v>Ready Now</v>
      </c>
    </row>
    <row r="1259" spans="1:41" x14ac:dyDescent="0.35">
      <c r="A1259">
        <v>31</v>
      </c>
      <c r="B1259" t="s">
        <v>25</v>
      </c>
      <c r="C1259">
        <v>1</v>
      </c>
      <c r="D1259" t="s">
        <v>35</v>
      </c>
      <c r="E1259" t="s">
        <v>30</v>
      </c>
      <c r="F1259">
        <v>3</v>
      </c>
      <c r="G1259" s="7">
        <v>8161</v>
      </c>
      <c r="H1259" t="s">
        <v>32</v>
      </c>
      <c r="I1259">
        <v>3</v>
      </c>
      <c r="J1259">
        <v>1</v>
      </c>
      <c r="K1259" s="5">
        <v>0.08</v>
      </c>
      <c r="L1259" s="5">
        <v>0.09</v>
      </c>
      <c r="M1259" s="6">
        <f t="shared" si="57"/>
        <v>-9.999999999999995E-3</v>
      </c>
      <c r="N1259" s="8">
        <f t="shared" si="58"/>
        <v>1632.2</v>
      </c>
      <c r="O1259">
        <v>1200</v>
      </c>
      <c r="P1259" t="str">
        <f t="shared" si="59"/>
        <v>low</v>
      </c>
      <c r="Q1259" t="s">
        <v>26</v>
      </c>
      <c r="R1259">
        <v>1079</v>
      </c>
      <c r="S1259" t="s">
        <v>27</v>
      </c>
      <c r="T1259">
        <v>16</v>
      </c>
      <c r="U1259">
        <v>4</v>
      </c>
      <c r="V1259" t="s">
        <v>48</v>
      </c>
      <c r="W1259">
        <v>70</v>
      </c>
      <c r="X1259">
        <v>3</v>
      </c>
      <c r="Y1259">
        <v>3</v>
      </c>
      <c r="Z1259" t="s">
        <v>37</v>
      </c>
      <c r="AA1259">
        <v>19002</v>
      </c>
      <c r="AB1259">
        <v>2</v>
      </c>
      <c r="AC1259">
        <v>13</v>
      </c>
      <c r="AD1259">
        <v>3</v>
      </c>
      <c r="AE1259">
        <v>1</v>
      </c>
      <c r="AF1259">
        <v>3</v>
      </c>
      <c r="AG1259">
        <v>10</v>
      </c>
      <c r="AH1259">
        <v>2</v>
      </c>
      <c r="AI1259">
        <v>0</v>
      </c>
      <c r="AJ1259">
        <v>0</v>
      </c>
      <c r="AK1259" t="str">
        <f>IF(Table2[[#This Row],[Alpha]]&gt;3%,"high performer",IF(Table2[[#This Row],[Alpha]]&gt;0%,"average performer","low performer"))</f>
        <v>low performer</v>
      </c>
      <c r="AL1259" s="8">
        <v>8710.0632751369358</v>
      </c>
      <c r="AM1259">
        <f>Table2[[#This Row],[Salary]]/Table2[[#This Row],[Market Salary]]</f>
        <v>0.93696219444188789</v>
      </c>
      <c r="AN1259" t="str">
        <f>IF(AND(Table2[[#This Row],[Alpha]]&gt;3%,Table2[[#This Row],[Salary]]&lt;MEDIAN(G:G)),"Underpaid",IF(AND(Table2[[#This Row],[Alpha]]&lt;0,Table2[[#This Row],[Salary]]&gt;MEDIAN(G:G)),"Overpaid","Fair"))</f>
        <v>Overpaid</v>
      </c>
      <c r="AO1259" t="str">
        <f>IF(AND(Table2[[#This Row],[Alpha]]&gt;3%,Table2[[#This Row],[Tenure]]&gt;5),"Ready Now",IF(AND(Table2[[#This Row],[Alpha]]&gt;0,Table2[[#This Row],[Tenure]]&gt;3),"Ready Soon","Not Ready"))</f>
        <v>Not Ready</v>
      </c>
    </row>
    <row r="1260" spans="1:41" x14ac:dyDescent="0.35">
      <c r="A1260">
        <v>29</v>
      </c>
      <c r="B1260" t="s">
        <v>32</v>
      </c>
      <c r="C1260">
        <v>4</v>
      </c>
      <c r="D1260" t="s">
        <v>29</v>
      </c>
      <c r="E1260" t="s">
        <v>36</v>
      </c>
      <c r="F1260">
        <v>1</v>
      </c>
      <c r="G1260" s="7">
        <v>2109</v>
      </c>
      <c r="H1260" t="s">
        <v>32</v>
      </c>
      <c r="I1260">
        <v>3</v>
      </c>
      <c r="J1260">
        <v>1</v>
      </c>
      <c r="K1260" s="5">
        <v>0.1</v>
      </c>
      <c r="L1260" s="5">
        <v>0.09</v>
      </c>
      <c r="M1260" s="6">
        <f t="shared" si="57"/>
        <v>1.0000000000000009E-2</v>
      </c>
      <c r="N1260" s="8">
        <f t="shared" si="58"/>
        <v>421.8</v>
      </c>
      <c r="O1260">
        <v>500</v>
      </c>
      <c r="P1260" t="str">
        <f t="shared" si="59"/>
        <v>medium</v>
      </c>
      <c r="Q1260" t="s">
        <v>26</v>
      </c>
      <c r="R1260">
        <v>590</v>
      </c>
      <c r="S1260" t="s">
        <v>34</v>
      </c>
      <c r="T1260">
        <v>4</v>
      </c>
      <c r="U1260">
        <v>3</v>
      </c>
      <c r="V1260" t="s">
        <v>49</v>
      </c>
      <c r="W1260">
        <v>91</v>
      </c>
      <c r="X1260">
        <v>2</v>
      </c>
      <c r="Y1260">
        <v>1</v>
      </c>
      <c r="Z1260" t="s">
        <v>41</v>
      </c>
      <c r="AA1260">
        <v>10007</v>
      </c>
      <c r="AB1260">
        <v>1</v>
      </c>
      <c r="AC1260">
        <v>13</v>
      </c>
      <c r="AD1260">
        <v>3</v>
      </c>
      <c r="AE1260">
        <v>3</v>
      </c>
      <c r="AF1260">
        <v>1</v>
      </c>
      <c r="AG1260">
        <v>1</v>
      </c>
      <c r="AH1260">
        <v>2</v>
      </c>
      <c r="AI1260">
        <v>0</v>
      </c>
      <c r="AJ1260">
        <v>0</v>
      </c>
      <c r="AK1260" t="str">
        <f>IF(Table2[[#This Row],[Alpha]]&gt;3%,"high performer",IF(Table2[[#This Row],[Alpha]]&gt;0%,"average performer","low performer"))</f>
        <v>average performer</v>
      </c>
      <c r="AL1260" s="8">
        <v>2244.2687196531324</v>
      </c>
      <c r="AM1260">
        <f>Table2[[#This Row],[Salary]]/Table2[[#This Row],[Market Salary]]</f>
        <v>0.93972703960600623</v>
      </c>
      <c r="AN1260" t="str">
        <f>IF(AND(Table2[[#This Row],[Alpha]]&gt;3%,Table2[[#This Row],[Salary]]&lt;MEDIAN(G:G)),"Underpaid",IF(AND(Table2[[#This Row],[Alpha]]&lt;0,Table2[[#This Row],[Salary]]&gt;MEDIAN(G:G)),"Overpaid","Fair"))</f>
        <v>Fair</v>
      </c>
      <c r="AO1260" t="str">
        <f>IF(AND(Table2[[#This Row],[Alpha]]&gt;3%,Table2[[#This Row],[Tenure]]&gt;5),"Ready Now",IF(AND(Table2[[#This Row],[Alpha]]&gt;0,Table2[[#This Row],[Tenure]]&gt;3),"Ready Soon","Not Ready"))</f>
        <v>Not Ready</v>
      </c>
    </row>
    <row r="1261" spans="1:41" x14ac:dyDescent="0.35">
      <c r="A1261">
        <v>30</v>
      </c>
      <c r="B1261" t="s">
        <v>32</v>
      </c>
      <c r="C1261">
        <v>3</v>
      </c>
      <c r="D1261" t="s">
        <v>35</v>
      </c>
      <c r="E1261" t="s">
        <v>43</v>
      </c>
      <c r="F1261">
        <v>3</v>
      </c>
      <c r="G1261" s="7">
        <v>5294</v>
      </c>
      <c r="H1261" t="s">
        <v>32</v>
      </c>
      <c r="I1261">
        <v>3</v>
      </c>
      <c r="J1261">
        <v>7</v>
      </c>
      <c r="K1261" s="5">
        <v>0.1</v>
      </c>
      <c r="L1261" s="5">
        <v>0.11</v>
      </c>
      <c r="M1261" s="6">
        <f t="shared" si="57"/>
        <v>-9.999999999999995E-3</v>
      </c>
      <c r="N1261" s="8">
        <f t="shared" si="58"/>
        <v>1058.8</v>
      </c>
      <c r="O1261">
        <v>3000</v>
      </c>
      <c r="P1261" t="str">
        <f t="shared" si="59"/>
        <v>low</v>
      </c>
      <c r="Q1261" t="s">
        <v>26</v>
      </c>
      <c r="R1261">
        <v>305</v>
      </c>
      <c r="S1261" t="s">
        <v>34</v>
      </c>
      <c r="T1261">
        <v>16</v>
      </c>
      <c r="U1261">
        <v>3</v>
      </c>
      <c r="V1261" t="s">
        <v>28</v>
      </c>
      <c r="W1261">
        <v>58</v>
      </c>
      <c r="X1261">
        <v>4</v>
      </c>
      <c r="Y1261">
        <v>2</v>
      </c>
      <c r="Z1261" t="s">
        <v>37</v>
      </c>
      <c r="AA1261">
        <v>9128</v>
      </c>
      <c r="AB1261">
        <v>3</v>
      </c>
      <c r="AC1261">
        <v>16</v>
      </c>
      <c r="AD1261">
        <v>3</v>
      </c>
      <c r="AE1261">
        <v>3</v>
      </c>
      <c r="AF1261">
        <v>1</v>
      </c>
      <c r="AG1261">
        <v>10</v>
      </c>
      <c r="AH1261">
        <v>3</v>
      </c>
      <c r="AI1261">
        <v>0</v>
      </c>
      <c r="AJ1261">
        <v>1</v>
      </c>
      <c r="AK1261" t="str">
        <f>IF(Table2[[#This Row],[Alpha]]&gt;3%,"high performer",IF(Table2[[#This Row],[Alpha]]&gt;0%,"average performer","low performer"))</f>
        <v>low performer</v>
      </c>
      <c r="AL1261" s="8">
        <v>5687.2460781545669</v>
      </c>
      <c r="AM1261">
        <f>Table2[[#This Row],[Salary]]/Table2[[#This Row],[Market Salary]]</f>
        <v>0.93085474538105972</v>
      </c>
      <c r="AN1261" t="str">
        <f>IF(AND(Table2[[#This Row],[Alpha]]&gt;3%,Table2[[#This Row],[Salary]]&lt;MEDIAN(G:G)),"Underpaid",IF(AND(Table2[[#This Row],[Alpha]]&lt;0,Table2[[#This Row],[Salary]]&gt;MEDIAN(G:G)),"Overpaid","Fair"))</f>
        <v>Overpaid</v>
      </c>
      <c r="AO1261" t="str">
        <f>IF(AND(Table2[[#This Row],[Alpha]]&gt;3%,Table2[[#This Row],[Tenure]]&gt;5),"Ready Now",IF(AND(Table2[[#This Row],[Alpha]]&gt;0,Table2[[#This Row],[Tenure]]&gt;3),"Ready Soon","Not Ready"))</f>
        <v>Not Ready</v>
      </c>
    </row>
    <row r="1262" spans="1:41" x14ac:dyDescent="0.35">
      <c r="A1262">
        <v>32</v>
      </c>
      <c r="B1262" t="s">
        <v>32</v>
      </c>
      <c r="C1262">
        <v>2</v>
      </c>
      <c r="D1262" t="s">
        <v>35</v>
      </c>
      <c r="E1262" t="s">
        <v>36</v>
      </c>
      <c r="F1262">
        <v>2</v>
      </c>
      <c r="G1262" s="7">
        <v>2718</v>
      </c>
      <c r="H1262" t="s">
        <v>32</v>
      </c>
      <c r="I1262">
        <v>3</v>
      </c>
      <c r="J1262">
        <v>7</v>
      </c>
      <c r="K1262" s="5">
        <v>0.15</v>
      </c>
      <c r="L1262" s="5">
        <v>0.09</v>
      </c>
      <c r="M1262" s="6">
        <f t="shared" si="57"/>
        <v>0.06</v>
      </c>
      <c r="N1262" s="8">
        <f t="shared" si="58"/>
        <v>543.6</v>
      </c>
      <c r="O1262">
        <v>3000</v>
      </c>
      <c r="P1262" t="str">
        <f t="shared" si="59"/>
        <v>low</v>
      </c>
      <c r="Q1262" t="s">
        <v>44</v>
      </c>
      <c r="R1262">
        <v>953</v>
      </c>
      <c r="S1262" t="s">
        <v>34</v>
      </c>
      <c r="T1262">
        <v>5</v>
      </c>
      <c r="U1262">
        <v>4</v>
      </c>
      <c r="V1262" t="s">
        <v>49</v>
      </c>
      <c r="W1262">
        <v>65</v>
      </c>
      <c r="X1262">
        <v>3</v>
      </c>
      <c r="Y1262">
        <v>1</v>
      </c>
      <c r="Z1262" t="s">
        <v>31</v>
      </c>
      <c r="AA1262">
        <v>17674</v>
      </c>
      <c r="AB1262">
        <v>2</v>
      </c>
      <c r="AC1262">
        <v>14</v>
      </c>
      <c r="AD1262">
        <v>3</v>
      </c>
      <c r="AE1262">
        <v>2</v>
      </c>
      <c r="AF1262">
        <v>0</v>
      </c>
      <c r="AG1262">
        <v>12</v>
      </c>
      <c r="AH1262">
        <v>3</v>
      </c>
      <c r="AI1262">
        <v>7</v>
      </c>
      <c r="AJ1262">
        <v>0</v>
      </c>
      <c r="AK1262" t="str">
        <f>IF(Table2[[#This Row],[Alpha]]&gt;3%,"high performer",IF(Table2[[#This Row],[Alpha]]&gt;0%,"average performer","low performer"))</f>
        <v>high performer</v>
      </c>
      <c r="AL1262" s="8">
        <v>2936.7873115910575</v>
      </c>
      <c r="AM1262">
        <f>Table2[[#This Row],[Salary]]/Table2[[#This Row],[Market Salary]]</f>
        <v>0.92550113836043324</v>
      </c>
      <c r="AN1262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262" t="str">
        <f>IF(AND(Table2[[#This Row],[Alpha]]&gt;3%,Table2[[#This Row],[Tenure]]&gt;5),"Ready Now",IF(AND(Table2[[#This Row],[Alpha]]&gt;0,Table2[[#This Row],[Tenure]]&gt;3),"Ready Soon","Not Ready"))</f>
        <v>Ready Now</v>
      </c>
    </row>
    <row r="1263" spans="1:41" x14ac:dyDescent="0.35">
      <c r="A1263">
        <v>38</v>
      </c>
      <c r="B1263" t="s">
        <v>32</v>
      </c>
      <c r="C1263">
        <v>2</v>
      </c>
      <c r="D1263" t="s">
        <v>35</v>
      </c>
      <c r="E1263" t="s">
        <v>43</v>
      </c>
      <c r="F1263">
        <v>4</v>
      </c>
      <c r="G1263" s="7">
        <v>5811</v>
      </c>
      <c r="H1263" t="s">
        <v>25</v>
      </c>
      <c r="I1263">
        <v>3</v>
      </c>
      <c r="J1263">
        <v>1</v>
      </c>
      <c r="K1263" s="5">
        <v>0.15</v>
      </c>
      <c r="L1263" s="5">
        <v>0.09</v>
      </c>
      <c r="M1263" s="6">
        <f t="shared" si="57"/>
        <v>0.06</v>
      </c>
      <c r="N1263" s="8">
        <f t="shared" si="58"/>
        <v>1162.2</v>
      </c>
      <c r="O1263">
        <v>3000</v>
      </c>
      <c r="P1263" t="str">
        <f t="shared" si="59"/>
        <v>low</v>
      </c>
      <c r="Q1263" t="s">
        <v>26</v>
      </c>
      <c r="R1263">
        <v>833</v>
      </c>
      <c r="S1263" t="s">
        <v>34</v>
      </c>
      <c r="T1263">
        <v>18</v>
      </c>
      <c r="U1263">
        <v>3</v>
      </c>
      <c r="V1263" t="s">
        <v>40</v>
      </c>
      <c r="W1263">
        <v>60</v>
      </c>
      <c r="X1263">
        <v>1</v>
      </c>
      <c r="Y1263">
        <v>2</v>
      </c>
      <c r="Z1263" t="s">
        <v>37</v>
      </c>
      <c r="AA1263">
        <v>24539</v>
      </c>
      <c r="AB1263">
        <v>3</v>
      </c>
      <c r="AC1263">
        <v>16</v>
      </c>
      <c r="AD1263">
        <v>3</v>
      </c>
      <c r="AE1263">
        <v>3</v>
      </c>
      <c r="AF1263">
        <v>1</v>
      </c>
      <c r="AG1263">
        <v>15</v>
      </c>
      <c r="AH1263">
        <v>2</v>
      </c>
      <c r="AI1263">
        <v>0</v>
      </c>
      <c r="AJ1263">
        <v>1</v>
      </c>
      <c r="AK1263" t="str">
        <f>IF(Table2[[#This Row],[Alpha]]&gt;3%,"high performer",IF(Table2[[#This Row],[Alpha]]&gt;0%,"average performer","low performer"))</f>
        <v>high performer</v>
      </c>
      <c r="AL1263" s="8">
        <v>6989.5841373235389</v>
      </c>
      <c r="AM1263">
        <f>Table2[[#This Row],[Salary]]/Table2[[#This Row],[Market Salary]]</f>
        <v>0.83137993417519063</v>
      </c>
      <c r="AN1263" t="str">
        <f>IF(AND(Table2[[#This Row],[Alpha]]&gt;3%,Table2[[#This Row],[Salary]]&lt;MEDIAN(G:G)),"Underpaid",IF(AND(Table2[[#This Row],[Alpha]]&lt;0,Table2[[#This Row],[Salary]]&gt;MEDIAN(G:G)),"Overpaid","Fair"))</f>
        <v>Fair</v>
      </c>
      <c r="AO1263" t="str">
        <f>IF(AND(Table2[[#This Row],[Alpha]]&gt;3%,Table2[[#This Row],[Tenure]]&gt;5),"Ready Now",IF(AND(Table2[[#This Row],[Alpha]]&gt;0,Table2[[#This Row],[Tenure]]&gt;3),"Ready Soon","Not Ready"))</f>
        <v>Not Ready</v>
      </c>
    </row>
    <row r="1264" spans="1:41" x14ac:dyDescent="0.35">
      <c r="A1264">
        <v>43</v>
      </c>
      <c r="B1264" t="s">
        <v>25</v>
      </c>
      <c r="C1264">
        <v>3</v>
      </c>
      <c r="D1264" t="s">
        <v>35</v>
      </c>
      <c r="E1264" t="s">
        <v>36</v>
      </c>
      <c r="F1264">
        <v>3</v>
      </c>
      <c r="G1264" s="7">
        <v>2437</v>
      </c>
      <c r="H1264" t="s">
        <v>25</v>
      </c>
      <c r="I1264">
        <v>3</v>
      </c>
      <c r="J1264">
        <v>1</v>
      </c>
      <c r="K1264" s="5">
        <v>0.08</v>
      </c>
      <c r="L1264" s="5">
        <v>0.09</v>
      </c>
      <c r="M1264" s="6">
        <f t="shared" si="57"/>
        <v>-9.999999999999995E-3</v>
      </c>
      <c r="N1264" s="8">
        <f t="shared" si="58"/>
        <v>487.40000000000003</v>
      </c>
      <c r="O1264">
        <v>3000</v>
      </c>
      <c r="P1264" t="str">
        <f t="shared" si="59"/>
        <v>low</v>
      </c>
      <c r="Q1264" t="s">
        <v>33</v>
      </c>
      <c r="R1264">
        <v>807</v>
      </c>
      <c r="S1264" t="s">
        <v>34</v>
      </c>
      <c r="T1264">
        <v>17</v>
      </c>
      <c r="U1264">
        <v>3</v>
      </c>
      <c r="V1264" t="s">
        <v>49</v>
      </c>
      <c r="W1264">
        <v>38</v>
      </c>
      <c r="X1264">
        <v>2</v>
      </c>
      <c r="Y1264">
        <v>1</v>
      </c>
      <c r="Z1264" t="s">
        <v>37</v>
      </c>
      <c r="AA1264">
        <v>15587</v>
      </c>
      <c r="AB1264">
        <v>9</v>
      </c>
      <c r="AC1264">
        <v>16</v>
      </c>
      <c r="AD1264">
        <v>3</v>
      </c>
      <c r="AE1264">
        <v>4</v>
      </c>
      <c r="AF1264">
        <v>1</v>
      </c>
      <c r="AG1264">
        <v>6</v>
      </c>
      <c r="AH1264">
        <v>4</v>
      </c>
      <c r="AI1264">
        <v>0</v>
      </c>
      <c r="AJ1264">
        <v>0</v>
      </c>
      <c r="AK1264" t="str">
        <f>IF(Table2[[#This Row],[Alpha]]&gt;3%,"high performer",IF(Table2[[#This Row],[Alpha]]&gt;0%,"average performer","low performer"))</f>
        <v>low performer</v>
      </c>
      <c r="AL1264" s="8">
        <v>2781.7825103712962</v>
      </c>
      <c r="AM1264">
        <f>Table2[[#This Row],[Salary]]/Table2[[#This Row],[Market Salary]]</f>
        <v>0.87605698537328258</v>
      </c>
      <c r="AN1264" t="str">
        <f>IF(AND(Table2[[#This Row],[Alpha]]&gt;3%,Table2[[#This Row],[Salary]]&lt;MEDIAN(G:G)),"Underpaid",IF(AND(Table2[[#This Row],[Alpha]]&lt;0,Table2[[#This Row],[Salary]]&gt;MEDIAN(G:G)),"Overpaid","Fair"))</f>
        <v>Fair</v>
      </c>
      <c r="AO1264" t="str">
        <f>IF(AND(Table2[[#This Row],[Alpha]]&gt;3%,Table2[[#This Row],[Tenure]]&gt;5),"Ready Now",IF(AND(Table2[[#This Row],[Alpha]]&gt;0,Table2[[#This Row],[Tenure]]&gt;3),"Ready Soon","Not Ready"))</f>
        <v>Not Ready</v>
      </c>
    </row>
    <row r="1265" spans="1:41" x14ac:dyDescent="0.35">
      <c r="A1265">
        <v>42</v>
      </c>
      <c r="B1265" t="s">
        <v>32</v>
      </c>
      <c r="C1265">
        <v>2</v>
      </c>
      <c r="D1265" t="s">
        <v>35</v>
      </c>
      <c r="E1265" t="s">
        <v>39</v>
      </c>
      <c r="F1265">
        <v>2</v>
      </c>
      <c r="G1265" s="7">
        <v>2766</v>
      </c>
      <c r="H1265" t="s">
        <v>32</v>
      </c>
      <c r="I1265">
        <v>2</v>
      </c>
      <c r="J1265">
        <v>5</v>
      </c>
      <c r="K1265" s="5">
        <v>0.08</v>
      </c>
      <c r="L1265" s="5">
        <v>0.09</v>
      </c>
      <c r="M1265" s="6">
        <f t="shared" si="57"/>
        <v>-9.999999999999995E-3</v>
      </c>
      <c r="N1265" s="8">
        <f t="shared" si="58"/>
        <v>553.20000000000005</v>
      </c>
      <c r="O1265">
        <v>3000</v>
      </c>
      <c r="P1265" t="str">
        <f t="shared" si="59"/>
        <v>low</v>
      </c>
      <c r="Q1265" t="s">
        <v>26</v>
      </c>
      <c r="R1265">
        <v>855</v>
      </c>
      <c r="S1265" t="s">
        <v>34</v>
      </c>
      <c r="T1265">
        <v>12</v>
      </c>
      <c r="U1265">
        <v>3</v>
      </c>
      <c r="V1265" t="s">
        <v>40</v>
      </c>
      <c r="W1265">
        <v>57</v>
      </c>
      <c r="X1265">
        <v>3</v>
      </c>
      <c r="Y1265">
        <v>1</v>
      </c>
      <c r="Z1265" t="s">
        <v>41</v>
      </c>
      <c r="AA1265">
        <v>8952</v>
      </c>
      <c r="AB1265">
        <v>8</v>
      </c>
      <c r="AC1265">
        <v>22</v>
      </c>
      <c r="AD1265">
        <v>4</v>
      </c>
      <c r="AE1265">
        <v>2</v>
      </c>
      <c r="AF1265">
        <v>3</v>
      </c>
      <c r="AG1265">
        <v>7</v>
      </c>
      <c r="AH1265">
        <v>6</v>
      </c>
      <c r="AI1265">
        <v>3</v>
      </c>
      <c r="AJ1265">
        <v>0</v>
      </c>
      <c r="AK1265" t="str">
        <f>IF(Table2[[#This Row],[Alpha]]&gt;3%,"high performer",IF(Table2[[#This Row],[Alpha]]&gt;0%,"average performer","low performer"))</f>
        <v>low performer</v>
      </c>
      <c r="AL1265" s="8">
        <v>3281.5074689492003</v>
      </c>
      <c r="AM1265">
        <f>Table2[[#This Row],[Salary]]/Table2[[#This Row],[Market Salary]]</f>
        <v>0.84290528855194857</v>
      </c>
      <c r="AN1265" t="str">
        <f>IF(AND(Table2[[#This Row],[Alpha]]&gt;3%,Table2[[#This Row],[Salary]]&lt;MEDIAN(G:G)),"Underpaid",IF(AND(Table2[[#This Row],[Alpha]]&lt;0,Table2[[#This Row],[Salary]]&gt;MEDIAN(G:G)),"Overpaid","Fair"))</f>
        <v>Fair</v>
      </c>
      <c r="AO1265" t="str">
        <f>IF(AND(Table2[[#This Row],[Alpha]]&gt;3%,Table2[[#This Row],[Tenure]]&gt;5),"Ready Now",IF(AND(Table2[[#This Row],[Alpha]]&gt;0,Table2[[#This Row],[Tenure]]&gt;3),"Ready Soon","Not Ready"))</f>
        <v>Not Ready</v>
      </c>
    </row>
    <row r="1266" spans="1:41" x14ac:dyDescent="0.35">
      <c r="A1266">
        <v>55</v>
      </c>
      <c r="B1266" t="s">
        <v>32</v>
      </c>
      <c r="C1266">
        <v>3</v>
      </c>
      <c r="D1266" t="s">
        <v>35</v>
      </c>
      <c r="E1266" t="s">
        <v>47</v>
      </c>
      <c r="F1266">
        <v>1</v>
      </c>
      <c r="G1266" s="7">
        <v>19038</v>
      </c>
      <c r="H1266" t="s">
        <v>32</v>
      </c>
      <c r="I1266">
        <v>3</v>
      </c>
      <c r="J1266">
        <v>1</v>
      </c>
      <c r="K1266" s="5">
        <v>0.1</v>
      </c>
      <c r="L1266" s="5">
        <v>0.09</v>
      </c>
      <c r="M1266" s="6">
        <f t="shared" si="57"/>
        <v>1.0000000000000009E-2</v>
      </c>
      <c r="N1266" s="8">
        <f t="shared" si="58"/>
        <v>3807.6000000000004</v>
      </c>
      <c r="O1266">
        <v>1200</v>
      </c>
      <c r="P1266" t="str">
        <f t="shared" si="59"/>
        <v>low</v>
      </c>
      <c r="Q1266" t="s">
        <v>26</v>
      </c>
      <c r="R1266">
        <v>478</v>
      </c>
      <c r="S1266" t="s">
        <v>34</v>
      </c>
      <c r="T1266">
        <v>2</v>
      </c>
      <c r="U1266">
        <v>3</v>
      </c>
      <c r="V1266" t="s">
        <v>40</v>
      </c>
      <c r="W1266">
        <v>60</v>
      </c>
      <c r="X1266">
        <v>2</v>
      </c>
      <c r="Y1266">
        <v>5</v>
      </c>
      <c r="Z1266" t="s">
        <v>37</v>
      </c>
      <c r="AA1266">
        <v>19805</v>
      </c>
      <c r="AB1266">
        <v>8</v>
      </c>
      <c r="AC1266">
        <v>12</v>
      </c>
      <c r="AD1266">
        <v>3</v>
      </c>
      <c r="AE1266">
        <v>2</v>
      </c>
      <c r="AF1266">
        <v>3</v>
      </c>
      <c r="AG1266">
        <v>34</v>
      </c>
      <c r="AH1266">
        <v>2</v>
      </c>
      <c r="AI1266">
        <v>0</v>
      </c>
      <c r="AJ1266">
        <v>0</v>
      </c>
      <c r="AK1266" t="str">
        <f>IF(Table2[[#This Row],[Alpha]]&gt;3%,"high performer",IF(Table2[[#This Row],[Alpha]]&gt;0%,"average performer","low performer"))</f>
        <v>average performer</v>
      </c>
      <c r="AL1266" s="8">
        <v>20852.196492010011</v>
      </c>
      <c r="AM1266">
        <f>Table2[[#This Row],[Salary]]/Table2[[#This Row],[Market Salary]]</f>
        <v>0.91299734333957761</v>
      </c>
      <c r="AN1266" t="str">
        <f>IF(AND(Table2[[#This Row],[Alpha]]&gt;3%,Table2[[#This Row],[Salary]]&lt;MEDIAN(G:G)),"Underpaid",IF(AND(Table2[[#This Row],[Alpha]]&lt;0,Table2[[#This Row],[Salary]]&gt;MEDIAN(G:G)),"Overpaid","Fair"))</f>
        <v>Fair</v>
      </c>
      <c r="AO1266" t="str">
        <f>IF(AND(Table2[[#This Row],[Alpha]]&gt;3%,Table2[[#This Row],[Tenure]]&gt;5),"Ready Now",IF(AND(Table2[[#This Row],[Alpha]]&gt;0,Table2[[#This Row],[Tenure]]&gt;3),"Ready Soon","Not Ready"))</f>
        <v>Not Ready</v>
      </c>
    </row>
    <row r="1267" spans="1:41" x14ac:dyDescent="0.35">
      <c r="A1267">
        <v>33</v>
      </c>
      <c r="B1267" t="s">
        <v>32</v>
      </c>
      <c r="C1267">
        <v>4</v>
      </c>
      <c r="D1267" t="s">
        <v>35</v>
      </c>
      <c r="E1267" t="s">
        <v>36</v>
      </c>
      <c r="F1267">
        <v>2</v>
      </c>
      <c r="G1267" s="7">
        <v>3055</v>
      </c>
      <c r="H1267" t="s">
        <v>32</v>
      </c>
      <c r="I1267">
        <v>2</v>
      </c>
      <c r="J1267">
        <v>9</v>
      </c>
      <c r="K1267" s="5">
        <v>0.12</v>
      </c>
      <c r="L1267" s="5">
        <v>0.1</v>
      </c>
      <c r="M1267" s="6">
        <f t="shared" si="57"/>
        <v>1.999999999999999E-2</v>
      </c>
      <c r="N1267" s="8">
        <f t="shared" si="58"/>
        <v>611</v>
      </c>
      <c r="O1267">
        <v>3000</v>
      </c>
      <c r="P1267" t="str">
        <f t="shared" si="59"/>
        <v>High</v>
      </c>
      <c r="Q1267" t="s">
        <v>44</v>
      </c>
      <c r="R1267">
        <v>775</v>
      </c>
      <c r="S1267" t="s">
        <v>34</v>
      </c>
      <c r="T1267">
        <v>4</v>
      </c>
      <c r="U1267">
        <v>3</v>
      </c>
      <c r="V1267" t="s">
        <v>49</v>
      </c>
      <c r="W1267">
        <v>90</v>
      </c>
      <c r="X1267">
        <v>3</v>
      </c>
      <c r="Y1267">
        <v>2</v>
      </c>
      <c r="Z1267" t="s">
        <v>41</v>
      </c>
      <c r="AA1267">
        <v>6194</v>
      </c>
      <c r="AB1267">
        <v>5</v>
      </c>
      <c r="AC1267">
        <v>15</v>
      </c>
      <c r="AD1267">
        <v>3</v>
      </c>
      <c r="AE1267">
        <v>4</v>
      </c>
      <c r="AF1267">
        <v>2</v>
      </c>
      <c r="AG1267">
        <v>11</v>
      </c>
      <c r="AH1267">
        <v>2</v>
      </c>
      <c r="AI1267">
        <v>8</v>
      </c>
      <c r="AJ1267">
        <v>1</v>
      </c>
      <c r="AK1267" t="str">
        <f>IF(Table2[[#This Row],[Alpha]]&gt;3%,"high performer",IF(Table2[[#This Row],[Alpha]]&gt;0%,"average performer","low performer"))</f>
        <v>average performer</v>
      </c>
      <c r="AL1267" s="8">
        <v>3592.776411962468</v>
      </c>
      <c r="AM1267">
        <f>Table2[[#This Row],[Salary]]/Table2[[#This Row],[Market Salary]]</f>
        <v>0.85031731722244286</v>
      </c>
      <c r="AN1267" t="str">
        <f>IF(AND(Table2[[#This Row],[Alpha]]&gt;3%,Table2[[#This Row],[Salary]]&lt;MEDIAN(G:G)),"Underpaid",IF(AND(Table2[[#This Row],[Alpha]]&lt;0,Table2[[#This Row],[Salary]]&gt;MEDIAN(G:G)),"Overpaid","Fair"))</f>
        <v>Fair</v>
      </c>
      <c r="AO1267" t="str">
        <f>IF(AND(Table2[[#This Row],[Alpha]]&gt;3%,Table2[[#This Row],[Tenure]]&gt;5),"Ready Now",IF(AND(Table2[[#This Row],[Alpha]]&gt;0,Table2[[#This Row],[Tenure]]&gt;3),"Ready Soon","Not Ready"))</f>
        <v>Ready Soon</v>
      </c>
    </row>
    <row r="1268" spans="1:41" x14ac:dyDescent="0.35">
      <c r="A1268">
        <v>41</v>
      </c>
      <c r="B1268" t="s">
        <v>32</v>
      </c>
      <c r="C1268">
        <v>3</v>
      </c>
      <c r="D1268" t="s">
        <v>35</v>
      </c>
      <c r="E1268" t="s">
        <v>39</v>
      </c>
      <c r="F1268">
        <v>1</v>
      </c>
      <c r="G1268" s="7">
        <v>2289</v>
      </c>
      <c r="H1268" t="s">
        <v>32</v>
      </c>
      <c r="I1268">
        <v>3</v>
      </c>
      <c r="J1268">
        <v>5</v>
      </c>
      <c r="K1268" s="5">
        <v>0.12</v>
      </c>
      <c r="L1268" s="5">
        <v>0.09</v>
      </c>
      <c r="M1268" s="6">
        <f t="shared" si="57"/>
        <v>0.03</v>
      </c>
      <c r="N1268" s="8">
        <f t="shared" si="58"/>
        <v>457.8</v>
      </c>
      <c r="O1268">
        <v>500</v>
      </c>
      <c r="P1268" t="str">
        <f t="shared" si="59"/>
        <v>low</v>
      </c>
      <c r="Q1268" t="s">
        <v>26</v>
      </c>
      <c r="R1268">
        <v>548</v>
      </c>
      <c r="S1268" t="s">
        <v>34</v>
      </c>
      <c r="T1268">
        <v>9</v>
      </c>
      <c r="U1268">
        <v>4</v>
      </c>
      <c r="V1268" t="s">
        <v>28</v>
      </c>
      <c r="W1268">
        <v>94</v>
      </c>
      <c r="X1268">
        <v>3</v>
      </c>
      <c r="Y1268">
        <v>1</v>
      </c>
      <c r="Z1268" t="s">
        <v>41</v>
      </c>
      <c r="AA1268">
        <v>20520</v>
      </c>
      <c r="AB1268">
        <v>1</v>
      </c>
      <c r="AC1268">
        <v>20</v>
      </c>
      <c r="AD1268">
        <v>4</v>
      </c>
      <c r="AE1268">
        <v>2</v>
      </c>
      <c r="AF1268">
        <v>2</v>
      </c>
      <c r="AG1268">
        <v>5</v>
      </c>
      <c r="AH1268">
        <v>2</v>
      </c>
      <c r="AI1268">
        <v>3</v>
      </c>
      <c r="AJ1268">
        <v>0</v>
      </c>
      <c r="AK1268" t="str">
        <f>IF(Table2[[#This Row],[Alpha]]&gt;3%,"high performer",IF(Table2[[#This Row],[Alpha]]&gt;0%,"average performer","low performer"))</f>
        <v>average performer</v>
      </c>
      <c r="AL1268" s="8">
        <v>2373.4170626070068</v>
      </c>
      <c r="AM1268">
        <f>Table2[[#This Row],[Salary]]/Table2[[#This Row],[Market Salary]]</f>
        <v>0.96443226774721114</v>
      </c>
      <c r="AN1268" t="str">
        <f>IF(AND(Table2[[#This Row],[Alpha]]&gt;3%,Table2[[#This Row],[Salary]]&lt;MEDIAN(G:G)),"Underpaid",IF(AND(Table2[[#This Row],[Alpha]]&lt;0,Table2[[#This Row],[Salary]]&gt;MEDIAN(G:G)),"Overpaid","Fair"))</f>
        <v>Fair</v>
      </c>
      <c r="AO1268" t="str">
        <f>IF(AND(Table2[[#This Row],[Alpha]]&gt;3%,Table2[[#This Row],[Tenure]]&gt;5),"Ready Now",IF(AND(Table2[[#This Row],[Alpha]]&gt;0,Table2[[#This Row],[Tenure]]&gt;3),"Ready Soon","Not Ready"))</f>
        <v>Ready Soon</v>
      </c>
    </row>
    <row r="1269" spans="1:41" x14ac:dyDescent="0.35">
      <c r="A1269">
        <v>34</v>
      </c>
      <c r="B1269" t="s">
        <v>32</v>
      </c>
      <c r="C1269">
        <v>4</v>
      </c>
      <c r="D1269" t="s">
        <v>35</v>
      </c>
      <c r="E1269" t="s">
        <v>30</v>
      </c>
      <c r="F1269">
        <v>3</v>
      </c>
      <c r="G1269" s="7">
        <v>4001</v>
      </c>
      <c r="H1269" t="s">
        <v>25</v>
      </c>
      <c r="I1269">
        <v>3</v>
      </c>
      <c r="J1269">
        <v>15</v>
      </c>
      <c r="K1269" s="5">
        <v>0.15</v>
      </c>
      <c r="L1269" s="5">
        <v>0.11</v>
      </c>
      <c r="M1269" s="6">
        <f t="shared" si="57"/>
        <v>3.9999999999999994E-2</v>
      </c>
      <c r="N1269" s="8">
        <f t="shared" si="58"/>
        <v>800.2</v>
      </c>
      <c r="O1269">
        <v>3000</v>
      </c>
      <c r="P1269" t="str">
        <f t="shared" si="59"/>
        <v>low</v>
      </c>
      <c r="Q1269" t="s">
        <v>44</v>
      </c>
      <c r="R1269">
        <v>1375</v>
      </c>
      <c r="S1269" t="s">
        <v>27</v>
      </c>
      <c r="T1269">
        <v>10</v>
      </c>
      <c r="U1269">
        <v>3</v>
      </c>
      <c r="V1269" t="s">
        <v>28</v>
      </c>
      <c r="W1269">
        <v>87</v>
      </c>
      <c r="X1269">
        <v>3</v>
      </c>
      <c r="Y1269">
        <v>2</v>
      </c>
      <c r="Z1269" t="s">
        <v>41</v>
      </c>
      <c r="AA1269">
        <v>12313</v>
      </c>
      <c r="AB1269">
        <v>1</v>
      </c>
      <c r="AC1269">
        <v>14</v>
      </c>
      <c r="AD1269">
        <v>3</v>
      </c>
      <c r="AE1269">
        <v>3</v>
      </c>
      <c r="AF1269">
        <v>1</v>
      </c>
      <c r="AG1269">
        <v>15</v>
      </c>
      <c r="AH1269">
        <v>3</v>
      </c>
      <c r="AI1269">
        <v>14</v>
      </c>
      <c r="AJ1269">
        <v>0</v>
      </c>
      <c r="AK1269" t="str">
        <f>IF(Table2[[#This Row],[Alpha]]&gt;3%,"high performer",IF(Table2[[#This Row],[Alpha]]&gt;0%,"average performer","low performer"))</f>
        <v>high performer</v>
      </c>
      <c r="AL1269" s="8">
        <v>4085.3576857617882</v>
      </c>
      <c r="AM1269">
        <f>Table2[[#This Row],[Salary]]/Table2[[#This Row],[Market Salary]]</f>
        <v>0.9793512117541654</v>
      </c>
      <c r="AN1269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269" t="str">
        <f>IF(AND(Table2[[#This Row],[Alpha]]&gt;3%,Table2[[#This Row],[Tenure]]&gt;5),"Ready Now",IF(AND(Table2[[#This Row],[Alpha]]&gt;0,Table2[[#This Row],[Tenure]]&gt;3),"Ready Soon","Not Ready"))</f>
        <v>Ready Now</v>
      </c>
    </row>
    <row r="1270" spans="1:41" x14ac:dyDescent="0.35">
      <c r="A1270">
        <v>53</v>
      </c>
      <c r="B1270" t="s">
        <v>32</v>
      </c>
      <c r="C1270">
        <v>1</v>
      </c>
      <c r="D1270" t="s">
        <v>29</v>
      </c>
      <c r="E1270" t="s">
        <v>42</v>
      </c>
      <c r="F1270">
        <v>3</v>
      </c>
      <c r="G1270" s="7">
        <v>12965</v>
      </c>
      <c r="H1270" t="s">
        <v>25</v>
      </c>
      <c r="I1270">
        <v>2</v>
      </c>
      <c r="J1270">
        <v>3</v>
      </c>
      <c r="K1270" s="5">
        <v>0.15</v>
      </c>
      <c r="L1270" s="5">
        <v>0.1</v>
      </c>
      <c r="M1270" s="6">
        <f t="shared" si="57"/>
        <v>4.9999999999999989E-2</v>
      </c>
      <c r="N1270" s="8">
        <f t="shared" si="58"/>
        <v>2593</v>
      </c>
      <c r="O1270">
        <v>3000</v>
      </c>
      <c r="P1270" t="str">
        <f t="shared" si="59"/>
        <v>low</v>
      </c>
      <c r="Q1270" t="s">
        <v>44</v>
      </c>
      <c r="R1270">
        <v>661</v>
      </c>
      <c r="S1270" t="s">
        <v>34</v>
      </c>
      <c r="T1270">
        <v>1</v>
      </c>
      <c r="U1270">
        <v>4</v>
      </c>
      <c r="V1270" t="s">
        <v>40</v>
      </c>
      <c r="W1270">
        <v>60</v>
      </c>
      <c r="X1270">
        <v>2</v>
      </c>
      <c r="Y1270">
        <v>4</v>
      </c>
      <c r="Z1270" t="s">
        <v>37</v>
      </c>
      <c r="AA1270">
        <v>22308</v>
      </c>
      <c r="AB1270">
        <v>4</v>
      </c>
      <c r="AC1270">
        <v>20</v>
      </c>
      <c r="AD1270">
        <v>4</v>
      </c>
      <c r="AE1270">
        <v>4</v>
      </c>
      <c r="AF1270">
        <v>3</v>
      </c>
      <c r="AG1270">
        <v>27</v>
      </c>
      <c r="AH1270">
        <v>2</v>
      </c>
      <c r="AI1270">
        <v>2</v>
      </c>
      <c r="AJ1270">
        <v>0</v>
      </c>
      <c r="AK1270" t="str">
        <f>IF(Table2[[#This Row],[Alpha]]&gt;3%,"high performer",IF(Table2[[#This Row],[Alpha]]&gt;0%,"average performer","low performer"))</f>
        <v>high performer</v>
      </c>
      <c r="AL1270" s="8">
        <v>15374.509525200172</v>
      </c>
      <c r="AM1270">
        <f>Table2[[#This Row],[Salary]]/Table2[[#This Row],[Market Salary]]</f>
        <v>0.84327893379292695</v>
      </c>
      <c r="AN1270" t="str">
        <f>IF(AND(Table2[[#This Row],[Alpha]]&gt;3%,Table2[[#This Row],[Salary]]&lt;MEDIAN(G:G)),"Underpaid",IF(AND(Table2[[#This Row],[Alpha]]&lt;0,Table2[[#This Row],[Salary]]&gt;MEDIAN(G:G)),"Overpaid","Fair"))</f>
        <v>Fair</v>
      </c>
      <c r="AO1270" t="str">
        <f>IF(AND(Table2[[#This Row],[Alpha]]&gt;3%,Table2[[#This Row],[Tenure]]&gt;5),"Ready Now",IF(AND(Table2[[#This Row],[Alpha]]&gt;0,Table2[[#This Row],[Tenure]]&gt;3),"Ready Soon","Not Ready"))</f>
        <v>Not Ready</v>
      </c>
    </row>
    <row r="1271" spans="1:41" x14ac:dyDescent="0.35">
      <c r="A1271">
        <v>43</v>
      </c>
      <c r="B1271" t="s">
        <v>32</v>
      </c>
      <c r="C1271">
        <v>2</v>
      </c>
      <c r="D1271" t="s">
        <v>35</v>
      </c>
      <c r="E1271" t="s">
        <v>50</v>
      </c>
      <c r="F1271">
        <v>4</v>
      </c>
      <c r="G1271" s="7">
        <v>3539</v>
      </c>
      <c r="H1271" t="s">
        <v>32</v>
      </c>
      <c r="I1271">
        <v>3</v>
      </c>
      <c r="J1271">
        <v>9</v>
      </c>
      <c r="K1271" s="5">
        <v>0.12</v>
      </c>
      <c r="L1271" s="5">
        <v>0.11</v>
      </c>
      <c r="M1271" s="6">
        <f t="shared" si="57"/>
        <v>9.999999999999995E-3</v>
      </c>
      <c r="N1271" s="8">
        <f t="shared" si="58"/>
        <v>707.80000000000007</v>
      </c>
      <c r="O1271">
        <v>3000</v>
      </c>
      <c r="P1271" t="str">
        <f t="shared" si="59"/>
        <v>medium</v>
      </c>
      <c r="Q1271" t="s">
        <v>26</v>
      </c>
      <c r="R1271">
        <v>244</v>
      </c>
      <c r="S1271" t="s">
        <v>50</v>
      </c>
      <c r="T1271">
        <v>2</v>
      </c>
      <c r="U1271">
        <v>3</v>
      </c>
      <c r="V1271" t="s">
        <v>28</v>
      </c>
      <c r="W1271">
        <v>97</v>
      </c>
      <c r="X1271">
        <v>3</v>
      </c>
      <c r="Y1271">
        <v>1</v>
      </c>
      <c r="Z1271" t="s">
        <v>31</v>
      </c>
      <c r="AA1271">
        <v>5033</v>
      </c>
      <c r="AB1271">
        <v>0</v>
      </c>
      <c r="AC1271">
        <v>13</v>
      </c>
      <c r="AD1271">
        <v>3</v>
      </c>
      <c r="AE1271">
        <v>2</v>
      </c>
      <c r="AF1271">
        <v>0</v>
      </c>
      <c r="AG1271">
        <v>10</v>
      </c>
      <c r="AH1271">
        <v>5</v>
      </c>
      <c r="AI1271">
        <v>7</v>
      </c>
      <c r="AJ1271">
        <v>1</v>
      </c>
      <c r="AK1271" t="str">
        <f>IF(Table2[[#This Row],[Alpha]]&gt;3%,"high performer",IF(Table2[[#This Row],[Alpha]]&gt;0%,"average performer","low performer"))</f>
        <v>average performer</v>
      </c>
      <c r="AL1271" s="8">
        <v>3938.4919308446083</v>
      </c>
      <c r="AM1271">
        <f>Table2[[#This Row],[Salary]]/Table2[[#This Row],[Market Salary]]</f>
        <v>0.8985672846715882</v>
      </c>
      <c r="AN1271" t="str">
        <f>IF(AND(Table2[[#This Row],[Alpha]]&gt;3%,Table2[[#This Row],[Salary]]&lt;MEDIAN(G:G)),"Underpaid",IF(AND(Table2[[#This Row],[Alpha]]&lt;0,Table2[[#This Row],[Salary]]&gt;MEDIAN(G:G)),"Overpaid","Fair"))</f>
        <v>Fair</v>
      </c>
      <c r="AO1271" t="str">
        <f>IF(AND(Table2[[#This Row],[Alpha]]&gt;3%,Table2[[#This Row],[Tenure]]&gt;5),"Ready Now",IF(AND(Table2[[#This Row],[Alpha]]&gt;0,Table2[[#This Row],[Tenure]]&gt;3),"Ready Soon","Not Ready"))</f>
        <v>Ready Soon</v>
      </c>
    </row>
    <row r="1272" spans="1:41" x14ac:dyDescent="0.35">
      <c r="A1272">
        <v>34</v>
      </c>
      <c r="B1272" t="s">
        <v>32</v>
      </c>
      <c r="C1272">
        <v>4</v>
      </c>
      <c r="D1272" t="s">
        <v>29</v>
      </c>
      <c r="E1272" t="s">
        <v>30</v>
      </c>
      <c r="F1272">
        <v>4</v>
      </c>
      <c r="G1272" s="7">
        <v>6029</v>
      </c>
      <c r="H1272" t="s">
        <v>32</v>
      </c>
      <c r="I1272">
        <v>3</v>
      </c>
      <c r="J1272">
        <v>2</v>
      </c>
      <c r="K1272" s="5">
        <v>0.15</v>
      </c>
      <c r="L1272" s="5">
        <v>0.11</v>
      </c>
      <c r="M1272" s="6">
        <f t="shared" si="57"/>
        <v>3.9999999999999994E-2</v>
      </c>
      <c r="N1272" s="8">
        <f t="shared" si="58"/>
        <v>1205.8</v>
      </c>
      <c r="O1272">
        <v>3000</v>
      </c>
      <c r="P1272" t="str">
        <f t="shared" si="59"/>
        <v>low</v>
      </c>
      <c r="Q1272" t="s">
        <v>26</v>
      </c>
      <c r="R1272">
        <v>511</v>
      </c>
      <c r="S1272" t="s">
        <v>27</v>
      </c>
      <c r="T1272">
        <v>3</v>
      </c>
      <c r="U1272">
        <v>2</v>
      </c>
      <c r="V1272" t="s">
        <v>28</v>
      </c>
      <c r="W1272">
        <v>32</v>
      </c>
      <c r="X1272">
        <v>1</v>
      </c>
      <c r="Y1272">
        <v>2</v>
      </c>
      <c r="Z1272" t="s">
        <v>31</v>
      </c>
      <c r="AA1272">
        <v>25353</v>
      </c>
      <c r="AB1272">
        <v>5</v>
      </c>
      <c r="AC1272">
        <v>12</v>
      </c>
      <c r="AD1272">
        <v>3</v>
      </c>
      <c r="AE1272">
        <v>1</v>
      </c>
      <c r="AF1272">
        <v>0</v>
      </c>
      <c r="AG1272">
        <v>6</v>
      </c>
      <c r="AH1272">
        <v>3</v>
      </c>
      <c r="AI1272">
        <v>2</v>
      </c>
      <c r="AJ1272">
        <v>2</v>
      </c>
      <c r="AK1272" t="str">
        <f>IF(Table2[[#This Row],[Alpha]]&gt;3%,"high performer",IF(Table2[[#This Row],[Alpha]]&gt;0%,"average performer","low performer"))</f>
        <v>high performer</v>
      </c>
      <c r="AL1272" s="8">
        <v>7502.9774367744085</v>
      </c>
      <c r="AM1272">
        <f>Table2[[#This Row],[Salary]]/Table2[[#This Row],[Market Salary]]</f>
        <v>0.80354766501762487</v>
      </c>
      <c r="AN1272" t="str">
        <f>IF(AND(Table2[[#This Row],[Alpha]]&gt;3%,Table2[[#This Row],[Salary]]&lt;MEDIAN(G:G)),"Underpaid",IF(AND(Table2[[#This Row],[Alpha]]&lt;0,Table2[[#This Row],[Salary]]&gt;MEDIAN(G:G)),"Overpaid","Fair"))</f>
        <v>Fair</v>
      </c>
      <c r="AO1272" t="str">
        <f>IF(AND(Table2[[#This Row],[Alpha]]&gt;3%,Table2[[#This Row],[Tenure]]&gt;5),"Ready Now",IF(AND(Table2[[#This Row],[Alpha]]&gt;0,Table2[[#This Row],[Tenure]]&gt;3),"Ready Soon","Not Ready"))</f>
        <v>Not Ready</v>
      </c>
    </row>
    <row r="1273" spans="1:41" x14ac:dyDescent="0.35">
      <c r="A1273">
        <v>21</v>
      </c>
      <c r="B1273" t="s">
        <v>25</v>
      </c>
      <c r="C1273">
        <v>2</v>
      </c>
      <c r="D1273" t="s">
        <v>35</v>
      </c>
      <c r="E1273" t="s">
        <v>46</v>
      </c>
      <c r="F1273">
        <v>2</v>
      </c>
      <c r="G1273" s="7">
        <v>2679</v>
      </c>
      <c r="H1273" t="s">
        <v>32</v>
      </c>
      <c r="I1273">
        <v>3</v>
      </c>
      <c r="J1273">
        <v>1</v>
      </c>
      <c r="K1273" s="5">
        <v>0.1</v>
      </c>
      <c r="L1273" s="5">
        <v>0.09</v>
      </c>
      <c r="M1273" s="6">
        <f t="shared" si="57"/>
        <v>1.0000000000000009E-2</v>
      </c>
      <c r="N1273" s="8">
        <f t="shared" si="58"/>
        <v>535.80000000000007</v>
      </c>
      <c r="O1273">
        <v>500</v>
      </c>
      <c r="P1273" t="str">
        <f t="shared" si="59"/>
        <v>low</v>
      </c>
      <c r="Q1273" t="s">
        <v>26</v>
      </c>
      <c r="R1273">
        <v>337</v>
      </c>
      <c r="S1273" t="s">
        <v>27</v>
      </c>
      <c r="T1273">
        <v>7</v>
      </c>
      <c r="U1273">
        <v>1</v>
      </c>
      <c r="V1273" t="s">
        <v>48</v>
      </c>
      <c r="W1273">
        <v>31</v>
      </c>
      <c r="X1273">
        <v>3</v>
      </c>
      <c r="Y1273">
        <v>1</v>
      </c>
      <c r="Z1273" t="s">
        <v>31</v>
      </c>
      <c r="AA1273">
        <v>4567</v>
      </c>
      <c r="AB1273">
        <v>1</v>
      </c>
      <c r="AC1273">
        <v>13</v>
      </c>
      <c r="AD1273">
        <v>3</v>
      </c>
      <c r="AE1273">
        <v>2</v>
      </c>
      <c r="AF1273">
        <v>0</v>
      </c>
      <c r="AG1273">
        <v>1</v>
      </c>
      <c r="AH1273">
        <v>3</v>
      </c>
      <c r="AI1273">
        <v>0</v>
      </c>
      <c r="AJ1273">
        <v>1</v>
      </c>
      <c r="AK1273" t="str">
        <f>IF(Table2[[#This Row],[Alpha]]&gt;3%,"high performer",IF(Table2[[#This Row],[Alpha]]&gt;0%,"average performer","low performer"))</f>
        <v>average performer</v>
      </c>
      <c r="AL1273" s="8">
        <v>2962.3507723033704</v>
      </c>
      <c r="AM1273">
        <f>Table2[[#This Row],[Salary]]/Table2[[#This Row],[Market Salary]]</f>
        <v>0.9043493515512846</v>
      </c>
      <c r="AN1273" t="str">
        <f>IF(AND(Table2[[#This Row],[Alpha]]&gt;3%,Table2[[#This Row],[Salary]]&lt;MEDIAN(G:G)),"Underpaid",IF(AND(Table2[[#This Row],[Alpha]]&lt;0,Table2[[#This Row],[Salary]]&gt;MEDIAN(G:G)),"Overpaid","Fair"))</f>
        <v>Fair</v>
      </c>
      <c r="AO1273" t="str">
        <f>IF(AND(Table2[[#This Row],[Alpha]]&gt;3%,Table2[[#This Row],[Tenure]]&gt;5),"Ready Now",IF(AND(Table2[[#This Row],[Alpha]]&gt;0,Table2[[#This Row],[Tenure]]&gt;3),"Ready Soon","Not Ready"))</f>
        <v>Not Ready</v>
      </c>
    </row>
    <row r="1274" spans="1:41" x14ac:dyDescent="0.35">
      <c r="A1274">
        <v>38</v>
      </c>
      <c r="B1274" t="s">
        <v>32</v>
      </c>
      <c r="C1274">
        <v>4</v>
      </c>
      <c r="D1274" t="s">
        <v>29</v>
      </c>
      <c r="E1274" t="s">
        <v>39</v>
      </c>
      <c r="F1274">
        <v>3</v>
      </c>
      <c r="G1274" s="7">
        <v>3702</v>
      </c>
      <c r="H1274" t="s">
        <v>32</v>
      </c>
      <c r="I1274">
        <v>3</v>
      </c>
      <c r="J1274">
        <v>5</v>
      </c>
      <c r="K1274" s="5">
        <v>0.12</v>
      </c>
      <c r="L1274" s="5">
        <v>0.11</v>
      </c>
      <c r="M1274" s="6">
        <f t="shared" si="57"/>
        <v>9.999999999999995E-3</v>
      </c>
      <c r="N1274" s="8">
        <f t="shared" si="58"/>
        <v>740.40000000000009</v>
      </c>
      <c r="O1274">
        <v>4500</v>
      </c>
      <c r="P1274" t="str">
        <f t="shared" si="59"/>
        <v>low</v>
      </c>
      <c r="Q1274" t="s">
        <v>26</v>
      </c>
      <c r="R1274">
        <v>1153</v>
      </c>
      <c r="S1274" t="s">
        <v>34</v>
      </c>
      <c r="T1274">
        <v>6</v>
      </c>
      <c r="U1274">
        <v>2</v>
      </c>
      <c r="V1274" t="s">
        <v>38</v>
      </c>
      <c r="W1274">
        <v>40</v>
      </c>
      <c r="X1274">
        <v>2</v>
      </c>
      <c r="Y1274">
        <v>1</v>
      </c>
      <c r="Z1274" t="s">
        <v>37</v>
      </c>
      <c r="AA1274">
        <v>16376</v>
      </c>
      <c r="AB1274">
        <v>1</v>
      </c>
      <c r="AC1274">
        <v>11</v>
      </c>
      <c r="AD1274">
        <v>3</v>
      </c>
      <c r="AE1274">
        <v>2</v>
      </c>
      <c r="AF1274">
        <v>1</v>
      </c>
      <c r="AG1274">
        <v>5</v>
      </c>
      <c r="AH1274">
        <v>3</v>
      </c>
      <c r="AI1274">
        <v>4</v>
      </c>
      <c r="AJ1274">
        <v>0</v>
      </c>
      <c r="AK1274" t="str">
        <f>IF(Table2[[#This Row],[Alpha]]&gt;3%,"high performer",IF(Table2[[#This Row],[Alpha]]&gt;0%,"average performer","low performer"))</f>
        <v>average performer</v>
      </c>
      <c r="AL1274" s="8">
        <v>4086.8072931739116</v>
      </c>
      <c r="AM1274">
        <f>Table2[[#This Row],[Salary]]/Table2[[#This Row],[Market Salary]]</f>
        <v>0.90584158596940811</v>
      </c>
      <c r="AN1274" t="str">
        <f>IF(AND(Table2[[#This Row],[Alpha]]&gt;3%,Table2[[#This Row],[Salary]]&lt;MEDIAN(G:G)),"Underpaid",IF(AND(Table2[[#This Row],[Alpha]]&lt;0,Table2[[#This Row],[Salary]]&gt;MEDIAN(G:G)),"Overpaid","Fair"))</f>
        <v>Fair</v>
      </c>
      <c r="AO1274" t="str">
        <f>IF(AND(Table2[[#This Row],[Alpha]]&gt;3%,Table2[[#This Row],[Tenure]]&gt;5),"Ready Now",IF(AND(Table2[[#This Row],[Alpha]]&gt;0,Table2[[#This Row],[Tenure]]&gt;3),"Ready Soon","Not Ready"))</f>
        <v>Ready Soon</v>
      </c>
    </row>
    <row r="1275" spans="1:41" x14ac:dyDescent="0.35">
      <c r="A1275">
        <v>22</v>
      </c>
      <c r="B1275" t="s">
        <v>25</v>
      </c>
      <c r="C1275">
        <v>3</v>
      </c>
      <c r="D1275" t="s">
        <v>29</v>
      </c>
      <c r="E1275" t="s">
        <v>39</v>
      </c>
      <c r="F1275">
        <v>1</v>
      </c>
      <c r="G1275" s="7">
        <v>2398</v>
      </c>
      <c r="H1275" t="s">
        <v>25</v>
      </c>
      <c r="I1275">
        <v>3</v>
      </c>
      <c r="J1275">
        <v>1</v>
      </c>
      <c r="K1275" s="5">
        <v>0.08</v>
      </c>
      <c r="L1275" s="5">
        <v>0.11</v>
      </c>
      <c r="M1275" s="6">
        <f t="shared" si="57"/>
        <v>-0.03</v>
      </c>
      <c r="N1275" s="8">
        <f t="shared" si="58"/>
        <v>479.6</v>
      </c>
      <c r="O1275">
        <v>3000</v>
      </c>
      <c r="P1275" t="str">
        <f t="shared" si="59"/>
        <v>low</v>
      </c>
      <c r="Q1275" t="s">
        <v>26</v>
      </c>
      <c r="R1275">
        <v>1294</v>
      </c>
      <c r="S1275" t="s">
        <v>34</v>
      </c>
      <c r="T1275">
        <v>8</v>
      </c>
      <c r="U1275">
        <v>1</v>
      </c>
      <c r="V1275" t="s">
        <v>40</v>
      </c>
      <c r="W1275">
        <v>79</v>
      </c>
      <c r="X1275">
        <v>3</v>
      </c>
      <c r="Y1275">
        <v>1</v>
      </c>
      <c r="Z1275" t="s">
        <v>37</v>
      </c>
      <c r="AA1275">
        <v>15999</v>
      </c>
      <c r="AB1275">
        <v>1</v>
      </c>
      <c r="AC1275">
        <v>17</v>
      </c>
      <c r="AD1275">
        <v>3</v>
      </c>
      <c r="AE1275">
        <v>3</v>
      </c>
      <c r="AF1275">
        <v>0</v>
      </c>
      <c r="AG1275">
        <v>1</v>
      </c>
      <c r="AH1275">
        <v>6</v>
      </c>
      <c r="AI1275">
        <v>0</v>
      </c>
      <c r="AJ1275">
        <v>0</v>
      </c>
      <c r="AK1275" t="str">
        <f>IF(Table2[[#This Row],[Alpha]]&gt;3%,"high performer",IF(Table2[[#This Row],[Alpha]]&gt;0%,"average performer","low performer"))</f>
        <v>low performer</v>
      </c>
      <c r="AL1275" s="8">
        <v>2969.0164079418737</v>
      </c>
      <c r="AM1275">
        <f>Table2[[#This Row],[Salary]]/Table2[[#This Row],[Market Salary]]</f>
        <v>0.80767488976670798</v>
      </c>
      <c r="AN1275" t="str">
        <f>IF(AND(Table2[[#This Row],[Alpha]]&gt;3%,Table2[[#This Row],[Salary]]&lt;MEDIAN(G:G)),"Underpaid",IF(AND(Table2[[#This Row],[Alpha]]&lt;0,Table2[[#This Row],[Salary]]&gt;MEDIAN(G:G)),"Overpaid","Fair"))</f>
        <v>Fair</v>
      </c>
      <c r="AO1275" t="str">
        <f>IF(AND(Table2[[#This Row],[Alpha]]&gt;3%,Table2[[#This Row],[Tenure]]&gt;5),"Ready Now",IF(AND(Table2[[#This Row],[Alpha]]&gt;0,Table2[[#This Row],[Tenure]]&gt;3),"Ready Soon","Not Ready"))</f>
        <v>Not Ready</v>
      </c>
    </row>
    <row r="1276" spans="1:41" x14ac:dyDescent="0.35">
      <c r="A1276">
        <v>31</v>
      </c>
      <c r="B1276" t="s">
        <v>32</v>
      </c>
      <c r="C1276">
        <v>1</v>
      </c>
      <c r="D1276" t="s">
        <v>29</v>
      </c>
      <c r="E1276" t="s">
        <v>30</v>
      </c>
      <c r="F1276">
        <v>4</v>
      </c>
      <c r="G1276" s="7">
        <v>5468</v>
      </c>
      <c r="H1276" t="s">
        <v>32</v>
      </c>
      <c r="I1276">
        <v>3</v>
      </c>
      <c r="J1276">
        <v>12</v>
      </c>
      <c r="K1276" s="5">
        <v>0.12</v>
      </c>
      <c r="L1276" s="5">
        <v>0.09</v>
      </c>
      <c r="M1276" s="6">
        <f t="shared" si="57"/>
        <v>0.03</v>
      </c>
      <c r="N1276" s="8">
        <f t="shared" si="58"/>
        <v>1093.6000000000001</v>
      </c>
      <c r="O1276">
        <v>3000</v>
      </c>
      <c r="P1276" t="str">
        <f t="shared" si="59"/>
        <v>low</v>
      </c>
      <c r="Q1276" t="s">
        <v>26</v>
      </c>
      <c r="R1276">
        <v>196</v>
      </c>
      <c r="S1276" t="s">
        <v>27</v>
      </c>
      <c r="T1276">
        <v>29</v>
      </c>
      <c r="U1276">
        <v>4</v>
      </c>
      <c r="V1276" t="s">
        <v>48</v>
      </c>
      <c r="W1276">
        <v>91</v>
      </c>
      <c r="X1276">
        <v>2</v>
      </c>
      <c r="Y1276">
        <v>2</v>
      </c>
      <c r="Z1276" t="s">
        <v>37</v>
      </c>
      <c r="AA1276">
        <v>13402</v>
      </c>
      <c r="AB1276">
        <v>1</v>
      </c>
      <c r="AC1276">
        <v>14</v>
      </c>
      <c r="AD1276">
        <v>3</v>
      </c>
      <c r="AE1276">
        <v>1</v>
      </c>
      <c r="AF1276">
        <v>2</v>
      </c>
      <c r="AG1276">
        <v>13</v>
      </c>
      <c r="AH1276">
        <v>3</v>
      </c>
      <c r="AI1276">
        <v>7</v>
      </c>
      <c r="AJ1276">
        <v>5</v>
      </c>
      <c r="AK1276" t="str">
        <f>IF(Table2[[#This Row],[Alpha]]&gt;3%,"high performer",IF(Table2[[#This Row],[Alpha]]&gt;0%,"average performer","low performer"))</f>
        <v>average performer</v>
      </c>
      <c r="AL1276" s="8">
        <v>6835.0302000022366</v>
      </c>
      <c r="AM1276">
        <f>Table2[[#This Row],[Salary]]/Table2[[#This Row],[Market Salary]]</f>
        <v>0.79999646526773371</v>
      </c>
      <c r="AN1276" t="str">
        <f>IF(AND(Table2[[#This Row],[Alpha]]&gt;3%,Table2[[#This Row],[Salary]]&lt;MEDIAN(G:G)),"Underpaid",IF(AND(Table2[[#This Row],[Alpha]]&lt;0,Table2[[#This Row],[Salary]]&gt;MEDIAN(G:G)),"Overpaid","Fair"))</f>
        <v>Fair</v>
      </c>
      <c r="AO1276" t="str">
        <f>IF(AND(Table2[[#This Row],[Alpha]]&gt;3%,Table2[[#This Row],[Tenure]]&gt;5),"Ready Now",IF(AND(Table2[[#This Row],[Alpha]]&gt;0,Table2[[#This Row],[Tenure]]&gt;3),"Ready Soon","Not Ready"))</f>
        <v>Ready Soon</v>
      </c>
    </row>
    <row r="1277" spans="1:41" x14ac:dyDescent="0.35">
      <c r="A1277">
        <v>51</v>
      </c>
      <c r="B1277" t="s">
        <v>32</v>
      </c>
      <c r="C1277">
        <v>1</v>
      </c>
      <c r="D1277" t="s">
        <v>29</v>
      </c>
      <c r="E1277" t="s">
        <v>45</v>
      </c>
      <c r="F1277">
        <v>3</v>
      </c>
      <c r="G1277" s="7">
        <v>13116</v>
      </c>
      <c r="H1277" t="s">
        <v>32</v>
      </c>
      <c r="I1277">
        <v>3</v>
      </c>
      <c r="J1277">
        <v>2</v>
      </c>
      <c r="K1277" s="5">
        <v>0.12</v>
      </c>
      <c r="L1277" s="5">
        <v>7.0000000000000007E-2</v>
      </c>
      <c r="M1277" s="6">
        <f t="shared" si="57"/>
        <v>4.9999999999999989E-2</v>
      </c>
      <c r="N1277" s="8">
        <f t="shared" si="58"/>
        <v>2623.2000000000003</v>
      </c>
      <c r="O1277">
        <v>1200</v>
      </c>
      <c r="P1277" t="str">
        <f t="shared" si="59"/>
        <v>low</v>
      </c>
      <c r="Q1277" t="s">
        <v>26</v>
      </c>
      <c r="R1277">
        <v>942</v>
      </c>
      <c r="S1277" t="s">
        <v>34</v>
      </c>
      <c r="T1277">
        <v>3</v>
      </c>
      <c r="U1277">
        <v>3</v>
      </c>
      <c r="V1277" t="s">
        <v>49</v>
      </c>
      <c r="W1277">
        <v>53</v>
      </c>
      <c r="X1277">
        <v>3</v>
      </c>
      <c r="Y1277">
        <v>3</v>
      </c>
      <c r="Z1277" t="s">
        <v>37</v>
      </c>
      <c r="AA1277">
        <v>22984</v>
      </c>
      <c r="AB1277">
        <v>2</v>
      </c>
      <c r="AC1277">
        <v>11</v>
      </c>
      <c r="AD1277">
        <v>3</v>
      </c>
      <c r="AE1277">
        <v>4</v>
      </c>
      <c r="AF1277">
        <v>0</v>
      </c>
      <c r="AG1277">
        <v>15</v>
      </c>
      <c r="AH1277">
        <v>2</v>
      </c>
      <c r="AI1277">
        <v>2</v>
      </c>
      <c r="AJ1277">
        <v>2</v>
      </c>
      <c r="AK1277" t="str">
        <f>IF(Table2[[#This Row],[Alpha]]&gt;3%,"high performer",IF(Table2[[#This Row],[Alpha]]&gt;0%,"average performer","low performer"))</f>
        <v>high performer</v>
      </c>
      <c r="AL1277" s="8">
        <v>13514.258621709023</v>
      </c>
      <c r="AM1277">
        <f>Table2[[#This Row],[Salary]]/Table2[[#This Row],[Market Salary]]</f>
        <v>0.97053048688373711</v>
      </c>
      <c r="AN1277" t="str">
        <f>IF(AND(Table2[[#This Row],[Alpha]]&gt;3%,Table2[[#This Row],[Salary]]&lt;MEDIAN(G:G)),"Underpaid",IF(AND(Table2[[#This Row],[Alpha]]&lt;0,Table2[[#This Row],[Salary]]&gt;MEDIAN(G:G)),"Overpaid","Fair"))</f>
        <v>Fair</v>
      </c>
      <c r="AO1277" t="str">
        <f>IF(AND(Table2[[#This Row],[Alpha]]&gt;3%,Table2[[#This Row],[Tenure]]&gt;5),"Ready Now",IF(AND(Table2[[#This Row],[Alpha]]&gt;0,Table2[[#This Row],[Tenure]]&gt;3),"Ready Soon","Not Ready"))</f>
        <v>Not Ready</v>
      </c>
    </row>
    <row r="1278" spans="1:41" x14ac:dyDescent="0.35">
      <c r="A1278">
        <v>37</v>
      </c>
      <c r="B1278" t="s">
        <v>32</v>
      </c>
      <c r="C1278">
        <v>2</v>
      </c>
      <c r="D1278" t="s">
        <v>35</v>
      </c>
      <c r="E1278" t="s">
        <v>30</v>
      </c>
      <c r="F1278">
        <v>2</v>
      </c>
      <c r="G1278" s="7">
        <v>4189</v>
      </c>
      <c r="H1278" t="s">
        <v>32</v>
      </c>
      <c r="I1278">
        <v>3</v>
      </c>
      <c r="J1278">
        <v>5</v>
      </c>
      <c r="K1278" s="5">
        <v>0.15</v>
      </c>
      <c r="L1278" s="5">
        <v>0.1</v>
      </c>
      <c r="M1278" s="6">
        <f t="shared" si="57"/>
        <v>4.9999999999999989E-2</v>
      </c>
      <c r="N1278" s="8">
        <f t="shared" si="58"/>
        <v>837.80000000000007</v>
      </c>
      <c r="O1278">
        <v>1200</v>
      </c>
      <c r="P1278" t="str">
        <f t="shared" si="59"/>
        <v>medium</v>
      </c>
      <c r="Q1278" t="s">
        <v>26</v>
      </c>
      <c r="R1278">
        <v>589</v>
      </c>
      <c r="S1278" t="s">
        <v>27</v>
      </c>
      <c r="T1278">
        <v>9</v>
      </c>
      <c r="U1278">
        <v>2</v>
      </c>
      <c r="V1278" t="s">
        <v>48</v>
      </c>
      <c r="W1278">
        <v>46</v>
      </c>
      <c r="X1278">
        <v>2</v>
      </c>
      <c r="Y1278">
        <v>2</v>
      </c>
      <c r="Z1278" t="s">
        <v>37</v>
      </c>
      <c r="AA1278">
        <v>8800</v>
      </c>
      <c r="AB1278">
        <v>1</v>
      </c>
      <c r="AC1278">
        <v>14</v>
      </c>
      <c r="AD1278">
        <v>3</v>
      </c>
      <c r="AE1278">
        <v>1</v>
      </c>
      <c r="AF1278">
        <v>2</v>
      </c>
      <c r="AG1278">
        <v>5</v>
      </c>
      <c r="AH1278">
        <v>2</v>
      </c>
      <c r="AI1278">
        <v>2</v>
      </c>
      <c r="AJ1278">
        <v>0</v>
      </c>
      <c r="AK1278" t="str">
        <f>IF(Table2[[#This Row],[Alpha]]&gt;3%,"high performer",IF(Table2[[#This Row],[Alpha]]&gt;0%,"average performer","low performer"))</f>
        <v>high performer</v>
      </c>
      <c r="AL1278" s="8">
        <v>4482.5788964617295</v>
      </c>
      <c r="AM1278">
        <f>Table2[[#This Row],[Salary]]/Table2[[#This Row],[Market Salary]]</f>
        <v>0.93450669731804104</v>
      </c>
      <c r="AN1278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278" t="str">
        <f>IF(AND(Table2[[#This Row],[Alpha]]&gt;3%,Table2[[#This Row],[Tenure]]&gt;5),"Ready Now",IF(AND(Table2[[#This Row],[Alpha]]&gt;0,Table2[[#This Row],[Tenure]]&gt;3),"Ready Soon","Not Ready"))</f>
        <v>Ready Soon</v>
      </c>
    </row>
    <row r="1279" spans="1:41" x14ac:dyDescent="0.35">
      <c r="A1279">
        <v>46</v>
      </c>
      <c r="B1279" t="s">
        <v>32</v>
      </c>
      <c r="C1279">
        <v>3</v>
      </c>
      <c r="D1279" t="s">
        <v>35</v>
      </c>
      <c r="E1279" t="s">
        <v>47</v>
      </c>
      <c r="F1279">
        <v>4</v>
      </c>
      <c r="G1279" s="7">
        <v>19328</v>
      </c>
      <c r="H1279" t="s">
        <v>25</v>
      </c>
      <c r="I1279">
        <v>3</v>
      </c>
      <c r="J1279">
        <v>2</v>
      </c>
      <c r="K1279" s="5">
        <v>0.1</v>
      </c>
      <c r="L1279" s="5">
        <v>0.09</v>
      </c>
      <c r="M1279" s="6">
        <f t="shared" si="57"/>
        <v>1.0000000000000009E-2</v>
      </c>
      <c r="N1279" s="8">
        <f t="shared" si="58"/>
        <v>3865.6000000000004</v>
      </c>
      <c r="O1279">
        <v>3000</v>
      </c>
      <c r="P1279" t="str">
        <f t="shared" si="59"/>
        <v>low</v>
      </c>
      <c r="Q1279" t="s">
        <v>26</v>
      </c>
      <c r="R1279">
        <v>734</v>
      </c>
      <c r="S1279" t="s">
        <v>34</v>
      </c>
      <c r="T1279">
        <v>2</v>
      </c>
      <c r="U1279">
        <v>4</v>
      </c>
      <c r="V1279" t="s">
        <v>40</v>
      </c>
      <c r="W1279">
        <v>46</v>
      </c>
      <c r="X1279">
        <v>3</v>
      </c>
      <c r="Y1279">
        <v>5</v>
      </c>
      <c r="Z1279" t="s">
        <v>41</v>
      </c>
      <c r="AA1279">
        <v>14218</v>
      </c>
      <c r="AB1279">
        <v>7</v>
      </c>
      <c r="AC1279">
        <v>17</v>
      </c>
      <c r="AD1279">
        <v>3</v>
      </c>
      <c r="AE1279">
        <v>3</v>
      </c>
      <c r="AF1279">
        <v>1</v>
      </c>
      <c r="AG1279">
        <v>24</v>
      </c>
      <c r="AH1279">
        <v>3</v>
      </c>
      <c r="AI1279">
        <v>1</v>
      </c>
      <c r="AJ1279">
        <v>2</v>
      </c>
      <c r="AK1279" t="str">
        <f>IF(Table2[[#This Row],[Alpha]]&gt;3%,"high performer",IF(Table2[[#This Row],[Alpha]]&gt;0%,"average performer","low performer"))</f>
        <v>average performer</v>
      </c>
      <c r="AL1279" s="8">
        <v>23283.201273418992</v>
      </c>
      <c r="AM1279">
        <f>Table2[[#This Row],[Salary]]/Table2[[#This Row],[Market Salary]]</f>
        <v>0.8301263976988249</v>
      </c>
      <c r="AN1279" t="str">
        <f>IF(AND(Table2[[#This Row],[Alpha]]&gt;3%,Table2[[#This Row],[Salary]]&lt;MEDIAN(G:G)),"Underpaid",IF(AND(Table2[[#This Row],[Alpha]]&lt;0,Table2[[#This Row],[Salary]]&gt;MEDIAN(G:G)),"Overpaid","Fair"))</f>
        <v>Fair</v>
      </c>
      <c r="AO1279" t="str">
        <f>IF(AND(Table2[[#This Row],[Alpha]]&gt;3%,Table2[[#This Row],[Tenure]]&gt;5),"Ready Now",IF(AND(Table2[[#This Row],[Alpha]]&gt;0,Table2[[#This Row],[Tenure]]&gt;3),"Ready Soon","Not Ready"))</f>
        <v>Not Ready</v>
      </c>
    </row>
    <row r="1280" spans="1:41" x14ac:dyDescent="0.35">
      <c r="A1280">
        <v>36</v>
      </c>
      <c r="B1280" t="s">
        <v>32</v>
      </c>
      <c r="C1280">
        <v>4</v>
      </c>
      <c r="D1280" t="s">
        <v>35</v>
      </c>
      <c r="E1280" t="s">
        <v>43</v>
      </c>
      <c r="F1280">
        <v>1</v>
      </c>
      <c r="G1280" s="7">
        <v>8321</v>
      </c>
      <c r="H1280" t="s">
        <v>25</v>
      </c>
      <c r="I1280">
        <v>3</v>
      </c>
      <c r="J1280">
        <v>12</v>
      </c>
      <c r="K1280" s="5">
        <v>0.1</v>
      </c>
      <c r="L1280" s="5">
        <v>0.09</v>
      </c>
      <c r="M1280" s="6">
        <f t="shared" si="57"/>
        <v>1.0000000000000009E-2</v>
      </c>
      <c r="N1280" s="8">
        <f t="shared" si="58"/>
        <v>1664.2</v>
      </c>
      <c r="O1280">
        <v>3000</v>
      </c>
      <c r="P1280" t="str">
        <f t="shared" si="59"/>
        <v>High</v>
      </c>
      <c r="Q1280" t="s">
        <v>26</v>
      </c>
      <c r="R1280">
        <v>1383</v>
      </c>
      <c r="S1280" t="s">
        <v>34</v>
      </c>
      <c r="T1280">
        <v>10</v>
      </c>
      <c r="U1280">
        <v>3</v>
      </c>
      <c r="V1280" t="s">
        <v>28</v>
      </c>
      <c r="W1280">
        <v>90</v>
      </c>
      <c r="X1280">
        <v>3</v>
      </c>
      <c r="Y1280">
        <v>3</v>
      </c>
      <c r="Z1280" t="s">
        <v>37</v>
      </c>
      <c r="AA1280">
        <v>25949</v>
      </c>
      <c r="AB1280">
        <v>7</v>
      </c>
      <c r="AC1280">
        <v>13</v>
      </c>
      <c r="AD1280">
        <v>3</v>
      </c>
      <c r="AE1280">
        <v>4</v>
      </c>
      <c r="AF1280">
        <v>1</v>
      </c>
      <c r="AG1280">
        <v>15</v>
      </c>
      <c r="AH1280">
        <v>1</v>
      </c>
      <c r="AI1280">
        <v>8</v>
      </c>
      <c r="AJ1280">
        <v>5</v>
      </c>
      <c r="AK1280" t="str">
        <f>IF(Table2[[#This Row],[Alpha]]&gt;3%,"high performer",IF(Table2[[#This Row],[Alpha]]&gt;0%,"average performer","low performer"))</f>
        <v>average performer</v>
      </c>
      <c r="AL1280" s="8">
        <v>9495.250437231216</v>
      </c>
      <c r="AM1280">
        <f>Table2[[#This Row],[Salary]]/Table2[[#This Row],[Market Salary]]</f>
        <v>0.87633286294093538</v>
      </c>
      <c r="AN1280" t="str">
        <f>IF(AND(Table2[[#This Row],[Alpha]]&gt;3%,Table2[[#This Row],[Salary]]&lt;MEDIAN(G:G)),"Underpaid",IF(AND(Table2[[#This Row],[Alpha]]&lt;0,Table2[[#This Row],[Salary]]&gt;MEDIAN(G:G)),"Overpaid","Fair"))</f>
        <v>Fair</v>
      </c>
      <c r="AO1280" t="str">
        <f>IF(AND(Table2[[#This Row],[Alpha]]&gt;3%,Table2[[#This Row],[Tenure]]&gt;5),"Ready Now",IF(AND(Table2[[#This Row],[Alpha]]&gt;0,Table2[[#This Row],[Tenure]]&gt;3),"Ready Soon","Not Ready"))</f>
        <v>Ready Soon</v>
      </c>
    </row>
    <row r="1281" spans="1:41" x14ac:dyDescent="0.35">
      <c r="A1281">
        <v>44</v>
      </c>
      <c r="B1281" t="s">
        <v>25</v>
      </c>
      <c r="C1281">
        <v>3</v>
      </c>
      <c r="D1281" t="s">
        <v>35</v>
      </c>
      <c r="E1281" t="s">
        <v>36</v>
      </c>
      <c r="F1281">
        <v>2</v>
      </c>
      <c r="G1281" s="7">
        <v>2342</v>
      </c>
      <c r="H1281" t="s">
        <v>25</v>
      </c>
      <c r="I1281">
        <v>2</v>
      </c>
      <c r="J1281">
        <v>5</v>
      </c>
      <c r="K1281" s="5">
        <v>0.12</v>
      </c>
      <c r="L1281" s="5">
        <v>0.11</v>
      </c>
      <c r="M1281" s="6">
        <f t="shared" si="57"/>
        <v>9.999999999999995E-3</v>
      </c>
      <c r="N1281" s="8">
        <f t="shared" si="58"/>
        <v>468.40000000000003</v>
      </c>
      <c r="O1281">
        <v>500</v>
      </c>
      <c r="P1281" t="str">
        <f t="shared" si="59"/>
        <v>medium</v>
      </c>
      <c r="Q1281" t="s">
        <v>33</v>
      </c>
      <c r="R1281">
        <v>429</v>
      </c>
      <c r="S1281" t="s">
        <v>34</v>
      </c>
      <c r="T1281">
        <v>1</v>
      </c>
      <c r="U1281">
        <v>2</v>
      </c>
      <c r="V1281" t="s">
        <v>40</v>
      </c>
      <c r="W1281">
        <v>99</v>
      </c>
      <c r="X1281">
        <v>3</v>
      </c>
      <c r="Y1281">
        <v>1</v>
      </c>
      <c r="Z1281" t="s">
        <v>41</v>
      </c>
      <c r="AA1281">
        <v>11092</v>
      </c>
      <c r="AB1281">
        <v>1</v>
      </c>
      <c r="AC1281">
        <v>12</v>
      </c>
      <c r="AD1281">
        <v>3</v>
      </c>
      <c r="AE1281">
        <v>3</v>
      </c>
      <c r="AF1281">
        <v>3</v>
      </c>
      <c r="AG1281">
        <v>6</v>
      </c>
      <c r="AH1281">
        <v>2</v>
      </c>
      <c r="AI1281">
        <v>3</v>
      </c>
      <c r="AJ1281">
        <v>2</v>
      </c>
      <c r="AK1281" t="str">
        <f>IF(Table2[[#This Row],[Alpha]]&gt;3%,"high performer",IF(Table2[[#This Row],[Alpha]]&gt;0%,"average performer","low performer"))</f>
        <v>average performer</v>
      </c>
      <c r="AL1281" s="8">
        <v>2575.8907239306345</v>
      </c>
      <c r="AM1281">
        <f>Table2[[#This Row],[Salary]]/Table2[[#This Row],[Market Salary]]</f>
        <v>0.90920005970838191</v>
      </c>
      <c r="AN1281" t="str">
        <f>IF(AND(Table2[[#This Row],[Alpha]]&gt;3%,Table2[[#This Row],[Salary]]&lt;MEDIAN(G:G)),"Underpaid",IF(AND(Table2[[#This Row],[Alpha]]&lt;0,Table2[[#This Row],[Salary]]&gt;MEDIAN(G:G)),"Overpaid","Fair"))</f>
        <v>Fair</v>
      </c>
      <c r="AO1281" t="str">
        <f>IF(AND(Table2[[#This Row],[Alpha]]&gt;3%,Table2[[#This Row],[Tenure]]&gt;5),"Ready Now",IF(AND(Table2[[#This Row],[Alpha]]&gt;0,Table2[[#This Row],[Tenure]]&gt;3),"Ready Soon","Not Ready"))</f>
        <v>Ready Soon</v>
      </c>
    </row>
    <row r="1282" spans="1:41" x14ac:dyDescent="0.35">
      <c r="A1282">
        <v>37</v>
      </c>
      <c r="B1282" t="s">
        <v>32</v>
      </c>
      <c r="C1282">
        <v>3</v>
      </c>
      <c r="D1282" t="s">
        <v>35</v>
      </c>
      <c r="E1282" t="s">
        <v>50</v>
      </c>
      <c r="F1282">
        <v>2</v>
      </c>
      <c r="G1282" s="7">
        <v>4071</v>
      </c>
      <c r="H1282" t="s">
        <v>32</v>
      </c>
      <c r="I1282">
        <v>2</v>
      </c>
      <c r="J1282">
        <v>10</v>
      </c>
      <c r="K1282" s="5">
        <v>0.12</v>
      </c>
      <c r="L1282" s="5">
        <v>0.11</v>
      </c>
      <c r="M1282" s="6">
        <f t="shared" ref="M1282:M1345" si="60">K1282-L1282</f>
        <v>9.999999999999995E-3</v>
      </c>
      <c r="N1282" s="8">
        <f t="shared" ref="N1282:N1345" si="61">G1282 * 0.2</f>
        <v>814.2</v>
      </c>
      <c r="O1282">
        <v>4500</v>
      </c>
      <c r="P1282" t="str">
        <f t="shared" si="59"/>
        <v>low</v>
      </c>
      <c r="Q1282" t="s">
        <v>26</v>
      </c>
      <c r="R1282">
        <v>1239</v>
      </c>
      <c r="S1282" t="s">
        <v>50</v>
      </c>
      <c r="T1282">
        <v>8</v>
      </c>
      <c r="U1282">
        <v>2</v>
      </c>
      <c r="V1282" t="s">
        <v>38</v>
      </c>
      <c r="W1282">
        <v>89</v>
      </c>
      <c r="X1282">
        <v>3</v>
      </c>
      <c r="Y1282">
        <v>2</v>
      </c>
      <c r="Z1282" t="s">
        <v>41</v>
      </c>
      <c r="AA1282">
        <v>12832</v>
      </c>
      <c r="AB1282">
        <v>2</v>
      </c>
      <c r="AC1282">
        <v>13</v>
      </c>
      <c r="AD1282">
        <v>3</v>
      </c>
      <c r="AE1282">
        <v>3</v>
      </c>
      <c r="AF1282">
        <v>0</v>
      </c>
      <c r="AG1282">
        <v>19</v>
      </c>
      <c r="AH1282">
        <v>4</v>
      </c>
      <c r="AI1282">
        <v>0</v>
      </c>
      <c r="AJ1282">
        <v>4</v>
      </c>
      <c r="AK1282" t="str">
        <f>IF(Table2[[#This Row],[Alpha]]&gt;3%,"high performer",IF(Table2[[#This Row],[Alpha]]&gt;0%,"average performer","low performer"))</f>
        <v>average performer</v>
      </c>
      <c r="AL1282" s="8">
        <v>4646.8524728724124</v>
      </c>
      <c r="AM1282">
        <f>Table2[[#This Row],[Salary]]/Table2[[#This Row],[Market Salary]]</f>
        <v>0.87607687650207366</v>
      </c>
      <c r="AN1282" t="str">
        <f>IF(AND(Table2[[#This Row],[Alpha]]&gt;3%,Table2[[#This Row],[Salary]]&lt;MEDIAN(G:G)),"Underpaid",IF(AND(Table2[[#This Row],[Alpha]]&lt;0,Table2[[#This Row],[Salary]]&gt;MEDIAN(G:G)),"Overpaid","Fair"))</f>
        <v>Fair</v>
      </c>
      <c r="AO1282" t="str">
        <f>IF(AND(Table2[[#This Row],[Alpha]]&gt;3%,Table2[[#This Row],[Tenure]]&gt;5),"Ready Now",IF(AND(Table2[[#This Row],[Alpha]]&gt;0,Table2[[#This Row],[Tenure]]&gt;3),"Ready Soon","Not Ready"))</f>
        <v>Ready Soon</v>
      </c>
    </row>
    <row r="1283" spans="1:41" x14ac:dyDescent="0.35">
      <c r="A1283">
        <v>35</v>
      </c>
      <c r="B1283" t="s">
        <v>25</v>
      </c>
      <c r="C1283">
        <v>3</v>
      </c>
      <c r="D1283" t="s">
        <v>35</v>
      </c>
      <c r="E1283" t="s">
        <v>30</v>
      </c>
      <c r="F1283">
        <v>4</v>
      </c>
      <c r="G1283" s="7">
        <v>5813</v>
      </c>
      <c r="H1283" t="s">
        <v>25</v>
      </c>
      <c r="I1283">
        <v>3</v>
      </c>
      <c r="J1283">
        <v>10</v>
      </c>
      <c r="K1283" s="5">
        <v>0.08</v>
      </c>
      <c r="L1283" s="5">
        <v>0.09</v>
      </c>
      <c r="M1283" s="6">
        <f t="shared" si="60"/>
        <v>-9.999999999999995E-3</v>
      </c>
      <c r="N1283" s="8">
        <f t="shared" si="61"/>
        <v>1162.6000000000001</v>
      </c>
      <c r="O1283">
        <v>500</v>
      </c>
      <c r="P1283" t="str">
        <f t="shared" ref="P1283:P1346" si="62">IF(G1282&lt;7000,"low",IF(G1282&lt;14000,"medium","High"))</f>
        <v>low</v>
      </c>
      <c r="Q1283" t="s">
        <v>26</v>
      </c>
      <c r="R1283">
        <v>303</v>
      </c>
      <c r="S1283" t="s">
        <v>27</v>
      </c>
      <c r="T1283">
        <v>27</v>
      </c>
      <c r="U1283">
        <v>3</v>
      </c>
      <c r="V1283" t="s">
        <v>28</v>
      </c>
      <c r="W1283">
        <v>84</v>
      </c>
      <c r="X1283">
        <v>3</v>
      </c>
      <c r="Y1283">
        <v>2</v>
      </c>
      <c r="Z1283" t="s">
        <v>31</v>
      </c>
      <c r="AA1283">
        <v>13492</v>
      </c>
      <c r="AB1283">
        <v>1</v>
      </c>
      <c r="AC1283">
        <v>18</v>
      </c>
      <c r="AD1283">
        <v>3</v>
      </c>
      <c r="AE1283">
        <v>4</v>
      </c>
      <c r="AF1283">
        <v>0</v>
      </c>
      <c r="AG1283">
        <v>10</v>
      </c>
      <c r="AH1283">
        <v>2</v>
      </c>
      <c r="AI1283">
        <v>7</v>
      </c>
      <c r="AJ1283">
        <v>7</v>
      </c>
      <c r="AK1283" t="str">
        <f>IF(Table2[[#This Row],[Alpha]]&gt;3%,"high performer",IF(Table2[[#This Row],[Alpha]]&gt;0%,"average performer","low performer"))</f>
        <v>low performer</v>
      </c>
      <c r="AL1283" s="8">
        <v>7107.6164131264031</v>
      </c>
      <c r="AM1283">
        <f>Table2[[#This Row],[Salary]]/Table2[[#This Row],[Market Salary]]</f>
        <v>0.81785505324464403</v>
      </c>
      <c r="AN1283" t="str">
        <f>IF(AND(Table2[[#This Row],[Alpha]]&gt;3%,Table2[[#This Row],[Salary]]&lt;MEDIAN(G:G)),"Underpaid",IF(AND(Table2[[#This Row],[Alpha]]&lt;0,Table2[[#This Row],[Salary]]&gt;MEDIAN(G:G)),"Overpaid","Fair"))</f>
        <v>Overpaid</v>
      </c>
      <c r="AO1283" t="str">
        <f>IF(AND(Table2[[#This Row],[Alpha]]&gt;3%,Table2[[#This Row],[Tenure]]&gt;5),"Ready Now",IF(AND(Table2[[#This Row],[Alpha]]&gt;0,Table2[[#This Row],[Tenure]]&gt;3),"Ready Soon","Not Ready"))</f>
        <v>Not Ready</v>
      </c>
    </row>
    <row r="1284" spans="1:41" x14ac:dyDescent="0.35">
      <c r="A1284">
        <v>33</v>
      </c>
      <c r="B1284" t="s">
        <v>32</v>
      </c>
      <c r="C1284">
        <v>4</v>
      </c>
      <c r="D1284" t="s">
        <v>35</v>
      </c>
      <c r="E1284" t="s">
        <v>36</v>
      </c>
      <c r="F1284">
        <v>1</v>
      </c>
      <c r="G1284" s="7">
        <v>3143</v>
      </c>
      <c r="H1284" t="s">
        <v>32</v>
      </c>
      <c r="I1284">
        <v>3</v>
      </c>
      <c r="J1284">
        <v>10</v>
      </c>
      <c r="K1284" s="5">
        <v>0.15</v>
      </c>
      <c r="L1284" s="5">
        <v>0.09</v>
      </c>
      <c r="M1284" s="6">
        <f t="shared" si="60"/>
        <v>0.06</v>
      </c>
      <c r="N1284" s="8">
        <f t="shared" si="61"/>
        <v>628.6</v>
      </c>
      <c r="O1284">
        <v>500</v>
      </c>
      <c r="P1284" t="str">
        <f t="shared" si="62"/>
        <v>low</v>
      </c>
      <c r="Q1284" t="s">
        <v>26</v>
      </c>
      <c r="R1284">
        <v>867</v>
      </c>
      <c r="S1284" t="s">
        <v>34</v>
      </c>
      <c r="T1284">
        <v>8</v>
      </c>
      <c r="U1284">
        <v>4</v>
      </c>
      <c r="V1284" t="s">
        <v>28</v>
      </c>
      <c r="W1284">
        <v>90</v>
      </c>
      <c r="X1284">
        <v>4</v>
      </c>
      <c r="Y1284">
        <v>1</v>
      </c>
      <c r="Z1284" t="s">
        <v>37</v>
      </c>
      <c r="AA1284">
        <v>6076</v>
      </c>
      <c r="AB1284">
        <v>6</v>
      </c>
      <c r="AC1284">
        <v>19</v>
      </c>
      <c r="AD1284">
        <v>3</v>
      </c>
      <c r="AE1284">
        <v>2</v>
      </c>
      <c r="AF1284">
        <v>1</v>
      </c>
      <c r="AG1284">
        <v>14</v>
      </c>
      <c r="AH1284">
        <v>1</v>
      </c>
      <c r="AI1284">
        <v>8</v>
      </c>
      <c r="AJ1284">
        <v>7</v>
      </c>
      <c r="AK1284" t="str">
        <f>IF(Table2[[#This Row],[Alpha]]&gt;3%,"high performer",IF(Table2[[#This Row],[Alpha]]&gt;0%,"average performer","low performer"))</f>
        <v>high performer</v>
      </c>
      <c r="AL1284" s="8">
        <v>3646.6024239399785</v>
      </c>
      <c r="AM1284">
        <f>Table2[[#This Row],[Salary]]/Table2[[#This Row],[Market Salary]]</f>
        <v>0.86189818209031399</v>
      </c>
      <c r="AN1284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284" t="str">
        <f>IF(AND(Table2[[#This Row],[Alpha]]&gt;3%,Table2[[#This Row],[Tenure]]&gt;5),"Ready Now",IF(AND(Table2[[#This Row],[Alpha]]&gt;0,Table2[[#This Row],[Tenure]]&gt;3),"Ready Soon","Not Ready"))</f>
        <v>Ready Now</v>
      </c>
    </row>
    <row r="1285" spans="1:41" x14ac:dyDescent="0.35">
      <c r="A1285">
        <v>28</v>
      </c>
      <c r="B1285" t="s">
        <v>32</v>
      </c>
      <c r="C1285">
        <v>3</v>
      </c>
      <c r="D1285" t="s">
        <v>35</v>
      </c>
      <c r="E1285" t="s">
        <v>36</v>
      </c>
      <c r="F1285">
        <v>4</v>
      </c>
      <c r="G1285" s="7">
        <v>2044</v>
      </c>
      <c r="H1285" t="s">
        <v>32</v>
      </c>
      <c r="I1285">
        <v>4</v>
      </c>
      <c r="J1285">
        <v>5</v>
      </c>
      <c r="K1285" s="5">
        <v>0.15</v>
      </c>
      <c r="L1285" s="5">
        <v>7.0000000000000007E-2</v>
      </c>
      <c r="M1285" s="6">
        <f t="shared" si="60"/>
        <v>7.9999999999999988E-2</v>
      </c>
      <c r="N1285" s="8">
        <f t="shared" si="61"/>
        <v>408.8</v>
      </c>
      <c r="O1285">
        <v>4500</v>
      </c>
      <c r="P1285" t="str">
        <f t="shared" si="62"/>
        <v>low</v>
      </c>
      <c r="Q1285" t="s">
        <v>26</v>
      </c>
      <c r="R1285">
        <v>1181</v>
      </c>
      <c r="S1285" t="s">
        <v>34</v>
      </c>
      <c r="T1285">
        <v>1</v>
      </c>
      <c r="U1285">
        <v>3</v>
      </c>
      <c r="V1285" t="s">
        <v>28</v>
      </c>
      <c r="W1285">
        <v>82</v>
      </c>
      <c r="X1285">
        <v>3</v>
      </c>
      <c r="Y1285">
        <v>1</v>
      </c>
      <c r="Z1285" t="s">
        <v>37</v>
      </c>
      <c r="AA1285">
        <v>5531</v>
      </c>
      <c r="AB1285">
        <v>1</v>
      </c>
      <c r="AC1285">
        <v>11</v>
      </c>
      <c r="AD1285">
        <v>3</v>
      </c>
      <c r="AE1285">
        <v>3</v>
      </c>
      <c r="AF1285">
        <v>1</v>
      </c>
      <c r="AG1285">
        <v>5</v>
      </c>
      <c r="AH1285">
        <v>6</v>
      </c>
      <c r="AI1285">
        <v>3</v>
      </c>
      <c r="AJ1285">
        <v>0</v>
      </c>
      <c r="AK1285" t="str">
        <f>IF(Table2[[#This Row],[Alpha]]&gt;3%,"high performer",IF(Table2[[#This Row],[Alpha]]&gt;0%,"average performer","low performer"))</f>
        <v>high performer</v>
      </c>
      <c r="AL1285" s="8">
        <v>2045.1659023560724</v>
      </c>
      <c r="AM1285">
        <f>Table2[[#This Row],[Salary]]/Table2[[#This Row],[Market Salary]]</f>
        <v>0.99942992284648924</v>
      </c>
      <c r="AN1285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285" t="str">
        <f>IF(AND(Table2[[#This Row],[Alpha]]&gt;3%,Table2[[#This Row],[Tenure]]&gt;5),"Ready Now",IF(AND(Table2[[#This Row],[Alpha]]&gt;0,Table2[[#This Row],[Tenure]]&gt;3),"Ready Soon","Not Ready"))</f>
        <v>Ready Soon</v>
      </c>
    </row>
    <row r="1286" spans="1:41" x14ac:dyDescent="0.35">
      <c r="A1286">
        <v>39</v>
      </c>
      <c r="B1286" t="s">
        <v>32</v>
      </c>
      <c r="C1286">
        <v>3</v>
      </c>
      <c r="D1286" t="s">
        <v>35</v>
      </c>
      <c r="E1286" t="s">
        <v>47</v>
      </c>
      <c r="F1286">
        <v>3</v>
      </c>
      <c r="G1286" s="7">
        <v>13464</v>
      </c>
      <c r="H1286" t="s">
        <v>32</v>
      </c>
      <c r="I1286">
        <v>3</v>
      </c>
      <c r="J1286">
        <v>4</v>
      </c>
      <c r="K1286" s="5">
        <v>0.08</v>
      </c>
      <c r="L1286" s="5">
        <v>0.11</v>
      </c>
      <c r="M1286" s="6">
        <f t="shared" si="60"/>
        <v>-0.03</v>
      </c>
      <c r="N1286" s="8">
        <f t="shared" si="61"/>
        <v>2692.8</v>
      </c>
      <c r="O1286">
        <v>1200</v>
      </c>
      <c r="P1286" t="str">
        <f t="shared" si="62"/>
        <v>low</v>
      </c>
      <c r="Q1286" t="s">
        <v>26</v>
      </c>
      <c r="R1286">
        <v>1253</v>
      </c>
      <c r="S1286" t="s">
        <v>34</v>
      </c>
      <c r="T1286">
        <v>10</v>
      </c>
      <c r="U1286">
        <v>1</v>
      </c>
      <c r="V1286" t="s">
        <v>40</v>
      </c>
      <c r="W1286">
        <v>65</v>
      </c>
      <c r="X1286">
        <v>3</v>
      </c>
      <c r="Y1286">
        <v>3</v>
      </c>
      <c r="Z1286" t="s">
        <v>31</v>
      </c>
      <c r="AA1286">
        <v>7914</v>
      </c>
      <c r="AB1286">
        <v>7</v>
      </c>
      <c r="AC1286">
        <v>21</v>
      </c>
      <c r="AD1286">
        <v>4</v>
      </c>
      <c r="AE1286">
        <v>3</v>
      </c>
      <c r="AF1286">
        <v>0</v>
      </c>
      <c r="AG1286">
        <v>9</v>
      </c>
      <c r="AH1286">
        <v>3</v>
      </c>
      <c r="AI1286">
        <v>3</v>
      </c>
      <c r="AJ1286">
        <v>2</v>
      </c>
      <c r="AK1286" t="str">
        <f>IF(Table2[[#This Row],[Alpha]]&gt;3%,"high performer",IF(Table2[[#This Row],[Alpha]]&gt;0%,"average performer","low performer"))</f>
        <v>low performer</v>
      </c>
      <c r="AL1286" s="8">
        <v>13788.72167134202</v>
      </c>
      <c r="AM1286">
        <f>Table2[[#This Row],[Salary]]/Table2[[#This Row],[Market Salary]]</f>
        <v>0.97645019755406981</v>
      </c>
      <c r="AN1286" t="str">
        <f>IF(AND(Table2[[#This Row],[Alpha]]&gt;3%,Table2[[#This Row],[Salary]]&lt;MEDIAN(G:G)),"Underpaid",IF(AND(Table2[[#This Row],[Alpha]]&lt;0,Table2[[#This Row],[Salary]]&gt;MEDIAN(G:G)),"Overpaid","Fair"))</f>
        <v>Overpaid</v>
      </c>
      <c r="AO1286" t="str">
        <f>IF(AND(Table2[[#This Row],[Alpha]]&gt;3%,Table2[[#This Row],[Tenure]]&gt;5),"Ready Now",IF(AND(Table2[[#This Row],[Alpha]]&gt;0,Table2[[#This Row],[Tenure]]&gt;3),"Ready Soon","Not Ready"))</f>
        <v>Not Ready</v>
      </c>
    </row>
    <row r="1287" spans="1:41" x14ac:dyDescent="0.35">
      <c r="A1287">
        <v>46</v>
      </c>
      <c r="B1287" t="s">
        <v>32</v>
      </c>
      <c r="C1287">
        <v>2</v>
      </c>
      <c r="D1287" t="s">
        <v>35</v>
      </c>
      <c r="E1287" t="s">
        <v>30</v>
      </c>
      <c r="F1287">
        <v>2</v>
      </c>
      <c r="G1287" s="7">
        <v>7991</v>
      </c>
      <c r="H1287" t="s">
        <v>32</v>
      </c>
      <c r="I1287">
        <v>3</v>
      </c>
      <c r="J1287">
        <v>2</v>
      </c>
      <c r="K1287" s="5">
        <v>0.12</v>
      </c>
      <c r="L1287" s="5">
        <v>0.1</v>
      </c>
      <c r="M1287" s="6">
        <f t="shared" si="60"/>
        <v>1.999999999999999E-2</v>
      </c>
      <c r="N1287" s="8">
        <f t="shared" si="61"/>
        <v>1598.2</v>
      </c>
      <c r="O1287">
        <v>4500</v>
      </c>
      <c r="P1287" t="str">
        <f t="shared" si="62"/>
        <v>medium</v>
      </c>
      <c r="Q1287" t="s">
        <v>44</v>
      </c>
      <c r="R1287">
        <v>849</v>
      </c>
      <c r="S1287" t="s">
        <v>27</v>
      </c>
      <c r="T1287">
        <v>26</v>
      </c>
      <c r="U1287">
        <v>2</v>
      </c>
      <c r="V1287" t="s">
        <v>28</v>
      </c>
      <c r="W1287">
        <v>98</v>
      </c>
      <c r="X1287">
        <v>2</v>
      </c>
      <c r="Y1287">
        <v>2</v>
      </c>
      <c r="Z1287" t="s">
        <v>31</v>
      </c>
      <c r="AA1287">
        <v>25166</v>
      </c>
      <c r="AB1287">
        <v>8</v>
      </c>
      <c r="AC1287">
        <v>15</v>
      </c>
      <c r="AD1287">
        <v>3</v>
      </c>
      <c r="AE1287">
        <v>3</v>
      </c>
      <c r="AF1287">
        <v>0</v>
      </c>
      <c r="AG1287">
        <v>6</v>
      </c>
      <c r="AH1287">
        <v>3</v>
      </c>
      <c r="AI1287">
        <v>2</v>
      </c>
      <c r="AJ1287">
        <v>2</v>
      </c>
      <c r="AK1287" t="str">
        <f>IF(Table2[[#This Row],[Alpha]]&gt;3%,"high performer",IF(Table2[[#This Row],[Alpha]]&gt;0%,"average performer","low performer"))</f>
        <v>average performer</v>
      </c>
      <c r="AL1287" s="8">
        <v>9900.030237955958</v>
      </c>
      <c r="AM1287">
        <f>Table2[[#This Row],[Salary]]/Table2[[#This Row],[Market Salary]]</f>
        <v>0.80716925180320331</v>
      </c>
      <c r="AN1287" t="str">
        <f>IF(AND(Table2[[#This Row],[Alpha]]&gt;3%,Table2[[#This Row],[Salary]]&lt;MEDIAN(G:G)),"Underpaid",IF(AND(Table2[[#This Row],[Alpha]]&lt;0,Table2[[#This Row],[Salary]]&gt;MEDIAN(G:G)),"Overpaid","Fair"))</f>
        <v>Fair</v>
      </c>
      <c r="AO1287" t="str">
        <f>IF(AND(Table2[[#This Row],[Alpha]]&gt;3%,Table2[[#This Row],[Tenure]]&gt;5),"Ready Now",IF(AND(Table2[[#This Row],[Alpha]]&gt;0,Table2[[#This Row],[Tenure]]&gt;3),"Ready Soon","Not Ready"))</f>
        <v>Not Ready</v>
      </c>
    </row>
    <row r="1288" spans="1:41" x14ac:dyDescent="0.35">
      <c r="A1288">
        <v>40</v>
      </c>
      <c r="B1288" t="s">
        <v>32</v>
      </c>
      <c r="C1288">
        <v>3</v>
      </c>
      <c r="D1288" t="s">
        <v>29</v>
      </c>
      <c r="E1288" t="s">
        <v>39</v>
      </c>
      <c r="F1288">
        <v>1</v>
      </c>
      <c r="G1288" s="7">
        <v>3377</v>
      </c>
      <c r="H1288" t="s">
        <v>32</v>
      </c>
      <c r="I1288">
        <v>2</v>
      </c>
      <c r="J1288">
        <v>4</v>
      </c>
      <c r="K1288" s="5">
        <v>0.15</v>
      </c>
      <c r="L1288" s="5">
        <v>7.0000000000000007E-2</v>
      </c>
      <c r="M1288" s="6">
        <f t="shared" si="60"/>
        <v>7.9999999999999988E-2</v>
      </c>
      <c r="N1288" s="8">
        <f t="shared" si="61"/>
        <v>675.40000000000009</v>
      </c>
      <c r="O1288">
        <v>500</v>
      </c>
      <c r="P1288" t="str">
        <f t="shared" si="62"/>
        <v>medium</v>
      </c>
      <c r="Q1288" t="s">
        <v>26</v>
      </c>
      <c r="R1288">
        <v>616</v>
      </c>
      <c r="S1288" t="s">
        <v>34</v>
      </c>
      <c r="T1288">
        <v>2</v>
      </c>
      <c r="U1288">
        <v>2</v>
      </c>
      <c r="V1288" t="s">
        <v>28</v>
      </c>
      <c r="W1288">
        <v>99</v>
      </c>
      <c r="X1288">
        <v>3</v>
      </c>
      <c r="Y1288">
        <v>1</v>
      </c>
      <c r="Z1288" t="s">
        <v>37</v>
      </c>
      <c r="AA1288">
        <v>25605</v>
      </c>
      <c r="AB1288">
        <v>4</v>
      </c>
      <c r="AC1288">
        <v>17</v>
      </c>
      <c r="AD1288">
        <v>3</v>
      </c>
      <c r="AE1288">
        <v>4</v>
      </c>
      <c r="AF1288">
        <v>1</v>
      </c>
      <c r="AG1288">
        <v>7</v>
      </c>
      <c r="AH1288">
        <v>5</v>
      </c>
      <c r="AI1288">
        <v>3</v>
      </c>
      <c r="AJ1288">
        <v>0</v>
      </c>
      <c r="AK1288" t="str">
        <f>IF(Table2[[#This Row],[Alpha]]&gt;3%,"high performer",IF(Table2[[#This Row],[Alpha]]&gt;0%,"average performer","low performer"))</f>
        <v>high performer</v>
      </c>
      <c r="AL1288" s="8">
        <v>4369.3996139319806</v>
      </c>
      <c r="AM1288">
        <f>Table2[[#This Row],[Salary]]/Table2[[#This Row],[Market Salary]]</f>
        <v>0.7728750625674794</v>
      </c>
      <c r="AN1288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288" t="str">
        <f>IF(AND(Table2[[#This Row],[Alpha]]&gt;3%,Table2[[#This Row],[Tenure]]&gt;5),"Ready Now",IF(AND(Table2[[#This Row],[Alpha]]&gt;0,Table2[[#This Row],[Tenure]]&gt;3),"Ready Soon","Not Ready"))</f>
        <v>Ready Soon</v>
      </c>
    </row>
    <row r="1289" spans="1:41" x14ac:dyDescent="0.35">
      <c r="A1289">
        <v>42</v>
      </c>
      <c r="B1289" t="s">
        <v>32</v>
      </c>
      <c r="C1289">
        <v>2</v>
      </c>
      <c r="D1289" t="s">
        <v>35</v>
      </c>
      <c r="E1289" t="s">
        <v>43</v>
      </c>
      <c r="F1289">
        <v>1</v>
      </c>
      <c r="G1289" s="7">
        <v>5538</v>
      </c>
      <c r="H1289" t="s">
        <v>32</v>
      </c>
      <c r="I1289">
        <v>2</v>
      </c>
      <c r="J1289">
        <v>0</v>
      </c>
      <c r="K1289" s="5">
        <v>0.12</v>
      </c>
      <c r="L1289" s="5">
        <v>0.09</v>
      </c>
      <c r="M1289" s="6">
        <f t="shared" si="60"/>
        <v>0.03</v>
      </c>
      <c r="N1289" s="8">
        <f t="shared" si="61"/>
        <v>1107.6000000000001</v>
      </c>
      <c r="O1289">
        <v>4500</v>
      </c>
      <c r="P1289" t="str">
        <f t="shared" si="62"/>
        <v>low</v>
      </c>
      <c r="Q1289" t="s">
        <v>26</v>
      </c>
      <c r="R1289">
        <v>1128</v>
      </c>
      <c r="S1289" t="s">
        <v>34</v>
      </c>
      <c r="T1289">
        <v>13</v>
      </c>
      <c r="U1289">
        <v>3</v>
      </c>
      <c r="V1289" t="s">
        <v>40</v>
      </c>
      <c r="W1289">
        <v>95</v>
      </c>
      <c r="X1289">
        <v>4</v>
      </c>
      <c r="Y1289">
        <v>2</v>
      </c>
      <c r="Z1289" t="s">
        <v>37</v>
      </c>
      <c r="AA1289">
        <v>5696</v>
      </c>
      <c r="AB1289">
        <v>5</v>
      </c>
      <c r="AC1289">
        <v>18</v>
      </c>
      <c r="AD1289">
        <v>3</v>
      </c>
      <c r="AE1289">
        <v>3</v>
      </c>
      <c r="AF1289">
        <v>2</v>
      </c>
      <c r="AG1289">
        <v>10</v>
      </c>
      <c r="AH1289">
        <v>2</v>
      </c>
      <c r="AI1289">
        <v>0</v>
      </c>
      <c r="AJ1289">
        <v>0</v>
      </c>
      <c r="AK1289" t="str">
        <f>IF(Table2[[#This Row],[Alpha]]&gt;3%,"high performer",IF(Table2[[#This Row],[Alpha]]&gt;0%,"average performer","low performer"))</f>
        <v>average performer</v>
      </c>
      <c r="AL1289" s="8">
        <v>5922.4621631428008</v>
      </c>
      <c r="AM1289">
        <f>Table2[[#This Row],[Salary]]/Table2[[#This Row],[Market Salary]]</f>
        <v>0.93508406595901616</v>
      </c>
      <c r="AN1289" t="str">
        <f>IF(AND(Table2[[#This Row],[Alpha]]&gt;3%,Table2[[#This Row],[Salary]]&lt;MEDIAN(G:G)),"Underpaid",IF(AND(Table2[[#This Row],[Alpha]]&lt;0,Table2[[#This Row],[Salary]]&gt;MEDIAN(G:G)),"Overpaid","Fair"))</f>
        <v>Fair</v>
      </c>
      <c r="AO1289" t="str">
        <f>IF(AND(Table2[[#This Row],[Alpha]]&gt;3%,Table2[[#This Row],[Tenure]]&gt;5),"Ready Now",IF(AND(Table2[[#This Row],[Alpha]]&gt;0,Table2[[#This Row],[Tenure]]&gt;3),"Ready Soon","Not Ready"))</f>
        <v>Not Ready</v>
      </c>
    </row>
    <row r="1290" spans="1:41" x14ac:dyDescent="0.35">
      <c r="A1290">
        <v>35</v>
      </c>
      <c r="B1290" t="s">
        <v>32</v>
      </c>
      <c r="C1290">
        <v>2</v>
      </c>
      <c r="D1290" t="s">
        <v>35</v>
      </c>
      <c r="E1290" t="s">
        <v>42</v>
      </c>
      <c r="F1290">
        <v>4</v>
      </c>
      <c r="G1290" s="7">
        <v>5762</v>
      </c>
      <c r="H1290" t="s">
        <v>32</v>
      </c>
      <c r="I1290">
        <v>3</v>
      </c>
      <c r="J1290">
        <v>7</v>
      </c>
      <c r="K1290" s="5">
        <v>0.15</v>
      </c>
      <c r="L1290" s="5">
        <v>0.11</v>
      </c>
      <c r="M1290" s="6">
        <f t="shared" si="60"/>
        <v>3.9999999999999994E-2</v>
      </c>
      <c r="N1290" s="8">
        <f t="shared" si="61"/>
        <v>1152.4000000000001</v>
      </c>
      <c r="O1290">
        <v>500</v>
      </c>
      <c r="P1290" t="str">
        <f t="shared" si="62"/>
        <v>low</v>
      </c>
      <c r="Q1290" t="s">
        <v>44</v>
      </c>
      <c r="R1290">
        <v>1180</v>
      </c>
      <c r="S1290" t="s">
        <v>34</v>
      </c>
      <c r="T1290">
        <v>2</v>
      </c>
      <c r="U1290">
        <v>2</v>
      </c>
      <c r="V1290" t="s">
        <v>40</v>
      </c>
      <c r="W1290">
        <v>90</v>
      </c>
      <c r="X1290">
        <v>3</v>
      </c>
      <c r="Y1290">
        <v>2</v>
      </c>
      <c r="Z1290" t="s">
        <v>41</v>
      </c>
      <c r="AA1290">
        <v>24442</v>
      </c>
      <c r="AB1290">
        <v>2</v>
      </c>
      <c r="AC1290">
        <v>14</v>
      </c>
      <c r="AD1290">
        <v>3</v>
      </c>
      <c r="AE1290">
        <v>3</v>
      </c>
      <c r="AF1290">
        <v>1</v>
      </c>
      <c r="AG1290">
        <v>15</v>
      </c>
      <c r="AH1290">
        <v>6</v>
      </c>
      <c r="AI1290">
        <v>7</v>
      </c>
      <c r="AJ1290">
        <v>1</v>
      </c>
      <c r="AK1290" t="str">
        <f>IF(Table2[[#This Row],[Alpha]]&gt;3%,"high performer",IF(Table2[[#This Row],[Alpha]]&gt;0%,"average performer","low performer"))</f>
        <v>high performer</v>
      </c>
      <c r="AL1290" s="8">
        <v>5762.6764662154019</v>
      </c>
      <c r="AM1290">
        <f>Table2[[#This Row],[Salary]]/Table2[[#This Row],[Market Salary]]</f>
        <v>0.99988261249449495</v>
      </c>
      <c r="AN1290" t="str">
        <f>IF(AND(Table2[[#This Row],[Alpha]]&gt;3%,Table2[[#This Row],[Salary]]&lt;MEDIAN(G:G)),"Underpaid",IF(AND(Table2[[#This Row],[Alpha]]&lt;0,Table2[[#This Row],[Salary]]&gt;MEDIAN(G:G)),"Overpaid","Fair"))</f>
        <v>Fair</v>
      </c>
      <c r="AO1290" t="str">
        <f>IF(AND(Table2[[#This Row],[Alpha]]&gt;3%,Table2[[#This Row],[Tenure]]&gt;5),"Ready Now",IF(AND(Table2[[#This Row],[Alpha]]&gt;0,Table2[[#This Row],[Tenure]]&gt;3),"Ready Soon","Not Ready"))</f>
        <v>Ready Now</v>
      </c>
    </row>
    <row r="1291" spans="1:41" x14ac:dyDescent="0.35">
      <c r="A1291">
        <v>38</v>
      </c>
      <c r="B1291" t="s">
        <v>32</v>
      </c>
      <c r="C1291">
        <v>1</v>
      </c>
      <c r="D1291" t="s">
        <v>35</v>
      </c>
      <c r="E1291" t="s">
        <v>50</v>
      </c>
      <c r="F1291">
        <v>2</v>
      </c>
      <c r="G1291" s="7">
        <v>2592</v>
      </c>
      <c r="H1291" t="s">
        <v>32</v>
      </c>
      <c r="I1291">
        <v>3</v>
      </c>
      <c r="J1291">
        <v>11</v>
      </c>
      <c r="K1291" s="5">
        <v>0.08</v>
      </c>
      <c r="L1291" s="5">
        <v>7.0000000000000007E-2</v>
      </c>
      <c r="M1291" s="6">
        <f t="shared" si="60"/>
        <v>9.999999999999995E-3</v>
      </c>
      <c r="N1291" s="8">
        <f t="shared" si="61"/>
        <v>518.4</v>
      </c>
      <c r="O1291">
        <v>500</v>
      </c>
      <c r="P1291" t="str">
        <f t="shared" si="62"/>
        <v>low</v>
      </c>
      <c r="Q1291" t="s">
        <v>44</v>
      </c>
      <c r="R1291">
        <v>1336</v>
      </c>
      <c r="S1291" t="s">
        <v>50</v>
      </c>
      <c r="T1291">
        <v>2</v>
      </c>
      <c r="U1291">
        <v>3</v>
      </c>
      <c r="V1291" t="s">
        <v>50</v>
      </c>
      <c r="W1291">
        <v>100</v>
      </c>
      <c r="X1291">
        <v>3</v>
      </c>
      <c r="Y1291">
        <v>1</v>
      </c>
      <c r="Z1291" t="s">
        <v>41</v>
      </c>
      <c r="AA1291">
        <v>7129</v>
      </c>
      <c r="AB1291">
        <v>5</v>
      </c>
      <c r="AC1291">
        <v>13</v>
      </c>
      <c r="AD1291">
        <v>3</v>
      </c>
      <c r="AE1291">
        <v>4</v>
      </c>
      <c r="AF1291">
        <v>3</v>
      </c>
      <c r="AG1291">
        <v>13</v>
      </c>
      <c r="AH1291">
        <v>3</v>
      </c>
      <c r="AI1291">
        <v>10</v>
      </c>
      <c r="AJ1291">
        <v>3</v>
      </c>
      <c r="AK1291" t="str">
        <f>IF(Table2[[#This Row],[Alpha]]&gt;3%,"high performer",IF(Table2[[#This Row],[Alpha]]&gt;0%,"average performer","low performer"))</f>
        <v>average performer</v>
      </c>
      <c r="AL1291" s="8">
        <v>3096.191984568889</v>
      </c>
      <c r="AM1291">
        <f>Table2[[#This Row],[Salary]]/Table2[[#This Row],[Market Salary]]</f>
        <v>0.83715738976079923</v>
      </c>
      <c r="AN1291" t="str">
        <f>IF(AND(Table2[[#This Row],[Alpha]]&gt;3%,Table2[[#This Row],[Salary]]&lt;MEDIAN(G:G)),"Underpaid",IF(AND(Table2[[#This Row],[Alpha]]&lt;0,Table2[[#This Row],[Salary]]&gt;MEDIAN(G:G)),"Overpaid","Fair"))</f>
        <v>Fair</v>
      </c>
      <c r="AO1291" t="str">
        <f>IF(AND(Table2[[#This Row],[Alpha]]&gt;3%,Table2[[#This Row],[Tenure]]&gt;5),"Ready Now",IF(AND(Table2[[#This Row],[Alpha]]&gt;0,Table2[[#This Row],[Tenure]]&gt;3),"Ready Soon","Not Ready"))</f>
        <v>Ready Soon</v>
      </c>
    </row>
    <row r="1292" spans="1:41" x14ac:dyDescent="0.35">
      <c r="A1292">
        <v>34</v>
      </c>
      <c r="B1292" t="s">
        <v>25</v>
      </c>
      <c r="C1292">
        <v>4</v>
      </c>
      <c r="D1292" t="s">
        <v>35</v>
      </c>
      <c r="E1292" t="s">
        <v>39</v>
      </c>
      <c r="F1292">
        <v>1</v>
      </c>
      <c r="G1292" s="7">
        <v>5346</v>
      </c>
      <c r="H1292" t="s">
        <v>32</v>
      </c>
      <c r="I1292">
        <v>2</v>
      </c>
      <c r="J1292">
        <v>7</v>
      </c>
      <c r="K1292" s="5">
        <v>0.12</v>
      </c>
      <c r="L1292" s="5">
        <v>7.0000000000000007E-2</v>
      </c>
      <c r="M1292" s="6">
        <f t="shared" si="60"/>
        <v>4.9999999999999989E-2</v>
      </c>
      <c r="N1292" s="8">
        <f t="shared" si="61"/>
        <v>1069.2</v>
      </c>
      <c r="O1292">
        <v>500</v>
      </c>
      <c r="P1292" t="str">
        <f t="shared" si="62"/>
        <v>low</v>
      </c>
      <c r="Q1292" t="s">
        <v>33</v>
      </c>
      <c r="R1292">
        <v>234</v>
      </c>
      <c r="S1292" t="s">
        <v>34</v>
      </c>
      <c r="T1292">
        <v>9</v>
      </c>
      <c r="U1292">
        <v>4</v>
      </c>
      <c r="V1292" t="s">
        <v>28</v>
      </c>
      <c r="W1292">
        <v>93</v>
      </c>
      <c r="X1292">
        <v>3</v>
      </c>
      <c r="Y1292">
        <v>2</v>
      </c>
      <c r="Z1292" t="s">
        <v>37</v>
      </c>
      <c r="AA1292">
        <v>6208</v>
      </c>
      <c r="AB1292">
        <v>4</v>
      </c>
      <c r="AC1292">
        <v>17</v>
      </c>
      <c r="AD1292">
        <v>3</v>
      </c>
      <c r="AE1292">
        <v>3</v>
      </c>
      <c r="AF1292">
        <v>1</v>
      </c>
      <c r="AG1292">
        <v>11</v>
      </c>
      <c r="AH1292">
        <v>3</v>
      </c>
      <c r="AI1292">
        <v>1</v>
      </c>
      <c r="AJ1292">
        <v>0</v>
      </c>
      <c r="AK1292" t="str">
        <f>IF(Table2[[#This Row],[Alpha]]&gt;3%,"high performer",IF(Table2[[#This Row],[Alpha]]&gt;0%,"average performer","low performer"))</f>
        <v>high performer</v>
      </c>
      <c r="AL1292" s="8">
        <v>6090.3300019552853</v>
      </c>
      <c r="AM1292">
        <f>Table2[[#This Row],[Salary]]/Table2[[#This Row],[Market Salary]]</f>
        <v>0.87778494733186541</v>
      </c>
      <c r="AN1292" t="str">
        <f>IF(AND(Table2[[#This Row],[Alpha]]&gt;3%,Table2[[#This Row],[Salary]]&lt;MEDIAN(G:G)),"Underpaid",IF(AND(Table2[[#This Row],[Alpha]]&lt;0,Table2[[#This Row],[Salary]]&gt;MEDIAN(G:G)),"Overpaid","Fair"))</f>
        <v>Fair</v>
      </c>
      <c r="AO1292" t="str">
        <f>IF(AND(Table2[[#This Row],[Alpha]]&gt;3%,Table2[[#This Row],[Tenure]]&gt;5),"Ready Now",IF(AND(Table2[[#This Row],[Alpha]]&gt;0,Table2[[#This Row],[Tenure]]&gt;3),"Ready Soon","Not Ready"))</f>
        <v>Ready Now</v>
      </c>
    </row>
    <row r="1293" spans="1:41" x14ac:dyDescent="0.35">
      <c r="A1293">
        <v>37</v>
      </c>
      <c r="B1293" t="s">
        <v>25</v>
      </c>
      <c r="C1293">
        <v>4</v>
      </c>
      <c r="D1293" t="s">
        <v>35</v>
      </c>
      <c r="E1293" t="s">
        <v>42</v>
      </c>
      <c r="F1293">
        <v>1</v>
      </c>
      <c r="G1293" s="7">
        <v>4213</v>
      </c>
      <c r="H1293" t="s">
        <v>32</v>
      </c>
      <c r="I1293">
        <v>1</v>
      </c>
      <c r="J1293">
        <v>10</v>
      </c>
      <c r="K1293" s="5">
        <v>0.15</v>
      </c>
      <c r="L1293" s="5">
        <v>0.1</v>
      </c>
      <c r="M1293" s="6">
        <f t="shared" si="60"/>
        <v>4.9999999999999989E-2</v>
      </c>
      <c r="N1293" s="8">
        <f t="shared" si="61"/>
        <v>842.6</v>
      </c>
      <c r="O1293">
        <v>4500</v>
      </c>
      <c r="P1293" t="str">
        <f t="shared" si="62"/>
        <v>low</v>
      </c>
      <c r="Q1293" t="s">
        <v>26</v>
      </c>
      <c r="R1293">
        <v>370</v>
      </c>
      <c r="S1293" t="s">
        <v>34</v>
      </c>
      <c r="T1293">
        <v>10</v>
      </c>
      <c r="U1293">
        <v>4</v>
      </c>
      <c r="V1293" t="s">
        <v>40</v>
      </c>
      <c r="W1293">
        <v>58</v>
      </c>
      <c r="X1293">
        <v>3</v>
      </c>
      <c r="Y1293">
        <v>2</v>
      </c>
      <c r="Z1293" t="s">
        <v>31</v>
      </c>
      <c r="AA1293">
        <v>4992</v>
      </c>
      <c r="AB1293">
        <v>1</v>
      </c>
      <c r="AC1293">
        <v>15</v>
      </c>
      <c r="AD1293">
        <v>3</v>
      </c>
      <c r="AE1293">
        <v>2</v>
      </c>
      <c r="AF1293">
        <v>0</v>
      </c>
      <c r="AG1293">
        <v>10</v>
      </c>
      <c r="AH1293">
        <v>4</v>
      </c>
      <c r="AI1293">
        <v>3</v>
      </c>
      <c r="AJ1293">
        <v>0</v>
      </c>
      <c r="AK1293" t="str">
        <f>IF(Table2[[#This Row],[Alpha]]&gt;3%,"high performer",IF(Table2[[#This Row],[Alpha]]&gt;0%,"average performer","low performer"))</f>
        <v>high performer</v>
      </c>
      <c r="AL1293" s="8">
        <v>5414.3434798203043</v>
      </c>
      <c r="AM1293">
        <f>Table2[[#This Row],[Salary]]/Table2[[#This Row],[Market Salary]]</f>
        <v>0.77811834725709428</v>
      </c>
      <c r="AN1293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293" t="str">
        <f>IF(AND(Table2[[#This Row],[Alpha]]&gt;3%,Table2[[#This Row],[Tenure]]&gt;5),"Ready Now",IF(AND(Table2[[#This Row],[Alpha]]&gt;0,Table2[[#This Row],[Tenure]]&gt;3),"Ready Soon","Not Ready"))</f>
        <v>Ready Now</v>
      </c>
    </row>
    <row r="1294" spans="1:41" x14ac:dyDescent="0.35">
      <c r="A1294">
        <v>39</v>
      </c>
      <c r="B1294" t="s">
        <v>32</v>
      </c>
      <c r="C1294">
        <v>3</v>
      </c>
      <c r="D1294" t="s">
        <v>35</v>
      </c>
      <c r="E1294" t="s">
        <v>30</v>
      </c>
      <c r="F1294">
        <v>4</v>
      </c>
      <c r="G1294" s="7">
        <v>4127</v>
      </c>
      <c r="H1294" t="s">
        <v>32</v>
      </c>
      <c r="I1294">
        <v>3</v>
      </c>
      <c r="J1294">
        <v>2</v>
      </c>
      <c r="K1294" s="5">
        <v>0.12</v>
      </c>
      <c r="L1294" s="5">
        <v>0.11</v>
      </c>
      <c r="M1294" s="6">
        <f t="shared" si="60"/>
        <v>9.999999999999995E-3</v>
      </c>
      <c r="N1294" s="8">
        <f t="shared" si="61"/>
        <v>825.40000000000009</v>
      </c>
      <c r="O1294">
        <v>4500</v>
      </c>
      <c r="P1294" t="str">
        <f t="shared" si="62"/>
        <v>low</v>
      </c>
      <c r="Q1294" t="s">
        <v>33</v>
      </c>
      <c r="R1294">
        <v>766</v>
      </c>
      <c r="S1294" t="s">
        <v>27</v>
      </c>
      <c r="T1294">
        <v>20</v>
      </c>
      <c r="U1294">
        <v>3</v>
      </c>
      <c r="V1294" t="s">
        <v>28</v>
      </c>
      <c r="W1294">
        <v>83</v>
      </c>
      <c r="X1294">
        <v>3</v>
      </c>
      <c r="Y1294">
        <v>2</v>
      </c>
      <c r="Z1294" t="s">
        <v>41</v>
      </c>
      <c r="AA1294">
        <v>19188</v>
      </c>
      <c r="AB1294">
        <v>2</v>
      </c>
      <c r="AC1294">
        <v>18</v>
      </c>
      <c r="AD1294">
        <v>3</v>
      </c>
      <c r="AE1294">
        <v>4</v>
      </c>
      <c r="AF1294">
        <v>1</v>
      </c>
      <c r="AG1294">
        <v>7</v>
      </c>
      <c r="AH1294">
        <v>6</v>
      </c>
      <c r="AI1294">
        <v>1</v>
      </c>
      <c r="AJ1294">
        <v>2</v>
      </c>
      <c r="AK1294" t="str">
        <f>IF(Table2[[#This Row],[Alpha]]&gt;3%,"high performer",IF(Table2[[#This Row],[Alpha]]&gt;0%,"average performer","low performer"))</f>
        <v>average performer</v>
      </c>
      <c r="AL1294" s="8">
        <v>4244.0479765527434</v>
      </c>
      <c r="AM1294">
        <f>Table2[[#This Row],[Salary]]/Table2[[#This Row],[Market Salary]]</f>
        <v>0.97242067544961719</v>
      </c>
      <c r="AN1294" t="str">
        <f>IF(AND(Table2[[#This Row],[Alpha]]&gt;3%,Table2[[#This Row],[Salary]]&lt;MEDIAN(G:G)),"Underpaid",IF(AND(Table2[[#This Row],[Alpha]]&lt;0,Table2[[#This Row],[Salary]]&gt;MEDIAN(G:G)),"Overpaid","Fair"))</f>
        <v>Fair</v>
      </c>
      <c r="AO1294" t="str">
        <f>IF(AND(Table2[[#This Row],[Alpha]]&gt;3%,Table2[[#This Row],[Tenure]]&gt;5),"Ready Now",IF(AND(Table2[[#This Row],[Alpha]]&gt;0,Table2[[#This Row],[Tenure]]&gt;3),"Ready Soon","Not Ready"))</f>
        <v>Not Ready</v>
      </c>
    </row>
    <row r="1295" spans="1:41" x14ac:dyDescent="0.35">
      <c r="A1295">
        <v>43</v>
      </c>
      <c r="B1295" t="s">
        <v>32</v>
      </c>
      <c r="C1295">
        <v>1</v>
      </c>
      <c r="D1295" t="s">
        <v>35</v>
      </c>
      <c r="E1295" t="s">
        <v>36</v>
      </c>
      <c r="F1295">
        <v>3</v>
      </c>
      <c r="G1295" s="7">
        <v>2438</v>
      </c>
      <c r="H1295" t="s">
        <v>32</v>
      </c>
      <c r="I1295">
        <v>2</v>
      </c>
      <c r="J1295">
        <v>3</v>
      </c>
      <c r="K1295" s="5">
        <v>0.12</v>
      </c>
      <c r="L1295" s="5">
        <v>0.1</v>
      </c>
      <c r="M1295" s="6">
        <f t="shared" si="60"/>
        <v>1.999999999999999E-2</v>
      </c>
      <c r="N1295" s="8">
        <f t="shared" si="61"/>
        <v>487.6</v>
      </c>
      <c r="O1295">
        <v>3000</v>
      </c>
      <c r="P1295" t="str">
        <f t="shared" si="62"/>
        <v>low</v>
      </c>
      <c r="Q1295" t="s">
        <v>44</v>
      </c>
      <c r="R1295">
        <v>343</v>
      </c>
      <c r="S1295" t="s">
        <v>34</v>
      </c>
      <c r="T1295">
        <v>9</v>
      </c>
      <c r="U1295">
        <v>3</v>
      </c>
      <c r="V1295" t="s">
        <v>28</v>
      </c>
      <c r="W1295">
        <v>52</v>
      </c>
      <c r="X1295">
        <v>3</v>
      </c>
      <c r="Y1295">
        <v>1</v>
      </c>
      <c r="Z1295" t="s">
        <v>31</v>
      </c>
      <c r="AA1295">
        <v>24978</v>
      </c>
      <c r="AB1295">
        <v>4</v>
      </c>
      <c r="AC1295">
        <v>13</v>
      </c>
      <c r="AD1295">
        <v>3</v>
      </c>
      <c r="AE1295">
        <v>3</v>
      </c>
      <c r="AF1295">
        <v>0</v>
      </c>
      <c r="AG1295">
        <v>7</v>
      </c>
      <c r="AH1295">
        <v>2</v>
      </c>
      <c r="AI1295">
        <v>2</v>
      </c>
      <c r="AJ1295">
        <v>1</v>
      </c>
      <c r="AK1295" t="str">
        <f>IF(Table2[[#This Row],[Alpha]]&gt;3%,"high performer",IF(Table2[[#This Row],[Alpha]]&gt;0%,"average performer","low performer"))</f>
        <v>average performer</v>
      </c>
      <c r="AL1295" s="8">
        <v>2822.693752970818</v>
      </c>
      <c r="AM1295">
        <f>Table2[[#This Row],[Salary]]/Table2[[#This Row],[Market Salary]]</f>
        <v>0.86371396026723157</v>
      </c>
      <c r="AN1295" t="str">
        <f>IF(AND(Table2[[#This Row],[Alpha]]&gt;3%,Table2[[#This Row],[Salary]]&lt;MEDIAN(G:G)),"Underpaid",IF(AND(Table2[[#This Row],[Alpha]]&lt;0,Table2[[#This Row],[Salary]]&gt;MEDIAN(G:G)),"Overpaid","Fair"))</f>
        <v>Fair</v>
      </c>
      <c r="AO1295" t="str">
        <f>IF(AND(Table2[[#This Row],[Alpha]]&gt;3%,Table2[[#This Row],[Tenure]]&gt;5),"Ready Now",IF(AND(Table2[[#This Row],[Alpha]]&gt;0,Table2[[#This Row],[Tenure]]&gt;3),"Ready Soon","Not Ready"))</f>
        <v>Not Ready</v>
      </c>
    </row>
    <row r="1296" spans="1:41" x14ac:dyDescent="0.35">
      <c r="A1296">
        <v>41</v>
      </c>
      <c r="B1296" t="s">
        <v>32</v>
      </c>
      <c r="C1296">
        <v>2</v>
      </c>
      <c r="D1296" t="s">
        <v>35</v>
      </c>
      <c r="E1296" t="s">
        <v>43</v>
      </c>
      <c r="F1296">
        <v>2</v>
      </c>
      <c r="G1296" s="7">
        <v>6870</v>
      </c>
      <c r="H1296" t="s">
        <v>32</v>
      </c>
      <c r="I1296">
        <v>1</v>
      </c>
      <c r="J1296">
        <v>3</v>
      </c>
      <c r="K1296" s="5">
        <v>0.12</v>
      </c>
      <c r="L1296" s="5">
        <v>7.0000000000000007E-2</v>
      </c>
      <c r="M1296" s="6">
        <f t="shared" si="60"/>
        <v>4.9999999999999989E-2</v>
      </c>
      <c r="N1296" s="8">
        <f t="shared" si="61"/>
        <v>1374</v>
      </c>
      <c r="O1296">
        <v>500</v>
      </c>
      <c r="P1296" t="str">
        <f t="shared" si="62"/>
        <v>low</v>
      </c>
      <c r="Q1296" t="s">
        <v>26</v>
      </c>
      <c r="R1296">
        <v>447</v>
      </c>
      <c r="S1296" t="s">
        <v>34</v>
      </c>
      <c r="T1296">
        <v>5</v>
      </c>
      <c r="U1296">
        <v>3</v>
      </c>
      <c r="V1296" t="s">
        <v>28</v>
      </c>
      <c r="W1296">
        <v>85</v>
      </c>
      <c r="X1296">
        <v>4</v>
      </c>
      <c r="Y1296">
        <v>2</v>
      </c>
      <c r="Z1296" t="s">
        <v>31</v>
      </c>
      <c r="AA1296">
        <v>15530</v>
      </c>
      <c r="AB1296">
        <v>3</v>
      </c>
      <c r="AC1296">
        <v>12</v>
      </c>
      <c r="AD1296">
        <v>3</v>
      </c>
      <c r="AE1296">
        <v>1</v>
      </c>
      <c r="AF1296">
        <v>0</v>
      </c>
      <c r="AG1296">
        <v>11</v>
      </c>
      <c r="AH1296">
        <v>3</v>
      </c>
      <c r="AI1296">
        <v>2</v>
      </c>
      <c r="AJ1296">
        <v>1</v>
      </c>
      <c r="AK1296" t="str">
        <f>IF(Table2[[#This Row],[Alpha]]&gt;3%,"high performer",IF(Table2[[#This Row],[Alpha]]&gt;0%,"average performer","low performer"))</f>
        <v>high performer</v>
      </c>
      <c r="AL1296" s="8">
        <v>8622.7165202264714</v>
      </c>
      <c r="AM1296">
        <f>Table2[[#This Row],[Salary]]/Table2[[#This Row],[Market Salary]]</f>
        <v>0.79673267512447021</v>
      </c>
      <c r="AN1296" t="str">
        <f>IF(AND(Table2[[#This Row],[Alpha]]&gt;3%,Table2[[#This Row],[Salary]]&lt;MEDIAN(G:G)),"Underpaid",IF(AND(Table2[[#This Row],[Alpha]]&lt;0,Table2[[#This Row],[Salary]]&gt;MEDIAN(G:G)),"Overpaid","Fair"))</f>
        <v>Fair</v>
      </c>
      <c r="AO1296" t="str">
        <f>IF(AND(Table2[[#This Row],[Alpha]]&gt;3%,Table2[[#This Row],[Tenure]]&gt;5),"Ready Now",IF(AND(Table2[[#This Row],[Alpha]]&gt;0,Table2[[#This Row],[Tenure]]&gt;3),"Ready Soon","Not Ready"))</f>
        <v>Not Ready</v>
      </c>
    </row>
    <row r="1297" spans="1:41" x14ac:dyDescent="0.35">
      <c r="A1297">
        <v>41</v>
      </c>
      <c r="B1297" t="s">
        <v>32</v>
      </c>
      <c r="C1297">
        <v>3</v>
      </c>
      <c r="D1297" t="s">
        <v>29</v>
      </c>
      <c r="E1297" t="s">
        <v>30</v>
      </c>
      <c r="F1297">
        <v>3</v>
      </c>
      <c r="G1297" s="7">
        <v>10447</v>
      </c>
      <c r="H1297" t="s">
        <v>25</v>
      </c>
      <c r="I1297">
        <v>4</v>
      </c>
      <c r="J1297">
        <v>22</v>
      </c>
      <c r="K1297" s="5">
        <v>0.15</v>
      </c>
      <c r="L1297" s="5">
        <v>0.11</v>
      </c>
      <c r="M1297" s="6">
        <f t="shared" si="60"/>
        <v>3.9999999999999994E-2</v>
      </c>
      <c r="N1297" s="8">
        <f t="shared" si="61"/>
        <v>2089.4</v>
      </c>
      <c r="O1297">
        <v>1200</v>
      </c>
      <c r="P1297" t="str">
        <f t="shared" si="62"/>
        <v>low</v>
      </c>
      <c r="Q1297" t="s">
        <v>26</v>
      </c>
      <c r="R1297">
        <v>796</v>
      </c>
      <c r="S1297" t="s">
        <v>27</v>
      </c>
      <c r="T1297">
        <v>4</v>
      </c>
      <c r="U1297">
        <v>1</v>
      </c>
      <c r="V1297" t="s">
        <v>48</v>
      </c>
      <c r="W1297">
        <v>81</v>
      </c>
      <c r="X1297">
        <v>3</v>
      </c>
      <c r="Y1297">
        <v>3</v>
      </c>
      <c r="Z1297" t="s">
        <v>41</v>
      </c>
      <c r="AA1297">
        <v>26458</v>
      </c>
      <c r="AB1297">
        <v>0</v>
      </c>
      <c r="AC1297">
        <v>13</v>
      </c>
      <c r="AD1297">
        <v>3</v>
      </c>
      <c r="AE1297">
        <v>4</v>
      </c>
      <c r="AF1297">
        <v>1</v>
      </c>
      <c r="AG1297">
        <v>23</v>
      </c>
      <c r="AH1297">
        <v>3</v>
      </c>
      <c r="AI1297">
        <v>14</v>
      </c>
      <c r="AJ1297">
        <v>13</v>
      </c>
      <c r="AK1297" t="str">
        <f>IF(Table2[[#This Row],[Alpha]]&gt;3%,"high performer",IF(Table2[[#This Row],[Alpha]]&gt;0%,"average performer","low performer"))</f>
        <v>high performer</v>
      </c>
      <c r="AL1297" s="8">
        <v>11387.724282072133</v>
      </c>
      <c r="AM1297">
        <f>Table2[[#This Row],[Salary]]/Table2[[#This Row],[Market Salary]]</f>
        <v>0.91739137172884233</v>
      </c>
      <c r="AN1297" t="str">
        <f>IF(AND(Table2[[#This Row],[Alpha]]&gt;3%,Table2[[#This Row],[Salary]]&lt;MEDIAN(G:G)),"Underpaid",IF(AND(Table2[[#This Row],[Alpha]]&lt;0,Table2[[#This Row],[Salary]]&gt;MEDIAN(G:G)),"Overpaid","Fair"))</f>
        <v>Fair</v>
      </c>
      <c r="AO1297" t="str">
        <f>IF(AND(Table2[[#This Row],[Alpha]]&gt;3%,Table2[[#This Row],[Tenure]]&gt;5),"Ready Now",IF(AND(Table2[[#This Row],[Alpha]]&gt;0,Table2[[#This Row],[Tenure]]&gt;3),"Ready Soon","Not Ready"))</f>
        <v>Ready Now</v>
      </c>
    </row>
    <row r="1298" spans="1:41" x14ac:dyDescent="0.35">
      <c r="A1298">
        <v>30</v>
      </c>
      <c r="B1298" t="s">
        <v>32</v>
      </c>
      <c r="C1298">
        <v>1</v>
      </c>
      <c r="D1298" t="s">
        <v>29</v>
      </c>
      <c r="E1298" t="s">
        <v>42</v>
      </c>
      <c r="F1298">
        <v>3</v>
      </c>
      <c r="G1298" s="7">
        <v>9667</v>
      </c>
      <c r="H1298" t="s">
        <v>32</v>
      </c>
      <c r="I1298">
        <v>3</v>
      </c>
      <c r="J1298">
        <v>7</v>
      </c>
      <c r="K1298" s="5">
        <v>0.1</v>
      </c>
      <c r="L1298" s="5">
        <v>7.0000000000000007E-2</v>
      </c>
      <c r="M1298" s="6">
        <f t="shared" si="60"/>
        <v>0.03</v>
      </c>
      <c r="N1298" s="8">
        <f t="shared" si="61"/>
        <v>1933.4</v>
      </c>
      <c r="O1298">
        <v>3000</v>
      </c>
      <c r="P1298" t="str">
        <f t="shared" si="62"/>
        <v>medium</v>
      </c>
      <c r="Q1298" t="s">
        <v>26</v>
      </c>
      <c r="R1298">
        <v>1092</v>
      </c>
      <c r="S1298" t="s">
        <v>34</v>
      </c>
      <c r="T1298">
        <v>10</v>
      </c>
      <c r="U1298">
        <v>3</v>
      </c>
      <c r="V1298" t="s">
        <v>40</v>
      </c>
      <c r="W1298">
        <v>64</v>
      </c>
      <c r="X1298">
        <v>3</v>
      </c>
      <c r="Y1298">
        <v>3</v>
      </c>
      <c r="Z1298" t="s">
        <v>31</v>
      </c>
      <c r="AA1298">
        <v>2739</v>
      </c>
      <c r="AB1298">
        <v>9</v>
      </c>
      <c r="AC1298">
        <v>14</v>
      </c>
      <c r="AD1298">
        <v>3</v>
      </c>
      <c r="AE1298">
        <v>2</v>
      </c>
      <c r="AF1298">
        <v>0</v>
      </c>
      <c r="AG1298">
        <v>9</v>
      </c>
      <c r="AH1298">
        <v>3</v>
      </c>
      <c r="AI1298">
        <v>7</v>
      </c>
      <c r="AJ1298">
        <v>0</v>
      </c>
      <c r="AK1298" t="str">
        <f>IF(Table2[[#This Row],[Alpha]]&gt;3%,"high performer",IF(Table2[[#This Row],[Alpha]]&gt;0%,"average performer","low performer"))</f>
        <v>average performer</v>
      </c>
      <c r="AL1298" s="8">
        <v>11698.383376519576</v>
      </c>
      <c r="AM1298">
        <f>Table2[[#This Row],[Salary]]/Table2[[#This Row],[Market Salary]]</f>
        <v>0.82635349593715068</v>
      </c>
      <c r="AN1298" t="str">
        <f>IF(AND(Table2[[#This Row],[Alpha]]&gt;3%,Table2[[#This Row],[Salary]]&lt;MEDIAN(G:G)),"Underpaid",IF(AND(Table2[[#This Row],[Alpha]]&lt;0,Table2[[#This Row],[Salary]]&gt;MEDIAN(G:G)),"Overpaid","Fair"))</f>
        <v>Fair</v>
      </c>
      <c r="AO1298" t="str">
        <f>IF(AND(Table2[[#This Row],[Alpha]]&gt;3%,Table2[[#This Row],[Tenure]]&gt;5),"Ready Now",IF(AND(Table2[[#This Row],[Alpha]]&gt;0,Table2[[#This Row],[Tenure]]&gt;3),"Ready Soon","Not Ready"))</f>
        <v>Ready Soon</v>
      </c>
    </row>
    <row r="1299" spans="1:41" x14ac:dyDescent="0.35">
      <c r="A1299">
        <v>26</v>
      </c>
      <c r="B1299" t="s">
        <v>25</v>
      </c>
      <c r="C1299">
        <v>4</v>
      </c>
      <c r="D1299" t="s">
        <v>29</v>
      </c>
      <c r="E1299" t="s">
        <v>50</v>
      </c>
      <c r="F1299">
        <v>2</v>
      </c>
      <c r="G1299" s="7">
        <v>2148</v>
      </c>
      <c r="H1299" t="s">
        <v>25</v>
      </c>
      <c r="I1299">
        <v>3</v>
      </c>
      <c r="J1299">
        <v>5</v>
      </c>
      <c r="K1299" s="5">
        <v>0.08</v>
      </c>
      <c r="L1299" s="5">
        <v>0.11</v>
      </c>
      <c r="M1299" s="6">
        <f t="shared" si="60"/>
        <v>-0.03</v>
      </c>
      <c r="N1299" s="8">
        <f t="shared" si="61"/>
        <v>429.6</v>
      </c>
      <c r="O1299">
        <v>3000</v>
      </c>
      <c r="P1299" t="str">
        <f t="shared" si="62"/>
        <v>medium</v>
      </c>
      <c r="Q1299" t="s">
        <v>26</v>
      </c>
      <c r="R1299">
        <v>920</v>
      </c>
      <c r="S1299" t="s">
        <v>50</v>
      </c>
      <c r="T1299">
        <v>20</v>
      </c>
      <c r="U1299">
        <v>2</v>
      </c>
      <c r="V1299" t="s">
        <v>40</v>
      </c>
      <c r="W1299">
        <v>69</v>
      </c>
      <c r="X1299">
        <v>3</v>
      </c>
      <c r="Y1299">
        <v>1</v>
      </c>
      <c r="Z1299" t="s">
        <v>37</v>
      </c>
      <c r="AA1299">
        <v>6889</v>
      </c>
      <c r="AB1299">
        <v>0</v>
      </c>
      <c r="AC1299">
        <v>11</v>
      </c>
      <c r="AD1299">
        <v>3</v>
      </c>
      <c r="AE1299">
        <v>3</v>
      </c>
      <c r="AF1299">
        <v>0</v>
      </c>
      <c r="AG1299">
        <v>6</v>
      </c>
      <c r="AH1299">
        <v>3</v>
      </c>
      <c r="AI1299">
        <v>1</v>
      </c>
      <c r="AJ1299">
        <v>1</v>
      </c>
      <c r="AK1299" t="str">
        <f>IF(Table2[[#This Row],[Alpha]]&gt;3%,"high performer",IF(Table2[[#This Row],[Alpha]]&gt;0%,"average performer","low performer"))</f>
        <v>low performer</v>
      </c>
      <c r="AL1299" s="8">
        <v>2588.244179500653</v>
      </c>
      <c r="AM1299">
        <f>Table2[[#This Row],[Salary]]/Table2[[#This Row],[Market Salary]]</f>
        <v>0.82990624185018402</v>
      </c>
      <c r="AN1299" t="str">
        <f>IF(AND(Table2[[#This Row],[Alpha]]&gt;3%,Table2[[#This Row],[Salary]]&lt;MEDIAN(G:G)),"Underpaid",IF(AND(Table2[[#This Row],[Alpha]]&lt;0,Table2[[#This Row],[Salary]]&gt;MEDIAN(G:G)),"Overpaid","Fair"))</f>
        <v>Fair</v>
      </c>
      <c r="AO1299" t="str">
        <f>IF(AND(Table2[[#This Row],[Alpha]]&gt;3%,Table2[[#This Row],[Tenure]]&gt;5),"Ready Now",IF(AND(Table2[[#This Row],[Alpha]]&gt;0,Table2[[#This Row],[Tenure]]&gt;3),"Ready Soon","Not Ready"))</f>
        <v>Not Ready</v>
      </c>
    </row>
    <row r="1300" spans="1:41" x14ac:dyDescent="0.35">
      <c r="A1300">
        <v>46</v>
      </c>
      <c r="B1300" t="s">
        <v>25</v>
      </c>
      <c r="C1300">
        <v>4</v>
      </c>
      <c r="D1300" t="s">
        <v>29</v>
      </c>
      <c r="E1300" t="s">
        <v>43</v>
      </c>
      <c r="F1300">
        <v>2</v>
      </c>
      <c r="G1300" s="7">
        <v>8926</v>
      </c>
      <c r="H1300" t="s">
        <v>32</v>
      </c>
      <c r="I1300">
        <v>4</v>
      </c>
      <c r="J1300">
        <v>9</v>
      </c>
      <c r="K1300" s="5">
        <v>0.15</v>
      </c>
      <c r="L1300" s="5">
        <v>0.09</v>
      </c>
      <c r="M1300" s="6">
        <f t="shared" si="60"/>
        <v>0.06</v>
      </c>
      <c r="N1300" s="8">
        <f t="shared" si="61"/>
        <v>1785.2</v>
      </c>
      <c r="O1300">
        <v>1200</v>
      </c>
      <c r="P1300" t="str">
        <f t="shared" si="62"/>
        <v>low</v>
      </c>
      <c r="Q1300" t="s">
        <v>26</v>
      </c>
      <c r="R1300">
        <v>261</v>
      </c>
      <c r="S1300" t="s">
        <v>34</v>
      </c>
      <c r="T1300">
        <v>21</v>
      </c>
      <c r="U1300">
        <v>2</v>
      </c>
      <c r="V1300" t="s">
        <v>40</v>
      </c>
      <c r="W1300">
        <v>66</v>
      </c>
      <c r="X1300">
        <v>3</v>
      </c>
      <c r="Y1300">
        <v>2</v>
      </c>
      <c r="Z1300" t="s">
        <v>37</v>
      </c>
      <c r="AA1300">
        <v>10842</v>
      </c>
      <c r="AB1300">
        <v>4</v>
      </c>
      <c r="AC1300">
        <v>22</v>
      </c>
      <c r="AD1300">
        <v>4</v>
      </c>
      <c r="AE1300">
        <v>4</v>
      </c>
      <c r="AF1300">
        <v>1</v>
      </c>
      <c r="AG1300">
        <v>13</v>
      </c>
      <c r="AH1300">
        <v>2</v>
      </c>
      <c r="AI1300">
        <v>7</v>
      </c>
      <c r="AJ1300">
        <v>3</v>
      </c>
      <c r="AK1300" t="str">
        <f>IF(Table2[[#This Row],[Alpha]]&gt;3%,"high performer",IF(Table2[[#This Row],[Alpha]]&gt;0%,"average performer","low performer"))</f>
        <v>high performer</v>
      </c>
      <c r="AL1300" s="8">
        <v>9214.6946693711943</v>
      </c>
      <c r="AM1300">
        <f>Table2[[#This Row],[Salary]]/Table2[[#This Row],[Market Salary]]</f>
        <v>0.96867018607455446</v>
      </c>
      <c r="AN1300" t="str">
        <f>IF(AND(Table2[[#This Row],[Alpha]]&gt;3%,Table2[[#This Row],[Salary]]&lt;MEDIAN(G:G)),"Underpaid",IF(AND(Table2[[#This Row],[Alpha]]&lt;0,Table2[[#This Row],[Salary]]&gt;MEDIAN(G:G)),"Overpaid","Fair"))</f>
        <v>Fair</v>
      </c>
      <c r="AO1300" t="str">
        <f>IF(AND(Table2[[#This Row],[Alpha]]&gt;3%,Table2[[#This Row],[Tenure]]&gt;5),"Ready Now",IF(AND(Table2[[#This Row],[Alpha]]&gt;0,Table2[[#This Row],[Tenure]]&gt;3),"Ready Soon","Not Ready"))</f>
        <v>Ready Now</v>
      </c>
    </row>
    <row r="1301" spans="1:41" x14ac:dyDescent="0.35">
      <c r="A1301">
        <v>40</v>
      </c>
      <c r="B1301" t="s">
        <v>32</v>
      </c>
      <c r="C1301">
        <v>3</v>
      </c>
      <c r="D1301" t="s">
        <v>29</v>
      </c>
      <c r="E1301" t="s">
        <v>43</v>
      </c>
      <c r="F1301">
        <v>4</v>
      </c>
      <c r="G1301" s="7">
        <v>6513</v>
      </c>
      <c r="H1301" t="s">
        <v>32</v>
      </c>
      <c r="I1301">
        <v>3</v>
      </c>
      <c r="J1301">
        <v>5</v>
      </c>
      <c r="K1301" s="5">
        <v>0.15</v>
      </c>
      <c r="L1301" s="5">
        <v>0.09</v>
      </c>
      <c r="M1301" s="6">
        <f t="shared" si="60"/>
        <v>0.06</v>
      </c>
      <c r="N1301" s="8">
        <f t="shared" si="61"/>
        <v>1302.6000000000001</v>
      </c>
      <c r="O1301">
        <v>500</v>
      </c>
      <c r="P1301" t="str">
        <f t="shared" si="62"/>
        <v>medium</v>
      </c>
      <c r="Q1301" t="s">
        <v>26</v>
      </c>
      <c r="R1301">
        <v>1194</v>
      </c>
      <c r="S1301" t="s">
        <v>34</v>
      </c>
      <c r="T1301">
        <v>1</v>
      </c>
      <c r="U1301">
        <v>3</v>
      </c>
      <c r="V1301" t="s">
        <v>28</v>
      </c>
      <c r="W1301">
        <v>52</v>
      </c>
      <c r="X1301">
        <v>3</v>
      </c>
      <c r="Y1301">
        <v>2</v>
      </c>
      <c r="Z1301" t="s">
        <v>41</v>
      </c>
      <c r="AA1301">
        <v>9060</v>
      </c>
      <c r="AB1301">
        <v>4</v>
      </c>
      <c r="AC1301">
        <v>17</v>
      </c>
      <c r="AD1301">
        <v>3</v>
      </c>
      <c r="AE1301">
        <v>4</v>
      </c>
      <c r="AF1301">
        <v>1</v>
      </c>
      <c r="AG1301">
        <v>12</v>
      </c>
      <c r="AH1301">
        <v>3</v>
      </c>
      <c r="AI1301">
        <v>3</v>
      </c>
      <c r="AJ1301">
        <v>0</v>
      </c>
      <c r="AK1301" t="str">
        <f>IF(Table2[[#This Row],[Alpha]]&gt;3%,"high performer",IF(Table2[[#This Row],[Alpha]]&gt;0%,"average performer","low performer"))</f>
        <v>high performer</v>
      </c>
      <c r="AL1301" s="8">
        <v>7758.2416663818112</v>
      </c>
      <c r="AM1301">
        <f>Table2[[#This Row],[Salary]]/Table2[[#This Row],[Market Salary]]</f>
        <v>0.83949434421748925</v>
      </c>
      <c r="AN1301" t="str">
        <f>IF(AND(Table2[[#This Row],[Alpha]]&gt;3%,Table2[[#This Row],[Salary]]&lt;MEDIAN(G:G)),"Underpaid",IF(AND(Table2[[#This Row],[Alpha]]&lt;0,Table2[[#This Row],[Salary]]&gt;MEDIAN(G:G)),"Overpaid","Fair"))</f>
        <v>Fair</v>
      </c>
      <c r="AO1301" t="str">
        <f>IF(AND(Table2[[#This Row],[Alpha]]&gt;3%,Table2[[#This Row],[Tenure]]&gt;5),"Ready Now",IF(AND(Table2[[#This Row],[Alpha]]&gt;0,Table2[[#This Row],[Tenure]]&gt;3),"Ready Soon","Not Ready"))</f>
        <v>Ready Soon</v>
      </c>
    </row>
    <row r="1302" spans="1:41" x14ac:dyDescent="0.35">
      <c r="A1302">
        <v>34</v>
      </c>
      <c r="B1302" t="s">
        <v>32</v>
      </c>
      <c r="C1302">
        <v>2</v>
      </c>
      <c r="D1302" t="s">
        <v>35</v>
      </c>
      <c r="E1302" t="s">
        <v>30</v>
      </c>
      <c r="F1302">
        <v>3</v>
      </c>
      <c r="G1302" s="7">
        <v>6799</v>
      </c>
      <c r="H1302" t="s">
        <v>32</v>
      </c>
      <c r="I1302">
        <v>3</v>
      </c>
      <c r="J1302">
        <v>10</v>
      </c>
      <c r="K1302" s="5">
        <v>0.15</v>
      </c>
      <c r="L1302" s="5">
        <v>0.1</v>
      </c>
      <c r="M1302" s="6">
        <f t="shared" si="60"/>
        <v>4.9999999999999989E-2</v>
      </c>
      <c r="N1302" s="8">
        <f t="shared" si="61"/>
        <v>1359.8000000000002</v>
      </c>
      <c r="O1302">
        <v>3000</v>
      </c>
      <c r="P1302" t="str">
        <f t="shared" si="62"/>
        <v>low</v>
      </c>
      <c r="Q1302" t="s">
        <v>26</v>
      </c>
      <c r="R1302">
        <v>810</v>
      </c>
      <c r="S1302" t="s">
        <v>27</v>
      </c>
      <c r="T1302">
        <v>8</v>
      </c>
      <c r="U1302">
        <v>2</v>
      </c>
      <c r="V1302" t="s">
        <v>49</v>
      </c>
      <c r="W1302">
        <v>92</v>
      </c>
      <c r="X1302">
        <v>4</v>
      </c>
      <c r="Y1302">
        <v>2</v>
      </c>
      <c r="Z1302" t="s">
        <v>37</v>
      </c>
      <c r="AA1302">
        <v>22128</v>
      </c>
      <c r="AB1302">
        <v>1</v>
      </c>
      <c r="AC1302">
        <v>21</v>
      </c>
      <c r="AD1302">
        <v>4</v>
      </c>
      <c r="AE1302">
        <v>3</v>
      </c>
      <c r="AF1302">
        <v>2</v>
      </c>
      <c r="AG1302">
        <v>10</v>
      </c>
      <c r="AH1302">
        <v>5</v>
      </c>
      <c r="AI1302">
        <v>8</v>
      </c>
      <c r="AJ1302">
        <v>4</v>
      </c>
      <c r="AK1302" t="str">
        <f>IF(Table2[[#This Row],[Alpha]]&gt;3%,"high performer",IF(Table2[[#This Row],[Alpha]]&gt;0%,"average performer","low performer"))</f>
        <v>high performer</v>
      </c>
      <c r="AL1302" s="8">
        <v>7061.5001413069867</v>
      </c>
      <c r="AM1302">
        <f>Table2[[#This Row],[Salary]]/Table2[[#This Row],[Market Salary]]</f>
        <v>0.96282657564906571</v>
      </c>
      <c r="AN1302" t="str">
        <f>IF(AND(Table2[[#This Row],[Alpha]]&gt;3%,Table2[[#This Row],[Salary]]&lt;MEDIAN(G:G)),"Underpaid",IF(AND(Table2[[#This Row],[Alpha]]&lt;0,Table2[[#This Row],[Salary]]&gt;MEDIAN(G:G)),"Overpaid","Fair"))</f>
        <v>Fair</v>
      </c>
      <c r="AO1302" t="str">
        <f>IF(AND(Table2[[#This Row],[Alpha]]&gt;3%,Table2[[#This Row],[Tenure]]&gt;5),"Ready Now",IF(AND(Table2[[#This Row],[Alpha]]&gt;0,Table2[[#This Row],[Tenure]]&gt;3),"Ready Soon","Not Ready"))</f>
        <v>Ready Now</v>
      </c>
    </row>
    <row r="1303" spans="1:41" x14ac:dyDescent="0.35">
      <c r="A1303">
        <v>58</v>
      </c>
      <c r="B1303" t="s">
        <v>32</v>
      </c>
      <c r="C1303">
        <v>2</v>
      </c>
      <c r="D1303" t="s">
        <v>35</v>
      </c>
      <c r="E1303" t="s">
        <v>45</v>
      </c>
      <c r="F1303">
        <v>2</v>
      </c>
      <c r="G1303" s="7">
        <v>16291</v>
      </c>
      <c r="H1303" t="s">
        <v>32</v>
      </c>
      <c r="I1303">
        <v>2</v>
      </c>
      <c r="J1303">
        <v>16</v>
      </c>
      <c r="K1303" s="5">
        <v>0.15</v>
      </c>
      <c r="L1303" s="5">
        <v>0.09</v>
      </c>
      <c r="M1303" s="6">
        <f t="shared" si="60"/>
        <v>0.06</v>
      </c>
      <c r="N1303" s="8">
        <f t="shared" si="61"/>
        <v>3258.2000000000003</v>
      </c>
      <c r="O1303">
        <v>1200</v>
      </c>
      <c r="P1303" t="str">
        <f t="shared" si="62"/>
        <v>low</v>
      </c>
      <c r="Q1303" t="s">
        <v>44</v>
      </c>
      <c r="R1303">
        <v>350</v>
      </c>
      <c r="S1303" t="s">
        <v>27</v>
      </c>
      <c r="T1303">
        <v>2</v>
      </c>
      <c r="U1303">
        <v>3</v>
      </c>
      <c r="V1303" t="s">
        <v>40</v>
      </c>
      <c r="W1303">
        <v>52</v>
      </c>
      <c r="X1303">
        <v>3</v>
      </c>
      <c r="Y1303">
        <v>4</v>
      </c>
      <c r="Z1303" t="s">
        <v>41</v>
      </c>
      <c r="AA1303">
        <v>22577</v>
      </c>
      <c r="AB1303">
        <v>4</v>
      </c>
      <c r="AC1303">
        <v>22</v>
      </c>
      <c r="AD1303">
        <v>4</v>
      </c>
      <c r="AE1303">
        <v>4</v>
      </c>
      <c r="AF1303">
        <v>1</v>
      </c>
      <c r="AG1303">
        <v>37</v>
      </c>
      <c r="AH1303">
        <v>0</v>
      </c>
      <c r="AI1303">
        <v>9</v>
      </c>
      <c r="AJ1303">
        <v>14</v>
      </c>
      <c r="AK1303" t="str">
        <f>IF(Table2[[#This Row],[Alpha]]&gt;3%,"high performer",IF(Table2[[#This Row],[Alpha]]&gt;0%,"average performer","low performer"))</f>
        <v>high performer</v>
      </c>
      <c r="AL1303" s="8">
        <v>17177.925815164297</v>
      </c>
      <c r="AM1303">
        <f>Table2[[#This Row],[Salary]]/Table2[[#This Row],[Market Salary]]</f>
        <v>0.94836828236961312</v>
      </c>
      <c r="AN1303" t="str">
        <f>IF(AND(Table2[[#This Row],[Alpha]]&gt;3%,Table2[[#This Row],[Salary]]&lt;MEDIAN(G:G)),"Underpaid",IF(AND(Table2[[#This Row],[Alpha]]&lt;0,Table2[[#This Row],[Salary]]&gt;MEDIAN(G:G)),"Overpaid","Fair"))</f>
        <v>Fair</v>
      </c>
      <c r="AO1303" t="str">
        <f>IF(AND(Table2[[#This Row],[Alpha]]&gt;3%,Table2[[#This Row],[Tenure]]&gt;5),"Ready Now",IF(AND(Table2[[#This Row],[Alpha]]&gt;0,Table2[[#This Row],[Tenure]]&gt;3),"Ready Soon","Not Ready"))</f>
        <v>Ready Now</v>
      </c>
    </row>
    <row r="1304" spans="1:41" x14ac:dyDescent="0.35">
      <c r="A1304">
        <v>35</v>
      </c>
      <c r="B1304" t="s">
        <v>32</v>
      </c>
      <c r="C1304">
        <v>2</v>
      </c>
      <c r="D1304" t="s">
        <v>35</v>
      </c>
      <c r="E1304" t="s">
        <v>39</v>
      </c>
      <c r="F1304">
        <v>3</v>
      </c>
      <c r="G1304" s="7">
        <v>2705</v>
      </c>
      <c r="H1304" t="s">
        <v>32</v>
      </c>
      <c r="I1304">
        <v>4</v>
      </c>
      <c r="J1304">
        <v>5</v>
      </c>
      <c r="K1304" s="5">
        <v>0.15</v>
      </c>
      <c r="L1304" s="5">
        <v>0.09</v>
      </c>
      <c r="M1304" s="6">
        <f t="shared" si="60"/>
        <v>0.06</v>
      </c>
      <c r="N1304" s="8">
        <f t="shared" si="61"/>
        <v>541</v>
      </c>
      <c r="O1304">
        <v>1200</v>
      </c>
      <c r="P1304" t="str">
        <f t="shared" si="62"/>
        <v>High</v>
      </c>
      <c r="Q1304" t="s">
        <v>26</v>
      </c>
      <c r="R1304">
        <v>185</v>
      </c>
      <c r="S1304" t="s">
        <v>34</v>
      </c>
      <c r="T1304">
        <v>23</v>
      </c>
      <c r="U1304">
        <v>4</v>
      </c>
      <c r="V1304" t="s">
        <v>40</v>
      </c>
      <c r="W1304">
        <v>91</v>
      </c>
      <c r="X1304">
        <v>1</v>
      </c>
      <c r="Y1304">
        <v>1</v>
      </c>
      <c r="Z1304" t="s">
        <v>37</v>
      </c>
      <c r="AA1304">
        <v>9696</v>
      </c>
      <c r="AB1304">
        <v>0</v>
      </c>
      <c r="AC1304">
        <v>16</v>
      </c>
      <c r="AD1304">
        <v>3</v>
      </c>
      <c r="AE1304">
        <v>2</v>
      </c>
      <c r="AF1304">
        <v>1</v>
      </c>
      <c r="AG1304">
        <v>6</v>
      </c>
      <c r="AH1304">
        <v>2</v>
      </c>
      <c r="AI1304">
        <v>4</v>
      </c>
      <c r="AJ1304">
        <v>0</v>
      </c>
      <c r="AK1304" t="str">
        <f>IF(Table2[[#This Row],[Alpha]]&gt;3%,"high performer",IF(Table2[[#This Row],[Alpha]]&gt;0%,"average performer","low performer"))</f>
        <v>high performer</v>
      </c>
      <c r="AL1304" s="8">
        <v>3350.2156859612969</v>
      </c>
      <c r="AM1304">
        <f>Table2[[#This Row],[Salary]]/Table2[[#This Row],[Market Salary]]</f>
        <v>0.80741070234223999</v>
      </c>
      <c r="AN1304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304" t="str">
        <f>IF(AND(Table2[[#This Row],[Alpha]]&gt;3%,Table2[[#This Row],[Tenure]]&gt;5),"Ready Now",IF(AND(Table2[[#This Row],[Alpha]]&gt;0,Table2[[#This Row],[Tenure]]&gt;3),"Ready Soon","Not Ready"))</f>
        <v>Ready Soon</v>
      </c>
    </row>
    <row r="1305" spans="1:41" x14ac:dyDescent="0.35">
      <c r="A1305">
        <v>47</v>
      </c>
      <c r="B1305" t="s">
        <v>32</v>
      </c>
      <c r="C1305">
        <v>3</v>
      </c>
      <c r="D1305" t="s">
        <v>29</v>
      </c>
      <c r="E1305" t="s">
        <v>42</v>
      </c>
      <c r="F1305">
        <v>2</v>
      </c>
      <c r="G1305" s="7">
        <v>10333</v>
      </c>
      <c r="H1305" t="s">
        <v>25</v>
      </c>
      <c r="I1305">
        <v>3</v>
      </c>
      <c r="J1305">
        <v>22</v>
      </c>
      <c r="K1305" s="5">
        <v>0.15</v>
      </c>
      <c r="L1305" s="5">
        <v>0.09</v>
      </c>
      <c r="M1305" s="6">
        <f t="shared" si="60"/>
        <v>0.06</v>
      </c>
      <c r="N1305" s="8">
        <f t="shared" si="61"/>
        <v>2066.6</v>
      </c>
      <c r="O1305">
        <v>1200</v>
      </c>
      <c r="P1305" t="str">
        <f t="shared" si="62"/>
        <v>low</v>
      </c>
      <c r="Q1305" t="s">
        <v>26</v>
      </c>
      <c r="R1305">
        <v>1001</v>
      </c>
      <c r="S1305" t="s">
        <v>34</v>
      </c>
      <c r="T1305">
        <v>4</v>
      </c>
      <c r="U1305">
        <v>3</v>
      </c>
      <c r="V1305" t="s">
        <v>28</v>
      </c>
      <c r="W1305">
        <v>92</v>
      </c>
      <c r="X1305">
        <v>2</v>
      </c>
      <c r="Y1305">
        <v>3</v>
      </c>
      <c r="Z1305" t="s">
        <v>41</v>
      </c>
      <c r="AA1305">
        <v>19271</v>
      </c>
      <c r="AB1305">
        <v>8</v>
      </c>
      <c r="AC1305">
        <v>12</v>
      </c>
      <c r="AD1305">
        <v>3</v>
      </c>
      <c r="AE1305">
        <v>3</v>
      </c>
      <c r="AF1305">
        <v>1</v>
      </c>
      <c r="AG1305">
        <v>28</v>
      </c>
      <c r="AH1305">
        <v>4</v>
      </c>
      <c r="AI1305">
        <v>11</v>
      </c>
      <c r="AJ1305">
        <v>14</v>
      </c>
      <c r="AK1305" t="str">
        <f>IF(Table2[[#This Row],[Alpha]]&gt;3%,"high performer",IF(Table2[[#This Row],[Alpha]]&gt;0%,"average performer","low performer"))</f>
        <v>high performer</v>
      </c>
      <c r="AL1305" s="8">
        <v>12970.689843771923</v>
      </c>
      <c r="AM1305">
        <f>Table2[[#This Row],[Salary]]/Table2[[#This Row],[Market Salary]]</f>
        <v>0.79664228537247384</v>
      </c>
      <c r="AN1305" t="str">
        <f>IF(AND(Table2[[#This Row],[Alpha]]&gt;3%,Table2[[#This Row],[Salary]]&lt;MEDIAN(G:G)),"Underpaid",IF(AND(Table2[[#This Row],[Alpha]]&lt;0,Table2[[#This Row],[Salary]]&gt;MEDIAN(G:G)),"Overpaid","Fair"))</f>
        <v>Fair</v>
      </c>
      <c r="AO1305" t="str">
        <f>IF(AND(Table2[[#This Row],[Alpha]]&gt;3%,Table2[[#This Row],[Tenure]]&gt;5),"Ready Now",IF(AND(Table2[[#This Row],[Alpha]]&gt;0,Table2[[#This Row],[Tenure]]&gt;3),"Ready Soon","Not Ready"))</f>
        <v>Ready Now</v>
      </c>
    </row>
    <row r="1306" spans="1:41" x14ac:dyDescent="0.35">
      <c r="A1306">
        <v>40</v>
      </c>
      <c r="B1306" t="s">
        <v>32</v>
      </c>
      <c r="C1306">
        <v>2</v>
      </c>
      <c r="D1306" t="s">
        <v>29</v>
      </c>
      <c r="E1306" t="s">
        <v>43</v>
      </c>
      <c r="F1306">
        <v>1</v>
      </c>
      <c r="G1306" s="7">
        <v>4448</v>
      </c>
      <c r="H1306" t="s">
        <v>32</v>
      </c>
      <c r="I1306">
        <v>3</v>
      </c>
      <c r="J1306">
        <v>7</v>
      </c>
      <c r="K1306" s="5">
        <v>0.15</v>
      </c>
      <c r="L1306" s="5">
        <v>0.1</v>
      </c>
      <c r="M1306" s="6">
        <f t="shared" si="60"/>
        <v>4.9999999999999989E-2</v>
      </c>
      <c r="N1306" s="8">
        <f t="shared" si="61"/>
        <v>889.6</v>
      </c>
      <c r="O1306">
        <v>500</v>
      </c>
      <c r="P1306" t="str">
        <f t="shared" si="62"/>
        <v>medium</v>
      </c>
      <c r="Q1306" t="s">
        <v>26</v>
      </c>
      <c r="R1306">
        <v>750</v>
      </c>
      <c r="S1306" t="s">
        <v>34</v>
      </c>
      <c r="T1306">
        <v>12</v>
      </c>
      <c r="U1306">
        <v>3</v>
      </c>
      <c r="V1306" t="s">
        <v>28</v>
      </c>
      <c r="W1306">
        <v>47</v>
      </c>
      <c r="X1306">
        <v>3</v>
      </c>
      <c r="Y1306">
        <v>2</v>
      </c>
      <c r="Z1306" t="s">
        <v>41</v>
      </c>
      <c r="AA1306">
        <v>10748</v>
      </c>
      <c r="AB1306">
        <v>2</v>
      </c>
      <c r="AC1306">
        <v>12</v>
      </c>
      <c r="AD1306">
        <v>3</v>
      </c>
      <c r="AE1306">
        <v>2</v>
      </c>
      <c r="AF1306">
        <v>1</v>
      </c>
      <c r="AG1306">
        <v>15</v>
      </c>
      <c r="AH1306">
        <v>3</v>
      </c>
      <c r="AI1306">
        <v>4</v>
      </c>
      <c r="AJ1306">
        <v>7</v>
      </c>
      <c r="AK1306" t="str">
        <f>IF(Table2[[#This Row],[Alpha]]&gt;3%,"high performer",IF(Table2[[#This Row],[Alpha]]&gt;0%,"average performer","low performer"))</f>
        <v>high performer</v>
      </c>
      <c r="AL1306" s="8">
        <v>4539.7775571759821</v>
      </c>
      <c r="AM1306">
        <f>Table2[[#This Row],[Salary]]/Table2[[#This Row],[Market Salary]]</f>
        <v>0.97978368851334796</v>
      </c>
      <c r="AN1306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306" t="str">
        <f>IF(AND(Table2[[#This Row],[Alpha]]&gt;3%,Table2[[#This Row],[Tenure]]&gt;5),"Ready Now",IF(AND(Table2[[#This Row],[Alpha]]&gt;0,Table2[[#This Row],[Tenure]]&gt;3),"Ready Soon","Not Ready"))</f>
        <v>Ready Now</v>
      </c>
    </row>
    <row r="1307" spans="1:41" x14ac:dyDescent="0.35">
      <c r="A1307">
        <v>54</v>
      </c>
      <c r="B1307" t="s">
        <v>32</v>
      </c>
      <c r="C1307">
        <v>4</v>
      </c>
      <c r="D1307" t="s">
        <v>29</v>
      </c>
      <c r="E1307" t="s">
        <v>36</v>
      </c>
      <c r="F1307">
        <v>4</v>
      </c>
      <c r="G1307" s="7">
        <v>6854</v>
      </c>
      <c r="H1307" t="s">
        <v>32</v>
      </c>
      <c r="I1307">
        <v>2</v>
      </c>
      <c r="J1307">
        <v>7</v>
      </c>
      <c r="K1307" s="5">
        <v>0.15</v>
      </c>
      <c r="L1307" s="5">
        <v>0.09</v>
      </c>
      <c r="M1307" s="6">
        <f t="shared" si="60"/>
        <v>0.06</v>
      </c>
      <c r="N1307" s="8">
        <f t="shared" si="61"/>
        <v>1370.8000000000002</v>
      </c>
      <c r="O1307">
        <v>3000</v>
      </c>
      <c r="P1307" t="str">
        <f t="shared" si="62"/>
        <v>low</v>
      </c>
      <c r="Q1307" t="s">
        <v>26</v>
      </c>
      <c r="R1307">
        <v>431</v>
      </c>
      <c r="S1307" t="s">
        <v>34</v>
      </c>
      <c r="T1307">
        <v>7</v>
      </c>
      <c r="U1307">
        <v>4</v>
      </c>
      <c r="V1307" t="s">
        <v>40</v>
      </c>
      <c r="W1307">
        <v>68</v>
      </c>
      <c r="X1307">
        <v>3</v>
      </c>
      <c r="Y1307">
        <v>2</v>
      </c>
      <c r="Z1307" t="s">
        <v>37</v>
      </c>
      <c r="AA1307">
        <v>15696</v>
      </c>
      <c r="AB1307">
        <v>4</v>
      </c>
      <c r="AC1307">
        <v>15</v>
      </c>
      <c r="AD1307">
        <v>3</v>
      </c>
      <c r="AE1307">
        <v>2</v>
      </c>
      <c r="AF1307">
        <v>1</v>
      </c>
      <c r="AG1307">
        <v>14</v>
      </c>
      <c r="AH1307">
        <v>2</v>
      </c>
      <c r="AI1307">
        <v>1</v>
      </c>
      <c r="AJ1307">
        <v>1</v>
      </c>
      <c r="AK1307" t="str">
        <f>IF(Table2[[#This Row],[Alpha]]&gt;3%,"high performer",IF(Table2[[#This Row],[Alpha]]&gt;0%,"average performer","low performer"))</f>
        <v>high performer</v>
      </c>
      <c r="AL1307" s="8">
        <v>7940.0766780759841</v>
      </c>
      <c r="AM1307">
        <f>Table2[[#This Row],[Salary]]/Table2[[#This Row],[Market Salary]]</f>
        <v>0.86321584512214578</v>
      </c>
      <c r="AN1307" t="str">
        <f>IF(AND(Table2[[#This Row],[Alpha]]&gt;3%,Table2[[#This Row],[Salary]]&lt;MEDIAN(G:G)),"Underpaid",IF(AND(Table2[[#This Row],[Alpha]]&lt;0,Table2[[#This Row],[Salary]]&gt;MEDIAN(G:G)),"Overpaid","Fair"))</f>
        <v>Fair</v>
      </c>
      <c r="AO1307" t="str">
        <f>IF(AND(Table2[[#This Row],[Alpha]]&gt;3%,Table2[[#This Row],[Tenure]]&gt;5),"Ready Now",IF(AND(Table2[[#This Row],[Alpha]]&gt;0,Table2[[#This Row],[Tenure]]&gt;3),"Ready Soon","Not Ready"))</f>
        <v>Ready Now</v>
      </c>
    </row>
    <row r="1308" spans="1:41" x14ac:dyDescent="0.35">
      <c r="A1308">
        <v>31</v>
      </c>
      <c r="B1308" t="s">
        <v>32</v>
      </c>
      <c r="C1308">
        <v>1</v>
      </c>
      <c r="D1308" t="s">
        <v>29</v>
      </c>
      <c r="E1308" t="s">
        <v>30</v>
      </c>
      <c r="F1308">
        <v>1</v>
      </c>
      <c r="G1308" s="7">
        <v>9637</v>
      </c>
      <c r="H1308" t="s">
        <v>32</v>
      </c>
      <c r="I1308">
        <v>3</v>
      </c>
      <c r="J1308">
        <v>3</v>
      </c>
      <c r="K1308" s="5">
        <v>0.15</v>
      </c>
      <c r="L1308" s="5">
        <v>0.1</v>
      </c>
      <c r="M1308" s="6">
        <f t="shared" si="60"/>
        <v>4.9999999999999989E-2</v>
      </c>
      <c r="N1308" s="8">
        <f t="shared" si="61"/>
        <v>1927.4</v>
      </c>
      <c r="O1308">
        <v>500</v>
      </c>
      <c r="P1308" t="str">
        <f t="shared" si="62"/>
        <v>low</v>
      </c>
      <c r="Q1308" t="s">
        <v>33</v>
      </c>
      <c r="R1308">
        <v>1125</v>
      </c>
      <c r="S1308" t="s">
        <v>27</v>
      </c>
      <c r="T1308">
        <v>7</v>
      </c>
      <c r="U1308">
        <v>4</v>
      </c>
      <c r="V1308" t="s">
        <v>48</v>
      </c>
      <c r="W1308">
        <v>68</v>
      </c>
      <c r="X1308">
        <v>3</v>
      </c>
      <c r="Y1308">
        <v>3</v>
      </c>
      <c r="Z1308" t="s">
        <v>37</v>
      </c>
      <c r="AA1308">
        <v>8277</v>
      </c>
      <c r="AB1308">
        <v>2</v>
      </c>
      <c r="AC1308">
        <v>14</v>
      </c>
      <c r="AD1308">
        <v>3</v>
      </c>
      <c r="AE1308">
        <v>4</v>
      </c>
      <c r="AF1308">
        <v>2</v>
      </c>
      <c r="AG1308">
        <v>9</v>
      </c>
      <c r="AH1308">
        <v>3</v>
      </c>
      <c r="AI1308">
        <v>2</v>
      </c>
      <c r="AJ1308">
        <v>2</v>
      </c>
      <c r="AK1308" t="str">
        <f>IF(Table2[[#This Row],[Alpha]]&gt;3%,"high performer",IF(Table2[[#This Row],[Alpha]]&gt;0%,"average performer","low performer"))</f>
        <v>high performer</v>
      </c>
      <c r="AL1308" s="8">
        <v>10899.969298661152</v>
      </c>
      <c r="AM1308">
        <f>Table2[[#This Row],[Salary]]/Table2[[#This Row],[Market Salary]]</f>
        <v>0.88413093064250348</v>
      </c>
      <c r="AN1308" t="str">
        <f>IF(AND(Table2[[#This Row],[Alpha]]&gt;3%,Table2[[#This Row],[Salary]]&lt;MEDIAN(G:G)),"Underpaid",IF(AND(Table2[[#This Row],[Alpha]]&lt;0,Table2[[#This Row],[Salary]]&gt;MEDIAN(G:G)),"Overpaid","Fair"))</f>
        <v>Fair</v>
      </c>
      <c r="AO1308" t="str">
        <f>IF(AND(Table2[[#This Row],[Alpha]]&gt;3%,Table2[[#This Row],[Tenure]]&gt;5),"Ready Now",IF(AND(Table2[[#This Row],[Alpha]]&gt;0,Table2[[#This Row],[Tenure]]&gt;3),"Ready Soon","Not Ready"))</f>
        <v>Not Ready</v>
      </c>
    </row>
    <row r="1309" spans="1:41" x14ac:dyDescent="0.35">
      <c r="A1309">
        <v>28</v>
      </c>
      <c r="B1309" t="s">
        <v>32</v>
      </c>
      <c r="C1309">
        <v>3</v>
      </c>
      <c r="D1309" t="s">
        <v>29</v>
      </c>
      <c r="E1309" t="s">
        <v>36</v>
      </c>
      <c r="F1309">
        <v>1</v>
      </c>
      <c r="G1309" s="7">
        <v>3591</v>
      </c>
      <c r="H1309" t="s">
        <v>32</v>
      </c>
      <c r="I1309">
        <v>3</v>
      </c>
      <c r="J1309">
        <v>3</v>
      </c>
      <c r="K1309" s="5">
        <v>0.1</v>
      </c>
      <c r="L1309" s="5">
        <v>0.1</v>
      </c>
      <c r="M1309" s="6">
        <f t="shared" si="60"/>
        <v>0</v>
      </c>
      <c r="N1309" s="8">
        <f t="shared" si="61"/>
        <v>718.2</v>
      </c>
      <c r="O1309">
        <v>3000</v>
      </c>
      <c r="P1309" t="str">
        <f t="shared" si="62"/>
        <v>medium</v>
      </c>
      <c r="Q1309" t="s">
        <v>26</v>
      </c>
      <c r="R1309">
        <v>1217</v>
      </c>
      <c r="S1309" t="s">
        <v>34</v>
      </c>
      <c r="T1309">
        <v>1</v>
      </c>
      <c r="U1309">
        <v>3</v>
      </c>
      <c r="V1309" t="s">
        <v>40</v>
      </c>
      <c r="W1309">
        <v>67</v>
      </c>
      <c r="X1309">
        <v>3</v>
      </c>
      <c r="Y1309">
        <v>1</v>
      </c>
      <c r="Z1309" t="s">
        <v>37</v>
      </c>
      <c r="AA1309">
        <v>12719</v>
      </c>
      <c r="AB1309">
        <v>1</v>
      </c>
      <c r="AC1309">
        <v>25</v>
      </c>
      <c r="AD1309">
        <v>4</v>
      </c>
      <c r="AE1309">
        <v>3</v>
      </c>
      <c r="AF1309">
        <v>1</v>
      </c>
      <c r="AG1309">
        <v>3</v>
      </c>
      <c r="AH1309">
        <v>3</v>
      </c>
      <c r="AI1309">
        <v>2</v>
      </c>
      <c r="AJ1309">
        <v>1</v>
      </c>
      <c r="AK1309" t="str">
        <f>IF(Table2[[#This Row],[Alpha]]&gt;3%,"high performer",IF(Table2[[#This Row],[Alpha]]&gt;0%,"average performer","low performer"))</f>
        <v>low performer</v>
      </c>
      <c r="AL1309" s="8">
        <v>3689.0177346009714</v>
      </c>
      <c r="AM1309">
        <f>Table2[[#This Row],[Salary]]/Table2[[#This Row],[Market Salary]]</f>
        <v>0.97342985541066429</v>
      </c>
      <c r="AN1309" t="str">
        <f>IF(AND(Table2[[#This Row],[Alpha]]&gt;3%,Table2[[#This Row],[Salary]]&lt;MEDIAN(G:G)),"Underpaid",IF(AND(Table2[[#This Row],[Alpha]]&lt;0,Table2[[#This Row],[Salary]]&gt;MEDIAN(G:G)),"Overpaid","Fair"))</f>
        <v>Fair</v>
      </c>
      <c r="AO1309" t="str">
        <f>IF(AND(Table2[[#This Row],[Alpha]]&gt;3%,Table2[[#This Row],[Tenure]]&gt;5),"Ready Now",IF(AND(Table2[[#This Row],[Alpha]]&gt;0,Table2[[#This Row],[Tenure]]&gt;3),"Ready Soon","Not Ready"))</f>
        <v>Not Ready</v>
      </c>
    </row>
    <row r="1310" spans="1:41" x14ac:dyDescent="0.35">
      <c r="A1310">
        <v>38</v>
      </c>
      <c r="B1310" t="s">
        <v>32</v>
      </c>
      <c r="C1310">
        <v>2</v>
      </c>
      <c r="D1310" t="s">
        <v>29</v>
      </c>
      <c r="E1310" t="s">
        <v>46</v>
      </c>
      <c r="F1310">
        <v>4</v>
      </c>
      <c r="G1310" s="7">
        <v>5405</v>
      </c>
      <c r="H1310" t="s">
        <v>25</v>
      </c>
      <c r="I1310">
        <v>2</v>
      </c>
      <c r="J1310">
        <v>4</v>
      </c>
      <c r="K1310" s="5">
        <v>0.15</v>
      </c>
      <c r="L1310" s="5">
        <v>0.1</v>
      </c>
      <c r="M1310" s="6">
        <f t="shared" si="60"/>
        <v>4.9999999999999989E-2</v>
      </c>
      <c r="N1310" s="8">
        <f t="shared" si="61"/>
        <v>1081</v>
      </c>
      <c r="O1310">
        <v>3000</v>
      </c>
      <c r="P1310" t="str">
        <f t="shared" si="62"/>
        <v>low</v>
      </c>
      <c r="Q1310" t="s">
        <v>26</v>
      </c>
      <c r="R1310">
        <v>723</v>
      </c>
      <c r="S1310" t="s">
        <v>27</v>
      </c>
      <c r="T1310">
        <v>2</v>
      </c>
      <c r="U1310">
        <v>4</v>
      </c>
      <c r="V1310" t="s">
        <v>48</v>
      </c>
      <c r="W1310">
        <v>77</v>
      </c>
      <c r="X1310">
        <v>1</v>
      </c>
      <c r="Y1310">
        <v>2</v>
      </c>
      <c r="Z1310" t="s">
        <v>37</v>
      </c>
      <c r="AA1310">
        <v>4244</v>
      </c>
      <c r="AB1310">
        <v>2</v>
      </c>
      <c r="AC1310">
        <v>20</v>
      </c>
      <c r="AD1310">
        <v>4</v>
      </c>
      <c r="AE1310">
        <v>1</v>
      </c>
      <c r="AF1310">
        <v>2</v>
      </c>
      <c r="AG1310">
        <v>20</v>
      </c>
      <c r="AH1310">
        <v>4</v>
      </c>
      <c r="AI1310">
        <v>2</v>
      </c>
      <c r="AJ1310">
        <v>0</v>
      </c>
      <c r="AK1310" t="str">
        <f>IF(Table2[[#This Row],[Alpha]]&gt;3%,"high performer",IF(Table2[[#This Row],[Alpha]]&gt;0%,"average performer","low performer"))</f>
        <v>high performer</v>
      </c>
      <c r="AL1310" s="8">
        <v>6325.0333997746675</v>
      </c>
      <c r="AM1310">
        <f>Table2[[#This Row],[Salary]]/Table2[[#This Row],[Market Salary]]</f>
        <v>0.85454094205930298</v>
      </c>
      <c r="AN1310" t="str">
        <f>IF(AND(Table2[[#This Row],[Alpha]]&gt;3%,Table2[[#This Row],[Salary]]&lt;MEDIAN(G:G)),"Underpaid",IF(AND(Table2[[#This Row],[Alpha]]&lt;0,Table2[[#This Row],[Salary]]&gt;MEDIAN(G:G)),"Overpaid","Fair"))</f>
        <v>Fair</v>
      </c>
      <c r="AO1310" t="str">
        <f>IF(AND(Table2[[#This Row],[Alpha]]&gt;3%,Table2[[#This Row],[Tenure]]&gt;5),"Ready Now",IF(AND(Table2[[#This Row],[Alpha]]&gt;0,Table2[[#This Row],[Tenure]]&gt;3),"Ready Soon","Not Ready"))</f>
        <v>Ready Soon</v>
      </c>
    </row>
    <row r="1311" spans="1:41" x14ac:dyDescent="0.35">
      <c r="A1311">
        <v>26</v>
      </c>
      <c r="B1311" t="s">
        <v>32</v>
      </c>
      <c r="C1311">
        <v>3</v>
      </c>
      <c r="D1311" t="s">
        <v>35</v>
      </c>
      <c r="E1311" t="s">
        <v>30</v>
      </c>
      <c r="F1311">
        <v>4</v>
      </c>
      <c r="G1311" s="7">
        <v>4684</v>
      </c>
      <c r="H1311" t="s">
        <v>32</v>
      </c>
      <c r="I1311">
        <v>3</v>
      </c>
      <c r="J1311">
        <v>5</v>
      </c>
      <c r="K1311" s="5">
        <v>0.08</v>
      </c>
      <c r="L1311" s="5">
        <v>7.0000000000000007E-2</v>
      </c>
      <c r="M1311" s="6">
        <f t="shared" si="60"/>
        <v>9.999999999999995E-3</v>
      </c>
      <c r="N1311" s="8">
        <f t="shared" si="61"/>
        <v>936.80000000000007</v>
      </c>
      <c r="O1311">
        <v>500</v>
      </c>
      <c r="P1311" t="str">
        <f t="shared" si="62"/>
        <v>low</v>
      </c>
      <c r="Q1311" t="s">
        <v>26</v>
      </c>
      <c r="R1311">
        <v>572</v>
      </c>
      <c r="S1311" t="s">
        <v>27</v>
      </c>
      <c r="T1311">
        <v>10</v>
      </c>
      <c r="U1311">
        <v>3</v>
      </c>
      <c r="V1311" t="s">
        <v>40</v>
      </c>
      <c r="W1311">
        <v>46</v>
      </c>
      <c r="X1311">
        <v>3</v>
      </c>
      <c r="Y1311">
        <v>2</v>
      </c>
      <c r="Z1311" t="s">
        <v>31</v>
      </c>
      <c r="AA1311">
        <v>9125</v>
      </c>
      <c r="AB1311">
        <v>1</v>
      </c>
      <c r="AC1311">
        <v>13</v>
      </c>
      <c r="AD1311">
        <v>3</v>
      </c>
      <c r="AE1311">
        <v>1</v>
      </c>
      <c r="AF1311">
        <v>0</v>
      </c>
      <c r="AG1311">
        <v>5</v>
      </c>
      <c r="AH1311">
        <v>4</v>
      </c>
      <c r="AI1311">
        <v>3</v>
      </c>
      <c r="AJ1311">
        <v>1</v>
      </c>
      <c r="AK1311" t="str">
        <f>IF(Table2[[#This Row],[Alpha]]&gt;3%,"high performer",IF(Table2[[#This Row],[Alpha]]&gt;0%,"average performer","low performer"))</f>
        <v>average performer</v>
      </c>
      <c r="AL1311" s="8">
        <v>4838.9400380594952</v>
      </c>
      <c r="AM1311">
        <f>Table2[[#This Row],[Salary]]/Table2[[#This Row],[Market Salary]]</f>
        <v>0.96798058317713132</v>
      </c>
      <c r="AN1311" t="str">
        <f>IF(AND(Table2[[#This Row],[Alpha]]&gt;3%,Table2[[#This Row],[Salary]]&lt;MEDIAN(G:G)),"Underpaid",IF(AND(Table2[[#This Row],[Alpha]]&lt;0,Table2[[#This Row],[Salary]]&gt;MEDIAN(G:G)),"Overpaid","Fair"))</f>
        <v>Fair</v>
      </c>
      <c r="AO1311" t="str">
        <f>IF(AND(Table2[[#This Row],[Alpha]]&gt;3%,Table2[[#This Row],[Tenure]]&gt;5),"Ready Now",IF(AND(Table2[[#This Row],[Alpha]]&gt;0,Table2[[#This Row],[Tenure]]&gt;3),"Ready Soon","Not Ready"))</f>
        <v>Ready Soon</v>
      </c>
    </row>
    <row r="1312" spans="1:41" x14ac:dyDescent="0.35">
      <c r="A1312">
        <v>58</v>
      </c>
      <c r="B1312" t="s">
        <v>32</v>
      </c>
      <c r="C1312">
        <v>1</v>
      </c>
      <c r="D1312" t="s">
        <v>35</v>
      </c>
      <c r="E1312" t="s">
        <v>47</v>
      </c>
      <c r="F1312">
        <v>3</v>
      </c>
      <c r="G1312" s="7">
        <v>15787</v>
      </c>
      <c r="H1312" t="s">
        <v>25</v>
      </c>
      <c r="I1312">
        <v>3</v>
      </c>
      <c r="J1312">
        <v>2</v>
      </c>
      <c r="K1312" s="5">
        <v>0.08</v>
      </c>
      <c r="L1312" s="5">
        <v>0.11</v>
      </c>
      <c r="M1312" s="6">
        <f t="shared" si="60"/>
        <v>-0.03</v>
      </c>
      <c r="N1312" s="8">
        <f t="shared" si="61"/>
        <v>3157.4</v>
      </c>
      <c r="O1312">
        <v>500</v>
      </c>
      <c r="P1312" t="str">
        <f t="shared" si="62"/>
        <v>low</v>
      </c>
      <c r="Q1312" t="s">
        <v>33</v>
      </c>
      <c r="R1312">
        <v>1216</v>
      </c>
      <c r="S1312" t="s">
        <v>34</v>
      </c>
      <c r="T1312">
        <v>15</v>
      </c>
      <c r="U1312">
        <v>4</v>
      </c>
      <c r="V1312" t="s">
        <v>28</v>
      </c>
      <c r="W1312">
        <v>87</v>
      </c>
      <c r="X1312">
        <v>3</v>
      </c>
      <c r="Y1312">
        <v>4</v>
      </c>
      <c r="Z1312" t="s">
        <v>37</v>
      </c>
      <c r="AA1312">
        <v>21624</v>
      </c>
      <c r="AB1312">
        <v>2</v>
      </c>
      <c r="AC1312">
        <v>14</v>
      </c>
      <c r="AD1312">
        <v>3</v>
      </c>
      <c r="AE1312">
        <v>2</v>
      </c>
      <c r="AF1312">
        <v>0</v>
      </c>
      <c r="AG1312">
        <v>23</v>
      </c>
      <c r="AH1312">
        <v>3</v>
      </c>
      <c r="AI1312">
        <v>2</v>
      </c>
      <c r="AJ1312">
        <v>2</v>
      </c>
      <c r="AK1312" t="str">
        <f>IF(Table2[[#This Row],[Alpha]]&gt;3%,"high performer",IF(Table2[[#This Row],[Alpha]]&gt;0%,"average performer","low performer"))</f>
        <v>low performer</v>
      </c>
      <c r="AL1312" s="8">
        <v>15844.947897063274</v>
      </c>
      <c r="AM1312">
        <f>Table2[[#This Row],[Salary]]/Table2[[#This Row],[Market Salary]]</f>
        <v>0.99634281554980597</v>
      </c>
      <c r="AN1312" t="str">
        <f>IF(AND(Table2[[#This Row],[Alpha]]&gt;3%,Table2[[#This Row],[Salary]]&lt;MEDIAN(G:G)),"Underpaid",IF(AND(Table2[[#This Row],[Alpha]]&lt;0,Table2[[#This Row],[Salary]]&gt;MEDIAN(G:G)),"Overpaid","Fair"))</f>
        <v>Overpaid</v>
      </c>
      <c r="AO1312" t="str">
        <f>IF(AND(Table2[[#This Row],[Alpha]]&gt;3%,Table2[[#This Row],[Tenure]]&gt;5),"Ready Now",IF(AND(Table2[[#This Row],[Alpha]]&gt;0,Table2[[#This Row],[Tenure]]&gt;3),"Ready Soon","Not Ready"))</f>
        <v>Not Ready</v>
      </c>
    </row>
    <row r="1313" spans="1:41" x14ac:dyDescent="0.35">
      <c r="A1313">
        <v>18</v>
      </c>
      <c r="B1313" t="s">
        <v>32</v>
      </c>
      <c r="C1313">
        <v>2</v>
      </c>
      <c r="D1313" t="s">
        <v>29</v>
      </c>
      <c r="E1313" t="s">
        <v>36</v>
      </c>
      <c r="F1313">
        <v>3</v>
      </c>
      <c r="G1313" s="7">
        <v>1514</v>
      </c>
      <c r="H1313" t="s">
        <v>32</v>
      </c>
      <c r="I1313">
        <v>1</v>
      </c>
      <c r="J1313">
        <v>0</v>
      </c>
      <c r="K1313" s="5">
        <v>0.12</v>
      </c>
      <c r="L1313" s="5">
        <v>0.09</v>
      </c>
      <c r="M1313" s="6">
        <f t="shared" si="60"/>
        <v>0.03</v>
      </c>
      <c r="N1313" s="8">
        <f t="shared" si="61"/>
        <v>302.8</v>
      </c>
      <c r="O1313">
        <v>1200</v>
      </c>
      <c r="P1313" t="str">
        <f t="shared" si="62"/>
        <v>High</v>
      </c>
      <c r="Q1313" t="s">
        <v>44</v>
      </c>
      <c r="R1313">
        <v>1431</v>
      </c>
      <c r="S1313" t="s">
        <v>34</v>
      </c>
      <c r="T1313">
        <v>14</v>
      </c>
      <c r="U1313">
        <v>3</v>
      </c>
      <c r="V1313" t="s">
        <v>40</v>
      </c>
      <c r="W1313">
        <v>33</v>
      </c>
      <c r="X1313">
        <v>3</v>
      </c>
      <c r="Y1313">
        <v>1</v>
      </c>
      <c r="Z1313" t="s">
        <v>31</v>
      </c>
      <c r="AA1313">
        <v>8018</v>
      </c>
      <c r="AB1313">
        <v>1</v>
      </c>
      <c r="AC1313">
        <v>16</v>
      </c>
      <c r="AD1313">
        <v>3</v>
      </c>
      <c r="AE1313">
        <v>3</v>
      </c>
      <c r="AF1313">
        <v>0</v>
      </c>
      <c r="AG1313">
        <v>0</v>
      </c>
      <c r="AH1313">
        <v>4</v>
      </c>
      <c r="AI1313">
        <v>0</v>
      </c>
      <c r="AJ1313">
        <v>0</v>
      </c>
      <c r="AK1313" t="str">
        <f>IF(Table2[[#This Row],[Alpha]]&gt;3%,"high performer",IF(Table2[[#This Row],[Alpha]]&gt;0%,"average performer","low performer"))</f>
        <v>average performer</v>
      </c>
      <c r="AL1313" s="8">
        <v>1957.4593059228662</v>
      </c>
      <c r="AM1313">
        <f>Table2[[#This Row],[Salary]]/Table2[[#This Row],[Market Salary]]</f>
        <v>0.77345158360071642</v>
      </c>
      <c r="AN1313" t="str">
        <f>IF(AND(Table2[[#This Row],[Alpha]]&gt;3%,Table2[[#This Row],[Salary]]&lt;MEDIAN(G:G)),"Underpaid",IF(AND(Table2[[#This Row],[Alpha]]&lt;0,Table2[[#This Row],[Salary]]&gt;MEDIAN(G:G)),"Overpaid","Fair"))</f>
        <v>Fair</v>
      </c>
      <c r="AO1313" t="str">
        <f>IF(AND(Table2[[#This Row],[Alpha]]&gt;3%,Table2[[#This Row],[Tenure]]&gt;5),"Ready Now",IF(AND(Table2[[#This Row],[Alpha]]&gt;0,Table2[[#This Row],[Tenure]]&gt;3),"Ready Soon","Not Ready"))</f>
        <v>Not Ready</v>
      </c>
    </row>
    <row r="1314" spans="1:41" x14ac:dyDescent="0.35">
      <c r="A1314">
        <v>31</v>
      </c>
      <c r="B1314" t="s">
        <v>25</v>
      </c>
      <c r="C1314">
        <v>4</v>
      </c>
      <c r="D1314" t="s">
        <v>35</v>
      </c>
      <c r="E1314" t="s">
        <v>50</v>
      </c>
      <c r="F1314">
        <v>1</v>
      </c>
      <c r="G1314" s="7">
        <v>2956</v>
      </c>
      <c r="H1314" t="s">
        <v>32</v>
      </c>
      <c r="I1314">
        <v>3</v>
      </c>
      <c r="J1314">
        <v>1</v>
      </c>
      <c r="K1314" s="5">
        <v>0.08</v>
      </c>
      <c r="L1314" s="5">
        <v>0.1</v>
      </c>
      <c r="M1314" s="6">
        <f t="shared" si="60"/>
        <v>-2.0000000000000004E-2</v>
      </c>
      <c r="N1314" s="8">
        <f t="shared" si="61"/>
        <v>591.20000000000005</v>
      </c>
      <c r="O1314">
        <v>1200</v>
      </c>
      <c r="P1314" t="str">
        <f t="shared" si="62"/>
        <v>low</v>
      </c>
      <c r="Q1314" t="s">
        <v>26</v>
      </c>
      <c r="R1314">
        <v>359</v>
      </c>
      <c r="S1314" t="s">
        <v>50</v>
      </c>
      <c r="T1314">
        <v>18</v>
      </c>
      <c r="U1314">
        <v>5</v>
      </c>
      <c r="V1314" t="s">
        <v>50</v>
      </c>
      <c r="W1314">
        <v>89</v>
      </c>
      <c r="X1314">
        <v>4</v>
      </c>
      <c r="Y1314">
        <v>1</v>
      </c>
      <c r="Z1314" t="s">
        <v>37</v>
      </c>
      <c r="AA1314">
        <v>21495</v>
      </c>
      <c r="AB1314">
        <v>0</v>
      </c>
      <c r="AC1314">
        <v>17</v>
      </c>
      <c r="AD1314">
        <v>3</v>
      </c>
      <c r="AE1314">
        <v>3</v>
      </c>
      <c r="AF1314">
        <v>0</v>
      </c>
      <c r="AG1314">
        <v>2</v>
      </c>
      <c r="AH1314">
        <v>4</v>
      </c>
      <c r="AI1314">
        <v>0</v>
      </c>
      <c r="AJ1314">
        <v>0</v>
      </c>
      <c r="AK1314" t="str">
        <f>IF(Table2[[#This Row],[Alpha]]&gt;3%,"high performer",IF(Table2[[#This Row],[Alpha]]&gt;0%,"average performer","low performer"))</f>
        <v>low performer</v>
      </c>
      <c r="AL1314" s="8">
        <v>3020.4549015972452</v>
      </c>
      <c r="AM1314">
        <f>Table2[[#This Row],[Salary]]/Table2[[#This Row],[Market Salary]]</f>
        <v>0.97866053170892875</v>
      </c>
      <c r="AN1314" t="str">
        <f>IF(AND(Table2[[#This Row],[Alpha]]&gt;3%,Table2[[#This Row],[Salary]]&lt;MEDIAN(G:G)),"Underpaid",IF(AND(Table2[[#This Row],[Alpha]]&lt;0,Table2[[#This Row],[Salary]]&gt;MEDIAN(G:G)),"Overpaid","Fair"))</f>
        <v>Fair</v>
      </c>
      <c r="AO1314" t="str">
        <f>IF(AND(Table2[[#This Row],[Alpha]]&gt;3%,Table2[[#This Row],[Tenure]]&gt;5),"Ready Now",IF(AND(Table2[[#This Row],[Alpha]]&gt;0,Table2[[#This Row],[Tenure]]&gt;3),"Ready Soon","Not Ready"))</f>
        <v>Not Ready</v>
      </c>
    </row>
    <row r="1315" spans="1:41" x14ac:dyDescent="0.35">
      <c r="A1315">
        <v>29</v>
      </c>
      <c r="B1315" t="s">
        <v>25</v>
      </c>
      <c r="C1315">
        <v>1</v>
      </c>
      <c r="D1315" t="s">
        <v>35</v>
      </c>
      <c r="E1315" t="s">
        <v>50</v>
      </c>
      <c r="F1315">
        <v>1</v>
      </c>
      <c r="G1315" s="7">
        <v>2335</v>
      </c>
      <c r="H1315" t="s">
        <v>25</v>
      </c>
      <c r="I1315">
        <v>3</v>
      </c>
      <c r="J1315">
        <v>2</v>
      </c>
      <c r="K1315" s="5">
        <v>0.12</v>
      </c>
      <c r="L1315" s="5">
        <v>0.09</v>
      </c>
      <c r="M1315" s="6">
        <f t="shared" si="60"/>
        <v>0.03</v>
      </c>
      <c r="N1315" s="8">
        <f t="shared" si="61"/>
        <v>467</v>
      </c>
      <c r="O1315">
        <v>1200</v>
      </c>
      <c r="P1315" t="str">
        <f t="shared" si="62"/>
        <v>low</v>
      </c>
      <c r="Q1315" t="s">
        <v>26</v>
      </c>
      <c r="R1315">
        <v>350</v>
      </c>
      <c r="S1315" t="s">
        <v>50</v>
      </c>
      <c r="T1315">
        <v>13</v>
      </c>
      <c r="U1315">
        <v>3</v>
      </c>
      <c r="V1315" t="s">
        <v>50</v>
      </c>
      <c r="W1315">
        <v>56</v>
      </c>
      <c r="X1315">
        <v>2</v>
      </c>
      <c r="Y1315">
        <v>1</v>
      </c>
      <c r="Z1315" t="s">
        <v>41</v>
      </c>
      <c r="AA1315">
        <v>3157</v>
      </c>
      <c r="AB1315">
        <v>4</v>
      </c>
      <c r="AC1315">
        <v>15</v>
      </c>
      <c r="AD1315">
        <v>3</v>
      </c>
      <c r="AE1315">
        <v>4</v>
      </c>
      <c r="AF1315">
        <v>3</v>
      </c>
      <c r="AG1315">
        <v>4</v>
      </c>
      <c r="AH1315">
        <v>3</v>
      </c>
      <c r="AI1315">
        <v>2</v>
      </c>
      <c r="AJ1315">
        <v>2</v>
      </c>
      <c r="AK1315" t="str">
        <f>IF(Table2[[#This Row],[Alpha]]&gt;3%,"high performer",IF(Table2[[#This Row],[Alpha]]&gt;0%,"average performer","low performer"))</f>
        <v>average performer</v>
      </c>
      <c r="AL1315" s="8">
        <v>2610.2836781112114</v>
      </c>
      <c r="AM1315">
        <f>Table2[[#This Row],[Salary]]/Table2[[#This Row],[Market Salary]]</f>
        <v>0.89453878886052518</v>
      </c>
      <c r="AN1315" t="str">
        <f>IF(AND(Table2[[#This Row],[Alpha]]&gt;3%,Table2[[#This Row],[Salary]]&lt;MEDIAN(G:G)),"Underpaid",IF(AND(Table2[[#This Row],[Alpha]]&lt;0,Table2[[#This Row],[Salary]]&gt;MEDIAN(G:G)),"Overpaid","Fair"))</f>
        <v>Fair</v>
      </c>
      <c r="AO1315" t="str">
        <f>IF(AND(Table2[[#This Row],[Alpha]]&gt;3%,Table2[[#This Row],[Tenure]]&gt;5),"Ready Now",IF(AND(Table2[[#This Row],[Alpha]]&gt;0,Table2[[#This Row],[Tenure]]&gt;3),"Ready Soon","Not Ready"))</f>
        <v>Not Ready</v>
      </c>
    </row>
    <row r="1316" spans="1:41" x14ac:dyDescent="0.35">
      <c r="A1316">
        <v>45</v>
      </c>
      <c r="B1316" t="s">
        <v>32</v>
      </c>
      <c r="C1316">
        <v>3</v>
      </c>
      <c r="D1316" t="s">
        <v>29</v>
      </c>
      <c r="E1316" t="s">
        <v>30</v>
      </c>
      <c r="F1316">
        <v>3</v>
      </c>
      <c r="G1316" s="7">
        <v>5154</v>
      </c>
      <c r="H1316" t="s">
        <v>32</v>
      </c>
      <c r="I1316">
        <v>4</v>
      </c>
      <c r="J1316">
        <v>8</v>
      </c>
      <c r="K1316" s="5">
        <v>0.1</v>
      </c>
      <c r="L1316" s="5">
        <v>7.0000000000000007E-2</v>
      </c>
      <c r="M1316" s="6">
        <f t="shared" si="60"/>
        <v>0.03</v>
      </c>
      <c r="N1316" s="8">
        <f t="shared" si="61"/>
        <v>1030.8</v>
      </c>
      <c r="O1316">
        <v>3000</v>
      </c>
      <c r="P1316" t="str">
        <f t="shared" si="62"/>
        <v>low</v>
      </c>
      <c r="Q1316" t="s">
        <v>44</v>
      </c>
      <c r="R1316">
        <v>589</v>
      </c>
      <c r="S1316" t="s">
        <v>27</v>
      </c>
      <c r="T1316">
        <v>2</v>
      </c>
      <c r="U1316">
        <v>4</v>
      </c>
      <c r="V1316" t="s">
        <v>28</v>
      </c>
      <c r="W1316">
        <v>67</v>
      </c>
      <c r="X1316">
        <v>3</v>
      </c>
      <c r="Y1316">
        <v>2</v>
      </c>
      <c r="Z1316" t="s">
        <v>37</v>
      </c>
      <c r="AA1316">
        <v>19665</v>
      </c>
      <c r="AB1316">
        <v>4</v>
      </c>
      <c r="AC1316">
        <v>22</v>
      </c>
      <c r="AD1316">
        <v>4</v>
      </c>
      <c r="AE1316">
        <v>2</v>
      </c>
      <c r="AF1316">
        <v>2</v>
      </c>
      <c r="AG1316">
        <v>10</v>
      </c>
      <c r="AH1316">
        <v>3</v>
      </c>
      <c r="AI1316">
        <v>7</v>
      </c>
      <c r="AJ1316">
        <v>5</v>
      </c>
      <c r="AK1316" t="str">
        <f>IF(Table2[[#This Row],[Alpha]]&gt;3%,"high performer",IF(Table2[[#This Row],[Alpha]]&gt;0%,"average performer","low performer"))</f>
        <v>average performer</v>
      </c>
      <c r="AL1316" s="8">
        <v>5266.9465278605776</v>
      </c>
      <c r="AM1316">
        <f>Table2[[#This Row],[Salary]]/Table2[[#This Row],[Market Salary]]</f>
        <v>0.97855559625237809</v>
      </c>
      <c r="AN1316" t="str">
        <f>IF(AND(Table2[[#This Row],[Alpha]]&gt;3%,Table2[[#This Row],[Salary]]&lt;MEDIAN(G:G)),"Underpaid",IF(AND(Table2[[#This Row],[Alpha]]&lt;0,Table2[[#This Row],[Salary]]&gt;MEDIAN(G:G)),"Overpaid","Fair"))</f>
        <v>Fair</v>
      </c>
      <c r="AO1316" t="str">
        <f>IF(AND(Table2[[#This Row],[Alpha]]&gt;3%,Table2[[#This Row],[Tenure]]&gt;5),"Ready Now",IF(AND(Table2[[#This Row],[Alpha]]&gt;0,Table2[[#This Row],[Tenure]]&gt;3),"Ready Soon","Not Ready"))</f>
        <v>Ready Soon</v>
      </c>
    </row>
    <row r="1317" spans="1:41" x14ac:dyDescent="0.35">
      <c r="A1317">
        <v>36</v>
      </c>
      <c r="B1317" t="s">
        <v>32</v>
      </c>
      <c r="C1317">
        <v>4</v>
      </c>
      <c r="D1317" t="s">
        <v>29</v>
      </c>
      <c r="E1317" t="s">
        <v>36</v>
      </c>
      <c r="F1317">
        <v>2</v>
      </c>
      <c r="G1317" s="7">
        <v>6962</v>
      </c>
      <c r="H1317" t="s">
        <v>25</v>
      </c>
      <c r="I1317">
        <v>3</v>
      </c>
      <c r="J1317">
        <v>1</v>
      </c>
      <c r="K1317" s="5">
        <v>0.15</v>
      </c>
      <c r="L1317" s="5">
        <v>0.09</v>
      </c>
      <c r="M1317" s="6">
        <f t="shared" si="60"/>
        <v>0.06</v>
      </c>
      <c r="N1317" s="8">
        <f t="shared" si="61"/>
        <v>1392.4</v>
      </c>
      <c r="O1317">
        <v>1200</v>
      </c>
      <c r="P1317" t="str">
        <f t="shared" si="62"/>
        <v>low</v>
      </c>
      <c r="Q1317" t="s">
        <v>26</v>
      </c>
      <c r="R1317">
        <v>430</v>
      </c>
      <c r="S1317" t="s">
        <v>34</v>
      </c>
      <c r="T1317">
        <v>2</v>
      </c>
      <c r="U1317">
        <v>4</v>
      </c>
      <c r="V1317" t="s">
        <v>38</v>
      </c>
      <c r="W1317">
        <v>73</v>
      </c>
      <c r="X1317">
        <v>3</v>
      </c>
      <c r="Y1317">
        <v>2</v>
      </c>
      <c r="Z1317" t="s">
        <v>37</v>
      </c>
      <c r="AA1317">
        <v>19573</v>
      </c>
      <c r="AB1317">
        <v>4</v>
      </c>
      <c r="AC1317">
        <v>22</v>
      </c>
      <c r="AD1317">
        <v>4</v>
      </c>
      <c r="AE1317">
        <v>4</v>
      </c>
      <c r="AF1317">
        <v>1</v>
      </c>
      <c r="AG1317">
        <v>15</v>
      </c>
      <c r="AH1317">
        <v>2</v>
      </c>
      <c r="AI1317">
        <v>0</v>
      </c>
      <c r="AJ1317">
        <v>0</v>
      </c>
      <c r="AK1317" t="str">
        <f>IF(Table2[[#This Row],[Alpha]]&gt;3%,"high performer",IF(Table2[[#This Row],[Alpha]]&gt;0%,"average performer","low performer"))</f>
        <v>high performer</v>
      </c>
      <c r="AL1317" s="8">
        <v>8522.254303509555</v>
      </c>
      <c r="AM1317">
        <f>Table2[[#This Row],[Salary]]/Table2[[#This Row],[Market Salary]]</f>
        <v>0.81692000168699197</v>
      </c>
      <c r="AN1317" t="str">
        <f>IF(AND(Table2[[#This Row],[Alpha]]&gt;3%,Table2[[#This Row],[Salary]]&lt;MEDIAN(G:G)),"Underpaid",IF(AND(Table2[[#This Row],[Alpha]]&lt;0,Table2[[#This Row],[Salary]]&gt;MEDIAN(G:G)),"Overpaid","Fair"))</f>
        <v>Fair</v>
      </c>
      <c r="AO1317" t="str">
        <f>IF(AND(Table2[[#This Row],[Alpha]]&gt;3%,Table2[[#This Row],[Tenure]]&gt;5),"Ready Now",IF(AND(Table2[[#This Row],[Alpha]]&gt;0,Table2[[#This Row],[Tenure]]&gt;3),"Ready Soon","Not Ready"))</f>
        <v>Not Ready</v>
      </c>
    </row>
    <row r="1318" spans="1:41" x14ac:dyDescent="0.35">
      <c r="A1318">
        <v>43</v>
      </c>
      <c r="B1318" t="s">
        <v>32</v>
      </c>
      <c r="C1318">
        <v>1</v>
      </c>
      <c r="D1318" t="s">
        <v>35</v>
      </c>
      <c r="E1318" t="s">
        <v>30</v>
      </c>
      <c r="F1318">
        <v>4</v>
      </c>
      <c r="G1318" s="7">
        <v>5675</v>
      </c>
      <c r="H1318" t="s">
        <v>32</v>
      </c>
      <c r="I1318">
        <v>3</v>
      </c>
      <c r="J1318">
        <v>7</v>
      </c>
      <c r="K1318" s="5">
        <v>0.08</v>
      </c>
      <c r="L1318" s="5">
        <v>0.11</v>
      </c>
      <c r="M1318" s="6">
        <f t="shared" si="60"/>
        <v>-0.03</v>
      </c>
      <c r="N1318" s="8">
        <f t="shared" si="61"/>
        <v>1135</v>
      </c>
      <c r="O1318">
        <v>3000</v>
      </c>
      <c r="P1318" t="str">
        <f t="shared" si="62"/>
        <v>low</v>
      </c>
      <c r="Q1318" t="s">
        <v>33</v>
      </c>
      <c r="R1318">
        <v>1422</v>
      </c>
      <c r="S1318" t="s">
        <v>27</v>
      </c>
      <c r="T1318">
        <v>2</v>
      </c>
      <c r="U1318">
        <v>4</v>
      </c>
      <c r="V1318" t="s">
        <v>28</v>
      </c>
      <c r="W1318">
        <v>92</v>
      </c>
      <c r="X1318">
        <v>3</v>
      </c>
      <c r="Y1318">
        <v>2</v>
      </c>
      <c r="Z1318" t="s">
        <v>37</v>
      </c>
      <c r="AA1318">
        <v>19246</v>
      </c>
      <c r="AB1318">
        <v>1</v>
      </c>
      <c r="AC1318">
        <v>20</v>
      </c>
      <c r="AD1318">
        <v>4</v>
      </c>
      <c r="AE1318">
        <v>3</v>
      </c>
      <c r="AF1318">
        <v>1</v>
      </c>
      <c r="AG1318">
        <v>7</v>
      </c>
      <c r="AH1318">
        <v>5</v>
      </c>
      <c r="AI1318">
        <v>7</v>
      </c>
      <c r="AJ1318">
        <v>7</v>
      </c>
      <c r="AK1318" t="str">
        <f>IF(Table2[[#This Row],[Alpha]]&gt;3%,"high performer",IF(Table2[[#This Row],[Alpha]]&gt;0%,"average performer","low performer"))</f>
        <v>low performer</v>
      </c>
      <c r="AL1318" s="8">
        <v>7009.3634187631515</v>
      </c>
      <c r="AM1318">
        <f>Table2[[#This Row],[Salary]]/Table2[[#This Row],[Market Salary]]</f>
        <v>0.80963129758813268</v>
      </c>
      <c r="AN1318" t="str">
        <f>IF(AND(Table2[[#This Row],[Alpha]]&gt;3%,Table2[[#This Row],[Salary]]&lt;MEDIAN(G:G)),"Underpaid",IF(AND(Table2[[#This Row],[Alpha]]&lt;0,Table2[[#This Row],[Salary]]&gt;MEDIAN(G:G)),"Overpaid","Fair"))</f>
        <v>Overpaid</v>
      </c>
      <c r="AO1318" t="str">
        <f>IF(AND(Table2[[#This Row],[Alpha]]&gt;3%,Table2[[#This Row],[Tenure]]&gt;5),"Ready Now",IF(AND(Table2[[#This Row],[Alpha]]&gt;0,Table2[[#This Row],[Tenure]]&gt;3),"Ready Soon","Not Ready"))</f>
        <v>Not Ready</v>
      </c>
    </row>
    <row r="1319" spans="1:41" x14ac:dyDescent="0.35">
      <c r="A1319">
        <v>27</v>
      </c>
      <c r="B1319" t="s">
        <v>32</v>
      </c>
      <c r="C1319">
        <v>4</v>
      </c>
      <c r="D1319" t="s">
        <v>29</v>
      </c>
      <c r="E1319" t="s">
        <v>39</v>
      </c>
      <c r="F1319">
        <v>4</v>
      </c>
      <c r="G1319" s="7">
        <v>2379</v>
      </c>
      <c r="H1319" t="s">
        <v>25</v>
      </c>
      <c r="I1319">
        <v>2</v>
      </c>
      <c r="J1319">
        <v>5</v>
      </c>
      <c r="K1319" s="5">
        <v>0.08</v>
      </c>
      <c r="L1319" s="5">
        <v>0.11</v>
      </c>
      <c r="M1319" s="6">
        <f t="shared" si="60"/>
        <v>-0.03</v>
      </c>
      <c r="N1319" s="8">
        <f t="shared" si="61"/>
        <v>475.8</v>
      </c>
      <c r="O1319">
        <v>3000</v>
      </c>
      <c r="P1319" t="str">
        <f t="shared" si="62"/>
        <v>low</v>
      </c>
      <c r="Q1319" t="s">
        <v>33</v>
      </c>
      <c r="R1319">
        <v>1297</v>
      </c>
      <c r="S1319" t="s">
        <v>34</v>
      </c>
      <c r="T1319">
        <v>5</v>
      </c>
      <c r="U1319">
        <v>2</v>
      </c>
      <c r="V1319" t="s">
        <v>28</v>
      </c>
      <c r="W1319">
        <v>53</v>
      </c>
      <c r="X1319">
        <v>3</v>
      </c>
      <c r="Y1319">
        <v>1</v>
      </c>
      <c r="Z1319" t="s">
        <v>31</v>
      </c>
      <c r="AA1319">
        <v>19826</v>
      </c>
      <c r="AB1319">
        <v>0</v>
      </c>
      <c r="AC1319">
        <v>14</v>
      </c>
      <c r="AD1319">
        <v>3</v>
      </c>
      <c r="AE1319">
        <v>3</v>
      </c>
      <c r="AF1319">
        <v>0</v>
      </c>
      <c r="AG1319">
        <v>6</v>
      </c>
      <c r="AH1319">
        <v>3</v>
      </c>
      <c r="AI1319">
        <v>4</v>
      </c>
      <c r="AJ1319">
        <v>0</v>
      </c>
      <c r="AK1319" t="str">
        <f>IF(Table2[[#This Row],[Alpha]]&gt;3%,"high performer",IF(Table2[[#This Row],[Alpha]]&gt;0%,"average performer","low performer"))</f>
        <v>low performer</v>
      </c>
      <c r="AL1319" s="8">
        <v>3018.0769288478414</v>
      </c>
      <c r="AM1319">
        <f>Table2[[#This Row],[Salary]]/Table2[[#This Row],[Market Salary]]</f>
        <v>0.78825028522655627</v>
      </c>
      <c r="AN1319" t="str">
        <f>IF(AND(Table2[[#This Row],[Alpha]]&gt;3%,Table2[[#This Row],[Salary]]&lt;MEDIAN(G:G)),"Underpaid",IF(AND(Table2[[#This Row],[Alpha]]&lt;0,Table2[[#This Row],[Salary]]&gt;MEDIAN(G:G)),"Overpaid","Fair"))</f>
        <v>Fair</v>
      </c>
      <c r="AO1319" t="str">
        <f>IF(AND(Table2[[#This Row],[Alpha]]&gt;3%,Table2[[#This Row],[Tenure]]&gt;5),"Ready Now",IF(AND(Table2[[#This Row],[Alpha]]&gt;0,Table2[[#This Row],[Tenure]]&gt;3),"Ready Soon","Not Ready"))</f>
        <v>Not Ready</v>
      </c>
    </row>
    <row r="1320" spans="1:41" x14ac:dyDescent="0.35">
      <c r="A1320">
        <v>29</v>
      </c>
      <c r="B1320" t="s">
        <v>32</v>
      </c>
      <c r="C1320">
        <v>4</v>
      </c>
      <c r="D1320" t="s">
        <v>35</v>
      </c>
      <c r="E1320" t="s">
        <v>39</v>
      </c>
      <c r="F1320">
        <v>4</v>
      </c>
      <c r="G1320" s="7">
        <v>3812</v>
      </c>
      <c r="H1320" t="s">
        <v>32</v>
      </c>
      <c r="I1320">
        <v>4</v>
      </c>
      <c r="J1320">
        <v>11</v>
      </c>
      <c r="K1320" s="5">
        <v>0.08</v>
      </c>
      <c r="L1320" s="5">
        <v>0.09</v>
      </c>
      <c r="M1320" s="6">
        <f t="shared" si="60"/>
        <v>-9.999999999999995E-3</v>
      </c>
      <c r="N1320" s="8">
        <f t="shared" si="61"/>
        <v>762.40000000000009</v>
      </c>
      <c r="O1320">
        <v>3000</v>
      </c>
      <c r="P1320" t="str">
        <f t="shared" si="62"/>
        <v>low</v>
      </c>
      <c r="Q1320" t="s">
        <v>33</v>
      </c>
      <c r="R1320">
        <v>574</v>
      </c>
      <c r="S1320" t="s">
        <v>34</v>
      </c>
      <c r="T1320">
        <v>20</v>
      </c>
      <c r="U1320">
        <v>1</v>
      </c>
      <c r="V1320" t="s">
        <v>40</v>
      </c>
      <c r="W1320">
        <v>40</v>
      </c>
      <c r="X1320">
        <v>3</v>
      </c>
      <c r="Y1320">
        <v>1</v>
      </c>
      <c r="Z1320" t="s">
        <v>37</v>
      </c>
      <c r="AA1320">
        <v>7003</v>
      </c>
      <c r="AB1320">
        <v>1</v>
      </c>
      <c r="AC1320">
        <v>13</v>
      </c>
      <c r="AD1320">
        <v>3</v>
      </c>
      <c r="AE1320">
        <v>2</v>
      </c>
      <c r="AF1320">
        <v>0</v>
      </c>
      <c r="AG1320">
        <v>11</v>
      </c>
      <c r="AH1320">
        <v>3</v>
      </c>
      <c r="AI1320">
        <v>8</v>
      </c>
      <c r="AJ1320">
        <v>3</v>
      </c>
      <c r="AK1320" t="str">
        <f>IF(Table2[[#This Row],[Alpha]]&gt;3%,"high performer",IF(Table2[[#This Row],[Alpha]]&gt;0%,"average performer","low performer"))</f>
        <v>low performer</v>
      </c>
      <c r="AL1320" s="8">
        <v>4828.9253562007634</v>
      </c>
      <c r="AM1320">
        <f>Table2[[#This Row],[Salary]]/Table2[[#This Row],[Market Salary]]</f>
        <v>0.7894095929863687</v>
      </c>
      <c r="AN1320" t="str">
        <f>IF(AND(Table2[[#This Row],[Alpha]]&gt;3%,Table2[[#This Row],[Salary]]&lt;MEDIAN(G:G)),"Underpaid",IF(AND(Table2[[#This Row],[Alpha]]&lt;0,Table2[[#This Row],[Salary]]&gt;MEDIAN(G:G)),"Overpaid","Fair"))</f>
        <v>Fair</v>
      </c>
      <c r="AO1320" t="str">
        <f>IF(AND(Table2[[#This Row],[Alpha]]&gt;3%,Table2[[#This Row],[Tenure]]&gt;5),"Ready Now",IF(AND(Table2[[#This Row],[Alpha]]&gt;0,Table2[[#This Row],[Tenure]]&gt;3),"Ready Soon","Not Ready"))</f>
        <v>Not Ready</v>
      </c>
    </row>
    <row r="1321" spans="1:41" x14ac:dyDescent="0.35">
      <c r="A1321">
        <v>32</v>
      </c>
      <c r="B1321" t="s">
        <v>32</v>
      </c>
      <c r="C1321">
        <v>4</v>
      </c>
      <c r="D1321" t="s">
        <v>35</v>
      </c>
      <c r="E1321" t="s">
        <v>30</v>
      </c>
      <c r="F1321">
        <v>4</v>
      </c>
      <c r="G1321" s="7">
        <v>4648</v>
      </c>
      <c r="H1321" t="s">
        <v>32</v>
      </c>
      <c r="I1321">
        <v>4</v>
      </c>
      <c r="J1321">
        <v>0</v>
      </c>
      <c r="K1321" s="5">
        <v>0.08</v>
      </c>
      <c r="L1321" s="5">
        <v>7.0000000000000007E-2</v>
      </c>
      <c r="M1321" s="6">
        <f t="shared" si="60"/>
        <v>9.999999999999995E-3</v>
      </c>
      <c r="N1321" s="8">
        <f t="shared" si="61"/>
        <v>929.6</v>
      </c>
      <c r="O1321">
        <v>3000</v>
      </c>
      <c r="P1321" t="str">
        <f t="shared" si="62"/>
        <v>low</v>
      </c>
      <c r="Q1321" t="s">
        <v>33</v>
      </c>
      <c r="R1321">
        <v>1318</v>
      </c>
      <c r="S1321" t="s">
        <v>27</v>
      </c>
      <c r="T1321">
        <v>10</v>
      </c>
      <c r="U1321">
        <v>4</v>
      </c>
      <c r="V1321" t="s">
        <v>48</v>
      </c>
      <c r="W1321">
        <v>79</v>
      </c>
      <c r="X1321">
        <v>3</v>
      </c>
      <c r="Y1321">
        <v>2</v>
      </c>
      <c r="Z1321" t="s">
        <v>31</v>
      </c>
      <c r="AA1321">
        <v>26075</v>
      </c>
      <c r="AB1321">
        <v>8</v>
      </c>
      <c r="AC1321">
        <v>13</v>
      </c>
      <c r="AD1321">
        <v>3</v>
      </c>
      <c r="AE1321">
        <v>3</v>
      </c>
      <c r="AF1321">
        <v>0</v>
      </c>
      <c r="AG1321">
        <v>4</v>
      </c>
      <c r="AH1321">
        <v>2</v>
      </c>
      <c r="AI1321">
        <v>0</v>
      </c>
      <c r="AJ1321">
        <v>0</v>
      </c>
      <c r="AK1321" t="str">
        <f>IF(Table2[[#This Row],[Alpha]]&gt;3%,"high performer",IF(Table2[[#This Row],[Alpha]]&gt;0%,"average performer","low performer"))</f>
        <v>average performer</v>
      </c>
      <c r="AL1321" s="8">
        <v>4748.0353823291825</v>
      </c>
      <c r="AM1321">
        <f>Table2[[#This Row],[Salary]]/Table2[[#This Row],[Market Salary]]</f>
        <v>0.97893120537781053</v>
      </c>
      <c r="AN1321" t="str">
        <f>IF(AND(Table2[[#This Row],[Alpha]]&gt;3%,Table2[[#This Row],[Salary]]&lt;MEDIAN(G:G)),"Underpaid",IF(AND(Table2[[#This Row],[Alpha]]&lt;0,Table2[[#This Row],[Salary]]&gt;MEDIAN(G:G)),"Overpaid","Fair"))</f>
        <v>Fair</v>
      </c>
      <c r="AO1321" t="str">
        <f>IF(AND(Table2[[#This Row],[Alpha]]&gt;3%,Table2[[#This Row],[Tenure]]&gt;5),"Ready Now",IF(AND(Table2[[#This Row],[Alpha]]&gt;0,Table2[[#This Row],[Tenure]]&gt;3),"Ready Soon","Not Ready"))</f>
        <v>Not Ready</v>
      </c>
    </row>
    <row r="1322" spans="1:41" x14ac:dyDescent="0.35">
      <c r="A1322">
        <v>42</v>
      </c>
      <c r="B1322" t="s">
        <v>32</v>
      </c>
      <c r="C1322">
        <v>3</v>
      </c>
      <c r="D1322" t="s">
        <v>35</v>
      </c>
      <c r="E1322" t="s">
        <v>36</v>
      </c>
      <c r="F1322">
        <v>3</v>
      </c>
      <c r="G1322" s="7">
        <v>2936</v>
      </c>
      <c r="H1322" t="s">
        <v>32</v>
      </c>
      <c r="I1322">
        <v>2</v>
      </c>
      <c r="J1322">
        <v>6</v>
      </c>
      <c r="K1322" s="5">
        <v>0.1</v>
      </c>
      <c r="L1322" s="5">
        <v>7.0000000000000007E-2</v>
      </c>
      <c r="M1322" s="6">
        <f t="shared" si="60"/>
        <v>0.03</v>
      </c>
      <c r="N1322" s="8">
        <f t="shared" si="61"/>
        <v>587.20000000000005</v>
      </c>
      <c r="O1322">
        <v>4500</v>
      </c>
      <c r="P1322" t="str">
        <f t="shared" si="62"/>
        <v>low</v>
      </c>
      <c r="Q1322" t="s">
        <v>44</v>
      </c>
      <c r="R1322">
        <v>355</v>
      </c>
      <c r="S1322" t="s">
        <v>34</v>
      </c>
      <c r="T1322">
        <v>10</v>
      </c>
      <c r="U1322">
        <v>4</v>
      </c>
      <c r="V1322" t="s">
        <v>49</v>
      </c>
      <c r="W1322">
        <v>38</v>
      </c>
      <c r="X1322">
        <v>3</v>
      </c>
      <c r="Y1322">
        <v>1</v>
      </c>
      <c r="Z1322" t="s">
        <v>37</v>
      </c>
      <c r="AA1322">
        <v>6161</v>
      </c>
      <c r="AB1322">
        <v>3</v>
      </c>
      <c r="AC1322">
        <v>22</v>
      </c>
      <c r="AD1322">
        <v>4</v>
      </c>
      <c r="AE1322">
        <v>2</v>
      </c>
      <c r="AF1322">
        <v>2</v>
      </c>
      <c r="AG1322">
        <v>10</v>
      </c>
      <c r="AH1322">
        <v>1</v>
      </c>
      <c r="AI1322">
        <v>3</v>
      </c>
      <c r="AJ1322">
        <v>3</v>
      </c>
      <c r="AK1322" t="str">
        <f>IF(Table2[[#This Row],[Alpha]]&gt;3%,"high performer",IF(Table2[[#This Row],[Alpha]]&gt;0%,"average performer","low performer"))</f>
        <v>average performer</v>
      </c>
      <c r="AL1322" s="8">
        <v>3344.2256012615567</v>
      </c>
      <c r="AM1322">
        <f>Table2[[#This Row],[Salary]]/Table2[[#This Row],[Market Salary]]</f>
        <v>0.8779312014394125</v>
      </c>
      <c r="AN1322" t="str">
        <f>IF(AND(Table2[[#This Row],[Alpha]]&gt;3%,Table2[[#This Row],[Salary]]&lt;MEDIAN(G:G)),"Underpaid",IF(AND(Table2[[#This Row],[Alpha]]&lt;0,Table2[[#This Row],[Salary]]&gt;MEDIAN(G:G)),"Overpaid","Fair"))</f>
        <v>Fair</v>
      </c>
      <c r="AO1322" t="str">
        <f>IF(AND(Table2[[#This Row],[Alpha]]&gt;3%,Table2[[#This Row],[Tenure]]&gt;5),"Ready Now",IF(AND(Table2[[#This Row],[Alpha]]&gt;0,Table2[[#This Row],[Tenure]]&gt;3),"Ready Soon","Not Ready"))</f>
        <v>Ready Soon</v>
      </c>
    </row>
    <row r="1323" spans="1:41" x14ac:dyDescent="0.35">
      <c r="A1323">
        <v>47</v>
      </c>
      <c r="B1323" t="s">
        <v>32</v>
      </c>
      <c r="C1323">
        <v>2</v>
      </c>
      <c r="D1323" t="s">
        <v>29</v>
      </c>
      <c r="E1323" t="s">
        <v>39</v>
      </c>
      <c r="F1323">
        <v>3</v>
      </c>
      <c r="G1323" s="7">
        <v>2105</v>
      </c>
      <c r="H1323" t="s">
        <v>32</v>
      </c>
      <c r="I1323">
        <v>3</v>
      </c>
      <c r="J1323">
        <v>2</v>
      </c>
      <c r="K1323" s="5">
        <v>0.15</v>
      </c>
      <c r="L1323" s="5">
        <v>0.11</v>
      </c>
      <c r="M1323" s="6">
        <f t="shared" si="60"/>
        <v>3.9999999999999994E-2</v>
      </c>
      <c r="N1323" s="8">
        <f t="shared" si="61"/>
        <v>421</v>
      </c>
      <c r="O1323">
        <v>4500</v>
      </c>
      <c r="P1323" t="str">
        <f t="shared" si="62"/>
        <v>low</v>
      </c>
      <c r="Q1323" t="s">
        <v>26</v>
      </c>
      <c r="R1323">
        <v>207</v>
      </c>
      <c r="S1323" t="s">
        <v>34</v>
      </c>
      <c r="T1323">
        <v>9</v>
      </c>
      <c r="U1323">
        <v>4</v>
      </c>
      <c r="V1323" t="s">
        <v>28</v>
      </c>
      <c r="W1323">
        <v>64</v>
      </c>
      <c r="X1323">
        <v>3</v>
      </c>
      <c r="Y1323">
        <v>1</v>
      </c>
      <c r="Z1323" t="s">
        <v>31</v>
      </c>
      <c r="AA1323">
        <v>5411</v>
      </c>
      <c r="AB1323">
        <v>4</v>
      </c>
      <c r="AC1323">
        <v>12</v>
      </c>
      <c r="AD1323">
        <v>3</v>
      </c>
      <c r="AE1323">
        <v>3</v>
      </c>
      <c r="AF1323">
        <v>0</v>
      </c>
      <c r="AG1323">
        <v>7</v>
      </c>
      <c r="AH1323">
        <v>2</v>
      </c>
      <c r="AI1323">
        <v>2</v>
      </c>
      <c r="AJ1323">
        <v>2</v>
      </c>
      <c r="AK1323" t="str">
        <f>IF(Table2[[#This Row],[Alpha]]&gt;3%,"high performer",IF(Table2[[#This Row],[Alpha]]&gt;0%,"average performer","low performer"))</f>
        <v>high performer</v>
      </c>
      <c r="AL1323" s="8">
        <v>2660.3059030173649</v>
      </c>
      <c r="AM1323">
        <f>Table2[[#This Row],[Salary]]/Table2[[#This Row],[Market Salary]]</f>
        <v>0.79126238738653043</v>
      </c>
      <c r="AN1323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323" t="str">
        <f>IF(AND(Table2[[#This Row],[Alpha]]&gt;3%,Table2[[#This Row],[Tenure]]&gt;5),"Ready Now",IF(AND(Table2[[#This Row],[Alpha]]&gt;0,Table2[[#This Row],[Tenure]]&gt;3),"Ready Soon","Not Ready"))</f>
        <v>Not Ready</v>
      </c>
    </row>
    <row r="1324" spans="1:41" x14ac:dyDescent="0.35">
      <c r="A1324">
        <v>46</v>
      </c>
      <c r="B1324" t="s">
        <v>32</v>
      </c>
      <c r="C1324">
        <v>4</v>
      </c>
      <c r="D1324" t="s">
        <v>35</v>
      </c>
      <c r="E1324" t="s">
        <v>42</v>
      </c>
      <c r="F1324">
        <v>4</v>
      </c>
      <c r="G1324" s="7">
        <v>8578</v>
      </c>
      <c r="H1324" t="s">
        <v>32</v>
      </c>
      <c r="I1324">
        <v>2</v>
      </c>
      <c r="J1324">
        <v>9</v>
      </c>
      <c r="K1324" s="5">
        <v>0.12</v>
      </c>
      <c r="L1324" s="5">
        <v>7.0000000000000007E-2</v>
      </c>
      <c r="M1324" s="6">
        <f t="shared" si="60"/>
        <v>4.9999999999999989E-2</v>
      </c>
      <c r="N1324" s="8">
        <f t="shared" si="61"/>
        <v>1715.6000000000001</v>
      </c>
      <c r="O1324">
        <v>1200</v>
      </c>
      <c r="P1324" t="str">
        <f t="shared" si="62"/>
        <v>low</v>
      </c>
      <c r="Q1324" t="s">
        <v>26</v>
      </c>
      <c r="R1324">
        <v>706</v>
      </c>
      <c r="S1324" t="s">
        <v>34</v>
      </c>
      <c r="T1324">
        <v>2</v>
      </c>
      <c r="U1324">
        <v>2</v>
      </c>
      <c r="V1324" t="s">
        <v>28</v>
      </c>
      <c r="W1324">
        <v>82</v>
      </c>
      <c r="X1324">
        <v>3</v>
      </c>
      <c r="Y1324">
        <v>3</v>
      </c>
      <c r="Z1324" t="s">
        <v>41</v>
      </c>
      <c r="AA1324">
        <v>19989</v>
      </c>
      <c r="AB1324">
        <v>3</v>
      </c>
      <c r="AC1324">
        <v>14</v>
      </c>
      <c r="AD1324">
        <v>3</v>
      </c>
      <c r="AE1324">
        <v>3</v>
      </c>
      <c r="AF1324">
        <v>1</v>
      </c>
      <c r="AG1324">
        <v>12</v>
      </c>
      <c r="AH1324">
        <v>4</v>
      </c>
      <c r="AI1324">
        <v>8</v>
      </c>
      <c r="AJ1324">
        <v>4</v>
      </c>
      <c r="AK1324" t="str">
        <f>IF(Table2[[#This Row],[Alpha]]&gt;3%,"high performer",IF(Table2[[#This Row],[Alpha]]&gt;0%,"average performer","low performer"))</f>
        <v>high performer</v>
      </c>
      <c r="AL1324" s="8">
        <v>10083.72669078237</v>
      </c>
      <c r="AM1324">
        <f>Table2[[#This Row],[Salary]]/Table2[[#This Row],[Market Salary]]</f>
        <v>0.85067755831197112</v>
      </c>
      <c r="AN1324" t="str">
        <f>IF(AND(Table2[[#This Row],[Alpha]]&gt;3%,Table2[[#This Row],[Salary]]&lt;MEDIAN(G:G)),"Underpaid",IF(AND(Table2[[#This Row],[Alpha]]&lt;0,Table2[[#This Row],[Salary]]&gt;MEDIAN(G:G)),"Overpaid","Fair"))</f>
        <v>Fair</v>
      </c>
      <c r="AO1324" t="str">
        <f>IF(AND(Table2[[#This Row],[Alpha]]&gt;3%,Table2[[#This Row],[Tenure]]&gt;5),"Ready Now",IF(AND(Table2[[#This Row],[Alpha]]&gt;0,Table2[[#This Row],[Tenure]]&gt;3),"Ready Soon","Not Ready"))</f>
        <v>Ready Now</v>
      </c>
    </row>
    <row r="1325" spans="1:41" x14ac:dyDescent="0.35">
      <c r="A1325">
        <v>28</v>
      </c>
      <c r="B1325" t="s">
        <v>32</v>
      </c>
      <c r="C1325">
        <v>3</v>
      </c>
      <c r="D1325" t="s">
        <v>35</v>
      </c>
      <c r="E1325" t="s">
        <v>50</v>
      </c>
      <c r="F1325">
        <v>4</v>
      </c>
      <c r="G1325" s="7">
        <v>2706</v>
      </c>
      <c r="H1325" t="s">
        <v>32</v>
      </c>
      <c r="I1325">
        <v>3</v>
      </c>
      <c r="J1325">
        <v>3</v>
      </c>
      <c r="K1325" s="5">
        <v>0.1</v>
      </c>
      <c r="L1325" s="5">
        <v>0.09</v>
      </c>
      <c r="M1325" s="6">
        <f t="shared" si="60"/>
        <v>1.0000000000000009E-2</v>
      </c>
      <c r="N1325" s="8">
        <f t="shared" si="61"/>
        <v>541.20000000000005</v>
      </c>
      <c r="O1325">
        <v>4500</v>
      </c>
      <c r="P1325" t="str">
        <f t="shared" si="62"/>
        <v>medium</v>
      </c>
      <c r="Q1325" t="s">
        <v>44</v>
      </c>
      <c r="R1325">
        <v>280</v>
      </c>
      <c r="S1325" t="s">
        <v>50</v>
      </c>
      <c r="T1325">
        <v>1</v>
      </c>
      <c r="U1325">
        <v>2</v>
      </c>
      <c r="V1325" t="s">
        <v>28</v>
      </c>
      <c r="W1325">
        <v>43</v>
      </c>
      <c r="X1325">
        <v>3</v>
      </c>
      <c r="Y1325">
        <v>1</v>
      </c>
      <c r="Z1325" t="s">
        <v>41</v>
      </c>
      <c r="AA1325">
        <v>10494</v>
      </c>
      <c r="AB1325">
        <v>1</v>
      </c>
      <c r="AC1325">
        <v>15</v>
      </c>
      <c r="AD1325">
        <v>3</v>
      </c>
      <c r="AE1325">
        <v>2</v>
      </c>
      <c r="AF1325">
        <v>1</v>
      </c>
      <c r="AG1325">
        <v>3</v>
      </c>
      <c r="AH1325">
        <v>2</v>
      </c>
      <c r="AI1325">
        <v>2</v>
      </c>
      <c r="AJ1325">
        <v>2</v>
      </c>
      <c r="AK1325" t="str">
        <f>IF(Table2[[#This Row],[Alpha]]&gt;3%,"high performer",IF(Table2[[#This Row],[Alpha]]&gt;0%,"average performer","low performer"))</f>
        <v>average performer</v>
      </c>
      <c r="AL1325" s="8">
        <v>3270.1733775572166</v>
      </c>
      <c r="AM1325">
        <f>Table2[[#This Row],[Salary]]/Table2[[#This Row],[Market Salary]]</f>
        <v>0.82747906229404633</v>
      </c>
      <c r="AN1325" t="str">
        <f>IF(AND(Table2[[#This Row],[Alpha]]&gt;3%,Table2[[#This Row],[Salary]]&lt;MEDIAN(G:G)),"Underpaid",IF(AND(Table2[[#This Row],[Alpha]]&lt;0,Table2[[#This Row],[Salary]]&gt;MEDIAN(G:G)),"Overpaid","Fair"))</f>
        <v>Fair</v>
      </c>
      <c r="AO1325" t="str">
        <f>IF(AND(Table2[[#This Row],[Alpha]]&gt;3%,Table2[[#This Row],[Tenure]]&gt;5),"Ready Now",IF(AND(Table2[[#This Row],[Alpha]]&gt;0,Table2[[#This Row],[Tenure]]&gt;3),"Ready Soon","Not Ready"))</f>
        <v>Not Ready</v>
      </c>
    </row>
    <row r="1326" spans="1:41" x14ac:dyDescent="0.35">
      <c r="A1326">
        <v>29</v>
      </c>
      <c r="B1326" t="s">
        <v>32</v>
      </c>
      <c r="C1326">
        <v>4</v>
      </c>
      <c r="D1326" t="s">
        <v>35</v>
      </c>
      <c r="E1326" t="s">
        <v>43</v>
      </c>
      <c r="F1326">
        <v>3</v>
      </c>
      <c r="G1326" s="7">
        <v>6384</v>
      </c>
      <c r="H1326" t="s">
        <v>32</v>
      </c>
      <c r="I1326">
        <v>3</v>
      </c>
      <c r="J1326">
        <v>7</v>
      </c>
      <c r="K1326" s="5">
        <v>0.15</v>
      </c>
      <c r="L1326" s="5">
        <v>7.0000000000000007E-2</v>
      </c>
      <c r="M1326" s="6">
        <f t="shared" si="60"/>
        <v>7.9999999999999988E-2</v>
      </c>
      <c r="N1326" s="8">
        <f t="shared" si="61"/>
        <v>1276.8000000000002</v>
      </c>
      <c r="O1326">
        <v>1200</v>
      </c>
      <c r="P1326" t="str">
        <f t="shared" si="62"/>
        <v>low</v>
      </c>
      <c r="Q1326" t="s">
        <v>26</v>
      </c>
      <c r="R1326">
        <v>726</v>
      </c>
      <c r="S1326" t="s">
        <v>34</v>
      </c>
      <c r="T1326">
        <v>29</v>
      </c>
      <c r="U1326">
        <v>1</v>
      </c>
      <c r="V1326" t="s">
        <v>28</v>
      </c>
      <c r="W1326">
        <v>93</v>
      </c>
      <c r="X1326">
        <v>1</v>
      </c>
      <c r="Y1326">
        <v>2</v>
      </c>
      <c r="Z1326" t="s">
        <v>41</v>
      </c>
      <c r="AA1326">
        <v>21143</v>
      </c>
      <c r="AB1326">
        <v>8</v>
      </c>
      <c r="AC1326">
        <v>17</v>
      </c>
      <c r="AD1326">
        <v>3</v>
      </c>
      <c r="AE1326">
        <v>4</v>
      </c>
      <c r="AF1326">
        <v>2</v>
      </c>
      <c r="AG1326">
        <v>11</v>
      </c>
      <c r="AH1326">
        <v>3</v>
      </c>
      <c r="AI1326">
        <v>0</v>
      </c>
      <c r="AJ1326">
        <v>1</v>
      </c>
      <c r="AK1326" t="str">
        <f>IF(Table2[[#This Row],[Alpha]]&gt;3%,"high performer",IF(Table2[[#This Row],[Alpha]]&gt;0%,"average performer","low performer"))</f>
        <v>high performer</v>
      </c>
      <c r="AL1326" s="8">
        <v>6828.1096420965559</v>
      </c>
      <c r="AM1326">
        <f>Table2[[#This Row],[Salary]]/Table2[[#This Row],[Market Salary]]</f>
        <v>0.93495862465966595</v>
      </c>
      <c r="AN1326" t="str">
        <f>IF(AND(Table2[[#This Row],[Alpha]]&gt;3%,Table2[[#This Row],[Salary]]&lt;MEDIAN(G:G)),"Underpaid",IF(AND(Table2[[#This Row],[Alpha]]&lt;0,Table2[[#This Row],[Salary]]&gt;MEDIAN(G:G)),"Overpaid","Fair"))</f>
        <v>Fair</v>
      </c>
      <c r="AO1326" t="str">
        <f>IF(AND(Table2[[#This Row],[Alpha]]&gt;3%,Table2[[#This Row],[Tenure]]&gt;5),"Ready Now",IF(AND(Table2[[#This Row],[Alpha]]&gt;0,Table2[[#This Row],[Tenure]]&gt;3),"Ready Soon","Not Ready"))</f>
        <v>Ready Now</v>
      </c>
    </row>
    <row r="1327" spans="1:41" x14ac:dyDescent="0.35">
      <c r="A1327">
        <v>42</v>
      </c>
      <c r="B1327" t="s">
        <v>32</v>
      </c>
      <c r="C1327">
        <v>4</v>
      </c>
      <c r="D1327" t="s">
        <v>35</v>
      </c>
      <c r="E1327" t="s">
        <v>39</v>
      </c>
      <c r="F1327">
        <v>3</v>
      </c>
      <c r="G1327" s="7">
        <v>3968</v>
      </c>
      <c r="H1327" t="s">
        <v>32</v>
      </c>
      <c r="I1327">
        <v>3</v>
      </c>
      <c r="J1327">
        <v>0</v>
      </c>
      <c r="K1327" s="5">
        <v>0.12</v>
      </c>
      <c r="L1327" s="5">
        <v>0.11</v>
      </c>
      <c r="M1327" s="6">
        <f t="shared" si="60"/>
        <v>9.999999999999995E-3</v>
      </c>
      <c r="N1327" s="8">
        <f t="shared" si="61"/>
        <v>793.6</v>
      </c>
      <c r="O1327">
        <v>500</v>
      </c>
      <c r="P1327" t="str">
        <f t="shared" si="62"/>
        <v>low</v>
      </c>
      <c r="Q1327" t="s">
        <v>26</v>
      </c>
      <c r="R1327">
        <v>1142</v>
      </c>
      <c r="S1327" t="s">
        <v>34</v>
      </c>
      <c r="T1327">
        <v>8</v>
      </c>
      <c r="U1327">
        <v>3</v>
      </c>
      <c r="V1327" t="s">
        <v>28</v>
      </c>
      <c r="W1327">
        <v>81</v>
      </c>
      <c r="X1327">
        <v>3</v>
      </c>
      <c r="Y1327">
        <v>1</v>
      </c>
      <c r="Z1327" t="s">
        <v>31</v>
      </c>
      <c r="AA1327">
        <v>13624</v>
      </c>
      <c r="AB1327">
        <v>4</v>
      </c>
      <c r="AC1327">
        <v>13</v>
      </c>
      <c r="AD1327">
        <v>3</v>
      </c>
      <c r="AE1327">
        <v>4</v>
      </c>
      <c r="AF1327">
        <v>0</v>
      </c>
      <c r="AG1327">
        <v>8</v>
      </c>
      <c r="AH1327">
        <v>3</v>
      </c>
      <c r="AI1327">
        <v>0</v>
      </c>
      <c r="AJ1327">
        <v>0</v>
      </c>
      <c r="AK1327" t="str">
        <f>IF(Table2[[#This Row],[Alpha]]&gt;3%,"high performer",IF(Table2[[#This Row],[Alpha]]&gt;0%,"average performer","low performer"))</f>
        <v>average performer</v>
      </c>
      <c r="AL1327" s="8">
        <v>4540.2852828306986</v>
      </c>
      <c r="AM1327">
        <f>Table2[[#This Row],[Salary]]/Table2[[#This Row],[Market Salary]]</f>
        <v>0.87395389338312679</v>
      </c>
      <c r="AN1327" t="str">
        <f>IF(AND(Table2[[#This Row],[Alpha]]&gt;3%,Table2[[#This Row],[Salary]]&lt;MEDIAN(G:G)),"Underpaid",IF(AND(Table2[[#This Row],[Alpha]]&lt;0,Table2[[#This Row],[Salary]]&gt;MEDIAN(G:G)),"Overpaid","Fair"))</f>
        <v>Fair</v>
      </c>
      <c r="AO1327" t="str">
        <f>IF(AND(Table2[[#This Row],[Alpha]]&gt;3%,Table2[[#This Row],[Tenure]]&gt;5),"Ready Now",IF(AND(Table2[[#This Row],[Alpha]]&gt;0,Table2[[#This Row],[Tenure]]&gt;3),"Ready Soon","Not Ready"))</f>
        <v>Not Ready</v>
      </c>
    </row>
    <row r="1328" spans="1:41" x14ac:dyDescent="0.35">
      <c r="A1328">
        <v>32</v>
      </c>
      <c r="B1328" t="s">
        <v>25</v>
      </c>
      <c r="C1328">
        <v>3</v>
      </c>
      <c r="D1328" t="s">
        <v>35</v>
      </c>
      <c r="E1328" t="s">
        <v>30</v>
      </c>
      <c r="F1328">
        <v>2</v>
      </c>
      <c r="G1328" s="7">
        <v>9907</v>
      </c>
      <c r="H1328" t="s">
        <v>25</v>
      </c>
      <c r="I1328">
        <v>2</v>
      </c>
      <c r="J1328">
        <v>2</v>
      </c>
      <c r="K1328" s="5">
        <v>0.12</v>
      </c>
      <c r="L1328" s="5">
        <v>0.1</v>
      </c>
      <c r="M1328" s="6">
        <f t="shared" si="60"/>
        <v>1.999999999999999E-2</v>
      </c>
      <c r="N1328" s="8">
        <f t="shared" si="61"/>
        <v>1981.4</v>
      </c>
      <c r="O1328">
        <v>500</v>
      </c>
      <c r="P1328" t="str">
        <f t="shared" si="62"/>
        <v>low</v>
      </c>
      <c r="Q1328" t="s">
        <v>26</v>
      </c>
      <c r="R1328">
        <v>414</v>
      </c>
      <c r="S1328" t="s">
        <v>27</v>
      </c>
      <c r="T1328">
        <v>2</v>
      </c>
      <c r="U1328">
        <v>4</v>
      </c>
      <c r="V1328" t="s">
        <v>48</v>
      </c>
      <c r="W1328">
        <v>82</v>
      </c>
      <c r="X1328">
        <v>2</v>
      </c>
      <c r="Y1328">
        <v>2</v>
      </c>
      <c r="Z1328" t="s">
        <v>31</v>
      </c>
      <c r="AA1328">
        <v>26186</v>
      </c>
      <c r="AB1328">
        <v>7</v>
      </c>
      <c r="AC1328">
        <v>12</v>
      </c>
      <c r="AD1328">
        <v>3</v>
      </c>
      <c r="AE1328">
        <v>3</v>
      </c>
      <c r="AF1328">
        <v>0</v>
      </c>
      <c r="AG1328">
        <v>7</v>
      </c>
      <c r="AH1328">
        <v>3</v>
      </c>
      <c r="AI1328">
        <v>2</v>
      </c>
      <c r="AJ1328">
        <v>2</v>
      </c>
      <c r="AK1328" t="str">
        <f>IF(Table2[[#This Row],[Alpha]]&gt;3%,"high performer",IF(Table2[[#This Row],[Alpha]]&gt;0%,"average performer","low performer"))</f>
        <v>average performer</v>
      </c>
      <c r="AL1328" s="8">
        <v>10469.090105547406</v>
      </c>
      <c r="AM1328">
        <f>Table2[[#This Row],[Salary]]/Table2[[#This Row],[Market Salary]]</f>
        <v>0.94630955509213133</v>
      </c>
      <c r="AN1328" t="str">
        <f>IF(AND(Table2[[#This Row],[Alpha]]&gt;3%,Table2[[#This Row],[Salary]]&lt;MEDIAN(G:G)),"Underpaid",IF(AND(Table2[[#This Row],[Alpha]]&lt;0,Table2[[#This Row],[Salary]]&gt;MEDIAN(G:G)),"Overpaid","Fair"))</f>
        <v>Fair</v>
      </c>
      <c r="AO1328" t="str">
        <f>IF(AND(Table2[[#This Row],[Alpha]]&gt;3%,Table2[[#This Row],[Tenure]]&gt;5),"Ready Now",IF(AND(Table2[[#This Row],[Alpha]]&gt;0,Table2[[#This Row],[Tenure]]&gt;3),"Ready Soon","Not Ready"))</f>
        <v>Not Ready</v>
      </c>
    </row>
    <row r="1329" spans="1:41" x14ac:dyDescent="0.35">
      <c r="A1329">
        <v>46</v>
      </c>
      <c r="B1329" t="s">
        <v>32</v>
      </c>
      <c r="C1329">
        <v>1</v>
      </c>
      <c r="D1329" t="s">
        <v>29</v>
      </c>
      <c r="E1329" t="s">
        <v>30</v>
      </c>
      <c r="F1329">
        <v>1</v>
      </c>
      <c r="G1329" s="7">
        <v>13225</v>
      </c>
      <c r="H1329" t="s">
        <v>32</v>
      </c>
      <c r="I1329">
        <v>3</v>
      </c>
      <c r="J1329">
        <v>19</v>
      </c>
      <c r="K1329" s="5">
        <v>0.15</v>
      </c>
      <c r="L1329" s="5">
        <v>0.11</v>
      </c>
      <c r="M1329" s="6">
        <f t="shared" si="60"/>
        <v>3.9999999999999994E-2</v>
      </c>
      <c r="N1329" s="8">
        <f t="shared" si="61"/>
        <v>2645</v>
      </c>
      <c r="O1329">
        <v>3000</v>
      </c>
      <c r="P1329" t="str">
        <f t="shared" si="62"/>
        <v>medium</v>
      </c>
      <c r="Q1329" t="s">
        <v>26</v>
      </c>
      <c r="R1329">
        <v>1319</v>
      </c>
      <c r="S1329" t="s">
        <v>27</v>
      </c>
      <c r="T1329">
        <v>3</v>
      </c>
      <c r="U1329">
        <v>3</v>
      </c>
      <c r="V1329" t="s">
        <v>49</v>
      </c>
      <c r="W1329">
        <v>45</v>
      </c>
      <c r="X1329">
        <v>4</v>
      </c>
      <c r="Y1329">
        <v>4</v>
      </c>
      <c r="Z1329" t="s">
        <v>41</v>
      </c>
      <c r="AA1329">
        <v>7739</v>
      </c>
      <c r="AB1329">
        <v>2</v>
      </c>
      <c r="AC1329">
        <v>12</v>
      </c>
      <c r="AD1329">
        <v>3</v>
      </c>
      <c r="AE1329">
        <v>4</v>
      </c>
      <c r="AF1329">
        <v>1</v>
      </c>
      <c r="AG1329">
        <v>25</v>
      </c>
      <c r="AH1329">
        <v>5</v>
      </c>
      <c r="AI1329">
        <v>17</v>
      </c>
      <c r="AJ1329">
        <v>2</v>
      </c>
      <c r="AK1329" t="str">
        <f>IF(Table2[[#This Row],[Alpha]]&gt;3%,"high performer",IF(Table2[[#This Row],[Alpha]]&gt;0%,"average performer","low performer"))</f>
        <v>high performer</v>
      </c>
      <c r="AL1329" s="8">
        <v>15528.26740648144</v>
      </c>
      <c r="AM1329">
        <f>Table2[[#This Row],[Salary]]/Table2[[#This Row],[Market Salary]]</f>
        <v>0.85167260801291556</v>
      </c>
      <c r="AN1329" t="str">
        <f>IF(AND(Table2[[#This Row],[Alpha]]&gt;3%,Table2[[#This Row],[Salary]]&lt;MEDIAN(G:G)),"Underpaid",IF(AND(Table2[[#This Row],[Alpha]]&lt;0,Table2[[#This Row],[Salary]]&gt;MEDIAN(G:G)),"Overpaid","Fair"))</f>
        <v>Fair</v>
      </c>
      <c r="AO1329" t="str">
        <f>IF(AND(Table2[[#This Row],[Alpha]]&gt;3%,Table2[[#This Row],[Tenure]]&gt;5),"Ready Now",IF(AND(Table2[[#This Row],[Alpha]]&gt;0,Table2[[#This Row],[Tenure]]&gt;3),"Ready Soon","Not Ready"))</f>
        <v>Ready Now</v>
      </c>
    </row>
    <row r="1330" spans="1:41" x14ac:dyDescent="0.35">
      <c r="A1330">
        <v>27</v>
      </c>
      <c r="B1330" t="s">
        <v>32</v>
      </c>
      <c r="C1330">
        <v>2</v>
      </c>
      <c r="D1330" t="s">
        <v>29</v>
      </c>
      <c r="E1330" t="s">
        <v>46</v>
      </c>
      <c r="F1330">
        <v>3</v>
      </c>
      <c r="G1330" s="7">
        <v>3540</v>
      </c>
      <c r="H1330" t="s">
        <v>32</v>
      </c>
      <c r="I1330">
        <v>3</v>
      </c>
      <c r="J1330">
        <v>9</v>
      </c>
      <c r="K1330" s="5">
        <v>0.12</v>
      </c>
      <c r="L1330" s="5">
        <v>0.11</v>
      </c>
      <c r="M1330" s="6">
        <f t="shared" si="60"/>
        <v>9.999999999999995E-3</v>
      </c>
      <c r="N1330" s="8">
        <f t="shared" si="61"/>
        <v>708</v>
      </c>
      <c r="O1330">
        <v>3000</v>
      </c>
      <c r="P1330" t="str">
        <f t="shared" si="62"/>
        <v>medium</v>
      </c>
      <c r="Q1330" t="s">
        <v>26</v>
      </c>
      <c r="R1330">
        <v>728</v>
      </c>
      <c r="S1330" t="s">
        <v>27</v>
      </c>
      <c r="T1330">
        <v>23</v>
      </c>
      <c r="U1330">
        <v>1</v>
      </c>
      <c r="V1330" t="s">
        <v>40</v>
      </c>
      <c r="W1330">
        <v>36</v>
      </c>
      <c r="X1330">
        <v>2</v>
      </c>
      <c r="Y1330">
        <v>2</v>
      </c>
      <c r="Z1330" t="s">
        <v>37</v>
      </c>
      <c r="AA1330">
        <v>7018</v>
      </c>
      <c r="AB1330">
        <v>1</v>
      </c>
      <c r="AC1330">
        <v>21</v>
      </c>
      <c r="AD1330">
        <v>4</v>
      </c>
      <c r="AE1330">
        <v>4</v>
      </c>
      <c r="AF1330">
        <v>1</v>
      </c>
      <c r="AG1330">
        <v>9</v>
      </c>
      <c r="AH1330">
        <v>5</v>
      </c>
      <c r="AI1330">
        <v>8</v>
      </c>
      <c r="AJ1330">
        <v>5</v>
      </c>
      <c r="AK1330" t="str">
        <f>IF(Table2[[#This Row],[Alpha]]&gt;3%,"high performer",IF(Table2[[#This Row],[Alpha]]&gt;0%,"average performer","low performer"))</f>
        <v>average performer</v>
      </c>
      <c r="AL1330" s="8">
        <v>3978.1010688489273</v>
      </c>
      <c r="AM1330">
        <f>Table2[[#This Row],[Salary]]/Table2[[#This Row],[Market Salary]]</f>
        <v>0.88987181037718255</v>
      </c>
      <c r="AN1330" t="str">
        <f>IF(AND(Table2[[#This Row],[Alpha]]&gt;3%,Table2[[#This Row],[Salary]]&lt;MEDIAN(G:G)),"Underpaid",IF(AND(Table2[[#This Row],[Alpha]]&lt;0,Table2[[#This Row],[Salary]]&gt;MEDIAN(G:G)),"Overpaid","Fair"))</f>
        <v>Fair</v>
      </c>
      <c r="AO1330" t="str">
        <f>IF(AND(Table2[[#This Row],[Alpha]]&gt;3%,Table2[[#This Row],[Tenure]]&gt;5),"Ready Now",IF(AND(Table2[[#This Row],[Alpha]]&gt;0,Table2[[#This Row],[Tenure]]&gt;3),"Ready Soon","Not Ready"))</f>
        <v>Ready Soon</v>
      </c>
    </row>
    <row r="1331" spans="1:41" x14ac:dyDescent="0.35">
      <c r="A1331">
        <v>29</v>
      </c>
      <c r="B1331" t="s">
        <v>32</v>
      </c>
      <c r="C1331">
        <v>4</v>
      </c>
      <c r="D1331" t="s">
        <v>35</v>
      </c>
      <c r="E1331" t="s">
        <v>50</v>
      </c>
      <c r="F1331">
        <v>2</v>
      </c>
      <c r="G1331" s="7">
        <v>2804</v>
      </c>
      <c r="H1331" t="s">
        <v>32</v>
      </c>
      <c r="I1331">
        <v>3</v>
      </c>
      <c r="J1331">
        <v>1</v>
      </c>
      <c r="K1331" s="5">
        <v>0.1</v>
      </c>
      <c r="L1331" s="5">
        <v>0.11</v>
      </c>
      <c r="M1331" s="6">
        <f t="shared" si="60"/>
        <v>-9.999999999999995E-3</v>
      </c>
      <c r="N1331" s="8">
        <f t="shared" si="61"/>
        <v>560.80000000000007</v>
      </c>
      <c r="O1331">
        <v>3000</v>
      </c>
      <c r="P1331" t="str">
        <f t="shared" si="62"/>
        <v>low</v>
      </c>
      <c r="Q1331" t="s">
        <v>26</v>
      </c>
      <c r="R1331">
        <v>352</v>
      </c>
      <c r="S1331" t="s">
        <v>50</v>
      </c>
      <c r="T1331">
        <v>6</v>
      </c>
      <c r="U1331">
        <v>1</v>
      </c>
      <c r="V1331" t="s">
        <v>40</v>
      </c>
      <c r="W1331">
        <v>87</v>
      </c>
      <c r="X1331">
        <v>2</v>
      </c>
      <c r="Y1331">
        <v>1</v>
      </c>
      <c r="Z1331" t="s">
        <v>37</v>
      </c>
      <c r="AA1331">
        <v>15434</v>
      </c>
      <c r="AB1331">
        <v>1</v>
      </c>
      <c r="AC1331">
        <v>11</v>
      </c>
      <c r="AD1331">
        <v>3</v>
      </c>
      <c r="AE1331">
        <v>4</v>
      </c>
      <c r="AF1331">
        <v>0</v>
      </c>
      <c r="AG1331">
        <v>1</v>
      </c>
      <c r="AH1331">
        <v>3</v>
      </c>
      <c r="AI1331">
        <v>0</v>
      </c>
      <c r="AJ1331">
        <v>0</v>
      </c>
      <c r="AK1331" t="str">
        <f>IF(Table2[[#This Row],[Alpha]]&gt;3%,"high performer",IF(Table2[[#This Row],[Alpha]]&gt;0%,"average performer","low performer"))</f>
        <v>low performer</v>
      </c>
      <c r="AL1331" s="8">
        <v>3298.8816641851949</v>
      </c>
      <c r="AM1331">
        <f>Table2[[#This Row],[Salary]]/Table2[[#This Row],[Market Salary]]</f>
        <v>0.84998502081540173</v>
      </c>
      <c r="AN1331" t="str">
        <f>IF(AND(Table2[[#This Row],[Alpha]]&gt;3%,Table2[[#This Row],[Salary]]&lt;MEDIAN(G:G)),"Underpaid",IF(AND(Table2[[#This Row],[Alpha]]&lt;0,Table2[[#This Row],[Salary]]&gt;MEDIAN(G:G)),"Overpaid","Fair"))</f>
        <v>Fair</v>
      </c>
      <c r="AO1331" t="str">
        <f>IF(AND(Table2[[#This Row],[Alpha]]&gt;3%,Table2[[#This Row],[Tenure]]&gt;5),"Ready Now",IF(AND(Table2[[#This Row],[Alpha]]&gt;0,Table2[[#This Row],[Tenure]]&gt;3),"Ready Soon","Not Ready"))</f>
        <v>Not Ready</v>
      </c>
    </row>
    <row r="1332" spans="1:41" x14ac:dyDescent="0.35">
      <c r="A1332">
        <v>43</v>
      </c>
      <c r="B1332" t="s">
        <v>32</v>
      </c>
      <c r="C1332">
        <v>1</v>
      </c>
      <c r="D1332" t="s">
        <v>29</v>
      </c>
      <c r="E1332" t="s">
        <v>45</v>
      </c>
      <c r="F1332">
        <v>3</v>
      </c>
      <c r="G1332" s="7">
        <v>19392</v>
      </c>
      <c r="H1332" t="s">
        <v>32</v>
      </c>
      <c r="I1332">
        <v>3</v>
      </c>
      <c r="J1332">
        <v>16</v>
      </c>
      <c r="K1332" s="5">
        <v>0.08</v>
      </c>
      <c r="L1332" s="5">
        <v>0.09</v>
      </c>
      <c r="M1332" s="6">
        <f t="shared" si="60"/>
        <v>-9.999999999999995E-3</v>
      </c>
      <c r="N1332" s="8">
        <f t="shared" si="61"/>
        <v>3878.4</v>
      </c>
      <c r="O1332">
        <v>3000</v>
      </c>
      <c r="P1332" t="str">
        <f t="shared" si="62"/>
        <v>low</v>
      </c>
      <c r="Q1332" t="s">
        <v>26</v>
      </c>
      <c r="R1332">
        <v>823</v>
      </c>
      <c r="S1332" t="s">
        <v>34</v>
      </c>
      <c r="T1332">
        <v>6</v>
      </c>
      <c r="U1332">
        <v>3</v>
      </c>
      <c r="V1332" t="s">
        <v>40</v>
      </c>
      <c r="W1332">
        <v>81</v>
      </c>
      <c r="X1332">
        <v>2</v>
      </c>
      <c r="Y1332">
        <v>5</v>
      </c>
      <c r="Z1332" t="s">
        <v>37</v>
      </c>
      <c r="AA1332">
        <v>22539</v>
      </c>
      <c r="AB1332">
        <v>7</v>
      </c>
      <c r="AC1332">
        <v>13</v>
      </c>
      <c r="AD1332">
        <v>3</v>
      </c>
      <c r="AE1332">
        <v>4</v>
      </c>
      <c r="AF1332">
        <v>0</v>
      </c>
      <c r="AG1332">
        <v>21</v>
      </c>
      <c r="AH1332">
        <v>2</v>
      </c>
      <c r="AI1332">
        <v>12</v>
      </c>
      <c r="AJ1332">
        <v>6</v>
      </c>
      <c r="AK1332" t="str">
        <f>IF(Table2[[#This Row],[Alpha]]&gt;3%,"high performer",IF(Table2[[#This Row],[Alpha]]&gt;0%,"average performer","low performer"))</f>
        <v>low performer</v>
      </c>
      <c r="AL1332" s="8">
        <v>24317.033939700159</v>
      </c>
      <c r="AM1332">
        <f>Table2[[#This Row],[Salary]]/Table2[[#This Row],[Market Salary]]</f>
        <v>0.79746567974067284</v>
      </c>
      <c r="AN1332" t="str">
        <f>IF(AND(Table2[[#This Row],[Alpha]]&gt;3%,Table2[[#This Row],[Salary]]&lt;MEDIAN(G:G)),"Underpaid",IF(AND(Table2[[#This Row],[Alpha]]&lt;0,Table2[[#This Row],[Salary]]&gt;MEDIAN(G:G)),"Overpaid","Fair"))</f>
        <v>Overpaid</v>
      </c>
      <c r="AO1332" t="str">
        <f>IF(AND(Table2[[#This Row],[Alpha]]&gt;3%,Table2[[#This Row],[Tenure]]&gt;5),"Ready Now",IF(AND(Table2[[#This Row],[Alpha]]&gt;0,Table2[[#This Row],[Tenure]]&gt;3),"Ready Soon","Not Ready"))</f>
        <v>Not Ready</v>
      </c>
    </row>
    <row r="1333" spans="1:41" x14ac:dyDescent="0.35">
      <c r="A1333">
        <v>48</v>
      </c>
      <c r="B1333" t="s">
        <v>32</v>
      </c>
      <c r="C1333">
        <v>4</v>
      </c>
      <c r="D1333" t="s">
        <v>35</v>
      </c>
      <c r="E1333" t="s">
        <v>47</v>
      </c>
      <c r="F1333">
        <v>2</v>
      </c>
      <c r="G1333" s="7">
        <v>19665</v>
      </c>
      <c r="H1333" t="s">
        <v>32</v>
      </c>
      <c r="I1333">
        <v>3</v>
      </c>
      <c r="J1333">
        <v>22</v>
      </c>
      <c r="K1333" s="5">
        <v>0.15</v>
      </c>
      <c r="L1333" s="5">
        <v>0.1</v>
      </c>
      <c r="M1333" s="6">
        <f t="shared" si="60"/>
        <v>4.9999999999999989E-2</v>
      </c>
      <c r="N1333" s="8">
        <f t="shared" si="61"/>
        <v>3933</v>
      </c>
      <c r="O1333">
        <v>1200</v>
      </c>
      <c r="P1333" t="str">
        <f t="shared" si="62"/>
        <v>High</v>
      </c>
      <c r="Q1333" t="s">
        <v>26</v>
      </c>
      <c r="R1333">
        <v>1224</v>
      </c>
      <c r="S1333" t="s">
        <v>34</v>
      </c>
      <c r="T1333">
        <v>10</v>
      </c>
      <c r="U1333">
        <v>3</v>
      </c>
      <c r="V1333" t="s">
        <v>28</v>
      </c>
      <c r="W1333">
        <v>91</v>
      </c>
      <c r="X1333">
        <v>2</v>
      </c>
      <c r="Y1333">
        <v>5</v>
      </c>
      <c r="Z1333" t="s">
        <v>37</v>
      </c>
      <c r="AA1333">
        <v>13583</v>
      </c>
      <c r="AB1333">
        <v>4</v>
      </c>
      <c r="AC1333">
        <v>12</v>
      </c>
      <c r="AD1333">
        <v>3</v>
      </c>
      <c r="AE1333">
        <v>4</v>
      </c>
      <c r="AF1333">
        <v>0</v>
      </c>
      <c r="AG1333">
        <v>29</v>
      </c>
      <c r="AH1333">
        <v>3</v>
      </c>
      <c r="AI1333">
        <v>10</v>
      </c>
      <c r="AJ1333">
        <v>12</v>
      </c>
      <c r="AK1333" t="str">
        <f>IF(Table2[[#This Row],[Alpha]]&gt;3%,"high performer",IF(Table2[[#This Row],[Alpha]]&gt;0%,"average performer","low performer"))</f>
        <v>high performer</v>
      </c>
      <c r="AL1333" s="8">
        <v>23449.642589809057</v>
      </c>
      <c r="AM1333">
        <f>Table2[[#This Row],[Salary]]/Table2[[#This Row],[Market Salary]]</f>
        <v>0.83860553203255139</v>
      </c>
      <c r="AN1333" t="str">
        <f>IF(AND(Table2[[#This Row],[Alpha]]&gt;3%,Table2[[#This Row],[Salary]]&lt;MEDIAN(G:G)),"Underpaid",IF(AND(Table2[[#This Row],[Alpha]]&lt;0,Table2[[#This Row],[Salary]]&gt;MEDIAN(G:G)),"Overpaid","Fair"))</f>
        <v>Fair</v>
      </c>
      <c r="AO1333" t="str">
        <f>IF(AND(Table2[[#This Row],[Alpha]]&gt;3%,Table2[[#This Row],[Tenure]]&gt;5),"Ready Now",IF(AND(Table2[[#This Row],[Alpha]]&gt;0,Table2[[#This Row],[Tenure]]&gt;3),"Ready Soon","Not Ready"))</f>
        <v>Ready Now</v>
      </c>
    </row>
    <row r="1334" spans="1:41" x14ac:dyDescent="0.35">
      <c r="A1334">
        <v>29</v>
      </c>
      <c r="B1334" t="s">
        <v>25</v>
      </c>
      <c r="C1334">
        <v>4</v>
      </c>
      <c r="D1334" t="s">
        <v>35</v>
      </c>
      <c r="E1334" t="s">
        <v>36</v>
      </c>
      <c r="F1334">
        <v>4</v>
      </c>
      <c r="G1334" s="7">
        <v>2439</v>
      </c>
      <c r="H1334" t="s">
        <v>25</v>
      </c>
      <c r="I1334">
        <v>2</v>
      </c>
      <c r="J1334">
        <v>1</v>
      </c>
      <c r="K1334" s="5">
        <v>0.08</v>
      </c>
      <c r="L1334" s="5">
        <v>0.11</v>
      </c>
      <c r="M1334" s="6">
        <f t="shared" si="60"/>
        <v>-0.03</v>
      </c>
      <c r="N1334" s="8">
        <f t="shared" si="61"/>
        <v>487.8</v>
      </c>
      <c r="O1334">
        <v>500</v>
      </c>
      <c r="P1334" t="str">
        <f t="shared" si="62"/>
        <v>High</v>
      </c>
      <c r="Q1334" t="s">
        <v>33</v>
      </c>
      <c r="R1334">
        <v>459</v>
      </c>
      <c r="S1334" t="s">
        <v>34</v>
      </c>
      <c r="T1334">
        <v>24</v>
      </c>
      <c r="U1334">
        <v>2</v>
      </c>
      <c r="V1334" t="s">
        <v>28</v>
      </c>
      <c r="W1334">
        <v>73</v>
      </c>
      <c r="X1334">
        <v>2</v>
      </c>
      <c r="Y1334">
        <v>1</v>
      </c>
      <c r="Z1334" t="s">
        <v>31</v>
      </c>
      <c r="AA1334">
        <v>14753</v>
      </c>
      <c r="AB1334">
        <v>1</v>
      </c>
      <c r="AC1334">
        <v>24</v>
      </c>
      <c r="AD1334">
        <v>4</v>
      </c>
      <c r="AE1334">
        <v>2</v>
      </c>
      <c r="AF1334">
        <v>0</v>
      </c>
      <c r="AG1334">
        <v>1</v>
      </c>
      <c r="AH1334">
        <v>3</v>
      </c>
      <c r="AI1334">
        <v>0</v>
      </c>
      <c r="AJ1334">
        <v>1</v>
      </c>
      <c r="AK1334" t="str">
        <f>IF(Table2[[#This Row],[Alpha]]&gt;3%,"high performer",IF(Table2[[#This Row],[Alpha]]&gt;0%,"average performer","low performer"))</f>
        <v>low performer</v>
      </c>
      <c r="AL1334" s="8">
        <v>2515.7123977178421</v>
      </c>
      <c r="AM1334">
        <f>Table2[[#This Row],[Salary]]/Table2[[#This Row],[Market Salary]]</f>
        <v>0.96950669011790347</v>
      </c>
      <c r="AN1334" t="str">
        <f>IF(AND(Table2[[#This Row],[Alpha]]&gt;3%,Table2[[#This Row],[Salary]]&lt;MEDIAN(G:G)),"Underpaid",IF(AND(Table2[[#This Row],[Alpha]]&lt;0,Table2[[#This Row],[Salary]]&gt;MEDIAN(G:G)),"Overpaid","Fair"))</f>
        <v>Fair</v>
      </c>
      <c r="AO1334" t="str">
        <f>IF(AND(Table2[[#This Row],[Alpha]]&gt;3%,Table2[[#This Row],[Tenure]]&gt;5),"Ready Now",IF(AND(Table2[[#This Row],[Alpha]]&gt;0,Table2[[#This Row],[Tenure]]&gt;3),"Ready Soon","Not Ready"))</f>
        <v>Not Ready</v>
      </c>
    </row>
    <row r="1335" spans="1:41" x14ac:dyDescent="0.35">
      <c r="A1335">
        <v>46</v>
      </c>
      <c r="B1335" t="s">
        <v>25</v>
      </c>
      <c r="C1335">
        <v>3</v>
      </c>
      <c r="D1335" t="s">
        <v>29</v>
      </c>
      <c r="E1335" t="s">
        <v>30</v>
      </c>
      <c r="F1335">
        <v>2</v>
      </c>
      <c r="G1335" s="7">
        <v>7314</v>
      </c>
      <c r="H1335" t="s">
        <v>32</v>
      </c>
      <c r="I1335">
        <v>3</v>
      </c>
      <c r="J1335">
        <v>8</v>
      </c>
      <c r="K1335" s="5">
        <v>0.15</v>
      </c>
      <c r="L1335" s="5">
        <v>0.11</v>
      </c>
      <c r="M1335" s="6">
        <f t="shared" si="60"/>
        <v>3.9999999999999994E-2</v>
      </c>
      <c r="N1335" s="8">
        <f t="shared" si="61"/>
        <v>1462.8000000000002</v>
      </c>
      <c r="O1335">
        <v>500</v>
      </c>
      <c r="P1335" t="str">
        <f t="shared" si="62"/>
        <v>low</v>
      </c>
      <c r="Q1335" t="s">
        <v>26</v>
      </c>
      <c r="R1335">
        <v>1254</v>
      </c>
      <c r="S1335" t="s">
        <v>27</v>
      </c>
      <c r="T1335">
        <v>10</v>
      </c>
      <c r="U1335">
        <v>3</v>
      </c>
      <c r="V1335" t="s">
        <v>28</v>
      </c>
      <c r="W1335">
        <v>64</v>
      </c>
      <c r="X1335">
        <v>3</v>
      </c>
      <c r="Y1335">
        <v>3</v>
      </c>
      <c r="Z1335" t="s">
        <v>37</v>
      </c>
      <c r="AA1335">
        <v>14011</v>
      </c>
      <c r="AB1335">
        <v>5</v>
      </c>
      <c r="AC1335">
        <v>21</v>
      </c>
      <c r="AD1335">
        <v>4</v>
      </c>
      <c r="AE1335">
        <v>3</v>
      </c>
      <c r="AF1335">
        <v>3</v>
      </c>
      <c r="AG1335">
        <v>14</v>
      </c>
      <c r="AH1335">
        <v>2</v>
      </c>
      <c r="AI1335">
        <v>7</v>
      </c>
      <c r="AJ1335">
        <v>0</v>
      </c>
      <c r="AK1335" t="str">
        <f>IF(Table2[[#This Row],[Alpha]]&gt;3%,"high performer",IF(Table2[[#This Row],[Alpha]]&gt;0%,"average performer","low performer"))</f>
        <v>high performer</v>
      </c>
      <c r="AL1335" s="8">
        <v>7898.7349731713211</v>
      </c>
      <c r="AM1335">
        <f>Table2[[#This Row],[Salary]]/Table2[[#This Row],[Market Salary]]</f>
        <v>0.92597106053596945</v>
      </c>
      <c r="AN1335" t="str">
        <f>IF(AND(Table2[[#This Row],[Alpha]]&gt;3%,Table2[[#This Row],[Salary]]&lt;MEDIAN(G:G)),"Underpaid",IF(AND(Table2[[#This Row],[Alpha]]&lt;0,Table2[[#This Row],[Salary]]&gt;MEDIAN(G:G)),"Overpaid","Fair"))</f>
        <v>Fair</v>
      </c>
      <c r="AO1335" t="str">
        <f>IF(AND(Table2[[#This Row],[Alpha]]&gt;3%,Table2[[#This Row],[Tenure]]&gt;5),"Ready Now",IF(AND(Table2[[#This Row],[Alpha]]&gt;0,Table2[[#This Row],[Tenure]]&gt;3),"Ready Soon","Not Ready"))</f>
        <v>Ready Now</v>
      </c>
    </row>
    <row r="1336" spans="1:41" x14ac:dyDescent="0.35">
      <c r="A1336">
        <v>27</v>
      </c>
      <c r="B1336" t="s">
        <v>32</v>
      </c>
      <c r="C1336">
        <v>4</v>
      </c>
      <c r="D1336" t="s">
        <v>29</v>
      </c>
      <c r="E1336" t="s">
        <v>36</v>
      </c>
      <c r="F1336">
        <v>1</v>
      </c>
      <c r="G1336" s="7">
        <v>4774</v>
      </c>
      <c r="H1336" t="s">
        <v>32</v>
      </c>
      <c r="I1336">
        <v>2</v>
      </c>
      <c r="J1336">
        <v>7</v>
      </c>
      <c r="K1336" s="5">
        <v>0.12</v>
      </c>
      <c r="L1336" s="5">
        <v>0.11</v>
      </c>
      <c r="M1336" s="6">
        <f t="shared" si="60"/>
        <v>9.999999999999995E-3</v>
      </c>
      <c r="N1336" s="8">
        <f t="shared" si="61"/>
        <v>954.80000000000007</v>
      </c>
      <c r="O1336">
        <v>4500</v>
      </c>
      <c r="P1336" t="str">
        <f t="shared" si="62"/>
        <v>medium</v>
      </c>
      <c r="Q1336" t="s">
        <v>33</v>
      </c>
      <c r="R1336">
        <v>1131</v>
      </c>
      <c r="S1336" t="s">
        <v>34</v>
      </c>
      <c r="T1336">
        <v>15</v>
      </c>
      <c r="U1336">
        <v>3</v>
      </c>
      <c r="V1336" t="s">
        <v>28</v>
      </c>
      <c r="W1336">
        <v>77</v>
      </c>
      <c r="X1336">
        <v>2</v>
      </c>
      <c r="Y1336">
        <v>1</v>
      </c>
      <c r="Z1336" t="s">
        <v>37</v>
      </c>
      <c r="AA1336">
        <v>23844</v>
      </c>
      <c r="AB1336">
        <v>0</v>
      </c>
      <c r="AC1336">
        <v>19</v>
      </c>
      <c r="AD1336">
        <v>3</v>
      </c>
      <c r="AE1336">
        <v>4</v>
      </c>
      <c r="AF1336">
        <v>1</v>
      </c>
      <c r="AG1336">
        <v>8</v>
      </c>
      <c r="AH1336">
        <v>2</v>
      </c>
      <c r="AI1336">
        <v>6</v>
      </c>
      <c r="AJ1336">
        <v>7</v>
      </c>
      <c r="AK1336" t="str">
        <f>IF(Table2[[#This Row],[Alpha]]&gt;3%,"high performer",IF(Table2[[#This Row],[Alpha]]&gt;0%,"average performer","low performer"))</f>
        <v>average performer</v>
      </c>
      <c r="AL1336" s="8">
        <v>4774.6816423490445</v>
      </c>
      <c r="AM1336">
        <f>Table2[[#This Row],[Salary]]/Table2[[#This Row],[Market Salary]]</f>
        <v>0.99985723815740957</v>
      </c>
      <c r="AN1336" t="str">
        <f>IF(AND(Table2[[#This Row],[Alpha]]&gt;3%,Table2[[#This Row],[Salary]]&lt;MEDIAN(G:G)),"Underpaid",IF(AND(Table2[[#This Row],[Alpha]]&lt;0,Table2[[#This Row],[Salary]]&gt;MEDIAN(G:G)),"Overpaid","Fair"))</f>
        <v>Fair</v>
      </c>
      <c r="AO1336" t="str">
        <f>IF(AND(Table2[[#This Row],[Alpha]]&gt;3%,Table2[[#This Row],[Tenure]]&gt;5),"Ready Now",IF(AND(Table2[[#This Row],[Alpha]]&gt;0,Table2[[#This Row],[Tenure]]&gt;3),"Ready Soon","Not Ready"))</f>
        <v>Ready Soon</v>
      </c>
    </row>
    <row r="1337" spans="1:41" x14ac:dyDescent="0.35">
      <c r="A1337">
        <v>39</v>
      </c>
      <c r="B1337" t="s">
        <v>32</v>
      </c>
      <c r="C1337">
        <v>4</v>
      </c>
      <c r="D1337" t="s">
        <v>35</v>
      </c>
      <c r="E1337" t="s">
        <v>36</v>
      </c>
      <c r="F1337">
        <v>4</v>
      </c>
      <c r="G1337" s="7">
        <v>3902</v>
      </c>
      <c r="H1337" t="s">
        <v>32</v>
      </c>
      <c r="I1337">
        <v>3</v>
      </c>
      <c r="J1337">
        <v>2</v>
      </c>
      <c r="K1337" s="5">
        <v>0.12</v>
      </c>
      <c r="L1337" s="5">
        <v>7.0000000000000007E-2</v>
      </c>
      <c r="M1337" s="6">
        <f t="shared" si="60"/>
        <v>4.9999999999999989E-2</v>
      </c>
      <c r="N1337" s="8">
        <f t="shared" si="61"/>
        <v>780.40000000000009</v>
      </c>
      <c r="O1337">
        <v>4500</v>
      </c>
      <c r="P1337" t="str">
        <f t="shared" si="62"/>
        <v>low</v>
      </c>
      <c r="Q1337" t="s">
        <v>26</v>
      </c>
      <c r="R1337">
        <v>835</v>
      </c>
      <c r="S1337" t="s">
        <v>34</v>
      </c>
      <c r="T1337">
        <v>19</v>
      </c>
      <c r="U1337">
        <v>4</v>
      </c>
      <c r="V1337" t="s">
        <v>38</v>
      </c>
      <c r="W1337">
        <v>41</v>
      </c>
      <c r="X1337">
        <v>3</v>
      </c>
      <c r="Y1337">
        <v>2</v>
      </c>
      <c r="Z1337" t="s">
        <v>41</v>
      </c>
      <c r="AA1337">
        <v>5141</v>
      </c>
      <c r="AB1337">
        <v>8</v>
      </c>
      <c r="AC1337">
        <v>14</v>
      </c>
      <c r="AD1337">
        <v>3</v>
      </c>
      <c r="AE1337">
        <v>2</v>
      </c>
      <c r="AF1337">
        <v>3</v>
      </c>
      <c r="AG1337">
        <v>7</v>
      </c>
      <c r="AH1337">
        <v>2</v>
      </c>
      <c r="AI1337">
        <v>2</v>
      </c>
      <c r="AJ1337">
        <v>2</v>
      </c>
      <c r="AK1337" t="str">
        <f>IF(Table2[[#This Row],[Alpha]]&gt;3%,"high performer",IF(Table2[[#This Row],[Alpha]]&gt;0%,"average performer","low performer"))</f>
        <v>high performer</v>
      </c>
      <c r="AL1337" s="8">
        <v>4952.9671944730499</v>
      </c>
      <c r="AM1337">
        <f>Table2[[#This Row],[Salary]]/Table2[[#This Row],[Market Salary]]</f>
        <v>0.7878105884396307</v>
      </c>
      <c r="AN1337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337" t="str">
        <f>IF(AND(Table2[[#This Row],[Alpha]]&gt;3%,Table2[[#This Row],[Tenure]]&gt;5),"Ready Now",IF(AND(Table2[[#This Row],[Alpha]]&gt;0,Table2[[#This Row],[Tenure]]&gt;3),"Ready Soon","Not Ready"))</f>
        <v>Not Ready</v>
      </c>
    </row>
    <row r="1338" spans="1:41" x14ac:dyDescent="0.35">
      <c r="A1338">
        <v>55</v>
      </c>
      <c r="B1338" t="s">
        <v>32</v>
      </c>
      <c r="C1338">
        <v>2</v>
      </c>
      <c r="D1338" t="s">
        <v>35</v>
      </c>
      <c r="E1338" t="s">
        <v>36</v>
      </c>
      <c r="F1338">
        <v>4</v>
      </c>
      <c r="G1338" s="7">
        <v>2662</v>
      </c>
      <c r="H1338" t="s">
        <v>32</v>
      </c>
      <c r="I1338">
        <v>4</v>
      </c>
      <c r="J1338">
        <v>5</v>
      </c>
      <c r="K1338" s="5">
        <v>0.12</v>
      </c>
      <c r="L1338" s="5">
        <v>0.09</v>
      </c>
      <c r="M1338" s="6">
        <f t="shared" si="60"/>
        <v>0.03</v>
      </c>
      <c r="N1338" s="8">
        <f t="shared" si="61"/>
        <v>532.4</v>
      </c>
      <c r="O1338">
        <v>3000</v>
      </c>
      <c r="P1338" t="str">
        <f t="shared" si="62"/>
        <v>low</v>
      </c>
      <c r="Q1338" t="s">
        <v>26</v>
      </c>
      <c r="R1338">
        <v>836</v>
      </c>
      <c r="S1338" t="s">
        <v>34</v>
      </c>
      <c r="T1338">
        <v>2</v>
      </c>
      <c r="U1338">
        <v>4</v>
      </c>
      <c r="V1338" t="s">
        <v>49</v>
      </c>
      <c r="W1338">
        <v>98</v>
      </c>
      <c r="X1338">
        <v>2</v>
      </c>
      <c r="Y1338">
        <v>1</v>
      </c>
      <c r="Z1338" t="s">
        <v>37</v>
      </c>
      <c r="AA1338">
        <v>7975</v>
      </c>
      <c r="AB1338">
        <v>8</v>
      </c>
      <c r="AC1338">
        <v>20</v>
      </c>
      <c r="AD1338">
        <v>4</v>
      </c>
      <c r="AE1338">
        <v>2</v>
      </c>
      <c r="AF1338">
        <v>1</v>
      </c>
      <c r="AG1338">
        <v>19</v>
      </c>
      <c r="AH1338">
        <v>2</v>
      </c>
      <c r="AI1338">
        <v>2</v>
      </c>
      <c r="AJ1338">
        <v>0</v>
      </c>
      <c r="AK1338" t="str">
        <f>IF(Table2[[#This Row],[Alpha]]&gt;3%,"high performer",IF(Table2[[#This Row],[Alpha]]&gt;0%,"average performer","low performer"))</f>
        <v>average performer</v>
      </c>
      <c r="AL1338" s="8">
        <v>2912.3844164369102</v>
      </c>
      <c r="AM1338">
        <f>Table2[[#This Row],[Salary]]/Table2[[#This Row],[Market Salary]]</f>
        <v>0.91402768981189741</v>
      </c>
      <c r="AN1338" t="str">
        <f>IF(AND(Table2[[#This Row],[Alpha]]&gt;3%,Table2[[#This Row],[Salary]]&lt;MEDIAN(G:G)),"Underpaid",IF(AND(Table2[[#This Row],[Alpha]]&lt;0,Table2[[#This Row],[Salary]]&gt;MEDIAN(G:G)),"Overpaid","Fair"))</f>
        <v>Fair</v>
      </c>
      <c r="AO1338" t="str">
        <f>IF(AND(Table2[[#This Row],[Alpha]]&gt;3%,Table2[[#This Row],[Tenure]]&gt;5),"Ready Now",IF(AND(Table2[[#This Row],[Alpha]]&gt;0,Table2[[#This Row],[Tenure]]&gt;3),"Ready Soon","Not Ready"))</f>
        <v>Ready Soon</v>
      </c>
    </row>
    <row r="1339" spans="1:41" x14ac:dyDescent="0.35">
      <c r="A1339">
        <v>28</v>
      </c>
      <c r="B1339" t="s">
        <v>32</v>
      </c>
      <c r="C1339">
        <v>2</v>
      </c>
      <c r="D1339" t="s">
        <v>29</v>
      </c>
      <c r="E1339" t="s">
        <v>46</v>
      </c>
      <c r="F1339">
        <v>2</v>
      </c>
      <c r="G1339" s="7">
        <v>2856</v>
      </c>
      <c r="H1339" t="s">
        <v>32</v>
      </c>
      <c r="I1339">
        <v>3</v>
      </c>
      <c r="J1339">
        <v>1</v>
      </c>
      <c r="K1339" s="5">
        <v>0.08</v>
      </c>
      <c r="L1339" s="5">
        <v>0.09</v>
      </c>
      <c r="M1339" s="6">
        <f t="shared" si="60"/>
        <v>-9.999999999999995E-3</v>
      </c>
      <c r="N1339" s="8">
        <f t="shared" si="61"/>
        <v>571.20000000000005</v>
      </c>
      <c r="O1339">
        <v>4500</v>
      </c>
      <c r="P1339" t="str">
        <f t="shared" si="62"/>
        <v>low</v>
      </c>
      <c r="Q1339" t="s">
        <v>26</v>
      </c>
      <c r="R1339">
        <v>1172</v>
      </c>
      <c r="S1339" t="s">
        <v>27</v>
      </c>
      <c r="T1339">
        <v>3</v>
      </c>
      <c r="U1339">
        <v>3</v>
      </c>
      <c r="V1339" t="s">
        <v>40</v>
      </c>
      <c r="W1339">
        <v>78</v>
      </c>
      <c r="X1339">
        <v>3</v>
      </c>
      <c r="Y1339">
        <v>1</v>
      </c>
      <c r="Z1339" t="s">
        <v>37</v>
      </c>
      <c r="AA1339">
        <v>3692</v>
      </c>
      <c r="AB1339">
        <v>1</v>
      </c>
      <c r="AC1339">
        <v>19</v>
      </c>
      <c r="AD1339">
        <v>3</v>
      </c>
      <c r="AE1339">
        <v>4</v>
      </c>
      <c r="AF1339">
        <v>1</v>
      </c>
      <c r="AG1339">
        <v>1</v>
      </c>
      <c r="AH1339">
        <v>3</v>
      </c>
      <c r="AI1339">
        <v>0</v>
      </c>
      <c r="AJ1339">
        <v>0</v>
      </c>
      <c r="AK1339" t="str">
        <f>IF(Table2[[#This Row],[Alpha]]&gt;3%,"high performer",IF(Table2[[#This Row],[Alpha]]&gt;0%,"average performer","low performer"))</f>
        <v>low performer</v>
      </c>
      <c r="AL1339" s="8">
        <v>3283.6072579693646</v>
      </c>
      <c r="AM1339">
        <f>Table2[[#This Row],[Salary]]/Table2[[#This Row],[Market Salary]]</f>
        <v>0.86977515141874673</v>
      </c>
      <c r="AN1339" t="str">
        <f>IF(AND(Table2[[#This Row],[Alpha]]&gt;3%,Table2[[#This Row],[Salary]]&lt;MEDIAN(G:G)),"Underpaid",IF(AND(Table2[[#This Row],[Alpha]]&lt;0,Table2[[#This Row],[Salary]]&gt;MEDIAN(G:G)),"Overpaid","Fair"))</f>
        <v>Fair</v>
      </c>
      <c r="AO1339" t="str">
        <f>IF(AND(Table2[[#This Row],[Alpha]]&gt;3%,Table2[[#This Row],[Tenure]]&gt;5),"Ready Now",IF(AND(Table2[[#This Row],[Alpha]]&gt;0,Table2[[#This Row],[Tenure]]&gt;3),"Ready Soon","Not Ready"))</f>
        <v>Not Ready</v>
      </c>
    </row>
    <row r="1340" spans="1:41" x14ac:dyDescent="0.35">
      <c r="A1340">
        <v>30</v>
      </c>
      <c r="B1340" t="s">
        <v>25</v>
      </c>
      <c r="C1340">
        <v>2</v>
      </c>
      <c r="D1340" t="s">
        <v>35</v>
      </c>
      <c r="E1340" t="s">
        <v>46</v>
      </c>
      <c r="F1340">
        <v>4</v>
      </c>
      <c r="G1340" s="7">
        <v>1081</v>
      </c>
      <c r="H1340" t="s">
        <v>32</v>
      </c>
      <c r="I1340">
        <v>2</v>
      </c>
      <c r="J1340">
        <v>1</v>
      </c>
      <c r="K1340" s="5">
        <v>0.1</v>
      </c>
      <c r="L1340" s="5">
        <v>0.11</v>
      </c>
      <c r="M1340" s="6">
        <f t="shared" si="60"/>
        <v>-9.999999999999995E-3</v>
      </c>
      <c r="N1340" s="8">
        <f t="shared" si="61"/>
        <v>216.20000000000002</v>
      </c>
      <c r="O1340">
        <v>1200</v>
      </c>
      <c r="P1340" t="str">
        <f t="shared" si="62"/>
        <v>low</v>
      </c>
      <c r="Q1340" t="s">
        <v>26</v>
      </c>
      <c r="R1340">
        <v>945</v>
      </c>
      <c r="S1340" t="s">
        <v>27</v>
      </c>
      <c r="T1340">
        <v>9</v>
      </c>
      <c r="U1340">
        <v>3</v>
      </c>
      <c r="V1340" t="s">
        <v>40</v>
      </c>
      <c r="W1340">
        <v>89</v>
      </c>
      <c r="X1340">
        <v>3</v>
      </c>
      <c r="Y1340">
        <v>1</v>
      </c>
      <c r="Z1340" t="s">
        <v>31</v>
      </c>
      <c r="AA1340">
        <v>16019</v>
      </c>
      <c r="AB1340">
        <v>1</v>
      </c>
      <c r="AC1340">
        <v>13</v>
      </c>
      <c r="AD1340">
        <v>3</v>
      </c>
      <c r="AE1340">
        <v>3</v>
      </c>
      <c r="AF1340">
        <v>0</v>
      </c>
      <c r="AG1340">
        <v>1</v>
      </c>
      <c r="AH1340">
        <v>3</v>
      </c>
      <c r="AI1340">
        <v>0</v>
      </c>
      <c r="AJ1340">
        <v>0</v>
      </c>
      <c r="AK1340" t="str">
        <f>IF(Table2[[#This Row],[Alpha]]&gt;3%,"high performer",IF(Table2[[#This Row],[Alpha]]&gt;0%,"average performer","low performer"))</f>
        <v>low performer</v>
      </c>
      <c r="AL1340" s="8">
        <v>1094.9942594981883</v>
      </c>
      <c r="AM1340">
        <f>Table2[[#This Row],[Salary]]/Table2[[#This Row],[Market Salary]]</f>
        <v>0.98721978733970572</v>
      </c>
      <c r="AN1340" t="str">
        <f>IF(AND(Table2[[#This Row],[Alpha]]&gt;3%,Table2[[#This Row],[Salary]]&lt;MEDIAN(G:G)),"Underpaid",IF(AND(Table2[[#This Row],[Alpha]]&lt;0,Table2[[#This Row],[Salary]]&gt;MEDIAN(G:G)),"Overpaid","Fair"))</f>
        <v>Fair</v>
      </c>
      <c r="AO1340" t="str">
        <f>IF(AND(Table2[[#This Row],[Alpha]]&gt;3%,Table2[[#This Row],[Tenure]]&gt;5),"Ready Now",IF(AND(Table2[[#This Row],[Alpha]]&gt;0,Table2[[#This Row],[Tenure]]&gt;3),"Ready Soon","Not Ready"))</f>
        <v>Not Ready</v>
      </c>
    </row>
    <row r="1341" spans="1:41" x14ac:dyDescent="0.35">
      <c r="A1341">
        <v>22</v>
      </c>
      <c r="B1341" t="s">
        <v>25</v>
      </c>
      <c r="C1341">
        <v>4</v>
      </c>
      <c r="D1341" t="s">
        <v>35</v>
      </c>
      <c r="E1341" t="s">
        <v>36</v>
      </c>
      <c r="F1341">
        <v>2</v>
      </c>
      <c r="G1341" s="7">
        <v>2472</v>
      </c>
      <c r="H1341" t="s">
        <v>25</v>
      </c>
      <c r="I1341">
        <v>3</v>
      </c>
      <c r="J1341">
        <v>1</v>
      </c>
      <c r="K1341" s="5">
        <v>0.08</v>
      </c>
      <c r="L1341" s="5">
        <v>0.11</v>
      </c>
      <c r="M1341" s="6">
        <f t="shared" si="60"/>
        <v>-0.03</v>
      </c>
      <c r="N1341" s="8">
        <f t="shared" si="61"/>
        <v>494.40000000000003</v>
      </c>
      <c r="O1341">
        <v>4500</v>
      </c>
      <c r="P1341" t="str">
        <f t="shared" si="62"/>
        <v>low</v>
      </c>
      <c r="Q1341" t="s">
        <v>26</v>
      </c>
      <c r="R1341">
        <v>391</v>
      </c>
      <c r="S1341" t="s">
        <v>34</v>
      </c>
      <c r="T1341">
        <v>7</v>
      </c>
      <c r="U1341">
        <v>1</v>
      </c>
      <c r="V1341" t="s">
        <v>28</v>
      </c>
      <c r="W1341">
        <v>75</v>
      </c>
      <c r="X1341">
        <v>3</v>
      </c>
      <c r="Y1341">
        <v>1</v>
      </c>
      <c r="Z1341" t="s">
        <v>31</v>
      </c>
      <c r="AA1341">
        <v>26092</v>
      </c>
      <c r="AB1341">
        <v>1</v>
      </c>
      <c r="AC1341">
        <v>23</v>
      </c>
      <c r="AD1341">
        <v>4</v>
      </c>
      <c r="AE1341">
        <v>1</v>
      </c>
      <c r="AF1341">
        <v>0</v>
      </c>
      <c r="AG1341">
        <v>1</v>
      </c>
      <c r="AH1341">
        <v>2</v>
      </c>
      <c r="AI1341">
        <v>0</v>
      </c>
      <c r="AJ1341">
        <v>0</v>
      </c>
      <c r="AK1341" t="str">
        <f>IF(Table2[[#This Row],[Alpha]]&gt;3%,"high performer",IF(Table2[[#This Row],[Alpha]]&gt;0%,"average performer","low performer"))</f>
        <v>low performer</v>
      </c>
      <c r="AL1341" s="8">
        <v>2502.3974015207073</v>
      </c>
      <c r="AM1341">
        <f>Table2[[#This Row],[Salary]]/Table2[[#This Row],[Market Salary]]</f>
        <v>0.98785268818524397</v>
      </c>
      <c r="AN1341" t="str">
        <f>IF(AND(Table2[[#This Row],[Alpha]]&gt;3%,Table2[[#This Row],[Salary]]&lt;MEDIAN(G:G)),"Underpaid",IF(AND(Table2[[#This Row],[Alpha]]&lt;0,Table2[[#This Row],[Salary]]&gt;MEDIAN(G:G)),"Overpaid","Fair"))</f>
        <v>Fair</v>
      </c>
      <c r="AO1341" t="str">
        <f>IF(AND(Table2[[#This Row],[Alpha]]&gt;3%,Table2[[#This Row],[Tenure]]&gt;5),"Ready Now",IF(AND(Table2[[#This Row],[Alpha]]&gt;0,Table2[[#This Row],[Tenure]]&gt;3),"Ready Soon","Not Ready"))</f>
        <v>Not Ready</v>
      </c>
    </row>
    <row r="1342" spans="1:41" x14ac:dyDescent="0.35">
      <c r="A1342">
        <v>36</v>
      </c>
      <c r="B1342" t="s">
        <v>32</v>
      </c>
      <c r="C1342">
        <v>2</v>
      </c>
      <c r="D1342" t="s">
        <v>29</v>
      </c>
      <c r="E1342" t="s">
        <v>30</v>
      </c>
      <c r="F1342">
        <v>3</v>
      </c>
      <c r="G1342" s="7">
        <v>5673</v>
      </c>
      <c r="H1342" t="s">
        <v>25</v>
      </c>
      <c r="I1342">
        <v>3</v>
      </c>
      <c r="J1342">
        <v>10</v>
      </c>
      <c r="K1342" s="5">
        <v>0.12</v>
      </c>
      <c r="L1342" s="5">
        <v>0.1</v>
      </c>
      <c r="M1342" s="6">
        <f t="shared" si="60"/>
        <v>1.999999999999999E-2</v>
      </c>
      <c r="N1342" s="8">
        <f t="shared" si="61"/>
        <v>1134.6000000000001</v>
      </c>
      <c r="O1342">
        <v>4500</v>
      </c>
      <c r="P1342" t="str">
        <f t="shared" si="62"/>
        <v>low</v>
      </c>
      <c r="Q1342" t="s">
        <v>26</v>
      </c>
      <c r="R1342">
        <v>1266</v>
      </c>
      <c r="S1342" t="s">
        <v>27</v>
      </c>
      <c r="T1342">
        <v>10</v>
      </c>
      <c r="U1342">
        <v>4</v>
      </c>
      <c r="V1342" t="s">
        <v>49</v>
      </c>
      <c r="W1342">
        <v>63</v>
      </c>
      <c r="X1342">
        <v>2</v>
      </c>
      <c r="Y1342">
        <v>2</v>
      </c>
      <c r="Z1342" t="s">
        <v>37</v>
      </c>
      <c r="AA1342">
        <v>6060</v>
      </c>
      <c r="AB1342">
        <v>1</v>
      </c>
      <c r="AC1342">
        <v>13</v>
      </c>
      <c r="AD1342">
        <v>3</v>
      </c>
      <c r="AE1342">
        <v>1</v>
      </c>
      <c r="AF1342">
        <v>1</v>
      </c>
      <c r="AG1342">
        <v>10</v>
      </c>
      <c r="AH1342">
        <v>4</v>
      </c>
      <c r="AI1342">
        <v>9</v>
      </c>
      <c r="AJ1342">
        <v>1</v>
      </c>
      <c r="AK1342" t="str">
        <f>IF(Table2[[#This Row],[Alpha]]&gt;3%,"high performer",IF(Table2[[#This Row],[Alpha]]&gt;0%,"average performer","low performer"))</f>
        <v>average performer</v>
      </c>
      <c r="AL1342" s="8">
        <v>6128.8771745135982</v>
      </c>
      <c r="AM1342">
        <f>Table2[[#This Row],[Salary]]/Table2[[#This Row],[Market Salary]]</f>
        <v>0.92561815785616919</v>
      </c>
      <c r="AN1342" t="str">
        <f>IF(AND(Table2[[#This Row],[Alpha]]&gt;3%,Table2[[#This Row],[Salary]]&lt;MEDIAN(G:G)),"Underpaid",IF(AND(Table2[[#This Row],[Alpha]]&lt;0,Table2[[#This Row],[Salary]]&gt;MEDIAN(G:G)),"Overpaid","Fair"))</f>
        <v>Fair</v>
      </c>
      <c r="AO1342" t="str">
        <f>IF(AND(Table2[[#This Row],[Alpha]]&gt;3%,Table2[[#This Row],[Tenure]]&gt;5),"Ready Now",IF(AND(Table2[[#This Row],[Alpha]]&gt;0,Table2[[#This Row],[Tenure]]&gt;3),"Ready Soon","Not Ready"))</f>
        <v>Ready Soon</v>
      </c>
    </row>
    <row r="1343" spans="1:41" x14ac:dyDescent="0.35">
      <c r="A1343">
        <v>31</v>
      </c>
      <c r="B1343" t="s">
        <v>32</v>
      </c>
      <c r="C1343">
        <v>2</v>
      </c>
      <c r="D1343" t="s">
        <v>35</v>
      </c>
      <c r="E1343" t="s">
        <v>39</v>
      </c>
      <c r="F1343">
        <v>3</v>
      </c>
      <c r="G1343" s="7">
        <v>4197</v>
      </c>
      <c r="H1343" t="s">
        <v>32</v>
      </c>
      <c r="I1343">
        <v>3</v>
      </c>
      <c r="J1343">
        <v>10</v>
      </c>
      <c r="K1343" s="5">
        <v>0.15</v>
      </c>
      <c r="L1343" s="5">
        <v>0.11</v>
      </c>
      <c r="M1343" s="6">
        <f t="shared" si="60"/>
        <v>3.9999999999999994E-2</v>
      </c>
      <c r="N1343" s="8">
        <f t="shared" si="61"/>
        <v>839.40000000000009</v>
      </c>
      <c r="O1343">
        <v>1200</v>
      </c>
      <c r="P1343" t="str">
        <f t="shared" si="62"/>
        <v>low</v>
      </c>
      <c r="Q1343" t="s">
        <v>26</v>
      </c>
      <c r="R1343">
        <v>311</v>
      </c>
      <c r="S1343" t="s">
        <v>34</v>
      </c>
      <c r="T1343">
        <v>20</v>
      </c>
      <c r="U1343">
        <v>3</v>
      </c>
      <c r="V1343" t="s">
        <v>28</v>
      </c>
      <c r="W1343">
        <v>89</v>
      </c>
      <c r="X1343">
        <v>3</v>
      </c>
      <c r="Y1343">
        <v>2</v>
      </c>
      <c r="Z1343" t="s">
        <v>41</v>
      </c>
      <c r="AA1343">
        <v>18624</v>
      </c>
      <c r="AB1343">
        <v>1</v>
      </c>
      <c r="AC1343">
        <v>11</v>
      </c>
      <c r="AD1343">
        <v>3</v>
      </c>
      <c r="AE1343">
        <v>1</v>
      </c>
      <c r="AF1343">
        <v>1</v>
      </c>
      <c r="AG1343">
        <v>10</v>
      </c>
      <c r="AH1343">
        <v>2</v>
      </c>
      <c r="AI1343">
        <v>8</v>
      </c>
      <c r="AJ1343">
        <v>0</v>
      </c>
      <c r="AK1343" t="str">
        <f>IF(Table2[[#This Row],[Alpha]]&gt;3%,"high performer",IF(Table2[[#This Row],[Alpha]]&gt;0%,"average performer","low performer"))</f>
        <v>high performer</v>
      </c>
      <c r="AL1343" s="8">
        <v>4674.534325289289</v>
      </c>
      <c r="AM1343">
        <f>Table2[[#This Row],[Salary]]/Table2[[#This Row],[Market Salary]]</f>
        <v>0.89784344448904307</v>
      </c>
      <c r="AN1343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343" t="str">
        <f>IF(AND(Table2[[#This Row],[Alpha]]&gt;3%,Table2[[#This Row],[Tenure]]&gt;5),"Ready Now",IF(AND(Table2[[#This Row],[Alpha]]&gt;0,Table2[[#This Row],[Tenure]]&gt;3),"Ready Soon","Not Ready"))</f>
        <v>Ready Now</v>
      </c>
    </row>
    <row r="1344" spans="1:41" x14ac:dyDescent="0.35">
      <c r="A1344">
        <v>34</v>
      </c>
      <c r="B1344" t="s">
        <v>32</v>
      </c>
      <c r="C1344">
        <v>3</v>
      </c>
      <c r="D1344" t="s">
        <v>35</v>
      </c>
      <c r="E1344" t="s">
        <v>30</v>
      </c>
      <c r="F1344">
        <v>4</v>
      </c>
      <c r="G1344" s="7">
        <v>9713</v>
      </c>
      <c r="H1344" t="s">
        <v>25</v>
      </c>
      <c r="I1344">
        <v>3</v>
      </c>
      <c r="J1344">
        <v>5</v>
      </c>
      <c r="K1344" s="5">
        <v>0.12</v>
      </c>
      <c r="L1344" s="5">
        <v>0.11</v>
      </c>
      <c r="M1344" s="6">
        <f t="shared" si="60"/>
        <v>9.999999999999995E-3</v>
      </c>
      <c r="N1344" s="8">
        <f t="shared" si="61"/>
        <v>1942.6000000000001</v>
      </c>
      <c r="O1344">
        <v>3000</v>
      </c>
      <c r="P1344" t="str">
        <f t="shared" si="62"/>
        <v>low</v>
      </c>
      <c r="Q1344" t="s">
        <v>26</v>
      </c>
      <c r="R1344">
        <v>1480</v>
      </c>
      <c r="S1344" t="s">
        <v>27</v>
      </c>
      <c r="T1344">
        <v>4</v>
      </c>
      <c r="U1344">
        <v>3</v>
      </c>
      <c r="V1344" t="s">
        <v>28</v>
      </c>
      <c r="W1344">
        <v>64</v>
      </c>
      <c r="X1344">
        <v>3</v>
      </c>
      <c r="Y1344">
        <v>3</v>
      </c>
      <c r="Z1344" t="s">
        <v>37</v>
      </c>
      <c r="AA1344">
        <v>24444</v>
      </c>
      <c r="AB1344">
        <v>2</v>
      </c>
      <c r="AC1344">
        <v>13</v>
      </c>
      <c r="AD1344">
        <v>3</v>
      </c>
      <c r="AE1344">
        <v>4</v>
      </c>
      <c r="AF1344">
        <v>3</v>
      </c>
      <c r="AG1344">
        <v>9</v>
      </c>
      <c r="AH1344">
        <v>3</v>
      </c>
      <c r="AI1344">
        <v>3</v>
      </c>
      <c r="AJ1344">
        <v>1</v>
      </c>
      <c r="AK1344" t="str">
        <f>IF(Table2[[#This Row],[Alpha]]&gt;3%,"high performer",IF(Table2[[#This Row],[Alpha]]&gt;0%,"average performer","low performer"))</f>
        <v>average performer</v>
      </c>
      <c r="AL1344" s="8">
        <v>10810.208525200931</v>
      </c>
      <c r="AM1344">
        <f>Table2[[#This Row],[Salary]]/Table2[[#This Row],[Market Salary]]</f>
        <v>0.89850255685234004</v>
      </c>
      <c r="AN1344" t="str">
        <f>IF(AND(Table2[[#This Row],[Alpha]]&gt;3%,Table2[[#This Row],[Salary]]&lt;MEDIAN(G:G)),"Underpaid",IF(AND(Table2[[#This Row],[Alpha]]&lt;0,Table2[[#This Row],[Salary]]&gt;MEDIAN(G:G)),"Overpaid","Fair"))</f>
        <v>Fair</v>
      </c>
      <c r="AO1344" t="str">
        <f>IF(AND(Table2[[#This Row],[Alpha]]&gt;3%,Table2[[#This Row],[Tenure]]&gt;5),"Ready Now",IF(AND(Table2[[#This Row],[Alpha]]&gt;0,Table2[[#This Row],[Tenure]]&gt;3),"Ready Soon","Not Ready"))</f>
        <v>Ready Soon</v>
      </c>
    </row>
    <row r="1345" spans="1:41" x14ac:dyDescent="0.35">
      <c r="A1345">
        <v>29</v>
      </c>
      <c r="B1345" t="s">
        <v>32</v>
      </c>
      <c r="C1345">
        <v>4</v>
      </c>
      <c r="D1345" t="s">
        <v>35</v>
      </c>
      <c r="E1345" t="s">
        <v>39</v>
      </c>
      <c r="F1345">
        <v>1</v>
      </c>
      <c r="G1345" s="7">
        <v>2062</v>
      </c>
      <c r="H1345" t="s">
        <v>32</v>
      </c>
      <c r="I1345">
        <v>3</v>
      </c>
      <c r="J1345">
        <v>3</v>
      </c>
      <c r="K1345" s="5">
        <v>0.1</v>
      </c>
      <c r="L1345" s="5">
        <v>0.1</v>
      </c>
      <c r="M1345" s="6">
        <f t="shared" si="60"/>
        <v>0</v>
      </c>
      <c r="N1345" s="8">
        <f t="shared" si="61"/>
        <v>412.40000000000003</v>
      </c>
      <c r="O1345">
        <v>1200</v>
      </c>
      <c r="P1345" t="str">
        <f t="shared" si="62"/>
        <v>medium</v>
      </c>
      <c r="Q1345" t="s">
        <v>26</v>
      </c>
      <c r="R1345">
        <v>592</v>
      </c>
      <c r="S1345" t="s">
        <v>34</v>
      </c>
      <c r="T1345">
        <v>7</v>
      </c>
      <c r="U1345">
        <v>3</v>
      </c>
      <c r="V1345" t="s">
        <v>28</v>
      </c>
      <c r="W1345">
        <v>59</v>
      </c>
      <c r="X1345">
        <v>3</v>
      </c>
      <c r="Y1345">
        <v>1</v>
      </c>
      <c r="Z1345" t="s">
        <v>31</v>
      </c>
      <c r="AA1345">
        <v>19384</v>
      </c>
      <c r="AB1345">
        <v>3</v>
      </c>
      <c r="AC1345">
        <v>14</v>
      </c>
      <c r="AD1345">
        <v>3</v>
      </c>
      <c r="AE1345">
        <v>2</v>
      </c>
      <c r="AF1345">
        <v>0</v>
      </c>
      <c r="AG1345">
        <v>11</v>
      </c>
      <c r="AH1345">
        <v>2</v>
      </c>
      <c r="AI1345">
        <v>2</v>
      </c>
      <c r="AJ1345">
        <v>1</v>
      </c>
      <c r="AK1345" t="str">
        <f>IF(Table2[[#This Row],[Alpha]]&gt;3%,"high performer",IF(Table2[[#This Row],[Alpha]]&gt;0%,"average performer","low performer"))</f>
        <v>low performer</v>
      </c>
      <c r="AL1345" s="8">
        <v>2395.8167978649012</v>
      </c>
      <c r="AM1345">
        <f>Table2[[#This Row],[Salary]]/Table2[[#This Row],[Market Salary]]</f>
        <v>0.86066680968161202</v>
      </c>
      <c r="AN1345" t="str">
        <f>IF(AND(Table2[[#This Row],[Alpha]]&gt;3%,Table2[[#This Row],[Salary]]&lt;MEDIAN(G:G)),"Underpaid",IF(AND(Table2[[#This Row],[Alpha]]&lt;0,Table2[[#This Row],[Salary]]&gt;MEDIAN(G:G)),"Overpaid","Fair"))</f>
        <v>Fair</v>
      </c>
      <c r="AO1345" t="str">
        <f>IF(AND(Table2[[#This Row],[Alpha]]&gt;3%,Table2[[#This Row],[Tenure]]&gt;5),"Ready Now",IF(AND(Table2[[#This Row],[Alpha]]&gt;0,Table2[[#This Row],[Tenure]]&gt;3),"Ready Soon","Not Ready"))</f>
        <v>Not Ready</v>
      </c>
    </row>
    <row r="1346" spans="1:41" x14ac:dyDescent="0.35">
      <c r="A1346">
        <v>37</v>
      </c>
      <c r="B1346" t="s">
        <v>32</v>
      </c>
      <c r="C1346">
        <v>4</v>
      </c>
      <c r="D1346" t="s">
        <v>35</v>
      </c>
      <c r="E1346" t="s">
        <v>36</v>
      </c>
      <c r="F1346">
        <v>1</v>
      </c>
      <c r="G1346" s="7">
        <v>4284</v>
      </c>
      <c r="H1346" t="s">
        <v>25</v>
      </c>
      <c r="I1346">
        <v>3</v>
      </c>
      <c r="J1346">
        <v>5</v>
      </c>
      <c r="K1346" s="5">
        <v>0.15</v>
      </c>
      <c r="L1346" s="5">
        <v>0.1</v>
      </c>
      <c r="M1346" s="6">
        <f t="shared" ref="M1346:M1409" si="63">K1346-L1346</f>
        <v>4.9999999999999989E-2</v>
      </c>
      <c r="N1346" s="8">
        <f t="shared" ref="N1346:N1409" si="64">G1346 * 0.2</f>
        <v>856.80000000000007</v>
      </c>
      <c r="O1346">
        <v>500</v>
      </c>
      <c r="P1346" t="str">
        <f t="shared" si="62"/>
        <v>low</v>
      </c>
      <c r="Q1346" t="s">
        <v>26</v>
      </c>
      <c r="R1346">
        <v>783</v>
      </c>
      <c r="S1346" t="s">
        <v>34</v>
      </c>
      <c r="T1346">
        <v>7</v>
      </c>
      <c r="U1346">
        <v>4</v>
      </c>
      <c r="V1346" t="s">
        <v>40</v>
      </c>
      <c r="W1346">
        <v>78</v>
      </c>
      <c r="X1346">
        <v>3</v>
      </c>
      <c r="Y1346">
        <v>2</v>
      </c>
      <c r="Z1346" t="s">
        <v>37</v>
      </c>
      <c r="AA1346">
        <v>13588</v>
      </c>
      <c r="AB1346">
        <v>5</v>
      </c>
      <c r="AC1346">
        <v>22</v>
      </c>
      <c r="AD1346">
        <v>4</v>
      </c>
      <c r="AE1346">
        <v>3</v>
      </c>
      <c r="AF1346">
        <v>1</v>
      </c>
      <c r="AG1346">
        <v>16</v>
      </c>
      <c r="AH1346">
        <v>2</v>
      </c>
      <c r="AI1346">
        <v>3</v>
      </c>
      <c r="AJ1346">
        <v>0</v>
      </c>
      <c r="AK1346" t="str">
        <f>IF(Table2[[#This Row],[Alpha]]&gt;3%,"high performer",IF(Table2[[#This Row],[Alpha]]&gt;0%,"average performer","low performer"))</f>
        <v>high performer</v>
      </c>
      <c r="AL1346" s="8">
        <v>4671.0645755396235</v>
      </c>
      <c r="AM1346">
        <f>Table2[[#This Row],[Salary]]/Table2[[#This Row],[Market Salary]]</f>
        <v>0.91713568303754223</v>
      </c>
      <c r="AN1346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346" t="str">
        <f>IF(AND(Table2[[#This Row],[Alpha]]&gt;3%,Table2[[#This Row],[Tenure]]&gt;5),"Ready Now",IF(AND(Table2[[#This Row],[Alpha]]&gt;0,Table2[[#This Row],[Tenure]]&gt;3),"Ready Soon","Not Ready"))</f>
        <v>Ready Soon</v>
      </c>
    </row>
    <row r="1347" spans="1:41" x14ac:dyDescent="0.35">
      <c r="A1347">
        <v>35</v>
      </c>
      <c r="B1347" t="s">
        <v>32</v>
      </c>
      <c r="C1347">
        <v>4</v>
      </c>
      <c r="D1347" t="s">
        <v>29</v>
      </c>
      <c r="E1347" t="s">
        <v>42</v>
      </c>
      <c r="F1347">
        <v>2</v>
      </c>
      <c r="G1347" s="7">
        <v>4788</v>
      </c>
      <c r="H1347" t="s">
        <v>25</v>
      </c>
      <c r="I1347">
        <v>3</v>
      </c>
      <c r="J1347">
        <v>3</v>
      </c>
      <c r="K1347" s="5">
        <v>0.12</v>
      </c>
      <c r="L1347" s="5">
        <v>0.11</v>
      </c>
      <c r="M1347" s="6">
        <f t="shared" si="63"/>
        <v>9.999999999999995E-3</v>
      </c>
      <c r="N1347" s="8">
        <f t="shared" si="64"/>
        <v>957.6</v>
      </c>
      <c r="O1347">
        <v>1200</v>
      </c>
      <c r="P1347" t="str">
        <f t="shared" ref="P1347:P1410" si="65">IF(G1346&lt;7000,"low",IF(G1346&lt;14000,"medium","High"))</f>
        <v>low</v>
      </c>
      <c r="Q1347" t="s">
        <v>26</v>
      </c>
      <c r="R1347">
        <v>219</v>
      </c>
      <c r="S1347" t="s">
        <v>34</v>
      </c>
      <c r="T1347">
        <v>16</v>
      </c>
      <c r="U1347">
        <v>2</v>
      </c>
      <c r="V1347" t="s">
        <v>38</v>
      </c>
      <c r="W1347">
        <v>44</v>
      </c>
      <c r="X1347">
        <v>2</v>
      </c>
      <c r="Y1347">
        <v>2</v>
      </c>
      <c r="Z1347" t="s">
        <v>37</v>
      </c>
      <c r="AA1347">
        <v>25388</v>
      </c>
      <c r="AB1347">
        <v>0</v>
      </c>
      <c r="AC1347">
        <v>11</v>
      </c>
      <c r="AD1347">
        <v>3</v>
      </c>
      <c r="AE1347">
        <v>4</v>
      </c>
      <c r="AF1347">
        <v>0</v>
      </c>
      <c r="AG1347">
        <v>4</v>
      </c>
      <c r="AH1347">
        <v>2</v>
      </c>
      <c r="AI1347">
        <v>2</v>
      </c>
      <c r="AJ1347">
        <v>0</v>
      </c>
      <c r="AK1347" t="str">
        <f>IF(Table2[[#This Row],[Alpha]]&gt;3%,"high performer",IF(Table2[[#This Row],[Alpha]]&gt;0%,"average performer","low performer"))</f>
        <v>average performer</v>
      </c>
      <c r="AL1347" s="8">
        <v>5734.8499802885326</v>
      </c>
      <c r="AM1347">
        <f>Table2[[#This Row],[Salary]]/Table2[[#This Row],[Market Salary]]</f>
        <v>0.83489542297654062</v>
      </c>
      <c r="AN1347" t="str">
        <f>IF(AND(Table2[[#This Row],[Alpha]]&gt;3%,Table2[[#This Row],[Salary]]&lt;MEDIAN(G:G)),"Underpaid",IF(AND(Table2[[#This Row],[Alpha]]&lt;0,Table2[[#This Row],[Salary]]&gt;MEDIAN(G:G)),"Overpaid","Fair"))</f>
        <v>Fair</v>
      </c>
      <c r="AO1347" t="str">
        <f>IF(AND(Table2[[#This Row],[Alpha]]&gt;3%,Table2[[#This Row],[Tenure]]&gt;5),"Ready Now",IF(AND(Table2[[#This Row],[Alpha]]&gt;0,Table2[[#This Row],[Tenure]]&gt;3),"Ready Soon","Not Ready"))</f>
        <v>Not Ready</v>
      </c>
    </row>
    <row r="1348" spans="1:41" x14ac:dyDescent="0.35">
      <c r="A1348">
        <v>45</v>
      </c>
      <c r="B1348" t="s">
        <v>32</v>
      </c>
      <c r="C1348">
        <v>2</v>
      </c>
      <c r="D1348" t="s">
        <v>29</v>
      </c>
      <c r="E1348" t="s">
        <v>42</v>
      </c>
      <c r="F1348">
        <v>4</v>
      </c>
      <c r="G1348" s="7">
        <v>5906</v>
      </c>
      <c r="H1348" t="s">
        <v>32</v>
      </c>
      <c r="I1348">
        <v>2</v>
      </c>
      <c r="J1348">
        <v>9</v>
      </c>
      <c r="K1348" s="5">
        <v>0.15</v>
      </c>
      <c r="L1348" s="5">
        <v>0.09</v>
      </c>
      <c r="M1348" s="6">
        <f t="shared" si="63"/>
        <v>0.06</v>
      </c>
      <c r="N1348" s="8">
        <f t="shared" si="64"/>
        <v>1181.2</v>
      </c>
      <c r="O1348">
        <v>500</v>
      </c>
      <c r="P1348" t="str">
        <f t="shared" si="65"/>
        <v>low</v>
      </c>
      <c r="Q1348" t="s">
        <v>26</v>
      </c>
      <c r="R1348">
        <v>556</v>
      </c>
      <c r="S1348" t="s">
        <v>34</v>
      </c>
      <c r="T1348">
        <v>25</v>
      </c>
      <c r="U1348">
        <v>2</v>
      </c>
      <c r="V1348" t="s">
        <v>28</v>
      </c>
      <c r="W1348">
        <v>93</v>
      </c>
      <c r="X1348">
        <v>2</v>
      </c>
      <c r="Y1348">
        <v>2</v>
      </c>
      <c r="Z1348" t="s">
        <v>37</v>
      </c>
      <c r="AA1348">
        <v>23888</v>
      </c>
      <c r="AB1348">
        <v>0</v>
      </c>
      <c r="AC1348">
        <v>13</v>
      </c>
      <c r="AD1348">
        <v>3</v>
      </c>
      <c r="AE1348">
        <v>4</v>
      </c>
      <c r="AF1348">
        <v>2</v>
      </c>
      <c r="AG1348">
        <v>10</v>
      </c>
      <c r="AH1348">
        <v>2</v>
      </c>
      <c r="AI1348">
        <v>8</v>
      </c>
      <c r="AJ1348">
        <v>3</v>
      </c>
      <c r="AK1348" t="str">
        <f>IF(Table2[[#This Row],[Alpha]]&gt;3%,"high performer",IF(Table2[[#This Row],[Alpha]]&gt;0%,"average performer","low performer"))</f>
        <v>high performer</v>
      </c>
      <c r="AL1348" s="8">
        <v>6682.2640094815779</v>
      </c>
      <c r="AM1348">
        <f>Table2[[#This Row],[Salary]]/Table2[[#This Row],[Market Salary]]</f>
        <v>0.88383218496304194</v>
      </c>
      <c r="AN1348" t="str">
        <f>IF(AND(Table2[[#This Row],[Alpha]]&gt;3%,Table2[[#This Row],[Salary]]&lt;MEDIAN(G:G)),"Underpaid",IF(AND(Table2[[#This Row],[Alpha]]&lt;0,Table2[[#This Row],[Salary]]&gt;MEDIAN(G:G)),"Overpaid","Fair"))</f>
        <v>Fair</v>
      </c>
      <c r="AO1348" t="str">
        <f>IF(AND(Table2[[#This Row],[Alpha]]&gt;3%,Table2[[#This Row],[Tenure]]&gt;5),"Ready Now",IF(AND(Table2[[#This Row],[Alpha]]&gt;0,Table2[[#This Row],[Tenure]]&gt;3),"Ready Soon","Not Ready"))</f>
        <v>Ready Now</v>
      </c>
    </row>
    <row r="1349" spans="1:41" x14ac:dyDescent="0.35">
      <c r="A1349">
        <v>36</v>
      </c>
      <c r="B1349" t="s">
        <v>32</v>
      </c>
      <c r="C1349">
        <v>2</v>
      </c>
      <c r="D1349" t="s">
        <v>35</v>
      </c>
      <c r="E1349" t="s">
        <v>50</v>
      </c>
      <c r="F1349">
        <v>4</v>
      </c>
      <c r="G1349" s="7">
        <v>3886</v>
      </c>
      <c r="H1349" t="s">
        <v>32</v>
      </c>
      <c r="I1349">
        <v>2</v>
      </c>
      <c r="J1349">
        <v>10</v>
      </c>
      <c r="K1349" s="5">
        <v>0.15</v>
      </c>
      <c r="L1349" s="5">
        <v>0.1</v>
      </c>
      <c r="M1349" s="6">
        <f t="shared" si="63"/>
        <v>4.9999999999999989E-2</v>
      </c>
      <c r="N1349" s="8">
        <f t="shared" si="64"/>
        <v>777.2</v>
      </c>
      <c r="O1349">
        <v>4500</v>
      </c>
      <c r="P1349" t="str">
        <f t="shared" si="65"/>
        <v>low</v>
      </c>
      <c r="Q1349" t="s">
        <v>33</v>
      </c>
      <c r="R1349">
        <v>1213</v>
      </c>
      <c r="S1349" t="s">
        <v>50</v>
      </c>
      <c r="T1349">
        <v>2</v>
      </c>
      <c r="U1349">
        <v>1</v>
      </c>
      <c r="V1349" t="s">
        <v>50</v>
      </c>
      <c r="W1349">
        <v>94</v>
      </c>
      <c r="X1349">
        <v>2</v>
      </c>
      <c r="Y1349">
        <v>2</v>
      </c>
      <c r="Z1349" t="s">
        <v>31</v>
      </c>
      <c r="AA1349">
        <v>4223</v>
      </c>
      <c r="AB1349">
        <v>1</v>
      </c>
      <c r="AC1349">
        <v>21</v>
      </c>
      <c r="AD1349">
        <v>4</v>
      </c>
      <c r="AE1349">
        <v>4</v>
      </c>
      <c r="AF1349">
        <v>0</v>
      </c>
      <c r="AG1349">
        <v>10</v>
      </c>
      <c r="AH1349">
        <v>2</v>
      </c>
      <c r="AI1349">
        <v>1</v>
      </c>
      <c r="AJ1349">
        <v>0</v>
      </c>
      <c r="AK1349" t="str">
        <f>IF(Table2[[#This Row],[Alpha]]&gt;3%,"high performer",IF(Table2[[#This Row],[Alpha]]&gt;0%,"average performer","low performer"))</f>
        <v>high performer</v>
      </c>
      <c r="AL1349" s="8">
        <v>4513.4201439265835</v>
      </c>
      <c r="AM1349">
        <f>Table2[[#This Row],[Salary]]/Table2[[#This Row],[Market Salary]]</f>
        <v>0.86098787085645856</v>
      </c>
      <c r="AN1349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349" t="str">
        <f>IF(AND(Table2[[#This Row],[Alpha]]&gt;3%,Table2[[#This Row],[Tenure]]&gt;5),"Ready Now",IF(AND(Table2[[#This Row],[Alpha]]&gt;0,Table2[[#This Row],[Tenure]]&gt;3),"Ready Soon","Not Ready"))</f>
        <v>Ready Now</v>
      </c>
    </row>
    <row r="1350" spans="1:41" x14ac:dyDescent="0.35">
      <c r="A1350">
        <v>40</v>
      </c>
      <c r="B1350" t="s">
        <v>32</v>
      </c>
      <c r="C1350">
        <v>1</v>
      </c>
      <c r="D1350" t="s">
        <v>35</v>
      </c>
      <c r="E1350" t="s">
        <v>45</v>
      </c>
      <c r="F1350">
        <v>1</v>
      </c>
      <c r="G1350" s="7">
        <v>16823</v>
      </c>
      <c r="H1350" t="s">
        <v>32</v>
      </c>
      <c r="I1350">
        <v>3</v>
      </c>
      <c r="J1350">
        <v>19</v>
      </c>
      <c r="K1350" s="5">
        <v>0.08</v>
      </c>
      <c r="L1350" s="5">
        <v>7.0000000000000007E-2</v>
      </c>
      <c r="M1350" s="6">
        <f t="shared" si="63"/>
        <v>9.999999999999995E-3</v>
      </c>
      <c r="N1350" s="8">
        <f t="shared" si="64"/>
        <v>3364.6000000000004</v>
      </c>
      <c r="O1350">
        <v>500</v>
      </c>
      <c r="P1350" t="str">
        <f t="shared" si="65"/>
        <v>low</v>
      </c>
      <c r="Q1350" t="s">
        <v>26</v>
      </c>
      <c r="R1350">
        <v>1137</v>
      </c>
      <c r="S1350" t="s">
        <v>34</v>
      </c>
      <c r="T1350">
        <v>1</v>
      </c>
      <c r="U1350">
        <v>4</v>
      </c>
      <c r="V1350" t="s">
        <v>28</v>
      </c>
      <c r="W1350">
        <v>98</v>
      </c>
      <c r="X1350">
        <v>3</v>
      </c>
      <c r="Y1350">
        <v>4</v>
      </c>
      <c r="Z1350" t="s">
        <v>41</v>
      </c>
      <c r="AA1350">
        <v>18991</v>
      </c>
      <c r="AB1350">
        <v>2</v>
      </c>
      <c r="AC1350">
        <v>11</v>
      </c>
      <c r="AD1350">
        <v>3</v>
      </c>
      <c r="AE1350">
        <v>1</v>
      </c>
      <c r="AF1350">
        <v>1</v>
      </c>
      <c r="AG1350">
        <v>22</v>
      </c>
      <c r="AH1350">
        <v>3</v>
      </c>
      <c r="AI1350">
        <v>7</v>
      </c>
      <c r="AJ1350">
        <v>11</v>
      </c>
      <c r="AK1350" t="str">
        <f>IF(Table2[[#This Row],[Alpha]]&gt;3%,"high performer",IF(Table2[[#This Row],[Alpha]]&gt;0%,"average performer","low performer"))</f>
        <v>average performer</v>
      </c>
      <c r="AL1350" s="8">
        <v>21489.14854052342</v>
      </c>
      <c r="AM1350">
        <f>Table2[[#This Row],[Salary]]/Table2[[#This Row],[Market Salary]]</f>
        <v>0.78286024075248151</v>
      </c>
      <c r="AN1350" t="str">
        <f>IF(AND(Table2[[#This Row],[Alpha]]&gt;3%,Table2[[#This Row],[Salary]]&lt;MEDIAN(G:G)),"Underpaid",IF(AND(Table2[[#This Row],[Alpha]]&lt;0,Table2[[#This Row],[Salary]]&gt;MEDIAN(G:G)),"Overpaid","Fair"))</f>
        <v>Fair</v>
      </c>
      <c r="AO1350" t="str">
        <f>IF(AND(Table2[[#This Row],[Alpha]]&gt;3%,Table2[[#This Row],[Tenure]]&gt;5),"Ready Now",IF(AND(Table2[[#This Row],[Alpha]]&gt;0,Table2[[#This Row],[Tenure]]&gt;3),"Ready Soon","Not Ready"))</f>
        <v>Ready Soon</v>
      </c>
    </row>
    <row r="1351" spans="1:41" x14ac:dyDescent="0.35">
      <c r="A1351">
        <v>26</v>
      </c>
      <c r="B1351" t="s">
        <v>32</v>
      </c>
      <c r="C1351">
        <v>2</v>
      </c>
      <c r="D1351" t="s">
        <v>29</v>
      </c>
      <c r="E1351" t="s">
        <v>36</v>
      </c>
      <c r="F1351">
        <v>3</v>
      </c>
      <c r="G1351" s="7">
        <v>2933</v>
      </c>
      <c r="H1351" t="s">
        <v>25</v>
      </c>
      <c r="I1351">
        <v>2</v>
      </c>
      <c r="J1351">
        <v>1</v>
      </c>
      <c r="K1351" s="5">
        <v>0.1</v>
      </c>
      <c r="L1351" s="5">
        <v>7.0000000000000007E-2</v>
      </c>
      <c r="M1351" s="6">
        <f t="shared" si="63"/>
        <v>0.03</v>
      </c>
      <c r="N1351" s="8">
        <f t="shared" si="64"/>
        <v>586.6</v>
      </c>
      <c r="O1351">
        <v>4500</v>
      </c>
      <c r="P1351" t="str">
        <f t="shared" si="65"/>
        <v>High</v>
      </c>
      <c r="Q1351" t="s">
        <v>26</v>
      </c>
      <c r="R1351">
        <v>482</v>
      </c>
      <c r="S1351" t="s">
        <v>34</v>
      </c>
      <c r="T1351">
        <v>1</v>
      </c>
      <c r="U1351">
        <v>2</v>
      </c>
      <c r="V1351" t="s">
        <v>28</v>
      </c>
      <c r="W1351">
        <v>90</v>
      </c>
      <c r="X1351">
        <v>2</v>
      </c>
      <c r="Y1351">
        <v>1</v>
      </c>
      <c r="Z1351" t="s">
        <v>37</v>
      </c>
      <c r="AA1351">
        <v>14908</v>
      </c>
      <c r="AB1351">
        <v>1</v>
      </c>
      <c r="AC1351">
        <v>13</v>
      </c>
      <c r="AD1351">
        <v>3</v>
      </c>
      <c r="AE1351">
        <v>3</v>
      </c>
      <c r="AF1351">
        <v>1</v>
      </c>
      <c r="AG1351">
        <v>1</v>
      </c>
      <c r="AH1351">
        <v>3</v>
      </c>
      <c r="AI1351">
        <v>0</v>
      </c>
      <c r="AJ1351">
        <v>1</v>
      </c>
      <c r="AK1351" t="str">
        <f>IF(Table2[[#This Row],[Alpha]]&gt;3%,"high performer",IF(Table2[[#This Row],[Alpha]]&gt;0%,"average performer","low performer"))</f>
        <v>average performer</v>
      </c>
      <c r="AL1351" s="8">
        <v>3351.9832164083318</v>
      </c>
      <c r="AM1351">
        <f>Table2[[#This Row],[Salary]]/Table2[[#This Row],[Market Salary]]</f>
        <v>0.87500438118026302</v>
      </c>
      <c r="AN1351" t="str">
        <f>IF(AND(Table2[[#This Row],[Alpha]]&gt;3%,Table2[[#This Row],[Salary]]&lt;MEDIAN(G:G)),"Underpaid",IF(AND(Table2[[#This Row],[Alpha]]&lt;0,Table2[[#This Row],[Salary]]&gt;MEDIAN(G:G)),"Overpaid","Fair"))</f>
        <v>Fair</v>
      </c>
      <c r="AO1351" t="str">
        <f>IF(AND(Table2[[#This Row],[Alpha]]&gt;3%,Table2[[#This Row],[Tenure]]&gt;5),"Ready Now",IF(AND(Table2[[#This Row],[Alpha]]&gt;0,Table2[[#This Row],[Tenure]]&gt;3),"Ready Soon","Not Ready"))</f>
        <v>Not Ready</v>
      </c>
    </row>
    <row r="1352" spans="1:41" x14ac:dyDescent="0.35">
      <c r="A1352">
        <v>27</v>
      </c>
      <c r="B1352" t="s">
        <v>32</v>
      </c>
      <c r="C1352">
        <v>1</v>
      </c>
      <c r="D1352" t="s">
        <v>29</v>
      </c>
      <c r="E1352" t="s">
        <v>30</v>
      </c>
      <c r="F1352">
        <v>3</v>
      </c>
      <c r="G1352" s="7">
        <v>6500</v>
      </c>
      <c r="H1352" t="s">
        <v>32</v>
      </c>
      <c r="I1352">
        <v>2</v>
      </c>
      <c r="J1352">
        <v>8</v>
      </c>
      <c r="K1352" s="5">
        <v>0.12</v>
      </c>
      <c r="L1352" s="5">
        <v>0.1</v>
      </c>
      <c r="M1352" s="6">
        <f t="shared" si="63"/>
        <v>1.999999999999999E-2</v>
      </c>
      <c r="N1352" s="8">
        <f t="shared" si="64"/>
        <v>1300</v>
      </c>
      <c r="O1352">
        <v>3000</v>
      </c>
      <c r="P1352" t="str">
        <f t="shared" si="65"/>
        <v>low</v>
      </c>
      <c r="Q1352" t="s">
        <v>26</v>
      </c>
      <c r="R1352">
        <v>511</v>
      </c>
      <c r="S1352" t="s">
        <v>27</v>
      </c>
      <c r="T1352">
        <v>2</v>
      </c>
      <c r="U1352">
        <v>2</v>
      </c>
      <c r="V1352" t="s">
        <v>40</v>
      </c>
      <c r="W1352">
        <v>89</v>
      </c>
      <c r="X1352">
        <v>4</v>
      </c>
      <c r="Y1352">
        <v>2</v>
      </c>
      <c r="Z1352" t="s">
        <v>31</v>
      </c>
      <c r="AA1352">
        <v>26997</v>
      </c>
      <c r="AB1352">
        <v>0</v>
      </c>
      <c r="AC1352">
        <v>14</v>
      </c>
      <c r="AD1352">
        <v>3</v>
      </c>
      <c r="AE1352">
        <v>2</v>
      </c>
      <c r="AF1352">
        <v>0</v>
      </c>
      <c r="AG1352">
        <v>9</v>
      </c>
      <c r="AH1352">
        <v>5</v>
      </c>
      <c r="AI1352">
        <v>7</v>
      </c>
      <c r="AJ1352">
        <v>0</v>
      </c>
      <c r="AK1352" t="str">
        <f>IF(Table2[[#This Row],[Alpha]]&gt;3%,"high performer",IF(Table2[[#This Row],[Alpha]]&gt;0%,"average performer","low performer"))</f>
        <v>average performer</v>
      </c>
      <c r="AL1352" s="8">
        <v>7909.7966843137419</v>
      </c>
      <c r="AM1352">
        <f>Table2[[#This Row],[Salary]]/Table2[[#This Row],[Market Salary]]</f>
        <v>0.82176574941432179</v>
      </c>
      <c r="AN1352" t="str">
        <f>IF(AND(Table2[[#This Row],[Alpha]]&gt;3%,Table2[[#This Row],[Salary]]&lt;MEDIAN(G:G)),"Underpaid",IF(AND(Table2[[#This Row],[Alpha]]&lt;0,Table2[[#This Row],[Salary]]&gt;MEDIAN(G:G)),"Overpaid","Fair"))</f>
        <v>Fair</v>
      </c>
      <c r="AO1352" t="str">
        <f>IF(AND(Table2[[#This Row],[Alpha]]&gt;3%,Table2[[#This Row],[Tenure]]&gt;5),"Ready Now",IF(AND(Table2[[#This Row],[Alpha]]&gt;0,Table2[[#This Row],[Tenure]]&gt;3),"Ready Soon","Not Ready"))</f>
        <v>Ready Soon</v>
      </c>
    </row>
    <row r="1353" spans="1:41" x14ac:dyDescent="0.35">
      <c r="A1353">
        <v>48</v>
      </c>
      <c r="B1353" t="s">
        <v>32</v>
      </c>
      <c r="C1353">
        <v>4</v>
      </c>
      <c r="D1353" t="s">
        <v>29</v>
      </c>
      <c r="E1353" t="s">
        <v>45</v>
      </c>
      <c r="F1353">
        <v>4</v>
      </c>
      <c r="G1353" s="7">
        <v>17174</v>
      </c>
      <c r="H1353" t="s">
        <v>32</v>
      </c>
      <c r="I1353">
        <v>3</v>
      </c>
      <c r="J1353">
        <v>22</v>
      </c>
      <c r="K1353" s="5">
        <v>0.12</v>
      </c>
      <c r="L1353" s="5">
        <v>0.1</v>
      </c>
      <c r="M1353" s="6">
        <f t="shared" si="63"/>
        <v>1.999999999999999E-2</v>
      </c>
      <c r="N1353" s="8">
        <f t="shared" si="64"/>
        <v>3434.8</v>
      </c>
      <c r="O1353">
        <v>500</v>
      </c>
      <c r="P1353" t="str">
        <f t="shared" si="65"/>
        <v>low</v>
      </c>
      <c r="Q1353" t="s">
        <v>33</v>
      </c>
      <c r="R1353">
        <v>117</v>
      </c>
      <c r="S1353" t="s">
        <v>34</v>
      </c>
      <c r="T1353">
        <v>22</v>
      </c>
      <c r="U1353">
        <v>3</v>
      </c>
      <c r="V1353" t="s">
        <v>40</v>
      </c>
      <c r="W1353">
        <v>58</v>
      </c>
      <c r="X1353">
        <v>3</v>
      </c>
      <c r="Y1353">
        <v>4</v>
      </c>
      <c r="Z1353" t="s">
        <v>41</v>
      </c>
      <c r="AA1353">
        <v>2437</v>
      </c>
      <c r="AB1353">
        <v>3</v>
      </c>
      <c r="AC1353">
        <v>11</v>
      </c>
      <c r="AD1353">
        <v>3</v>
      </c>
      <c r="AE1353">
        <v>2</v>
      </c>
      <c r="AF1353">
        <v>1</v>
      </c>
      <c r="AG1353">
        <v>24</v>
      </c>
      <c r="AH1353">
        <v>3</v>
      </c>
      <c r="AI1353">
        <v>17</v>
      </c>
      <c r="AJ1353">
        <v>4</v>
      </c>
      <c r="AK1353" t="str">
        <f>IF(Table2[[#This Row],[Alpha]]&gt;3%,"high performer",IF(Table2[[#This Row],[Alpha]]&gt;0%,"average performer","low performer"))</f>
        <v>average performer</v>
      </c>
      <c r="AL1353" s="8">
        <v>20900.98493261576</v>
      </c>
      <c r="AM1353">
        <f>Table2[[#This Row],[Salary]]/Table2[[#This Row],[Market Salary]]</f>
        <v>0.82168376539998167</v>
      </c>
      <c r="AN1353" t="str">
        <f>IF(AND(Table2[[#This Row],[Alpha]]&gt;3%,Table2[[#This Row],[Salary]]&lt;MEDIAN(G:G)),"Underpaid",IF(AND(Table2[[#This Row],[Alpha]]&lt;0,Table2[[#This Row],[Salary]]&gt;MEDIAN(G:G)),"Overpaid","Fair"))</f>
        <v>Fair</v>
      </c>
      <c r="AO1353" t="str">
        <f>IF(AND(Table2[[#This Row],[Alpha]]&gt;3%,Table2[[#This Row],[Tenure]]&gt;5),"Ready Now",IF(AND(Table2[[#This Row],[Alpha]]&gt;0,Table2[[#This Row],[Tenure]]&gt;3),"Ready Soon","Not Ready"))</f>
        <v>Ready Soon</v>
      </c>
    </row>
    <row r="1354" spans="1:41" x14ac:dyDescent="0.35">
      <c r="A1354">
        <v>44</v>
      </c>
      <c r="B1354" t="s">
        <v>32</v>
      </c>
      <c r="C1354">
        <v>2</v>
      </c>
      <c r="D1354" t="s">
        <v>35</v>
      </c>
      <c r="E1354" t="s">
        <v>43</v>
      </c>
      <c r="F1354">
        <v>1</v>
      </c>
      <c r="G1354" s="7">
        <v>5033</v>
      </c>
      <c r="H1354" t="s">
        <v>32</v>
      </c>
      <c r="I1354">
        <v>3</v>
      </c>
      <c r="J1354">
        <v>2</v>
      </c>
      <c r="K1354" s="5">
        <v>0.12</v>
      </c>
      <c r="L1354" s="5">
        <v>7.0000000000000007E-2</v>
      </c>
      <c r="M1354" s="6">
        <f t="shared" si="63"/>
        <v>4.9999999999999989E-2</v>
      </c>
      <c r="N1354" s="8">
        <f t="shared" si="64"/>
        <v>1006.6</v>
      </c>
      <c r="O1354">
        <v>4500</v>
      </c>
      <c r="P1354" t="str">
        <f t="shared" si="65"/>
        <v>High</v>
      </c>
      <c r="Q1354" t="s">
        <v>26</v>
      </c>
      <c r="R1354">
        <v>170</v>
      </c>
      <c r="S1354" t="s">
        <v>34</v>
      </c>
      <c r="T1354">
        <v>1</v>
      </c>
      <c r="U1354">
        <v>4</v>
      </c>
      <c r="V1354" t="s">
        <v>28</v>
      </c>
      <c r="W1354">
        <v>78</v>
      </c>
      <c r="X1354">
        <v>4</v>
      </c>
      <c r="Y1354">
        <v>2</v>
      </c>
      <c r="Z1354" t="s">
        <v>37</v>
      </c>
      <c r="AA1354">
        <v>9364</v>
      </c>
      <c r="AB1354">
        <v>2</v>
      </c>
      <c r="AC1354">
        <v>15</v>
      </c>
      <c r="AD1354">
        <v>3</v>
      </c>
      <c r="AE1354">
        <v>4</v>
      </c>
      <c r="AF1354">
        <v>1</v>
      </c>
      <c r="AG1354">
        <v>10</v>
      </c>
      <c r="AH1354">
        <v>5</v>
      </c>
      <c r="AI1354">
        <v>0</v>
      </c>
      <c r="AJ1354">
        <v>2</v>
      </c>
      <c r="AK1354" t="str">
        <f>IF(Table2[[#This Row],[Alpha]]&gt;3%,"high performer",IF(Table2[[#This Row],[Alpha]]&gt;0%,"average performer","low performer"))</f>
        <v>high performer</v>
      </c>
      <c r="AL1354" s="8">
        <v>5579.0008322540725</v>
      </c>
      <c r="AM1354">
        <f>Table2[[#This Row],[Salary]]/Table2[[#This Row],[Market Salary]]</f>
        <v>0.90213286416853378</v>
      </c>
      <c r="AN1354" t="str">
        <f>IF(AND(Table2[[#This Row],[Alpha]]&gt;3%,Table2[[#This Row],[Salary]]&lt;MEDIAN(G:G)),"Underpaid",IF(AND(Table2[[#This Row],[Alpha]]&lt;0,Table2[[#This Row],[Salary]]&gt;MEDIAN(G:G)),"Overpaid","Fair"))</f>
        <v>Fair</v>
      </c>
      <c r="AO1354" t="str">
        <f>IF(AND(Table2[[#This Row],[Alpha]]&gt;3%,Table2[[#This Row],[Tenure]]&gt;5),"Ready Now",IF(AND(Table2[[#This Row],[Alpha]]&gt;0,Table2[[#This Row],[Tenure]]&gt;3),"Ready Soon","Not Ready"))</f>
        <v>Not Ready</v>
      </c>
    </row>
    <row r="1355" spans="1:41" x14ac:dyDescent="0.35">
      <c r="A1355">
        <v>34</v>
      </c>
      <c r="B1355" t="s">
        <v>25</v>
      </c>
      <c r="C1355">
        <v>4</v>
      </c>
      <c r="D1355" t="s">
        <v>35</v>
      </c>
      <c r="E1355" t="s">
        <v>36</v>
      </c>
      <c r="F1355">
        <v>1</v>
      </c>
      <c r="G1355" s="7">
        <v>2307</v>
      </c>
      <c r="H1355" t="s">
        <v>25</v>
      </c>
      <c r="I1355">
        <v>3</v>
      </c>
      <c r="J1355">
        <v>5</v>
      </c>
      <c r="K1355" s="5">
        <v>0.1</v>
      </c>
      <c r="L1355" s="5">
        <v>7.0000000000000007E-2</v>
      </c>
      <c r="M1355" s="6">
        <f t="shared" si="63"/>
        <v>0.03</v>
      </c>
      <c r="N1355" s="8">
        <f t="shared" si="64"/>
        <v>461.40000000000003</v>
      </c>
      <c r="O1355">
        <v>4500</v>
      </c>
      <c r="P1355" t="str">
        <f t="shared" si="65"/>
        <v>low</v>
      </c>
      <c r="Q1355" t="s">
        <v>44</v>
      </c>
      <c r="R1355">
        <v>967</v>
      </c>
      <c r="S1355" t="s">
        <v>34</v>
      </c>
      <c r="T1355">
        <v>16</v>
      </c>
      <c r="U1355">
        <v>4</v>
      </c>
      <c r="V1355" t="s">
        <v>49</v>
      </c>
      <c r="W1355">
        <v>85</v>
      </c>
      <c r="X1355">
        <v>1</v>
      </c>
      <c r="Y1355">
        <v>1</v>
      </c>
      <c r="Z1355" t="s">
        <v>37</v>
      </c>
      <c r="AA1355">
        <v>14460</v>
      </c>
      <c r="AB1355">
        <v>1</v>
      </c>
      <c r="AC1355">
        <v>23</v>
      </c>
      <c r="AD1355">
        <v>4</v>
      </c>
      <c r="AE1355">
        <v>2</v>
      </c>
      <c r="AF1355">
        <v>1</v>
      </c>
      <c r="AG1355">
        <v>5</v>
      </c>
      <c r="AH1355">
        <v>2</v>
      </c>
      <c r="AI1355">
        <v>2</v>
      </c>
      <c r="AJ1355">
        <v>3</v>
      </c>
      <c r="AK1355" t="str">
        <f>IF(Table2[[#This Row],[Alpha]]&gt;3%,"high performer",IF(Table2[[#This Row],[Alpha]]&gt;0%,"average performer","low performer"))</f>
        <v>average performer</v>
      </c>
      <c r="AL1355" s="8">
        <v>2512.6295400417234</v>
      </c>
      <c r="AM1355">
        <f>Table2[[#This Row],[Salary]]/Table2[[#This Row],[Market Salary]]</f>
        <v>0.91816161644015826</v>
      </c>
      <c r="AN1355" t="str">
        <f>IF(AND(Table2[[#This Row],[Alpha]]&gt;3%,Table2[[#This Row],[Salary]]&lt;MEDIAN(G:G)),"Underpaid",IF(AND(Table2[[#This Row],[Alpha]]&lt;0,Table2[[#This Row],[Salary]]&gt;MEDIAN(G:G)),"Overpaid","Fair"))</f>
        <v>Fair</v>
      </c>
      <c r="AO1355" t="str">
        <f>IF(AND(Table2[[#This Row],[Alpha]]&gt;3%,Table2[[#This Row],[Tenure]]&gt;5),"Ready Now",IF(AND(Table2[[#This Row],[Alpha]]&gt;0,Table2[[#This Row],[Tenure]]&gt;3),"Ready Soon","Not Ready"))</f>
        <v>Ready Soon</v>
      </c>
    </row>
    <row r="1356" spans="1:41" x14ac:dyDescent="0.35">
      <c r="A1356">
        <v>56</v>
      </c>
      <c r="B1356" t="s">
        <v>25</v>
      </c>
      <c r="C1356">
        <v>1</v>
      </c>
      <c r="D1356" t="s">
        <v>35</v>
      </c>
      <c r="E1356" t="s">
        <v>39</v>
      </c>
      <c r="F1356">
        <v>4</v>
      </c>
      <c r="G1356" s="7">
        <v>2587</v>
      </c>
      <c r="H1356" t="s">
        <v>32</v>
      </c>
      <c r="I1356">
        <v>3</v>
      </c>
      <c r="J1356">
        <v>4</v>
      </c>
      <c r="K1356" s="5">
        <v>0.15</v>
      </c>
      <c r="L1356" s="5">
        <v>7.0000000000000007E-2</v>
      </c>
      <c r="M1356" s="6">
        <f t="shared" si="63"/>
        <v>7.9999999999999988E-2</v>
      </c>
      <c r="N1356" s="8">
        <f t="shared" si="64"/>
        <v>517.4</v>
      </c>
      <c r="O1356">
        <v>500</v>
      </c>
      <c r="P1356" t="str">
        <f t="shared" si="65"/>
        <v>low</v>
      </c>
      <c r="Q1356" t="s">
        <v>26</v>
      </c>
      <c r="R1356">
        <v>1162</v>
      </c>
      <c r="S1356" t="s">
        <v>34</v>
      </c>
      <c r="T1356">
        <v>24</v>
      </c>
      <c r="U1356">
        <v>2</v>
      </c>
      <c r="V1356" t="s">
        <v>28</v>
      </c>
      <c r="W1356">
        <v>97</v>
      </c>
      <c r="X1356">
        <v>3</v>
      </c>
      <c r="Y1356">
        <v>1</v>
      </c>
      <c r="Z1356" t="s">
        <v>31</v>
      </c>
      <c r="AA1356">
        <v>10261</v>
      </c>
      <c r="AB1356">
        <v>1</v>
      </c>
      <c r="AC1356">
        <v>16</v>
      </c>
      <c r="AD1356">
        <v>3</v>
      </c>
      <c r="AE1356">
        <v>4</v>
      </c>
      <c r="AF1356">
        <v>0</v>
      </c>
      <c r="AG1356">
        <v>5</v>
      </c>
      <c r="AH1356">
        <v>3</v>
      </c>
      <c r="AI1356">
        <v>2</v>
      </c>
      <c r="AJ1356">
        <v>1</v>
      </c>
      <c r="AK1356" t="str">
        <f>IF(Table2[[#This Row],[Alpha]]&gt;3%,"high performer",IF(Table2[[#This Row],[Alpha]]&gt;0%,"average performer","low performer"))</f>
        <v>high performer</v>
      </c>
      <c r="AL1356" s="8">
        <v>2748.9490465478552</v>
      </c>
      <c r="AM1356">
        <f>Table2[[#This Row],[Salary]]/Table2[[#This Row],[Market Salary]]</f>
        <v>0.94108692310931275</v>
      </c>
      <c r="AN1356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356" t="str">
        <f>IF(AND(Table2[[#This Row],[Alpha]]&gt;3%,Table2[[#This Row],[Tenure]]&gt;5),"Ready Now",IF(AND(Table2[[#This Row],[Alpha]]&gt;0,Table2[[#This Row],[Tenure]]&gt;3),"Ready Soon","Not Ready"))</f>
        <v>Ready Soon</v>
      </c>
    </row>
    <row r="1357" spans="1:41" x14ac:dyDescent="0.35">
      <c r="A1357">
        <v>36</v>
      </c>
      <c r="B1357" t="s">
        <v>32</v>
      </c>
      <c r="C1357">
        <v>3</v>
      </c>
      <c r="D1357" t="s">
        <v>35</v>
      </c>
      <c r="E1357" t="s">
        <v>30</v>
      </c>
      <c r="F1357">
        <v>2</v>
      </c>
      <c r="G1357" s="7">
        <v>5507</v>
      </c>
      <c r="H1357" t="s">
        <v>32</v>
      </c>
      <c r="I1357">
        <v>1</v>
      </c>
      <c r="J1357">
        <v>4</v>
      </c>
      <c r="K1357" s="5">
        <v>0.15</v>
      </c>
      <c r="L1357" s="5">
        <v>7.0000000000000007E-2</v>
      </c>
      <c r="M1357" s="6">
        <f t="shared" si="63"/>
        <v>7.9999999999999988E-2</v>
      </c>
      <c r="N1357" s="8">
        <f t="shared" si="64"/>
        <v>1101.4000000000001</v>
      </c>
      <c r="O1357">
        <v>500</v>
      </c>
      <c r="P1357" t="str">
        <f t="shared" si="65"/>
        <v>low</v>
      </c>
      <c r="Q1357" t="s">
        <v>26</v>
      </c>
      <c r="R1357">
        <v>335</v>
      </c>
      <c r="S1357" t="s">
        <v>27</v>
      </c>
      <c r="T1357">
        <v>17</v>
      </c>
      <c r="U1357">
        <v>2</v>
      </c>
      <c r="V1357" t="s">
        <v>48</v>
      </c>
      <c r="W1357">
        <v>33</v>
      </c>
      <c r="X1357">
        <v>2</v>
      </c>
      <c r="Y1357">
        <v>2</v>
      </c>
      <c r="Z1357" t="s">
        <v>37</v>
      </c>
      <c r="AA1357">
        <v>16822</v>
      </c>
      <c r="AB1357">
        <v>2</v>
      </c>
      <c r="AC1357">
        <v>16</v>
      </c>
      <c r="AD1357">
        <v>3</v>
      </c>
      <c r="AE1357">
        <v>3</v>
      </c>
      <c r="AF1357">
        <v>2</v>
      </c>
      <c r="AG1357">
        <v>12</v>
      </c>
      <c r="AH1357">
        <v>1</v>
      </c>
      <c r="AI1357">
        <v>2</v>
      </c>
      <c r="AJ1357">
        <v>1</v>
      </c>
      <c r="AK1357" t="str">
        <f>IF(Table2[[#This Row],[Alpha]]&gt;3%,"high performer",IF(Table2[[#This Row],[Alpha]]&gt;0%,"average performer","low performer"))</f>
        <v>high performer</v>
      </c>
      <c r="AL1357" s="8">
        <v>5659.037546954758</v>
      </c>
      <c r="AM1357">
        <f>Table2[[#This Row],[Salary]]/Table2[[#This Row],[Market Salary]]</f>
        <v>0.97313367411096741</v>
      </c>
      <c r="AN1357" t="str">
        <f>IF(AND(Table2[[#This Row],[Alpha]]&gt;3%,Table2[[#This Row],[Salary]]&lt;MEDIAN(G:G)),"Underpaid",IF(AND(Table2[[#This Row],[Alpha]]&lt;0,Table2[[#This Row],[Salary]]&gt;MEDIAN(G:G)),"Overpaid","Fair"))</f>
        <v>Fair</v>
      </c>
      <c r="AO1357" t="str">
        <f>IF(AND(Table2[[#This Row],[Alpha]]&gt;3%,Table2[[#This Row],[Tenure]]&gt;5),"Ready Now",IF(AND(Table2[[#This Row],[Alpha]]&gt;0,Table2[[#This Row],[Tenure]]&gt;3),"Ready Soon","Not Ready"))</f>
        <v>Ready Soon</v>
      </c>
    </row>
    <row r="1358" spans="1:41" x14ac:dyDescent="0.35">
      <c r="A1358">
        <v>41</v>
      </c>
      <c r="B1358" t="s">
        <v>32</v>
      </c>
      <c r="C1358">
        <v>3</v>
      </c>
      <c r="D1358" t="s">
        <v>29</v>
      </c>
      <c r="E1358" t="s">
        <v>30</v>
      </c>
      <c r="F1358">
        <v>2</v>
      </c>
      <c r="G1358" s="7">
        <v>4393</v>
      </c>
      <c r="H1358" t="s">
        <v>32</v>
      </c>
      <c r="I1358">
        <v>3</v>
      </c>
      <c r="J1358">
        <v>5</v>
      </c>
      <c r="K1358" s="5">
        <v>0.1</v>
      </c>
      <c r="L1358" s="5">
        <v>0.09</v>
      </c>
      <c r="M1358" s="6">
        <f t="shared" si="63"/>
        <v>1.0000000000000009E-2</v>
      </c>
      <c r="N1358" s="8">
        <f t="shared" si="64"/>
        <v>878.6</v>
      </c>
      <c r="O1358">
        <v>3000</v>
      </c>
      <c r="P1358" t="str">
        <f t="shared" si="65"/>
        <v>low</v>
      </c>
      <c r="Q1358" t="s">
        <v>26</v>
      </c>
      <c r="R1358">
        <v>337</v>
      </c>
      <c r="S1358" t="s">
        <v>27</v>
      </c>
      <c r="T1358">
        <v>8</v>
      </c>
      <c r="U1358">
        <v>3</v>
      </c>
      <c r="V1358" t="s">
        <v>48</v>
      </c>
      <c r="W1358">
        <v>54</v>
      </c>
      <c r="X1358">
        <v>3</v>
      </c>
      <c r="Y1358">
        <v>2</v>
      </c>
      <c r="Z1358" t="s">
        <v>37</v>
      </c>
      <c r="AA1358">
        <v>26841</v>
      </c>
      <c r="AB1358">
        <v>5</v>
      </c>
      <c r="AC1358">
        <v>21</v>
      </c>
      <c r="AD1358">
        <v>4</v>
      </c>
      <c r="AE1358">
        <v>3</v>
      </c>
      <c r="AF1358">
        <v>1</v>
      </c>
      <c r="AG1358">
        <v>14</v>
      </c>
      <c r="AH1358">
        <v>3</v>
      </c>
      <c r="AI1358">
        <v>4</v>
      </c>
      <c r="AJ1358">
        <v>1</v>
      </c>
      <c r="AK1358" t="str">
        <f>IF(Table2[[#This Row],[Alpha]]&gt;3%,"high performer",IF(Table2[[#This Row],[Alpha]]&gt;0%,"average performer","low performer"))</f>
        <v>average performer</v>
      </c>
      <c r="AL1358" s="8">
        <v>4976.1189691144618</v>
      </c>
      <c r="AM1358">
        <f>Table2[[#This Row],[Salary]]/Table2[[#This Row],[Market Salary]]</f>
        <v>0.88281651368591929</v>
      </c>
      <c r="AN1358" t="str">
        <f>IF(AND(Table2[[#This Row],[Alpha]]&gt;3%,Table2[[#This Row],[Salary]]&lt;MEDIAN(G:G)),"Underpaid",IF(AND(Table2[[#This Row],[Alpha]]&lt;0,Table2[[#This Row],[Salary]]&gt;MEDIAN(G:G)),"Overpaid","Fair"))</f>
        <v>Fair</v>
      </c>
      <c r="AO1358" t="str">
        <f>IF(AND(Table2[[#This Row],[Alpha]]&gt;3%,Table2[[#This Row],[Tenure]]&gt;5),"Ready Now",IF(AND(Table2[[#This Row],[Alpha]]&gt;0,Table2[[#This Row],[Tenure]]&gt;3),"Ready Soon","Not Ready"))</f>
        <v>Ready Soon</v>
      </c>
    </row>
    <row r="1359" spans="1:41" x14ac:dyDescent="0.35">
      <c r="A1359">
        <v>42</v>
      </c>
      <c r="B1359" t="s">
        <v>32</v>
      </c>
      <c r="C1359">
        <v>3</v>
      </c>
      <c r="D1359" t="s">
        <v>35</v>
      </c>
      <c r="E1359" t="s">
        <v>47</v>
      </c>
      <c r="F1359">
        <v>1</v>
      </c>
      <c r="G1359" s="7">
        <v>13348</v>
      </c>
      <c r="H1359" t="s">
        <v>32</v>
      </c>
      <c r="I1359">
        <v>4</v>
      </c>
      <c r="J1359">
        <v>13</v>
      </c>
      <c r="K1359" s="5">
        <v>0.1</v>
      </c>
      <c r="L1359" s="5">
        <v>0.09</v>
      </c>
      <c r="M1359" s="6">
        <f t="shared" si="63"/>
        <v>1.0000000000000009E-2</v>
      </c>
      <c r="N1359" s="8">
        <f t="shared" si="64"/>
        <v>2669.6000000000004</v>
      </c>
      <c r="O1359">
        <v>4500</v>
      </c>
      <c r="P1359" t="str">
        <f t="shared" si="65"/>
        <v>low</v>
      </c>
      <c r="Q1359" t="s">
        <v>26</v>
      </c>
      <c r="R1359">
        <v>1396</v>
      </c>
      <c r="S1359" t="s">
        <v>34</v>
      </c>
      <c r="T1359">
        <v>6</v>
      </c>
      <c r="U1359">
        <v>3</v>
      </c>
      <c r="V1359" t="s">
        <v>40</v>
      </c>
      <c r="W1359">
        <v>83</v>
      </c>
      <c r="X1359">
        <v>3</v>
      </c>
      <c r="Y1359">
        <v>3</v>
      </c>
      <c r="Z1359" t="s">
        <v>37</v>
      </c>
      <c r="AA1359">
        <v>14842</v>
      </c>
      <c r="AB1359">
        <v>9</v>
      </c>
      <c r="AC1359">
        <v>13</v>
      </c>
      <c r="AD1359">
        <v>3</v>
      </c>
      <c r="AE1359">
        <v>2</v>
      </c>
      <c r="AF1359">
        <v>1</v>
      </c>
      <c r="AG1359">
        <v>18</v>
      </c>
      <c r="AH1359">
        <v>3</v>
      </c>
      <c r="AI1359">
        <v>7</v>
      </c>
      <c r="AJ1359">
        <v>5</v>
      </c>
      <c r="AK1359" t="str">
        <f>IF(Table2[[#This Row],[Alpha]]&gt;3%,"high performer",IF(Table2[[#This Row],[Alpha]]&gt;0%,"average performer","low performer"))</f>
        <v>average performer</v>
      </c>
      <c r="AL1359" s="8">
        <v>13751.981980984059</v>
      </c>
      <c r="AM1359">
        <f>Table2[[#This Row],[Salary]]/Table2[[#This Row],[Market Salary]]</f>
        <v>0.97062372670770825</v>
      </c>
      <c r="AN1359" t="str">
        <f>IF(AND(Table2[[#This Row],[Alpha]]&gt;3%,Table2[[#This Row],[Salary]]&lt;MEDIAN(G:G)),"Underpaid",IF(AND(Table2[[#This Row],[Alpha]]&lt;0,Table2[[#This Row],[Salary]]&gt;MEDIAN(G:G)),"Overpaid","Fair"))</f>
        <v>Fair</v>
      </c>
      <c r="AO1359" t="str">
        <f>IF(AND(Table2[[#This Row],[Alpha]]&gt;3%,Table2[[#This Row],[Tenure]]&gt;5),"Ready Now",IF(AND(Table2[[#This Row],[Alpha]]&gt;0,Table2[[#This Row],[Tenure]]&gt;3),"Ready Soon","Not Ready"))</f>
        <v>Ready Soon</v>
      </c>
    </row>
    <row r="1360" spans="1:41" x14ac:dyDescent="0.35">
      <c r="A1360">
        <v>31</v>
      </c>
      <c r="B1360" t="s">
        <v>32</v>
      </c>
      <c r="C1360">
        <v>3</v>
      </c>
      <c r="D1360" t="s">
        <v>29</v>
      </c>
      <c r="E1360" t="s">
        <v>30</v>
      </c>
      <c r="F1360">
        <v>4</v>
      </c>
      <c r="G1360" s="7">
        <v>6583</v>
      </c>
      <c r="H1360" t="s">
        <v>25</v>
      </c>
      <c r="I1360">
        <v>3</v>
      </c>
      <c r="J1360">
        <v>5</v>
      </c>
      <c r="K1360" s="5">
        <v>0.08</v>
      </c>
      <c r="L1360" s="5">
        <v>0.09</v>
      </c>
      <c r="M1360" s="6">
        <f t="shared" si="63"/>
        <v>-9.999999999999995E-3</v>
      </c>
      <c r="N1360" s="8">
        <f t="shared" si="64"/>
        <v>1316.6000000000001</v>
      </c>
      <c r="O1360">
        <v>1200</v>
      </c>
      <c r="P1360" t="str">
        <f t="shared" si="65"/>
        <v>medium</v>
      </c>
      <c r="Q1360" t="s">
        <v>26</v>
      </c>
      <c r="R1360">
        <v>1079</v>
      </c>
      <c r="S1360" t="s">
        <v>27</v>
      </c>
      <c r="T1360">
        <v>10</v>
      </c>
      <c r="U1360">
        <v>2</v>
      </c>
      <c r="V1360" t="s">
        <v>40</v>
      </c>
      <c r="W1360">
        <v>86</v>
      </c>
      <c r="X1360">
        <v>3</v>
      </c>
      <c r="Y1360">
        <v>2</v>
      </c>
      <c r="Z1360" t="s">
        <v>41</v>
      </c>
      <c r="AA1360">
        <v>20115</v>
      </c>
      <c r="AB1360">
        <v>2</v>
      </c>
      <c r="AC1360">
        <v>11</v>
      </c>
      <c r="AD1360">
        <v>3</v>
      </c>
      <c r="AE1360">
        <v>4</v>
      </c>
      <c r="AF1360">
        <v>1</v>
      </c>
      <c r="AG1360">
        <v>8</v>
      </c>
      <c r="AH1360">
        <v>2</v>
      </c>
      <c r="AI1360">
        <v>2</v>
      </c>
      <c r="AJ1360">
        <v>1</v>
      </c>
      <c r="AK1360" t="str">
        <f>IF(Table2[[#This Row],[Alpha]]&gt;3%,"high performer",IF(Table2[[#This Row],[Alpha]]&gt;0%,"average performer","low performer"))</f>
        <v>low performer</v>
      </c>
      <c r="AL1360" s="8">
        <v>7201.5196478269845</v>
      </c>
      <c r="AM1360">
        <f>Table2[[#This Row],[Salary]]/Table2[[#This Row],[Market Salary]]</f>
        <v>0.91411262093638546</v>
      </c>
      <c r="AN1360" t="str">
        <f>IF(AND(Table2[[#This Row],[Alpha]]&gt;3%,Table2[[#This Row],[Salary]]&lt;MEDIAN(G:G)),"Underpaid",IF(AND(Table2[[#This Row],[Alpha]]&lt;0,Table2[[#This Row],[Salary]]&gt;MEDIAN(G:G)),"Overpaid","Fair"))</f>
        <v>Overpaid</v>
      </c>
      <c r="AO1360" t="str">
        <f>IF(AND(Table2[[#This Row],[Alpha]]&gt;3%,Table2[[#This Row],[Tenure]]&gt;5),"Ready Now",IF(AND(Table2[[#This Row],[Alpha]]&gt;0,Table2[[#This Row],[Tenure]]&gt;3),"Ready Soon","Not Ready"))</f>
        <v>Not Ready</v>
      </c>
    </row>
    <row r="1361" spans="1:41" x14ac:dyDescent="0.35">
      <c r="A1361">
        <v>34</v>
      </c>
      <c r="B1361" t="s">
        <v>32</v>
      </c>
      <c r="C1361">
        <v>4</v>
      </c>
      <c r="D1361" t="s">
        <v>29</v>
      </c>
      <c r="E1361" t="s">
        <v>30</v>
      </c>
      <c r="F1361">
        <v>4</v>
      </c>
      <c r="G1361" s="7">
        <v>8103</v>
      </c>
      <c r="H1361" t="s">
        <v>25</v>
      </c>
      <c r="I1361">
        <v>2</v>
      </c>
      <c r="J1361">
        <v>4</v>
      </c>
      <c r="K1361" s="5">
        <v>0.12</v>
      </c>
      <c r="L1361" s="5">
        <v>0.1</v>
      </c>
      <c r="M1361" s="6">
        <f t="shared" si="63"/>
        <v>1.999999999999999E-2</v>
      </c>
      <c r="N1361" s="8">
        <f t="shared" si="64"/>
        <v>1620.6000000000001</v>
      </c>
      <c r="O1361">
        <v>500</v>
      </c>
      <c r="P1361" t="str">
        <f t="shared" si="65"/>
        <v>low</v>
      </c>
      <c r="Q1361" t="s">
        <v>26</v>
      </c>
      <c r="R1361">
        <v>735</v>
      </c>
      <c r="S1361" t="s">
        <v>27</v>
      </c>
      <c r="T1361">
        <v>3</v>
      </c>
      <c r="U1361">
        <v>1</v>
      </c>
      <c r="V1361" t="s">
        <v>40</v>
      </c>
      <c r="W1361">
        <v>75</v>
      </c>
      <c r="X1361">
        <v>2</v>
      </c>
      <c r="Y1361">
        <v>2</v>
      </c>
      <c r="Z1361" t="s">
        <v>37</v>
      </c>
      <c r="AA1361">
        <v>16495</v>
      </c>
      <c r="AB1361">
        <v>3</v>
      </c>
      <c r="AC1361">
        <v>12</v>
      </c>
      <c r="AD1361">
        <v>3</v>
      </c>
      <c r="AE1361">
        <v>3</v>
      </c>
      <c r="AF1361">
        <v>0</v>
      </c>
      <c r="AG1361">
        <v>9</v>
      </c>
      <c r="AH1361">
        <v>3</v>
      </c>
      <c r="AI1361">
        <v>2</v>
      </c>
      <c r="AJ1361">
        <v>0</v>
      </c>
      <c r="AK1361" t="str">
        <f>IF(Table2[[#This Row],[Alpha]]&gt;3%,"high performer",IF(Table2[[#This Row],[Alpha]]&gt;0%,"average performer","low performer"))</f>
        <v>average performer</v>
      </c>
      <c r="AL1361" s="8">
        <v>10108.232583224108</v>
      </c>
      <c r="AM1361">
        <f>Table2[[#This Row],[Salary]]/Table2[[#This Row],[Market Salary]]</f>
        <v>0.80162381833674412</v>
      </c>
      <c r="AN1361" t="str">
        <f>IF(AND(Table2[[#This Row],[Alpha]]&gt;3%,Table2[[#This Row],[Salary]]&lt;MEDIAN(G:G)),"Underpaid",IF(AND(Table2[[#This Row],[Alpha]]&lt;0,Table2[[#This Row],[Salary]]&gt;MEDIAN(G:G)),"Overpaid","Fair"))</f>
        <v>Fair</v>
      </c>
      <c r="AO1361" t="str">
        <f>IF(AND(Table2[[#This Row],[Alpha]]&gt;3%,Table2[[#This Row],[Tenure]]&gt;5),"Ready Now",IF(AND(Table2[[#This Row],[Alpha]]&gt;0,Table2[[#This Row],[Tenure]]&gt;3),"Ready Soon","Not Ready"))</f>
        <v>Ready Soon</v>
      </c>
    </row>
    <row r="1362" spans="1:41" x14ac:dyDescent="0.35">
      <c r="A1362">
        <v>31</v>
      </c>
      <c r="B1362" t="s">
        <v>32</v>
      </c>
      <c r="C1362">
        <v>1</v>
      </c>
      <c r="D1362" t="s">
        <v>29</v>
      </c>
      <c r="E1362" t="s">
        <v>39</v>
      </c>
      <c r="F1362">
        <v>3</v>
      </c>
      <c r="G1362" s="7">
        <v>3978</v>
      </c>
      <c r="H1362" t="s">
        <v>32</v>
      </c>
      <c r="I1362">
        <v>2</v>
      </c>
      <c r="J1362">
        <v>2</v>
      </c>
      <c r="K1362" s="5">
        <v>0.1</v>
      </c>
      <c r="L1362" s="5">
        <v>0.09</v>
      </c>
      <c r="M1362" s="6">
        <f t="shared" si="63"/>
        <v>1.0000000000000009E-2</v>
      </c>
      <c r="N1362" s="8">
        <f t="shared" si="64"/>
        <v>795.6</v>
      </c>
      <c r="O1362">
        <v>4500</v>
      </c>
      <c r="P1362" t="str">
        <f t="shared" si="65"/>
        <v>medium</v>
      </c>
      <c r="Q1362" t="s">
        <v>26</v>
      </c>
      <c r="R1362">
        <v>471</v>
      </c>
      <c r="S1362" t="s">
        <v>34</v>
      </c>
      <c r="T1362">
        <v>4</v>
      </c>
      <c r="U1362">
        <v>3</v>
      </c>
      <c r="V1362" t="s">
        <v>40</v>
      </c>
      <c r="W1362">
        <v>62</v>
      </c>
      <c r="X1362">
        <v>4</v>
      </c>
      <c r="Y1362">
        <v>1</v>
      </c>
      <c r="Z1362" t="s">
        <v>41</v>
      </c>
      <c r="AA1362">
        <v>16031</v>
      </c>
      <c r="AB1362">
        <v>8</v>
      </c>
      <c r="AC1362">
        <v>12</v>
      </c>
      <c r="AD1362">
        <v>3</v>
      </c>
      <c r="AE1362">
        <v>2</v>
      </c>
      <c r="AF1362">
        <v>1</v>
      </c>
      <c r="AG1362">
        <v>4</v>
      </c>
      <c r="AH1362">
        <v>0</v>
      </c>
      <c r="AI1362">
        <v>2</v>
      </c>
      <c r="AJ1362">
        <v>2</v>
      </c>
      <c r="AK1362" t="str">
        <f>IF(Table2[[#This Row],[Alpha]]&gt;3%,"high performer",IF(Table2[[#This Row],[Alpha]]&gt;0%,"average performer","low performer"))</f>
        <v>average performer</v>
      </c>
      <c r="AL1362" s="8">
        <v>4998.5173290266375</v>
      </c>
      <c r="AM1362">
        <f>Table2[[#This Row],[Salary]]/Table2[[#This Row],[Market Salary]]</f>
        <v>0.79583599258515259</v>
      </c>
      <c r="AN1362" t="str">
        <f>IF(AND(Table2[[#This Row],[Alpha]]&gt;3%,Table2[[#This Row],[Salary]]&lt;MEDIAN(G:G)),"Underpaid",IF(AND(Table2[[#This Row],[Alpha]]&lt;0,Table2[[#This Row],[Salary]]&gt;MEDIAN(G:G)),"Overpaid","Fair"))</f>
        <v>Fair</v>
      </c>
      <c r="AO1362" t="str">
        <f>IF(AND(Table2[[#This Row],[Alpha]]&gt;3%,Table2[[#This Row],[Tenure]]&gt;5),"Ready Now",IF(AND(Table2[[#This Row],[Alpha]]&gt;0,Table2[[#This Row],[Tenure]]&gt;3),"Ready Soon","Not Ready"))</f>
        <v>Not Ready</v>
      </c>
    </row>
    <row r="1363" spans="1:41" x14ac:dyDescent="0.35">
      <c r="A1363">
        <v>26</v>
      </c>
      <c r="B1363" t="s">
        <v>32</v>
      </c>
      <c r="C1363">
        <v>3</v>
      </c>
      <c r="D1363" t="s">
        <v>35</v>
      </c>
      <c r="E1363" t="s">
        <v>39</v>
      </c>
      <c r="F1363">
        <v>4</v>
      </c>
      <c r="G1363" s="7">
        <v>2544</v>
      </c>
      <c r="H1363" t="s">
        <v>32</v>
      </c>
      <c r="I1363">
        <v>3</v>
      </c>
      <c r="J1363">
        <v>7</v>
      </c>
      <c r="K1363" s="5">
        <v>0.12</v>
      </c>
      <c r="L1363" s="5">
        <v>0.09</v>
      </c>
      <c r="M1363" s="6">
        <f t="shared" si="63"/>
        <v>0.03</v>
      </c>
      <c r="N1363" s="8">
        <f t="shared" si="64"/>
        <v>508.8</v>
      </c>
      <c r="O1363">
        <v>500</v>
      </c>
      <c r="P1363" t="str">
        <f t="shared" si="65"/>
        <v>low</v>
      </c>
      <c r="Q1363" t="s">
        <v>33</v>
      </c>
      <c r="R1363">
        <v>1096</v>
      </c>
      <c r="S1363" t="s">
        <v>34</v>
      </c>
      <c r="T1363">
        <v>6</v>
      </c>
      <c r="U1363">
        <v>3</v>
      </c>
      <c r="V1363" t="s">
        <v>38</v>
      </c>
      <c r="W1363">
        <v>61</v>
      </c>
      <c r="X1363">
        <v>4</v>
      </c>
      <c r="Y1363">
        <v>1</v>
      </c>
      <c r="Z1363" t="s">
        <v>37</v>
      </c>
      <c r="AA1363">
        <v>7102</v>
      </c>
      <c r="AB1363">
        <v>0</v>
      </c>
      <c r="AC1363">
        <v>18</v>
      </c>
      <c r="AD1363">
        <v>3</v>
      </c>
      <c r="AE1363">
        <v>1</v>
      </c>
      <c r="AF1363">
        <v>1</v>
      </c>
      <c r="AG1363">
        <v>8</v>
      </c>
      <c r="AH1363">
        <v>3</v>
      </c>
      <c r="AI1363">
        <v>7</v>
      </c>
      <c r="AJ1363">
        <v>7</v>
      </c>
      <c r="AK1363" t="str">
        <f>IF(Table2[[#This Row],[Alpha]]&gt;3%,"high performer",IF(Table2[[#This Row],[Alpha]]&gt;0%,"average performer","low performer"))</f>
        <v>average performer</v>
      </c>
      <c r="AL1363" s="8">
        <v>2791.322360246234</v>
      </c>
      <c r="AM1363">
        <f>Table2[[#This Row],[Salary]]/Table2[[#This Row],[Market Salary]]</f>
        <v>0.91139598787708032</v>
      </c>
      <c r="AN1363" t="str">
        <f>IF(AND(Table2[[#This Row],[Alpha]]&gt;3%,Table2[[#This Row],[Salary]]&lt;MEDIAN(G:G)),"Underpaid",IF(AND(Table2[[#This Row],[Alpha]]&lt;0,Table2[[#This Row],[Salary]]&gt;MEDIAN(G:G)),"Overpaid","Fair"))</f>
        <v>Fair</v>
      </c>
      <c r="AO1363" t="str">
        <f>IF(AND(Table2[[#This Row],[Alpha]]&gt;3%,Table2[[#This Row],[Tenure]]&gt;5),"Ready Now",IF(AND(Table2[[#This Row],[Alpha]]&gt;0,Table2[[#This Row],[Tenure]]&gt;3),"Ready Soon","Not Ready"))</f>
        <v>Ready Soon</v>
      </c>
    </row>
    <row r="1364" spans="1:41" x14ac:dyDescent="0.35">
      <c r="A1364">
        <v>45</v>
      </c>
      <c r="B1364" t="s">
        <v>32</v>
      </c>
      <c r="C1364">
        <v>2</v>
      </c>
      <c r="D1364" t="s">
        <v>35</v>
      </c>
      <c r="E1364" t="s">
        <v>43</v>
      </c>
      <c r="F1364">
        <v>3</v>
      </c>
      <c r="G1364" s="7">
        <v>5399</v>
      </c>
      <c r="H1364" t="s">
        <v>32</v>
      </c>
      <c r="I1364">
        <v>3</v>
      </c>
      <c r="J1364">
        <v>4</v>
      </c>
      <c r="K1364" s="5">
        <v>0.08</v>
      </c>
      <c r="L1364" s="5">
        <v>0.11</v>
      </c>
      <c r="M1364" s="6">
        <f t="shared" si="63"/>
        <v>-0.03</v>
      </c>
      <c r="N1364" s="8">
        <f t="shared" si="64"/>
        <v>1079.8</v>
      </c>
      <c r="O1364">
        <v>3000</v>
      </c>
      <c r="P1364" t="str">
        <f t="shared" si="65"/>
        <v>low</v>
      </c>
      <c r="Q1364" t="s">
        <v>33</v>
      </c>
      <c r="R1364">
        <v>1297</v>
      </c>
      <c r="S1364" t="s">
        <v>34</v>
      </c>
      <c r="T1364">
        <v>1</v>
      </c>
      <c r="U1364">
        <v>4</v>
      </c>
      <c r="V1364" t="s">
        <v>40</v>
      </c>
      <c r="W1364">
        <v>44</v>
      </c>
      <c r="X1364">
        <v>3</v>
      </c>
      <c r="Y1364">
        <v>2</v>
      </c>
      <c r="Z1364" t="s">
        <v>31</v>
      </c>
      <c r="AA1364">
        <v>14511</v>
      </c>
      <c r="AB1364">
        <v>4</v>
      </c>
      <c r="AC1364">
        <v>12</v>
      </c>
      <c r="AD1364">
        <v>3</v>
      </c>
      <c r="AE1364">
        <v>3</v>
      </c>
      <c r="AF1364">
        <v>0</v>
      </c>
      <c r="AG1364">
        <v>12</v>
      </c>
      <c r="AH1364">
        <v>3</v>
      </c>
      <c r="AI1364">
        <v>2</v>
      </c>
      <c r="AJ1364">
        <v>0</v>
      </c>
      <c r="AK1364" t="str">
        <f>IF(Table2[[#This Row],[Alpha]]&gt;3%,"high performer",IF(Table2[[#This Row],[Alpha]]&gt;0%,"average performer","low performer"))</f>
        <v>low performer</v>
      </c>
      <c r="AL1364" s="8">
        <v>6769.2649784958548</v>
      </c>
      <c r="AM1364">
        <f>Table2[[#This Row],[Salary]]/Table2[[#This Row],[Market Salary]]</f>
        <v>0.79757551479387789</v>
      </c>
      <c r="AN1364" t="str">
        <f>IF(AND(Table2[[#This Row],[Alpha]]&gt;3%,Table2[[#This Row],[Salary]]&lt;MEDIAN(G:G)),"Underpaid",IF(AND(Table2[[#This Row],[Alpha]]&lt;0,Table2[[#This Row],[Salary]]&gt;MEDIAN(G:G)),"Overpaid","Fair"))</f>
        <v>Overpaid</v>
      </c>
      <c r="AO1364" t="str">
        <f>IF(AND(Table2[[#This Row],[Alpha]]&gt;3%,Table2[[#This Row],[Tenure]]&gt;5),"Ready Now",IF(AND(Table2[[#This Row],[Alpha]]&gt;0,Table2[[#This Row],[Tenure]]&gt;3),"Ready Soon","Not Ready"))</f>
        <v>Not Ready</v>
      </c>
    </row>
    <row r="1365" spans="1:41" x14ac:dyDescent="0.35">
      <c r="A1365">
        <v>33</v>
      </c>
      <c r="B1365" t="s">
        <v>32</v>
      </c>
      <c r="C1365">
        <v>2</v>
      </c>
      <c r="D1365" t="s">
        <v>35</v>
      </c>
      <c r="E1365" t="s">
        <v>30</v>
      </c>
      <c r="F1365">
        <v>3</v>
      </c>
      <c r="G1365" s="7">
        <v>5487</v>
      </c>
      <c r="H1365" t="s">
        <v>32</v>
      </c>
      <c r="I1365">
        <v>2</v>
      </c>
      <c r="J1365">
        <v>10</v>
      </c>
      <c r="K1365" s="5">
        <v>0.1</v>
      </c>
      <c r="L1365" s="5">
        <v>7.0000000000000007E-2</v>
      </c>
      <c r="M1365" s="6">
        <f t="shared" si="63"/>
        <v>0.03</v>
      </c>
      <c r="N1365" s="8">
        <f t="shared" si="64"/>
        <v>1097.4000000000001</v>
      </c>
      <c r="O1365">
        <v>500</v>
      </c>
      <c r="P1365" t="str">
        <f t="shared" si="65"/>
        <v>low</v>
      </c>
      <c r="Q1365" t="s">
        <v>26</v>
      </c>
      <c r="R1365">
        <v>217</v>
      </c>
      <c r="S1365" t="s">
        <v>27</v>
      </c>
      <c r="T1365">
        <v>10</v>
      </c>
      <c r="U1365">
        <v>4</v>
      </c>
      <c r="V1365" t="s">
        <v>48</v>
      </c>
      <c r="W1365">
        <v>43</v>
      </c>
      <c r="X1365">
        <v>3</v>
      </c>
      <c r="Y1365">
        <v>2</v>
      </c>
      <c r="Z1365" t="s">
        <v>31</v>
      </c>
      <c r="AA1365">
        <v>10410</v>
      </c>
      <c r="AB1365">
        <v>1</v>
      </c>
      <c r="AC1365">
        <v>14</v>
      </c>
      <c r="AD1365">
        <v>3</v>
      </c>
      <c r="AE1365">
        <v>2</v>
      </c>
      <c r="AF1365">
        <v>0</v>
      </c>
      <c r="AG1365">
        <v>10</v>
      </c>
      <c r="AH1365">
        <v>2</v>
      </c>
      <c r="AI1365">
        <v>4</v>
      </c>
      <c r="AJ1365">
        <v>0</v>
      </c>
      <c r="AK1365" t="str">
        <f>IF(Table2[[#This Row],[Alpha]]&gt;3%,"high performer",IF(Table2[[#This Row],[Alpha]]&gt;0%,"average performer","low performer"))</f>
        <v>average performer</v>
      </c>
      <c r="AL1365" s="8">
        <v>5875.2087423331814</v>
      </c>
      <c r="AM1365">
        <f>Table2[[#This Row],[Salary]]/Table2[[#This Row],[Market Salary]]</f>
        <v>0.93392426390981054</v>
      </c>
      <c r="AN1365" t="str">
        <f>IF(AND(Table2[[#This Row],[Alpha]]&gt;3%,Table2[[#This Row],[Salary]]&lt;MEDIAN(G:G)),"Underpaid",IF(AND(Table2[[#This Row],[Alpha]]&lt;0,Table2[[#This Row],[Salary]]&gt;MEDIAN(G:G)),"Overpaid","Fair"))</f>
        <v>Fair</v>
      </c>
      <c r="AO1365" t="str">
        <f>IF(AND(Table2[[#This Row],[Alpha]]&gt;3%,Table2[[#This Row],[Tenure]]&gt;5),"Ready Now",IF(AND(Table2[[#This Row],[Alpha]]&gt;0,Table2[[#This Row],[Tenure]]&gt;3),"Ready Soon","Not Ready"))</f>
        <v>Ready Soon</v>
      </c>
    </row>
    <row r="1366" spans="1:41" x14ac:dyDescent="0.35">
      <c r="A1366">
        <v>28</v>
      </c>
      <c r="B1366" t="s">
        <v>32</v>
      </c>
      <c r="C1366">
        <v>3</v>
      </c>
      <c r="D1366" t="s">
        <v>35</v>
      </c>
      <c r="E1366" t="s">
        <v>30</v>
      </c>
      <c r="F1366">
        <v>4</v>
      </c>
      <c r="G1366" s="7">
        <v>6834</v>
      </c>
      <c r="H1366" t="s">
        <v>25</v>
      </c>
      <c r="I1366">
        <v>3</v>
      </c>
      <c r="J1366">
        <v>7</v>
      </c>
      <c r="K1366" s="5">
        <v>0.12</v>
      </c>
      <c r="L1366" s="5">
        <v>7.0000000000000007E-2</v>
      </c>
      <c r="M1366" s="6">
        <f t="shared" si="63"/>
        <v>4.9999999999999989E-2</v>
      </c>
      <c r="N1366" s="8">
        <f t="shared" si="64"/>
        <v>1366.8000000000002</v>
      </c>
      <c r="O1366">
        <v>500</v>
      </c>
      <c r="P1366" t="str">
        <f t="shared" si="65"/>
        <v>low</v>
      </c>
      <c r="Q1366" t="s">
        <v>33</v>
      </c>
      <c r="R1366">
        <v>783</v>
      </c>
      <c r="S1366" t="s">
        <v>27</v>
      </c>
      <c r="T1366">
        <v>1</v>
      </c>
      <c r="U1366">
        <v>2</v>
      </c>
      <c r="V1366" t="s">
        <v>28</v>
      </c>
      <c r="W1366">
        <v>42</v>
      </c>
      <c r="X1366">
        <v>2</v>
      </c>
      <c r="Y1366">
        <v>2</v>
      </c>
      <c r="Z1366" t="s">
        <v>37</v>
      </c>
      <c r="AA1366">
        <v>19255</v>
      </c>
      <c r="AB1366">
        <v>1</v>
      </c>
      <c r="AC1366">
        <v>12</v>
      </c>
      <c r="AD1366">
        <v>3</v>
      </c>
      <c r="AE1366">
        <v>3</v>
      </c>
      <c r="AF1366">
        <v>1</v>
      </c>
      <c r="AG1366">
        <v>7</v>
      </c>
      <c r="AH1366">
        <v>2</v>
      </c>
      <c r="AI1366">
        <v>7</v>
      </c>
      <c r="AJ1366">
        <v>0</v>
      </c>
      <c r="AK1366" t="str">
        <f>IF(Table2[[#This Row],[Alpha]]&gt;3%,"high performer",IF(Table2[[#This Row],[Alpha]]&gt;0%,"average performer","low performer"))</f>
        <v>high performer</v>
      </c>
      <c r="AL1366" s="8">
        <v>7992.3725339550001</v>
      </c>
      <c r="AM1366">
        <f>Table2[[#This Row],[Salary]]/Table2[[#This Row],[Market Salary]]</f>
        <v>0.85506524764283187</v>
      </c>
      <c r="AN1366" t="str">
        <f>IF(AND(Table2[[#This Row],[Alpha]]&gt;3%,Table2[[#This Row],[Salary]]&lt;MEDIAN(G:G)),"Underpaid",IF(AND(Table2[[#This Row],[Alpha]]&lt;0,Table2[[#This Row],[Salary]]&gt;MEDIAN(G:G)),"Overpaid","Fair"))</f>
        <v>Fair</v>
      </c>
      <c r="AO1366" t="str">
        <f>IF(AND(Table2[[#This Row],[Alpha]]&gt;3%,Table2[[#This Row],[Tenure]]&gt;5),"Ready Now",IF(AND(Table2[[#This Row],[Alpha]]&gt;0,Table2[[#This Row],[Tenure]]&gt;3),"Ready Soon","Not Ready"))</f>
        <v>Ready Now</v>
      </c>
    </row>
    <row r="1367" spans="1:41" x14ac:dyDescent="0.35">
      <c r="A1367">
        <v>29</v>
      </c>
      <c r="B1367" t="s">
        <v>25</v>
      </c>
      <c r="C1367">
        <v>3</v>
      </c>
      <c r="D1367" t="s">
        <v>35</v>
      </c>
      <c r="E1367" t="s">
        <v>46</v>
      </c>
      <c r="F1367">
        <v>1</v>
      </c>
      <c r="G1367" s="7">
        <v>1091</v>
      </c>
      <c r="H1367" t="s">
        <v>32</v>
      </c>
      <c r="I1367">
        <v>3</v>
      </c>
      <c r="J1367">
        <v>1</v>
      </c>
      <c r="K1367" s="5">
        <v>0.08</v>
      </c>
      <c r="L1367" s="5">
        <v>0.11</v>
      </c>
      <c r="M1367" s="6">
        <f t="shared" si="63"/>
        <v>-0.03</v>
      </c>
      <c r="N1367" s="8">
        <f t="shared" si="64"/>
        <v>218.20000000000002</v>
      </c>
      <c r="O1367">
        <v>4500</v>
      </c>
      <c r="P1367" t="str">
        <f t="shared" si="65"/>
        <v>low</v>
      </c>
      <c r="Q1367" t="s">
        <v>33</v>
      </c>
      <c r="R1367">
        <v>746</v>
      </c>
      <c r="S1367" t="s">
        <v>27</v>
      </c>
      <c r="T1367">
        <v>24</v>
      </c>
      <c r="U1367">
        <v>3</v>
      </c>
      <c r="V1367" t="s">
        <v>49</v>
      </c>
      <c r="W1367">
        <v>45</v>
      </c>
      <c r="X1367">
        <v>4</v>
      </c>
      <c r="Y1367">
        <v>1</v>
      </c>
      <c r="Z1367" t="s">
        <v>31</v>
      </c>
      <c r="AA1367">
        <v>10642</v>
      </c>
      <c r="AB1367">
        <v>1</v>
      </c>
      <c r="AC1367">
        <v>17</v>
      </c>
      <c r="AD1367">
        <v>3</v>
      </c>
      <c r="AE1367">
        <v>4</v>
      </c>
      <c r="AF1367">
        <v>0</v>
      </c>
      <c r="AG1367">
        <v>1</v>
      </c>
      <c r="AH1367">
        <v>3</v>
      </c>
      <c r="AI1367">
        <v>0</v>
      </c>
      <c r="AJ1367">
        <v>0</v>
      </c>
      <c r="AK1367" t="str">
        <f>IF(Table2[[#This Row],[Alpha]]&gt;3%,"high performer",IF(Table2[[#This Row],[Alpha]]&gt;0%,"average performer","low performer"))</f>
        <v>low performer</v>
      </c>
      <c r="AL1367" s="8">
        <v>1267.0020167139348</v>
      </c>
      <c r="AM1367">
        <f>Table2[[#This Row],[Salary]]/Table2[[#This Row],[Market Salary]]</f>
        <v>0.86108781644214794</v>
      </c>
      <c r="AN1367" t="str">
        <f>IF(AND(Table2[[#This Row],[Alpha]]&gt;3%,Table2[[#This Row],[Salary]]&lt;MEDIAN(G:G)),"Underpaid",IF(AND(Table2[[#This Row],[Alpha]]&lt;0,Table2[[#This Row],[Salary]]&gt;MEDIAN(G:G)),"Overpaid","Fair"))</f>
        <v>Fair</v>
      </c>
      <c r="AO1367" t="str">
        <f>IF(AND(Table2[[#This Row],[Alpha]]&gt;3%,Table2[[#This Row],[Tenure]]&gt;5),"Ready Now",IF(AND(Table2[[#This Row],[Alpha]]&gt;0,Table2[[#This Row],[Tenure]]&gt;3),"Ready Soon","Not Ready"))</f>
        <v>Not Ready</v>
      </c>
    </row>
    <row r="1368" spans="1:41" x14ac:dyDescent="0.35">
      <c r="A1368">
        <v>39</v>
      </c>
      <c r="B1368" t="s">
        <v>32</v>
      </c>
      <c r="C1368">
        <v>1</v>
      </c>
      <c r="D1368" t="s">
        <v>29</v>
      </c>
      <c r="E1368" t="s">
        <v>30</v>
      </c>
      <c r="F1368">
        <v>3</v>
      </c>
      <c r="G1368" s="7">
        <v>5736</v>
      </c>
      <c r="H1368" t="s">
        <v>32</v>
      </c>
      <c r="I1368">
        <v>3</v>
      </c>
      <c r="J1368">
        <v>3</v>
      </c>
      <c r="K1368" s="5">
        <v>0.08</v>
      </c>
      <c r="L1368" s="5">
        <v>7.0000000000000007E-2</v>
      </c>
      <c r="M1368" s="6">
        <f t="shared" si="63"/>
        <v>9.999999999999995E-3</v>
      </c>
      <c r="N1368" s="8">
        <f t="shared" si="64"/>
        <v>1147.2</v>
      </c>
      <c r="O1368">
        <v>500</v>
      </c>
      <c r="P1368" t="str">
        <f t="shared" si="65"/>
        <v>low</v>
      </c>
      <c r="Q1368" t="s">
        <v>44</v>
      </c>
      <c r="R1368">
        <v>1251</v>
      </c>
      <c r="S1368" t="s">
        <v>27</v>
      </c>
      <c r="T1368">
        <v>21</v>
      </c>
      <c r="U1368">
        <v>4</v>
      </c>
      <c r="V1368" t="s">
        <v>28</v>
      </c>
      <c r="W1368">
        <v>32</v>
      </c>
      <c r="X1368">
        <v>1</v>
      </c>
      <c r="Y1368">
        <v>2</v>
      </c>
      <c r="Z1368" t="s">
        <v>37</v>
      </c>
      <c r="AA1368">
        <v>3987</v>
      </c>
      <c r="AB1368">
        <v>6</v>
      </c>
      <c r="AC1368">
        <v>19</v>
      </c>
      <c r="AD1368">
        <v>3</v>
      </c>
      <c r="AE1368">
        <v>3</v>
      </c>
      <c r="AF1368">
        <v>1</v>
      </c>
      <c r="AG1368">
        <v>10</v>
      </c>
      <c r="AH1368">
        <v>1</v>
      </c>
      <c r="AI1368">
        <v>2</v>
      </c>
      <c r="AJ1368">
        <v>1</v>
      </c>
      <c r="AK1368" t="str">
        <f>IF(Table2[[#This Row],[Alpha]]&gt;3%,"high performer",IF(Table2[[#This Row],[Alpha]]&gt;0%,"average performer","low performer"))</f>
        <v>average performer</v>
      </c>
      <c r="AL1368" s="8">
        <v>6408.0404467312947</v>
      </c>
      <c r="AM1368">
        <f>Table2[[#This Row],[Salary]]/Table2[[#This Row],[Market Salary]]</f>
        <v>0.89512543618945184</v>
      </c>
      <c r="AN1368" t="str">
        <f>IF(AND(Table2[[#This Row],[Alpha]]&gt;3%,Table2[[#This Row],[Salary]]&lt;MEDIAN(G:G)),"Underpaid",IF(AND(Table2[[#This Row],[Alpha]]&lt;0,Table2[[#This Row],[Salary]]&gt;MEDIAN(G:G)),"Overpaid","Fair"))</f>
        <v>Fair</v>
      </c>
      <c r="AO1368" t="str">
        <f>IF(AND(Table2[[#This Row],[Alpha]]&gt;3%,Table2[[#This Row],[Tenure]]&gt;5),"Ready Now",IF(AND(Table2[[#This Row],[Alpha]]&gt;0,Table2[[#This Row],[Tenure]]&gt;3),"Ready Soon","Not Ready"))</f>
        <v>Not Ready</v>
      </c>
    </row>
    <row r="1369" spans="1:41" x14ac:dyDescent="0.35">
      <c r="A1369">
        <v>27</v>
      </c>
      <c r="B1369" t="s">
        <v>32</v>
      </c>
      <c r="C1369">
        <v>2</v>
      </c>
      <c r="D1369" t="s">
        <v>35</v>
      </c>
      <c r="E1369" t="s">
        <v>36</v>
      </c>
      <c r="F1369">
        <v>2</v>
      </c>
      <c r="G1369" s="7">
        <v>2226</v>
      </c>
      <c r="H1369" t="s">
        <v>32</v>
      </c>
      <c r="I1369">
        <v>2</v>
      </c>
      <c r="J1369">
        <v>5</v>
      </c>
      <c r="K1369" s="5">
        <v>0.12</v>
      </c>
      <c r="L1369" s="5">
        <v>0.11</v>
      </c>
      <c r="M1369" s="6">
        <f t="shared" si="63"/>
        <v>9.999999999999995E-3</v>
      </c>
      <c r="N1369" s="8">
        <f t="shared" si="64"/>
        <v>445.20000000000005</v>
      </c>
      <c r="O1369">
        <v>3000</v>
      </c>
      <c r="P1369" t="str">
        <f t="shared" si="65"/>
        <v>low</v>
      </c>
      <c r="Q1369" t="s">
        <v>26</v>
      </c>
      <c r="R1369">
        <v>1354</v>
      </c>
      <c r="S1369" t="s">
        <v>34</v>
      </c>
      <c r="T1369">
        <v>2</v>
      </c>
      <c r="U1369">
        <v>4</v>
      </c>
      <c r="V1369" t="s">
        <v>49</v>
      </c>
      <c r="W1369">
        <v>41</v>
      </c>
      <c r="X1369">
        <v>3</v>
      </c>
      <c r="Y1369">
        <v>1</v>
      </c>
      <c r="Z1369" t="s">
        <v>37</v>
      </c>
      <c r="AA1369">
        <v>6073</v>
      </c>
      <c r="AB1369">
        <v>1</v>
      </c>
      <c r="AC1369">
        <v>11</v>
      </c>
      <c r="AD1369">
        <v>3</v>
      </c>
      <c r="AE1369">
        <v>3</v>
      </c>
      <c r="AF1369">
        <v>1</v>
      </c>
      <c r="AG1369">
        <v>6</v>
      </c>
      <c r="AH1369">
        <v>3</v>
      </c>
      <c r="AI1369">
        <v>3</v>
      </c>
      <c r="AJ1369">
        <v>1</v>
      </c>
      <c r="AK1369" t="str">
        <f>IF(Table2[[#This Row],[Alpha]]&gt;3%,"high performer",IF(Table2[[#This Row],[Alpha]]&gt;0%,"average performer","low performer"))</f>
        <v>average performer</v>
      </c>
      <c r="AL1369" s="8">
        <v>2695.3050665591409</v>
      </c>
      <c r="AM1369">
        <f>Table2[[#This Row],[Salary]]/Table2[[#This Row],[Market Salary]]</f>
        <v>0.82588053857730415</v>
      </c>
      <c r="AN1369" t="str">
        <f>IF(AND(Table2[[#This Row],[Alpha]]&gt;3%,Table2[[#This Row],[Salary]]&lt;MEDIAN(G:G)),"Underpaid",IF(AND(Table2[[#This Row],[Alpha]]&lt;0,Table2[[#This Row],[Salary]]&gt;MEDIAN(G:G)),"Overpaid","Fair"))</f>
        <v>Fair</v>
      </c>
      <c r="AO1369" t="str">
        <f>IF(AND(Table2[[#This Row],[Alpha]]&gt;3%,Table2[[#This Row],[Tenure]]&gt;5),"Ready Now",IF(AND(Table2[[#This Row],[Alpha]]&gt;0,Table2[[#This Row],[Tenure]]&gt;3),"Ready Soon","Not Ready"))</f>
        <v>Ready Soon</v>
      </c>
    </row>
    <row r="1370" spans="1:41" x14ac:dyDescent="0.35">
      <c r="A1370">
        <v>34</v>
      </c>
      <c r="B1370" t="s">
        <v>32</v>
      </c>
      <c r="C1370">
        <v>3</v>
      </c>
      <c r="D1370" t="s">
        <v>35</v>
      </c>
      <c r="E1370" t="s">
        <v>36</v>
      </c>
      <c r="F1370">
        <v>4</v>
      </c>
      <c r="G1370" s="7">
        <v>5747</v>
      </c>
      <c r="H1370" t="s">
        <v>25</v>
      </c>
      <c r="I1370">
        <v>3</v>
      </c>
      <c r="J1370">
        <v>15</v>
      </c>
      <c r="K1370" s="5">
        <v>0.1</v>
      </c>
      <c r="L1370" s="5">
        <v>0.11</v>
      </c>
      <c r="M1370" s="6">
        <f t="shared" si="63"/>
        <v>-9.999999999999995E-3</v>
      </c>
      <c r="N1370" s="8">
        <f t="shared" si="64"/>
        <v>1149.4000000000001</v>
      </c>
      <c r="O1370">
        <v>1200</v>
      </c>
      <c r="P1370" t="str">
        <f t="shared" si="65"/>
        <v>low</v>
      </c>
      <c r="Q1370" t="s">
        <v>33</v>
      </c>
      <c r="R1370">
        <v>735</v>
      </c>
      <c r="S1370" t="s">
        <v>34</v>
      </c>
      <c r="T1370">
        <v>22</v>
      </c>
      <c r="U1370">
        <v>4</v>
      </c>
      <c r="V1370" t="s">
        <v>38</v>
      </c>
      <c r="W1370">
        <v>86</v>
      </c>
      <c r="X1370">
        <v>2</v>
      </c>
      <c r="Y1370">
        <v>2</v>
      </c>
      <c r="Z1370" t="s">
        <v>37</v>
      </c>
      <c r="AA1370">
        <v>26496</v>
      </c>
      <c r="AB1370">
        <v>1</v>
      </c>
      <c r="AC1370">
        <v>15</v>
      </c>
      <c r="AD1370">
        <v>3</v>
      </c>
      <c r="AE1370">
        <v>2</v>
      </c>
      <c r="AF1370">
        <v>0</v>
      </c>
      <c r="AG1370">
        <v>16</v>
      </c>
      <c r="AH1370">
        <v>3</v>
      </c>
      <c r="AI1370">
        <v>10</v>
      </c>
      <c r="AJ1370">
        <v>6</v>
      </c>
      <c r="AK1370" t="str">
        <f>IF(Table2[[#This Row],[Alpha]]&gt;3%,"high performer",IF(Table2[[#This Row],[Alpha]]&gt;0%,"average performer","low performer"))</f>
        <v>low performer</v>
      </c>
      <c r="AL1370" s="8">
        <v>6972.6208706477792</v>
      </c>
      <c r="AM1370">
        <f>Table2[[#This Row],[Salary]]/Table2[[#This Row],[Market Salary]]</f>
        <v>0.82422378996580736</v>
      </c>
      <c r="AN1370" t="str">
        <f>IF(AND(Table2[[#This Row],[Alpha]]&gt;3%,Table2[[#This Row],[Salary]]&lt;MEDIAN(G:G)),"Underpaid",IF(AND(Table2[[#This Row],[Alpha]]&lt;0,Table2[[#This Row],[Salary]]&gt;MEDIAN(G:G)),"Overpaid","Fair"))</f>
        <v>Overpaid</v>
      </c>
      <c r="AO1370" t="str">
        <f>IF(AND(Table2[[#This Row],[Alpha]]&gt;3%,Table2[[#This Row],[Tenure]]&gt;5),"Ready Now",IF(AND(Table2[[#This Row],[Alpha]]&gt;0,Table2[[#This Row],[Tenure]]&gt;3),"Ready Soon","Not Ready"))</f>
        <v>Not Ready</v>
      </c>
    </row>
    <row r="1371" spans="1:41" x14ac:dyDescent="0.35">
      <c r="A1371">
        <v>28</v>
      </c>
      <c r="B1371" t="s">
        <v>25</v>
      </c>
      <c r="C1371">
        <v>4</v>
      </c>
      <c r="D1371" t="s">
        <v>29</v>
      </c>
      <c r="E1371" t="s">
        <v>30</v>
      </c>
      <c r="F1371">
        <v>3</v>
      </c>
      <c r="G1371" s="7">
        <v>9854</v>
      </c>
      <c r="H1371" t="s">
        <v>25</v>
      </c>
      <c r="I1371">
        <v>3</v>
      </c>
      <c r="J1371">
        <v>2</v>
      </c>
      <c r="K1371" s="5">
        <v>0.1</v>
      </c>
      <c r="L1371" s="5">
        <v>0.11</v>
      </c>
      <c r="M1371" s="6">
        <f t="shared" si="63"/>
        <v>-9.999999999999995E-3</v>
      </c>
      <c r="N1371" s="8">
        <f t="shared" si="64"/>
        <v>1970.8000000000002</v>
      </c>
      <c r="O1371">
        <v>4500</v>
      </c>
      <c r="P1371" t="str">
        <f t="shared" si="65"/>
        <v>low</v>
      </c>
      <c r="Q1371" t="s">
        <v>26</v>
      </c>
      <c r="R1371">
        <v>1475</v>
      </c>
      <c r="S1371" t="s">
        <v>27</v>
      </c>
      <c r="T1371">
        <v>13</v>
      </c>
      <c r="U1371">
        <v>2</v>
      </c>
      <c r="V1371" t="s">
        <v>48</v>
      </c>
      <c r="W1371">
        <v>84</v>
      </c>
      <c r="X1371">
        <v>3</v>
      </c>
      <c r="Y1371">
        <v>2</v>
      </c>
      <c r="Z1371" t="s">
        <v>31</v>
      </c>
      <c r="AA1371">
        <v>23352</v>
      </c>
      <c r="AB1371">
        <v>3</v>
      </c>
      <c r="AC1371">
        <v>11</v>
      </c>
      <c r="AD1371">
        <v>3</v>
      </c>
      <c r="AE1371">
        <v>4</v>
      </c>
      <c r="AF1371">
        <v>0</v>
      </c>
      <c r="AG1371">
        <v>6</v>
      </c>
      <c r="AH1371">
        <v>0</v>
      </c>
      <c r="AI1371">
        <v>0</v>
      </c>
      <c r="AJ1371">
        <v>2</v>
      </c>
      <c r="AK1371" t="str">
        <f>IF(Table2[[#This Row],[Alpha]]&gt;3%,"high performer",IF(Table2[[#This Row],[Alpha]]&gt;0%,"average performer","low performer"))</f>
        <v>low performer</v>
      </c>
      <c r="AL1371" s="8">
        <v>12709.899525472751</v>
      </c>
      <c r="AM1371">
        <f>Table2[[#This Row],[Salary]]/Table2[[#This Row],[Market Salary]]</f>
        <v>0.77530117214939009</v>
      </c>
      <c r="AN1371" t="str">
        <f>IF(AND(Table2[[#This Row],[Alpha]]&gt;3%,Table2[[#This Row],[Salary]]&lt;MEDIAN(G:G)),"Underpaid",IF(AND(Table2[[#This Row],[Alpha]]&lt;0,Table2[[#This Row],[Salary]]&gt;MEDIAN(G:G)),"Overpaid","Fair"))</f>
        <v>Overpaid</v>
      </c>
      <c r="AO1371" t="str">
        <f>IF(AND(Table2[[#This Row],[Alpha]]&gt;3%,Table2[[#This Row],[Tenure]]&gt;5),"Ready Now",IF(AND(Table2[[#This Row],[Alpha]]&gt;0,Table2[[#This Row],[Tenure]]&gt;3),"Ready Soon","Not Ready"))</f>
        <v>Not Ready</v>
      </c>
    </row>
    <row r="1372" spans="1:41" x14ac:dyDescent="0.35">
      <c r="A1372">
        <v>47</v>
      </c>
      <c r="B1372" t="s">
        <v>32</v>
      </c>
      <c r="C1372">
        <v>3</v>
      </c>
      <c r="D1372" t="s">
        <v>35</v>
      </c>
      <c r="E1372" t="s">
        <v>36</v>
      </c>
      <c r="F1372">
        <v>2</v>
      </c>
      <c r="G1372" s="7">
        <v>5467</v>
      </c>
      <c r="H1372" t="s">
        <v>32</v>
      </c>
      <c r="I1372">
        <v>4</v>
      </c>
      <c r="J1372">
        <v>8</v>
      </c>
      <c r="K1372" s="5">
        <v>0.1</v>
      </c>
      <c r="L1372" s="5">
        <v>7.0000000000000007E-2</v>
      </c>
      <c r="M1372" s="6">
        <f t="shared" si="63"/>
        <v>0.03</v>
      </c>
      <c r="N1372" s="8">
        <f t="shared" si="64"/>
        <v>1093.4000000000001</v>
      </c>
      <c r="O1372">
        <v>4500</v>
      </c>
      <c r="P1372" t="str">
        <f t="shared" si="65"/>
        <v>medium</v>
      </c>
      <c r="Q1372" t="s">
        <v>44</v>
      </c>
      <c r="R1372">
        <v>1169</v>
      </c>
      <c r="S1372" t="s">
        <v>34</v>
      </c>
      <c r="T1372">
        <v>14</v>
      </c>
      <c r="U1372">
        <v>4</v>
      </c>
      <c r="V1372" t="s">
        <v>49</v>
      </c>
      <c r="W1372">
        <v>64</v>
      </c>
      <c r="X1372">
        <v>3</v>
      </c>
      <c r="Y1372">
        <v>2</v>
      </c>
      <c r="Z1372" t="s">
        <v>37</v>
      </c>
      <c r="AA1372">
        <v>2125</v>
      </c>
      <c r="AB1372">
        <v>8</v>
      </c>
      <c r="AC1372">
        <v>18</v>
      </c>
      <c r="AD1372">
        <v>3</v>
      </c>
      <c r="AE1372">
        <v>3</v>
      </c>
      <c r="AF1372">
        <v>1</v>
      </c>
      <c r="AG1372">
        <v>16</v>
      </c>
      <c r="AH1372">
        <v>4</v>
      </c>
      <c r="AI1372">
        <v>7</v>
      </c>
      <c r="AJ1372">
        <v>1</v>
      </c>
      <c r="AK1372" t="str">
        <f>IF(Table2[[#This Row],[Alpha]]&gt;3%,"high performer",IF(Table2[[#This Row],[Alpha]]&gt;0%,"average performer","low performer"))</f>
        <v>average performer</v>
      </c>
      <c r="AL1372" s="8">
        <v>6951.5627527076495</v>
      </c>
      <c r="AM1372">
        <f>Table2[[#This Row],[Salary]]/Table2[[#This Row],[Market Salary]]</f>
        <v>0.78644186846627995</v>
      </c>
      <c r="AN1372" t="str">
        <f>IF(AND(Table2[[#This Row],[Alpha]]&gt;3%,Table2[[#This Row],[Salary]]&lt;MEDIAN(G:G)),"Underpaid",IF(AND(Table2[[#This Row],[Alpha]]&lt;0,Table2[[#This Row],[Salary]]&gt;MEDIAN(G:G)),"Overpaid","Fair"))</f>
        <v>Fair</v>
      </c>
      <c r="AO1372" t="str">
        <f>IF(AND(Table2[[#This Row],[Alpha]]&gt;3%,Table2[[#This Row],[Tenure]]&gt;5),"Ready Now",IF(AND(Table2[[#This Row],[Alpha]]&gt;0,Table2[[#This Row],[Tenure]]&gt;3),"Ready Soon","Not Ready"))</f>
        <v>Ready Soon</v>
      </c>
    </row>
    <row r="1373" spans="1:41" x14ac:dyDescent="0.35">
      <c r="A1373">
        <v>56</v>
      </c>
      <c r="B1373" t="s">
        <v>32</v>
      </c>
      <c r="C1373">
        <v>4</v>
      </c>
      <c r="D1373" t="s">
        <v>29</v>
      </c>
      <c r="E1373" t="s">
        <v>30</v>
      </c>
      <c r="F1373">
        <v>1</v>
      </c>
      <c r="G1373" s="7">
        <v>5380</v>
      </c>
      <c r="H1373" t="s">
        <v>32</v>
      </c>
      <c r="I1373">
        <v>3</v>
      </c>
      <c r="J1373">
        <v>0</v>
      </c>
      <c r="K1373" s="5">
        <v>0.12</v>
      </c>
      <c r="L1373" s="5">
        <v>7.0000000000000007E-2</v>
      </c>
      <c r="M1373" s="6">
        <f t="shared" si="63"/>
        <v>4.9999999999999989E-2</v>
      </c>
      <c r="N1373" s="8">
        <f t="shared" si="64"/>
        <v>1076</v>
      </c>
      <c r="O1373">
        <v>500</v>
      </c>
      <c r="P1373" t="str">
        <f t="shared" si="65"/>
        <v>low</v>
      </c>
      <c r="Q1373" t="s">
        <v>26</v>
      </c>
      <c r="R1373">
        <v>1443</v>
      </c>
      <c r="S1373" t="s">
        <v>27</v>
      </c>
      <c r="T1373">
        <v>11</v>
      </c>
      <c r="U1373">
        <v>5</v>
      </c>
      <c r="V1373" t="s">
        <v>48</v>
      </c>
      <c r="W1373">
        <v>89</v>
      </c>
      <c r="X1373">
        <v>2</v>
      </c>
      <c r="Y1373">
        <v>2</v>
      </c>
      <c r="Z1373" t="s">
        <v>37</v>
      </c>
      <c r="AA1373">
        <v>20328</v>
      </c>
      <c r="AB1373">
        <v>4</v>
      </c>
      <c r="AC1373">
        <v>16</v>
      </c>
      <c r="AD1373">
        <v>3</v>
      </c>
      <c r="AE1373">
        <v>3</v>
      </c>
      <c r="AF1373">
        <v>1</v>
      </c>
      <c r="AG1373">
        <v>6</v>
      </c>
      <c r="AH1373">
        <v>3</v>
      </c>
      <c r="AI1373">
        <v>0</v>
      </c>
      <c r="AJ1373">
        <v>0</v>
      </c>
      <c r="AK1373" t="str">
        <f>IF(Table2[[#This Row],[Alpha]]&gt;3%,"high performer",IF(Table2[[#This Row],[Alpha]]&gt;0%,"average performer","low performer"))</f>
        <v>high performer</v>
      </c>
      <c r="AL1373" s="8">
        <v>5863.7784367841568</v>
      </c>
      <c r="AM1373">
        <f>Table2[[#This Row],[Salary]]/Table2[[#This Row],[Market Salary]]</f>
        <v>0.91749714932110005</v>
      </c>
      <c r="AN1373" t="str">
        <f>IF(AND(Table2[[#This Row],[Alpha]]&gt;3%,Table2[[#This Row],[Salary]]&lt;MEDIAN(G:G)),"Underpaid",IF(AND(Table2[[#This Row],[Alpha]]&lt;0,Table2[[#This Row],[Salary]]&gt;MEDIAN(G:G)),"Overpaid","Fair"))</f>
        <v>Fair</v>
      </c>
      <c r="AO1373" t="str">
        <f>IF(AND(Table2[[#This Row],[Alpha]]&gt;3%,Table2[[#This Row],[Tenure]]&gt;5),"Ready Now",IF(AND(Table2[[#This Row],[Alpha]]&gt;0,Table2[[#This Row],[Tenure]]&gt;3),"Ready Soon","Not Ready"))</f>
        <v>Not Ready</v>
      </c>
    </row>
    <row r="1374" spans="1:41" x14ac:dyDescent="0.35">
      <c r="A1374">
        <v>39</v>
      </c>
      <c r="B1374" t="s">
        <v>32</v>
      </c>
      <c r="C1374">
        <v>1</v>
      </c>
      <c r="D1374" t="s">
        <v>35</v>
      </c>
      <c r="E1374" t="s">
        <v>42</v>
      </c>
      <c r="F1374">
        <v>1</v>
      </c>
      <c r="G1374" s="7">
        <v>5151</v>
      </c>
      <c r="H1374" t="s">
        <v>32</v>
      </c>
      <c r="I1374">
        <v>3</v>
      </c>
      <c r="J1374">
        <v>10</v>
      </c>
      <c r="K1374" s="5">
        <v>0.15</v>
      </c>
      <c r="L1374" s="5">
        <v>7.0000000000000007E-2</v>
      </c>
      <c r="M1374" s="6">
        <f t="shared" si="63"/>
        <v>7.9999999999999988E-2</v>
      </c>
      <c r="N1374" s="8">
        <f t="shared" si="64"/>
        <v>1030.2</v>
      </c>
      <c r="O1374">
        <v>1200</v>
      </c>
      <c r="P1374" t="str">
        <f t="shared" si="65"/>
        <v>low</v>
      </c>
      <c r="Q1374" t="s">
        <v>26</v>
      </c>
      <c r="R1374">
        <v>867</v>
      </c>
      <c r="S1374" t="s">
        <v>34</v>
      </c>
      <c r="T1374">
        <v>9</v>
      </c>
      <c r="U1374">
        <v>2</v>
      </c>
      <c r="V1374" t="s">
        <v>40</v>
      </c>
      <c r="W1374">
        <v>87</v>
      </c>
      <c r="X1374">
        <v>3</v>
      </c>
      <c r="Y1374">
        <v>2</v>
      </c>
      <c r="Z1374" t="s">
        <v>37</v>
      </c>
      <c r="AA1374">
        <v>12315</v>
      </c>
      <c r="AB1374">
        <v>1</v>
      </c>
      <c r="AC1374">
        <v>25</v>
      </c>
      <c r="AD1374">
        <v>4</v>
      </c>
      <c r="AE1374">
        <v>4</v>
      </c>
      <c r="AF1374">
        <v>1</v>
      </c>
      <c r="AG1374">
        <v>10</v>
      </c>
      <c r="AH1374">
        <v>3</v>
      </c>
      <c r="AI1374">
        <v>0</v>
      </c>
      <c r="AJ1374">
        <v>7</v>
      </c>
      <c r="AK1374" t="str">
        <f>IF(Table2[[#This Row],[Alpha]]&gt;3%,"high performer",IF(Table2[[#This Row],[Alpha]]&gt;0%,"average performer","low performer"))</f>
        <v>high performer</v>
      </c>
      <c r="AL1374" s="8">
        <v>6051.6873864382205</v>
      </c>
      <c r="AM1374">
        <f>Table2[[#This Row],[Salary]]/Table2[[#This Row],[Market Salary]]</f>
        <v>0.85116756221468859</v>
      </c>
      <c r="AN1374" t="str">
        <f>IF(AND(Table2[[#This Row],[Alpha]]&gt;3%,Table2[[#This Row],[Salary]]&lt;MEDIAN(G:G)),"Underpaid",IF(AND(Table2[[#This Row],[Alpha]]&lt;0,Table2[[#This Row],[Salary]]&gt;MEDIAN(G:G)),"Overpaid","Fair"))</f>
        <v>Fair</v>
      </c>
      <c r="AO1374" t="str">
        <f>IF(AND(Table2[[#This Row],[Alpha]]&gt;3%,Table2[[#This Row],[Tenure]]&gt;5),"Ready Now",IF(AND(Table2[[#This Row],[Alpha]]&gt;0,Table2[[#This Row],[Tenure]]&gt;3),"Ready Soon","Not Ready"))</f>
        <v>Ready Now</v>
      </c>
    </row>
    <row r="1375" spans="1:41" x14ac:dyDescent="0.35">
      <c r="A1375">
        <v>38</v>
      </c>
      <c r="B1375" t="s">
        <v>32</v>
      </c>
      <c r="C1375">
        <v>4</v>
      </c>
      <c r="D1375" t="s">
        <v>29</v>
      </c>
      <c r="E1375" t="s">
        <v>36</v>
      </c>
      <c r="F1375">
        <v>2</v>
      </c>
      <c r="G1375" s="7">
        <v>2133</v>
      </c>
      <c r="H1375" t="s">
        <v>25</v>
      </c>
      <c r="I1375">
        <v>3</v>
      </c>
      <c r="J1375">
        <v>20</v>
      </c>
      <c r="K1375" s="5">
        <v>0.1</v>
      </c>
      <c r="L1375" s="5">
        <v>0.1</v>
      </c>
      <c r="M1375" s="6">
        <f t="shared" si="63"/>
        <v>0</v>
      </c>
      <c r="N1375" s="8">
        <f t="shared" si="64"/>
        <v>426.6</v>
      </c>
      <c r="O1375">
        <v>3000</v>
      </c>
      <c r="P1375" t="str">
        <f t="shared" si="65"/>
        <v>low</v>
      </c>
      <c r="Q1375" t="s">
        <v>33</v>
      </c>
      <c r="R1375">
        <v>1394</v>
      </c>
      <c r="S1375" t="s">
        <v>34</v>
      </c>
      <c r="T1375">
        <v>8</v>
      </c>
      <c r="U1375">
        <v>3</v>
      </c>
      <c r="V1375" t="s">
        <v>40</v>
      </c>
      <c r="W1375">
        <v>58</v>
      </c>
      <c r="X1375">
        <v>2</v>
      </c>
      <c r="Y1375">
        <v>2</v>
      </c>
      <c r="Z1375" t="s">
        <v>41</v>
      </c>
      <c r="AA1375">
        <v>18115</v>
      </c>
      <c r="AB1375">
        <v>1</v>
      </c>
      <c r="AC1375">
        <v>16</v>
      </c>
      <c r="AD1375">
        <v>3</v>
      </c>
      <c r="AE1375">
        <v>3</v>
      </c>
      <c r="AF1375">
        <v>1</v>
      </c>
      <c r="AG1375">
        <v>20</v>
      </c>
      <c r="AH1375">
        <v>3</v>
      </c>
      <c r="AI1375">
        <v>11</v>
      </c>
      <c r="AJ1375">
        <v>0</v>
      </c>
      <c r="AK1375" t="str">
        <f>IF(Table2[[#This Row],[Alpha]]&gt;3%,"high performer",IF(Table2[[#This Row],[Alpha]]&gt;0%,"average performer","low performer"))</f>
        <v>low performer</v>
      </c>
      <c r="AL1375" s="8">
        <v>2260.0074006844352</v>
      </c>
      <c r="AM1375">
        <f>Table2[[#This Row],[Salary]]/Table2[[#This Row],[Market Salary]]</f>
        <v>0.94380221912283502</v>
      </c>
      <c r="AN1375" t="str">
        <f>IF(AND(Table2[[#This Row],[Alpha]]&gt;3%,Table2[[#This Row],[Salary]]&lt;MEDIAN(G:G)),"Underpaid",IF(AND(Table2[[#This Row],[Alpha]]&lt;0,Table2[[#This Row],[Salary]]&gt;MEDIAN(G:G)),"Overpaid","Fair"))</f>
        <v>Fair</v>
      </c>
      <c r="AO1375" t="str">
        <f>IF(AND(Table2[[#This Row],[Alpha]]&gt;3%,Table2[[#This Row],[Tenure]]&gt;5),"Ready Now",IF(AND(Table2[[#This Row],[Alpha]]&gt;0,Table2[[#This Row],[Tenure]]&gt;3),"Ready Soon","Not Ready"))</f>
        <v>Not Ready</v>
      </c>
    </row>
    <row r="1376" spans="1:41" x14ac:dyDescent="0.35">
      <c r="A1376">
        <v>58</v>
      </c>
      <c r="B1376" t="s">
        <v>32</v>
      </c>
      <c r="C1376">
        <v>4</v>
      </c>
      <c r="D1376" t="s">
        <v>29</v>
      </c>
      <c r="E1376" t="s">
        <v>45</v>
      </c>
      <c r="F1376">
        <v>4</v>
      </c>
      <c r="G1376" s="7">
        <v>17875</v>
      </c>
      <c r="H1376" t="s">
        <v>25</v>
      </c>
      <c r="I1376">
        <v>2</v>
      </c>
      <c r="J1376">
        <v>1</v>
      </c>
      <c r="K1376" s="5">
        <v>0.1</v>
      </c>
      <c r="L1376" s="5">
        <v>0.11</v>
      </c>
      <c r="M1376" s="6">
        <f t="shared" si="63"/>
        <v>-9.999999999999995E-3</v>
      </c>
      <c r="N1376" s="8">
        <f t="shared" si="64"/>
        <v>3575</v>
      </c>
      <c r="O1376">
        <v>3000</v>
      </c>
      <c r="P1376" t="str">
        <f t="shared" si="65"/>
        <v>low</v>
      </c>
      <c r="Q1376" t="s">
        <v>26</v>
      </c>
      <c r="R1376">
        <v>605</v>
      </c>
      <c r="S1376" t="s">
        <v>27</v>
      </c>
      <c r="T1376">
        <v>21</v>
      </c>
      <c r="U1376">
        <v>3</v>
      </c>
      <c r="V1376" t="s">
        <v>28</v>
      </c>
      <c r="W1376">
        <v>72</v>
      </c>
      <c r="X1376">
        <v>3</v>
      </c>
      <c r="Y1376">
        <v>4</v>
      </c>
      <c r="Z1376" t="s">
        <v>37</v>
      </c>
      <c r="AA1376">
        <v>11761</v>
      </c>
      <c r="AB1376">
        <v>4</v>
      </c>
      <c r="AC1376">
        <v>13</v>
      </c>
      <c r="AD1376">
        <v>3</v>
      </c>
      <c r="AE1376">
        <v>3</v>
      </c>
      <c r="AF1376">
        <v>1</v>
      </c>
      <c r="AG1376">
        <v>29</v>
      </c>
      <c r="AH1376">
        <v>2</v>
      </c>
      <c r="AI1376">
        <v>0</v>
      </c>
      <c r="AJ1376">
        <v>0</v>
      </c>
      <c r="AK1376" t="str">
        <f>IF(Table2[[#This Row],[Alpha]]&gt;3%,"high performer",IF(Table2[[#This Row],[Alpha]]&gt;0%,"average performer","low performer"))</f>
        <v>low performer</v>
      </c>
      <c r="AL1376" s="8">
        <v>20114.675475063614</v>
      </c>
      <c r="AM1376">
        <f>Table2[[#This Row],[Salary]]/Table2[[#This Row],[Market Salary]]</f>
        <v>0.88865465526201681</v>
      </c>
      <c r="AN1376" t="str">
        <f>IF(AND(Table2[[#This Row],[Alpha]]&gt;3%,Table2[[#This Row],[Salary]]&lt;MEDIAN(G:G)),"Underpaid",IF(AND(Table2[[#This Row],[Alpha]]&lt;0,Table2[[#This Row],[Salary]]&gt;MEDIAN(G:G)),"Overpaid","Fair"))</f>
        <v>Overpaid</v>
      </c>
      <c r="AO1376" t="str">
        <f>IF(AND(Table2[[#This Row],[Alpha]]&gt;3%,Table2[[#This Row],[Tenure]]&gt;5),"Ready Now",IF(AND(Table2[[#This Row],[Alpha]]&gt;0,Table2[[#This Row],[Tenure]]&gt;3),"Ready Soon","Not Ready"))</f>
        <v>Not Ready</v>
      </c>
    </row>
    <row r="1377" spans="1:41" x14ac:dyDescent="0.35">
      <c r="A1377">
        <v>32</v>
      </c>
      <c r="B1377" t="s">
        <v>25</v>
      </c>
      <c r="C1377">
        <v>1</v>
      </c>
      <c r="D1377" t="s">
        <v>29</v>
      </c>
      <c r="E1377" t="s">
        <v>36</v>
      </c>
      <c r="F1377">
        <v>3</v>
      </c>
      <c r="G1377" s="7">
        <v>2432</v>
      </c>
      <c r="H1377" t="s">
        <v>25</v>
      </c>
      <c r="I1377">
        <v>3</v>
      </c>
      <c r="J1377">
        <v>4</v>
      </c>
      <c r="K1377" s="5">
        <v>0.1</v>
      </c>
      <c r="L1377" s="5">
        <v>0.09</v>
      </c>
      <c r="M1377" s="6">
        <f t="shared" si="63"/>
        <v>1.0000000000000009E-2</v>
      </c>
      <c r="N1377" s="8">
        <f t="shared" si="64"/>
        <v>486.40000000000003</v>
      </c>
      <c r="O1377">
        <v>1200</v>
      </c>
      <c r="P1377" t="str">
        <f t="shared" si="65"/>
        <v>High</v>
      </c>
      <c r="Q1377" t="s">
        <v>33</v>
      </c>
      <c r="R1377">
        <v>238</v>
      </c>
      <c r="S1377" t="s">
        <v>34</v>
      </c>
      <c r="T1377">
        <v>5</v>
      </c>
      <c r="U1377">
        <v>2</v>
      </c>
      <c r="V1377" t="s">
        <v>28</v>
      </c>
      <c r="W1377">
        <v>47</v>
      </c>
      <c r="X1377">
        <v>4</v>
      </c>
      <c r="Y1377">
        <v>1</v>
      </c>
      <c r="Z1377" t="s">
        <v>31</v>
      </c>
      <c r="AA1377">
        <v>15318</v>
      </c>
      <c r="AB1377">
        <v>3</v>
      </c>
      <c r="AC1377">
        <v>14</v>
      </c>
      <c r="AD1377">
        <v>3</v>
      </c>
      <c r="AE1377">
        <v>1</v>
      </c>
      <c r="AF1377">
        <v>0</v>
      </c>
      <c r="AG1377">
        <v>8</v>
      </c>
      <c r="AH1377">
        <v>2</v>
      </c>
      <c r="AI1377">
        <v>1</v>
      </c>
      <c r="AJ1377">
        <v>0</v>
      </c>
      <c r="AK1377" t="str">
        <f>IF(Table2[[#This Row],[Alpha]]&gt;3%,"high performer",IF(Table2[[#This Row],[Alpha]]&gt;0%,"average performer","low performer"))</f>
        <v>average performer</v>
      </c>
      <c r="AL1377" s="8">
        <v>3097.7288827850107</v>
      </c>
      <c r="AM1377">
        <f>Table2[[#This Row],[Salary]]/Table2[[#This Row],[Market Salary]]</f>
        <v>0.78509130140966765</v>
      </c>
      <c r="AN1377" t="str">
        <f>IF(AND(Table2[[#This Row],[Alpha]]&gt;3%,Table2[[#This Row],[Salary]]&lt;MEDIAN(G:G)),"Underpaid",IF(AND(Table2[[#This Row],[Alpha]]&lt;0,Table2[[#This Row],[Salary]]&gt;MEDIAN(G:G)),"Overpaid","Fair"))</f>
        <v>Fair</v>
      </c>
      <c r="AO1377" t="str">
        <f>IF(AND(Table2[[#This Row],[Alpha]]&gt;3%,Table2[[#This Row],[Tenure]]&gt;5),"Ready Now",IF(AND(Table2[[#This Row],[Alpha]]&gt;0,Table2[[#This Row],[Tenure]]&gt;3),"Ready Soon","Not Ready"))</f>
        <v>Ready Soon</v>
      </c>
    </row>
    <row r="1378" spans="1:41" x14ac:dyDescent="0.35">
      <c r="A1378">
        <v>38</v>
      </c>
      <c r="B1378" t="s">
        <v>32</v>
      </c>
      <c r="C1378">
        <v>2</v>
      </c>
      <c r="D1378" t="s">
        <v>35</v>
      </c>
      <c r="E1378" t="s">
        <v>36</v>
      </c>
      <c r="F1378">
        <v>4</v>
      </c>
      <c r="G1378" s="7">
        <v>4771</v>
      </c>
      <c r="H1378" t="s">
        <v>32</v>
      </c>
      <c r="I1378">
        <v>4</v>
      </c>
      <c r="J1378">
        <v>5</v>
      </c>
      <c r="K1378" s="5">
        <v>0.1</v>
      </c>
      <c r="L1378" s="5">
        <v>0.09</v>
      </c>
      <c r="M1378" s="6">
        <f t="shared" si="63"/>
        <v>1.0000000000000009E-2</v>
      </c>
      <c r="N1378" s="8">
        <f t="shared" si="64"/>
        <v>954.2</v>
      </c>
      <c r="O1378">
        <v>3000</v>
      </c>
      <c r="P1378" t="str">
        <f t="shared" si="65"/>
        <v>low</v>
      </c>
      <c r="Q1378" t="s">
        <v>26</v>
      </c>
      <c r="R1378">
        <v>1206</v>
      </c>
      <c r="S1378" t="s">
        <v>34</v>
      </c>
      <c r="T1378">
        <v>9</v>
      </c>
      <c r="U1378">
        <v>2</v>
      </c>
      <c r="V1378" t="s">
        <v>28</v>
      </c>
      <c r="W1378">
        <v>71</v>
      </c>
      <c r="X1378">
        <v>3</v>
      </c>
      <c r="Y1378">
        <v>1</v>
      </c>
      <c r="Z1378" t="s">
        <v>41</v>
      </c>
      <c r="AA1378">
        <v>14293</v>
      </c>
      <c r="AB1378">
        <v>2</v>
      </c>
      <c r="AC1378">
        <v>19</v>
      </c>
      <c r="AD1378">
        <v>3</v>
      </c>
      <c r="AE1378">
        <v>4</v>
      </c>
      <c r="AF1378">
        <v>2</v>
      </c>
      <c r="AG1378">
        <v>10</v>
      </c>
      <c r="AH1378">
        <v>0</v>
      </c>
      <c r="AI1378">
        <v>2</v>
      </c>
      <c r="AJ1378">
        <v>0</v>
      </c>
      <c r="AK1378" t="str">
        <f>IF(Table2[[#This Row],[Alpha]]&gt;3%,"high performer",IF(Table2[[#This Row],[Alpha]]&gt;0%,"average performer","low performer"))</f>
        <v>average performer</v>
      </c>
      <c r="AL1378" s="8">
        <v>5540.565321299252</v>
      </c>
      <c r="AM1378">
        <f>Table2[[#This Row],[Salary]]/Table2[[#This Row],[Market Salary]]</f>
        <v>0.86110346568050378</v>
      </c>
      <c r="AN1378" t="str">
        <f>IF(AND(Table2[[#This Row],[Alpha]]&gt;3%,Table2[[#This Row],[Salary]]&lt;MEDIAN(G:G)),"Underpaid",IF(AND(Table2[[#This Row],[Alpha]]&lt;0,Table2[[#This Row],[Salary]]&gt;MEDIAN(G:G)),"Overpaid","Fair"))</f>
        <v>Fair</v>
      </c>
      <c r="AO1378" t="str">
        <f>IF(AND(Table2[[#This Row],[Alpha]]&gt;3%,Table2[[#This Row],[Tenure]]&gt;5),"Ready Now",IF(AND(Table2[[#This Row],[Alpha]]&gt;0,Table2[[#This Row],[Tenure]]&gt;3),"Ready Soon","Not Ready"))</f>
        <v>Ready Soon</v>
      </c>
    </row>
    <row r="1379" spans="1:41" x14ac:dyDescent="0.35">
      <c r="A1379">
        <v>49</v>
      </c>
      <c r="B1379" t="s">
        <v>32</v>
      </c>
      <c r="C1379">
        <v>2</v>
      </c>
      <c r="D1379" t="s">
        <v>35</v>
      </c>
      <c r="E1379" t="s">
        <v>47</v>
      </c>
      <c r="F1379">
        <v>4</v>
      </c>
      <c r="G1379" s="7">
        <v>19161</v>
      </c>
      <c r="H1379" t="s">
        <v>32</v>
      </c>
      <c r="I1379">
        <v>3</v>
      </c>
      <c r="J1379">
        <v>5</v>
      </c>
      <c r="K1379" s="5">
        <v>0.1</v>
      </c>
      <c r="L1379" s="5">
        <v>0.11</v>
      </c>
      <c r="M1379" s="6">
        <f t="shared" si="63"/>
        <v>-9.999999999999995E-3</v>
      </c>
      <c r="N1379" s="8">
        <f t="shared" si="64"/>
        <v>3832.2000000000003</v>
      </c>
      <c r="O1379">
        <v>3000</v>
      </c>
      <c r="P1379" t="str">
        <f t="shared" si="65"/>
        <v>low</v>
      </c>
      <c r="Q1379" t="s">
        <v>33</v>
      </c>
      <c r="R1379">
        <v>1064</v>
      </c>
      <c r="S1379" t="s">
        <v>34</v>
      </c>
      <c r="T1379">
        <v>2</v>
      </c>
      <c r="U1379">
        <v>1</v>
      </c>
      <c r="V1379" t="s">
        <v>28</v>
      </c>
      <c r="W1379">
        <v>42</v>
      </c>
      <c r="X1379">
        <v>3</v>
      </c>
      <c r="Y1379">
        <v>5</v>
      </c>
      <c r="Z1379" t="s">
        <v>37</v>
      </c>
      <c r="AA1379">
        <v>13738</v>
      </c>
      <c r="AB1379">
        <v>3</v>
      </c>
      <c r="AC1379">
        <v>15</v>
      </c>
      <c r="AD1379">
        <v>3</v>
      </c>
      <c r="AE1379">
        <v>4</v>
      </c>
      <c r="AF1379">
        <v>0</v>
      </c>
      <c r="AG1379">
        <v>28</v>
      </c>
      <c r="AH1379">
        <v>3</v>
      </c>
      <c r="AI1379">
        <v>4</v>
      </c>
      <c r="AJ1379">
        <v>4</v>
      </c>
      <c r="AK1379" t="str">
        <f>IF(Table2[[#This Row],[Alpha]]&gt;3%,"high performer",IF(Table2[[#This Row],[Alpha]]&gt;0%,"average performer","low performer"))</f>
        <v>low performer</v>
      </c>
      <c r="AL1379" s="8">
        <v>22322.93143306096</v>
      </c>
      <c r="AM1379">
        <f>Table2[[#This Row],[Salary]]/Table2[[#This Row],[Market Salary]]</f>
        <v>0.85835500850134583</v>
      </c>
      <c r="AN1379" t="str">
        <f>IF(AND(Table2[[#This Row],[Alpha]]&gt;3%,Table2[[#This Row],[Salary]]&lt;MEDIAN(G:G)),"Underpaid",IF(AND(Table2[[#This Row],[Alpha]]&lt;0,Table2[[#This Row],[Salary]]&gt;MEDIAN(G:G)),"Overpaid","Fair"))</f>
        <v>Overpaid</v>
      </c>
      <c r="AO1379" t="str">
        <f>IF(AND(Table2[[#This Row],[Alpha]]&gt;3%,Table2[[#This Row],[Tenure]]&gt;5),"Ready Now",IF(AND(Table2[[#This Row],[Alpha]]&gt;0,Table2[[#This Row],[Tenure]]&gt;3),"Ready Soon","Not Ready"))</f>
        <v>Not Ready</v>
      </c>
    </row>
    <row r="1380" spans="1:41" x14ac:dyDescent="0.35">
      <c r="A1380">
        <v>42</v>
      </c>
      <c r="B1380" t="s">
        <v>32</v>
      </c>
      <c r="C1380">
        <v>2</v>
      </c>
      <c r="D1380" t="s">
        <v>35</v>
      </c>
      <c r="E1380" t="s">
        <v>30</v>
      </c>
      <c r="F1380">
        <v>4</v>
      </c>
      <c r="G1380" s="7">
        <v>5087</v>
      </c>
      <c r="H1380" t="s">
        <v>25</v>
      </c>
      <c r="I1380">
        <v>3</v>
      </c>
      <c r="J1380">
        <v>0</v>
      </c>
      <c r="K1380" s="5">
        <v>0.12</v>
      </c>
      <c r="L1380" s="5">
        <v>0.11</v>
      </c>
      <c r="M1380" s="6">
        <f t="shared" si="63"/>
        <v>9.999999999999995E-3</v>
      </c>
      <c r="N1380" s="8">
        <f t="shared" si="64"/>
        <v>1017.4000000000001</v>
      </c>
      <c r="O1380">
        <v>1200</v>
      </c>
      <c r="P1380" t="str">
        <f t="shared" si="65"/>
        <v>High</v>
      </c>
      <c r="Q1380" t="s">
        <v>26</v>
      </c>
      <c r="R1380">
        <v>419</v>
      </c>
      <c r="S1380" t="s">
        <v>27</v>
      </c>
      <c r="T1380">
        <v>12</v>
      </c>
      <c r="U1380">
        <v>4</v>
      </c>
      <c r="V1380" t="s">
        <v>48</v>
      </c>
      <c r="W1380">
        <v>77</v>
      </c>
      <c r="X1380">
        <v>3</v>
      </c>
      <c r="Y1380">
        <v>2</v>
      </c>
      <c r="Z1380" t="s">
        <v>41</v>
      </c>
      <c r="AA1380">
        <v>2900</v>
      </c>
      <c r="AB1380">
        <v>3</v>
      </c>
      <c r="AC1380">
        <v>12</v>
      </c>
      <c r="AD1380">
        <v>3</v>
      </c>
      <c r="AE1380">
        <v>3</v>
      </c>
      <c r="AF1380">
        <v>2</v>
      </c>
      <c r="AG1380">
        <v>14</v>
      </c>
      <c r="AH1380">
        <v>4</v>
      </c>
      <c r="AI1380">
        <v>0</v>
      </c>
      <c r="AJ1380">
        <v>0</v>
      </c>
      <c r="AK1380" t="str">
        <f>IF(Table2[[#This Row],[Alpha]]&gt;3%,"high performer",IF(Table2[[#This Row],[Alpha]]&gt;0%,"average performer","low performer"))</f>
        <v>average performer</v>
      </c>
      <c r="AL1380" s="8">
        <v>5967.575759782897</v>
      </c>
      <c r="AM1380">
        <f>Table2[[#This Row],[Salary]]/Table2[[#This Row],[Market Salary]]</f>
        <v>0.85243995296761299</v>
      </c>
      <c r="AN1380" t="str">
        <f>IF(AND(Table2[[#This Row],[Alpha]]&gt;3%,Table2[[#This Row],[Salary]]&lt;MEDIAN(G:G)),"Underpaid",IF(AND(Table2[[#This Row],[Alpha]]&lt;0,Table2[[#This Row],[Salary]]&gt;MEDIAN(G:G)),"Overpaid","Fair"))</f>
        <v>Fair</v>
      </c>
      <c r="AO1380" t="str">
        <f>IF(AND(Table2[[#This Row],[Alpha]]&gt;3%,Table2[[#This Row],[Tenure]]&gt;5),"Ready Now",IF(AND(Table2[[#This Row],[Alpha]]&gt;0,Table2[[#This Row],[Tenure]]&gt;3),"Ready Soon","Not Ready"))</f>
        <v>Not Ready</v>
      </c>
    </row>
    <row r="1381" spans="1:41" x14ac:dyDescent="0.35">
      <c r="A1381">
        <v>27</v>
      </c>
      <c r="B1381" t="s">
        <v>25</v>
      </c>
      <c r="C1381">
        <v>1</v>
      </c>
      <c r="D1381" t="s">
        <v>29</v>
      </c>
      <c r="E1381" t="s">
        <v>50</v>
      </c>
      <c r="F1381">
        <v>2</v>
      </c>
      <c r="G1381" s="7">
        <v>2863</v>
      </c>
      <c r="H1381" t="s">
        <v>32</v>
      </c>
      <c r="I1381">
        <v>3</v>
      </c>
      <c r="J1381">
        <v>1</v>
      </c>
      <c r="K1381" s="5">
        <v>0.15</v>
      </c>
      <c r="L1381" s="5">
        <v>0.1</v>
      </c>
      <c r="M1381" s="6">
        <f t="shared" si="63"/>
        <v>4.9999999999999989E-2</v>
      </c>
      <c r="N1381" s="8">
        <f t="shared" si="64"/>
        <v>572.6</v>
      </c>
      <c r="O1381">
        <v>500</v>
      </c>
      <c r="P1381" t="str">
        <f t="shared" si="65"/>
        <v>low</v>
      </c>
      <c r="Q1381" t="s">
        <v>33</v>
      </c>
      <c r="R1381">
        <v>1337</v>
      </c>
      <c r="S1381" t="s">
        <v>50</v>
      </c>
      <c r="T1381">
        <v>22</v>
      </c>
      <c r="U1381">
        <v>3</v>
      </c>
      <c r="V1381" t="s">
        <v>50</v>
      </c>
      <c r="W1381">
        <v>58</v>
      </c>
      <c r="X1381">
        <v>2</v>
      </c>
      <c r="Y1381">
        <v>1</v>
      </c>
      <c r="Z1381" t="s">
        <v>37</v>
      </c>
      <c r="AA1381">
        <v>19555</v>
      </c>
      <c r="AB1381">
        <v>1</v>
      </c>
      <c r="AC1381">
        <v>12</v>
      </c>
      <c r="AD1381">
        <v>3</v>
      </c>
      <c r="AE1381">
        <v>1</v>
      </c>
      <c r="AF1381">
        <v>0</v>
      </c>
      <c r="AG1381">
        <v>1</v>
      </c>
      <c r="AH1381">
        <v>2</v>
      </c>
      <c r="AI1381">
        <v>0</v>
      </c>
      <c r="AJ1381">
        <v>0</v>
      </c>
      <c r="AK1381" t="str">
        <f>IF(Table2[[#This Row],[Alpha]]&gt;3%,"high performer",IF(Table2[[#This Row],[Alpha]]&gt;0%,"average performer","low performer"))</f>
        <v>high performer</v>
      </c>
      <c r="AL1381" s="8">
        <v>2894.600854658373</v>
      </c>
      <c r="AM1381">
        <f>Table2[[#This Row],[Salary]]/Table2[[#This Row],[Market Salary]]</f>
        <v>0.98908282825678129</v>
      </c>
      <c r="AN1381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381" t="str">
        <f>IF(AND(Table2[[#This Row],[Alpha]]&gt;3%,Table2[[#This Row],[Tenure]]&gt;5),"Ready Now",IF(AND(Table2[[#This Row],[Alpha]]&gt;0,Table2[[#This Row],[Tenure]]&gt;3),"Ready Soon","Not Ready"))</f>
        <v>Not Ready</v>
      </c>
    </row>
    <row r="1382" spans="1:41" x14ac:dyDescent="0.35">
      <c r="A1382">
        <v>35</v>
      </c>
      <c r="B1382" t="s">
        <v>32</v>
      </c>
      <c r="C1382">
        <v>2</v>
      </c>
      <c r="D1382" t="s">
        <v>35</v>
      </c>
      <c r="E1382" t="s">
        <v>30</v>
      </c>
      <c r="F1382">
        <v>1</v>
      </c>
      <c r="G1382" s="7">
        <v>5561</v>
      </c>
      <c r="H1382" t="s">
        <v>32</v>
      </c>
      <c r="I1382">
        <v>1</v>
      </c>
      <c r="J1382">
        <v>5</v>
      </c>
      <c r="K1382" s="5">
        <v>0.08</v>
      </c>
      <c r="L1382" s="5">
        <v>0.09</v>
      </c>
      <c r="M1382" s="6">
        <f t="shared" si="63"/>
        <v>-9.999999999999995E-3</v>
      </c>
      <c r="N1382" s="8">
        <f t="shared" si="64"/>
        <v>1112.2</v>
      </c>
      <c r="O1382">
        <v>4500</v>
      </c>
      <c r="P1382" t="str">
        <f t="shared" si="65"/>
        <v>low</v>
      </c>
      <c r="Q1382" t="s">
        <v>26</v>
      </c>
      <c r="R1382">
        <v>682</v>
      </c>
      <c r="S1382" t="s">
        <v>27</v>
      </c>
      <c r="T1382">
        <v>18</v>
      </c>
      <c r="U1382">
        <v>4</v>
      </c>
      <c r="V1382" t="s">
        <v>40</v>
      </c>
      <c r="W1382">
        <v>71</v>
      </c>
      <c r="X1382">
        <v>3</v>
      </c>
      <c r="Y1382">
        <v>2</v>
      </c>
      <c r="Z1382" t="s">
        <v>37</v>
      </c>
      <c r="AA1382">
        <v>15975</v>
      </c>
      <c r="AB1382">
        <v>0</v>
      </c>
      <c r="AC1382">
        <v>16</v>
      </c>
      <c r="AD1382">
        <v>3</v>
      </c>
      <c r="AE1382">
        <v>4</v>
      </c>
      <c r="AF1382">
        <v>1</v>
      </c>
      <c r="AG1382">
        <v>6</v>
      </c>
      <c r="AH1382">
        <v>2</v>
      </c>
      <c r="AI1382">
        <v>3</v>
      </c>
      <c r="AJ1382">
        <v>0</v>
      </c>
      <c r="AK1382" t="str">
        <f>IF(Table2[[#This Row],[Alpha]]&gt;3%,"high performer",IF(Table2[[#This Row],[Alpha]]&gt;0%,"average performer","low performer"))</f>
        <v>low performer</v>
      </c>
      <c r="AL1382" s="8">
        <v>6331.7703171582962</v>
      </c>
      <c r="AM1382">
        <f>Table2[[#This Row],[Salary]]/Table2[[#This Row],[Market Salary]]</f>
        <v>0.87826938146040989</v>
      </c>
      <c r="AN1382" t="str">
        <f>IF(AND(Table2[[#This Row],[Alpha]]&gt;3%,Table2[[#This Row],[Salary]]&lt;MEDIAN(G:G)),"Underpaid",IF(AND(Table2[[#This Row],[Alpha]]&lt;0,Table2[[#This Row],[Salary]]&gt;MEDIAN(G:G)),"Overpaid","Fair"))</f>
        <v>Overpaid</v>
      </c>
      <c r="AO1382" t="str">
        <f>IF(AND(Table2[[#This Row],[Alpha]]&gt;3%,Table2[[#This Row],[Tenure]]&gt;5),"Ready Now",IF(AND(Table2[[#This Row],[Alpha]]&gt;0,Table2[[#This Row],[Tenure]]&gt;3),"Ready Soon","Not Ready"))</f>
        <v>Not Ready</v>
      </c>
    </row>
    <row r="1383" spans="1:41" x14ac:dyDescent="0.35">
      <c r="A1383">
        <v>28</v>
      </c>
      <c r="B1383" t="s">
        <v>32</v>
      </c>
      <c r="C1383">
        <v>3</v>
      </c>
      <c r="D1383" t="s">
        <v>35</v>
      </c>
      <c r="E1383" t="s">
        <v>36</v>
      </c>
      <c r="F1383">
        <v>3</v>
      </c>
      <c r="G1383" s="7">
        <v>2144</v>
      </c>
      <c r="H1383" t="s">
        <v>32</v>
      </c>
      <c r="I1383">
        <v>2</v>
      </c>
      <c r="J1383">
        <v>5</v>
      </c>
      <c r="K1383" s="5">
        <v>0.12</v>
      </c>
      <c r="L1383" s="5">
        <v>7.0000000000000007E-2</v>
      </c>
      <c r="M1383" s="6">
        <f t="shared" si="63"/>
        <v>4.9999999999999989E-2</v>
      </c>
      <c r="N1383" s="8">
        <f t="shared" si="64"/>
        <v>428.8</v>
      </c>
      <c r="O1383">
        <v>500</v>
      </c>
      <c r="P1383" t="str">
        <f t="shared" si="65"/>
        <v>low</v>
      </c>
      <c r="Q1383" t="s">
        <v>44</v>
      </c>
      <c r="R1383">
        <v>1103</v>
      </c>
      <c r="S1383" t="s">
        <v>34</v>
      </c>
      <c r="T1383">
        <v>16</v>
      </c>
      <c r="U1383">
        <v>3</v>
      </c>
      <c r="V1383" t="s">
        <v>40</v>
      </c>
      <c r="W1383">
        <v>49</v>
      </c>
      <c r="X1383">
        <v>3</v>
      </c>
      <c r="Y1383">
        <v>1</v>
      </c>
      <c r="Z1383" t="s">
        <v>31</v>
      </c>
      <c r="AA1383">
        <v>2122</v>
      </c>
      <c r="AB1383">
        <v>1</v>
      </c>
      <c r="AC1383">
        <v>14</v>
      </c>
      <c r="AD1383">
        <v>3</v>
      </c>
      <c r="AE1383">
        <v>3</v>
      </c>
      <c r="AF1383">
        <v>0</v>
      </c>
      <c r="AG1383">
        <v>5</v>
      </c>
      <c r="AH1383">
        <v>3</v>
      </c>
      <c r="AI1383">
        <v>3</v>
      </c>
      <c r="AJ1383">
        <v>1</v>
      </c>
      <c r="AK1383" t="str">
        <f>IF(Table2[[#This Row],[Alpha]]&gt;3%,"high performer",IF(Table2[[#This Row],[Alpha]]&gt;0%,"average performer","low performer"))</f>
        <v>high performer</v>
      </c>
      <c r="AL1383" s="8">
        <v>2573.5239130927321</v>
      </c>
      <c r="AM1383">
        <f>Table2[[#This Row],[Salary]]/Table2[[#This Row],[Market Salary]]</f>
        <v>0.83309892287864862</v>
      </c>
      <c r="AN1383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383" t="str">
        <f>IF(AND(Table2[[#This Row],[Alpha]]&gt;3%,Table2[[#This Row],[Tenure]]&gt;5),"Ready Now",IF(AND(Table2[[#This Row],[Alpha]]&gt;0,Table2[[#This Row],[Tenure]]&gt;3),"Ready Soon","Not Ready"))</f>
        <v>Ready Soon</v>
      </c>
    </row>
    <row r="1384" spans="1:41" x14ac:dyDescent="0.35">
      <c r="A1384">
        <v>31</v>
      </c>
      <c r="B1384" t="s">
        <v>32</v>
      </c>
      <c r="C1384">
        <v>3</v>
      </c>
      <c r="D1384" t="s">
        <v>35</v>
      </c>
      <c r="E1384" t="s">
        <v>36</v>
      </c>
      <c r="F1384">
        <v>1</v>
      </c>
      <c r="G1384" s="7">
        <v>3065</v>
      </c>
      <c r="H1384" t="s">
        <v>25</v>
      </c>
      <c r="I1384">
        <v>4</v>
      </c>
      <c r="J1384">
        <v>4</v>
      </c>
      <c r="K1384" s="5">
        <v>0.12</v>
      </c>
      <c r="L1384" s="5">
        <v>0.11</v>
      </c>
      <c r="M1384" s="6">
        <f t="shared" si="63"/>
        <v>9.999999999999995E-3</v>
      </c>
      <c r="N1384" s="8">
        <f t="shared" si="64"/>
        <v>613</v>
      </c>
      <c r="O1384">
        <v>4500</v>
      </c>
      <c r="P1384" t="str">
        <f t="shared" si="65"/>
        <v>low</v>
      </c>
      <c r="Q1384" t="s">
        <v>44</v>
      </c>
      <c r="R1384">
        <v>976</v>
      </c>
      <c r="S1384" t="s">
        <v>34</v>
      </c>
      <c r="T1384">
        <v>3</v>
      </c>
      <c r="U1384">
        <v>2</v>
      </c>
      <c r="V1384" t="s">
        <v>40</v>
      </c>
      <c r="W1384">
        <v>48</v>
      </c>
      <c r="X1384">
        <v>3</v>
      </c>
      <c r="Y1384">
        <v>1</v>
      </c>
      <c r="Z1384" t="s">
        <v>41</v>
      </c>
      <c r="AA1384">
        <v>3995</v>
      </c>
      <c r="AB1384">
        <v>1</v>
      </c>
      <c r="AC1384">
        <v>13</v>
      </c>
      <c r="AD1384">
        <v>3</v>
      </c>
      <c r="AE1384">
        <v>4</v>
      </c>
      <c r="AF1384">
        <v>1</v>
      </c>
      <c r="AG1384">
        <v>4</v>
      </c>
      <c r="AH1384">
        <v>3</v>
      </c>
      <c r="AI1384">
        <v>2</v>
      </c>
      <c r="AJ1384">
        <v>2</v>
      </c>
      <c r="AK1384" t="str">
        <f>IF(Table2[[#This Row],[Alpha]]&gt;3%,"high performer",IF(Table2[[#This Row],[Alpha]]&gt;0%,"average performer","low performer"))</f>
        <v>average performer</v>
      </c>
      <c r="AL1384" s="8">
        <v>3365.6306953519293</v>
      </c>
      <c r="AM1384">
        <f>Table2[[#This Row],[Salary]]/Table2[[#This Row],[Market Salary]]</f>
        <v>0.91067626767039167</v>
      </c>
      <c r="AN1384" t="str">
        <f>IF(AND(Table2[[#This Row],[Alpha]]&gt;3%,Table2[[#This Row],[Salary]]&lt;MEDIAN(G:G)),"Underpaid",IF(AND(Table2[[#This Row],[Alpha]]&lt;0,Table2[[#This Row],[Salary]]&gt;MEDIAN(G:G)),"Overpaid","Fair"))</f>
        <v>Fair</v>
      </c>
      <c r="AO1384" t="str">
        <f>IF(AND(Table2[[#This Row],[Alpha]]&gt;3%,Table2[[#This Row],[Tenure]]&gt;5),"Ready Now",IF(AND(Table2[[#This Row],[Alpha]]&gt;0,Table2[[#This Row],[Tenure]]&gt;3),"Ready Soon","Not Ready"))</f>
        <v>Ready Soon</v>
      </c>
    </row>
    <row r="1385" spans="1:41" x14ac:dyDescent="0.35">
      <c r="A1385">
        <v>36</v>
      </c>
      <c r="B1385" t="s">
        <v>32</v>
      </c>
      <c r="C1385">
        <v>1</v>
      </c>
      <c r="D1385" t="s">
        <v>35</v>
      </c>
      <c r="E1385" t="s">
        <v>39</v>
      </c>
      <c r="F1385">
        <v>2</v>
      </c>
      <c r="G1385" s="7">
        <v>2810</v>
      </c>
      <c r="H1385" t="s">
        <v>32</v>
      </c>
      <c r="I1385">
        <v>3</v>
      </c>
      <c r="J1385">
        <v>5</v>
      </c>
      <c r="K1385" s="5">
        <v>0.12</v>
      </c>
      <c r="L1385" s="5">
        <v>0.11</v>
      </c>
      <c r="M1385" s="6">
        <f t="shared" si="63"/>
        <v>9.999999999999995E-3</v>
      </c>
      <c r="N1385" s="8">
        <f t="shared" si="64"/>
        <v>562</v>
      </c>
      <c r="O1385">
        <v>4500</v>
      </c>
      <c r="P1385" t="str">
        <f t="shared" si="65"/>
        <v>low</v>
      </c>
      <c r="Q1385" t="s">
        <v>44</v>
      </c>
      <c r="R1385">
        <v>1351</v>
      </c>
      <c r="S1385" t="s">
        <v>34</v>
      </c>
      <c r="T1385">
        <v>9</v>
      </c>
      <c r="U1385">
        <v>4</v>
      </c>
      <c r="V1385" t="s">
        <v>28</v>
      </c>
      <c r="W1385">
        <v>66</v>
      </c>
      <c r="X1385">
        <v>4</v>
      </c>
      <c r="Y1385">
        <v>1</v>
      </c>
      <c r="Z1385" t="s">
        <v>37</v>
      </c>
      <c r="AA1385">
        <v>9238</v>
      </c>
      <c r="AB1385">
        <v>1</v>
      </c>
      <c r="AC1385">
        <v>22</v>
      </c>
      <c r="AD1385">
        <v>4</v>
      </c>
      <c r="AE1385">
        <v>2</v>
      </c>
      <c r="AF1385">
        <v>0</v>
      </c>
      <c r="AG1385">
        <v>5</v>
      </c>
      <c r="AH1385">
        <v>3</v>
      </c>
      <c r="AI1385">
        <v>4</v>
      </c>
      <c r="AJ1385">
        <v>0</v>
      </c>
      <c r="AK1385" t="str">
        <f>IF(Table2[[#This Row],[Alpha]]&gt;3%,"high performer",IF(Table2[[#This Row],[Alpha]]&gt;0%,"average performer","low performer"))</f>
        <v>average performer</v>
      </c>
      <c r="AL1385" s="8">
        <v>3388.8510383374655</v>
      </c>
      <c r="AM1385">
        <f>Table2[[#This Row],[Salary]]/Table2[[#This Row],[Market Salary]]</f>
        <v>0.82918958909995533</v>
      </c>
      <c r="AN1385" t="str">
        <f>IF(AND(Table2[[#This Row],[Alpha]]&gt;3%,Table2[[#This Row],[Salary]]&lt;MEDIAN(G:G)),"Underpaid",IF(AND(Table2[[#This Row],[Alpha]]&lt;0,Table2[[#This Row],[Salary]]&gt;MEDIAN(G:G)),"Overpaid","Fair"))</f>
        <v>Fair</v>
      </c>
      <c r="AO1385" t="str">
        <f>IF(AND(Table2[[#This Row],[Alpha]]&gt;3%,Table2[[#This Row],[Tenure]]&gt;5),"Ready Now",IF(AND(Table2[[#This Row],[Alpha]]&gt;0,Table2[[#This Row],[Tenure]]&gt;3),"Ready Soon","Not Ready"))</f>
        <v>Ready Soon</v>
      </c>
    </row>
    <row r="1386" spans="1:41" x14ac:dyDescent="0.35">
      <c r="A1386">
        <v>34</v>
      </c>
      <c r="B1386" t="s">
        <v>32</v>
      </c>
      <c r="C1386">
        <v>1</v>
      </c>
      <c r="D1386" t="s">
        <v>35</v>
      </c>
      <c r="E1386" t="s">
        <v>30</v>
      </c>
      <c r="F1386">
        <v>4</v>
      </c>
      <c r="G1386" s="7">
        <v>9888</v>
      </c>
      <c r="H1386" t="s">
        <v>32</v>
      </c>
      <c r="I1386">
        <v>2</v>
      </c>
      <c r="J1386">
        <v>14</v>
      </c>
      <c r="K1386" s="5">
        <v>0.1</v>
      </c>
      <c r="L1386" s="5">
        <v>0.1</v>
      </c>
      <c r="M1386" s="6">
        <f t="shared" si="63"/>
        <v>0</v>
      </c>
      <c r="N1386" s="8">
        <f t="shared" si="64"/>
        <v>1977.6000000000001</v>
      </c>
      <c r="O1386">
        <v>500</v>
      </c>
      <c r="P1386" t="str">
        <f t="shared" si="65"/>
        <v>low</v>
      </c>
      <c r="Q1386" t="s">
        <v>26</v>
      </c>
      <c r="R1386">
        <v>937</v>
      </c>
      <c r="S1386" t="s">
        <v>27</v>
      </c>
      <c r="T1386">
        <v>1</v>
      </c>
      <c r="U1386">
        <v>3</v>
      </c>
      <c r="V1386" t="s">
        <v>48</v>
      </c>
      <c r="W1386">
        <v>32</v>
      </c>
      <c r="X1386">
        <v>3</v>
      </c>
      <c r="Y1386">
        <v>3</v>
      </c>
      <c r="Z1386" t="s">
        <v>31</v>
      </c>
      <c r="AA1386">
        <v>6770</v>
      </c>
      <c r="AB1386">
        <v>1</v>
      </c>
      <c r="AC1386">
        <v>21</v>
      </c>
      <c r="AD1386">
        <v>4</v>
      </c>
      <c r="AE1386">
        <v>1</v>
      </c>
      <c r="AF1386">
        <v>0</v>
      </c>
      <c r="AG1386">
        <v>14</v>
      </c>
      <c r="AH1386">
        <v>3</v>
      </c>
      <c r="AI1386">
        <v>8</v>
      </c>
      <c r="AJ1386">
        <v>2</v>
      </c>
      <c r="AK1386" t="str">
        <f>IF(Table2[[#This Row],[Alpha]]&gt;3%,"high performer",IF(Table2[[#This Row],[Alpha]]&gt;0%,"average performer","low performer"))</f>
        <v>low performer</v>
      </c>
      <c r="AL1386" s="8">
        <v>10109.127535477852</v>
      </c>
      <c r="AM1386">
        <f>Table2[[#This Row],[Salary]]/Table2[[#This Row],[Market Salary]]</f>
        <v>0.97812595254122503</v>
      </c>
      <c r="AN1386" t="str">
        <f>IF(AND(Table2[[#This Row],[Alpha]]&gt;3%,Table2[[#This Row],[Salary]]&lt;MEDIAN(G:G)),"Underpaid",IF(AND(Table2[[#This Row],[Alpha]]&lt;0,Table2[[#This Row],[Salary]]&gt;MEDIAN(G:G)),"Overpaid","Fair"))</f>
        <v>Fair</v>
      </c>
      <c r="AO1386" t="str">
        <f>IF(AND(Table2[[#This Row],[Alpha]]&gt;3%,Table2[[#This Row],[Tenure]]&gt;5),"Ready Now",IF(AND(Table2[[#This Row],[Alpha]]&gt;0,Table2[[#This Row],[Tenure]]&gt;3),"Ready Soon","Not Ready"))</f>
        <v>Not Ready</v>
      </c>
    </row>
    <row r="1387" spans="1:41" x14ac:dyDescent="0.35">
      <c r="A1387">
        <v>34</v>
      </c>
      <c r="B1387" t="s">
        <v>32</v>
      </c>
      <c r="C1387">
        <v>4</v>
      </c>
      <c r="D1387" t="s">
        <v>35</v>
      </c>
      <c r="E1387" t="s">
        <v>30</v>
      </c>
      <c r="F1387">
        <v>3</v>
      </c>
      <c r="G1387" s="7">
        <v>8628</v>
      </c>
      <c r="H1387" t="s">
        <v>32</v>
      </c>
      <c r="I1387">
        <v>2</v>
      </c>
      <c r="J1387">
        <v>8</v>
      </c>
      <c r="K1387" s="5">
        <v>0.08</v>
      </c>
      <c r="L1387" s="5">
        <v>0.11</v>
      </c>
      <c r="M1387" s="6">
        <f t="shared" si="63"/>
        <v>-0.03</v>
      </c>
      <c r="N1387" s="8">
        <f t="shared" si="64"/>
        <v>1725.6000000000001</v>
      </c>
      <c r="O1387">
        <v>1200</v>
      </c>
      <c r="P1387" t="str">
        <f t="shared" si="65"/>
        <v>medium</v>
      </c>
      <c r="Q1387" t="s">
        <v>26</v>
      </c>
      <c r="R1387">
        <v>1239</v>
      </c>
      <c r="S1387" t="s">
        <v>27</v>
      </c>
      <c r="T1387">
        <v>13</v>
      </c>
      <c r="U1387">
        <v>4</v>
      </c>
      <c r="V1387" t="s">
        <v>40</v>
      </c>
      <c r="W1387">
        <v>39</v>
      </c>
      <c r="X1387">
        <v>3</v>
      </c>
      <c r="Y1387">
        <v>3</v>
      </c>
      <c r="Z1387" t="s">
        <v>41</v>
      </c>
      <c r="AA1387">
        <v>22914</v>
      </c>
      <c r="AB1387">
        <v>1</v>
      </c>
      <c r="AC1387">
        <v>18</v>
      </c>
      <c r="AD1387">
        <v>3</v>
      </c>
      <c r="AE1387">
        <v>3</v>
      </c>
      <c r="AF1387">
        <v>1</v>
      </c>
      <c r="AG1387">
        <v>9</v>
      </c>
      <c r="AH1387">
        <v>2</v>
      </c>
      <c r="AI1387">
        <v>7</v>
      </c>
      <c r="AJ1387">
        <v>1</v>
      </c>
      <c r="AK1387" t="str">
        <f>IF(Table2[[#This Row],[Alpha]]&gt;3%,"high performer",IF(Table2[[#This Row],[Alpha]]&gt;0%,"average performer","low performer"))</f>
        <v>low performer</v>
      </c>
      <c r="AL1387" s="8">
        <v>9365.3425642206676</v>
      </c>
      <c r="AM1387">
        <f>Table2[[#This Row],[Salary]]/Table2[[#This Row],[Market Salary]]</f>
        <v>0.92126902361931651</v>
      </c>
      <c r="AN1387" t="str">
        <f>IF(AND(Table2[[#This Row],[Alpha]]&gt;3%,Table2[[#This Row],[Salary]]&lt;MEDIAN(G:G)),"Underpaid",IF(AND(Table2[[#This Row],[Alpha]]&lt;0,Table2[[#This Row],[Salary]]&gt;MEDIAN(G:G)),"Overpaid","Fair"))</f>
        <v>Overpaid</v>
      </c>
      <c r="AO1387" t="str">
        <f>IF(AND(Table2[[#This Row],[Alpha]]&gt;3%,Table2[[#This Row],[Tenure]]&gt;5),"Ready Now",IF(AND(Table2[[#This Row],[Alpha]]&gt;0,Table2[[#This Row],[Tenure]]&gt;3),"Ready Soon","Not Ready"))</f>
        <v>Not Ready</v>
      </c>
    </row>
    <row r="1388" spans="1:41" x14ac:dyDescent="0.35">
      <c r="A1388">
        <v>26</v>
      </c>
      <c r="B1388" t="s">
        <v>32</v>
      </c>
      <c r="C1388">
        <v>3</v>
      </c>
      <c r="D1388" t="s">
        <v>35</v>
      </c>
      <c r="E1388" t="s">
        <v>39</v>
      </c>
      <c r="F1388">
        <v>1</v>
      </c>
      <c r="G1388" s="7">
        <v>2867</v>
      </c>
      <c r="H1388" t="s">
        <v>32</v>
      </c>
      <c r="I1388">
        <v>2</v>
      </c>
      <c r="J1388">
        <v>7</v>
      </c>
      <c r="K1388" s="5">
        <v>0.1</v>
      </c>
      <c r="L1388" s="5">
        <v>0.1</v>
      </c>
      <c r="M1388" s="6">
        <f t="shared" si="63"/>
        <v>0</v>
      </c>
      <c r="N1388" s="8">
        <f t="shared" si="64"/>
        <v>573.4</v>
      </c>
      <c r="O1388">
        <v>1200</v>
      </c>
      <c r="P1388" t="str">
        <f t="shared" si="65"/>
        <v>medium</v>
      </c>
      <c r="Q1388" t="s">
        <v>26</v>
      </c>
      <c r="R1388">
        <v>157</v>
      </c>
      <c r="S1388" t="s">
        <v>34</v>
      </c>
      <c r="T1388">
        <v>1</v>
      </c>
      <c r="U1388">
        <v>3</v>
      </c>
      <c r="V1388" t="s">
        <v>40</v>
      </c>
      <c r="W1388">
        <v>95</v>
      </c>
      <c r="X1388">
        <v>3</v>
      </c>
      <c r="Y1388">
        <v>1</v>
      </c>
      <c r="Z1388" t="s">
        <v>31</v>
      </c>
      <c r="AA1388">
        <v>20006</v>
      </c>
      <c r="AB1388">
        <v>0</v>
      </c>
      <c r="AC1388">
        <v>13</v>
      </c>
      <c r="AD1388">
        <v>3</v>
      </c>
      <c r="AE1388">
        <v>4</v>
      </c>
      <c r="AF1388">
        <v>0</v>
      </c>
      <c r="AG1388">
        <v>8</v>
      </c>
      <c r="AH1388">
        <v>6</v>
      </c>
      <c r="AI1388">
        <v>7</v>
      </c>
      <c r="AJ1388">
        <v>7</v>
      </c>
      <c r="AK1388" t="str">
        <f>IF(Table2[[#This Row],[Alpha]]&gt;3%,"high performer",IF(Table2[[#This Row],[Alpha]]&gt;0%,"average performer","low performer"))</f>
        <v>low performer</v>
      </c>
      <c r="AL1388" s="8">
        <v>2942.2120625285888</v>
      </c>
      <c r="AM1388">
        <f>Table2[[#This Row],[Salary]]/Table2[[#This Row],[Market Salary]]</f>
        <v>0.97443689954015411</v>
      </c>
      <c r="AN1388" t="str">
        <f>IF(AND(Table2[[#This Row],[Alpha]]&gt;3%,Table2[[#This Row],[Salary]]&lt;MEDIAN(G:G)),"Underpaid",IF(AND(Table2[[#This Row],[Alpha]]&lt;0,Table2[[#This Row],[Salary]]&gt;MEDIAN(G:G)),"Overpaid","Fair"))</f>
        <v>Fair</v>
      </c>
      <c r="AO1388" t="str">
        <f>IF(AND(Table2[[#This Row],[Alpha]]&gt;3%,Table2[[#This Row],[Tenure]]&gt;5),"Ready Now",IF(AND(Table2[[#This Row],[Alpha]]&gt;0,Table2[[#This Row],[Tenure]]&gt;3),"Ready Soon","Not Ready"))</f>
        <v>Not Ready</v>
      </c>
    </row>
    <row r="1389" spans="1:41" x14ac:dyDescent="0.35">
      <c r="A1389">
        <v>29</v>
      </c>
      <c r="B1389" t="s">
        <v>32</v>
      </c>
      <c r="C1389">
        <v>1</v>
      </c>
      <c r="D1389" t="s">
        <v>35</v>
      </c>
      <c r="E1389" t="s">
        <v>43</v>
      </c>
      <c r="F1389">
        <v>1</v>
      </c>
      <c r="G1389" s="7">
        <v>5373</v>
      </c>
      <c r="H1389" t="s">
        <v>32</v>
      </c>
      <c r="I1389">
        <v>2</v>
      </c>
      <c r="J1389">
        <v>5</v>
      </c>
      <c r="K1389" s="5">
        <v>0.08</v>
      </c>
      <c r="L1389" s="5">
        <v>0.1</v>
      </c>
      <c r="M1389" s="6">
        <f t="shared" si="63"/>
        <v>-2.0000000000000004E-2</v>
      </c>
      <c r="N1389" s="8">
        <f t="shared" si="64"/>
        <v>1074.6000000000001</v>
      </c>
      <c r="O1389">
        <v>1200</v>
      </c>
      <c r="P1389" t="str">
        <f t="shared" si="65"/>
        <v>low</v>
      </c>
      <c r="Q1389" t="s">
        <v>26</v>
      </c>
      <c r="R1389">
        <v>136</v>
      </c>
      <c r="S1389" t="s">
        <v>34</v>
      </c>
      <c r="T1389">
        <v>1</v>
      </c>
      <c r="U1389">
        <v>3</v>
      </c>
      <c r="V1389" t="s">
        <v>28</v>
      </c>
      <c r="W1389">
        <v>89</v>
      </c>
      <c r="X1389">
        <v>3</v>
      </c>
      <c r="Y1389">
        <v>2</v>
      </c>
      <c r="Z1389" t="s">
        <v>37</v>
      </c>
      <c r="AA1389">
        <v>6225</v>
      </c>
      <c r="AB1389">
        <v>0</v>
      </c>
      <c r="AC1389">
        <v>12</v>
      </c>
      <c r="AD1389">
        <v>3</v>
      </c>
      <c r="AE1389">
        <v>1</v>
      </c>
      <c r="AF1389">
        <v>1</v>
      </c>
      <c r="AG1389">
        <v>6</v>
      </c>
      <c r="AH1389">
        <v>5</v>
      </c>
      <c r="AI1389">
        <v>3</v>
      </c>
      <c r="AJ1389">
        <v>0</v>
      </c>
      <c r="AK1389" t="str">
        <f>IF(Table2[[#This Row],[Alpha]]&gt;3%,"high performer",IF(Table2[[#This Row],[Alpha]]&gt;0%,"average performer","low performer"))</f>
        <v>low performer</v>
      </c>
      <c r="AL1389" s="8">
        <v>6130.3144711096666</v>
      </c>
      <c r="AM1389">
        <f>Table2[[#This Row],[Salary]]/Table2[[#This Row],[Market Salary]]</f>
        <v>0.87646400936221747</v>
      </c>
      <c r="AN1389" t="str">
        <f>IF(AND(Table2[[#This Row],[Alpha]]&gt;3%,Table2[[#This Row],[Salary]]&lt;MEDIAN(G:G)),"Underpaid",IF(AND(Table2[[#This Row],[Alpha]]&lt;0,Table2[[#This Row],[Salary]]&gt;MEDIAN(G:G)),"Overpaid","Fair"))</f>
        <v>Overpaid</v>
      </c>
      <c r="AO1389" t="str">
        <f>IF(AND(Table2[[#This Row],[Alpha]]&gt;3%,Table2[[#This Row],[Tenure]]&gt;5),"Ready Now",IF(AND(Table2[[#This Row],[Alpha]]&gt;0,Table2[[#This Row],[Tenure]]&gt;3),"Ready Soon","Not Ready"))</f>
        <v>Not Ready</v>
      </c>
    </row>
    <row r="1390" spans="1:41" x14ac:dyDescent="0.35">
      <c r="A1390">
        <v>32</v>
      </c>
      <c r="B1390" t="s">
        <v>32</v>
      </c>
      <c r="C1390">
        <v>3</v>
      </c>
      <c r="D1390" t="s">
        <v>29</v>
      </c>
      <c r="E1390" t="s">
        <v>43</v>
      </c>
      <c r="F1390">
        <v>4</v>
      </c>
      <c r="G1390" s="7">
        <v>6667</v>
      </c>
      <c r="H1390" t="s">
        <v>32</v>
      </c>
      <c r="I1390">
        <v>3</v>
      </c>
      <c r="J1390">
        <v>5</v>
      </c>
      <c r="K1390" s="5">
        <v>0.15</v>
      </c>
      <c r="L1390" s="5">
        <v>7.0000000000000007E-2</v>
      </c>
      <c r="M1390" s="6">
        <f t="shared" si="63"/>
        <v>7.9999999999999988E-2</v>
      </c>
      <c r="N1390" s="8">
        <f t="shared" si="64"/>
        <v>1333.4</v>
      </c>
      <c r="O1390">
        <v>500</v>
      </c>
      <c r="P1390" t="str">
        <f t="shared" si="65"/>
        <v>low</v>
      </c>
      <c r="Q1390" t="s">
        <v>44</v>
      </c>
      <c r="R1390">
        <v>1146</v>
      </c>
      <c r="S1390" t="s">
        <v>34</v>
      </c>
      <c r="T1390">
        <v>15</v>
      </c>
      <c r="U1390">
        <v>4</v>
      </c>
      <c r="V1390" t="s">
        <v>40</v>
      </c>
      <c r="W1390">
        <v>34</v>
      </c>
      <c r="X1390">
        <v>3</v>
      </c>
      <c r="Y1390">
        <v>2</v>
      </c>
      <c r="Z1390" t="s">
        <v>41</v>
      </c>
      <c r="AA1390">
        <v>16542</v>
      </c>
      <c r="AB1390">
        <v>5</v>
      </c>
      <c r="AC1390">
        <v>18</v>
      </c>
      <c r="AD1390">
        <v>3</v>
      </c>
      <c r="AE1390">
        <v>2</v>
      </c>
      <c r="AF1390">
        <v>1</v>
      </c>
      <c r="AG1390">
        <v>9</v>
      </c>
      <c r="AH1390">
        <v>6</v>
      </c>
      <c r="AI1390">
        <v>1</v>
      </c>
      <c r="AJ1390">
        <v>1</v>
      </c>
      <c r="AK1390" t="str">
        <f>IF(Table2[[#This Row],[Alpha]]&gt;3%,"high performer",IF(Table2[[#This Row],[Alpha]]&gt;0%,"average performer","low performer"))</f>
        <v>high performer</v>
      </c>
      <c r="AL1390" s="8">
        <v>8225.4412771642037</v>
      </c>
      <c r="AM1390">
        <f>Table2[[#This Row],[Salary]]/Table2[[#This Row],[Market Salary]]</f>
        <v>0.8105340218656949</v>
      </c>
      <c r="AN1390" t="str">
        <f>IF(AND(Table2[[#This Row],[Alpha]]&gt;3%,Table2[[#This Row],[Salary]]&lt;MEDIAN(G:G)),"Underpaid",IF(AND(Table2[[#This Row],[Alpha]]&lt;0,Table2[[#This Row],[Salary]]&gt;MEDIAN(G:G)),"Overpaid","Fair"))</f>
        <v>Fair</v>
      </c>
      <c r="AO1390" t="str">
        <f>IF(AND(Table2[[#This Row],[Alpha]]&gt;3%,Table2[[#This Row],[Tenure]]&gt;5),"Ready Now",IF(AND(Table2[[#This Row],[Alpha]]&gt;0,Table2[[#This Row],[Tenure]]&gt;3),"Ready Soon","Not Ready"))</f>
        <v>Ready Soon</v>
      </c>
    </row>
    <row r="1391" spans="1:41" x14ac:dyDescent="0.35">
      <c r="A1391">
        <v>31</v>
      </c>
      <c r="B1391" t="s">
        <v>32</v>
      </c>
      <c r="C1391">
        <v>4</v>
      </c>
      <c r="D1391" t="s">
        <v>35</v>
      </c>
      <c r="E1391" t="s">
        <v>36</v>
      </c>
      <c r="F1391">
        <v>1</v>
      </c>
      <c r="G1391" s="7">
        <v>5003</v>
      </c>
      <c r="H1391" t="s">
        <v>32</v>
      </c>
      <c r="I1391">
        <v>3</v>
      </c>
      <c r="J1391">
        <v>10</v>
      </c>
      <c r="K1391" s="5">
        <v>0.08</v>
      </c>
      <c r="L1391" s="5">
        <v>7.0000000000000007E-2</v>
      </c>
      <c r="M1391" s="6">
        <f t="shared" si="63"/>
        <v>9.999999999999995E-3</v>
      </c>
      <c r="N1391" s="8">
        <f t="shared" si="64"/>
        <v>1000.6</v>
      </c>
      <c r="O1391">
        <v>500</v>
      </c>
      <c r="P1391" t="str">
        <f t="shared" si="65"/>
        <v>low</v>
      </c>
      <c r="Q1391" t="s">
        <v>33</v>
      </c>
      <c r="R1391">
        <v>1125</v>
      </c>
      <c r="S1391" t="s">
        <v>34</v>
      </c>
      <c r="T1391">
        <v>1</v>
      </c>
      <c r="U1391">
        <v>3</v>
      </c>
      <c r="V1391" t="s">
        <v>28</v>
      </c>
      <c r="W1391">
        <v>48</v>
      </c>
      <c r="X1391">
        <v>1</v>
      </c>
      <c r="Y1391">
        <v>2</v>
      </c>
      <c r="Z1391" t="s">
        <v>37</v>
      </c>
      <c r="AA1391">
        <v>5771</v>
      </c>
      <c r="AB1391">
        <v>1</v>
      </c>
      <c r="AC1391">
        <v>21</v>
      </c>
      <c r="AD1391">
        <v>4</v>
      </c>
      <c r="AE1391">
        <v>2</v>
      </c>
      <c r="AF1391">
        <v>0</v>
      </c>
      <c r="AG1391">
        <v>10</v>
      </c>
      <c r="AH1391">
        <v>6</v>
      </c>
      <c r="AI1391">
        <v>8</v>
      </c>
      <c r="AJ1391">
        <v>8</v>
      </c>
      <c r="AK1391" t="str">
        <f>IF(Table2[[#This Row],[Alpha]]&gt;3%,"high performer",IF(Table2[[#This Row],[Alpha]]&gt;0%,"average performer","low performer"))</f>
        <v>average performer</v>
      </c>
      <c r="AL1391" s="8">
        <v>6073.3425114072897</v>
      </c>
      <c r="AM1391">
        <f>Table2[[#This Row],[Salary]]/Table2[[#This Row],[Market Salary]]</f>
        <v>0.82376384842499617</v>
      </c>
      <c r="AN1391" t="str">
        <f>IF(AND(Table2[[#This Row],[Alpha]]&gt;3%,Table2[[#This Row],[Salary]]&lt;MEDIAN(G:G)),"Underpaid",IF(AND(Table2[[#This Row],[Alpha]]&lt;0,Table2[[#This Row],[Salary]]&gt;MEDIAN(G:G)),"Overpaid","Fair"))</f>
        <v>Fair</v>
      </c>
      <c r="AO1391" t="str">
        <f>IF(AND(Table2[[#This Row],[Alpha]]&gt;3%,Table2[[#This Row],[Tenure]]&gt;5),"Ready Now",IF(AND(Table2[[#This Row],[Alpha]]&gt;0,Table2[[#This Row],[Tenure]]&gt;3),"Ready Soon","Not Ready"))</f>
        <v>Ready Soon</v>
      </c>
    </row>
    <row r="1392" spans="1:41" x14ac:dyDescent="0.35">
      <c r="A1392">
        <v>28</v>
      </c>
      <c r="B1392" t="s">
        <v>25</v>
      </c>
      <c r="C1392">
        <v>3</v>
      </c>
      <c r="D1392" t="s">
        <v>35</v>
      </c>
      <c r="E1392" t="s">
        <v>39</v>
      </c>
      <c r="F1392">
        <v>4</v>
      </c>
      <c r="G1392" s="7">
        <v>2367</v>
      </c>
      <c r="H1392" t="s">
        <v>32</v>
      </c>
      <c r="I1392">
        <v>2</v>
      </c>
      <c r="J1392">
        <v>4</v>
      </c>
      <c r="K1392" s="5">
        <v>0.1</v>
      </c>
      <c r="L1392" s="5">
        <v>7.0000000000000007E-2</v>
      </c>
      <c r="M1392" s="6">
        <f t="shared" si="63"/>
        <v>0.03</v>
      </c>
      <c r="N1392" s="8">
        <f t="shared" si="64"/>
        <v>473.40000000000003</v>
      </c>
      <c r="O1392">
        <v>500</v>
      </c>
      <c r="P1392" t="str">
        <f t="shared" si="65"/>
        <v>low</v>
      </c>
      <c r="Q1392" t="s">
        <v>26</v>
      </c>
      <c r="R1392">
        <v>1404</v>
      </c>
      <c r="S1392" t="s">
        <v>34</v>
      </c>
      <c r="T1392">
        <v>17</v>
      </c>
      <c r="U1392">
        <v>3</v>
      </c>
      <c r="V1392" t="s">
        <v>49</v>
      </c>
      <c r="W1392">
        <v>32</v>
      </c>
      <c r="X1392">
        <v>2</v>
      </c>
      <c r="Y1392">
        <v>1</v>
      </c>
      <c r="Z1392" t="s">
        <v>41</v>
      </c>
      <c r="AA1392">
        <v>18779</v>
      </c>
      <c r="AB1392">
        <v>5</v>
      </c>
      <c r="AC1392">
        <v>12</v>
      </c>
      <c r="AD1392">
        <v>3</v>
      </c>
      <c r="AE1392">
        <v>1</v>
      </c>
      <c r="AF1392">
        <v>1</v>
      </c>
      <c r="AG1392">
        <v>6</v>
      </c>
      <c r="AH1392">
        <v>2</v>
      </c>
      <c r="AI1392">
        <v>1</v>
      </c>
      <c r="AJ1392">
        <v>0</v>
      </c>
      <c r="AK1392" t="str">
        <f>IF(Table2[[#This Row],[Alpha]]&gt;3%,"high performer",IF(Table2[[#This Row],[Alpha]]&gt;0%,"average performer","low performer"))</f>
        <v>average performer</v>
      </c>
      <c r="AL1392" s="8">
        <v>2564.1517292945114</v>
      </c>
      <c r="AM1392">
        <f>Table2[[#This Row],[Salary]]/Table2[[#This Row],[Market Salary]]</f>
        <v>0.92311229985256971</v>
      </c>
      <c r="AN1392" t="str">
        <f>IF(AND(Table2[[#This Row],[Alpha]]&gt;3%,Table2[[#This Row],[Salary]]&lt;MEDIAN(G:G)),"Underpaid",IF(AND(Table2[[#This Row],[Alpha]]&lt;0,Table2[[#This Row],[Salary]]&gt;MEDIAN(G:G)),"Overpaid","Fair"))</f>
        <v>Fair</v>
      </c>
      <c r="AO1392" t="str">
        <f>IF(AND(Table2[[#This Row],[Alpha]]&gt;3%,Table2[[#This Row],[Tenure]]&gt;5),"Ready Now",IF(AND(Table2[[#This Row],[Alpha]]&gt;0,Table2[[#This Row],[Tenure]]&gt;3),"Ready Soon","Not Ready"))</f>
        <v>Ready Soon</v>
      </c>
    </row>
    <row r="1393" spans="1:41" x14ac:dyDescent="0.35">
      <c r="A1393">
        <v>38</v>
      </c>
      <c r="B1393" t="s">
        <v>32</v>
      </c>
      <c r="C1393">
        <v>1</v>
      </c>
      <c r="D1393" t="s">
        <v>35</v>
      </c>
      <c r="E1393" t="s">
        <v>46</v>
      </c>
      <c r="F1393">
        <v>1</v>
      </c>
      <c r="G1393" s="7">
        <v>2858</v>
      </c>
      <c r="H1393" t="s">
        <v>32</v>
      </c>
      <c r="I1393">
        <v>2</v>
      </c>
      <c r="J1393">
        <v>1</v>
      </c>
      <c r="K1393" s="5">
        <v>0.1</v>
      </c>
      <c r="L1393" s="5">
        <v>7.0000000000000007E-2</v>
      </c>
      <c r="M1393" s="6">
        <f t="shared" si="63"/>
        <v>0.03</v>
      </c>
      <c r="N1393" s="8">
        <f t="shared" si="64"/>
        <v>571.6</v>
      </c>
      <c r="O1393">
        <v>4500</v>
      </c>
      <c r="P1393" t="str">
        <f t="shared" si="65"/>
        <v>low</v>
      </c>
      <c r="Q1393" t="s">
        <v>26</v>
      </c>
      <c r="R1393">
        <v>1404</v>
      </c>
      <c r="S1393" t="s">
        <v>27</v>
      </c>
      <c r="T1393">
        <v>1</v>
      </c>
      <c r="U1393">
        <v>3</v>
      </c>
      <c r="V1393" t="s">
        <v>28</v>
      </c>
      <c r="W1393">
        <v>59</v>
      </c>
      <c r="X1393">
        <v>2</v>
      </c>
      <c r="Y1393">
        <v>1</v>
      </c>
      <c r="Z1393" t="s">
        <v>31</v>
      </c>
      <c r="AA1393">
        <v>11473</v>
      </c>
      <c r="AB1393">
        <v>4</v>
      </c>
      <c r="AC1393">
        <v>14</v>
      </c>
      <c r="AD1393">
        <v>3</v>
      </c>
      <c r="AE1393">
        <v>1</v>
      </c>
      <c r="AF1393">
        <v>0</v>
      </c>
      <c r="AG1393">
        <v>20</v>
      </c>
      <c r="AH1393">
        <v>3</v>
      </c>
      <c r="AI1393">
        <v>0</v>
      </c>
      <c r="AJ1393">
        <v>0</v>
      </c>
      <c r="AK1393" t="str">
        <f>IF(Table2[[#This Row],[Alpha]]&gt;3%,"high performer",IF(Table2[[#This Row],[Alpha]]&gt;0%,"average performer","low performer"))</f>
        <v>average performer</v>
      </c>
      <c r="AL1393" s="8">
        <v>3195.617498576612</v>
      </c>
      <c r="AM1393">
        <f>Table2[[#This Row],[Salary]]/Table2[[#This Row],[Market Salary]]</f>
        <v>0.89434984045274724</v>
      </c>
      <c r="AN1393" t="str">
        <f>IF(AND(Table2[[#This Row],[Alpha]]&gt;3%,Table2[[#This Row],[Salary]]&lt;MEDIAN(G:G)),"Underpaid",IF(AND(Table2[[#This Row],[Alpha]]&lt;0,Table2[[#This Row],[Salary]]&gt;MEDIAN(G:G)),"Overpaid","Fair"))</f>
        <v>Fair</v>
      </c>
      <c r="AO1393" t="str">
        <f>IF(AND(Table2[[#This Row],[Alpha]]&gt;3%,Table2[[#This Row],[Tenure]]&gt;5),"Ready Now",IF(AND(Table2[[#This Row],[Alpha]]&gt;0,Table2[[#This Row],[Tenure]]&gt;3),"Ready Soon","Not Ready"))</f>
        <v>Not Ready</v>
      </c>
    </row>
    <row r="1394" spans="1:41" x14ac:dyDescent="0.35">
      <c r="A1394">
        <v>35</v>
      </c>
      <c r="B1394" t="s">
        <v>32</v>
      </c>
      <c r="C1394">
        <v>3</v>
      </c>
      <c r="D1394" t="s">
        <v>29</v>
      </c>
      <c r="E1394" t="s">
        <v>30</v>
      </c>
      <c r="F1394">
        <v>4</v>
      </c>
      <c r="G1394" s="7">
        <v>5204</v>
      </c>
      <c r="H1394" t="s">
        <v>25</v>
      </c>
      <c r="I1394">
        <v>3</v>
      </c>
      <c r="J1394">
        <v>10</v>
      </c>
      <c r="K1394" s="5">
        <v>0.08</v>
      </c>
      <c r="L1394" s="5">
        <v>0.1</v>
      </c>
      <c r="M1394" s="6">
        <f t="shared" si="63"/>
        <v>-2.0000000000000004E-2</v>
      </c>
      <c r="N1394" s="8">
        <f t="shared" si="64"/>
        <v>1040.8</v>
      </c>
      <c r="O1394">
        <v>1200</v>
      </c>
      <c r="P1394" t="str">
        <f t="shared" si="65"/>
        <v>low</v>
      </c>
      <c r="Q1394" t="s">
        <v>26</v>
      </c>
      <c r="R1394">
        <v>1224</v>
      </c>
      <c r="S1394" t="s">
        <v>27</v>
      </c>
      <c r="T1394">
        <v>7</v>
      </c>
      <c r="U1394">
        <v>4</v>
      </c>
      <c r="V1394" t="s">
        <v>28</v>
      </c>
      <c r="W1394">
        <v>55</v>
      </c>
      <c r="X1394">
        <v>3</v>
      </c>
      <c r="Y1394">
        <v>2</v>
      </c>
      <c r="Z1394" t="s">
        <v>37</v>
      </c>
      <c r="AA1394">
        <v>13586</v>
      </c>
      <c r="AB1394">
        <v>1</v>
      </c>
      <c r="AC1394">
        <v>11</v>
      </c>
      <c r="AD1394">
        <v>3</v>
      </c>
      <c r="AE1394">
        <v>4</v>
      </c>
      <c r="AF1394">
        <v>0</v>
      </c>
      <c r="AG1394">
        <v>10</v>
      </c>
      <c r="AH1394">
        <v>2</v>
      </c>
      <c r="AI1394">
        <v>8</v>
      </c>
      <c r="AJ1394">
        <v>0</v>
      </c>
      <c r="AK1394" t="str">
        <f>IF(Table2[[#This Row],[Alpha]]&gt;3%,"high performer",IF(Table2[[#This Row],[Alpha]]&gt;0%,"average performer","low performer"))</f>
        <v>low performer</v>
      </c>
      <c r="AL1394" s="8">
        <v>5442.1307429684302</v>
      </c>
      <c r="AM1394">
        <f>Table2[[#This Row],[Salary]]/Table2[[#This Row],[Market Salary]]</f>
        <v>0.9562431050970045</v>
      </c>
      <c r="AN1394" t="str">
        <f>IF(AND(Table2[[#This Row],[Alpha]]&gt;3%,Table2[[#This Row],[Salary]]&lt;MEDIAN(G:G)),"Underpaid",IF(AND(Table2[[#This Row],[Alpha]]&lt;0,Table2[[#This Row],[Salary]]&gt;MEDIAN(G:G)),"Overpaid","Fair"))</f>
        <v>Overpaid</v>
      </c>
      <c r="AO1394" t="str">
        <f>IF(AND(Table2[[#This Row],[Alpha]]&gt;3%,Table2[[#This Row],[Tenure]]&gt;5),"Ready Now",IF(AND(Table2[[#This Row],[Alpha]]&gt;0,Table2[[#This Row],[Tenure]]&gt;3),"Ready Soon","Not Ready"))</f>
        <v>Not Ready</v>
      </c>
    </row>
    <row r="1395" spans="1:41" x14ac:dyDescent="0.35">
      <c r="A1395">
        <v>27</v>
      </c>
      <c r="B1395" t="s">
        <v>32</v>
      </c>
      <c r="C1395">
        <v>4</v>
      </c>
      <c r="D1395" t="s">
        <v>35</v>
      </c>
      <c r="E1395" t="s">
        <v>30</v>
      </c>
      <c r="F1395">
        <v>4</v>
      </c>
      <c r="G1395" s="7">
        <v>4105</v>
      </c>
      <c r="H1395" t="s">
        <v>32</v>
      </c>
      <c r="I1395">
        <v>3</v>
      </c>
      <c r="J1395">
        <v>7</v>
      </c>
      <c r="K1395" s="5">
        <v>0.15</v>
      </c>
      <c r="L1395" s="5">
        <v>0.1</v>
      </c>
      <c r="M1395" s="6">
        <f t="shared" si="63"/>
        <v>4.9999999999999989E-2</v>
      </c>
      <c r="N1395" s="8">
        <f t="shared" si="64"/>
        <v>821</v>
      </c>
      <c r="O1395">
        <v>1200</v>
      </c>
      <c r="P1395" t="str">
        <f t="shared" si="65"/>
        <v>low</v>
      </c>
      <c r="Q1395" t="s">
        <v>26</v>
      </c>
      <c r="R1395">
        <v>954</v>
      </c>
      <c r="S1395" t="s">
        <v>27</v>
      </c>
      <c r="T1395">
        <v>9</v>
      </c>
      <c r="U1395">
        <v>3</v>
      </c>
      <c r="V1395" t="s">
        <v>48</v>
      </c>
      <c r="W1395">
        <v>44</v>
      </c>
      <c r="X1395">
        <v>3</v>
      </c>
      <c r="Y1395">
        <v>2</v>
      </c>
      <c r="Z1395" t="s">
        <v>31</v>
      </c>
      <c r="AA1395">
        <v>5099</v>
      </c>
      <c r="AB1395">
        <v>1</v>
      </c>
      <c r="AC1395">
        <v>14</v>
      </c>
      <c r="AD1395">
        <v>3</v>
      </c>
      <c r="AE1395">
        <v>1</v>
      </c>
      <c r="AF1395">
        <v>0</v>
      </c>
      <c r="AG1395">
        <v>7</v>
      </c>
      <c r="AH1395">
        <v>5</v>
      </c>
      <c r="AI1395">
        <v>7</v>
      </c>
      <c r="AJ1395">
        <v>0</v>
      </c>
      <c r="AK1395" t="str">
        <f>IF(Table2[[#This Row],[Alpha]]&gt;3%,"high performer",IF(Table2[[#This Row],[Alpha]]&gt;0%,"average performer","low performer"))</f>
        <v>high performer</v>
      </c>
      <c r="AL1395" s="8">
        <v>4796.2139055572188</v>
      </c>
      <c r="AM1395">
        <f>Table2[[#This Row],[Salary]]/Table2[[#This Row],[Market Salary]]</f>
        <v>0.85588342822734997</v>
      </c>
      <c r="AN1395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395" t="str">
        <f>IF(AND(Table2[[#This Row],[Alpha]]&gt;3%,Table2[[#This Row],[Tenure]]&gt;5),"Ready Now",IF(AND(Table2[[#This Row],[Alpha]]&gt;0,Table2[[#This Row],[Tenure]]&gt;3),"Ready Soon","Not Ready"))</f>
        <v>Ready Now</v>
      </c>
    </row>
    <row r="1396" spans="1:41" x14ac:dyDescent="0.35">
      <c r="A1396">
        <v>32</v>
      </c>
      <c r="B1396" t="s">
        <v>32</v>
      </c>
      <c r="C1396">
        <v>4</v>
      </c>
      <c r="D1396" t="s">
        <v>35</v>
      </c>
      <c r="E1396" t="s">
        <v>42</v>
      </c>
      <c r="F1396">
        <v>4</v>
      </c>
      <c r="G1396" s="7">
        <v>9679</v>
      </c>
      <c r="H1396" t="s">
        <v>32</v>
      </c>
      <c r="I1396">
        <v>3</v>
      </c>
      <c r="J1396">
        <v>1</v>
      </c>
      <c r="K1396" s="5">
        <v>0.08</v>
      </c>
      <c r="L1396" s="5">
        <v>0.09</v>
      </c>
      <c r="M1396" s="6">
        <f t="shared" si="63"/>
        <v>-9.999999999999995E-3</v>
      </c>
      <c r="N1396" s="8">
        <f t="shared" si="64"/>
        <v>1935.8000000000002</v>
      </c>
      <c r="O1396">
        <v>1200</v>
      </c>
      <c r="P1396" t="str">
        <f t="shared" si="65"/>
        <v>low</v>
      </c>
      <c r="Q1396" t="s">
        <v>26</v>
      </c>
      <c r="R1396">
        <v>1373</v>
      </c>
      <c r="S1396" t="s">
        <v>34</v>
      </c>
      <c r="T1396">
        <v>5</v>
      </c>
      <c r="U1396">
        <v>4</v>
      </c>
      <c r="V1396" t="s">
        <v>28</v>
      </c>
      <c r="W1396">
        <v>56</v>
      </c>
      <c r="X1396">
        <v>2</v>
      </c>
      <c r="Y1396">
        <v>2</v>
      </c>
      <c r="Z1396" t="s">
        <v>31</v>
      </c>
      <c r="AA1396">
        <v>10138</v>
      </c>
      <c r="AB1396">
        <v>8</v>
      </c>
      <c r="AC1396">
        <v>24</v>
      </c>
      <c r="AD1396">
        <v>4</v>
      </c>
      <c r="AE1396">
        <v>2</v>
      </c>
      <c r="AF1396">
        <v>0</v>
      </c>
      <c r="AG1396">
        <v>8</v>
      </c>
      <c r="AH1396">
        <v>1</v>
      </c>
      <c r="AI1396">
        <v>0</v>
      </c>
      <c r="AJ1396">
        <v>0</v>
      </c>
      <c r="AK1396" t="str">
        <f>IF(Table2[[#This Row],[Alpha]]&gt;3%,"high performer",IF(Table2[[#This Row],[Alpha]]&gt;0%,"average performer","low performer"))</f>
        <v>low performer</v>
      </c>
      <c r="AL1396" s="8">
        <v>9696.647182370345</v>
      </c>
      <c r="AM1396">
        <f>Table2[[#This Row],[Salary]]/Table2[[#This Row],[Market Salary]]</f>
        <v>0.99818007378855345</v>
      </c>
      <c r="AN1396" t="str">
        <f>IF(AND(Table2[[#This Row],[Alpha]]&gt;3%,Table2[[#This Row],[Salary]]&lt;MEDIAN(G:G)),"Underpaid",IF(AND(Table2[[#This Row],[Alpha]]&lt;0,Table2[[#This Row],[Salary]]&gt;MEDIAN(G:G)),"Overpaid","Fair"))</f>
        <v>Overpaid</v>
      </c>
      <c r="AO1396" t="str">
        <f>IF(AND(Table2[[#This Row],[Alpha]]&gt;3%,Table2[[#This Row],[Tenure]]&gt;5),"Ready Now",IF(AND(Table2[[#This Row],[Alpha]]&gt;0,Table2[[#This Row],[Tenure]]&gt;3),"Ready Soon","Not Ready"))</f>
        <v>Not Ready</v>
      </c>
    </row>
    <row r="1397" spans="1:41" x14ac:dyDescent="0.35">
      <c r="A1397">
        <v>31</v>
      </c>
      <c r="B1397" t="s">
        <v>25</v>
      </c>
      <c r="C1397">
        <v>1</v>
      </c>
      <c r="D1397" t="s">
        <v>35</v>
      </c>
      <c r="E1397" t="s">
        <v>30</v>
      </c>
      <c r="F1397">
        <v>4</v>
      </c>
      <c r="G1397" s="7">
        <v>5617</v>
      </c>
      <c r="H1397" t="s">
        <v>25</v>
      </c>
      <c r="I1397">
        <v>3</v>
      </c>
      <c r="J1397">
        <v>10</v>
      </c>
      <c r="K1397" s="5">
        <v>0.12</v>
      </c>
      <c r="L1397" s="5">
        <v>0.09</v>
      </c>
      <c r="M1397" s="6">
        <f t="shared" si="63"/>
        <v>0.03</v>
      </c>
      <c r="N1397" s="8">
        <f t="shared" si="64"/>
        <v>1123.4000000000001</v>
      </c>
      <c r="O1397">
        <v>3000</v>
      </c>
      <c r="P1397" t="str">
        <f t="shared" si="65"/>
        <v>medium</v>
      </c>
      <c r="Q1397" t="s">
        <v>33</v>
      </c>
      <c r="R1397">
        <v>754</v>
      </c>
      <c r="S1397" t="s">
        <v>27</v>
      </c>
      <c r="T1397">
        <v>26</v>
      </c>
      <c r="U1397">
        <v>4</v>
      </c>
      <c r="V1397" t="s">
        <v>48</v>
      </c>
      <c r="W1397">
        <v>63</v>
      </c>
      <c r="X1397">
        <v>3</v>
      </c>
      <c r="Y1397">
        <v>2</v>
      </c>
      <c r="Z1397" t="s">
        <v>37</v>
      </c>
      <c r="AA1397">
        <v>21075</v>
      </c>
      <c r="AB1397">
        <v>1</v>
      </c>
      <c r="AC1397">
        <v>11</v>
      </c>
      <c r="AD1397">
        <v>3</v>
      </c>
      <c r="AE1397">
        <v>3</v>
      </c>
      <c r="AF1397">
        <v>0</v>
      </c>
      <c r="AG1397">
        <v>10</v>
      </c>
      <c r="AH1397">
        <v>4</v>
      </c>
      <c r="AI1397">
        <v>7</v>
      </c>
      <c r="AJ1397">
        <v>0</v>
      </c>
      <c r="AK1397" t="str">
        <f>IF(Table2[[#This Row],[Alpha]]&gt;3%,"high performer",IF(Table2[[#This Row],[Alpha]]&gt;0%,"average performer","low performer"))</f>
        <v>average performer</v>
      </c>
      <c r="AL1397" s="8">
        <v>6762.6182114159828</v>
      </c>
      <c r="AM1397">
        <f>Table2[[#This Row],[Salary]]/Table2[[#This Row],[Market Salary]]</f>
        <v>0.83059546234887793</v>
      </c>
      <c r="AN1397" t="str">
        <f>IF(AND(Table2[[#This Row],[Alpha]]&gt;3%,Table2[[#This Row],[Salary]]&lt;MEDIAN(G:G)),"Underpaid",IF(AND(Table2[[#This Row],[Alpha]]&lt;0,Table2[[#This Row],[Salary]]&gt;MEDIAN(G:G)),"Overpaid","Fair"))</f>
        <v>Fair</v>
      </c>
      <c r="AO1397" t="str">
        <f>IF(AND(Table2[[#This Row],[Alpha]]&gt;3%,Table2[[#This Row],[Tenure]]&gt;5),"Ready Now",IF(AND(Table2[[#This Row],[Alpha]]&gt;0,Table2[[#This Row],[Tenure]]&gt;3),"Ready Soon","Not Ready"))</f>
        <v>Ready Soon</v>
      </c>
    </row>
    <row r="1398" spans="1:41" x14ac:dyDescent="0.35">
      <c r="A1398">
        <v>53</v>
      </c>
      <c r="B1398" t="s">
        <v>25</v>
      </c>
      <c r="C1398">
        <v>1</v>
      </c>
      <c r="D1398" t="s">
        <v>35</v>
      </c>
      <c r="E1398" t="s">
        <v>30</v>
      </c>
      <c r="F1398">
        <v>1</v>
      </c>
      <c r="G1398" s="7">
        <v>10448</v>
      </c>
      <c r="H1398" t="s">
        <v>25</v>
      </c>
      <c r="I1398">
        <v>2</v>
      </c>
      <c r="J1398">
        <v>2</v>
      </c>
      <c r="K1398" s="5">
        <v>0.08</v>
      </c>
      <c r="L1398" s="5">
        <v>7.0000000000000007E-2</v>
      </c>
      <c r="M1398" s="6">
        <f t="shared" si="63"/>
        <v>9.999999999999995E-3</v>
      </c>
      <c r="N1398" s="8">
        <f t="shared" si="64"/>
        <v>2089.6</v>
      </c>
      <c r="O1398">
        <v>4500</v>
      </c>
      <c r="P1398" t="str">
        <f t="shared" si="65"/>
        <v>low</v>
      </c>
      <c r="Q1398" t="s">
        <v>26</v>
      </c>
      <c r="R1398">
        <v>1168</v>
      </c>
      <c r="S1398" t="s">
        <v>27</v>
      </c>
      <c r="T1398">
        <v>24</v>
      </c>
      <c r="U1398">
        <v>4</v>
      </c>
      <c r="V1398" t="s">
        <v>28</v>
      </c>
      <c r="W1398">
        <v>66</v>
      </c>
      <c r="X1398">
        <v>3</v>
      </c>
      <c r="Y1398">
        <v>3</v>
      </c>
      <c r="Z1398" t="s">
        <v>31</v>
      </c>
      <c r="AA1398">
        <v>5843</v>
      </c>
      <c r="AB1398">
        <v>6</v>
      </c>
      <c r="AC1398">
        <v>13</v>
      </c>
      <c r="AD1398">
        <v>3</v>
      </c>
      <c r="AE1398">
        <v>2</v>
      </c>
      <c r="AF1398">
        <v>0</v>
      </c>
      <c r="AG1398">
        <v>15</v>
      </c>
      <c r="AH1398">
        <v>2</v>
      </c>
      <c r="AI1398">
        <v>2</v>
      </c>
      <c r="AJ1398">
        <v>2</v>
      </c>
      <c r="AK1398" t="str">
        <f>IF(Table2[[#This Row],[Alpha]]&gt;3%,"high performer",IF(Table2[[#This Row],[Alpha]]&gt;0%,"average performer","low performer"))</f>
        <v>average performer</v>
      </c>
      <c r="AL1398" s="8">
        <v>12108.712068551926</v>
      </c>
      <c r="AM1398">
        <f>Table2[[#This Row],[Salary]]/Table2[[#This Row],[Market Salary]]</f>
        <v>0.86284981762304558</v>
      </c>
      <c r="AN1398" t="str">
        <f>IF(AND(Table2[[#This Row],[Alpha]]&gt;3%,Table2[[#This Row],[Salary]]&lt;MEDIAN(G:G)),"Underpaid",IF(AND(Table2[[#This Row],[Alpha]]&lt;0,Table2[[#This Row],[Salary]]&gt;MEDIAN(G:G)),"Overpaid","Fair"))</f>
        <v>Fair</v>
      </c>
      <c r="AO1398" t="str">
        <f>IF(AND(Table2[[#This Row],[Alpha]]&gt;3%,Table2[[#This Row],[Tenure]]&gt;5),"Ready Now",IF(AND(Table2[[#This Row],[Alpha]]&gt;0,Table2[[#This Row],[Tenure]]&gt;3),"Ready Soon","Not Ready"))</f>
        <v>Not Ready</v>
      </c>
    </row>
    <row r="1399" spans="1:41" x14ac:dyDescent="0.35">
      <c r="A1399">
        <v>54</v>
      </c>
      <c r="B1399" t="s">
        <v>32</v>
      </c>
      <c r="C1399">
        <v>1</v>
      </c>
      <c r="D1399" t="s">
        <v>29</v>
      </c>
      <c r="E1399" t="s">
        <v>36</v>
      </c>
      <c r="F1399">
        <v>3</v>
      </c>
      <c r="G1399" s="7">
        <v>2897</v>
      </c>
      <c r="H1399" t="s">
        <v>32</v>
      </c>
      <c r="I1399">
        <v>2</v>
      </c>
      <c r="J1399">
        <v>4</v>
      </c>
      <c r="K1399" s="5">
        <v>0.08</v>
      </c>
      <c r="L1399" s="5">
        <v>0.1</v>
      </c>
      <c r="M1399" s="6">
        <f t="shared" si="63"/>
        <v>-2.0000000000000004E-2</v>
      </c>
      <c r="N1399" s="8">
        <f t="shared" si="64"/>
        <v>579.4</v>
      </c>
      <c r="O1399">
        <v>3000</v>
      </c>
      <c r="P1399" t="str">
        <f t="shared" si="65"/>
        <v>medium</v>
      </c>
      <c r="Q1399" t="s">
        <v>26</v>
      </c>
      <c r="R1399">
        <v>155</v>
      </c>
      <c r="S1399" t="s">
        <v>34</v>
      </c>
      <c r="T1399">
        <v>9</v>
      </c>
      <c r="U1399">
        <v>2</v>
      </c>
      <c r="V1399" t="s">
        <v>28</v>
      </c>
      <c r="W1399">
        <v>67</v>
      </c>
      <c r="X1399">
        <v>3</v>
      </c>
      <c r="Y1399">
        <v>2</v>
      </c>
      <c r="Z1399" t="s">
        <v>37</v>
      </c>
      <c r="AA1399">
        <v>22474</v>
      </c>
      <c r="AB1399">
        <v>3</v>
      </c>
      <c r="AC1399">
        <v>11</v>
      </c>
      <c r="AD1399">
        <v>3</v>
      </c>
      <c r="AE1399">
        <v>3</v>
      </c>
      <c r="AF1399">
        <v>2</v>
      </c>
      <c r="AG1399">
        <v>9</v>
      </c>
      <c r="AH1399">
        <v>6</v>
      </c>
      <c r="AI1399">
        <v>3</v>
      </c>
      <c r="AJ1399">
        <v>2</v>
      </c>
      <c r="AK1399" t="str">
        <f>IF(Table2[[#This Row],[Alpha]]&gt;3%,"high performer",IF(Table2[[#This Row],[Alpha]]&gt;0%,"average performer","low performer"))</f>
        <v>low performer</v>
      </c>
      <c r="AL1399" s="8">
        <v>3179.7315720836627</v>
      </c>
      <c r="AM1399">
        <f>Table2[[#This Row],[Salary]]/Table2[[#This Row],[Market Salary]]</f>
        <v>0.91108319502001545</v>
      </c>
      <c r="AN1399" t="str">
        <f>IF(AND(Table2[[#This Row],[Alpha]]&gt;3%,Table2[[#This Row],[Salary]]&lt;MEDIAN(G:G)),"Underpaid",IF(AND(Table2[[#This Row],[Alpha]]&lt;0,Table2[[#This Row],[Salary]]&gt;MEDIAN(G:G)),"Overpaid","Fair"))</f>
        <v>Fair</v>
      </c>
      <c r="AO1399" t="str">
        <f>IF(AND(Table2[[#This Row],[Alpha]]&gt;3%,Table2[[#This Row],[Tenure]]&gt;5),"Ready Now",IF(AND(Table2[[#This Row],[Alpha]]&gt;0,Table2[[#This Row],[Tenure]]&gt;3),"Ready Soon","Not Ready"))</f>
        <v>Not Ready</v>
      </c>
    </row>
    <row r="1400" spans="1:41" x14ac:dyDescent="0.35">
      <c r="A1400">
        <v>33</v>
      </c>
      <c r="B1400" t="s">
        <v>32</v>
      </c>
      <c r="C1400">
        <v>4</v>
      </c>
      <c r="D1400" t="s">
        <v>35</v>
      </c>
      <c r="E1400" t="s">
        <v>43</v>
      </c>
      <c r="F1400">
        <v>3</v>
      </c>
      <c r="G1400" s="7">
        <v>5968</v>
      </c>
      <c r="H1400" t="s">
        <v>32</v>
      </c>
      <c r="I1400">
        <v>3</v>
      </c>
      <c r="J1400">
        <v>9</v>
      </c>
      <c r="K1400" s="5">
        <v>0.15</v>
      </c>
      <c r="L1400" s="5">
        <v>7.0000000000000007E-2</v>
      </c>
      <c r="M1400" s="6">
        <f t="shared" si="63"/>
        <v>7.9999999999999988E-2</v>
      </c>
      <c r="N1400" s="8">
        <f t="shared" si="64"/>
        <v>1193.6000000000001</v>
      </c>
      <c r="O1400">
        <v>500</v>
      </c>
      <c r="P1400" t="str">
        <f t="shared" si="65"/>
        <v>low</v>
      </c>
      <c r="Q1400" t="s">
        <v>33</v>
      </c>
      <c r="R1400">
        <v>1303</v>
      </c>
      <c r="S1400" t="s">
        <v>34</v>
      </c>
      <c r="T1400">
        <v>7</v>
      </c>
      <c r="U1400">
        <v>2</v>
      </c>
      <c r="V1400" t="s">
        <v>28</v>
      </c>
      <c r="W1400">
        <v>36</v>
      </c>
      <c r="X1400">
        <v>3</v>
      </c>
      <c r="Y1400">
        <v>2</v>
      </c>
      <c r="Z1400" t="s">
        <v>41</v>
      </c>
      <c r="AA1400">
        <v>18079</v>
      </c>
      <c r="AB1400">
        <v>1</v>
      </c>
      <c r="AC1400">
        <v>20</v>
      </c>
      <c r="AD1400">
        <v>4</v>
      </c>
      <c r="AE1400">
        <v>3</v>
      </c>
      <c r="AF1400">
        <v>3</v>
      </c>
      <c r="AG1400">
        <v>9</v>
      </c>
      <c r="AH1400">
        <v>2</v>
      </c>
      <c r="AI1400">
        <v>7</v>
      </c>
      <c r="AJ1400">
        <v>2</v>
      </c>
      <c r="AK1400" t="str">
        <f>IF(Table2[[#This Row],[Alpha]]&gt;3%,"high performer",IF(Table2[[#This Row],[Alpha]]&gt;0%,"average performer","low performer"))</f>
        <v>high performer</v>
      </c>
      <c r="AL1400" s="8">
        <v>7004.0962281806133</v>
      </c>
      <c r="AM1400">
        <f>Table2[[#This Row],[Salary]]/Table2[[#This Row],[Market Salary]]</f>
        <v>0.85207281647388933</v>
      </c>
      <c r="AN1400" t="str">
        <f>IF(AND(Table2[[#This Row],[Alpha]]&gt;3%,Table2[[#This Row],[Salary]]&lt;MEDIAN(G:G)),"Underpaid",IF(AND(Table2[[#This Row],[Alpha]]&lt;0,Table2[[#This Row],[Salary]]&gt;MEDIAN(G:G)),"Overpaid","Fair"))</f>
        <v>Fair</v>
      </c>
      <c r="AO1400" t="str">
        <f>IF(AND(Table2[[#This Row],[Alpha]]&gt;3%,Table2[[#This Row],[Tenure]]&gt;5),"Ready Now",IF(AND(Table2[[#This Row],[Alpha]]&gt;0,Table2[[#This Row],[Tenure]]&gt;3),"Ready Soon","Not Ready"))</f>
        <v>Ready Now</v>
      </c>
    </row>
    <row r="1401" spans="1:41" x14ac:dyDescent="0.35">
      <c r="A1401">
        <v>43</v>
      </c>
      <c r="B1401" t="s">
        <v>32</v>
      </c>
      <c r="C1401">
        <v>1</v>
      </c>
      <c r="D1401" t="s">
        <v>35</v>
      </c>
      <c r="E1401" t="s">
        <v>43</v>
      </c>
      <c r="F1401">
        <v>3</v>
      </c>
      <c r="G1401" s="7">
        <v>7510</v>
      </c>
      <c r="H1401" t="s">
        <v>32</v>
      </c>
      <c r="I1401">
        <v>3</v>
      </c>
      <c r="J1401">
        <v>10</v>
      </c>
      <c r="K1401" s="5">
        <v>0.15</v>
      </c>
      <c r="L1401" s="5">
        <v>0.09</v>
      </c>
      <c r="M1401" s="6">
        <f t="shared" si="63"/>
        <v>0.06</v>
      </c>
      <c r="N1401" s="8">
        <f t="shared" si="64"/>
        <v>1502</v>
      </c>
      <c r="O1401">
        <v>1200</v>
      </c>
      <c r="P1401" t="str">
        <f t="shared" si="65"/>
        <v>low</v>
      </c>
      <c r="Q1401" t="s">
        <v>26</v>
      </c>
      <c r="R1401">
        <v>574</v>
      </c>
      <c r="S1401" t="s">
        <v>34</v>
      </c>
      <c r="T1401">
        <v>11</v>
      </c>
      <c r="U1401">
        <v>3</v>
      </c>
      <c r="V1401" t="s">
        <v>28</v>
      </c>
      <c r="W1401">
        <v>30</v>
      </c>
      <c r="X1401">
        <v>3</v>
      </c>
      <c r="Y1401">
        <v>3</v>
      </c>
      <c r="Z1401" t="s">
        <v>37</v>
      </c>
      <c r="AA1401">
        <v>16873</v>
      </c>
      <c r="AB1401">
        <v>1</v>
      </c>
      <c r="AC1401">
        <v>17</v>
      </c>
      <c r="AD1401">
        <v>3</v>
      </c>
      <c r="AE1401">
        <v>2</v>
      </c>
      <c r="AF1401">
        <v>1</v>
      </c>
      <c r="AG1401">
        <v>10</v>
      </c>
      <c r="AH1401">
        <v>1</v>
      </c>
      <c r="AI1401">
        <v>9</v>
      </c>
      <c r="AJ1401">
        <v>0</v>
      </c>
      <c r="AK1401" t="str">
        <f>IF(Table2[[#This Row],[Alpha]]&gt;3%,"high performer",IF(Table2[[#This Row],[Alpha]]&gt;0%,"average performer","low performer"))</f>
        <v>high performer</v>
      </c>
      <c r="AL1401" s="8">
        <v>8847.1828367938615</v>
      </c>
      <c r="AM1401">
        <f>Table2[[#This Row],[Salary]]/Table2[[#This Row],[Market Salary]]</f>
        <v>0.8488577820238149</v>
      </c>
      <c r="AN1401" t="str">
        <f>IF(AND(Table2[[#This Row],[Alpha]]&gt;3%,Table2[[#This Row],[Salary]]&lt;MEDIAN(G:G)),"Underpaid",IF(AND(Table2[[#This Row],[Alpha]]&lt;0,Table2[[#This Row],[Salary]]&gt;MEDIAN(G:G)),"Overpaid","Fair"))</f>
        <v>Fair</v>
      </c>
      <c r="AO1401" t="str">
        <f>IF(AND(Table2[[#This Row],[Alpha]]&gt;3%,Table2[[#This Row],[Tenure]]&gt;5),"Ready Now",IF(AND(Table2[[#This Row],[Alpha]]&gt;0,Table2[[#This Row],[Tenure]]&gt;3),"Ready Soon","Not Ready"))</f>
        <v>Ready Now</v>
      </c>
    </row>
    <row r="1402" spans="1:41" x14ac:dyDescent="0.35">
      <c r="A1402">
        <v>38</v>
      </c>
      <c r="B1402" t="s">
        <v>32</v>
      </c>
      <c r="C1402">
        <v>4</v>
      </c>
      <c r="D1402" t="s">
        <v>35</v>
      </c>
      <c r="E1402" t="s">
        <v>50</v>
      </c>
      <c r="F1402">
        <v>2</v>
      </c>
      <c r="G1402" s="7">
        <v>2991</v>
      </c>
      <c r="H1402" t="s">
        <v>25</v>
      </c>
      <c r="I1402">
        <v>3</v>
      </c>
      <c r="J1402">
        <v>6</v>
      </c>
      <c r="K1402" s="5">
        <v>0.12</v>
      </c>
      <c r="L1402" s="5">
        <v>0.09</v>
      </c>
      <c r="M1402" s="6">
        <f t="shared" si="63"/>
        <v>0.03</v>
      </c>
      <c r="N1402" s="8">
        <f t="shared" si="64"/>
        <v>598.20000000000005</v>
      </c>
      <c r="O1402">
        <v>4500</v>
      </c>
      <c r="P1402" t="str">
        <f t="shared" si="65"/>
        <v>medium</v>
      </c>
      <c r="Q1402" t="s">
        <v>33</v>
      </c>
      <c r="R1402">
        <v>1444</v>
      </c>
      <c r="S1402" t="s">
        <v>50</v>
      </c>
      <c r="T1402">
        <v>1</v>
      </c>
      <c r="U1402">
        <v>4</v>
      </c>
      <c r="V1402" t="s">
        <v>38</v>
      </c>
      <c r="W1402">
        <v>88</v>
      </c>
      <c r="X1402">
        <v>3</v>
      </c>
      <c r="Y1402">
        <v>1</v>
      </c>
      <c r="Z1402" t="s">
        <v>37</v>
      </c>
      <c r="AA1402">
        <v>5224</v>
      </c>
      <c r="AB1402">
        <v>0</v>
      </c>
      <c r="AC1402">
        <v>11</v>
      </c>
      <c r="AD1402">
        <v>3</v>
      </c>
      <c r="AE1402">
        <v>2</v>
      </c>
      <c r="AF1402">
        <v>1</v>
      </c>
      <c r="AG1402">
        <v>7</v>
      </c>
      <c r="AH1402">
        <v>2</v>
      </c>
      <c r="AI1402">
        <v>2</v>
      </c>
      <c r="AJ1402">
        <v>1</v>
      </c>
      <c r="AK1402" t="str">
        <f>IF(Table2[[#This Row],[Alpha]]&gt;3%,"high performer",IF(Table2[[#This Row],[Alpha]]&gt;0%,"average performer","low performer"))</f>
        <v>average performer</v>
      </c>
      <c r="AL1402" s="8">
        <v>3364.585307627282</v>
      </c>
      <c r="AM1402">
        <f>Table2[[#This Row],[Salary]]/Table2[[#This Row],[Market Salary]]</f>
        <v>0.88896542263904266</v>
      </c>
      <c r="AN1402" t="str">
        <f>IF(AND(Table2[[#This Row],[Alpha]]&gt;3%,Table2[[#This Row],[Salary]]&lt;MEDIAN(G:G)),"Underpaid",IF(AND(Table2[[#This Row],[Alpha]]&lt;0,Table2[[#This Row],[Salary]]&gt;MEDIAN(G:G)),"Overpaid","Fair"))</f>
        <v>Fair</v>
      </c>
      <c r="AO1402" t="str">
        <f>IF(AND(Table2[[#This Row],[Alpha]]&gt;3%,Table2[[#This Row],[Tenure]]&gt;5),"Ready Now",IF(AND(Table2[[#This Row],[Alpha]]&gt;0,Table2[[#This Row],[Tenure]]&gt;3),"Ready Soon","Not Ready"))</f>
        <v>Ready Soon</v>
      </c>
    </row>
    <row r="1403" spans="1:41" x14ac:dyDescent="0.35">
      <c r="A1403">
        <v>55</v>
      </c>
      <c r="B1403" t="s">
        <v>32</v>
      </c>
      <c r="C1403">
        <v>3</v>
      </c>
      <c r="D1403" t="s">
        <v>35</v>
      </c>
      <c r="E1403" t="s">
        <v>45</v>
      </c>
      <c r="F1403">
        <v>2</v>
      </c>
      <c r="G1403" s="7">
        <v>19636</v>
      </c>
      <c r="H1403" t="s">
        <v>25</v>
      </c>
      <c r="I1403">
        <v>3</v>
      </c>
      <c r="J1403">
        <v>10</v>
      </c>
      <c r="K1403" s="5">
        <v>0.08</v>
      </c>
      <c r="L1403" s="5">
        <v>0.11</v>
      </c>
      <c r="M1403" s="6">
        <f t="shared" si="63"/>
        <v>-0.03</v>
      </c>
      <c r="N1403" s="8">
        <f t="shared" si="64"/>
        <v>3927.2000000000003</v>
      </c>
      <c r="O1403">
        <v>3000</v>
      </c>
      <c r="P1403" t="str">
        <f t="shared" si="65"/>
        <v>low</v>
      </c>
      <c r="Q1403" t="s">
        <v>26</v>
      </c>
      <c r="R1403">
        <v>189</v>
      </c>
      <c r="S1403" t="s">
        <v>50</v>
      </c>
      <c r="T1403">
        <v>26</v>
      </c>
      <c r="U1403">
        <v>4</v>
      </c>
      <c r="V1403" t="s">
        <v>50</v>
      </c>
      <c r="W1403">
        <v>71</v>
      </c>
      <c r="X1403">
        <v>4</v>
      </c>
      <c r="Y1403">
        <v>5</v>
      </c>
      <c r="Z1403" t="s">
        <v>37</v>
      </c>
      <c r="AA1403">
        <v>25811</v>
      </c>
      <c r="AB1403">
        <v>4</v>
      </c>
      <c r="AC1403">
        <v>18</v>
      </c>
      <c r="AD1403">
        <v>3</v>
      </c>
      <c r="AE1403">
        <v>1</v>
      </c>
      <c r="AF1403">
        <v>1</v>
      </c>
      <c r="AG1403">
        <v>35</v>
      </c>
      <c r="AH1403">
        <v>0</v>
      </c>
      <c r="AI1403">
        <v>9</v>
      </c>
      <c r="AJ1403">
        <v>1</v>
      </c>
      <c r="AK1403" t="str">
        <f>IF(Table2[[#This Row],[Alpha]]&gt;3%,"high performer",IF(Table2[[#This Row],[Alpha]]&gt;0%,"average performer","low performer"))</f>
        <v>low performer</v>
      </c>
      <c r="AL1403" s="8">
        <v>20983.565380403405</v>
      </c>
      <c r="AM1403">
        <f>Table2[[#This Row],[Salary]]/Table2[[#This Row],[Market Salary]]</f>
        <v>0.93577996131858987</v>
      </c>
      <c r="AN1403" t="str">
        <f>IF(AND(Table2[[#This Row],[Alpha]]&gt;3%,Table2[[#This Row],[Salary]]&lt;MEDIAN(G:G)),"Underpaid",IF(AND(Table2[[#This Row],[Alpha]]&lt;0,Table2[[#This Row],[Salary]]&gt;MEDIAN(G:G)),"Overpaid","Fair"))</f>
        <v>Overpaid</v>
      </c>
      <c r="AO1403" t="str">
        <f>IF(AND(Table2[[#This Row],[Alpha]]&gt;3%,Table2[[#This Row],[Tenure]]&gt;5),"Ready Now",IF(AND(Table2[[#This Row],[Alpha]]&gt;0,Table2[[#This Row],[Tenure]]&gt;3),"Ready Soon","Not Ready"))</f>
        <v>Not Ready</v>
      </c>
    </row>
    <row r="1404" spans="1:41" x14ac:dyDescent="0.35">
      <c r="A1404">
        <v>31</v>
      </c>
      <c r="B1404" t="s">
        <v>32</v>
      </c>
      <c r="C1404">
        <v>4</v>
      </c>
      <c r="D1404" t="s">
        <v>29</v>
      </c>
      <c r="E1404" t="s">
        <v>39</v>
      </c>
      <c r="F1404">
        <v>4</v>
      </c>
      <c r="G1404" s="7">
        <v>1129</v>
      </c>
      <c r="H1404" t="s">
        <v>25</v>
      </c>
      <c r="I1404">
        <v>3</v>
      </c>
      <c r="J1404">
        <v>1</v>
      </c>
      <c r="K1404" s="5">
        <v>0.12</v>
      </c>
      <c r="L1404" s="5">
        <v>0.1</v>
      </c>
      <c r="M1404" s="6">
        <f t="shared" si="63"/>
        <v>1.999999999999999E-2</v>
      </c>
      <c r="N1404" s="8">
        <f t="shared" si="64"/>
        <v>225.8</v>
      </c>
      <c r="O1404">
        <v>1200</v>
      </c>
      <c r="P1404" t="str">
        <f t="shared" si="65"/>
        <v>High</v>
      </c>
      <c r="Q1404" t="s">
        <v>26</v>
      </c>
      <c r="R1404">
        <v>1276</v>
      </c>
      <c r="S1404" t="s">
        <v>34</v>
      </c>
      <c r="T1404">
        <v>2</v>
      </c>
      <c r="U1404">
        <v>1</v>
      </c>
      <c r="V1404" t="s">
        <v>40</v>
      </c>
      <c r="W1404">
        <v>59</v>
      </c>
      <c r="X1404">
        <v>1</v>
      </c>
      <c r="Y1404">
        <v>1</v>
      </c>
      <c r="Z1404" t="s">
        <v>41</v>
      </c>
      <c r="AA1404">
        <v>17536</v>
      </c>
      <c r="AB1404">
        <v>1</v>
      </c>
      <c r="AC1404">
        <v>11</v>
      </c>
      <c r="AD1404">
        <v>3</v>
      </c>
      <c r="AE1404">
        <v>3</v>
      </c>
      <c r="AF1404">
        <v>3</v>
      </c>
      <c r="AG1404">
        <v>1</v>
      </c>
      <c r="AH1404">
        <v>4</v>
      </c>
      <c r="AI1404">
        <v>0</v>
      </c>
      <c r="AJ1404">
        <v>0</v>
      </c>
      <c r="AK1404" t="str">
        <f>IF(Table2[[#This Row],[Alpha]]&gt;3%,"high performer",IF(Table2[[#This Row],[Alpha]]&gt;0%,"average performer","low performer"))</f>
        <v>average performer</v>
      </c>
      <c r="AL1404" s="8">
        <v>1402.1320632857216</v>
      </c>
      <c r="AM1404">
        <f>Table2[[#This Row],[Salary]]/Table2[[#This Row],[Market Salary]]</f>
        <v>0.80520232691514759</v>
      </c>
      <c r="AN1404" t="str">
        <f>IF(AND(Table2[[#This Row],[Alpha]]&gt;3%,Table2[[#This Row],[Salary]]&lt;MEDIAN(G:G)),"Underpaid",IF(AND(Table2[[#This Row],[Alpha]]&lt;0,Table2[[#This Row],[Salary]]&gt;MEDIAN(G:G)),"Overpaid","Fair"))</f>
        <v>Fair</v>
      </c>
      <c r="AO1404" t="str">
        <f>IF(AND(Table2[[#This Row],[Alpha]]&gt;3%,Table2[[#This Row],[Tenure]]&gt;5),"Ready Now",IF(AND(Table2[[#This Row],[Alpha]]&gt;0,Table2[[#This Row],[Tenure]]&gt;3),"Ready Soon","Not Ready"))</f>
        <v>Not Ready</v>
      </c>
    </row>
    <row r="1405" spans="1:41" x14ac:dyDescent="0.35">
      <c r="A1405">
        <v>39</v>
      </c>
      <c r="B1405" t="s">
        <v>32</v>
      </c>
      <c r="C1405">
        <v>2</v>
      </c>
      <c r="D1405" t="s">
        <v>35</v>
      </c>
      <c r="E1405" t="s">
        <v>30</v>
      </c>
      <c r="F1405">
        <v>1</v>
      </c>
      <c r="G1405" s="7">
        <v>13341</v>
      </c>
      <c r="H1405" t="s">
        <v>32</v>
      </c>
      <c r="I1405">
        <v>3</v>
      </c>
      <c r="J1405">
        <v>20</v>
      </c>
      <c r="K1405" s="5">
        <v>0.08</v>
      </c>
      <c r="L1405" s="5">
        <v>0.1</v>
      </c>
      <c r="M1405" s="6">
        <f t="shared" si="63"/>
        <v>-2.0000000000000004E-2</v>
      </c>
      <c r="N1405" s="8">
        <f t="shared" si="64"/>
        <v>2668.2000000000003</v>
      </c>
      <c r="O1405">
        <v>500</v>
      </c>
      <c r="P1405" t="str">
        <f t="shared" si="65"/>
        <v>low</v>
      </c>
      <c r="Q1405" t="s">
        <v>26</v>
      </c>
      <c r="R1405">
        <v>119</v>
      </c>
      <c r="S1405" t="s">
        <v>27</v>
      </c>
      <c r="T1405">
        <v>15</v>
      </c>
      <c r="U1405">
        <v>4</v>
      </c>
      <c r="V1405" t="s">
        <v>48</v>
      </c>
      <c r="W1405">
        <v>77</v>
      </c>
      <c r="X1405">
        <v>3</v>
      </c>
      <c r="Y1405">
        <v>4</v>
      </c>
      <c r="Z1405" t="s">
        <v>31</v>
      </c>
      <c r="AA1405">
        <v>25098</v>
      </c>
      <c r="AB1405">
        <v>0</v>
      </c>
      <c r="AC1405">
        <v>12</v>
      </c>
      <c r="AD1405">
        <v>3</v>
      </c>
      <c r="AE1405">
        <v>1</v>
      </c>
      <c r="AF1405">
        <v>0</v>
      </c>
      <c r="AG1405">
        <v>21</v>
      </c>
      <c r="AH1405">
        <v>3</v>
      </c>
      <c r="AI1405">
        <v>8</v>
      </c>
      <c r="AJ1405">
        <v>11</v>
      </c>
      <c r="AK1405" t="str">
        <f>IF(Table2[[#This Row],[Alpha]]&gt;3%,"high performer",IF(Table2[[#This Row],[Alpha]]&gt;0%,"average performer","low performer"))</f>
        <v>low performer</v>
      </c>
      <c r="AL1405" s="8">
        <v>14083.311918237396</v>
      </c>
      <c r="AM1405">
        <f>Table2[[#This Row],[Salary]]/Table2[[#This Row],[Market Salary]]</f>
        <v>0.94729138127828239</v>
      </c>
      <c r="AN1405" t="str">
        <f>IF(AND(Table2[[#This Row],[Alpha]]&gt;3%,Table2[[#This Row],[Salary]]&lt;MEDIAN(G:G)),"Underpaid",IF(AND(Table2[[#This Row],[Alpha]]&lt;0,Table2[[#This Row],[Salary]]&gt;MEDIAN(G:G)),"Overpaid","Fair"))</f>
        <v>Overpaid</v>
      </c>
      <c r="AO1405" t="str">
        <f>IF(AND(Table2[[#This Row],[Alpha]]&gt;3%,Table2[[#This Row],[Tenure]]&gt;5),"Ready Now",IF(AND(Table2[[#This Row],[Alpha]]&gt;0,Table2[[#This Row],[Tenure]]&gt;3),"Ready Soon","Not Ready"))</f>
        <v>Not Ready</v>
      </c>
    </row>
    <row r="1406" spans="1:41" x14ac:dyDescent="0.35">
      <c r="A1406">
        <v>42</v>
      </c>
      <c r="B1406" t="s">
        <v>32</v>
      </c>
      <c r="C1406">
        <v>4</v>
      </c>
      <c r="D1406" t="s">
        <v>35</v>
      </c>
      <c r="E1406" t="s">
        <v>36</v>
      </c>
      <c r="F1406">
        <v>3</v>
      </c>
      <c r="G1406" s="7">
        <v>4332</v>
      </c>
      <c r="H1406" t="s">
        <v>32</v>
      </c>
      <c r="I1406">
        <v>3</v>
      </c>
      <c r="J1406">
        <v>20</v>
      </c>
      <c r="K1406" s="5">
        <v>0.15</v>
      </c>
      <c r="L1406" s="5">
        <v>0.09</v>
      </c>
      <c r="M1406" s="6">
        <f t="shared" si="63"/>
        <v>0.06</v>
      </c>
      <c r="N1406" s="8">
        <f t="shared" si="64"/>
        <v>866.40000000000009</v>
      </c>
      <c r="O1406">
        <v>1200</v>
      </c>
      <c r="P1406" t="str">
        <f t="shared" si="65"/>
        <v>medium</v>
      </c>
      <c r="Q1406" t="s">
        <v>44</v>
      </c>
      <c r="R1406">
        <v>335</v>
      </c>
      <c r="S1406" t="s">
        <v>34</v>
      </c>
      <c r="T1406">
        <v>23</v>
      </c>
      <c r="U1406">
        <v>2</v>
      </c>
      <c r="V1406" t="s">
        <v>28</v>
      </c>
      <c r="W1406">
        <v>37</v>
      </c>
      <c r="X1406">
        <v>2</v>
      </c>
      <c r="Y1406">
        <v>2</v>
      </c>
      <c r="Z1406" t="s">
        <v>31</v>
      </c>
      <c r="AA1406">
        <v>14811</v>
      </c>
      <c r="AB1406">
        <v>1</v>
      </c>
      <c r="AC1406">
        <v>12</v>
      </c>
      <c r="AD1406">
        <v>3</v>
      </c>
      <c r="AE1406">
        <v>4</v>
      </c>
      <c r="AF1406">
        <v>0</v>
      </c>
      <c r="AG1406">
        <v>20</v>
      </c>
      <c r="AH1406">
        <v>2</v>
      </c>
      <c r="AI1406">
        <v>9</v>
      </c>
      <c r="AJ1406">
        <v>3</v>
      </c>
      <c r="AK1406" t="str">
        <f>IF(Table2[[#This Row],[Alpha]]&gt;3%,"high performer",IF(Table2[[#This Row],[Alpha]]&gt;0%,"average performer","low performer"))</f>
        <v>high performer</v>
      </c>
      <c r="AL1406" s="8">
        <v>5287.9973771156219</v>
      </c>
      <c r="AM1406">
        <f>Table2[[#This Row],[Salary]]/Table2[[#This Row],[Market Salary]]</f>
        <v>0.81921371949751653</v>
      </c>
      <c r="AN1406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406" t="str">
        <f>IF(AND(Table2[[#This Row],[Alpha]]&gt;3%,Table2[[#This Row],[Tenure]]&gt;5),"Ready Now",IF(AND(Table2[[#This Row],[Alpha]]&gt;0,Table2[[#This Row],[Tenure]]&gt;3),"Ready Soon","Not Ready"))</f>
        <v>Ready Now</v>
      </c>
    </row>
    <row r="1407" spans="1:41" x14ac:dyDescent="0.35">
      <c r="A1407">
        <v>31</v>
      </c>
      <c r="B1407" t="s">
        <v>32</v>
      </c>
      <c r="C1407">
        <v>3</v>
      </c>
      <c r="D1407" t="s">
        <v>29</v>
      </c>
      <c r="E1407" t="s">
        <v>47</v>
      </c>
      <c r="F1407">
        <v>3</v>
      </c>
      <c r="G1407" s="7">
        <v>11031</v>
      </c>
      <c r="H1407" t="s">
        <v>32</v>
      </c>
      <c r="I1407">
        <v>4</v>
      </c>
      <c r="J1407">
        <v>11</v>
      </c>
      <c r="K1407" s="5">
        <v>0.12</v>
      </c>
      <c r="L1407" s="5">
        <v>0.11</v>
      </c>
      <c r="M1407" s="6">
        <f t="shared" si="63"/>
        <v>9.999999999999995E-3</v>
      </c>
      <c r="N1407" s="8">
        <f t="shared" si="64"/>
        <v>2206.2000000000003</v>
      </c>
      <c r="O1407">
        <v>4500</v>
      </c>
      <c r="P1407" t="str">
        <f t="shared" si="65"/>
        <v>low</v>
      </c>
      <c r="Q1407" t="s">
        <v>44</v>
      </c>
      <c r="R1407">
        <v>697</v>
      </c>
      <c r="S1407" t="s">
        <v>34</v>
      </c>
      <c r="T1407">
        <v>10</v>
      </c>
      <c r="U1407">
        <v>3</v>
      </c>
      <c r="V1407" t="s">
        <v>40</v>
      </c>
      <c r="W1407">
        <v>40</v>
      </c>
      <c r="X1407">
        <v>3</v>
      </c>
      <c r="Y1407">
        <v>3</v>
      </c>
      <c r="Z1407" t="s">
        <v>37</v>
      </c>
      <c r="AA1407">
        <v>26862</v>
      </c>
      <c r="AB1407">
        <v>4</v>
      </c>
      <c r="AC1407">
        <v>20</v>
      </c>
      <c r="AD1407">
        <v>4</v>
      </c>
      <c r="AE1407">
        <v>3</v>
      </c>
      <c r="AF1407">
        <v>1</v>
      </c>
      <c r="AG1407">
        <v>13</v>
      </c>
      <c r="AH1407">
        <v>2</v>
      </c>
      <c r="AI1407">
        <v>7</v>
      </c>
      <c r="AJ1407">
        <v>4</v>
      </c>
      <c r="AK1407" t="str">
        <f>IF(Table2[[#This Row],[Alpha]]&gt;3%,"high performer",IF(Table2[[#This Row],[Alpha]]&gt;0%,"average performer","low performer"))</f>
        <v>average performer</v>
      </c>
      <c r="AL1407" s="8">
        <v>12436.568923830509</v>
      </c>
      <c r="AM1407">
        <f>Table2[[#This Row],[Salary]]/Table2[[#This Row],[Market Salary]]</f>
        <v>0.88698097261076503</v>
      </c>
      <c r="AN1407" t="str">
        <f>IF(AND(Table2[[#This Row],[Alpha]]&gt;3%,Table2[[#This Row],[Salary]]&lt;MEDIAN(G:G)),"Underpaid",IF(AND(Table2[[#This Row],[Alpha]]&lt;0,Table2[[#This Row],[Salary]]&gt;MEDIAN(G:G)),"Overpaid","Fair"))</f>
        <v>Fair</v>
      </c>
      <c r="AO1407" t="str">
        <f>IF(AND(Table2[[#This Row],[Alpha]]&gt;3%,Table2[[#This Row],[Tenure]]&gt;5),"Ready Now",IF(AND(Table2[[#This Row],[Alpha]]&gt;0,Table2[[#This Row],[Tenure]]&gt;3),"Ready Soon","Not Ready"))</f>
        <v>Ready Soon</v>
      </c>
    </row>
    <row r="1408" spans="1:41" x14ac:dyDescent="0.35">
      <c r="A1408">
        <v>54</v>
      </c>
      <c r="B1408" t="s">
        <v>32</v>
      </c>
      <c r="C1408">
        <v>3</v>
      </c>
      <c r="D1408" t="s">
        <v>29</v>
      </c>
      <c r="E1408" t="s">
        <v>42</v>
      </c>
      <c r="F1408">
        <v>1</v>
      </c>
      <c r="G1408" s="7">
        <v>4440</v>
      </c>
      <c r="H1408" t="s">
        <v>25</v>
      </c>
      <c r="I1408">
        <v>3</v>
      </c>
      <c r="J1408">
        <v>5</v>
      </c>
      <c r="K1408" s="5">
        <v>0.12</v>
      </c>
      <c r="L1408" s="5">
        <v>7.0000000000000007E-2</v>
      </c>
      <c r="M1408" s="6">
        <f t="shared" si="63"/>
        <v>4.9999999999999989E-2</v>
      </c>
      <c r="N1408" s="8">
        <f t="shared" si="64"/>
        <v>888</v>
      </c>
      <c r="O1408">
        <v>3000</v>
      </c>
      <c r="P1408" t="str">
        <f t="shared" si="65"/>
        <v>medium</v>
      </c>
      <c r="Q1408" t="s">
        <v>26</v>
      </c>
      <c r="R1408">
        <v>157</v>
      </c>
      <c r="S1408" t="s">
        <v>34</v>
      </c>
      <c r="T1408">
        <v>10</v>
      </c>
      <c r="U1408">
        <v>3</v>
      </c>
      <c r="V1408" t="s">
        <v>40</v>
      </c>
      <c r="W1408">
        <v>77</v>
      </c>
      <c r="X1408">
        <v>3</v>
      </c>
      <c r="Y1408">
        <v>2</v>
      </c>
      <c r="Z1408" t="s">
        <v>31</v>
      </c>
      <c r="AA1408">
        <v>25198</v>
      </c>
      <c r="AB1408">
        <v>6</v>
      </c>
      <c r="AC1408">
        <v>19</v>
      </c>
      <c r="AD1408">
        <v>3</v>
      </c>
      <c r="AE1408">
        <v>4</v>
      </c>
      <c r="AF1408">
        <v>0</v>
      </c>
      <c r="AG1408">
        <v>9</v>
      </c>
      <c r="AH1408">
        <v>3</v>
      </c>
      <c r="AI1408">
        <v>2</v>
      </c>
      <c r="AJ1408">
        <v>1</v>
      </c>
      <c r="AK1408" t="str">
        <f>IF(Table2[[#This Row],[Alpha]]&gt;3%,"high performer",IF(Table2[[#This Row],[Alpha]]&gt;0%,"average performer","low performer"))</f>
        <v>high performer</v>
      </c>
      <c r="AL1408" s="8">
        <v>5124.4027387338665</v>
      </c>
      <c r="AM1408">
        <f>Table2[[#This Row],[Salary]]/Table2[[#This Row],[Market Salary]]</f>
        <v>0.86644243756239814</v>
      </c>
      <c r="AN1408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408" t="str">
        <f>IF(AND(Table2[[#This Row],[Alpha]]&gt;3%,Table2[[#This Row],[Tenure]]&gt;5),"Ready Now",IF(AND(Table2[[#This Row],[Alpha]]&gt;0,Table2[[#This Row],[Tenure]]&gt;3),"Ready Soon","Not Ready"))</f>
        <v>Ready Soon</v>
      </c>
    </row>
    <row r="1409" spans="1:41" x14ac:dyDescent="0.35">
      <c r="A1409">
        <v>24</v>
      </c>
      <c r="B1409" t="s">
        <v>32</v>
      </c>
      <c r="C1409">
        <v>2</v>
      </c>
      <c r="D1409" t="s">
        <v>35</v>
      </c>
      <c r="E1409" t="s">
        <v>43</v>
      </c>
      <c r="F1409">
        <v>3</v>
      </c>
      <c r="G1409" s="7">
        <v>4617</v>
      </c>
      <c r="H1409" t="s">
        <v>32</v>
      </c>
      <c r="I1409">
        <v>2</v>
      </c>
      <c r="J1409">
        <v>4</v>
      </c>
      <c r="K1409" s="5">
        <v>0.12</v>
      </c>
      <c r="L1409" s="5">
        <v>7.0000000000000007E-2</v>
      </c>
      <c r="M1409" s="6">
        <f t="shared" si="63"/>
        <v>4.9999999999999989E-2</v>
      </c>
      <c r="N1409" s="8">
        <f t="shared" si="64"/>
        <v>923.40000000000009</v>
      </c>
      <c r="O1409">
        <v>3000</v>
      </c>
      <c r="P1409" t="str">
        <f t="shared" si="65"/>
        <v>low</v>
      </c>
      <c r="Q1409" t="s">
        <v>26</v>
      </c>
      <c r="R1409">
        <v>771</v>
      </c>
      <c r="S1409" t="s">
        <v>34</v>
      </c>
      <c r="T1409">
        <v>1</v>
      </c>
      <c r="U1409">
        <v>2</v>
      </c>
      <c r="V1409" t="s">
        <v>28</v>
      </c>
      <c r="W1409">
        <v>45</v>
      </c>
      <c r="X1409">
        <v>2</v>
      </c>
      <c r="Y1409">
        <v>2</v>
      </c>
      <c r="Z1409" t="s">
        <v>31</v>
      </c>
      <c r="AA1409">
        <v>14120</v>
      </c>
      <c r="AB1409">
        <v>1</v>
      </c>
      <c r="AC1409">
        <v>12</v>
      </c>
      <c r="AD1409">
        <v>3</v>
      </c>
      <c r="AE1409">
        <v>2</v>
      </c>
      <c r="AF1409">
        <v>0</v>
      </c>
      <c r="AG1409">
        <v>4</v>
      </c>
      <c r="AH1409">
        <v>2</v>
      </c>
      <c r="AI1409">
        <v>3</v>
      </c>
      <c r="AJ1409">
        <v>1</v>
      </c>
      <c r="AK1409" t="str">
        <f>IF(Table2[[#This Row],[Alpha]]&gt;3%,"high performer",IF(Table2[[#This Row],[Alpha]]&gt;0%,"average performer","low performer"))</f>
        <v>high performer</v>
      </c>
      <c r="AL1409" s="8">
        <v>5414.9897017888024</v>
      </c>
      <c r="AM1409">
        <f>Table2[[#This Row],[Salary]]/Table2[[#This Row],[Market Salary]]</f>
        <v>0.85263320047955171</v>
      </c>
      <c r="AN1409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409" t="str">
        <f>IF(AND(Table2[[#This Row],[Alpha]]&gt;3%,Table2[[#This Row],[Tenure]]&gt;5),"Ready Now",IF(AND(Table2[[#This Row],[Alpha]]&gt;0,Table2[[#This Row],[Tenure]]&gt;3),"Ready Soon","Not Ready"))</f>
        <v>Ready Soon</v>
      </c>
    </row>
    <row r="1410" spans="1:41" x14ac:dyDescent="0.35">
      <c r="A1410">
        <v>23</v>
      </c>
      <c r="B1410" t="s">
        <v>32</v>
      </c>
      <c r="C1410">
        <v>4</v>
      </c>
      <c r="D1410" t="s">
        <v>35</v>
      </c>
      <c r="E1410" t="s">
        <v>39</v>
      </c>
      <c r="F1410">
        <v>4</v>
      </c>
      <c r="G1410" s="7">
        <v>2647</v>
      </c>
      <c r="H1410" t="s">
        <v>32</v>
      </c>
      <c r="I1410">
        <v>4</v>
      </c>
      <c r="J1410">
        <v>5</v>
      </c>
      <c r="K1410" s="5">
        <v>0.1</v>
      </c>
      <c r="L1410" s="5">
        <v>7.0000000000000007E-2</v>
      </c>
      <c r="M1410" s="6">
        <f t="shared" ref="M1410:M1471" si="66">K1410-L1410</f>
        <v>0.03</v>
      </c>
      <c r="N1410" s="8">
        <f t="shared" ref="N1410:N1471" si="67">G1410 * 0.2</f>
        <v>529.4</v>
      </c>
      <c r="O1410">
        <v>1200</v>
      </c>
      <c r="P1410" t="str">
        <f t="shared" si="65"/>
        <v>low</v>
      </c>
      <c r="Q1410" t="s">
        <v>26</v>
      </c>
      <c r="R1410">
        <v>571</v>
      </c>
      <c r="S1410" t="s">
        <v>34</v>
      </c>
      <c r="T1410">
        <v>12</v>
      </c>
      <c r="U1410">
        <v>2</v>
      </c>
      <c r="V1410" t="s">
        <v>38</v>
      </c>
      <c r="W1410">
        <v>78</v>
      </c>
      <c r="X1410">
        <v>3</v>
      </c>
      <c r="Y1410">
        <v>1</v>
      </c>
      <c r="Z1410" t="s">
        <v>31</v>
      </c>
      <c r="AA1410">
        <v>13672</v>
      </c>
      <c r="AB1410">
        <v>1</v>
      </c>
      <c r="AC1410">
        <v>13</v>
      </c>
      <c r="AD1410">
        <v>3</v>
      </c>
      <c r="AE1410">
        <v>3</v>
      </c>
      <c r="AF1410">
        <v>0</v>
      </c>
      <c r="AG1410">
        <v>5</v>
      </c>
      <c r="AH1410">
        <v>6</v>
      </c>
      <c r="AI1410">
        <v>2</v>
      </c>
      <c r="AJ1410">
        <v>1</v>
      </c>
      <c r="AK1410" t="str">
        <f>IF(Table2[[#This Row],[Alpha]]&gt;3%,"high performer",IF(Table2[[#This Row],[Alpha]]&gt;0%,"average performer","low performer"))</f>
        <v>average performer</v>
      </c>
      <c r="AL1410" s="8">
        <v>3289.6078559160624</v>
      </c>
      <c r="AM1410">
        <f>Table2[[#This Row],[Salary]]/Table2[[#This Row],[Market Salary]]</f>
        <v>0.80465517956482557</v>
      </c>
      <c r="AN1410" t="str">
        <f>IF(AND(Table2[[#This Row],[Alpha]]&gt;3%,Table2[[#This Row],[Salary]]&lt;MEDIAN(G:G)),"Underpaid",IF(AND(Table2[[#This Row],[Alpha]]&lt;0,Table2[[#This Row],[Salary]]&gt;MEDIAN(G:G)),"Overpaid","Fair"))</f>
        <v>Fair</v>
      </c>
      <c r="AO1410" t="str">
        <f>IF(AND(Table2[[#This Row],[Alpha]]&gt;3%,Table2[[#This Row],[Tenure]]&gt;5),"Ready Now",IF(AND(Table2[[#This Row],[Alpha]]&gt;0,Table2[[#This Row],[Tenure]]&gt;3),"Ready Soon","Not Ready"))</f>
        <v>Ready Soon</v>
      </c>
    </row>
    <row r="1411" spans="1:41" x14ac:dyDescent="0.35">
      <c r="A1411">
        <v>40</v>
      </c>
      <c r="B1411" t="s">
        <v>32</v>
      </c>
      <c r="C1411">
        <v>4</v>
      </c>
      <c r="D1411" t="s">
        <v>29</v>
      </c>
      <c r="E1411" t="s">
        <v>39</v>
      </c>
      <c r="F1411">
        <v>3</v>
      </c>
      <c r="G1411" s="7">
        <v>6323</v>
      </c>
      <c r="H1411" t="s">
        <v>32</v>
      </c>
      <c r="I1411">
        <v>4</v>
      </c>
      <c r="J1411">
        <v>10</v>
      </c>
      <c r="K1411" s="5">
        <v>0.08</v>
      </c>
      <c r="L1411" s="5">
        <v>0.1</v>
      </c>
      <c r="M1411" s="6">
        <f t="shared" si="66"/>
        <v>-2.0000000000000004E-2</v>
      </c>
      <c r="N1411" s="8">
        <f t="shared" si="67"/>
        <v>1264.6000000000001</v>
      </c>
      <c r="O1411">
        <v>500</v>
      </c>
      <c r="P1411" t="str">
        <f t="shared" ref="P1411:P1471" si="68">IF(G1410&lt;7000,"low",IF(G1410&lt;14000,"medium","High"))</f>
        <v>low</v>
      </c>
      <c r="Q1411" t="s">
        <v>33</v>
      </c>
      <c r="R1411">
        <v>692</v>
      </c>
      <c r="S1411" t="s">
        <v>34</v>
      </c>
      <c r="T1411">
        <v>11</v>
      </c>
      <c r="U1411">
        <v>3</v>
      </c>
      <c r="V1411" t="s">
        <v>49</v>
      </c>
      <c r="W1411">
        <v>73</v>
      </c>
      <c r="X1411">
        <v>3</v>
      </c>
      <c r="Y1411">
        <v>2</v>
      </c>
      <c r="Z1411" t="s">
        <v>37</v>
      </c>
      <c r="AA1411">
        <v>26849</v>
      </c>
      <c r="AB1411">
        <v>1</v>
      </c>
      <c r="AC1411">
        <v>11</v>
      </c>
      <c r="AD1411">
        <v>3</v>
      </c>
      <c r="AE1411">
        <v>1</v>
      </c>
      <c r="AF1411">
        <v>1</v>
      </c>
      <c r="AG1411">
        <v>10</v>
      </c>
      <c r="AH1411">
        <v>2</v>
      </c>
      <c r="AI1411">
        <v>9</v>
      </c>
      <c r="AJ1411">
        <v>9</v>
      </c>
      <c r="AK1411" t="str">
        <f>IF(Table2[[#This Row],[Alpha]]&gt;3%,"high performer",IF(Table2[[#This Row],[Alpha]]&gt;0%,"average performer","low performer"))</f>
        <v>low performer</v>
      </c>
      <c r="AL1411" s="8">
        <v>8106.8882430982594</v>
      </c>
      <c r="AM1411">
        <f>Table2[[#This Row],[Salary]]/Table2[[#This Row],[Market Salary]]</f>
        <v>0.77995401076153237</v>
      </c>
      <c r="AN1411" t="str">
        <f>IF(AND(Table2[[#This Row],[Alpha]]&gt;3%,Table2[[#This Row],[Salary]]&lt;MEDIAN(G:G)),"Underpaid",IF(AND(Table2[[#This Row],[Alpha]]&lt;0,Table2[[#This Row],[Salary]]&gt;MEDIAN(G:G)),"Overpaid","Fair"))</f>
        <v>Overpaid</v>
      </c>
      <c r="AO1411" t="str">
        <f>IF(AND(Table2[[#This Row],[Alpha]]&gt;3%,Table2[[#This Row],[Tenure]]&gt;5),"Ready Now",IF(AND(Table2[[#This Row],[Alpha]]&gt;0,Table2[[#This Row],[Tenure]]&gt;3),"Ready Soon","Not Ready"))</f>
        <v>Not Ready</v>
      </c>
    </row>
    <row r="1412" spans="1:41" x14ac:dyDescent="0.35">
      <c r="A1412">
        <v>40</v>
      </c>
      <c r="B1412" t="s">
        <v>32</v>
      </c>
      <c r="C1412">
        <v>2</v>
      </c>
      <c r="D1412" t="s">
        <v>29</v>
      </c>
      <c r="E1412" t="s">
        <v>30</v>
      </c>
      <c r="F1412">
        <v>2</v>
      </c>
      <c r="G1412" s="7">
        <v>5677</v>
      </c>
      <c r="H1412" t="s">
        <v>32</v>
      </c>
      <c r="I1412">
        <v>3</v>
      </c>
      <c r="J1412">
        <v>11</v>
      </c>
      <c r="K1412" s="5">
        <v>0.1</v>
      </c>
      <c r="L1412" s="5">
        <v>0.1</v>
      </c>
      <c r="M1412" s="6">
        <f t="shared" si="66"/>
        <v>0</v>
      </c>
      <c r="N1412" s="8">
        <f t="shared" si="67"/>
        <v>1135.4000000000001</v>
      </c>
      <c r="O1412">
        <v>3000</v>
      </c>
      <c r="P1412" t="str">
        <f t="shared" si="68"/>
        <v>low</v>
      </c>
      <c r="Q1412" t="s">
        <v>26</v>
      </c>
      <c r="R1412">
        <v>444</v>
      </c>
      <c r="S1412" t="s">
        <v>27</v>
      </c>
      <c r="T1412">
        <v>2</v>
      </c>
      <c r="U1412">
        <v>2</v>
      </c>
      <c r="V1412" t="s">
        <v>48</v>
      </c>
      <c r="W1412">
        <v>92</v>
      </c>
      <c r="X1412">
        <v>3</v>
      </c>
      <c r="Y1412">
        <v>2</v>
      </c>
      <c r="Z1412" t="s">
        <v>37</v>
      </c>
      <c r="AA1412">
        <v>4258</v>
      </c>
      <c r="AB1412">
        <v>3</v>
      </c>
      <c r="AC1412">
        <v>14</v>
      </c>
      <c r="AD1412">
        <v>3</v>
      </c>
      <c r="AE1412">
        <v>3</v>
      </c>
      <c r="AF1412">
        <v>1</v>
      </c>
      <c r="AG1412">
        <v>15</v>
      </c>
      <c r="AH1412">
        <v>4</v>
      </c>
      <c r="AI1412">
        <v>8</v>
      </c>
      <c r="AJ1412">
        <v>5</v>
      </c>
      <c r="AK1412" t="str">
        <f>IF(Table2[[#This Row],[Alpha]]&gt;3%,"high performer",IF(Table2[[#This Row],[Alpha]]&gt;0%,"average performer","low performer"))</f>
        <v>low performer</v>
      </c>
      <c r="AL1412" s="8">
        <v>5893.5402101908812</v>
      </c>
      <c r="AM1412">
        <f>Table2[[#This Row],[Salary]]/Table2[[#This Row],[Market Salary]]</f>
        <v>0.96325804143722504</v>
      </c>
      <c r="AN1412" t="str">
        <f>IF(AND(Table2[[#This Row],[Alpha]]&gt;3%,Table2[[#This Row],[Salary]]&lt;MEDIAN(G:G)),"Underpaid",IF(AND(Table2[[#This Row],[Alpha]]&lt;0,Table2[[#This Row],[Salary]]&gt;MEDIAN(G:G)),"Overpaid","Fair"))</f>
        <v>Fair</v>
      </c>
      <c r="AO1412" t="str">
        <f>IF(AND(Table2[[#This Row],[Alpha]]&gt;3%,Table2[[#This Row],[Tenure]]&gt;5),"Ready Now",IF(AND(Table2[[#This Row],[Alpha]]&gt;0,Table2[[#This Row],[Tenure]]&gt;3),"Ready Soon","Not Ready"))</f>
        <v>Not Ready</v>
      </c>
    </row>
    <row r="1413" spans="1:41" x14ac:dyDescent="0.35">
      <c r="A1413">
        <v>25</v>
      </c>
      <c r="B1413" t="s">
        <v>32</v>
      </c>
      <c r="C1413">
        <v>3</v>
      </c>
      <c r="D1413" t="s">
        <v>29</v>
      </c>
      <c r="E1413" t="s">
        <v>50</v>
      </c>
      <c r="F1413">
        <v>2</v>
      </c>
      <c r="G1413" s="7">
        <v>2187</v>
      </c>
      <c r="H1413" t="s">
        <v>32</v>
      </c>
      <c r="I1413">
        <v>3</v>
      </c>
      <c r="J1413">
        <v>2</v>
      </c>
      <c r="K1413" s="5">
        <v>0.12</v>
      </c>
      <c r="L1413" s="5">
        <v>7.0000000000000007E-2</v>
      </c>
      <c r="M1413" s="6">
        <f t="shared" si="66"/>
        <v>4.9999999999999989E-2</v>
      </c>
      <c r="N1413" s="8">
        <f t="shared" si="67"/>
        <v>437.40000000000003</v>
      </c>
      <c r="O1413">
        <v>500</v>
      </c>
      <c r="P1413" t="str">
        <f t="shared" si="68"/>
        <v>low</v>
      </c>
      <c r="Q1413" t="s">
        <v>26</v>
      </c>
      <c r="R1413">
        <v>309</v>
      </c>
      <c r="S1413" t="s">
        <v>50</v>
      </c>
      <c r="T1413">
        <v>2</v>
      </c>
      <c r="U1413">
        <v>3</v>
      </c>
      <c r="V1413" t="s">
        <v>50</v>
      </c>
      <c r="W1413">
        <v>82</v>
      </c>
      <c r="X1413">
        <v>3</v>
      </c>
      <c r="Y1413">
        <v>1</v>
      </c>
      <c r="Z1413" t="s">
        <v>37</v>
      </c>
      <c r="AA1413">
        <v>19655</v>
      </c>
      <c r="AB1413">
        <v>4</v>
      </c>
      <c r="AC1413">
        <v>14</v>
      </c>
      <c r="AD1413">
        <v>3</v>
      </c>
      <c r="AE1413">
        <v>3</v>
      </c>
      <c r="AF1413">
        <v>0</v>
      </c>
      <c r="AG1413">
        <v>6</v>
      </c>
      <c r="AH1413">
        <v>3</v>
      </c>
      <c r="AI1413">
        <v>0</v>
      </c>
      <c r="AJ1413">
        <v>1</v>
      </c>
      <c r="AK1413" t="str">
        <f>IF(Table2[[#This Row],[Alpha]]&gt;3%,"high performer",IF(Table2[[#This Row],[Alpha]]&gt;0%,"average performer","low performer"))</f>
        <v>high performer</v>
      </c>
      <c r="AL1413" s="8">
        <v>2256.011376055716</v>
      </c>
      <c r="AM1413">
        <f>Table2[[#This Row],[Salary]]/Table2[[#This Row],[Market Salary]]</f>
        <v>0.96941000529156385</v>
      </c>
      <c r="AN1413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413" t="str">
        <f>IF(AND(Table2[[#This Row],[Alpha]]&gt;3%,Table2[[#This Row],[Tenure]]&gt;5),"Ready Now",IF(AND(Table2[[#This Row],[Alpha]]&gt;0,Table2[[#This Row],[Tenure]]&gt;3),"Ready Soon","Not Ready"))</f>
        <v>Not Ready</v>
      </c>
    </row>
    <row r="1414" spans="1:41" x14ac:dyDescent="0.35">
      <c r="A1414">
        <v>30</v>
      </c>
      <c r="B1414" t="s">
        <v>32</v>
      </c>
      <c r="C1414">
        <v>4</v>
      </c>
      <c r="D1414" t="s">
        <v>35</v>
      </c>
      <c r="E1414" t="s">
        <v>39</v>
      </c>
      <c r="F1414">
        <v>2</v>
      </c>
      <c r="G1414" s="7">
        <v>3748</v>
      </c>
      <c r="H1414" t="s">
        <v>32</v>
      </c>
      <c r="I1414">
        <v>2</v>
      </c>
      <c r="J1414">
        <v>12</v>
      </c>
      <c r="K1414" s="5">
        <v>0.1</v>
      </c>
      <c r="L1414" s="5">
        <v>0.09</v>
      </c>
      <c r="M1414" s="6">
        <f t="shared" si="66"/>
        <v>1.0000000000000009E-2</v>
      </c>
      <c r="N1414" s="8">
        <f t="shared" si="67"/>
        <v>749.6</v>
      </c>
      <c r="O1414">
        <v>3000</v>
      </c>
      <c r="P1414" t="str">
        <f t="shared" si="68"/>
        <v>low</v>
      </c>
      <c r="Q1414" t="s">
        <v>26</v>
      </c>
      <c r="R1414">
        <v>911</v>
      </c>
      <c r="S1414" t="s">
        <v>34</v>
      </c>
      <c r="T1414">
        <v>1</v>
      </c>
      <c r="U1414">
        <v>2</v>
      </c>
      <c r="V1414" t="s">
        <v>40</v>
      </c>
      <c r="W1414">
        <v>76</v>
      </c>
      <c r="X1414">
        <v>3</v>
      </c>
      <c r="Y1414">
        <v>1</v>
      </c>
      <c r="Z1414" t="s">
        <v>37</v>
      </c>
      <c r="AA1414">
        <v>4077</v>
      </c>
      <c r="AB1414">
        <v>1</v>
      </c>
      <c r="AC1414">
        <v>13</v>
      </c>
      <c r="AD1414">
        <v>3</v>
      </c>
      <c r="AE1414">
        <v>3</v>
      </c>
      <c r="AF1414">
        <v>0</v>
      </c>
      <c r="AG1414">
        <v>12</v>
      </c>
      <c r="AH1414">
        <v>6</v>
      </c>
      <c r="AI1414">
        <v>8</v>
      </c>
      <c r="AJ1414">
        <v>1</v>
      </c>
      <c r="AK1414" t="str">
        <f>IF(Table2[[#This Row],[Alpha]]&gt;3%,"high performer",IF(Table2[[#This Row],[Alpha]]&gt;0%,"average performer","low performer"))</f>
        <v>average performer</v>
      </c>
      <c r="AL1414" s="8">
        <v>4057.4465987122067</v>
      </c>
      <c r="AM1414">
        <f>Table2[[#This Row],[Salary]]/Table2[[#This Row],[Market Salary]]</f>
        <v>0.92373366076822261</v>
      </c>
      <c r="AN1414" t="str">
        <f>IF(AND(Table2[[#This Row],[Alpha]]&gt;3%,Table2[[#This Row],[Salary]]&lt;MEDIAN(G:G)),"Underpaid",IF(AND(Table2[[#This Row],[Alpha]]&lt;0,Table2[[#This Row],[Salary]]&gt;MEDIAN(G:G)),"Overpaid","Fair"))</f>
        <v>Fair</v>
      </c>
      <c r="AO1414" t="str">
        <f>IF(AND(Table2[[#This Row],[Alpha]]&gt;3%,Table2[[#This Row],[Tenure]]&gt;5),"Ready Now",IF(AND(Table2[[#This Row],[Alpha]]&gt;0,Table2[[#This Row],[Tenure]]&gt;3),"Ready Soon","Not Ready"))</f>
        <v>Ready Soon</v>
      </c>
    </row>
    <row r="1415" spans="1:41" x14ac:dyDescent="0.35">
      <c r="A1415">
        <v>25</v>
      </c>
      <c r="B1415" t="s">
        <v>32</v>
      </c>
      <c r="C1415">
        <v>4</v>
      </c>
      <c r="D1415" t="s">
        <v>35</v>
      </c>
      <c r="E1415" t="s">
        <v>39</v>
      </c>
      <c r="F1415">
        <v>3</v>
      </c>
      <c r="G1415" s="7">
        <v>3977</v>
      </c>
      <c r="H1415" t="s">
        <v>25</v>
      </c>
      <c r="I1415">
        <v>2</v>
      </c>
      <c r="J1415">
        <v>2</v>
      </c>
      <c r="K1415" s="5">
        <v>0.08</v>
      </c>
      <c r="L1415" s="5">
        <v>0.1</v>
      </c>
      <c r="M1415" s="6">
        <f t="shared" si="66"/>
        <v>-2.0000000000000004E-2</v>
      </c>
      <c r="N1415" s="8">
        <f t="shared" si="67"/>
        <v>795.40000000000009</v>
      </c>
      <c r="O1415">
        <v>3000</v>
      </c>
      <c r="P1415" t="str">
        <f t="shared" si="68"/>
        <v>low</v>
      </c>
      <c r="Q1415" t="s">
        <v>26</v>
      </c>
      <c r="R1415">
        <v>977</v>
      </c>
      <c r="S1415" t="s">
        <v>34</v>
      </c>
      <c r="T1415">
        <v>2</v>
      </c>
      <c r="U1415">
        <v>1</v>
      </c>
      <c r="V1415" t="s">
        <v>38</v>
      </c>
      <c r="W1415">
        <v>57</v>
      </c>
      <c r="X1415">
        <v>3</v>
      </c>
      <c r="Y1415">
        <v>1</v>
      </c>
      <c r="Z1415" t="s">
        <v>41</v>
      </c>
      <c r="AA1415">
        <v>7298</v>
      </c>
      <c r="AB1415">
        <v>6</v>
      </c>
      <c r="AC1415">
        <v>19</v>
      </c>
      <c r="AD1415">
        <v>3</v>
      </c>
      <c r="AE1415">
        <v>3</v>
      </c>
      <c r="AF1415">
        <v>1</v>
      </c>
      <c r="AG1415">
        <v>7</v>
      </c>
      <c r="AH1415">
        <v>2</v>
      </c>
      <c r="AI1415">
        <v>2</v>
      </c>
      <c r="AJ1415">
        <v>0</v>
      </c>
      <c r="AK1415" t="str">
        <f>IF(Table2[[#This Row],[Alpha]]&gt;3%,"high performer",IF(Table2[[#This Row],[Alpha]]&gt;0%,"average performer","low performer"))</f>
        <v>low performer</v>
      </c>
      <c r="AL1415" s="8">
        <v>4076.9314725645299</v>
      </c>
      <c r="AM1415">
        <f>Table2[[#This Row],[Salary]]/Table2[[#This Row],[Market Salary]]</f>
        <v>0.97548855720607208</v>
      </c>
      <c r="AN1415" t="str">
        <f>IF(AND(Table2[[#This Row],[Alpha]]&gt;3%,Table2[[#This Row],[Salary]]&lt;MEDIAN(G:G)),"Underpaid",IF(AND(Table2[[#This Row],[Alpha]]&lt;0,Table2[[#This Row],[Salary]]&gt;MEDIAN(G:G)),"Overpaid","Fair"))</f>
        <v>Fair</v>
      </c>
      <c r="AO1415" t="str">
        <f>IF(AND(Table2[[#This Row],[Alpha]]&gt;3%,Table2[[#This Row],[Tenure]]&gt;5),"Ready Now",IF(AND(Table2[[#This Row],[Alpha]]&gt;0,Table2[[#This Row],[Tenure]]&gt;3),"Ready Soon","Not Ready"))</f>
        <v>Not Ready</v>
      </c>
    </row>
    <row r="1416" spans="1:41" x14ac:dyDescent="0.35">
      <c r="A1416">
        <v>47</v>
      </c>
      <c r="B1416" t="s">
        <v>32</v>
      </c>
      <c r="C1416">
        <v>1</v>
      </c>
      <c r="D1416" t="s">
        <v>35</v>
      </c>
      <c r="E1416" t="s">
        <v>43</v>
      </c>
      <c r="F1416">
        <v>3</v>
      </c>
      <c r="G1416" s="7">
        <v>8633</v>
      </c>
      <c r="H1416" t="s">
        <v>32</v>
      </c>
      <c r="I1416">
        <v>3</v>
      </c>
      <c r="J1416">
        <v>17</v>
      </c>
      <c r="K1416" s="5">
        <v>0.08</v>
      </c>
      <c r="L1416" s="5">
        <v>7.0000000000000007E-2</v>
      </c>
      <c r="M1416" s="6">
        <f t="shared" si="66"/>
        <v>9.999999999999995E-3</v>
      </c>
      <c r="N1416" s="8">
        <f t="shared" si="67"/>
        <v>1726.6000000000001</v>
      </c>
      <c r="O1416">
        <v>1200</v>
      </c>
      <c r="P1416" t="str">
        <f t="shared" si="68"/>
        <v>low</v>
      </c>
      <c r="Q1416" t="s">
        <v>26</v>
      </c>
      <c r="R1416">
        <v>1180</v>
      </c>
      <c r="S1416" t="s">
        <v>34</v>
      </c>
      <c r="T1416">
        <v>25</v>
      </c>
      <c r="U1416">
        <v>3</v>
      </c>
      <c r="V1416" t="s">
        <v>40</v>
      </c>
      <c r="W1416">
        <v>84</v>
      </c>
      <c r="X1416">
        <v>3</v>
      </c>
      <c r="Y1416">
        <v>3</v>
      </c>
      <c r="Z1416" t="s">
        <v>31</v>
      </c>
      <c r="AA1416">
        <v>13084</v>
      </c>
      <c r="AB1416">
        <v>2</v>
      </c>
      <c r="AC1416">
        <v>23</v>
      </c>
      <c r="AD1416">
        <v>4</v>
      </c>
      <c r="AE1416">
        <v>2</v>
      </c>
      <c r="AF1416">
        <v>0</v>
      </c>
      <c r="AG1416">
        <v>25</v>
      </c>
      <c r="AH1416">
        <v>3</v>
      </c>
      <c r="AI1416">
        <v>14</v>
      </c>
      <c r="AJ1416">
        <v>12</v>
      </c>
      <c r="AK1416" t="str">
        <f>IF(Table2[[#This Row],[Alpha]]&gt;3%,"high performer",IF(Table2[[#This Row],[Alpha]]&gt;0%,"average performer","low performer"))</f>
        <v>average performer</v>
      </c>
      <c r="AL1416" s="8">
        <v>10537.630568182953</v>
      </c>
      <c r="AM1416">
        <f>Table2[[#This Row],[Salary]]/Table2[[#This Row],[Market Salary]]</f>
        <v>0.81925438020822783</v>
      </c>
      <c r="AN1416" t="str">
        <f>IF(AND(Table2[[#This Row],[Alpha]]&gt;3%,Table2[[#This Row],[Salary]]&lt;MEDIAN(G:G)),"Underpaid",IF(AND(Table2[[#This Row],[Alpha]]&lt;0,Table2[[#This Row],[Salary]]&gt;MEDIAN(G:G)),"Overpaid","Fair"))</f>
        <v>Fair</v>
      </c>
      <c r="AO1416" t="str">
        <f>IF(AND(Table2[[#This Row],[Alpha]]&gt;3%,Table2[[#This Row],[Tenure]]&gt;5),"Ready Now",IF(AND(Table2[[#This Row],[Alpha]]&gt;0,Table2[[#This Row],[Tenure]]&gt;3),"Ready Soon","Not Ready"))</f>
        <v>Ready Soon</v>
      </c>
    </row>
    <row r="1417" spans="1:41" x14ac:dyDescent="0.35">
      <c r="A1417">
        <v>33</v>
      </c>
      <c r="B1417" t="s">
        <v>32</v>
      </c>
      <c r="C1417">
        <v>2</v>
      </c>
      <c r="D1417" t="s">
        <v>35</v>
      </c>
      <c r="E1417" t="s">
        <v>39</v>
      </c>
      <c r="F1417">
        <v>3</v>
      </c>
      <c r="G1417" s="7">
        <v>2008</v>
      </c>
      <c r="H1417" t="s">
        <v>32</v>
      </c>
      <c r="I1417">
        <v>2</v>
      </c>
      <c r="J1417">
        <v>1</v>
      </c>
      <c r="K1417" s="5">
        <v>0.12</v>
      </c>
      <c r="L1417" s="5">
        <v>0.1</v>
      </c>
      <c r="M1417" s="6">
        <f t="shared" si="66"/>
        <v>1.999999999999999E-2</v>
      </c>
      <c r="N1417" s="8">
        <f t="shared" si="67"/>
        <v>401.6</v>
      </c>
      <c r="O1417">
        <v>500</v>
      </c>
      <c r="P1417" t="str">
        <f t="shared" si="68"/>
        <v>medium</v>
      </c>
      <c r="Q1417" t="s">
        <v>44</v>
      </c>
      <c r="R1417">
        <v>1313</v>
      </c>
      <c r="S1417" t="s">
        <v>34</v>
      </c>
      <c r="T1417">
        <v>1</v>
      </c>
      <c r="U1417">
        <v>2</v>
      </c>
      <c r="V1417" t="s">
        <v>40</v>
      </c>
      <c r="W1417">
        <v>59</v>
      </c>
      <c r="X1417">
        <v>2</v>
      </c>
      <c r="Y1417">
        <v>1</v>
      </c>
      <c r="Z1417" t="s">
        <v>41</v>
      </c>
      <c r="AA1417">
        <v>20439</v>
      </c>
      <c r="AB1417">
        <v>1</v>
      </c>
      <c r="AC1417">
        <v>12</v>
      </c>
      <c r="AD1417">
        <v>3</v>
      </c>
      <c r="AE1417">
        <v>3</v>
      </c>
      <c r="AF1417">
        <v>3</v>
      </c>
      <c r="AG1417">
        <v>1</v>
      </c>
      <c r="AH1417">
        <v>2</v>
      </c>
      <c r="AI1417">
        <v>1</v>
      </c>
      <c r="AJ1417">
        <v>0</v>
      </c>
      <c r="AK1417" t="str">
        <f>IF(Table2[[#This Row],[Alpha]]&gt;3%,"high performer",IF(Table2[[#This Row],[Alpha]]&gt;0%,"average performer","low performer"))</f>
        <v>average performer</v>
      </c>
      <c r="AL1417" s="8">
        <v>2073.8188128450506</v>
      </c>
      <c r="AM1417">
        <f>Table2[[#This Row],[Salary]]/Table2[[#This Row],[Market Salary]]</f>
        <v>0.96826202345288093</v>
      </c>
      <c r="AN1417" t="str">
        <f>IF(AND(Table2[[#This Row],[Alpha]]&gt;3%,Table2[[#This Row],[Salary]]&lt;MEDIAN(G:G)),"Underpaid",IF(AND(Table2[[#This Row],[Alpha]]&lt;0,Table2[[#This Row],[Salary]]&gt;MEDIAN(G:G)),"Overpaid","Fair"))</f>
        <v>Fair</v>
      </c>
      <c r="AO1417" t="str">
        <f>IF(AND(Table2[[#This Row],[Alpha]]&gt;3%,Table2[[#This Row],[Tenure]]&gt;5),"Ready Now",IF(AND(Table2[[#This Row],[Alpha]]&gt;0,Table2[[#This Row],[Tenure]]&gt;3),"Ready Soon","Not Ready"))</f>
        <v>Not Ready</v>
      </c>
    </row>
    <row r="1418" spans="1:41" x14ac:dyDescent="0.35">
      <c r="A1418">
        <v>38</v>
      </c>
      <c r="B1418" t="s">
        <v>32</v>
      </c>
      <c r="C1418">
        <v>4</v>
      </c>
      <c r="D1418" t="s">
        <v>35</v>
      </c>
      <c r="E1418" t="s">
        <v>30</v>
      </c>
      <c r="F1418">
        <v>2</v>
      </c>
      <c r="G1418" s="7">
        <v>4440</v>
      </c>
      <c r="H1418" t="s">
        <v>32</v>
      </c>
      <c r="I1418">
        <v>3</v>
      </c>
      <c r="J1418">
        <v>15</v>
      </c>
      <c r="K1418" s="5">
        <v>0.15</v>
      </c>
      <c r="L1418" s="5">
        <v>0.09</v>
      </c>
      <c r="M1418" s="6">
        <f t="shared" si="66"/>
        <v>0.06</v>
      </c>
      <c r="N1418" s="8">
        <f t="shared" si="67"/>
        <v>888</v>
      </c>
      <c r="O1418">
        <v>500</v>
      </c>
      <c r="P1418" t="str">
        <f t="shared" si="68"/>
        <v>low</v>
      </c>
      <c r="Q1418" t="s">
        <v>26</v>
      </c>
      <c r="R1418">
        <v>1321</v>
      </c>
      <c r="S1418" t="s">
        <v>27</v>
      </c>
      <c r="T1418">
        <v>1</v>
      </c>
      <c r="U1418">
        <v>4</v>
      </c>
      <c r="V1418" t="s">
        <v>28</v>
      </c>
      <c r="W1418">
        <v>86</v>
      </c>
      <c r="X1418">
        <v>3</v>
      </c>
      <c r="Y1418">
        <v>2</v>
      </c>
      <c r="Z1418" t="s">
        <v>37</v>
      </c>
      <c r="AA1418">
        <v>7636</v>
      </c>
      <c r="AB1418">
        <v>0</v>
      </c>
      <c r="AC1418">
        <v>15</v>
      </c>
      <c r="AD1418">
        <v>3</v>
      </c>
      <c r="AE1418">
        <v>1</v>
      </c>
      <c r="AF1418">
        <v>2</v>
      </c>
      <c r="AG1418">
        <v>16</v>
      </c>
      <c r="AH1418">
        <v>3</v>
      </c>
      <c r="AI1418">
        <v>13</v>
      </c>
      <c r="AJ1418">
        <v>5</v>
      </c>
      <c r="AK1418" t="str">
        <f>IF(Table2[[#This Row],[Alpha]]&gt;3%,"high performer",IF(Table2[[#This Row],[Alpha]]&gt;0%,"average performer","low performer"))</f>
        <v>high performer</v>
      </c>
      <c r="AL1418" s="8">
        <v>5586.0432526021686</v>
      </c>
      <c r="AM1418">
        <f>Table2[[#This Row],[Salary]]/Table2[[#This Row],[Market Salary]]</f>
        <v>0.79483809903041791</v>
      </c>
      <c r="AN1418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418" t="str">
        <f>IF(AND(Table2[[#This Row],[Alpha]]&gt;3%,Table2[[#This Row],[Tenure]]&gt;5),"Ready Now",IF(AND(Table2[[#This Row],[Alpha]]&gt;0,Table2[[#This Row],[Tenure]]&gt;3),"Ready Soon","Not Ready"))</f>
        <v>Ready Now</v>
      </c>
    </row>
    <row r="1419" spans="1:41" x14ac:dyDescent="0.35">
      <c r="A1419">
        <v>31</v>
      </c>
      <c r="B1419" t="s">
        <v>32</v>
      </c>
      <c r="C1419">
        <v>1</v>
      </c>
      <c r="D1419" t="s">
        <v>35</v>
      </c>
      <c r="E1419" t="s">
        <v>46</v>
      </c>
      <c r="F1419">
        <v>3</v>
      </c>
      <c r="G1419" s="7">
        <v>3067</v>
      </c>
      <c r="H1419" t="s">
        <v>32</v>
      </c>
      <c r="I1419">
        <v>3</v>
      </c>
      <c r="J1419">
        <v>2</v>
      </c>
      <c r="K1419" s="5">
        <v>0.15</v>
      </c>
      <c r="L1419" s="5">
        <v>7.0000000000000007E-2</v>
      </c>
      <c r="M1419" s="6">
        <f t="shared" si="66"/>
        <v>7.9999999999999988E-2</v>
      </c>
      <c r="N1419" s="8">
        <f t="shared" si="67"/>
        <v>613.4</v>
      </c>
      <c r="O1419">
        <v>3000</v>
      </c>
      <c r="P1419" t="str">
        <f t="shared" si="68"/>
        <v>low</v>
      </c>
      <c r="Q1419" t="s">
        <v>26</v>
      </c>
      <c r="R1419">
        <v>1154</v>
      </c>
      <c r="S1419" t="s">
        <v>27</v>
      </c>
      <c r="T1419">
        <v>2</v>
      </c>
      <c r="U1419">
        <v>2</v>
      </c>
      <c r="V1419" t="s">
        <v>28</v>
      </c>
      <c r="W1419">
        <v>54</v>
      </c>
      <c r="X1419">
        <v>3</v>
      </c>
      <c r="Y1419">
        <v>1</v>
      </c>
      <c r="Z1419" t="s">
        <v>37</v>
      </c>
      <c r="AA1419">
        <v>6393</v>
      </c>
      <c r="AB1419">
        <v>0</v>
      </c>
      <c r="AC1419">
        <v>19</v>
      </c>
      <c r="AD1419">
        <v>3</v>
      </c>
      <c r="AE1419">
        <v>3</v>
      </c>
      <c r="AF1419">
        <v>1</v>
      </c>
      <c r="AG1419">
        <v>3</v>
      </c>
      <c r="AH1419">
        <v>1</v>
      </c>
      <c r="AI1419">
        <v>2</v>
      </c>
      <c r="AJ1419">
        <v>1</v>
      </c>
      <c r="AK1419" t="str">
        <f>IF(Table2[[#This Row],[Alpha]]&gt;3%,"high performer",IF(Table2[[#This Row],[Alpha]]&gt;0%,"average performer","low performer"))</f>
        <v>high performer</v>
      </c>
      <c r="AL1419" s="8">
        <v>3282.6317483508938</v>
      </c>
      <c r="AM1419">
        <f>Table2[[#This Row],[Salary]]/Table2[[#This Row],[Market Salary]]</f>
        <v>0.93431131942861967</v>
      </c>
      <c r="AN1419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419" t="str">
        <f>IF(AND(Table2[[#This Row],[Alpha]]&gt;3%,Table2[[#This Row],[Tenure]]&gt;5),"Ready Now",IF(AND(Table2[[#This Row],[Alpha]]&gt;0,Table2[[#This Row],[Tenure]]&gt;3),"Ready Soon","Not Ready"))</f>
        <v>Not Ready</v>
      </c>
    </row>
    <row r="1420" spans="1:41" x14ac:dyDescent="0.35">
      <c r="A1420">
        <v>38</v>
      </c>
      <c r="B1420" t="s">
        <v>32</v>
      </c>
      <c r="C1420">
        <v>1</v>
      </c>
      <c r="D1420" t="s">
        <v>35</v>
      </c>
      <c r="E1420" t="s">
        <v>42</v>
      </c>
      <c r="F1420">
        <v>3</v>
      </c>
      <c r="G1420" s="7">
        <v>5321</v>
      </c>
      <c r="H1420" t="s">
        <v>32</v>
      </c>
      <c r="I1420">
        <v>3</v>
      </c>
      <c r="J1420">
        <v>8</v>
      </c>
      <c r="K1420" s="5">
        <v>0.1</v>
      </c>
      <c r="L1420" s="5">
        <v>7.0000000000000007E-2</v>
      </c>
      <c r="M1420" s="6">
        <f t="shared" si="66"/>
        <v>0.03</v>
      </c>
      <c r="N1420" s="8">
        <f t="shared" si="67"/>
        <v>1064.2</v>
      </c>
      <c r="O1420">
        <v>3000</v>
      </c>
      <c r="P1420" t="str">
        <f t="shared" si="68"/>
        <v>low</v>
      </c>
      <c r="Q1420" t="s">
        <v>33</v>
      </c>
      <c r="R1420">
        <v>508</v>
      </c>
      <c r="S1420" t="s">
        <v>34</v>
      </c>
      <c r="T1420">
        <v>6</v>
      </c>
      <c r="U1420">
        <v>4</v>
      </c>
      <c r="V1420" t="s">
        <v>28</v>
      </c>
      <c r="W1420">
        <v>72</v>
      </c>
      <c r="X1420">
        <v>2</v>
      </c>
      <c r="Y1420">
        <v>2</v>
      </c>
      <c r="Z1420" t="s">
        <v>37</v>
      </c>
      <c r="AA1420">
        <v>14284</v>
      </c>
      <c r="AB1420">
        <v>2</v>
      </c>
      <c r="AC1420">
        <v>11</v>
      </c>
      <c r="AD1420">
        <v>3</v>
      </c>
      <c r="AE1420">
        <v>4</v>
      </c>
      <c r="AF1420">
        <v>1</v>
      </c>
      <c r="AG1420">
        <v>10</v>
      </c>
      <c r="AH1420">
        <v>1</v>
      </c>
      <c r="AI1420">
        <v>3</v>
      </c>
      <c r="AJ1420">
        <v>7</v>
      </c>
      <c r="AK1420" t="str">
        <f>IF(Table2[[#This Row],[Alpha]]&gt;3%,"high performer",IF(Table2[[#This Row],[Alpha]]&gt;0%,"average performer","low performer"))</f>
        <v>average performer</v>
      </c>
      <c r="AL1420" s="8">
        <v>6237.1723374302628</v>
      </c>
      <c r="AM1420">
        <f>Table2[[#This Row],[Salary]]/Table2[[#This Row],[Market Salary]]</f>
        <v>0.85311094709822799</v>
      </c>
      <c r="AN1420" t="str">
        <f>IF(AND(Table2[[#This Row],[Alpha]]&gt;3%,Table2[[#This Row],[Salary]]&lt;MEDIAN(G:G)),"Underpaid",IF(AND(Table2[[#This Row],[Alpha]]&lt;0,Table2[[#This Row],[Salary]]&gt;MEDIAN(G:G)),"Overpaid","Fair"))</f>
        <v>Fair</v>
      </c>
      <c r="AO1420" t="str">
        <f>IF(AND(Table2[[#This Row],[Alpha]]&gt;3%,Table2[[#This Row],[Tenure]]&gt;5),"Ready Now",IF(AND(Table2[[#This Row],[Alpha]]&gt;0,Table2[[#This Row],[Tenure]]&gt;3),"Ready Soon","Not Ready"))</f>
        <v>Ready Soon</v>
      </c>
    </row>
    <row r="1421" spans="1:41" x14ac:dyDescent="0.35">
      <c r="A1421">
        <v>42</v>
      </c>
      <c r="B1421" t="s">
        <v>32</v>
      </c>
      <c r="C1421">
        <v>4</v>
      </c>
      <c r="D1421" t="s">
        <v>35</v>
      </c>
      <c r="E1421" t="s">
        <v>36</v>
      </c>
      <c r="F1421">
        <v>1</v>
      </c>
      <c r="G1421" s="7">
        <v>5410</v>
      </c>
      <c r="H1421" t="s">
        <v>25</v>
      </c>
      <c r="I1421">
        <v>2</v>
      </c>
      <c r="J1421">
        <v>4</v>
      </c>
      <c r="K1421" s="5">
        <v>0.12</v>
      </c>
      <c r="L1421" s="5">
        <v>7.0000000000000007E-2</v>
      </c>
      <c r="M1421" s="6">
        <f t="shared" si="66"/>
        <v>4.9999999999999989E-2</v>
      </c>
      <c r="N1421" s="8">
        <f t="shared" si="67"/>
        <v>1082</v>
      </c>
      <c r="O1421">
        <v>3000</v>
      </c>
      <c r="P1421" t="str">
        <f t="shared" si="68"/>
        <v>low</v>
      </c>
      <c r="Q1421" t="s">
        <v>26</v>
      </c>
      <c r="R1421">
        <v>557</v>
      </c>
      <c r="S1421" t="s">
        <v>34</v>
      </c>
      <c r="T1421">
        <v>18</v>
      </c>
      <c r="U1421">
        <v>4</v>
      </c>
      <c r="V1421" t="s">
        <v>28</v>
      </c>
      <c r="W1421">
        <v>35</v>
      </c>
      <c r="X1421">
        <v>3</v>
      </c>
      <c r="Y1421">
        <v>2</v>
      </c>
      <c r="Z1421" t="s">
        <v>41</v>
      </c>
      <c r="AA1421">
        <v>11189</v>
      </c>
      <c r="AB1421">
        <v>6</v>
      </c>
      <c r="AC1421">
        <v>17</v>
      </c>
      <c r="AD1421">
        <v>3</v>
      </c>
      <c r="AE1421">
        <v>3</v>
      </c>
      <c r="AF1421">
        <v>1</v>
      </c>
      <c r="AG1421">
        <v>9</v>
      </c>
      <c r="AH1421">
        <v>3</v>
      </c>
      <c r="AI1421">
        <v>3</v>
      </c>
      <c r="AJ1421">
        <v>1</v>
      </c>
      <c r="AK1421" t="str">
        <f>IF(Table2[[#This Row],[Alpha]]&gt;3%,"high performer",IF(Table2[[#This Row],[Alpha]]&gt;0%,"average performer","low performer"))</f>
        <v>high performer</v>
      </c>
      <c r="AL1421" s="8">
        <v>5789.4140735554402</v>
      </c>
      <c r="AM1421">
        <f>Table2[[#This Row],[Salary]]/Table2[[#This Row],[Market Salary]]</f>
        <v>0.93446416705819912</v>
      </c>
      <c r="AN1421" t="str">
        <f>IF(AND(Table2[[#This Row],[Alpha]]&gt;3%,Table2[[#This Row],[Salary]]&lt;MEDIAN(G:G)),"Underpaid",IF(AND(Table2[[#This Row],[Alpha]]&lt;0,Table2[[#This Row],[Salary]]&gt;MEDIAN(G:G)),"Overpaid","Fair"))</f>
        <v>Fair</v>
      </c>
      <c r="AO1421" t="str">
        <f>IF(AND(Table2[[#This Row],[Alpha]]&gt;3%,Table2[[#This Row],[Tenure]]&gt;5),"Ready Now",IF(AND(Table2[[#This Row],[Alpha]]&gt;0,Table2[[#This Row],[Tenure]]&gt;3),"Ready Soon","Not Ready"))</f>
        <v>Ready Soon</v>
      </c>
    </row>
    <row r="1422" spans="1:41" x14ac:dyDescent="0.35">
      <c r="A1422">
        <v>41</v>
      </c>
      <c r="B1422" t="s">
        <v>32</v>
      </c>
      <c r="C1422">
        <v>4</v>
      </c>
      <c r="D1422" t="s">
        <v>35</v>
      </c>
      <c r="E1422" t="s">
        <v>36</v>
      </c>
      <c r="F1422">
        <v>4</v>
      </c>
      <c r="G1422" s="7">
        <v>2782</v>
      </c>
      <c r="H1422" t="s">
        <v>32</v>
      </c>
      <c r="I1422">
        <v>3</v>
      </c>
      <c r="J1422">
        <v>5</v>
      </c>
      <c r="K1422" s="5">
        <v>0.12</v>
      </c>
      <c r="L1422" s="5">
        <v>0.1</v>
      </c>
      <c r="M1422" s="6">
        <f t="shared" si="66"/>
        <v>1.999999999999999E-2</v>
      </c>
      <c r="N1422" s="8">
        <f t="shared" si="67"/>
        <v>556.4</v>
      </c>
      <c r="O1422">
        <v>1200</v>
      </c>
      <c r="P1422" t="str">
        <f t="shared" si="68"/>
        <v>low</v>
      </c>
      <c r="Q1422" t="s">
        <v>26</v>
      </c>
      <c r="R1422">
        <v>642</v>
      </c>
      <c r="S1422" t="s">
        <v>34</v>
      </c>
      <c r="T1422">
        <v>1</v>
      </c>
      <c r="U1422">
        <v>3</v>
      </c>
      <c r="V1422" t="s">
        <v>28</v>
      </c>
      <c r="W1422">
        <v>76</v>
      </c>
      <c r="X1422">
        <v>3</v>
      </c>
      <c r="Y1422">
        <v>1</v>
      </c>
      <c r="Z1422" t="s">
        <v>37</v>
      </c>
      <c r="AA1422">
        <v>21412</v>
      </c>
      <c r="AB1422">
        <v>3</v>
      </c>
      <c r="AC1422">
        <v>22</v>
      </c>
      <c r="AD1422">
        <v>4</v>
      </c>
      <c r="AE1422">
        <v>1</v>
      </c>
      <c r="AF1422">
        <v>1</v>
      </c>
      <c r="AG1422">
        <v>12</v>
      </c>
      <c r="AH1422">
        <v>3</v>
      </c>
      <c r="AI1422">
        <v>3</v>
      </c>
      <c r="AJ1422">
        <v>1</v>
      </c>
      <c r="AK1422" t="str">
        <f>IF(Table2[[#This Row],[Alpha]]&gt;3%,"high performer",IF(Table2[[#This Row],[Alpha]]&gt;0%,"average performer","low performer"))</f>
        <v>average performer</v>
      </c>
      <c r="AL1422" s="8">
        <v>2914.1428370607414</v>
      </c>
      <c r="AM1422">
        <f>Table2[[#This Row],[Salary]]/Table2[[#This Row],[Market Salary]]</f>
        <v>0.9546546465121033</v>
      </c>
      <c r="AN1422" t="str">
        <f>IF(AND(Table2[[#This Row],[Alpha]]&gt;3%,Table2[[#This Row],[Salary]]&lt;MEDIAN(G:G)),"Underpaid",IF(AND(Table2[[#This Row],[Alpha]]&lt;0,Table2[[#This Row],[Salary]]&gt;MEDIAN(G:G)),"Overpaid","Fair"))</f>
        <v>Fair</v>
      </c>
      <c r="AO1422" t="str">
        <f>IF(AND(Table2[[#This Row],[Alpha]]&gt;3%,Table2[[#This Row],[Tenure]]&gt;5),"Ready Now",IF(AND(Table2[[#This Row],[Alpha]]&gt;0,Table2[[#This Row],[Tenure]]&gt;3),"Ready Soon","Not Ready"))</f>
        <v>Ready Soon</v>
      </c>
    </row>
    <row r="1423" spans="1:41" x14ac:dyDescent="0.35">
      <c r="A1423">
        <v>47</v>
      </c>
      <c r="B1423" t="s">
        <v>32</v>
      </c>
      <c r="C1423">
        <v>3</v>
      </c>
      <c r="D1423" t="s">
        <v>29</v>
      </c>
      <c r="E1423" t="s">
        <v>47</v>
      </c>
      <c r="F1423">
        <v>2</v>
      </c>
      <c r="G1423" s="7">
        <v>11957</v>
      </c>
      <c r="H1423" t="s">
        <v>32</v>
      </c>
      <c r="I1423">
        <v>1</v>
      </c>
      <c r="J1423">
        <v>13</v>
      </c>
      <c r="K1423" s="5">
        <v>0.12</v>
      </c>
      <c r="L1423" s="5">
        <v>7.0000000000000007E-2</v>
      </c>
      <c r="M1423" s="6">
        <f t="shared" si="66"/>
        <v>4.9999999999999989E-2</v>
      </c>
      <c r="N1423" s="8">
        <f t="shared" si="67"/>
        <v>2391.4</v>
      </c>
      <c r="O1423">
        <v>4500</v>
      </c>
      <c r="P1423" t="str">
        <f t="shared" si="68"/>
        <v>low</v>
      </c>
      <c r="Q1423" t="s">
        <v>44</v>
      </c>
      <c r="R1423">
        <v>1162</v>
      </c>
      <c r="S1423" t="s">
        <v>34</v>
      </c>
      <c r="T1423">
        <v>1</v>
      </c>
      <c r="U1423">
        <v>1</v>
      </c>
      <c r="V1423" t="s">
        <v>40</v>
      </c>
      <c r="W1423">
        <v>98</v>
      </c>
      <c r="X1423">
        <v>3</v>
      </c>
      <c r="Y1423">
        <v>3</v>
      </c>
      <c r="Z1423" t="s">
        <v>37</v>
      </c>
      <c r="AA1423">
        <v>17231</v>
      </c>
      <c r="AB1423">
        <v>0</v>
      </c>
      <c r="AC1423">
        <v>18</v>
      </c>
      <c r="AD1423">
        <v>3</v>
      </c>
      <c r="AE1423">
        <v>1</v>
      </c>
      <c r="AF1423">
        <v>2</v>
      </c>
      <c r="AG1423">
        <v>14</v>
      </c>
      <c r="AH1423">
        <v>3</v>
      </c>
      <c r="AI1423">
        <v>8</v>
      </c>
      <c r="AJ1423">
        <v>5</v>
      </c>
      <c r="AK1423" t="str">
        <f>IF(Table2[[#This Row],[Alpha]]&gt;3%,"high performer",IF(Table2[[#This Row],[Alpha]]&gt;0%,"average performer","low performer"))</f>
        <v>high performer</v>
      </c>
      <c r="AL1423" s="8">
        <v>13705.261292109239</v>
      </c>
      <c r="AM1423">
        <f>Table2[[#This Row],[Salary]]/Table2[[#This Row],[Market Salary]]</f>
        <v>0.87243867483826854</v>
      </c>
      <c r="AN1423" t="str">
        <f>IF(AND(Table2[[#This Row],[Alpha]]&gt;3%,Table2[[#This Row],[Salary]]&lt;MEDIAN(G:G)),"Underpaid",IF(AND(Table2[[#This Row],[Alpha]]&lt;0,Table2[[#This Row],[Salary]]&gt;MEDIAN(G:G)),"Overpaid","Fair"))</f>
        <v>Fair</v>
      </c>
      <c r="AO1423" t="str">
        <f>IF(AND(Table2[[#This Row],[Alpha]]&gt;3%,Table2[[#This Row],[Tenure]]&gt;5),"Ready Now",IF(AND(Table2[[#This Row],[Alpha]]&gt;0,Table2[[#This Row],[Tenure]]&gt;3),"Ready Soon","Not Ready"))</f>
        <v>Ready Now</v>
      </c>
    </row>
    <row r="1424" spans="1:41" x14ac:dyDescent="0.35">
      <c r="A1424">
        <v>35</v>
      </c>
      <c r="B1424" t="s">
        <v>32</v>
      </c>
      <c r="C1424">
        <v>4</v>
      </c>
      <c r="D1424" t="s">
        <v>35</v>
      </c>
      <c r="E1424" t="s">
        <v>39</v>
      </c>
      <c r="F1424">
        <v>3</v>
      </c>
      <c r="G1424" s="7">
        <v>2660</v>
      </c>
      <c r="H1424" t="s">
        <v>25</v>
      </c>
      <c r="I1424">
        <v>3</v>
      </c>
      <c r="J1424">
        <v>2</v>
      </c>
      <c r="K1424" s="5">
        <v>0.12</v>
      </c>
      <c r="L1424" s="5">
        <v>0.11</v>
      </c>
      <c r="M1424" s="6">
        <f t="shared" si="66"/>
        <v>9.999999999999995E-3</v>
      </c>
      <c r="N1424" s="8">
        <f t="shared" si="67"/>
        <v>532</v>
      </c>
      <c r="O1424">
        <v>500</v>
      </c>
      <c r="P1424" t="str">
        <f t="shared" si="68"/>
        <v>medium</v>
      </c>
      <c r="Q1424" t="s">
        <v>26</v>
      </c>
      <c r="R1424">
        <v>1490</v>
      </c>
      <c r="S1424" t="s">
        <v>34</v>
      </c>
      <c r="T1424">
        <v>11</v>
      </c>
      <c r="U1424">
        <v>4</v>
      </c>
      <c r="V1424" t="s">
        <v>40</v>
      </c>
      <c r="W1424">
        <v>43</v>
      </c>
      <c r="X1424">
        <v>3</v>
      </c>
      <c r="Y1424">
        <v>1</v>
      </c>
      <c r="Z1424" t="s">
        <v>37</v>
      </c>
      <c r="AA1424">
        <v>20232</v>
      </c>
      <c r="AB1424">
        <v>7</v>
      </c>
      <c r="AC1424">
        <v>11</v>
      </c>
      <c r="AD1424">
        <v>3</v>
      </c>
      <c r="AE1424">
        <v>3</v>
      </c>
      <c r="AF1424">
        <v>1</v>
      </c>
      <c r="AG1424">
        <v>5</v>
      </c>
      <c r="AH1424">
        <v>3</v>
      </c>
      <c r="AI1424">
        <v>2</v>
      </c>
      <c r="AJ1424">
        <v>2</v>
      </c>
      <c r="AK1424" t="str">
        <f>IF(Table2[[#This Row],[Alpha]]&gt;3%,"high performer",IF(Table2[[#This Row],[Alpha]]&gt;0%,"average performer","low performer"))</f>
        <v>average performer</v>
      </c>
      <c r="AL1424" s="8">
        <v>2740.3723538781769</v>
      </c>
      <c r="AM1424">
        <f>Table2[[#This Row],[Salary]]/Table2[[#This Row],[Market Salary]]</f>
        <v>0.97067100981206667</v>
      </c>
      <c r="AN1424" t="str">
        <f>IF(AND(Table2[[#This Row],[Alpha]]&gt;3%,Table2[[#This Row],[Salary]]&lt;MEDIAN(G:G)),"Underpaid",IF(AND(Table2[[#This Row],[Alpha]]&lt;0,Table2[[#This Row],[Salary]]&gt;MEDIAN(G:G)),"Overpaid","Fair"))</f>
        <v>Fair</v>
      </c>
      <c r="AO1424" t="str">
        <f>IF(AND(Table2[[#This Row],[Alpha]]&gt;3%,Table2[[#This Row],[Tenure]]&gt;5),"Ready Now",IF(AND(Table2[[#This Row],[Alpha]]&gt;0,Table2[[#This Row],[Tenure]]&gt;3),"Ready Soon","Not Ready"))</f>
        <v>Not Ready</v>
      </c>
    </row>
    <row r="1425" spans="1:41" x14ac:dyDescent="0.35">
      <c r="A1425">
        <v>22</v>
      </c>
      <c r="B1425" t="s">
        <v>32</v>
      </c>
      <c r="C1425">
        <v>4</v>
      </c>
      <c r="D1425" t="s">
        <v>35</v>
      </c>
      <c r="E1425" t="s">
        <v>36</v>
      </c>
      <c r="F1425">
        <v>3</v>
      </c>
      <c r="G1425" s="7">
        <v>3375</v>
      </c>
      <c r="H1425" t="s">
        <v>32</v>
      </c>
      <c r="I1425">
        <v>4</v>
      </c>
      <c r="J1425">
        <v>3</v>
      </c>
      <c r="K1425" s="5">
        <v>0.12</v>
      </c>
      <c r="L1425" s="5">
        <v>0.1</v>
      </c>
      <c r="M1425" s="6">
        <f t="shared" si="66"/>
        <v>1.999999999999999E-2</v>
      </c>
      <c r="N1425" s="8">
        <f t="shared" si="67"/>
        <v>675</v>
      </c>
      <c r="O1425">
        <v>3000</v>
      </c>
      <c r="P1425" t="str">
        <f t="shared" si="68"/>
        <v>low</v>
      </c>
      <c r="Q1425" t="s">
        <v>26</v>
      </c>
      <c r="R1425">
        <v>581</v>
      </c>
      <c r="S1425" t="s">
        <v>34</v>
      </c>
      <c r="T1425">
        <v>1</v>
      </c>
      <c r="U1425">
        <v>2</v>
      </c>
      <c r="V1425" t="s">
        <v>28</v>
      </c>
      <c r="W1425">
        <v>63</v>
      </c>
      <c r="X1425">
        <v>3</v>
      </c>
      <c r="Y1425">
        <v>1</v>
      </c>
      <c r="Z1425" t="s">
        <v>31</v>
      </c>
      <c r="AA1425">
        <v>17624</v>
      </c>
      <c r="AB1425">
        <v>0</v>
      </c>
      <c r="AC1425">
        <v>12</v>
      </c>
      <c r="AD1425">
        <v>3</v>
      </c>
      <c r="AE1425">
        <v>4</v>
      </c>
      <c r="AF1425">
        <v>0</v>
      </c>
      <c r="AG1425">
        <v>4</v>
      </c>
      <c r="AH1425">
        <v>2</v>
      </c>
      <c r="AI1425">
        <v>2</v>
      </c>
      <c r="AJ1425">
        <v>1</v>
      </c>
      <c r="AK1425" t="str">
        <f>IF(Table2[[#This Row],[Alpha]]&gt;3%,"high performer",IF(Table2[[#This Row],[Alpha]]&gt;0%,"average performer","low performer"))</f>
        <v>average performer</v>
      </c>
      <c r="AL1425" s="8">
        <v>3447.9449953565836</v>
      </c>
      <c r="AM1425">
        <f>Table2[[#This Row],[Salary]]/Table2[[#This Row],[Market Salary]]</f>
        <v>0.97884392139235976</v>
      </c>
      <c r="AN1425" t="str">
        <f>IF(AND(Table2[[#This Row],[Alpha]]&gt;3%,Table2[[#This Row],[Salary]]&lt;MEDIAN(G:G)),"Underpaid",IF(AND(Table2[[#This Row],[Alpha]]&lt;0,Table2[[#This Row],[Salary]]&gt;MEDIAN(G:G)),"Overpaid","Fair"))</f>
        <v>Fair</v>
      </c>
      <c r="AO1425" t="str">
        <f>IF(AND(Table2[[#This Row],[Alpha]]&gt;3%,Table2[[#This Row],[Tenure]]&gt;5),"Ready Now",IF(AND(Table2[[#This Row],[Alpha]]&gt;0,Table2[[#This Row],[Tenure]]&gt;3),"Ready Soon","Not Ready"))</f>
        <v>Not Ready</v>
      </c>
    </row>
    <row r="1426" spans="1:41" x14ac:dyDescent="0.35">
      <c r="A1426">
        <v>35</v>
      </c>
      <c r="B1426" t="s">
        <v>32</v>
      </c>
      <c r="C1426">
        <v>2</v>
      </c>
      <c r="D1426" t="s">
        <v>35</v>
      </c>
      <c r="E1426" t="s">
        <v>36</v>
      </c>
      <c r="F1426">
        <v>3</v>
      </c>
      <c r="G1426" s="7">
        <v>5098</v>
      </c>
      <c r="H1426" t="s">
        <v>32</v>
      </c>
      <c r="I1426">
        <v>3</v>
      </c>
      <c r="J1426">
        <v>10</v>
      </c>
      <c r="K1426" s="5">
        <v>0.12</v>
      </c>
      <c r="L1426" s="5">
        <v>0.1</v>
      </c>
      <c r="M1426" s="6">
        <f t="shared" si="66"/>
        <v>1.999999999999999E-2</v>
      </c>
      <c r="N1426" s="8">
        <f t="shared" si="67"/>
        <v>1019.6</v>
      </c>
      <c r="O1426">
        <v>4500</v>
      </c>
      <c r="P1426" t="str">
        <f t="shared" si="68"/>
        <v>low</v>
      </c>
      <c r="Q1426" t="s">
        <v>26</v>
      </c>
      <c r="R1426">
        <v>1395</v>
      </c>
      <c r="S1426" t="s">
        <v>34</v>
      </c>
      <c r="T1426">
        <v>9</v>
      </c>
      <c r="U1426">
        <v>4</v>
      </c>
      <c r="V1426" t="s">
        <v>40</v>
      </c>
      <c r="W1426">
        <v>48</v>
      </c>
      <c r="X1426">
        <v>3</v>
      </c>
      <c r="Y1426">
        <v>2</v>
      </c>
      <c r="Z1426" t="s">
        <v>31</v>
      </c>
      <c r="AA1426">
        <v>18698</v>
      </c>
      <c r="AB1426">
        <v>1</v>
      </c>
      <c r="AC1426">
        <v>19</v>
      </c>
      <c r="AD1426">
        <v>3</v>
      </c>
      <c r="AE1426">
        <v>2</v>
      </c>
      <c r="AF1426">
        <v>0</v>
      </c>
      <c r="AG1426">
        <v>10</v>
      </c>
      <c r="AH1426">
        <v>5</v>
      </c>
      <c r="AI1426">
        <v>7</v>
      </c>
      <c r="AJ1426">
        <v>0</v>
      </c>
      <c r="AK1426" t="str">
        <f>IF(Table2[[#This Row],[Alpha]]&gt;3%,"high performer",IF(Table2[[#This Row],[Alpha]]&gt;0%,"average performer","low performer"))</f>
        <v>average performer</v>
      </c>
      <c r="AL1426" s="8">
        <v>6044.9725905359519</v>
      </c>
      <c r="AM1426">
        <f>Table2[[#This Row],[Salary]]/Table2[[#This Row],[Market Salary]]</f>
        <v>0.84334542856016614</v>
      </c>
      <c r="AN1426" t="str">
        <f>IF(AND(Table2[[#This Row],[Alpha]]&gt;3%,Table2[[#This Row],[Salary]]&lt;MEDIAN(G:G)),"Underpaid",IF(AND(Table2[[#This Row],[Alpha]]&lt;0,Table2[[#This Row],[Salary]]&gt;MEDIAN(G:G)),"Overpaid","Fair"))</f>
        <v>Fair</v>
      </c>
      <c r="AO1426" t="str">
        <f>IF(AND(Table2[[#This Row],[Alpha]]&gt;3%,Table2[[#This Row],[Tenure]]&gt;5),"Ready Now",IF(AND(Table2[[#This Row],[Alpha]]&gt;0,Table2[[#This Row],[Tenure]]&gt;3),"Ready Soon","Not Ready"))</f>
        <v>Ready Soon</v>
      </c>
    </row>
    <row r="1427" spans="1:41" x14ac:dyDescent="0.35">
      <c r="A1427">
        <v>33</v>
      </c>
      <c r="B1427" t="s">
        <v>32</v>
      </c>
      <c r="C1427">
        <v>2</v>
      </c>
      <c r="D1427" t="s">
        <v>29</v>
      </c>
      <c r="E1427" t="s">
        <v>43</v>
      </c>
      <c r="F1427">
        <v>4</v>
      </c>
      <c r="G1427" s="7">
        <v>4878</v>
      </c>
      <c r="H1427" t="s">
        <v>25</v>
      </c>
      <c r="I1427">
        <v>3</v>
      </c>
      <c r="J1427">
        <v>9</v>
      </c>
      <c r="K1427" s="5">
        <v>0.08</v>
      </c>
      <c r="L1427" s="5">
        <v>0.1</v>
      </c>
      <c r="M1427" s="6">
        <f t="shared" si="66"/>
        <v>-2.0000000000000004E-2</v>
      </c>
      <c r="N1427" s="8">
        <f t="shared" si="67"/>
        <v>975.6</v>
      </c>
      <c r="O1427">
        <v>500</v>
      </c>
      <c r="P1427" t="str">
        <f t="shared" si="68"/>
        <v>low</v>
      </c>
      <c r="Q1427" t="s">
        <v>26</v>
      </c>
      <c r="R1427">
        <v>501</v>
      </c>
      <c r="S1427" t="s">
        <v>34</v>
      </c>
      <c r="T1427">
        <v>15</v>
      </c>
      <c r="U1427">
        <v>2</v>
      </c>
      <c r="V1427" t="s">
        <v>40</v>
      </c>
      <c r="W1427">
        <v>95</v>
      </c>
      <c r="X1427">
        <v>3</v>
      </c>
      <c r="Y1427">
        <v>2</v>
      </c>
      <c r="Z1427" t="s">
        <v>37</v>
      </c>
      <c r="AA1427">
        <v>21653</v>
      </c>
      <c r="AB1427">
        <v>0</v>
      </c>
      <c r="AC1427">
        <v>13</v>
      </c>
      <c r="AD1427">
        <v>3</v>
      </c>
      <c r="AE1427">
        <v>1</v>
      </c>
      <c r="AF1427">
        <v>1</v>
      </c>
      <c r="AG1427">
        <v>10</v>
      </c>
      <c r="AH1427">
        <v>6</v>
      </c>
      <c r="AI1427">
        <v>7</v>
      </c>
      <c r="AJ1427">
        <v>8</v>
      </c>
      <c r="AK1427" t="str">
        <f>IF(Table2[[#This Row],[Alpha]]&gt;3%,"high performer",IF(Table2[[#This Row],[Alpha]]&gt;0%,"average performer","low performer"))</f>
        <v>low performer</v>
      </c>
      <c r="AL1427" s="8">
        <v>5201.5790387811039</v>
      </c>
      <c r="AM1427">
        <f>Table2[[#This Row],[Salary]]/Table2[[#This Row],[Market Salary]]</f>
        <v>0.93779215188914467</v>
      </c>
      <c r="AN1427" t="str">
        <f>IF(AND(Table2[[#This Row],[Alpha]]&gt;3%,Table2[[#This Row],[Salary]]&lt;MEDIAN(G:G)),"Underpaid",IF(AND(Table2[[#This Row],[Alpha]]&lt;0,Table2[[#This Row],[Salary]]&gt;MEDIAN(G:G)),"Overpaid","Fair"))</f>
        <v>Fair</v>
      </c>
      <c r="AO1427" t="str">
        <f>IF(AND(Table2[[#This Row],[Alpha]]&gt;3%,Table2[[#This Row],[Tenure]]&gt;5),"Ready Now",IF(AND(Table2[[#This Row],[Alpha]]&gt;0,Table2[[#This Row],[Tenure]]&gt;3),"Ready Soon","Not Ready"))</f>
        <v>Not Ready</v>
      </c>
    </row>
    <row r="1428" spans="1:41" x14ac:dyDescent="0.35">
      <c r="A1428">
        <v>32</v>
      </c>
      <c r="B1428" t="s">
        <v>32</v>
      </c>
      <c r="C1428">
        <v>3</v>
      </c>
      <c r="D1428" t="s">
        <v>29</v>
      </c>
      <c r="E1428" t="s">
        <v>39</v>
      </c>
      <c r="F1428">
        <v>2</v>
      </c>
      <c r="G1428" s="7">
        <v>2837</v>
      </c>
      <c r="H1428" t="s">
        <v>32</v>
      </c>
      <c r="I1428">
        <v>3</v>
      </c>
      <c r="J1428">
        <v>6</v>
      </c>
      <c r="K1428" s="5">
        <v>0.08</v>
      </c>
      <c r="L1428" s="5">
        <v>0.11</v>
      </c>
      <c r="M1428" s="6">
        <f t="shared" si="66"/>
        <v>-0.03</v>
      </c>
      <c r="N1428" s="8">
        <f t="shared" si="67"/>
        <v>567.4</v>
      </c>
      <c r="O1428">
        <v>500</v>
      </c>
      <c r="P1428" t="str">
        <f t="shared" si="68"/>
        <v>low</v>
      </c>
      <c r="Q1428" t="s">
        <v>26</v>
      </c>
      <c r="R1428">
        <v>267</v>
      </c>
      <c r="S1428" t="s">
        <v>34</v>
      </c>
      <c r="T1428">
        <v>29</v>
      </c>
      <c r="U1428">
        <v>4</v>
      </c>
      <c r="V1428" t="s">
        <v>28</v>
      </c>
      <c r="W1428">
        <v>49</v>
      </c>
      <c r="X1428">
        <v>2</v>
      </c>
      <c r="Y1428">
        <v>1</v>
      </c>
      <c r="Z1428" t="s">
        <v>31</v>
      </c>
      <c r="AA1428">
        <v>15919</v>
      </c>
      <c r="AB1428">
        <v>1</v>
      </c>
      <c r="AC1428">
        <v>13</v>
      </c>
      <c r="AD1428">
        <v>3</v>
      </c>
      <c r="AE1428">
        <v>3</v>
      </c>
      <c r="AF1428">
        <v>0</v>
      </c>
      <c r="AG1428">
        <v>6</v>
      </c>
      <c r="AH1428">
        <v>3</v>
      </c>
      <c r="AI1428">
        <v>2</v>
      </c>
      <c r="AJ1428">
        <v>4</v>
      </c>
      <c r="AK1428" t="str">
        <f>IF(Table2[[#This Row],[Alpha]]&gt;3%,"high performer",IF(Table2[[#This Row],[Alpha]]&gt;0%,"average performer","low performer"))</f>
        <v>low performer</v>
      </c>
      <c r="AL1428" s="8">
        <v>3316.9539798948949</v>
      </c>
      <c r="AM1428">
        <f>Table2[[#This Row],[Salary]]/Table2[[#This Row],[Market Salary]]</f>
        <v>0.8553027920182048</v>
      </c>
      <c r="AN1428" t="str">
        <f>IF(AND(Table2[[#This Row],[Alpha]]&gt;3%,Table2[[#This Row],[Salary]]&lt;MEDIAN(G:G)),"Underpaid",IF(AND(Table2[[#This Row],[Alpha]]&lt;0,Table2[[#This Row],[Salary]]&gt;MEDIAN(G:G)),"Overpaid","Fair"))</f>
        <v>Fair</v>
      </c>
      <c r="AO1428" t="str">
        <f>IF(AND(Table2[[#This Row],[Alpha]]&gt;3%,Table2[[#This Row],[Tenure]]&gt;5),"Ready Now",IF(AND(Table2[[#This Row],[Alpha]]&gt;0,Table2[[#This Row],[Tenure]]&gt;3),"Ready Soon","Not Ready"))</f>
        <v>Not Ready</v>
      </c>
    </row>
    <row r="1429" spans="1:41" x14ac:dyDescent="0.35">
      <c r="A1429">
        <v>40</v>
      </c>
      <c r="B1429" t="s">
        <v>32</v>
      </c>
      <c r="C1429">
        <v>1</v>
      </c>
      <c r="D1429" t="s">
        <v>35</v>
      </c>
      <c r="E1429" t="s">
        <v>39</v>
      </c>
      <c r="F1429">
        <v>4</v>
      </c>
      <c r="G1429" s="7">
        <v>2406</v>
      </c>
      <c r="H1429" t="s">
        <v>32</v>
      </c>
      <c r="I1429">
        <v>2</v>
      </c>
      <c r="J1429">
        <v>1</v>
      </c>
      <c r="K1429" s="5">
        <v>0.12</v>
      </c>
      <c r="L1429" s="5">
        <v>0.1</v>
      </c>
      <c r="M1429" s="6">
        <f t="shared" si="66"/>
        <v>1.999999999999999E-2</v>
      </c>
      <c r="N1429" s="8">
        <f t="shared" si="67"/>
        <v>481.20000000000005</v>
      </c>
      <c r="O1429">
        <v>1200</v>
      </c>
      <c r="P1429" t="str">
        <f t="shared" si="68"/>
        <v>low</v>
      </c>
      <c r="Q1429" t="s">
        <v>26</v>
      </c>
      <c r="R1429">
        <v>543</v>
      </c>
      <c r="S1429" t="s">
        <v>34</v>
      </c>
      <c r="T1429">
        <v>1</v>
      </c>
      <c r="U1429">
        <v>4</v>
      </c>
      <c r="V1429" t="s">
        <v>28</v>
      </c>
      <c r="W1429">
        <v>83</v>
      </c>
      <c r="X1429">
        <v>3</v>
      </c>
      <c r="Y1429">
        <v>1</v>
      </c>
      <c r="Z1429" t="s">
        <v>37</v>
      </c>
      <c r="AA1429">
        <v>4060</v>
      </c>
      <c r="AB1429">
        <v>8</v>
      </c>
      <c r="AC1429">
        <v>19</v>
      </c>
      <c r="AD1429">
        <v>3</v>
      </c>
      <c r="AE1429">
        <v>3</v>
      </c>
      <c r="AF1429">
        <v>2</v>
      </c>
      <c r="AG1429">
        <v>8</v>
      </c>
      <c r="AH1429">
        <v>3</v>
      </c>
      <c r="AI1429">
        <v>0</v>
      </c>
      <c r="AJ1429">
        <v>0</v>
      </c>
      <c r="AK1429" t="str">
        <f>IF(Table2[[#This Row],[Alpha]]&gt;3%,"high performer",IF(Table2[[#This Row],[Alpha]]&gt;0%,"average performer","low performer"))</f>
        <v>average performer</v>
      </c>
      <c r="AL1429" s="8">
        <v>2453.4514411224227</v>
      </c>
      <c r="AM1429">
        <f>Table2[[#This Row],[Salary]]/Table2[[#This Row],[Market Salary]]</f>
        <v>0.9806593110721139</v>
      </c>
      <c r="AN1429" t="str">
        <f>IF(AND(Table2[[#This Row],[Alpha]]&gt;3%,Table2[[#This Row],[Salary]]&lt;MEDIAN(G:G)),"Underpaid",IF(AND(Table2[[#This Row],[Alpha]]&lt;0,Table2[[#This Row],[Salary]]&gt;MEDIAN(G:G)),"Overpaid","Fair"))</f>
        <v>Fair</v>
      </c>
      <c r="AO1429" t="str">
        <f>IF(AND(Table2[[#This Row],[Alpha]]&gt;3%,Table2[[#This Row],[Tenure]]&gt;5),"Ready Now",IF(AND(Table2[[#This Row],[Alpha]]&gt;0,Table2[[#This Row],[Tenure]]&gt;3),"Ready Soon","Not Ready"))</f>
        <v>Not Ready</v>
      </c>
    </row>
    <row r="1430" spans="1:41" x14ac:dyDescent="0.35">
      <c r="A1430">
        <v>32</v>
      </c>
      <c r="B1430" t="s">
        <v>32</v>
      </c>
      <c r="C1430">
        <v>2</v>
      </c>
      <c r="D1430" t="s">
        <v>35</v>
      </c>
      <c r="E1430" t="s">
        <v>46</v>
      </c>
      <c r="F1430">
        <v>2</v>
      </c>
      <c r="G1430" s="7">
        <v>2269</v>
      </c>
      <c r="H1430" t="s">
        <v>32</v>
      </c>
      <c r="I1430">
        <v>3</v>
      </c>
      <c r="J1430">
        <v>2</v>
      </c>
      <c r="K1430" s="5">
        <v>0.12</v>
      </c>
      <c r="L1430" s="5">
        <v>7.0000000000000007E-2</v>
      </c>
      <c r="M1430" s="6">
        <f t="shared" si="66"/>
        <v>4.9999999999999989E-2</v>
      </c>
      <c r="N1430" s="8">
        <f t="shared" si="67"/>
        <v>453.8</v>
      </c>
      <c r="O1430">
        <v>500</v>
      </c>
      <c r="P1430" t="str">
        <f t="shared" si="68"/>
        <v>low</v>
      </c>
      <c r="Q1430" t="s">
        <v>26</v>
      </c>
      <c r="R1430">
        <v>234</v>
      </c>
      <c r="S1430" t="s">
        <v>27</v>
      </c>
      <c r="T1430">
        <v>1</v>
      </c>
      <c r="U1430">
        <v>4</v>
      </c>
      <c r="V1430" t="s">
        <v>40</v>
      </c>
      <c r="W1430">
        <v>68</v>
      </c>
      <c r="X1430">
        <v>2</v>
      </c>
      <c r="Y1430">
        <v>1</v>
      </c>
      <c r="Z1430" t="s">
        <v>37</v>
      </c>
      <c r="AA1430">
        <v>18024</v>
      </c>
      <c r="AB1430">
        <v>0</v>
      </c>
      <c r="AC1430">
        <v>14</v>
      </c>
      <c r="AD1430">
        <v>3</v>
      </c>
      <c r="AE1430">
        <v>2</v>
      </c>
      <c r="AF1430">
        <v>1</v>
      </c>
      <c r="AG1430">
        <v>3</v>
      </c>
      <c r="AH1430">
        <v>2</v>
      </c>
      <c r="AI1430">
        <v>2</v>
      </c>
      <c r="AJ1430">
        <v>2</v>
      </c>
      <c r="AK1430" t="str">
        <f>IF(Table2[[#This Row],[Alpha]]&gt;3%,"high performer",IF(Table2[[#This Row],[Alpha]]&gt;0%,"average performer","low performer"))</f>
        <v>high performer</v>
      </c>
      <c r="AL1430" s="8">
        <v>2548.4356740201229</v>
      </c>
      <c r="AM1430">
        <f>Table2[[#This Row],[Salary]]/Table2[[#This Row],[Market Salary]]</f>
        <v>0.89035011679171916</v>
      </c>
      <c r="AN1430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430" t="str">
        <f>IF(AND(Table2[[#This Row],[Alpha]]&gt;3%,Table2[[#This Row],[Tenure]]&gt;5),"Ready Now",IF(AND(Table2[[#This Row],[Alpha]]&gt;0,Table2[[#This Row],[Tenure]]&gt;3),"Ready Soon","Not Ready"))</f>
        <v>Not Ready</v>
      </c>
    </row>
    <row r="1431" spans="1:41" x14ac:dyDescent="0.35">
      <c r="A1431">
        <v>39</v>
      </c>
      <c r="B1431" t="s">
        <v>32</v>
      </c>
      <c r="C1431">
        <v>1</v>
      </c>
      <c r="D1431" t="s">
        <v>35</v>
      </c>
      <c r="E1431" t="s">
        <v>36</v>
      </c>
      <c r="F1431">
        <v>4</v>
      </c>
      <c r="G1431" s="7">
        <v>4108</v>
      </c>
      <c r="H1431" t="s">
        <v>32</v>
      </c>
      <c r="I1431">
        <v>3</v>
      </c>
      <c r="J1431">
        <v>7</v>
      </c>
      <c r="K1431" s="5">
        <v>0.08</v>
      </c>
      <c r="L1431" s="5">
        <v>0.09</v>
      </c>
      <c r="M1431" s="6">
        <f t="shared" si="66"/>
        <v>-9.999999999999995E-3</v>
      </c>
      <c r="N1431" s="8">
        <f t="shared" si="67"/>
        <v>821.6</v>
      </c>
      <c r="O1431">
        <v>4500</v>
      </c>
      <c r="P1431" t="str">
        <f t="shared" si="68"/>
        <v>low</v>
      </c>
      <c r="Q1431" t="s">
        <v>26</v>
      </c>
      <c r="R1431">
        <v>116</v>
      </c>
      <c r="S1431" t="s">
        <v>34</v>
      </c>
      <c r="T1431">
        <v>24</v>
      </c>
      <c r="U1431">
        <v>1</v>
      </c>
      <c r="V1431" t="s">
        <v>28</v>
      </c>
      <c r="W1431">
        <v>52</v>
      </c>
      <c r="X1431">
        <v>3</v>
      </c>
      <c r="Y1431">
        <v>2</v>
      </c>
      <c r="Z1431" t="s">
        <v>31</v>
      </c>
      <c r="AA1431">
        <v>5340</v>
      </c>
      <c r="AB1431">
        <v>7</v>
      </c>
      <c r="AC1431">
        <v>13</v>
      </c>
      <c r="AD1431">
        <v>3</v>
      </c>
      <c r="AE1431">
        <v>1</v>
      </c>
      <c r="AF1431">
        <v>0</v>
      </c>
      <c r="AG1431">
        <v>18</v>
      </c>
      <c r="AH1431">
        <v>2</v>
      </c>
      <c r="AI1431">
        <v>7</v>
      </c>
      <c r="AJ1431">
        <v>1</v>
      </c>
      <c r="AK1431" t="str">
        <f>IF(Table2[[#This Row],[Alpha]]&gt;3%,"high performer",IF(Table2[[#This Row],[Alpha]]&gt;0%,"average performer","low performer"))</f>
        <v>low performer</v>
      </c>
      <c r="AL1431" s="8">
        <v>4967.8616885902175</v>
      </c>
      <c r="AM1431">
        <f>Table2[[#This Row],[Salary]]/Table2[[#This Row],[Market Salary]]</f>
        <v>0.82691513119918814</v>
      </c>
      <c r="AN1431" t="str">
        <f>IF(AND(Table2[[#This Row],[Alpha]]&gt;3%,Table2[[#This Row],[Salary]]&lt;MEDIAN(G:G)),"Underpaid",IF(AND(Table2[[#This Row],[Alpha]]&lt;0,Table2[[#This Row],[Salary]]&gt;MEDIAN(G:G)),"Overpaid","Fair"))</f>
        <v>Fair</v>
      </c>
      <c r="AO1431" t="str">
        <f>IF(AND(Table2[[#This Row],[Alpha]]&gt;3%,Table2[[#This Row],[Tenure]]&gt;5),"Ready Now",IF(AND(Table2[[#This Row],[Alpha]]&gt;0,Table2[[#This Row],[Tenure]]&gt;3),"Ready Soon","Not Ready"))</f>
        <v>Not Ready</v>
      </c>
    </row>
    <row r="1432" spans="1:41" x14ac:dyDescent="0.35">
      <c r="A1432">
        <v>38</v>
      </c>
      <c r="B1432" t="s">
        <v>32</v>
      </c>
      <c r="C1432">
        <v>2</v>
      </c>
      <c r="D1432" t="s">
        <v>29</v>
      </c>
      <c r="E1432" t="s">
        <v>47</v>
      </c>
      <c r="F1432">
        <v>3</v>
      </c>
      <c r="G1432" s="7">
        <v>13206</v>
      </c>
      <c r="H1432" t="s">
        <v>32</v>
      </c>
      <c r="I1432">
        <v>3</v>
      </c>
      <c r="J1432">
        <v>18</v>
      </c>
      <c r="K1432" s="5">
        <v>0.08</v>
      </c>
      <c r="L1432" s="5">
        <v>7.0000000000000007E-2</v>
      </c>
      <c r="M1432" s="6">
        <f t="shared" si="66"/>
        <v>9.999999999999995E-3</v>
      </c>
      <c r="N1432" s="8">
        <f t="shared" si="67"/>
        <v>2641.2000000000003</v>
      </c>
      <c r="O1432">
        <v>1200</v>
      </c>
      <c r="P1432" t="str">
        <f t="shared" si="68"/>
        <v>low</v>
      </c>
      <c r="Q1432" t="s">
        <v>26</v>
      </c>
      <c r="R1432">
        <v>201</v>
      </c>
      <c r="S1432" t="s">
        <v>34</v>
      </c>
      <c r="T1432">
        <v>10</v>
      </c>
      <c r="U1432">
        <v>3</v>
      </c>
      <c r="V1432" t="s">
        <v>40</v>
      </c>
      <c r="W1432">
        <v>99</v>
      </c>
      <c r="X1432">
        <v>1</v>
      </c>
      <c r="Y1432">
        <v>3</v>
      </c>
      <c r="Z1432" t="s">
        <v>37</v>
      </c>
      <c r="AA1432">
        <v>3376</v>
      </c>
      <c r="AB1432">
        <v>3</v>
      </c>
      <c r="AC1432">
        <v>12</v>
      </c>
      <c r="AD1432">
        <v>3</v>
      </c>
      <c r="AE1432">
        <v>1</v>
      </c>
      <c r="AF1432">
        <v>1</v>
      </c>
      <c r="AG1432">
        <v>20</v>
      </c>
      <c r="AH1432">
        <v>3</v>
      </c>
      <c r="AI1432">
        <v>16</v>
      </c>
      <c r="AJ1432">
        <v>1</v>
      </c>
      <c r="AK1432" t="str">
        <f>IF(Table2[[#This Row],[Alpha]]&gt;3%,"high performer",IF(Table2[[#This Row],[Alpha]]&gt;0%,"average performer","low performer"))</f>
        <v>average performer</v>
      </c>
      <c r="AL1432" s="8">
        <v>15528.315309635194</v>
      </c>
      <c r="AM1432">
        <f>Table2[[#This Row],[Salary]]/Table2[[#This Row],[Market Salary]]</f>
        <v>0.85044640945729533</v>
      </c>
      <c r="AN1432" t="str">
        <f>IF(AND(Table2[[#This Row],[Alpha]]&gt;3%,Table2[[#This Row],[Salary]]&lt;MEDIAN(G:G)),"Underpaid",IF(AND(Table2[[#This Row],[Alpha]]&lt;0,Table2[[#This Row],[Salary]]&gt;MEDIAN(G:G)),"Overpaid","Fair"))</f>
        <v>Fair</v>
      </c>
      <c r="AO1432" t="str">
        <f>IF(AND(Table2[[#This Row],[Alpha]]&gt;3%,Table2[[#This Row],[Tenure]]&gt;5),"Ready Now",IF(AND(Table2[[#This Row],[Alpha]]&gt;0,Table2[[#This Row],[Tenure]]&gt;3),"Ready Soon","Not Ready"))</f>
        <v>Ready Soon</v>
      </c>
    </row>
    <row r="1433" spans="1:41" x14ac:dyDescent="0.35">
      <c r="A1433">
        <v>32</v>
      </c>
      <c r="B1433" t="s">
        <v>32</v>
      </c>
      <c r="C1433">
        <v>3</v>
      </c>
      <c r="D1433" t="s">
        <v>29</v>
      </c>
      <c r="E1433" t="s">
        <v>30</v>
      </c>
      <c r="F1433">
        <v>4</v>
      </c>
      <c r="G1433" s="7">
        <v>10422</v>
      </c>
      <c r="H1433" t="s">
        <v>32</v>
      </c>
      <c r="I1433">
        <v>3</v>
      </c>
      <c r="J1433">
        <v>14</v>
      </c>
      <c r="K1433" s="5">
        <v>0.15</v>
      </c>
      <c r="L1433" s="5">
        <v>7.0000000000000007E-2</v>
      </c>
      <c r="M1433" s="6">
        <f t="shared" si="66"/>
        <v>7.9999999999999988E-2</v>
      </c>
      <c r="N1433" s="8">
        <f t="shared" si="67"/>
        <v>2084.4</v>
      </c>
      <c r="O1433">
        <v>3000</v>
      </c>
      <c r="P1433" t="str">
        <f t="shared" si="68"/>
        <v>medium</v>
      </c>
      <c r="Q1433" t="s">
        <v>26</v>
      </c>
      <c r="R1433">
        <v>801</v>
      </c>
      <c r="S1433" t="s">
        <v>27</v>
      </c>
      <c r="T1433">
        <v>1</v>
      </c>
      <c r="U1433">
        <v>4</v>
      </c>
      <c r="V1433" t="s">
        <v>48</v>
      </c>
      <c r="W1433">
        <v>48</v>
      </c>
      <c r="X1433">
        <v>3</v>
      </c>
      <c r="Y1433">
        <v>3</v>
      </c>
      <c r="Z1433" t="s">
        <v>37</v>
      </c>
      <c r="AA1433">
        <v>24032</v>
      </c>
      <c r="AB1433">
        <v>1</v>
      </c>
      <c r="AC1433">
        <v>19</v>
      </c>
      <c r="AD1433">
        <v>3</v>
      </c>
      <c r="AE1433">
        <v>3</v>
      </c>
      <c r="AF1433">
        <v>2</v>
      </c>
      <c r="AG1433">
        <v>14</v>
      </c>
      <c r="AH1433">
        <v>3</v>
      </c>
      <c r="AI1433">
        <v>10</v>
      </c>
      <c r="AJ1433">
        <v>5</v>
      </c>
      <c r="AK1433" t="str">
        <f>IF(Table2[[#This Row],[Alpha]]&gt;3%,"high performer",IF(Table2[[#This Row],[Alpha]]&gt;0%,"average performer","low performer"))</f>
        <v>high performer</v>
      </c>
      <c r="AL1433" s="8">
        <v>12143.745416424323</v>
      </c>
      <c r="AM1433">
        <f>Table2[[#This Row],[Salary]]/Table2[[#This Row],[Market Salary]]</f>
        <v>0.85821957251379177</v>
      </c>
      <c r="AN1433" t="str">
        <f>IF(AND(Table2[[#This Row],[Alpha]]&gt;3%,Table2[[#This Row],[Salary]]&lt;MEDIAN(G:G)),"Underpaid",IF(AND(Table2[[#This Row],[Alpha]]&lt;0,Table2[[#This Row],[Salary]]&gt;MEDIAN(G:G)),"Overpaid","Fair"))</f>
        <v>Fair</v>
      </c>
      <c r="AO1433" t="str">
        <f>IF(AND(Table2[[#This Row],[Alpha]]&gt;3%,Table2[[#This Row],[Tenure]]&gt;5),"Ready Now",IF(AND(Table2[[#This Row],[Alpha]]&gt;0,Table2[[#This Row],[Tenure]]&gt;3),"Ready Soon","Not Ready"))</f>
        <v>Ready Now</v>
      </c>
    </row>
    <row r="1434" spans="1:41" x14ac:dyDescent="0.35">
      <c r="A1434">
        <v>37</v>
      </c>
      <c r="B1434" t="s">
        <v>32</v>
      </c>
      <c r="C1434">
        <v>3</v>
      </c>
      <c r="D1434" t="s">
        <v>29</v>
      </c>
      <c r="E1434" t="s">
        <v>47</v>
      </c>
      <c r="F1434">
        <v>4</v>
      </c>
      <c r="G1434" s="7">
        <v>13744</v>
      </c>
      <c r="H1434" t="s">
        <v>25</v>
      </c>
      <c r="I1434">
        <v>3</v>
      </c>
      <c r="J1434">
        <v>16</v>
      </c>
      <c r="K1434" s="5">
        <v>0.15</v>
      </c>
      <c r="L1434" s="5">
        <v>0.1</v>
      </c>
      <c r="M1434" s="6">
        <f t="shared" si="66"/>
        <v>4.9999999999999989E-2</v>
      </c>
      <c r="N1434" s="8">
        <f t="shared" si="67"/>
        <v>2748.8</v>
      </c>
      <c r="O1434">
        <v>500</v>
      </c>
      <c r="P1434" t="str">
        <f t="shared" si="68"/>
        <v>medium</v>
      </c>
      <c r="Q1434" t="s">
        <v>26</v>
      </c>
      <c r="R1434">
        <v>161</v>
      </c>
      <c r="S1434" t="s">
        <v>34</v>
      </c>
      <c r="T1434">
        <v>10</v>
      </c>
      <c r="U1434">
        <v>3</v>
      </c>
      <c r="V1434" t="s">
        <v>28</v>
      </c>
      <c r="W1434">
        <v>42</v>
      </c>
      <c r="X1434">
        <v>4</v>
      </c>
      <c r="Y1434">
        <v>3</v>
      </c>
      <c r="Z1434" t="s">
        <v>37</v>
      </c>
      <c r="AA1434">
        <v>15471</v>
      </c>
      <c r="AB1434">
        <v>1</v>
      </c>
      <c r="AC1434">
        <v>25</v>
      </c>
      <c r="AD1434">
        <v>4</v>
      </c>
      <c r="AE1434">
        <v>1</v>
      </c>
      <c r="AF1434">
        <v>1</v>
      </c>
      <c r="AG1434">
        <v>16</v>
      </c>
      <c r="AH1434">
        <v>2</v>
      </c>
      <c r="AI1434">
        <v>11</v>
      </c>
      <c r="AJ1434">
        <v>6</v>
      </c>
      <c r="AK1434" t="str">
        <f>IF(Table2[[#This Row],[Alpha]]&gt;3%,"high performer",IF(Table2[[#This Row],[Alpha]]&gt;0%,"average performer","low performer"))</f>
        <v>high performer</v>
      </c>
      <c r="AL1434" s="8">
        <v>16816.920266030807</v>
      </c>
      <c r="AM1434">
        <f>Table2[[#This Row],[Salary]]/Table2[[#This Row],[Market Salary]]</f>
        <v>0.81727211538025035</v>
      </c>
      <c r="AN1434" t="str">
        <f>IF(AND(Table2[[#This Row],[Alpha]]&gt;3%,Table2[[#This Row],[Salary]]&lt;MEDIAN(G:G)),"Underpaid",IF(AND(Table2[[#This Row],[Alpha]]&lt;0,Table2[[#This Row],[Salary]]&gt;MEDIAN(G:G)),"Overpaid","Fair"))</f>
        <v>Fair</v>
      </c>
      <c r="AO1434" t="str">
        <f>IF(AND(Table2[[#This Row],[Alpha]]&gt;3%,Table2[[#This Row],[Tenure]]&gt;5),"Ready Now",IF(AND(Table2[[#This Row],[Alpha]]&gt;0,Table2[[#This Row],[Tenure]]&gt;3),"Ready Soon","Not Ready"))</f>
        <v>Ready Now</v>
      </c>
    </row>
    <row r="1435" spans="1:41" x14ac:dyDescent="0.35">
      <c r="A1435">
        <v>25</v>
      </c>
      <c r="B1435" t="s">
        <v>32</v>
      </c>
      <c r="C1435">
        <v>1</v>
      </c>
      <c r="D1435" t="s">
        <v>29</v>
      </c>
      <c r="E1435" t="s">
        <v>30</v>
      </c>
      <c r="F1435">
        <v>3</v>
      </c>
      <c r="G1435" s="7">
        <v>4907</v>
      </c>
      <c r="H1435" t="s">
        <v>25</v>
      </c>
      <c r="I1435">
        <v>2</v>
      </c>
      <c r="J1435">
        <v>5</v>
      </c>
      <c r="K1435" s="5">
        <v>0.15</v>
      </c>
      <c r="L1435" s="5">
        <v>0.1</v>
      </c>
      <c r="M1435" s="6">
        <f t="shared" si="66"/>
        <v>4.9999999999999989E-2</v>
      </c>
      <c r="N1435" s="8">
        <f t="shared" si="67"/>
        <v>981.40000000000009</v>
      </c>
      <c r="O1435">
        <v>500</v>
      </c>
      <c r="P1435" t="str">
        <f t="shared" si="68"/>
        <v>medium</v>
      </c>
      <c r="Q1435" t="s">
        <v>26</v>
      </c>
      <c r="R1435">
        <v>1382</v>
      </c>
      <c r="S1435" t="s">
        <v>27</v>
      </c>
      <c r="T1435">
        <v>8</v>
      </c>
      <c r="U1435">
        <v>2</v>
      </c>
      <c r="V1435" t="s">
        <v>38</v>
      </c>
      <c r="W1435">
        <v>85</v>
      </c>
      <c r="X1435">
        <v>3</v>
      </c>
      <c r="Y1435">
        <v>2</v>
      </c>
      <c r="Z1435" t="s">
        <v>41</v>
      </c>
      <c r="AA1435">
        <v>13684</v>
      </c>
      <c r="AB1435">
        <v>0</v>
      </c>
      <c r="AC1435">
        <v>22</v>
      </c>
      <c r="AD1435">
        <v>4</v>
      </c>
      <c r="AE1435">
        <v>2</v>
      </c>
      <c r="AF1435">
        <v>1</v>
      </c>
      <c r="AG1435">
        <v>6</v>
      </c>
      <c r="AH1435">
        <v>3</v>
      </c>
      <c r="AI1435">
        <v>3</v>
      </c>
      <c r="AJ1435">
        <v>0</v>
      </c>
      <c r="AK1435" t="str">
        <f>IF(Table2[[#This Row],[Alpha]]&gt;3%,"high performer",IF(Table2[[#This Row],[Alpha]]&gt;0%,"average performer","low performer"))</f>
        <v>high performer</v>
      </c>
      <c r="AL1435" s="8">
        <v>5313.4566848106451</v>
      </c>
      <c r="AM1435">
        <f>Table2[[#This Row],[Salary]]/Table2[[#This Row],[Market Salary]]</f>
        <v>0.9235042818787691</v>
      </c>
      <c r="AN1435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435" t="str">
        <f>IF(AND(Table2[[#This Row],[Alpha]]&gt;3%,Table2[[#This Row],[Tenure]]&gt;5),"Ready Now",IF(AND(Table2[[#This Row],[Alpha]]&gt;0,Table2[[#This Row],[Tenure]]&gt;3),"Ready Soon","Not Ready"))</f>
        <v>Ready Soon</v>
      </c>
    </row>
    <row r="1436" spans="1:41" x14ac:dyDescent="0.35">
      <c r="A1436">
        <v>52</v>
      </c>
      <c r="B1436" t="s">
        <v>32</v>
      </c>
      <c r="C1436">
        <v>1</v>
      </c>
      <c r="D1436" t="s">
        <v>35</v>
      </c>
      <c r="E1436" t="s">
        <v>46</v>
      </c>
      <c r="F1436">
        <v>4</v>
      </c>
      <c r="G1436" s="7">
        <v>3482</v>
      </c>
      <c r="H1436" t="s">
        <v>32</v>
      </c>
      <c r="I1436">
        <v>2</v>
      </c>
      <c r="J1436">
        <v>9</v>
      </c>
      <c r="K1436" s="5">
        <v>0.1</v>
      </c>
      <c r="L1436" s="5">
        <v>7.0000000000000007E-2</v>
      </c>
      <c r="M1436" s="6">
        <f t="shared" si="66"/>
        <v>0.03</v>
      </c>
      <c r="N1436" s="8">
        <f t="shared" si="67"/>
        <v>696.40000000000009</v>
      </c>
      <c r="O1436">
        <v>4500</v>
      </c>
      <c r="P1436" t="str">
        <f t="shared" si="68"/>
        <v>low</v>
      </c>
      <c r="Q1436" t="s">
        <v>44</v>
      </c>
      <c r="R1436">
        <v>585</v>
      </c>
      <c r="S1436" t="s">
        <v>27</v>
      </c>
      <c r="T1436">
        <v>29</v>
      </c>
      <c r="U1436">
        <v>4</v>
      </c>
      <c r="V1436" t="s">
        <v>28</v>
      </c>
      <c r="W1436">
        <v>40</v>
      </c>
      <c r="X1436">
        <v>3</v>
      </c>
      <c r="Y1436">
        <v>1</v>
      </c>
      <c r="Z1436" t="s">
        <v>41</v>
      </c>
      <c r="AA1436">
        <v>19788</v>
      </c>
      <c r="AB1436">
        <v>2</v>
      </c>
      <c r="AC1436">
        <v>15</v>
      </c>
      <c r="AD1436">
        <v>3</v>
      </c>
      <c r="AE1436">
        <v>2</v>
      </c>
      <c r="AF1436">
        <v>2</v>
      </c>
      <c r="AG1436">
        <v>16</v>
      </c>
      <c r="AH1436">
        <v>3</v>
      </c>
      <c r="AI1436">
        <v>8</v>
      </c>
      <c r="AJ1436">
        <v>0</v>
      </c>
      <c r="AK1436" t="str">
        <f>IF(Table2[[#This Row],[Alpha]]&gt;3%,"high performer",IF(Table2[[#This Row],[Alpha]]&gt;0%,"average performer","low performer"))</f>
        <v>average performer</v>
      </c>
      <c r="AL1436" s="8">
        <v>3695.2102394117228</v>
      </c>
      <c r="AM1436">
        <f>Table2[[#This Row],[Salary]]/Table2[[#This Row],[Market Salary]]</f>
        <v>0.94230091778332326</v>
      </c>
      <c r="AN1436" t="str">
        <f>IF(AND(Table2[[#This Row],[Alpha]]&gt;3%,Table2[[#This Row],[Salary]]&lt;MEDIAN(G:G)),"Underpaid",IF(AND(Table2[[#This Row],[Alpha]]&lt;0,Table2[[#This Row],[Salary]]&gt;MEDIAN(G:G)),"Overpaid","Fair"))</f>
        <v>Fair</v>
      </c>
      <c r="AO1436" t="str">
        <f>IF(AND(Table2[[#This Row],[Alpha]]&gt;3%,Table2[[#This Row],[Tenure]]&gt;5),"Ready Now",IF(AND(Table2[[#This Row],[Alpha]]&gt;0,Table2[[#This Row],[Tenure]]&gt;3),"Ready Soon","Not Ready"))</f>
        <v>Ready Soon</v>
      </c>
    </row>
    <row r="1437" spans="1:41" x14ac:dyDescent="0.35">
      <c r="A1437">
        <v>44</v>
      </c>
      <c r="B1437" t="s">
        <v>32</v>
      </c>
      <c r="C1437">
        <v>2</v>
      </c>
      <c r="D1437" t="s">
        <v>35</v>
      </c>
      <c r="E1437" t="s">
        <v>36</v>
      </c>
      <c r="F1437">
        <v>4</v>
      </c>
      <c r="G1437" s="7">
        <v>2436</v>
      </c>
      <c r="H1437" t="s">
        <v>25</v>
      </c>
      <c r="I1437">
        <v>3</v>
      </c>
      <c r="J1437">
        <v>4</v>
      </c>
      <c r="K1437" s="5">
        <v>0.15</v>
      </c>
      <c r="L1437" s="5">
        <v>0.1</v>
      </c>
      <c r="M1437" s="6">
        <f t="shared" si="66"/>
        <v>4.9999999999999989E-2</v>
      </c>
      <c r="N1437" s="8">
        <f t="shared" si="67"/>
        <v>487.20000000000005</v>
      </c>
      <c r="O1437">
        <v>4500</v>
      </c>
      <c r="P1437" t="str">
        <f t="shared" si="68"/>
        <v>low</v>
      </c>
      <c r="Q1437" t="s">
        <v>26</v>
      </c>
      <c r="R1437">
        <v>1037</v>
      </c>
      <c r="S1437" t="s">
        <v>34</v>
      </c>
      <c r="T1437">
        <v>1</v>
      </c>
      <c r="U1437">
        <v>3</v>
      </c>
      <c r="V1437" t="s">
        <v>40</v>
      </c>
      <c r="W1437">
        <v>42</v>
      </c>
      <c r="X1437">
        <v>3</v>
      </c>
      <c r="Y1437">
        <v>1</v>
      </c>
      <c r="Z1437" t="s">
        <v>31</v>
      </c>
      <c r="AA1437">
        <v>13422</v>
      </c>
      <c r="AB1437">
        <v>6</v>
      </c>
      <c r="AC1437">
        <v>12</v>
      </c>
      <c r="AD1437">
        <v>3</v>
      </c>
      <c r="AE1437">
        <v>3</v>
      </c>
      <c r="AF1437">
        <v>0</v>
      </c>
      <c r="AG1437">
        <v>6</v>
      </c>
      <c r="AH1437">
        <v>2</v>
      </c>
      <c r="AI1437">
        <v>3</v>
      </c>
      <c r="AJ1437">
        <v>1</v>
      </c>
      <c r="AK1437" t="str">
        <f>IF(Table2[[#This Row],[Alpha]]&gt;3%,"high performer",IF(Table2[[#This Row],[Alpha]]&gt;0%,"average performer","low performer"))</f>
        <v>high performer</v>
      </c>
      <c r="AL1437" s="8">
        <v>2828.2759124674953</v>
      </c>
      <c r="AM1437">
        <f>Table2[[#This Row],[Salary]]/Table2[[#This Row],[Market Salary]]</f>
        <v>0.86130210608580304</v>
      </c>
      <c r="AN1437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437" t="str">
        <f>IF(AND(Table2[[#This Row],[Alpha]]&gt;3%,Table2[[#This Row],[Tenure]]&gt;5),"Ready Now",IF(AND(Table2[[#This Row],[Alpha]]&gt;0,Table2[[#This Row],[Tenure]]&gt;3),"Ready Soon","Not Ready"))</f>
        <v>Ready Soon</v>
      </c>
    </row>
    <row r="1438" spans="1:41" x14ac:dyDescent="0.35">
      <c r="A1438">
        <v>21</v>
      </c>
      <c r="B1438" t="s">
        <v>32</v>
      </c>
      <c r="C1438">
        <v>3</v>
      </c>
      <c r="D1438" t="s">
        <v>35</v>
      </c>
      <c r="E1438" t="s">
        <v>46</v>
      </c>
      <c r="F1438">
        <v>1</v>
      </c>
      <c r="G1438" s="7">
        <v>2380</v>
      </c>
      <c r="H1438" t="s">
        <v>25</v>
      </c>
      <c r="I1438">
        <v>3</v>
      </c>
      <c r="J1438">
        <v>2</v>
      </c>
      <c r="K1438" s="5">
        <v>0.12</v>
      </c>
      <c r="L1438" s="5">
        <v>0.09</v>
      </c>
      <c r="M1438" s="6">
        <f t="shared" si="66"/>
        <v>0.03</v>
      </c>
      <c r="N1438" s="8">
        <f t="shared" si="67"/>
        <v>476</v>
      </c>
      <c r="O1438">
        <v>4500</v>
      </c>
      <c r="P1438" t="str">
        <f t="shared" si="68"/>
        <v>low</v>
      </c>
      <c r="Q1438" t="s">
        <v>26</v>
      </c>
      <c r="R1438">
        <v>501</v>
      </c>
      <c r="S1438" t="s">
        <v>27</v>
      </c>
      <c r="T1438">
        <v>5</v>
      </c>
      <c r="U1438">
        <v>1</v>
      </c>
      <c r="V1438" t="s">
        <v>40</v>
      </c>
      <c r="W1438">
        <v>58</v>
      </c>
      <c r="X1438">
        <v>3</v>
      </c>
      <c r="Y1438">
        <v>1</v>
      </c>
      <c r="Z1438" t="s">
        <v>31</v>
      </c>
      <c r="AA1438">
        <v>25479</v>
      </c>
      <c r="AB1438">
        <v>1</v>
      </c>
      <c r="AC1438">
        <v>11</v>
      </c>
      <c r="AD1438">
        <v>3</v>
      </c>
      <c r="AE1438">
        <v>4</v>
      </c>
      <c r="AF1438">
        <v>0</v>
      </c>
      <c r="AG1438">
        <v>2</v>
      </c>
      <c r="AH1438">
        <v>6</v>
      </c>
      <c r="AI1438">
        <v>2</v>
      </c>
      <c r="AJ1438">
        <v>1</v>
      </c>
      <c r="AK1438" t="str">
        <f>IF(Table2[[#This Row],[Alpha]]&gt;3%,"high performer",IF(Table2[[#This Row],[Alpha]]&gt;0%,"average performer","low performer"))</f>
        <v>average performer</v>
      </c>
      <c r="AL1438" s="8">
        <v>2397.0333965823047</v>
      </c>
      <c r="AM1438">
        <f>Table2[[#This Row],[Salary]]/Table2[[#This Row],[Market Salary]]</f>
        <v>0.99289396776590977</v>
      </c>
      <c r="AN1438" t="str">
        <f>IF(AND(Table2[[#This Row],[Alpha]]&gt;3%,Table2[[#This Row],[Salary]]&lt;MEDIAN(G:G)),"Underpaid",IF(AND(Table2[[#This Row],[Alpha]]&lt;0,Table2[[#This Row],[Salary]]&gt;MEDIAN(G:G)),"Overpaid","Fair"))</f>
        <v>Fair</v>
      </c>
      <c r="AO1438" t="str">
        <f>IF(AND(Table2[[#This Row],[Alpha]]&gt;3%,Table2[[#This Row],[Tenure]]&gt;5),"Ready Now",IF(AND(Table2[[#This Row],[Alpha]]&gt;0,Table2[[#This Row],[Tenure]]&gt;3),"Ready Soon","Not Ready"))</f>
        <v>Not Ready</v>
      </c>
    </row>
    <row r="1439" spans="1:41" x14ac:dyDescent="0.35">
      <c r="A1439">
        <v>39</v>
      </c>
      <c r="B1439" t="s">
        <v>32</v>
      </c>
      <c r="C1439">
        <v>4</v>
      </c>
      <c r="D1439" t="s">
        <v>35</v>
      </c>
      <c r="E1439" t="s">
        <v>45</v>
      </c>
      <c r="F1439">
        <v>4</v>
      </c>
      <c r="G1439" s="7">
        <v>19431</v>
      </c>
      <c r="H1439" t="s">
        <v>32</v>
      </c>
      <c r="I1439">
        <v>2</v>
      </c>
      <c r="J1439">
        <v>6</v>
      </c>
      <c r="K1439" s="5">
        <v>0.1</v>
      </c>
      <c r="L1439" s="5">
        <v>0.1</v>
      </c>
      <c r="M1439" s="6">
        <f t="shared" si="66"/>
        <v>0</v>
      </c>
      <c r="N1439" s="8">
        <f t="shared" si="67"/>
        <v>3886.2000000000003</v>
      </c>
      <c r="O1439">
        <v>3000</v>
      </c>
      <c r="P1439" t="str">
        <f t="shared" si="68"/>
        <v>low</v>
      </c>
      <c r="Q1439" t="s">
        <v>44</v>
      </c>
      <c r="R1439">
        <v>105</v>
      </c>
      <c r="S1439" t="s">
        <v>34</v>
      </c>
      <c r="T1439">
        <v>9</v>
      </c>
      <c r="U1439">
        <v>3</v>
      </c>
      <c r="V1439" t="s">
        <v>28</v>
      </c>
      <c r="W1439">
        <v>87</v>
      </c>
      <c r="X1439">
        <v>3</v>
      </c>
      <c r="Y1439">
        <v>5</v>
      </c>
      <c r="Z1439" t="s">
        <v>31</v>
      </c>
      <c r="AA1439">
        <v>15302</v>
      </c>
      <c r="AB1439">
        <v>2</v>
      </c>
      <c r="AC1439">
        <v>13</v>
      </c>
      <c r="AD1439">
        <v>3</v>
      </c>
      <c r="AE1439">
        <v>3</v>
      </c>
      <c r="AF1439">
        <v>0</v>
      </c>
      <c r="AG1439">
        <v>21</v>
      </c>
      <c r="AH1439">
        <v>3</v>
      </c>
      <c r="AI1439">
        <v>0</v>
      </c>
      <c r="AJ1439">
        <v>1</v>
      </c>
      <c r="AK1439" t="str">
        <f>IF(Table2[[#This Row],[Alpha]]&gt;3%,"high performer",IF(Table2[[#This Row],[Alpha]]&gt;0%,"average performer","low performer"))</f>
        <v>low performer</v>
      </c>
      <c r="AL1439" s="8">
        <v>23667.44941148474</v>
      </c>
      <c r="AM1439">
        <f>Table2[[#This Row],[Salary]]/Table2[[#This Row],[Market Salary]]</f>
        <v>0.82100101545251503</v>
      </c>
      <c r="AN1439" t="str">
        <f>IF(AND(Table2[[#This Row],[Alpha]]&gt;3%,Table2[[#This Row],[Salary]]&lt;MEDIAN(G:G)),"Underpaid",IF(AND(Table2[[#This Row],[Alpha]]&lt;0,Table2[[#This Row],[Salary]]&gt;MEDIAN(G:G)),"Overpaid","Fair"))</f>
        <v>Fair</v>
      </c>
      <c r="AO1439" t="str">
        <f>IF(AND(Table2[[#This Row],[Alpha]]&gt;3%,Table2[[#This Row],[Tenure]]&gt;5),"Ready Now",IF(AND(Table2[[#This Row],[Alpha]]&gt;0,Table2[[#This Row],[Tenure]]&gt;3),"Ready Soon","Not Ready"))</f>
        <v>Not Ready</v>
      </c>
    </row>
    <row r="1440" spans="1:41" x14ac:dyDescent="0.35">
      <c r="A1440">
        <v>23</v>
      </c>
      <c r="B1440" t="s">
        <v>25</v>
      </c>
      <c r="C1440">
        <v>4</v>
      </c>
      <c r="D1440" t="s">
        <v>35</v>
      </c>
      <c r="E1440" t="s">
        <v>46</v>
      </c>
      <c r="F1440">
        <v>1</v>
      </c>
      <c r="G1440" s="7">
        <v>1790</v>
      </c>
      <c r="H1440" t="s">
        <v>32</v>
      </c>
      <c r="I1440">
        <v>2</v>
      </c>
      <c r="J1440">
        <v>1</v>
      </c>
      <c r="K1440" s="5">
        <v>0.1</v>
      </c>
      <c r="L1440" s="5">
        <v>0.09</v>
      </c>
      <c r="M1440" s="6">
        <f t="shared" si="66"/>
        <v>1.0000000000000009E-2</v>
      </c>
      <c r="N1440" s="8">
        <f t="shared" si="67"/>
        <v>358</v>
      </c>
      <c r="O1440">
        <v>500</v>
      </c>
      <c r="P1440" t="str">
        <f t="shared" si="68"/>
        <v>High</v>
      </c>
      <c r="Q1440" t="s">
        <v>33</v>
      </c>
      <c r="R1440">
        <v>638</v>
      </c>
      <c r="S1440" t="s">
        <v>27</v>
      </c>
      <c r="T1440">
        <v>9</v>
      </c>
      <c r="U1440">
        <v>3</v>
      </c>
      <c r="V1440" t="s">
        <v>48</v>
      </c>
      <c r="W1440">
        <v>33</v>
      </c>
      <c r="X1440">
        <v>3</v>
      </c>
      <c r="Y1440">
        <v>1</v>
      </c>
      <c r="Z1440" t="s">
        <v>37</v>
      </c>
      <c r="AA1440">
        <v>26956</v>
      </c>
      <c r="AB1440">
        <v>1</v>
      </c>
      <c r="AC1440">
        <v>19</v>
      </c>
      <c r="AD1440">
        <v>3</v>
      </c>
      <c r="AE1440">
        <v>1</v>
      </c>
      <c r="AF1440">
        <v>1</v>
      </c>
      <c r="AG1440">
        <v>1</v>
      </c>
      <c r="AH1440">
        <v>3</v>
      </c>
      <c r="AI1440">
        <v>0</v>
      </c>
      <c r="AJ1440">
        <v>1</v>
      </c>
      <c r="AK1440" t="str">
        <f>IF(Table2[[#This Row],[Alpha]]&gt;3%,"high performer",IF(Table2[[#This Row],[Alpha]]&gt;0%,"average performer","low performer"))</f>
        <v>average performer</v>
      </c>
      <c r="AL1440" s="8">
        <v>1989.0551315086013</v>
      </c>
      <c r="AM1440">
        <f>Table2[[#This Row],[Salary]]/Table2[[#This Row],[Market Salary]]</f>
        <v>0.8999247791801388</v>
      </c>
      <c r="AN1440" t="str">
        <f>IF(AND(Table2[[#This Row],[Alpha]]&gt;3%,Table2[[#This Row],[Salary]]&lt;MEDIAN(G:G)),"Underpaid",IF(AND(Table2[[#This Row],[Alpha]]&lt;0,Table2[[#This Row],[Salary]]&gt;MEDIAN(G:G)),"Overpaid","Fair"))</f>
        <v>Fair</v>
      </c>
      <c r="AO1440" t="str">
        <f>IF(AND(Table2[[#This Row],[Alpha]]&gt;3%,Table2[[#This Row],[Tenure]]&gt;5),"Ready Now",IF(AND(Table2[[#This Row],[Alpha]]&gt;0,Table2[[#This Row],[Tenure]]&gt;3),"Ready Soon","Not Ready"))</f>
        <v>Not Ready</v>
      </c>
    </row>
    <row r="1441" spans="1:41" x14ac:dyDescent="0.35">
      <c r="A1441">
        <v>36</v>
      </c>
      <c r="B1441" t="s">
        <v>32</v>
      </c>
      <c r="C1441">
        <v>1</v>
      </c>
      <c r="D1441" t="s">
        <v>29</v>
      </c>
      <c r="E1441" t="s">
        <v>30</v>
      </c>
      <c r="F1441">
        <v>4</v>
      </c>
      <c r="G1441" s="7">
        <v>7644</v>
      </c>
      <c r="H1441" t="s">
        <v>32</v>
      </c>
      <c r="I1441">
        <v>3</v>
      </c>
      <c r="J1441">
        <v>9</v>
      </c>
      <c r="K1441" s="5">
        <v>0.12</v>
      </c>
      <c r="L1441" s="5">
        <v>0.09</v>
      </c>
      <c r="M1441" s="6">
        <f t="shared" si="66"/>
        <v>0.03</v>
      </c>
      <c r="N1441" s="8">
        <f t="shared" si="67"/>
        <v>1528.8000000000002</v>
      </c>
      <c r="O1441">
        <v>500</v>
      </c>
      <c r="P1441" t="str">
        <f t="shared" si="68"/>
        <v>low</v>
      </c>
      <c r="Q1441" t="s">
        <v>26</v>
      </c>
      <c r="R1441">
        <v>557</v>
      </c>
      <c r="S1441" t="s">
        <v>27</v>
      </c>
      <c r="T1441">
        <v>3</v>
      </c>
      <c r="U1441">
        <v>3</v>
      </c>
      <c r="V1441" t="s">
        <v>40</v>
      </c>
      <c r="W1441">
        <v>94</v>
      </c>
      <c r="X1441">
        <v>2</v>
      </c>
      <c r="Y1441">
        <v>3</v>
      </c>
      <c r="Z1441" t="s">
        <v>37</v>
      </c>
      <c r="AA1441">
        <v>12695</v>
      </c>
      <c r="AB1441">
        <v>0</v>
      </c>
      <c r="AC1441">
        <v>19</v>
      </c>
      <c r="AD1441">
        <v>3</v>
      </c>
      <c r="AE1441">
        <v>3</v>
      </c>
      <c r="AF1441">
        <v>2</v>
      </c>
      <c r="AG1441">
        <v>10</v>
      </c>
      <c r="AH1441">
        <v>2</v>
      </c>
      <c r="AI1441">
        <v>7</v>
      </c>
      <c r="AJ1441">
        <v>3</v>
      </c>
      <c r="AK1441" t="str">
        <f>IF(Table2[[#This Row],[Alpha]]&gt;3%,"high performer",IF(Table2[[#This Row],[Alpha]]&gt;0%,"average performer","low performer"))</f>
        <v>average performer</v>
      </c>
      <c r="AL1441" s="8">
        <v>7709.2543206738164</v>
      </c>
      <c r="AM1441">
        <f>Table2[[#This Row],[Salary]]/Table2[[#This Row],[Market Salary]]</f>
        <v>0.99153558593873015</v>
      </c>
      <c r="AN1441" t="str">
        <f>IF(AND(Table2[[#This Row],[Alpha]]&gt;3%,Table2[[#This Row],[Salary]]&lt;MEDIAN(G:G)),"Underpaid",IF(AND(Table2[[#This Row],[Alpha]]&lt;0,Table2[[#This Row],[Salary]]&gt;MEDIAN(G:G)),"Overpaid","Fair"))</f>
        <v>Fair</v>
      </c>
      <c r="AO1441" t="str">
        <f>IF(AND(Table2[[#This Row],[Alpha]]&gt;3%,Table2[[#This Row],[Tenure]]&gt;5),"Ready Now",IF(AND(Table2[[#This Row],[Alpha]]&gt;0,Table2[[#This Row],[Tenure]]&gt;3),"Ready Soon","Not Ready"))</f>
        <v>Ready Soon</v>
      </c>
    </row>
    <row r="1442" spans="1:41" x14ac:dyDescent="0.35">
      <c r="A1442">
        <v>36</v>
      </c>
      <c r="B1442" t="s">
        <v>32</v>
      </c>
      <c r="C1442">
        <v>4</v>
      </c>
      <c r="D1442" t="s">
        <v>29</v>
      </c>
      <c r="E1442" t="s">
        <v>42</v>
      </c>
      <c r="F1442">
        <v>2</v>
      </c>
      <c r="G1442" s="7">
        <v>5131</v>
      </c>
      <c r="H1442" t="s">
        <v>32</v>
      </c>
      <c r="I1442">
        <v>3</v>
      </c>
      <c r="J1442">
        <v>4</v>
      </c>
      <c r="K1442" s="5">
        <v>0.08</v>
      </c>
      <c r="L1442" s="5">
        <v>7.0000000000000007E-2</v>
      </c>
      <c r="M1442" s="6">
        <f t="shared" si="66"/>
        <v>9.999999999999995E-3</v>
      </c>
      <c r="N1442" s="8">
        <f t="shared" si="67"/>
        <v>1026.2</v>
      </c>
      <c r="O1442">
        <v>1200</v>
      </c>
      <c r="P1442" t="str">
        <f t="shared" si="68"/>
        <v>medium</v>
      </c>
      <c r="Q1442" t="s">
        <v>33</v>
      </c>
      <c r="R1442">
        <v>688</v>
      </c>
      <c r="S1442" t="s">
        <v>34</v>
      </c>
      <c r="T1442">
        <v>4</v>
      </c>
      <c r="U1442">
        <v>2</v>
      </c>
      <c r="V1442" t="s">
        <v>28</v>
      </c>
      <c r="W1442">
        <v>97</v>
      </c>
      <c r="X1442">
        <v>3</v>
      </c>
      <c r="Y1442">
        <v>2</v>
      </c>
      <c r="Z1442" t="s">
        <v>41</v>
      </c>
      <c r="AA1442">
        <v>9192</v>
      </c>
      <c r="AB1442">
        <v>7</v>
      </c>
      <c r="AC1442">
        <v>13</v>
      </c>
      <c r="AD1442">
        <v>3</v>
      </c>
      <c r="AE1442">
        <v>2</v>
      </c>
      <c r="AF1442">
        <v>3</v>
      </c>
      <c r="AG1442">
        <v>18</v>
      </c>
      <c r="AH1442">
        <v>3</v>
      </c>
      <c r="AI1442">
        <v>2</v>
      </c>
      <c r="AJ1442">
        <v>0</v>
      </c>
      <c r="AK1442" t="str">
        <f>IF(Table2[[#This Row],[Alpha]]&gt;3%,"high performer",IF(Table2[[#This Row],[Alpha]]&gt;0%,"average performer","low performer"))</f>
        <v>average performer</v>
      </c>
      <c r="AL1442" s="8">
        <v>5505.1538873220497</v>
      </c>
      <c r="AM1442">
        <f>Table2[[#This Row],[Salary]]/Table2[[#This Row],[Market Salary]]</f>
        <v>0.93203570781487188</v>
      </c>
      <c r="AN1442" t="str">
        <f>IF(AND(Table2[[#This Row],[Alpha]]&gt;3%,Table2[[#This Row],[Salary]]&lt;MEDIAN(G:G)),"Underpaid",IF(AND(Table2[[#This Row],[Alpha]]&lt;0,Table2[[#This Row],[Salary]]&gt;MEDIAN(G:G)),"Overpaid","Fair"))</f>
        <v>Fair</v>
      </c>
      <c r="AO1442" t="str">
        <f>IF(AND(Table2[[#This Row],[Alpha]]&gt;3%,Table2[[#This Row],[Tenure]]&gt;5),"Ready Now",IF(AND(Table2[[#This Row],[Alpha]]&gt;0,Table2[[#This Row],[Tenure]]&gt;3),"Ready Soon","Not Ready"))</f>
        <v>Ready Soon</v>
      </c>
    </row>
    <row r="1443" spans="1:41" x14ac:dyDescent="0.35">
      <c r="A1443">
        <v>56</v>
      </c>
      <c r="B1443" t="s">
        <v>32</v>
      </c>
      <c r="C1443">
        <v>3</v>
      </c>
      <c r="D1443" t="s">
        <v>35</v>
      </c>
      <c r="E1443" t="s">
        <v>43</v>
      </c>
      <c r="F1443">
        <v>3</v>
      </c>
      <c r="G1443" s="7">
        <v>6306</v>
      </c>
      <c r="H1443" t="s">
        <v>32</v>
      </c>
      <c r="I1443">
        <v>2</v>
      </c>
      <c r="J1443">
        <v>13</v>
      </c>
      <c r="K1443" s="5">
        <v>0.12</v>
      </c>
      <c r="L1443" s="5">
        <v>7.0000000000000007E-2</v>
      </c>
      <c r="M1443" s="6">
        <f t="shared" si="66"/>
        <v>4.9999999999999989E-2</v>
      </c>
      <c r="N1443" s="8">
        <f t="shared" si="67"/>
        <v>1261.2</v>
      </c>
      <c r="O1443">
        <v>500</v>
      </c>
      <c r="P1443" t="str">
        <f t="shared" si="68"/>
        <v>low</v>
      </c>
      <c r="Q1443" t="s">
        <v>44</v>
      </c>
      <c r="R1443">
        <v>667</v>
      </c>
      <c r="S1443" t="s">
        <v>34</v>
      </c>
      <c r="T1443">
        <v>1</v>
      </c>
      <c r="U1443">
        <v>4</v>
      </c>
      <c r="V1443" t="s">
        <v>28</v>
      </c>
      <c r="W1443">
        <v>57</v>
      </c>
      <c r="X1443">
        <v>3</v>
      </c>
      <c r="Y1443">
        <v>2</v>
      </c>
      <c r="Z1443" t="s">
        <v>41</v>
      </c>
      <c r="AA1443">
        <v>26236</v>
      </c>
      <c r="AB1443">
        <v>1</v>
      </c>
      <c r="AC1443">
        <v>21</v>
      </c>
      <c r="AD1443">
        <v>4</v>
      </c>
      <c r="AE1443">
        <v>1</v>
      </c>
      <c r="AF1443">
        <v>1</v>
      </c>
      <c r="AG1443">
        <v>13</v>
      </c>
      <c r="AH1443">
        <v>2</v>
      </c>
      <c r="AI1443">
        <v>12</v>
      </c>
      <c r="AJ1443">
        <v>1</v>
      </c>
      <c r="AK1443" t="str">
        <f>IF(Table2[[#This Row],[Alpha]]&gt;3%,"high performer",IF(Table2[[#This Row],[Alpha]]&gt;0%,"average performer","low performer"))</f>
        <v>high performer</v>
      </c>
      <c r="AL1443" s="8">
        <v>7379.2656385615946</v>
      </c>
      <c r="AM1443">
        <f>Table2[[#This Row],[Salary]]/Table2[[#This Row],[Market Salary]]</f>
        <v>0.85455657905129956</v>
      </c>
      <c r="AN1443" t="str">
        <f>IF(AND(Table2[[#This Row],[Alpha]]&gt;3%,Table2[[#This Row],[Salary]]&lt;MEDIAN(G:G)),"Underpaid",IF(AND(Table2[[#This Row],[Alpha]]&lt;0,Table2[[#This Row],[Salary]]&gt;MEDIAN(G:G)),"Overpaid","Fair"))</f>
        <v>Fair</v>
      </c>
      <c r="AO1443" t="str">
        <f>IF(AND(Table2[[#This Row],[Alpha]]&gt;3%,Table2[[#This Row],[Tenure]]&gt;5),"Ready Now",IF(AND(Table2[[#This Row],[Alpha]]&gt;0,Table2[[#This Row],[Tenure]]&gt;3),"Ready Soon","Not Ready"))</f>
        <v>Ready Now</v>
      </c>
    </row>
    <row r="1444" spans="1:41" x14ac:dyDescent="0.35">
      <c r="A1444">
        <v>29</v>
      </c>
      <c r="B1444" t="s">
        <v>25</v>
      </c>
      <c r="C1444">
        <v>1</v>
      </c>
      <c r="D1444" t="s">
        <v>35</v>
      </c>
      <c r="E1444" t="s">
        <v>36</v>
      </c>
      <c r="F1444">
        <v>4</v>
      </c>
      <c r="G1444" s="7">
        <v>4787</v>
      </c>
      <c r="H1444" t="s">
        <v>25</v>
      </c>
      <c r="I1444">
        <v>4</v>
      </c>
      <c r="J1444">
        <v>2</v>
      </c>
      <c r="K1444" s="5">
        <v>0.1</v>
      </c>
      <c r="L1444" s="5">
        <v>0.1</v>
      </c>
      <c r="M1444" s="6">
        <f t="shared" si="66"/>
        <v>0</v>
      </c>
      <c r="N1444" s="8">
        <f t="shared" si="67"/>
        <v>957.40000000000009</v>
      </c>
      <c r="O1444">
        <v>3000</v>
      </c>
      <c r="P1444" t="str">
        <f t="shared" si="68"/>
        <v>low</v>
      </c>
      <c r="Q1444" t="s">
        <v>26</v>
      </c>
      <c r="R1444">
        <v>1092</v>
      </c>
      <c r="S1444" t="s">
        <v>34</v>
      </c>
      <c r="T1444">
        <v>1</v>
      </c>
      <c r="U1444">
        <v>4</v>
      </c>
      <c r="V1444" t="s">
        <v>40</v>
      </c>
      <c r="W1444">
        <v>36</v>
      </c>
      <c r="X1444">
        <v>3</v>
      </c>
      <c r="Y1444">
        <v>1</v>
      </c>
      <c r="Z1444" t="s">
        <v>37</v>
      </c>
      <c r="AA1444">
        <v>26124</v>
      </c>
      <c r="AB1444">
        <v>9</v>
      </c>
      <c r="AC1444">
        <v>14</v>
      </c>
      <c r="AD1444">
        <v>3</v>
      </c>
      <c r="AE1444">
        <v>2</v>
      </c>
      <c r="AF1444">
        <v>3</v>
      </c>
      <c r="AG1444">
        <v>4</v>
      </c>
      <c r="AH1444">
        <v>3</v>
      </c>
      <c r="AI1444">
        <v>2</v>
      </c>
      <c r="AJ1444">
        <v>2</v>
      </c>
      <c r="AK1444" t="str">
        <f>IF(Table2[[#This Row],[Alpha]]&gt;3%,"high performer",IF(Table2[[#This Row],[Alpha]]&gt;0%,"average performer","low performer"))</f>
        <v>low performer</v>
      </c>
      <c r="AL1444" s="8">
        <v>4924.6826138507258</v>
      </c>
      <c r="AM1444">
        <f>Table2[[#This Row],[Salary]]/Table2[[#This Row],[Market Salary]]</f>
        <v>0.97204233761918135</v>
      </c>
      <c r="AN1444" t="str">
        <f>IF(AND(Table2[[#This Row],[Alpha]]&gt;3%,Table2[[#This Row],[Salary]]&lt;MEDIAN(G:G)),"Underpaid",IF(AND(Table2[[#This Row],[Alpha]]&lt;0,Table2[[#This Row],[Salary]]&gt;MEDIAN(G:G)),"Overpaid","Fair"))</f>
        <v>Fair</v>
      </c>
      <c r="AO1444" t="str">
        <f>IF(AND(Table2[[#This Row],[Alpha]]&gt;3%,Table2[[#This Row],[Tenure]]&gt;5),"Ready Now",IF(AND(Table2[[#This Row],[Alpha]]&gt;0,Table2[[#This Row],[Tenure]]&gt;3),"Ready Soon","Not Ready"))</f>
        <v>Not Ready</v>
      </c>
    </row>
    <row r="1445" spans="1:41" x14ac:dyDescent="0.35">
      <c r="A1445">
        <v>42</v>
      </c>
      <c r="B1445" t="s">
        <v>32</v>
      </c>
      <c r="C1445">
        <v>1</v>
      </c>
      <c r="D1445" t="s">
        <v>35</v>
      </c>
      <c r="E1445" t="s">
        <v>45</v>
      </c>
      <c r="F1445">
        <v>3</v>
      </c>
      <c r="G1445" s="7">
        <v>18880</v>
      </c>
      <c r="H1445" t="s">
        <v>32</v>
      </c>
      <c r="I1445">
        <v>2</v>
      </c>
      <c r="J1445">
        <v>22</v>
      </c>
      <c r="K1445" s="5">
        <v>0.08</v>
      </c>
      <c r="L1445" s="5">
        <v>0.09</v>
      </c>
      <c r="M1445" s="6">
        <f t="shared" si="66"/>
        <v>-9.999999999999995E-3</v>
      </c>
      <c r="N1445" s="8">
        <f t="shared" si="67"/>
        <v>3776</v>
      </c>
      <c r="O1445">
        <v>500</v>
      </c>
      <c r="P1445" t="str">
        <f t="shared" si="68"/>
        <v>low</v>
      </c>
      <c r="Q1445" t="s">
        <v>26</v>
      </c>
      <c r="R1445">
        <v>300</v>
      </c>
      <c r="S1445" t="s">
        <v>34</v>
      </c>
      <c r="T1445">
        <v>2</v>
      </c>
      <c r="U1445">
        <v>3</v>
      </c>
      <c r="V1445" t="s">
        <v>28</v>
      </c>
      <c r="W1445">
        <v>56</v>
      </c>
      <c r="X1445">
        <v>3</v>
      </c>
      <c r="Y1445">
        <v>5</v>
      </c>
      <c r="Z1445" t="s">
        <v>37</v>
      </c>
      <c r="AA1445">
        <v>17312</v>
      </c>
      <c r="AB1445">
        <v>5</v>
      </c>
      <c r="AC1445">
        <v>11</v>
      </c>
      <c r="AD1445">
        <v>3</v>
      </c>
      <c r="AE1445">
        <v>1</v>
      </c>
      <c r="AF1445">
        <v>0</v>
      </c>
      <c r="AG1445">
        <v>24</v>
      </c>
      <c r="AH1445">
        <v>2</v>
      </c>
      <c r="AI1445">
        <v>6</v>
      </c>
      <c r="AJ1445">
        <v>4</v>
      </c>
      <c r="AK1445" t="str">
        <f>IF(Table2[[#This Row],[Alpha]]&gt;3%,"high performer",IF(Table2[[#This Row],[Alpha]]&gt;0%,"average performer","low performer"))</f>
        <v>low performer</v>
      </c>
      <c r="AL1445" s="8">
        <v>21909.23940636979</v>
      </c>
      <c r="AM1445">
        <f>Table2[[#This Row],[Salary]]/Table2[[#This Row],[Market Salary]]</f>
        <v>0.86173689783639484</v>
      </c>
      <c r="AN1445" t="str">
        <f>IF(AND(Table2[[#This Row],[Alpha]]&gt;3%,Table2[[#This Row],[Salary]]&lt;MEDIAN(G:G)),"Underpaid",IF(AND(Table2[[#This Row],[Alpha]]&lt;0,Table2[[#This Row],[Salary]]&gt;MEDIAN(G:G)),"Overpaid","Fair"))</f>
        <v>Overpaid</v>
      </c>
      <c r="AO1445" t="str">
        <f>IF(AND(Table2[[#This Row],[Alpha]]&gt;3%,Table2[[#This Row],[Tenure]]&gt;5),"Ready Now",IF(AND(Table2[[#This Row],[Alpha]]&gt;0,Table2[[#This Row],[Tenure]]&gt;3),"Ready Soon","Not Ready"))</f>
        <v>Not Ready</v>
      </c>
    </row>
    <row r="1446" spans="1:41" x14ac:dyDescent="0.35">
      <c r="A1446">
        <v>56</v>
      </c>
      <c r="B1446" t="s">
        <v>25</v>
      </c>
      <c r="C1446">
        <v>4</v>
      </c>
      <c r="D1446" t="s">
        <v>35</v>
      </c>
      <c r="E1446" t="s">
        <v>39</v>
      </c>
      <c r="F1446">
        <v>3</v>
      </c>
      <c r="G1446" s="7">
        <v>2339</v>
      </c>
      <c r="H1446" t="s">
        <v>32</v>
      </c>
      <c r="I1446">
        <v>1</v>
      </c>
      <c r="J1446">
        <v>10</v>
      </c>
      <c r="K1446" s="5">
        <v>0.08</v>
      </c>
      <c r="L1446" s="5">
        <v>0.1</v>
      </c>
      <c r="M1446" s="6">
        <f t="shared" si="66"/>
        <v>-2.0000000000000004E-2</v>
      </c>
      <c r="N1446" s="8">
        <f t="shared" si="67"/>
        <v>467.8</v>
      </c>
      <c r="O1446">
        <v>500</v>
      </c>
      <c r="P1446" t="str">
        <f t="shared" si="68"/>
        <v>High</v>
      </c>
      <c r="Q1446" t="s">
        <v>26</v>
      </c>
      <c r="R1446">
        <v>310</v>
      </c>
      <c r="S1446" t="s">
        <v>34</v>
      </c>
      <c r="T1446">
        <v>7</v>
      </c>
      <c r="U1446">
        <v>2</v>
      </c>
      <c r="V1446" t="s">
        <v>49</v>
      </c>
      <c r="W1446">
        <v>72</v>
      </c>
      <c r="X1446">
        <v>3</v>
      </c>
      <c r="Y1446">
        <v>1</v>
      </c>
      <c r="Z1446" t="s">
        <v>37</v>
      </c>
      <c r="AA1446">
        <v>3666</v>
      </c>
      <c r="AB1446">
        <v>8</v>
      </c>
      <c r="AC1446">
        <v>11</v>
      </c>
      <c r="AD1446">
        <v>3</v>
      </c>
      <c r="AE1446">
        <v>4</v>
      </c>
      <c r="AF1446">
        <v>1</v>
      </c>
      <c r="AG1446">
        <v>14</v>
      </c>
      <c r="AH1446">
        <v>4</v>
      </c>
      <c r="AI1446">
        <v>9</v>
      </c>
      <c r="AJ1446">
        <v>9</v>
      </c>
      <c r="AK1446" t="str">
        <f>IF(Table2[[#This Row],[Alpha]]&gt;3%,"high performer",IF(Table2[[#This Row],[Alpha]]&gt;0%,"average performer","low performer"))</f>
        <v>low performer</v>
      </c>
      <c r="AL1446" s="8">
        <v>2784.3259332942998</v>
      </c>
      <c r="AM1446">
        <f>Table2[[#This Row],[Salary]]/Table2[[#This Row],[Market Salary]]</f>
        <v>0.84005969704580941</v>
      </c>
      <c r="AN1446" t="str">
        <f>IF(AND(Table2[[#This Row],[Alpha]]&gt;3%,Table2[[#This Row],[Salary]]&lt;MEDIAN(G:G)),"Underpaid",IF(AND(Table2[[#This Row],[Alpha]]&lt;0,Table2[[#This Row],[Salary]]&gt;MEDIAN(G:G)),"Overpaid","Fair"))</f>
        <v>Fair</v>
      </c>
      <c r="AO1446" t="str">
        <f>IF(AND(Table2[[#This Row],[Alpha]]&gt;3%,Table2[[#This Row],[Tenure]]&gt;5),"Ready Now",IF(AND(Table2[[#This Row],[Alpha]]&gt;0,Table2[[#This Row],[Tenure]]&gt;3),"Ready Soon","Not Ready"))</f>
        <v>Not Ready</v>
      </c>
    </row>
    <row r="1447" spans="1:41" x14ac:dyDescent="0.35">
      <c r="A1447">
        <v>41</v>
      </c>
      <c r="B1447" t="s">
        <v>32</v>
      </c>
      <c r="C1447">
        <v>1</v>
      </c>
      <c r="D1447" t="s">
        <v>29</v>
      </c>
      <c r="E1447" t="s">
        <v>42</v>
      </c>
      <c r="F1447">
        <v>2</v>
      </c>
      <c r="G1447" s="7">
        <v>13570</v>
      </c>
      <c r="H1447" t="s">
        <v>32</v>
      </c>
      <c r="I1447">
        <v>3</v>
      </c>
      <c r="J1447">
        <v>20</v>
      </c>
      <c r="K1447" s="5">
        <v>0.1</v>
      </c>
      <c r="L1447" s="5">
        <v>7.0000000000000007E-2</v>
      </c>
      <c r="M1447" s="6">
        <f t="shared" si="66"/>
        <v>0.03</v>
      </c>
      <c r="N1447" s="8">
        <f t="shared" si="67"/>
        <v>2714</v>
      </c>
      <c r="O1447">
        <v>500</v>
      </c>
      <c r="P1447" t="str">
        <f t="shared" si="68"/>
        <v>low</v>
      </c>
      <c r="Q1447" t="s">
        <v>26</v>
      </c>
      <c r="R1447">
        <v>582</v>
      </c>
      <c r="S1447" t="s">
        <v>34</v>
      </c>
      <c r="T1447">
        <v>28</v>
      </c>
      <c r="U1447">
        <v>4</v>
      </c>
      <c r="V1447" t="s">
        <v>28</v>
      </c>
      <c r="W1447">
        <v>60</v>
      </c>
      <c r="X1447">
        <v>2</v>
      </c>
      <c r="Y1447">
        <v>4</v>
      </c>
      <c r="Z1447" t="s">
        <v>37</v>
      </c>
      <c r="AA1447">
        <v>5640</v>
      </c>
      <c r="AB1447">
        <v>0</v>
      </c>
      <c r="AC1447">
        <v>23</v>
      </c>
      <c r="AD1447">
        <v>4</v>
      </c>
      <c r="AE1447">
        <v>3</v>
      </c>
      <c r="AF1447">
        <v>1</v>
      </c>
      <c r="AG1447">
        <v>21</v>
      </c>
      <c r="AH1447">
        <v>3</v>
      </c>
      <c r="AI1447">
        <v>7</v>
      </c>
      <c r="AJ1447">
        <v>0</v>
      </c>
      <c r="AK1447" t="str">
        <f>IF(Table2[[#This Row],[Alpha]]&gt;3%,"high performer",IF(Table2[[#This Row],[Alpha]]&gt;0%,"average performer","low performer"))</f>
        <v>average performer</v>
      </c>
      <c r="AL1447" s="8">
        <v>16769.711893093725</v>
      </c>
      <c r="AM1447">
        <f>Table2[[#This Row],[Salary]]/Table2[[#This Row],[Market Salary]]</f>
        <v>0.80919696691918341</v>
      </c>
      <c r="AN1447" t="str">
        <f>IF(AND(Table2[[#This Row],[Alpha]]&gt;3%,Table2[[#This Row],[Salary]]&lt;MEDIAN(G:G)),"Underpaid",IF(AND(Table2[[#This Row],[Alpha]]&lt;0,Table2[[#This Row],[Salary]]&gt;MEDIAN(G:G)),"Overpaid","Fair"))</f>
        <v>Fair</v>
      </c>
      <c r="AO1447" t="str">
        <f>IF(AND(Table2[[#This Row],[Alpha]]&gt;3%,Table2[[#This Row],[Tenure]]&gt;5),"Ready Now",IF(AND(Table2[[#This Row],[Alpha]]&gt;0,Table2[[#This Row],[Tenure]]&gt;3),"Ready Soon","Not Ready"))</f>
        <v>Ready Soon</v>
      </c>
    </row>
    <row r="1448" spans="1:41" x14ac:dyDescent="0.35">
      <c r="A1448">
        <v>34</v>
      </c>
      <c r="B1448" t="s">
        <v>32</v>
      </c>
      <c r="C1448">
        <v>4</v>
      </c>
      <c r="D1448" t="s">
        <v>29</v>
      </c>
      <c r="E1448" t="s">
        <v>30</v>
      </c>
      <c r="F1448">
        <v>3</v>
      </c>
      <c r="G1448" s="7">
        <v>6712</v>
      </c>
      <c r="H1448" t="s">
        <v>32</v>
      </c>
      <c r="I1448">
        <v>3</v>
      </c>
      <c r="J1448">
        <v>8</v>
      </c>
      <c r="K1448" s="5">
        <v>0.1</v>
      </c>
      <c r="L1448" s="5">
        <v>0.11</v>
      </c>
      <c r="M1448" s="6">
        <f t="shared" si="66"/>
        <v>-9.999999999999995E-3</v>
      </c>
      <c r="N1448" s="8">
        <f t="shared" si="67"/>
        <v>1342.4</v>
      </c>
      <c r="O1448">
        <v>500</v>
      </c>
      <c r="P1448" t="str">
        <f t="shared" si="68"/>
        <v>medium</v>
      </c>
      <c r="Q1448" t="s">
        <v>26</v>
      </c>
      <c r="R1448">
        <v>704</v>
      </c>
      <c r="S1448" t="s">
        <v>27</v>
      </c>
      <c r="T1448">
        <v>28</v>
      </c>
      <c r="U1448">
        <v>3</v>
      </c>
      <c r="V1448" t="s">
        <v>48</v>
      </c>
      <c r="W1448">
        <v>95</v>
      </c>
      <c r="X1448">
        <v>2</v>
      </c>
      <c r="Y1448">
        <v>2</v>
      </c>
      <c r="Z1448" t="s">
        <v>37</v>
      </c>
      <c r="AA1448">
        <v>8978</v>
      </c>
      <c r="AB1448">
        <v>1</v>
      </c>
      <c r="AC1448">
        <v>21</v>
      </c>
      <c r="AD1448">
        <v>4</v>
      </c>
      <c r="AE1448">
        <v>4</v>
      </c>
      <c r="AF1448">
        <v>2</v>
      </c>
      <c r="AG1448">
        <v>8</v>
      </c>
      <c r="AH1448">
        <v>2</v>
      </c>
      <c r="AI1448">
        <v>7</v>
      </c>
      <c r="AJ1448">
        <v>1</v>
      </c>
      <c r="AK1448" t="str">
        <f>IF(Table2[[#This Row],[Alpha]]&gt;3%,"high performer",IF(Table2[[#This Row],[Alpha]]&gt;0%,"average performer","low performer"))</f>
        <v>low performer</v>
      </c>
      <c r="AL1448" s="8">
        <v>8231.8934955748318</v>
      </c>
      <c r="AM1448">
        <f>Table2[[#This Row],[Salary]]/Table2[[#This Row],[Market Salary]]</f>
        <v>0.81536526239171203</v>
      </c>
      <c r="AN1448" t="str">
        <f>IF(AND(Table2[[#This Row],[Alpha]]&gt;3%,Table2[[#This Row],[Salary]]&lt;MEDIAN(G:G)),"Underpaid",IF(AND(Table2[[#This Row],[Alpha]]&lt;0,Table2[[#This Row],[Salary]]&gt;MEDIAN(G:G)),"Overpaid","Fair"))</f>
        <v>Overpaid</v>
      </c>
      <c r="AO1448" t="str">
        <f>IF(AND(Table2[[#This Row],[Alpha]]&gt;3%,Table2[[#This Row],[Tenure]]&gt;5),"Ready Now",IF(AND(Table2[[#This Row],[Alpha]]&gt;0,Table2[[#This Row],[Tenure]]&gt;3),"Ready Soon","Not Ready"))</f>
        <v>Not Ready</v>
      </c>
    </row>
    <row r="1449" spans="1:41" x14ac:dyDescent="0.35">
      <c r="A1449">
        <v>36</v>
      </c>
      <c r="B1449" t="s">
        <v>32</v>
      </c>
      <c r="C1449">
        <v>4</v>
      </c>
      <c r="D1449" t="s">
        <v>35</v>
      </c>
      <c r="E1449" t="s">
        <v>30</v>
      </c>
      <c r="F1449">
        <v>4</v>
      </c>
      <c r="G1449" s="7">
        <v>5406</v>
      </c>
      <c r="H1449" t="s">
        <v>32</v>
      </c>
      <c r="I1449">
        <v>2</v>
      </c>
      <c r="J1449">
        <v>15</v>
      </c>
      <c r="K1449" s="5">
        <v>0.12</v>
      </c>
      <c r="L1449" s="5">
        <v>7.0000000000000007E-2</v>
      </c>
      <c r="M1449" s="6">
        <f t="shared" si="66"/>
        <v>4.9999999999999989E-2</v>
      </c>
      <c r="N1449" s="8">
        <f t="shared" si="67"/>
        <v>1081.2</v>
      </c>
      <c r="O1449">
        <v>500</v>
      </c>
      <c r="P1449" t="str">
        <f t="shared" si="68"/>
        <v>low</v>
      </c>
      <c r="Q1449" t="s">
        <v>44</v>
      </c>
      <c r="R1449">
        <v>301</v>
      </c>
      <c r="S1449" t="s">
        <v>27</v>
      </c>
      <c r="T1449">
        <v>15</v>
      </c>
      <c r="U1449">
        <v>4</v>
      </c>
      <c r="V1449" t="s">
        <v>48</v>
      </c>
      <c r="W1449">
        <v>88</v>
      </c>
      <c r="X1449">
        <v>1</v>
      </c>
      <c r="Y1449">
        <v>2</v>
      </c>
      <c r="Z1449" t="s">
        <v>41</v>
      </c>
      <c r="AA1449">
        <v>10436</v>
      </c>
      <c r="AB1449">
        <v>1</v>
      </c>
      <c r="AC1449">
        <v>24</v>
      </c>
      <c r="AD1449">
        <v>4</v>
      </c>
      <c r="AE1449">
        <v>1</v>
      </c>
      <c r="AF1449">
        <v>1</v>
      </c>
      <c r="AG1449">
        <v>15</v>
      </c>
      <c r="AH1449">
        <v>4</v>
      </c>
      <c r="AI1449">
        <v>12</v>
      </c>
      <c r="AJ1449">
        <v>11</v>
      </c>
      <c r="AK1449" t="str">
        <f>IF(Table2[[#This Row],[Alpha]]&gt;3%,"high performer",IF(Table2[[#This Row],[Alpha]]&gt;0%,"average performer","low performer"))</f>
        <v>high performer</v>
      </c>
      <c r="AL1449" s="8">
        <v>6661.3536762431895</v>
      </c>
      <c r="AM1449">
        <f>Table2[[#This Row],[Salary]]/Table2[[#This Row],[Market Salary]]</f>
        <v>0.81154676102542977</v>
      </c>
      <c r="AN1449" t="str">
        <f>IF(AND(Table2[[#This Row],[Alpha]]&gt;3%,Table2[[#This Row],[Salary]]&lt;MEDIAN(G:G)),"Underpaid",IF(AND(Table2[[#This Row],[Alpha]]&lt;0,Table2[[#This Row],[Salary]]&gt;MEDIAN(G:G)),"Overpaid","Fair"))</f>
        <v>Fair</v>
      </c>
      <c r="AO1449" t="str">
        <f>IF(AND(Table2[[#This Row],[Alpha]]&gt;3%,Table2[[#This Row],[Tenure]]&gt;5),"Ready Now",IF(AND(Table2[[#This Row],[Alpha]]&gt;0,Table2[[#This Row],[Tenure]]&gt;3),"Ready Soon","Not Ready"))</f>
        <v>Ready Now</v>
      </c>
    </row>
    <row r="1450" spans="1:41" x14ac:dyDescent="0.35">
      <c r="A1450">
        <v>41</v>
      </c>
      <c r="B1450" t="s">
        <v>32</v>
      </c>
      <c r="C1450">
        <v>3</v>
      </c>
      <c r="D1450" t="s">
        <v>35</v>
      </c>
      <c r="E1450" t="s">
        <v>30</v>
      </c>
      <c r="F1450">
        <v>2</v>
      </c>
      <c r="G1450" s="7">
        <v>8938</v>
      </c>
      <c r="H1450" t="s">
        <v>32</v>
      </c>
      <c r="I1450">
        <v>3</v>
      </c>
      <c r="J1450">
        <v>5</v>
      </c>
      <c r="K1450" s="5">
        <v>0.1</v>
      </c>
      <c r="L1450" s="5">
        <v>0.1</v>
      </c>
      <c r="M1450" s="6">
        <f t="shared" si="66"/>
        <v>0</v>
      </c>
      <c r="N1450" s="8">
        <f t="shared" si="67"/>
        <v>1787.6000000000001</v>
      </c>
      <c r="O1450">
        <v>1200</v>
      </c>
      <c r="P1450" t="str">
        <f t="shared" si="68"/>
        <v>low</v>
      </c>
      <c r="Q1450" t="s">
        <v>26</v>
      </c>
      <c r="R1450">
        <v>930</v>
      </c>
      <c r="S1450" t="s">
        <v>27</v>
      </c>
      <c r="T1450">
        <v>3</v>
      </c>
      <c r="U1450">
        <v>3</v>
      </c>
      <c r="V1450" t="s">
        <v>28</v>
      </c>
      <c r="W1450">
        <v>57</v>
      </c>
      <c r="X1450">
        <v>2</v>
      </c>
      <c r="Y1450">
        <v>2</v>
      </c>
      <c r="Z1450" t="s">
        <v>41</v>
      </c>
      <c r="AA1450">
        <v>12227</v>
      </c>
      <c r="AB1450">
        <v>2</v>
      </c>
      <c r="AC1450">
        <v>11</v>
      </c>
      <c r="AD1450">
        <v>3</v>
      </c>
      <c r="AE1450">
        <v>3</v>
      </c>
      <c r="AF1450">
        <v>1</v>
      </c>
      <c r="AG1450">
        <v>14</v>
      </c>
      <c r="AH1450">
        <v>5</v>
      </c>
      <c r="AI1450">
        <v>4</v>
      </c>
      <c r="AJ1450">
        <v>0</v>
      </c>
      <c r="AK1450" t="str">
        <f>IF(Table2[[#This Row],[Alpha]]&gt;3%,"high performer",IF(Table2[[#This Row],[Alpha]]&gt;0%,"average performer","low performer"))</f>
        <v>low performer</v>
      </c>
      <c r="AL1450" s="8">
        <v>10397.775655291876</v>
      </c>
      <c r="AM1450">
        <f>Table2[[#This Row],[Salary]]/Table2[[#This Row],[Market Salary]]</f>
        <v>0.85960692905035574</v>
      </c>
      <c r="AN1450" t="str">
        <f>IF(AND(Table2[[#This Row],[Alpha]]&gt;3%,Table2[[#This Row],[Salary]]&lt;MEDIAN(G:G)),"Underpaid",IF(AND(Table2[[#This Row],[Alpha]]&lt;0,Table2[[#This Row],[Salary]]&gt;MEDIAN(G:G)),"Overpaid","Fair"))</f>
        <v>Fair</v>
      </c>
      <c r="AO1450" t="str">
        <f>IF(AND(Table2[[#This Row],[Alpha]]&gt;3%,Table2[[#This Row],[Tenure]]&gt;5),"Ready Now",IF(AND(Table2[[#This Row],[Alpha]]&gt;0,Table2[[#This Row],[Tenure]]&gt;3),"Ready Soon","Not Ready"))</f>
        <v>Not Ready</v>
      </c>
    </row>
    <row r="1451" spans="1:41" x14ac:dyDescent="0.35">
      <c r="A1451">
        <v>32</v>
      </c>
      <c r="B1451" t="s">
        <v>32</v>
      </c>
      <c r="C1451">
        <v>4</v>
      </c>
      <c r="D1451" t="s">
        <v>35</v>
      </c>
      <c r="E1451" t="s">
        <v>36</v>
      </c>
      <c r="F1451">
        <v>1</v>
      </c>
      <c r="G1451" s="7">
        <v>2439</v>
      </c>
      <c r="H1451" t="s">
        <v>32</v>
      </c>
      <c r="I1451">
        <v>3</v>
      </c>
      <c r="J1451">
        <v>4</v>
      </c>
      <c r="K1451" s="5">
        <v>0.08</v>
      </c>
      <c r="L1451" s="5">
        <v>0.1</v>
      </c>
      <c r="M1451" s="6">
        <f t="shared" si="66"/>
        <v>-2.0000000000000004E-2</v>
      </c>
      <c r="N1451" s="8">
        <f t="shared" si="67"/>
        <v>487.8</v>
      </c>
      <c r="O1451">
        <v>500</v>
      </c>
      <c r="P1451" t="str">
        <f t="shared" si="68"/>
        <v>medium</v>
      </c>
      <c r="Q1451" t="s">
        <v>26</v>
      </c>
      <c r="R1451">
        <v>529</v>
      </c>
      <c r="S1451" t="s">
        <v>34</v>
      </c>
      <c r="T1451">
        <v>2</v>
      </c>
      <c r="U1451">
        <v>3</v>
      </c>
      <c r="V1451" t="s">
        <v>49</v>
      </c>
      <c r="W1451">
        <v>78</v>
      </c>
      <c r="X1451">
        <v>3</v>
      </c>
      <c r="Y1451">
        <v>1</v>
      </c>
      <c r="Z1451" t="s">
        <v>31</v>
      </c>
      <c r="AA1451">
        <v>11288</v>
      </c>
      <c r="AB1451">
        <v>1</v>
      </c>
      <c r="AC1451">
        <v>14</v>
      </c>
      <c r="AD1451">
        <v>3</v>
      </c>
      <c r="AE1451">
        <v>4</v>
      </c>
      <c r="AF1451">
        <v>0</v>
      </c>
      <c r="AG1451">
        <v>4</v>
      </c>
      <c r="AH1451">
        <v>4</v>
      </c>
      <c r="AI1451">
        <v>2</v>
      </c>
      <c r="AJ1451">
        <v>1</v>
      </c>
      <c r="AK1451" t="str">
        <f>IF(Table2[[#This Row],[Alpha]]&gt;3%,"high performer",IF(Table2[[#This Row],[Alpha]]&gt;0%,"average performer","low performer"))</f>
        <v>low performer</v>
      </c>
      <c r="AL1451" s="8">
        <v>2978.1758164333651</v>
      </c>
      <c r="AM1451">
        <f>Table2[[#This Row],[Salary]]/Table2[[#This Row],[Market Salary]]</f>
        <v>0.81895769435161259</v>
      </c>
      <c r="AN1451" t="str">
        <f>IF(AND(Table2[[#This Row],[Alpha]]&gt;3%,Table2[[#This Row],[Salary]]&lt;MEDIAN(G:G)),"Underpaid",IF(AND(Table2[[#This Row],[Alpha]]&lt;0,Table2[[#This Row],[Salary]]&gt;MEDIAN(G:G)),"Overpaid","Fair"))</f>
        <v>Fair</v>
      </c>
      <c r="AO1451" t="str">
        <f>IF(AND(Table2[[#This Row],[Alpha]]&gt;3%,Table2[[#This Row],[Tenure]]&gt;5),"Ready Now",IF(AND(Table2[[#This Row],[Alpha]]&gt;0,Table2[[#This Row],[Tenure]]&gt;3),"Ready Soon","Not Ready"))</f>
        <v>Not Ready</v>
      </c>
    </row>
    <row r="1452" spans="1:41" x14ac:dyDescent="0.35">
      <c r="A1452">
        <v>35</v>
      </c>
      <c r="B1452" t="s">
        <v>32</v>
      </c>
      <c r="C1452">
        <v>3</v>
      </c>
      <c r="D1452" t="s">
        <v>29</v>
      </c>
      <c r="E1452" t="s">
        <v>50</v>
      </c>
      <c r="F1452">
        <v>4</v>
      </c>
      <c r="G1452" s="7">
        <v>8837</v>
      </c>
      <c r="H1452" t="s">
        <v>25</v>
      </c>
      <c r="I1452">
        <v>3</v>
      </c>
      <c r="J1452">
        <v>9</v>
      </c>
      <c r="K1452" s="5">
        <v>0.15</v>
      </c>
      <c r="L1452" s="5">
        <v>0.09</v>
      </c>
      <c r="M1452" s="6">
        <f t="shared" si="66"/>
        <v>0.06</v>
      </c>
      <c r="N1452" s="8">
        <f t="shared" si="67"/>
        <v>1767.4</v>
      </c>
      <c r="O1452">
        <v>1200</v>
      </c>
      <c r="P1452" t="str">
        <f t="shared" si="68"/>
        <v>low</v>
      </c>
      <c r="Q1452" t="s">
        <v>26</v>
      </c>
      <c r="R1452">
        <v>1146</v>
      </c>
      <c r="S1452" t="s">
        <v>50</v>
      </c>
      <c r="T1452">
        <v>26</v>
      </c>
      <c r="U1452">
        <v>4</v>
      </c>
      <c r="V1452" t="s">
        <v>28</v>
      </c>
      <c r="W1452">
        <v>31</v>
      </c>
      <c r="X1452">
        <v>3</v>
      </c>
      <c r="Y1452">
        <v>3</v>
      </c>
      <c r="Z1452" t="s">
        <v>31</v>
      </c>
      <c r="AA1452">
        <v>16642</v>
      </c>
      <c r="AB1452">
        <v>1</v>
      </c>
      <c r="AC1452">
        <v>16</v>
      </c>
      <c r="AD1452">
        <v>3</v>
      </c>
      <c r="AE1452">
        <v>3</v>
      </c>
      <c r="AF1452">
        <v>0</v>
      </c>
      <c r="AG1452">
        <v>9</v>
      </c>
      <c r="AH1452">
        <v>2</v>
      </c>
      <c r="AI1452">
        <v>0</v>
      </c>
      <c r="AJ1452">
        <v>1</v>
      </c>
      <c r="AK1452" t="str">
        <f>IF(Table2[[#This Row],[Alpha]]&gt;3%,"high performer",IF(Table2[[#This Row],[Alpha]]&gt;0%,"average performer","low performer"))</f>
        <v>high performer</v>
      </c>
      <c r="AL1452" s="8">
        <v>11108.144842623495</v>
      </c>
      <c r="AM1452">
        <f>Table2[[#This Row],[Salary]]/Table2[[#This Row],[Market Salary]]</f>
        <v>0.795542381306661</v>
      </c>
      <c r="AN1452" t="str">
        <f>IF(AND(Table2[[#This Row],[Alpha]]&gt;3%,Table2[[#This Row],[Salary]]&lt;MEDIAN(G:G)),"Underpaid",IF(AND(Table2[[#This Row],[Alpha]]&lt;0,Table2[[#This Row],[Salary]]&gt;MEDIAN(G:G)),"Overpaid","Fair"))</f>
        <v>Fair</v>
      </c>
      <c r="AO1452" t="str">
        <f>IF(AND(Table2[[#This Row],[Alpha]]&gt;3%,Table2[[#This Row],[Tenure]]&gt;5),"Ready Now",IF(AND(Table2[[#This Row],[Alpha]]&gt;0,Table2[[#This Row],[Tenure]]&gt;3),"Ready Soon","Not Ready"))</f>
        <v>Ready Now</v>
      </c>
    </row>
    <row r="1453" spans="1:41" x14ac:dyDescent="0.35">
      <c r="A1453">
        <v>38</v>
      </c>
      <c r="B1453" t="s">
        <v>32</v>
      </c>
      <c r="C1453">
        <v>1</v>
      </c>
      <c r="D1453" t="s">
        <v>29</v>
      </c>
      <c r="E1453" t="s">
        <v>30</v>
      </c>
      <c r="F1453">
        <v>4</v>
      </c>
      <c r="G1453" s="7">
        <v>5343</v>
      </c>
      <c r="H1453" t="s">
        <v>32</v>
      </c>
      <c r="I1453">
        <v>3</v>
      </c>
      <c r="J1453">
        <v>10</v>
      </c>
      <c r="K1453" s="5">
        <v>0.15</v>
      </c>
      <c r="L1453" s="5">
        <v>0.1</v>
      </c>
      <c r="M1453" s="6">
        <f t="shared" si="66"/>
        <v>4.9999999999999989E-2</v>
      </c>
      <c r="N1453" s="8">
        <f t="shared" si="67"/>
        <v>1068.6000000000001</v>
      </c>
      <c r="O1453">
        <v>3000</v>
      </c>
      <c r="P1453" t="str">
        <f t="shared" si="68"/>
        <v>medium</v>
      </c>
      <c r="Q1453" t="s">
        <v>26</v>
      </c>
      <c r="R1453">
        <v>345</v>
      </c>
      <c r="S1453" t="s">
        <v>27</v>
      </c>
      <c r="T1453">
        <v>10</v>
      </c>
      <c r="U1453">
        <v>2</v>
      </c>
      <c r="V1453" t="s">
        <v>28</v>
      </c>
      <c r="W1453">
        <v>100</v>
      </c>
      <c r="X1453">
        <v>3</v>
      </c>
      <c r="Y1453">
        <v>2</v>
      </c>
      <c r="Z1453" t="s">
        <v>37</v>
      </c>
      <c r="AA1453">
        <v>5982</v>
      </c>
      <c r="AB1453">
        <v>1</v>
      </c>
      <c r="AC1453">
        <v>11</v>
      </c>
      <c r="AD1453">
        <v>3</v>
      </c>
      <c r="AE1453">
        <v>3</v>
      </c>
      <c r="AF1453">
        <v>1</v>
      </c>
      <c r="AG1453">
        <v>10</v>
      </c>
      <c r="AH1453">
        <v>1</v>
      </c>
      <c r="AI1453">
        <v>7</v>
      </c>
      <c r="AJ1453">
        <v>1</v>
      </c>
      <c r="AK1453" t="str">
        <f>IF(Table2[[#This Row],[Alpha]]&gt;3%,"high performer",IF(Table2[[#This Row],[Alpha]]&gt;0%,"average performer","low performer"))</f>
        <v>high performer</v>
      </c>
      <c r="AL1453" s="8">
        <v>6793.0371018049045</v>
      </c>
      <c r="AM1453">
        <f>Table2[[#This Row],[Salary]]/Table2[[#This Row],[Market Salary]]</f>
        <v>0.78654067686166018</v>
      </c>
      <c r="AN1453" t="str">
        <f>IF(AND(Table2[[#This Row],[Alpha]]&gt;3%,Table2[[#This Row],[Salary]]&lt;MEDIAN(G:G)),"Underpaid",IF(AND(Table2[[#This Row],[Alpha]]&lt;0,Table2[[#This Row],[Salary]]&gt;MEDIAN(G:G)),"Overpaid","Fair"))</f>
        <v>Fair</v>
      </c>
      <c r="AO1453" t="str">
        <f>IF(AND(Table2[[#This Row],[Alpha]]&gt;3%,Table2[[#This Row],[Tenure]]&gt;5),"Ready Now",IF(AND(Table2[[#This Row],[Alpha]]&gt;0,Table2[[#This Row],[Tenure]]&gt;3),"Ready Soon","Not Ready"))</f>
        <v>Ready Now</v>
      </c>
    </row>
    <row r="1454" spans="1:41" x14ac:dyDescent="0.35">
      <c r="A1454">
        <v>50</v>
      </c>
      <c r="B1454" t="s">
        <v>25</v>
      </c>
      <c r="C1454">
        <v>2</v>
      </c>
      <c r="D1454" t="s">
        <v>35</v>
      </c>
      <c r="E1454" t="s">
        <v>30</v>
      </c>
      <c r="F1454">
        <v>3</v>
      </c>
      <c r="G1454" s="7">
        <v>6728</v>
      </c>
      <c r="H1454" t="s">
        <v>32</v>
      </c>
      <c r="I1454">
        <v>3</v>
      </c>
      <c r="J1454">
        <v>6</v>
      </c>
      <c r="K1454" s="5">
        <v>0.1</v>
      </c>
      <c r="L1454" s="5">
        <v>7.0000000000000007E-2</v>
      </c>
      <c r="M1454" s="6">
        <f t="shared" si="66"/>
        <v>0.03</v>
      </c>
      <c r="N1454" s="8">
        <f t="shared" si="67"/>
        <v>1345.6000000000001</v>
      </c>
      <c r="O1454">
        <v>4500</v>
      </c>
      <c r="P1454" t="str">
        <f t="shared" si="68"/>
        <v>low</v>
      </c>
      <c r="Q1454" t="s">
        <v>33</v>
      </c>
      <c r="R1454">
        <v>878</v>
      </c>
      <c r="S1454" t="s">
        <v>27</v>
      </c>
      <c r="T1454">
        <v>1</v>
      </c>
      <c r="U1454">
        <v>4</v>
      </c>
      <c r="V1454" t="s">
        <v>28</v>
      </c>
      <c r="W1454">
        <v>94</v>
      </c>
      <c r="X1454">
        <v>3</v>
      </c>
      <c r="Y1454">
        <v>2</v>
      </c>
      <c r="Z1454" t="s">
        <v>41</v>
      </c>
      <c r="AA1454">
        <v>14255</v>
      </c>
      <c r="AB1454">
        <v>7</v>
      </c>
      <c r="AC1454">
        <v>12</v>
      </c>
      <c r="AD1454">
        <v>3</v>
      </c>
      <c r="AE1454">
        <v>4</v>
      </c>
      <c r="AF1454">
        <v>2</v>
      </c>
      <c r="AG1454">
        <v>12</v>
      </c>
      <c r="AH1454">
        <v>3</v>
      </c>
      <c r="AI1454">
        <v>3</v>
      </c>
      <c r="AJ1454">
        <v>0</v>
      </c>
      <c r="AK1454" t="str">
        <f>IF(Table2[[#This Row],[Alpha]]&gt;3%,"high performer",IF(Table2[[#This Row],[Alpha]]&gt;0%,"average performer","low performer"))</f>
        <v>average performer</v>
      </c>
      <c r="AL1454" s="8">
        <v>8110.6903240636975</v>
      </c>
      <c r="AM1454">
        <f>Table2[[#This Row],[Salary]]/Table2[[#This Row],[Market Salary]]</f>
        <v>0.82952248590217059</v>
      </c>
      <c r="AN1454" t="str">
        <f>IF(AND(Table2[[#This Row],[Alpha]]&gt;3%,Table2[[#This Row],[Salary]]&lt;MEDIAN(G:G)),"Underpaid",IF(AND(Table2[[#This Row],[Alpha]]&lt;0,Table2[[#This Row],[Salary]]&gt;MEDIAN(G:G)),"Overpaid","Fair"))</f>
        <v>Fair</v>
      </c>
      <c r="AO1454" t="str">
        <f>IF(AND(Table2[[#This Row],[Alpha]]&gt;3%,Table2[[#This Row],[Tenure]]&gt;5),"Ready Now",IF(AND(Table2[[#This Row],[Alpha]]&gt;0,Table2[[#This Row],[Tenure]]&gt;3),"Ready Soon","Not Ready"))</f>
        <v>Ready Soon</v>
      </c>
    </row>
    <row r="1455" spans="1:41" x14ac:dyDescent="0.35">
      <c r="A1455">
        <v>36</v>
      </c>
      <c r="B1455" t="s">
        <v>32</v>
      </c>
      <c r="C1455">
        <v>2</v>
      </c>
      <c r="D1455" t="s">
        <v>29</v>
      </c>
      <c r="E1455" t="s">
        <v>30</v>
      </c>
      <c r="F1455">
        <v>4</v>
      </c>
      <c r="G1455" s="7">
        <v>6652</v>
      </c>
      <c r="H1455" t="s">
        <v>32</v>
      </c>
      <c r="I1455">
        <v>2</v>
      </c>
      <c r="J1455">
        <v>6</v>
      </c>
      <c r="K1455" s="5">
        <v>0.15</v>
      </c>
      <c r="L1455" s="5">
        <v>0.11</v>
      </c>
      <c r="M1455" s="6">
        <f t="shared" si="66"/>
        <v>3.9999999999999994E-2</v>
      </c>
      <c r="N1455" s="8">
        <f t="shared" si="67"/>
        <v>1330.4</v>
      </c>
      <c r="O1455">
        <v>3000</v>
      </c>
      <c r="P1455" t="str">
        <f t="shared" si="68"/>
        <v>low</v>
      </c>
      <c r="Q1455" t="s">
        <v>26</v>
      </c>
      <c r="R1455">
        <v>1120</v>
      </c>
      <c r="S1455" t="s">
        <v>27</v>
      </c>
      <c r="T1455">
        <v>11</v>
      </c>
      <c r="U1455">
        <v>4</v>
      </c>
      <c r="V1455" t="s">
        <v>48</v>
      </c>
      <c r="W1455">
        <v>100</v>
      </c>
      <c r="X1455">
        <v>2</v>
      </c>
      <c r="Y1455">
        <v>2</v>
      </c>
      <c r="Z1455" t="s">
        <v>37</v>
      </c>
      <c r="AA1455">
        <v>14369</v>
      </c>
      <c r="AB1455">
        <v>4</v>
      </c>
      <c r="AC1455">
        <v>13</v>
      </c>
      <c r="AD1455">
        <v>3</v>
      </c>
      <c r="AE1455">
        <v>1</v>
      </c>
      <c r="AF1455">
        <v>1</v>
      </c>
      <c r="AG1455">
        <v>8</v>
      </c>
      <c r="AH1455">
        <v>2</v>
      </c>
      <c r="AI1455">
        <v>3</v>
      </c>
      <c r="AJ1455">
        <v>0</v>
      </c>
      <c r="AK1455" t="str">
        <f>IF(Table2[[#This Row],[Alpha]]&gt;3%,"high performer",IF(Table2[[#This Row],[Alpha]]&gt;0%,"average performer","low performer"))</f>
        <v>high performer</v>
      </c>
      <c r="AL1455" s="8">
        <v>8284.1086690924822</v>
      </c>
      <c r="AM1455">
        <f>Table2[[#This Row],[Salary]]/Table2[[#This Row],[Market Salary]]</f>
        <v>0.8029831893463949</v>
      </c>
      <c r="AN1455" t="str">
        <f>IF(AND(Table2[[#This Row],[Alpha]]&gt;3%,Table2[[#This Row],[Salary]]&lt;MEDIAN(G:G)),"Underpaid",IF(AND(Table2[[#This Row],[Alpha]]&lt;0,Table2[[#This Row],[Salary]]&gt;MEDIAN(G:G)),"Overpaid","Fair"))</f>
        <v>Fair</v>
      </c>
      <c r="AO1455" t="str">
        <f>IF(AND(Table2[[#This Row],[Alpha]]&gt;3%,Table2[[#This Row],[Tenure]]&gt;5),"Ready Now",IF(AND(Table2[[#This Row],[Alpha]]&gt;0,Table2[[#This Row],[Tenure]]&gt;3),"Ready Soon","Not Ready"))</f>
        <v>Ready Now</v>
      </c>
    </row>
    <row r="1456" spans="1:41" x14ac:dyDescent="0.35">
      <c r="A1456">
        <v>45</v>
      </c>
      <c r="B1456" t="s">
        <v>32</v>
      </c>
      <c r="C1456">
        <v>4</v>
      </c>
      <c r="D1456" t="s">
        <v>29</v>
      </c>
      <c r="E1456" t="s">
        <v>30</v>
      </c>
      <c r="F1456">
        <v>3</v>
      </c>
      <c r="G1456" s="7">
        <v>4850</v>
      </c>
      <c r="H1456" t="s">
        <v>32</v>
      </c>
      <c r="I1456">
        <v>3</v>
      </c>
      <c r="J1456">
        <v>5</v>
      </c>
      <c r="K1456" s="5">
        <v>0.08</v>
      </c>
      <c r="L1456" s="5">
        <v>0.1</v>
      </c>
      <c r="M1456" s="6">
        <f t="shared" si="66"/>
        <v>-2.0000000000000004E-2</v>
      </c>
      <c r="N1456" s="8">
        <f t="shared" si="67"/>
        <v>970</v>
      </c>
      <c r="O1456">
        <v>500</v>
      </c>
      <c r="P1456" t="str">
        <f t="shared" si="68"/>
        <v>low</v>
      </c>
      <c r="Q1456" t="s">
        <v>26</v>
      </c>
      <c r="R1456">
        <v>374</v>
      </c>
      <c r="S1456" t="s">
        <v>27</v>
      </c>
      <c r="T1456">
        <v>20</v>
      </c>
      <c r="U1456">
        <v>3</v>
      </c>
      <c r="V1456" t="s">
        <v>28</v>
      </c>
      <c r="W1456">
        <v>50</v>
      </c>
      <c r="X1456">
        <v>3</v>
      </c>
      <c r="Y1456">
        <v>2</v>
      </c>
      <c r="Z1456" t="s">
        <v>31</v>
      </c>
      <c r="AA1456">
        <v>23333</v>
      </c>
      <c r="AB1456">
        <v>8</v>
      </c>
      <c r="AC1456">
        <v>15</v>
      </c>
      <c r="AD1456">
        <v>3</v>
      </c>
      <c r="AE1456">
        <v>3</v>
      </c>
      <c r="AF1456">
        <v>0</v>
      </c>
      <c r="AG1456">
        <v>8</v>
      </c>
      <c r="AH1456">
        <v>3</v>
      </c>
      <c r="AI1456">
        <v>3</v>
      </c>
      <c r="AJ1456">
        <v>0</v>
      </c>
      <c r="AK1456" t="str">
        <f>IF(Table2[[#This Row],[Alpha]]&gt;3%,"high performer",IF(Table2[[#This Row],[Alpha]]&gt;0%,"average performer","low performer"))</f>
        <v>low performer</v>
      </c>
      <c r="AL1456" s="8">
        <v>6060.1924043065919</v>
      </c>
      <c r="AM1456">
        <f>Table2[[#This Row],[Salary]]/Table2[[#This Row],[Market Salary]]</f>
        <v>0.80030462342308051</v>
      </c>
      <c r="AN1456" t="str">
        <f>IF(AND(Table2[[#This Row],[Alpha]]&gt;3%,Table2[[#This Row],[Salary]]&lt;MEDIAN(G:G)),"Underpaid",IF(AND(Table2[[#This Row],[Alpha]]&lt;0,Table2[[#This Row],[Salary]]&gt;MEDIAN(G:G)),"Overpaid","Fair"))</f>
        <v>Fair</v>
      </c>
      <c r="AO1456" t="str">
        <f>IF(AND(Table2[[#This Row],[Alpha]]&gt;3%,Table2[[#This Row],[Tenure]]&gt;5),"Ready Now",IF(AND(Table2[[#This Row],[Alpha]]&gt;0,Table2[[#This Row],[Tenure]]&gt;3),"Ready Soon","Not Ready"))</f>
        <v>Not Ready</v>
      </c>
    </row>
    <row r="1457" spans="1:41" x14ac:dyDescent="0.35">
      <c r="A1457">
        <v>40</v>
      </c>
      <c r="B1457" t="s">
        <v>32</v>
      </c>
      <c r="C1457">
        <v>3</v>
      </c>
      <c r="D1457" t="s">
        <v>35</v>
      </c>
      <c r="E1457" t="s">
        <v>36</v>
      </c>
      <c r="F1457">
        <v>3</v>
      </c>
      <c r="G1457" s="7">
        <v>2809</v>
      </c>
      <c r="H1457" t="s">
        <v>32</v>
      </c>
      <c r="I1457">
        <v>3</v>
      </c>
      <c r="J1457">
        <v>2</v>
      </c>
      <c r="K1457" s="5">
        <v>0.08</v>
      </c>
      <c r="L1457" s="5">
        <v>0.11</v>
      </c>
      <c r="M1457" s="6">
        <f t="shared" si="66"/>
        <v>-0.03</v>
      </c>
      <c r="N1457" s="8">
        <f t="shared" si="67"/>
        <v>561.80000000000007</v>
      </c>
      <c r="O1457">
        <v>1200</v>
      </c>
      <c r="P1457" t="str">
        <f t="shared" si="68"/>
        <v>low</v>
      </c>
      <c r="Q1457" t="s">
        <v>26</v>
      </c>
      <c r="R1457">
        <v>1322</v>
      </c>
      <c r="S1457" t="s">
        <v>34</v>
      </c>
      <c r="T1457">
        <v>2</v>
      </c>
      <c r="U1457">
        <v>4</v>
      </c>
      <c r="V1457" t="s">
        <v>28</v>
      </c>
      <c r="W1457">
        <v>52</v>
      </c>
      <c r="X1457">
        <v>2</v>
      </c>
      <c r="Y1457">
        <v>1</v>
      </c>
      <c r="Z1457" t="s">
        <v>31</v>
      </c>
      <c r="AA1457">
        <v>2725</v>
      </c>
      <c r="AB1457">
        <v>2</v>
      </c>
      <c r="AC1457">
        <v>14</v>
      </c>
      <c r="AD1457">
        <v>3</v>
      </c>
      <c r="AE1457">
        <v>4</v>
      </c>
      <c r="AF1457">
        <v>0</v>
      </c>
      <c r="AG1457">
        <v>8</v>
      </c>
      <c r="AH1457">
        <v>2</v>
      </c>
      <c r="AI1457">
        <v>2</v>
      </c>
      <c r="AJ1457">
        <v>2</v>
      </c>
      <c r="AK1457" t="str">
        <f>IF(Table2[[#This Row],[Alpha]]&gt;3%,"high performer",IF(Table2[[#This Row],[Alpha]]&gt;0%,"average performer","low performer"))</f>
        <v>low performer</v>
      </c>
      <c r="AL1457" s="8">
        <v>2992.9461119520238</v>
      </c>
      <c r="AM1457">
        <f>Table2[[#This Row],[Salary]]/Table2[[#This Row],[Market Salary]]</f>
        <v>0.93854011897593015</v>
      </c>
      <c r="AN1457" t="str">
        <f>IF(AND(Table2[[#This Row],[Alpha]]&gt;3%,Table2[[#This Row],[Salary]]&lt;MEDIAN(G:G)),"Underpaid",IF(AND(Table2[[#This Row],[Alpha]]&lt;0,Table2[[#This Row],[Salary]]&gt;MEDIAN(G:G)),"Overpaid","Fair"))</f>
        <v>Fair</v>
      </c>
      <c r="AO1457" t="str">
        <f>IF(AND(Table2[[#This Row],[Alpha]]&gt;3%,Table2[[#This Row],[Tenure]]&gt;5),"Ready Now",IF(AND(Table2[[#This Row],[Alpha]]&gt;0,Table2[[#This Row],[Tenure]]&gt;3),"Ready Soon","Not Ready"))</f>
        <v>Not Ready</v>
      </c>
    </row>
    <row r="1458" spans="1:41" x14ac:dyDescent="0.35">
      <c r="A1458">
        <v>35</v>
      </c>
      <c r="B1458" t="s">
        <v>32</v>
      </c>
      <c r="C1458">
        <v>3</v>
      </c>
      <c r="D1458" t="s">
        <v>35</v>
      </c>
      <c r="E1458" t="s">
        <v>43</v>
      </c>
      <c r="F1458">
        <v>3</v>
      </c>
      <c r="G1458" s="7">
        <v>5689</v>
      </c>
      <c r="H1458" t="s">
        <v>25</v>
      </c>
      <c r="I1458">
        <v>4</v>
      </c>
      <c r="J1458">
        <v>10</v>
      </c>
      <c r="K1458" s="5">
        <v>0.15</v>
      </c>
      <c r="L1458" s="5">
        <v>0.09</v>
      </c>
      <c r="M1458" s="6">
        <f t="shared" si="66"/>
        <v>0.06</v>
      </c>
      <c r="N1458" s="8">
        <f t="shared" si="67"/>
        <v>1137.8</v>
      </c>
      <c r="O1458">
        <v>4500</v>
      </c>
      <c r="P1458" t="str">
        <f t="shared" si="68"/>
        <v>low</v>
      </c>
      <c r="Q1458" t="s">
        <v>33</v>
      </c>
      <c r="R1458">
        <v>1199</v>
      </c>
      <c r="S1458" t="s">
        <v>34</v>
      </c>
      <c r="T1458">
        <v>18</v>
      </c>
      <c r="U1458">
        <v>4</v>
      </c>
      <c r="V1458" t="s">
        <v>28</v>
      </c>
      <c r="W1458">
        <v>80</v>
      </c>
      <c r="X1458">
        <v>3</v>
      </c>
      <c r="Y1458">
        <v>2</v>
      </c>
      <c r="Z1458" t="s">
        <v>37</v>
      </c>
      <c r="AA1458">
        <v>24594</v>
      </c>
      <c r="AB1458">
        <v>1</v>
      </c>
      <c r="AC1458">
        <v>14</v>
      </c>
      <c r="AD1458">
        <v>3</v>
      </c>
      <c r="AE1458">
        <v>4</v>
      </c>
      <c r="AF1458">
        <v>2</v>
      </c>
      <c r="AG1458">
        <v>10</v>
      </c>
      <c r="AH1458">
        <v>2</v>
      </c>
      <c r="AI1458">
        <v>2</v>
      </c>
      <c r="AJ1458">
        <v>0</v>
      </c>
      <c r="AK1458" t="str">
        <f>IF(Table2[[#This Row],[Alpha]]&gt;3%,"high performer",IF(Table2[[#This Row],[Alpha]]&gt;0%,"average performer","low performer"))</f>
        <v>high performer</v>
      </c>
      <c r="AL1458" s="8">
        <v>5923.7440652413161</v>
      </c>
      <c r="AM1458">
        <f>Table2[[#This Row],[Salary]]/Table2[[#This Row],[Market Salary]]</f>
        <v>0.96037234852553455</v>
      </c>
      <c r="AN1458" t="str">
        <f>IF(AND(Table2[[#This Row],[Alpha]]&gt;3%,Table2[[#This Row],[Salary]]&lt;MEDIAN(G:G)),"Underpaid",IF(AND(Table2[[#This Row],[Alpha]]&lt;0,Table2[[#This Row],[Salary]]&gt;MEDIAN(G:G)),"Overpaid","Fair"))</f>
        <v>Fair</v>
      </c>
      <c r="AO1458" t="str">
        <f>IF(AND(Table2[[#This Row],[Alpha]]&gt;3%,Table2[[#This Row],[Tenure]]&gt;5),"Ready Now",IF(AND(Table2[[#This Row],[Alpha]]&gt;0,Table2[[#This Row],[Tenure]]&gt;3),"Ready Soon","Not Ready"))</f>
        <v>Ready Now</v>
      </c>
    </row>
    <row r="1459" spans="1:41" x14ac:dyDescent="0.35">
      <c r="A1459">
        <v>40</v>
      </c>
      <c r="B1459" t="s">
        <v>32</v>
      </c>
      <c r="C1459">
        <v>3</v>
      </c>
      <c r="D1459" t="s">
        <v>29</v>
      </c>
      <c r="E1459" t="s">
        <v>36</v>
      </c>
      <c r="F1459">
        <v>3</v>
      </c>
      <c r="G1459" s="7">
        <v>2001</v>
      </c>
      <c r="H1459" t="s">
        <v>32</v>
      </c>
      <c r="I1459">
        <v>3</v>
      </c>
      <c r="J1459">
        <v>5</v>
      </c>
      <c r="K1459" s="5">
        <v>0.15</v>
      </c>
      <c r="L1459" s="5">
        <v>0.11</v>
      </c>
      <c r="M1459" s="6">
        <f t="shared" si="66"/>
        <v>3.9999999999999994E-2</v>
      </c>
      <c r="N1459" s="8">
        <f t="shared" si="67"/>
        <v>400.20000000000005</v>
      </c>
      <c r="O1459">
        <v>1200</v>
      </c>
      <c r="P1459" t="str">
        <f t="shared" si="68"/>
        <v>low</v>
      </c>
      <c r="Q1459" t="s">
        <v>26</v>
      </c>
      <c r="R1459">
        <v>1194</v>
      </c>
      <c r="S1459" t="s">
        <v>34</v>
      </c>
      <c r="T1459">
        <v>2</v>
      </c>
      <c r="U1459">
        <v>4</v>
      </c>
      <c r="V1459" t="s">
        <v>40</v>
      </c>
      <c r="W1459">
        <v>98</v>
      </c>
      <c r="X1459">
        <v>3</v>
      </c>
      <c r="Y1459">
        <v>1</v>
      </c>
      <c r="Z1459" t="s">
        <v>37</v>
      </c>
      <c r="AA1459">
        <v>12549</v>
      </c>
      <c r="AB1459">
        <v>2</v>
      </c>
      <c r="AC1459">
        <v>14</v>
      </c>
      <c r="AD1459">
        <v>3</v>
      </c>
      <c r="AE1459">
        <v>2</v>
      </c>
      <c r="AF1459">
        <v>3</v>
      </c>
      <c r="AG1459">
        <v>20</v>
      </c>
      <c r="AH1459">
        <v>2</v>
      </c>
      <c r="AI1459">
        <v>3</v>
      </c>
      <c r="AJ1459">
        <v>0</v>
      </c>
      <c r="AK1459" t="str">
        <f>IF(Table2[[#This Row],[Alpha]]&gt;3%,"high performer",IF(Table2[[#This Row],[Alpha]]&gt;0%,"average performer","low performer"))</f>
        <v>high performer</v>
      </c>
      <c r="AL1459" s="8">
        <v>2379.8494218167339</v>
      </c>
      <c r="AM1459">
        <f>Table2[[#This Row],[Salary]]/Table2[[#This Row],[Market Salary]]</f>
        <v>0.84080949897765922</v>
      </c>
      <c r="AN1459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459" t="str">
        <f>IF(AND(Table2[[#This Row],[Alpha]]&gt;3%,Table2[[#This Row],[Tenure]]&gt;5),"Ready Now",IF(AND(Table2[[#This Row],[Alpha]]&gt;0,Table2[[#This Row],[Tenure]]&gt;3),"Ready Soon","Not Ready"))</f>
        <v>Ready Soon</v>
      </c>
    </row>
    <row r="1460" spans="1:41" x14ac:dyDescent="0.35">
      <c r="A1460">
        <v>35</v>
      </c>
      <c r="B1460" t="s">
        <v>32</v>
      </c>
      <c r="C1460">
        <v>3</v>
      </c>
      <c r="D1460" t="s">
        <v>29</v>
      </c>
      <c r="E1460" t="s">
        <v>36</v>
      </c>
      <c r="F1460">
        <v>4</v>
      </c>
      <c r="G1460" s="7">
        <v>2977</v>
      </c>
      <c r="H1460" t="s">
        <v>32</v>
      </c>
      <c r="I1460">
        <v>3</v>
      </c>
      <c r="J1460">
        <v>4</v>
      </c>
      <c r="K1460" s="5">
        <v>0.08</v>
      </c>
      <c r="L1460" s="5">
        <v>0.09</v>
      </c>
      <c r="M1460" s="6">
        <f t="shared" si="66"/>
        <v>-9.999999999999995E-3</v>
      </c>
      <c r="N1460" s="8">
        <f t="shared" si="67"/>
        <v>595.4</v>
      </c>
      <c r="O1460">
        <v>500</v>
      </c>
      <c r="P1460" t="str">
        <f t="shared" si="68"/>
        <v>low</v>
      </c>
      <c r="Q1460" t="s">
        <v>26</v>
      </c>
      <c r="R1460">
        <v>287</v>
      </c>
      <c r="S1460" t="s">
        <v>34</v>
      </c>
      <c r="T1460">
        <v>1</v>
      </c>
      <c r="U1460">
        <v>4</v>
      </c>
      <c r="V1460" t="s">
        <v>28</v>
      </c>
      <c r="W1460">
        <v>62</v>
      </c>
      <c r="X1460">
        <v>1</v>
      </c>
      <c r="Y1460">
        <v>1</v>
      </c>
      <c r="Z1460" t="s">
        <v>37</v>
      </c>
      <c r="AA1460">
        <v>8952</v>
      </c>
      <c r="AB1460">
        <v>1</v>
      </c>
      <c r="AC1460">
        <v>12</v>
      </c>
      <c r="AD1460">
        <v>3</v>
      </c>
      <c r="AE1460">
        <v>4</v>
      </c>
      <c r="AF1460">
        <v>1</v>
      </c>
      <c r="AG1460">
        <v>4</v>
      </c>
      <c r="AH1460">
        <v>5</v>
      </c>
      <c r="AI1460">
        <v>3</v>
      </c>
      <c r="AJ1460">
        <v>1</v>
      </c>
      <c r="AK1460" t="str">
        <f>IF(Table2[[#This Row],[Alpha]]&gt;3%,"high performer",IF(Table2[[#This Row],[Alpha]]&gt;0%,"average performer","low performer"))</f>
        <v>low performer</v>
      </c>
      <c r="AL1460" s="8">
        <v>3080.4344776512262</v>
      </c>
      <c r="AM1460">
        <f>Table2[[#This Row],[Salary]]/Table2[[#This Row],[Market Salary]]</f>
        <v>0.96642211402266442</v>
      </c>
      <c r="AN1460" t="str">
        <f>IF(AND(Table2[[#This Row],[Alpha]]&gt;3%,Table2[[#This Row],[Salary]]&lt;MEDIAN(G:G)),"Underpaid",IF(AND(Table2[[#This Row],[Alpha]]&lt;0,Table2[[#This Row],[Salary]]&gt;MEDIAN(G:G)),"Overpaid","Fair"))</f>
        <v>Fair</v>
      </c>
      <c r="AO1460" t="str">
        <f>IF(AND(Table2[[#This Row],[Alpha]]&gt;3%,Table2[[#This Row],[Tenure]]&gt;5),"Ready Now",IF(AND(Table2[[#This Row],[Alpha]]&gt;0,Table2[[#This Row],[Tenure]]&gt;3),"Ready Soon","Not Ready"))</f>
        <v>Not Ready</v>
      </c>
    </row>
    <row r="1461" spans="1:41" x14ac:dyDescent="0.35">
      <c r="A1461">
        <v>29</v>
      </c>
      <c r="B1461" t="s">
        <v>32</v>
      </c>
      <c r="C1461">
        <v>4</v>
      </c>
      <c r="D1461" t="s">
        <v>35</v>
      </c>
      <c r="E1461" t="s">
        <v>39</v>
      </c>
      <c r="F1461">
        <v>2</v>
      </c>
      <c r="G1461" s="7">
        <v>4025</v>
      </c>
      <c r="H1461" t="s">
        <v>25</v>
      </c>
      <c r="I1461">
        <v>3</v>
      </c>
      <c r="J1461">
        <v>4</v>
      </c>
      <c r="K1461" s="5">
        <v>0.12</v>
      </c>
      <c r="L1461" s="5">
        <v>0.11</v>
      </c>
      <c r="M1461" s="6">
        <f t="shared" si="66"/>
        <v>9.999999999999995E-3</v>
      </c>
      <c r="N1461" s="8">
        <f t="shared" si="67"/>
        <v>805</v>
      </c>
      <c r="O1461">
        <v>500</v>
      </c>
      <c r="P1461" t="str">
        <f t="shared" si="68"/>
        <v>low</v>
      </c>
      <c r="Q1461" t="s">
        <v>26</v>
      </c>
      <c r="R1461">
        <v>1378</v>
      </c>
      <c r="S1461" t="s">
        <v>34</v>
      </c>
      <c r="T1461">
        <v>13</v>
      </c>
      <c r="U1461">
        <v>2</v>
      </c>
      <c r="V1461" t="s">
        <v>38</v>
      </c>
      <c r="W1461">
        <v>46</v>
      </c>
      <c r="X1461">
        <v>2</v>
      </c>
      <c r="Y1461">
        <v>2</v>
      </c>
      <c r="Z1461" t="s">
        <v>37</v>
      </c>
      <c r="AA1461">
        <v>23679</v>
      </c>
      <c r="AB1461">
        <v>4</v>
      </c>
      <c r="AC1461">
        <v>13</v>
      </c>
      <c r="AD1461">
        <v>3</v>
      </c>
      <c r="AE1461">
        <v>1</v>
      </c>
      <c r="AF1461">
        <v>1</v>
      </c>
      <c r="AG1461">
        <v>10</v>
      </c>
      <c r="AH1461">
        <v>2</v>
      </c>
      <c r="AI1461">
        <v>3</v>
      </c>
      <c r="AJ1461">
        <v>0</v>
      </c>
      <c r="AK1461" t="str">
        <f>IF(Table2[[#This Row],[Alpha]]&gt;3%,"high performer",IF(Table2[[#This Row],[Alpha]]&gt;0%,"average performer","low performer"))</f>
        <v>average performer</v>
      </c>
      <c r="AL1461" s="8">
        <v>4276.1767114051008</v>
      </c>
      <c r="AM1461">
        <f>Table2[[#This Row],[Salary]]/Table2[[#This Row],[Market Salary]]</f>
        <v>0.94126138175366303</v>
      </c>
      <c r="AN1461" t="str">
        <f>IF(AND(Table2[[#This Row],[Alpha]]&gt;3%,Table2[[#This Row],[Salary]]&lt;MEDIAN(G:G)),"Underpaid",IF(AND(Table2[[#This Row],[Alpha]]&lt;0,Table2[[#This Row],[Salary]]&gt;MEDIAN(G:G)),"Overpaid","Fair"))</f>
        <v>Fair</v>
      </c>
      <c r="AO1461" t="str">
        <f>IF(AND(Table2[[#This Row],[Alpha]]&gt;3%,Table2[[#This Row],[Tenure]]&gt;5),"Ready Now",IF(AND(Table2[[#This Row],[Alpha]]&gt;0,Table2[[#This Row],[Tenure]]&gt;3),"Ready Soon","Not Ready"))</f>
        <v>Ready Soon</v>
      </c>
    </row>
    <row r="1462" spans="1:41" x14ac:dyDescent="0.35">
      <c r="A1462">
        <v>29</v>
      </c>
      <c r="B1462" t="s">
        <v>32</v>
      </c>
      <c r="C1462">
        <v>4</v>
      </c>
      <c r="D1462" t="s">
        <v>29</v>
      </c>
      <c r="E1462" t="s">
        <v>36</v>
      </c>
      <c r="F1462">
        <v>1</v>
      </c>
      <c r="G1462" s="7">
        <v>3785</v>
      </c>
      <c r="H1462" t="s">
        <v>32</v>
      </c>
      <c r="I1462">
        <v>1</v>
      </c>
      <c r="J1462">
        <v>5</v>
      </c>
      <c r="K1462" s="5">
        <v>0.08</v>
      </c>
      <c r="L1462" s="5">
        <v>0.1</v>
      </c>
      <c r="M1462" s="6">
        <f t="shared" si="66"/>
        <v>-2.0000000000000004E-2</v>
      </c>
      <c r="N1462" s="8">
        <f t="shared" si="67"/>
        <v>757</v>
      </c>
      <c r="O1462">
        <v>4500</v>
      </c>
      <c r="P1462" t="str">
        <f t="shared" si="68"/>
        <v>low</v>
      </c>
      <c r="Q1462" t="s">
        <v>26</v>
      </c>
      <c r="R1462">
        <v>468</v>
      </c>
      <c r="S1462" t="s">
        <v>34</v>
      </c>
      <c r="T1462">
        <v>28</v>
      </c>
      <c r="U1462">
        <v>4</v>
      </c>
      <c r="V1462" t="s">
        <v>40</v>
      </c>
      <c r="W1462">
        <v>73</v>
      </c>
      <c r="X1462">
        <v>2</v>
      </c>
      <c r="Y1462">
        <v>1</v>
      </c>
      <c r="Z1462" t="s">
        <v>31</v>
      </c>
      <c r="AA1462">
        <v>8489</v>
      </c>
      <c r="AB1462">
        <v>1</v>
      </c>
      <c r="AC1462">
        <v>14</v>
      </c>
      <c r="AD1462">
        <v>3</v>
      </c>
      <c r="AE1462">
        <v>2</v>
      </c>
      <c r="AF1462">
        <v>0</v>
      </c>
      <c r="AG1462">
        <v>5</v>
      </c>
      <c r="AH1462">
        <v>3</v>
      </c>
      <c r="AI1462">
        <v>4</v>
      </c>
      <c r="AJ1462">
        <v>0</v>
      </c>
      <c r="AK1462" t="str">
        <f>IF(Table2[[#This Row],[Alpha]]&gt;3%,"high performer",IF(Table2[[#This Row],[Alpha]]&gt;0%,"average performer","low performer"))</f>
        <v>low performer</v>
      </c>
      <c r="AL1462" s="8">
        <v>4719.0486889667809</v>
      </c>
      <c r="AM1462">
        <f>Table2[[#This Row],[Salary]]/Table2[[#This Row],[Market Salary]]</f>
        <v>0.80206843571023045</v>
      </c>
      <c r="AN1462" t="str">
        <f>IF(AND(Table2[[#This Row],[Alpha]]&gt;3%,Table2[[#This Row],[Salary]]&lt;MEDIAN(G:G)),"Underpaid",IF(AND(Table2[[#This Row],[Alpha]]&lt;0,Table2[[#This Row],[Salary]]&gt;MEDIAN(G:G)),"Overpaid","Fair"))</f>
        <v>Fair</v>
      </c>
      <c r="AO1462" t="str">
        <f>IF(AND(Table2[[#This Row],[Alpha]]&gt;3%,Table2[[#This Row],[Tenure]]&gt;5),"Ready Now",IF(AND(Table2[[#This Row],[Alpha]]&gt;0,Table2[[#This Row],[Tenure]]&gt;3),"Ready Soon","Not Ready"))</f>
        <v>Not Ready</v>
      </c>
    </row>
    <row r="1463" spans="1:41" x14ac:dyDescent="0.35">
      <c r="A1463">
        <v>50</v>
      </c>
      <c r="B1463" t="s">
        <v>25</v>
      </c>
      <c r="C1463">
        <v>4</v>
      </c>
      <c r="D1463" t="s">
        <v>35</v>
      </c>
      <c r="E1463" t="s">
        <v>30</v>
      </c>
      <c r="F1463">
        <v>1</v>
      </c>
      <c r="G1463" s="7">
        <v>10854</v>
      </c>
      <c r="H1463" t="s">
        <v>25</v>
      </c>
      <c r="I1463">
        <v>3</v>
      </c>
      <c r="J1463">
        <v>3</v>
      </c>
      <c r="K1463" s="5">
        <v>0.08</v>
      </c>
      <c r="L1463" s="5">
        <v>0.11</v>
      </c>
      <c r="M1463" s="6">
        <f t="shared" si="66"/>
        <v>-0.03</v>
      </c>
      <c r="N1463" s="8">
        <f t="shared" si="67"/>
        <v>2170.8000000000002</v>
      </c>
      <c r="O1463">
        <v>500</v>
      </c>
      <c r="P1463" t="str">
        <f t="shared" si="68"/>
        <v>low</v>
      </c>
      <c r="Q1463" t="s">
        <v>26</v>
      </c>
      <c r="R1463">
        <v>410</v>
      </c>
      <c r="S1463" t="s">
        <v>27</v>
      </c>
      <c r="T1463">
        <v>28</v>
      </c>
      <c r="U1463">
        <v>3</v>
      </c>
      <c r="V1463" t="s">
        <v>48</v>
      </c>
      <c r="W1463">
        <v>39</v>
      </c>
      <c r="X1463">
        <v>2</v>
      </c>
      <c r="Y1463">
        <v>3</v>
      </c>
      <c r="Z1463" t="s">
        <v>41</v>
      </c>
      <c r="AA1463">
        <v>16586</v>
      </c>
      <c r="AB1463">
        <v>4</v>
      </c>
      <c r="AC1463">
        <v>13</v>
      </c>
      <c r="AD1463">
        <v>3</v>
      </c>
      <c r="AE1463">
        <v>2</v>
      </c>
      <c r="AF1463">
        <v>1</v>
      </c>
      <c r="AG1463">
        <v>20</v>
      </c>
      <c r="AH1463">
        <v>3</v>
      </c>
      <c r="AI1463">
        <v>2</v>
      </c>
      <c r="AJ1463">
        <v>2</v>
      </c>
      <c r="AK1463" t="str">
        <f>IF(Table2[[#This Row],[Alpha]]&gt;3%,"high performer",IF(Table2[[#This Row],[Alpha]]&gt;0%,"average performer","low performer"))</f>
        <v>low performer</v>
      </c>
      <c r="AL1463" s="8">
        <v>10961.248279253454</v>
      </c>
      <c r="AM1463">
        <f>Table2[[#This Row],[Salary]]/Table2[[#This Row],[Market Salary]]</f>
        <v>0.99021568743621613</v>
      </c>
      <c r="AN1463" t="str">
        <f>IF(AND(Table2[[#This Row],[Alpha]]&gt;3%,Table2[[#This Row],[Salary]]&lt;MEDIAN(G:G)),"Underpaid",IF(AND(Table2[[#This Row],[Alpha]]&lt;0,Table2[[#This Row],[Salary]]&gt;MEDIAN(G:G)),"Overpaid","Fair"))</f>
        <v>Overpaid</v>
      </c>
      <c r="AO1463" t="str">
        <f>IF(AND(Table2[[#This Row],[Alpha]]&gt;3%,Table2[[#This Row],[Tenure]]&gt;5),"Ready Now",IF(AND(Table2[[#This Row],[Alpha]]&gt;0,Table2[[#This Row],[Tenure]]&gt;3),"Ready Soon","Not Ready"))</f>
        <v>Not Ready</v>
      </c>
    </row>
    <row r="1464" spans="1:41" x14ac:dyDescent="0.35">
      <c r="A1464">
        <v>39</v>
      </c>
      <c r="B1464" t="s">
        <v>32</v>
      </c>
      <c r="C1464">
        <v>2</v>
      </c>
      <c r="D1464" t="s">
        <v>29</v>
      </c>
      <c r="E1464" t="s">
        <v>30</v>
      </c>
      <c r="F1464">
        <v>4</v>
      </c>
      <c r="G1464" s="7">
        <v>12031</v>
      </c>
      <c r="H1464" t="s">
        <v>32</v>
      </c>
      <c r="I1464">
        <v>2</v>
      </c>
      <c r="J1464">
        <v>20</v>
      </c>
      <c r="K1464" s="5">
        <v>0.12</v>
      </c>
      <c r="L1464" s="5">
        <v>7.0000000000000007E-2</v>
      </c>
      <c r="M1464" s="6">
        <f t="shared" si="66"/>
        <v>4.9999999999999989E-2</v>
      </c>
      <c r="N1464" s="8">
        <f t="shared" si="67"/>
        <v>2406.2000000000003</v>
      </c>
      <c r="O1464">
        <v>500</v>
      </c>
      <c r="P1464" t="str">
        <f t="shared" si="68"/>
        <v>medium</v>
      </c>
      <c r="Q1464" t="s">
        <v>26</v>
      </c>
      <c r="R1464">
        <v>722</v>
      </c>
      <c r="S1464" t="s">
        <v>27</v>
      </c>
      <c r="T1464">
        <v>24</v>
      </c>
      <c r="U1464">
        <v>1</v>
      </c>
      <c r="V1464" t="s">
        <v>48</v>
      </c>
      <c r="W1464">
        <v>60</v>
      </c>
      <c r="X1464">
        <v>2</v>
      </c>
      <c r="Y1464">
        <v>4</v>
      </c>
      <c r="Z1464" t="s">
        <v>37</v>
      </c>
      <c r="AA1464">
        <v>8828</v>
      </c>
      <c r="AB1464">
        <v>0</v>
      </c>
      <c r="AC1464">
        <v>11</v>
      </c>
      <c r="AD1464">
        <v>3</v>
      </c>
      <c r="AE1464">
        <v>1</v>
      </c>
      <c r="AF1464">
        <v>1</v>
      </c>
      <c r="AG1464">
        <v>21</v>
      </c>
      <c r="AH1464">
        <v>2</v>
      </c>
      <c r="AI1464">
        <v>9</v>
      </c>
      <c r="AJ1464">
        <v>9</v>
      </c>
      <c r="AK1464" t="str">
        <f>IF(Table2[[#This Row],[Alpha]]&gt;3%,"high performer",IF(Table2[[#This Row],[Alpha]]&gt;0%,"average performer","low performer"))</f>
        <v>high performer</v>
      </c>
      <c r="AL1464" s="8">
        <v>12083.44866345503</v>
      </c>
      <c r="AM1464">
        <f>Table2[[#This Row],[Salary]]/Table2[[#This Row],[Market Salary]]</f>
        <v>0.99565946238397529</v>
      </c>
      <c r="AN1464" t="str">
        <f>IF(AND(Table2[[#This Row],[Alpha]]&gt;3%,Table2[[#This Row],[Salary]]&lt;MEDIAN(G:G)),"Underpaid",IF(AND(Table2[[#This Row],[Alpha]]&lt;0,Table2[[#This Row],[Salary]]&gt;MEDIAN(G:G)),"Overpaid","Fair"))</f>
        <v>Fair</v>
      </c>
      <c r="AO1464" t="str">
        <f>IF(AND(Table2[[#This Row],[Alpha]]&gt;3%,Table2[[#This Row],[Tenure]]&gt;5),"Ready Now",IF(AND(Table2[[#This Row],[Alpha]]&gt;0,Table2[[#This Row],[Tenure]]&gt;3),"Ready Soon","Not Ready"))</f>
        <v>Ready Now</v>
      </c>
    </row>
    <row r="1465" spans="1:41" x14ac:dyDescent="0.35">
      <c r="A1465">
        <v>31</v>
      </c>
      <c r="B1465" t="s">
        <v>32</v>
      </c>
      <c r="C1465">
        <v>2</v>
      </c>
      <c r="D1465" t="s">
        <v>35</v>
      </c>
      <c r="E1465" t="s">
        <v>42</v>
      </c>
      <c r="F1465">
        <v>1</v>
      </c>
      <c r="G1465" s="7">
        <v>9936</v>
      </c>
      <c r="H1465" t="s">
        <v>32</v>
      </c>
      <c r="I1465">
        <v>3</v>
      </c>
      <c r="J1465">
        <v>9</v>
      </c>
      <c r="K1465" s="5">
        <v>0.15</v>
      </c>
      <c r="L1465" s="5">
        <v>7.0000000000000007E-2</v>
      </c>
      <c r="M1465" s="6">
        <f t="shared" si="66"/>
        <v>7.9999999999999988E-2</v>
      </c>
      <c r="N1465" s="8">
        <f t="shared" si="67"/>
        <v>1987.2</v>
      </c>
      <c r="O1465">
        <v>500</v>
      </c>
      <c r="P1465" t="str">
        <f t="shared" si="68"/>
        <v>medium</v>
      </c>
      <c r="Q1465" t="s">
        <v>44</v>
      </c>
      <c r="R1465">
        <v>325</v>
      </c>
      <c r="S1465" t="s">
        <v>34</v>
      </c>
      <c r="T1465">
        <v>5</v>
      </c>
      <c r="U1465">
        <v>3</v>
      </c>
      <c r="V1465" t="s">
        <v>40</v>
      </c>
      <c r="W1465">
        <v>74</v>
      </c>
      <c r="X1465">
        <v>3</v>
      </c>
      <c r="Y1465">
        <v>2</v>
      </c>
      <c r="Z1465" t="s">
        <v>31</v>
      </c>
      <c r="AA1465">
        <v>3787</v>
      </c>
      <c r="AB1465">
        <v>0</v>
      </c>
      <c r="AC1465">
        <v>19</v>
      </c>
      <c r="AD1465">
        <v>3</v>
      </c>
      <c r="AE1465">
        <v>2</v>
      </c>
      <c r="AF1465">
        <v>0</v>
      </c>
      <c r="AG1465">
        <v>10</v>
      </c>
      <c r="AH1465">
        <v>2</v>
      </c>
      <c r="AI1465">
        <v>4</v>
      </c>
      <c r="AJ1465">
        <v>1</v>
      </c>
      <c r="AK1465" t="str">
        <f>IF(Table2[[#This Row],[Alpha]]&gt;3%,"high performer",IF(Table2[[#This Row],[Alpha]]&gt;0%,"average performer","low performer"))</f>
        <v>high performer</v>
      </c>
      <c r="AL1465" s="8">
        <v>11260.973092700571</v>
      </c>
      <c r="AM1465">
        <f>Table2[[#This Row],[Salary]]/Table2[[#This Row],[Market Salary]]</f>
        <v>0.88233937850722455</v>
      </c>
      <c r="AN1465" t="str">
        <f>IF(AND(Table2[[#This Row],[Alpha]]&gt;3%,Table2[[#This Row],[Salary]]&lt;MEDIAN(G:G)),"Underpaid",IF(AND(Table2[[#This Row],[Alpha]]&lt;0,Table2[[#This Row],[Salary]]&gt;MEDIAN(G:G)),"Overpaid","Fair"))</f>
        <v>Fair</v>
      </c>
      <c r="AO1465" t="str">
        <f>IF(AND(Table2[[#This Row],[Alpha]]&gt;3%,Table2[[#This Row],[Tenure]]&gt;5),"Ready Now",IF(AND(Table2[[#This Row],[Alpha]]&gt;0,Table2[[#This Row],[Tenure]]&gt;3),"Ready Soon","Not Ready"))</f>
        <v>Ready Now</v>
      </c>
    </row>
    <row r="1466" spans="1:41" x14ac:dyDescent="0.35">
      <c r="A1466">
        <v>26</v>
      </c>
      <c r="B1466" t="s">
        <v>32</v>
      </c>
      <c r="C1466">
        <v>4</v>
      </c>
      <c r="D1466" t="s">
        <v>29</v>
      </c>
      <c r="E1466" t="s">
        <v>46</v>
      </c>
      <c r="F1466">
        <v>3</v>
      </c>
      <c r="G1466" s="7">
        <v>2966</v>
      </c>
      <c r="H1466" t="s">
        <v>32</v>
      </c>
      <c r="I1466">
        <v>3</v>
      </c>
      <c r="J1466">
        <v>4</v>
      </c>
      <c r="K1466" s="5">
        <v>0.1</v>
      </c>
      <c r="L1466" s="5">
        <v>0.11</v>
      </c>
      <c r="M1466" s="6">
        <f t="shared" si="66"/>
        <v>-9.999999999999995E-3</v>
      </c>
      <c r="N1466" s="8">
        <f t="shared" si="67"/>
        <v>593.20000000000005</v>
      </c>
      <c r="O1466">
        <v>3000</v>
      </c>
      <c r="P1466" t="str">
        <f t="shared" si="68"/>
        <v>medium</v>
      </c>
      <c r="Q1466" t="s">
        <v>26</v>
      </c>
      <c r="R1466">
        <v>1167</v>
      </c>
      <c r="S1466" t="s">
        <v>27</v>
      </c>
      <c r="T1466">
        <v>5</v>
      </c>
      <c r="U1466">
        <v>3</v>
      </c>
      <c r="V1466" t="s">
        <v>38</v>
      </c>
      <c r="W1466">
        <v>30</v>
      </c>
      <c r="X1466">
        <v>2</v>
      </c>
      <c r="Y1466">
        <v>1</v>
      </c>
      <c r="Z1466" t="s">
        <v>31</v>
      </c>
      <c r="AA1466">
        <v>21378</v>
      </c>
      <c r="AB1466">
        <v>0</v>
      </c>
      <c r="AC1466">
        <v>18</v>
      </c>
      <c r="AD1466">
        <v>3</v>
      </c>
      <c r="AE1466">
        <v>4</v>
      </c>
      <c r="AF1466">
        <v>0</v>
      </c>
      <c r="AG1466">
        <v>5</v>
      </c>
      <c r="AH1466">
        <v>2</v>
      </c>
      <c r="AI1466">
        <v>2</v>
      </c>
      <c r="AJ1466">
        <v>0</v>
      </c>
      <c r="AK1466" t="str">
        <f>IF(Table2[[#This Row],[Alpha]]&gt;3%,"high performer",IF(Table2[[#This Row],[Alpha]]&gt;0%,"average performer","low performer"))</f>
        <v>low performer</v>
      </c>
      <c r="AL1466" s="8">
        <v>3010.8105534485571</v>
      </c>
      <c r="AM1466">
        <f>Table2[[#This Row],[Salary]]/Table2[[#This Row],[Market Salary]]</f>
        <v>0.98511678079604459</v>
      </c>
      <c r="AN1466" t="str">
        <f>IF(AND(Table2[[#This Row],[Alpha]]&gt;3%,Table2[[#This Row],[Salary]]&lt;MEDIAN(G:G)),"Underpaid",IF(AND(Table2[[#This Row],[Alpha]]&lt;0,Table2[[#This Row],[Salary]]&gt;MEDIAN(G:G)),"Overpaid","Fair"))</f>
        <v>Fair</v>
      </c>
      <c r="AO1466" t="str">
        <f>IF(AND(Table2[[#This Row],[Alpha]]&gt;3%,Table2[[#This Row],[Tenure]]&gt;5),"Ready Now",IF(AND(Table2[[#This Row],[Alpha]]&gt;0,Table2[[#This Row],[Tenure]]&gt;3),"Ready Soon","Not Ready"))</f>
        <v>Not Ready</v>
      </c>
    </row>
    <row r="1467" spans="1:41" x14ac:dyDescent="0.35">
      <c r="A1467">
        <v>36</v>
      </c>
      <c r="B1467" t="s">
        <v>32</v>
      </c>
      <c r="C1467">
        <v>3</v>
      </c>
      <c r="D1467" t="s">
        <v>35</v>
      </c>
      <c r="E1467" t="s">
        <v>39</v>
      </c>
      <c r="F1467">
        <v>4</v>
      </c>
      <c r="G1467" s="7">
        <v>2571</v>
      </c>
      <c r="H1467" t="s">
        <v>32</v>
      </c>
      <c r="I1467">
        <v>3</v>
      </c>
      <c r="J1467">
        <v>5</v>
      </c>
      <c r="K1467" s="5">
        <v>0.12</v>
      </c>
      <c r="L1467" s="5">
        <v>7.0000000000000007E-2</v>
      </c>
      <c r="M1467" s="6">
        <f t="shared" si="66"/>
        <v>4.9999999999999989E-2</v>
      </c>
      <c r="N1467" s="8">
        <f t="shared" si="67"/>
        <v>514.20000000000005</v>
      </c>
      <c r="O1467">
        <v>1200</v>
      </c>
      <c r="P1467" t="str">
        <f t="shared" si="68"/>
        <v>low</v>
      </c>
      <c r="Q1467" t="s">
        <v>33</v>
      </c>
      <c r="R1467">
        <v>884</v>
      </c>
      <c r="S1467" t="s">
        <v>34</v>
      </c>
      <c r="T1467">
        <v>23</v>
      </c>
      <c r="U1467">
        <v>2</v>
      </c>
      <c r="V1467" t="s">
        <v>40</v>
      </c>
      <c r="W1467">
        <v>41</v>
      </c>
      <c r="X1467">
        <v>4</v>
      </c>
      <c r="Y1467">
        <v>2</v>
      </c>
      <c r="Z1467" t="s">
        <v>37</v>
      </c>
      <c r="AA1467">
        <v>12290</v>
      </c>
      <c r="AB1467">
        <v>4</v>
      </c>
      <c r="AC1467">
        <v>17</v>
      </c>
      <c r="AD1467">
        <v>3</v>
      </c>
      <c r="AE1467">
        <v>3</v>
      </c>
      <c r="AF1467">
        <v>1</v>
      </c>
      <c r="AG1467">
        <v>17</v>
      </c>
      <c r="AH1467">
        <v>3</v>
      </c>
      <c r="AI1467">
        <v>2</v>
      </c>
      <c r="AJ1467">
        <v>0</v>
      </c>
      <c r="AK1467" t="str">
        <f>IF(Table2[[#This Row],[Alpha]]&gt;3%,"high performer",IF(Table2[[#This Row],[Alpha]]&gt;0%,"average performer","low performer"))</f>
        <v>high performer</v>
      </c>
      <c r="AL1467" s="8">
        <v>3091.0151271687755</v>
      </c>
      <c r="AM1467">
        <f>Table2[[#This Row],[Salary]]/Table2[[#This Row],[Market Salary]]</f>
        <v>0.83176558322278904</v>
      </c>
      <c r="AN1467" t="str">
        <f>IF(AND(Table2[[#This Row],[Alpha]]&gt;3%,Table2[[#This Row],[Salary]]&lt;MEDIAN(G:G)),"Underpaid",IF(AND(Table2[[#This Row],[Alpha]]&lt;0,Table2[[#This Row],[Salary]]&gt;MEDIAN(G:G)),"Overpaid","Fair"))</f>
        <v>Underpaid</v>
      </c>
      <c r="AO1467" t="str">
        <f>IF(AND(Table2[[#This Row],[Alpha]]&gt;3%,Table2[[#This Row],[Tenure]]&gt;5),"Ready Now",IF(AND(Table2[[#This Row],[Alpha]]&gt;0,Table2[[#This Row],[Tenure]]&gt;3),"Ready Soon","Not Ready"))</f>
        <v>Ready Soon</v>
      </c>
    </row>
    <row r="1468" spans="1:41" x14ac:dyDescent="0.35">
      <c r="A1468">
        <v>39</v>
      </c>
      <c r="B1468" t="s">
        <v>32</v>
      </c>
      <c r="C1468">
        <v>4</v>
      </c>
      <c r="D1468" t="s">
        <v>35</v>
      </c>
      <c r="E1468" t="s">
        <v>43</v>
      </c>
      <c r="F1468">
        <v>1</v>
      </c>
      <c r="G1468" s="7">
        <v>9991</v>
      </c>
      <c r="H1468" t="s">
        <v>32</v>
      </c>
      <c r="I1468">
        <v>3</v>
      </c>
      <c r="J1468">
        <v>7</v>
      </c>
      <c r="K1468" s="5">
        <v>0.1</v>
      </c>
      <c r="L1468" s="5">
        <v>7.0000000000000007E-2</v>
      </c>
      <c r="M1468" s="6">
        <f t="shared" si="66"/>
        <v>0.03</v>
      </c>
      <c r="N1468" s="8">
        <f t="shared" si="67"/>
        <v>1998.2</v>
      </c>
      <c r="O1468">
        <v>1200</v>
      </c>
      <c r="P1468" t="str">
        <f t="shared" si="68"/>
        <v>low</v>
      </c>
      <c r="Q1468" t="s">
        <v>26</v>
      </c>
      <c r="R1468">
        <v>613</v>
      </c>
      <c r="S1468" t="s">
        <v>34</v>
      </c>
      <c r="T1468">
        <v>6</v>
      </c>
      <c r="U1468">
        <v>1</v>
      </c>
      <c r="V1468" t="s">
        <v>40</v>
      </c>
      <c r="W1468">
        <v>42</v>
      </c>
      <c r="X1468">
        <v>2</v>
      </c>
      <c r="Y1468">
        <v>3</v>
      </c>
      <c r="Z1468" t="s">
        <v>37</v>
      </c>
      <c r="AA1468">
        <v>21457</v>
      </c>
      <c r="AB1468">
        <v>4</v>
      </c>
      <c r="AC1468">
        <v>15</v>
      </c>
      <c r="AD1468">
        <v>3</v>
      </c>
      <c r="AE1468">
        <v>1</v>
      </c>
      <c r="AF1468">
        <v>1</v>
      </c>
      <c r="AG1468">
        <v>9</v>
      </c>
      <c r="AH1468">
        <v>5</v>
      </c>
      <c r="AI1468">
        <v>7</v>
      </c>
      <c r="AJ1468">
        <v>1</v>
      </c>
      <c r="AK1468" t="str">
        <f>IF(Table2[[#This Row],[Alpha]]&gt;3%,"high performer",IF(Table2[[#This Row],[Alpha]]&gt;0%,"average performer","low performer"))</f>
        <v>average performer</v>
      </c>
      <c r="AL1468" s="8">
        <v>11315.261917320189</v>
      </c>
      <c r="AM1468">
        <f>Table2[[#This Row],[Salary]]/Table2[[#This Row],[Market Salary]]</f>
        <v>0.88296674641767225</v>
      </c>
      <c r="AN1468" t="str">
        <f>IF(AND(Table2[[#This Row],[Alpha]]&gt;3%,Table2[[#This Row],[Salary]]&lt;MEDIAN(G:G)),"Underpaid",IF(AND(Table2[[#This Row],[Alpha]]&lt;0,Table2[[#This Row],[Salary]]&gt;MEDIAN(G:G)),"Overpaid","Fair"))</f>
        <v>Fair</v>
      </c>
      <c r="AO1468" t="str">
        <f>IF(AND(Table2[[#This Row],[Alpha]]&gt;3%,Table2[[#This Row],[Tenure]]&gt;5),"Ready Now",IF(AND(Table2[[#This Row],[Alpha]]&gt;0,Table2[[#This Row],[Tenure]]&gt;3),"Ready Soon","Not Ready"))</f>
        <v>Ready Soon</v>
      </c>
    </row>
    <row r="1469" spans="1:41" x14ac:dyDescent="0.35">
      <c r="A1469">
        <v>27</v>
      </c>
      <c r="B1469" t="s">
        <v>32</v>
      </c>
      <c r="C1469">
        <v>2</v>
      </c>
      <c r="D1469" t="s">
        <v>35</v>
      </c>
      <c r="E1469" t="s">
        <v>42</v>
      </c>
      <c r="F1469">
        <v>2</v>
      </c>
      <c r="G1469" s="7">
        <v>6142</v>
      </c>
      <c r="H1469" t="s">
        <v>25</v>
      </c>
      <c r="I1469">
        <v>3</v>
      </c>
      <c r="J1469">
        <v>6</v>
      </c>
      <c r="K1469" s="5">
        <v>0.15</v>
      </c>
      <c r="L1469" s="5">
        <v>0.11</v>
      </c>
      <c r="M1469" s="6">
        <f t="shared" si="66"/>
        <v>3.9999999999999994E-2</v>
      </c>
      <c r="N1469" s="8">
        <f t="shared" si="67"/>
        <v>1228.4000000000001</v>
      </c>
      <c r="O1469">
        <v>3000</v>
      </c>
      <c r="P1469" t="str">
        <f t="shared" si="68"/>
        <v>medium</v>
      </c>
      <c r="Q1469" t="s">
        <v>26</v>
      </c>
      <c r="R1469">
        <v>155</v>
      </c>
      <c r="S1469" t="s">
        <v>34</v>
      </c>
      <c r="T1469">
        <v>4</v>
      </c>
      <c r="U1469">
        <v>3</v>
      </c>
      <c r="V1469" t="s">
        <v>28</v>
      </c>
      <c r="W1469">
        <v>87</v>
      </c>
      <c r="X1469">
        <v>4</v>
      </c>
      <c r="Y1469">
        <v>2</v>
      </c>
      <c r="Z1469" t="s">
        <v>37</v>
      </c>
      <c r="AA1469">
        <v>5174</v>
      </c>
      <c r="AB1469">
        <v>1</v>
      </c>
      <c r="AC1469">
        <v>20</v>
      </c>
      <c r="AD1469">
        <v>4</v>
      </c>
      <c r="AE1469">
        <v>2</v>
      </c>
      <c r="AF1469">
        <v>1</v>
      </c>
      <c r="AG1469">
        <v>6</v>
      </c>
      <c r="AH1469">
        <v>0</v>
      </c>
      <c r="AI1469">
        <v>2</v>
      </c>
      <c r="AJ1469">
        <v>0</v>
      </c>
      <c r="AK1469" t="str">
        <f>IF(Table2[[#This Row],[Alpha]]&gt;3%,"high performer",IF(Table2[[#This Row],[Alpha]]&gt;0%,"average performer","low performer"))</f>
        <v>high performer</v>
      </c>
      <c r="AL1469" s="8">
        <v>7653.7503384361353</v>
      </c>
      <c r="AM1469">
        <f>Table2[[#This Row],[Salary]]/Table2[[#This Row],[Market Salary]]</f>
        <v>0.80248240776233293</v>
      </c>
      <c r="AN1469" t="str">
        <f>IF(AND(Table2[[#This Row],[Alpha]]&gt;3%,Table2[[#This Row],[Salary]]&lt;MEDIAN(G:G)),"Underpaid",IF(AND(Table2[[#This Row],[Alpha]]&lt;0,Table2[[#This Row],[Salary]]&gt;MEDIAN(G:G)),"Overpaid","Fair"))</f>
        <v>Fair</v>
      </c>
      <c r="AO1469" t="str">
        <f>IF(AND(Table2[[#This Row],[Alpha]]&gt;3%,Table2[[#This Row],[Tenure]]&gt;5),"Ready Now",IF(AND(Table2[[#This Row],[Alpha]]&gt;0,Table2[[#This Row],[Tenure]]&gt;3),"Ready Soon","Not Ready"))</f>
        <v>Ready Now</v>
      </c>
    </row>
    <row r="1470" spans="1:41" x14ac:dyDescent="0.35">
      <c r="A1470">
        <v>49</v>
      </c>
      <c r="B1470" t="s">
        <v>32</v>
      </c>
      <c r="C1470">
        <v>4</v>
      </c>
      <c r="D1470" t="s">
        <v>35</v>
      </c>
      <c r="E1470" t="s">
        <v>30</v>
      </c>
      <c r="F1470">
        <v>2</v>
      </c>
      <c r="G1470" s="7">
        <v>5390</v>
      </c>
      <c r="H1470" t="s">
        <v>32</v>
      </c>
      <c r="I1470">
        <v>2</v>
      </c>
      <c r="J1470">
        <v>9</v>
      </c>
      <c r="K1470" s="5">
        <v>0.15</v>
      </c>
      <c r="L1470" s="5">
        <v>7.0000000000000007E-2</v>
      </c>
      <c r="M1470" s="6">
        <f t="shared" si="66"/>
        <v>7.9999999999999988E-2</v>
      </c>
      <c r="N1470" s="8">
        <f t="shared" si="67"/>
        <v>1078</v>
      </c>
      <c r="O1470">
        <v>4500</v>
      </c>
      <c r="P1470" t="str">
        <f t="shared" si="68"/>
        <v>low</v>
      </c>
      <c r="Q1470" t="s">
        <v>33</v>
      </c>
      <c r="R1470">
        <v>1023</v>
      </c>
      <c r="S1470" t="s">
        <v>27</v>
      </c>
      <c r="T1470">
        <v>2</v>
      </c>
      <c r="U1470">
        <v>3</v>
      </c>
      <c r="V1470" t="s">
        <v>40</v>
      </c>
      <c r="W1470">
        <v>63</v>
      </c>
      <c r="X1470">
        <v>2</v>
      </c>
      <c r="Y1470">
        <v>2</v>
      </c>
      <c r="Z1470" t="s">
        <v>37</v>
      </c>
      <c r="AA1470">
        <v>13243</v>
      </c>
      <c r="AB1470">
        <v>2</v>
      </c>
      <c r="AC1470">
        <v>14</v>
      </c>
      <c r="AD1470">
        <v>3</v>
      </c>
      <c r="AE1470">
        <v>4</v>
      </c>
      <c r="AF1470">
        <v>0</v>
      </c>
      <c r="AG1470">
        <v>17</v>
      </c>
      <c r="AH1470">
        <v>3</v>
      </c>
      <c r="AI1470">
        <v>6</v>
      </c>
      <c r="AJ1470">
        <v>0</v>
      </c>
      <c r="AK1470" t="str">
        <f>IF(Table2[[#This Row],[Alpha]]&gt;3%,"high performer",IF(Table2[[#This Row],[Alpha]]&gt;0%,"average performer","low performer"))</f>
        <v>high performer</v>
      </c>
      <c r="AL1470" s="8">
        <v>5582.2266091614347</v>
      </c>
      <c r="AM1470">
        <f>Table2[[#This Row],[Salary]]/Table2[[#This Row],[Market Salary]]</f>
        <v>0.96556452780939483</v>
      </c>
      <c r="AN1470" t="str">
        <f>IF(AND(Table2[[#This Row],[Alpha]]&gt;3%,Table2[[#This Row],[Salary]]&lt;MEDIAN(G:G)),"Underpaid",IF(AND(Table2[[#This Row],[Alpha]]&lt;0,Table2[[#This Row],[Salary]]&gt;MEDIAN(G:G)),"Overpaid","Fair"))</f>
        <v>Fair</v>
      </c>
      <c r="AO1470" t="str">
        <f>IF(AND(Table2[[#This Row],[Alpha]]&gt;3%,Table2[[#This Row],[Tenure]]&gt;5),"Ready Now",IF(AND(Table2[[#This Row],[Alpha]]&gt;0,Table2[[#This Row],[Tenure]]&gt;3),"Ready Soon","Not Ready"))</f>
        <v>Ready Now</v>
      </c>
    </row>
    <row r="1471" spans="1:41" x14ac:dyDescent="0.35">
      <c r="A1471">
        <v>34</v>
      </c>
      <c r="B1471" t="s">
        <v>32</v>
      </c>
      <c r="C1471">
        <v>2</v>
      </c>
      <c r="D1471" t="s">
        <v>35</v>
      </c>
      <c r="E1471" t="s">
        <v>39</v>
      </c>
      <c r="F1471">
        <v>3</v>
      </c>
      <c r="G1471" s="7">
        <v>4404</v>
      </c>
      <c r="H1471" t="s">
        <v>32</v>
      </c>
      <c r="I1471">
        <v>4</v>
      </c>
      <c r="J1471">
        <v>4</v>
      </c>
      <c r="K1471" s="5">
        <v>0.08</v>
      </c>
      <c r="L1471" s="5">
        <v>0.1</v>
      </c>
      <c r="M1471" s="6">
        <f t="shared" si="66"/>
        <v>-2.0000000000000004E-2</v>
      </c>
      <c r="N1471" s="8">
        <f t="shared" si="67"/>
        <v>880.80000000000007</v>
      </c>
      <c r="O1471">
        <v>500</v>
      </c>
      <c r="P1471" t="str">
        <f t="shared" si="68"/>
        <v>low</v>
      </c>
      <c r="Q1471" t="s">
        <v>26</v>
      </c>
      <c r="R1471">
        <v>628</v>
      </c>
      <c r="S1471" t="s">
        <v>34</v>
      </c>
      <c r="T1471">
        <v>8</v>
      </c>
      <c r="U1471">
        <v>3</v>
      </c>
      <c r="V1471" t="s">
        <v>40</v>
      </c>
      <c r="W1471">
        <v>82</v>
      </c>
      <c r="X1471">
        <v>4</v>
      </c>
      <c r="Y1471">
        <v>2</v>
      </c>
      <c r="Z1471" t="s">
        <v>37</v>
      </c>
      <c r="AA1471">
        <v>10228</v>
      </c>
      <c r="AB1471">
        <v>2</v>
      </c>
      <c r="AC1471">
        <v>12</v>
      </c>
      <c r="AD1471">
        <v>3</v>
      </c>
      <c r="AE1471">
        <v>1</v>
      </c>
      <c r="AF1471">
        <v>0</v>
      </c>
      <c r="AG1471">
        <v>6</v>
      </c>
      <c r="AH1471">
        <v>3</v>
      </c>
      <c r="AI1471">
        <v>3</v>
      </c>
      <c r="AJ1471">
        <v>1</v>
      </c>
      <c r="AK1471" t="str">
        <f>IF(Table2[[#This Row],[Alpha]]&gt;3%,"high performer",IF(Table2[[#This Row],[Alpha]]&gt;0%,"average performer","low performer"))</f>
        <v>low performer</v>
      </c>
      <c r="AL1471" s="8">
        <v>5707.4702090955507</v>
      </c>
      <c r="AM1471">
        <f>Table2[[#This Row],[Salary]]/Table2[[#This Row],[Market Salary]]</f>
        <v>0.77162032190403518</v>
      </c>
      <c r="AN1471" t="str">
        <f>IF(AND(Table2[[#This Row],[Alpha]]&gt;3%,Table2[[#This Row],[Salary]]&lt;MEDIAN(G:G)),"Underpaid",IF(AND(Table2[[#This Row],[Alpha]]&lt;0,Table2[[#This Row],[Salary]]&gt;MEDIAN(G:G)),"Overpaid","Fair"))</f>
        <v>Fair</v>
      </c>
      <c r="AO1471" t="str">
        <f>IF(AND(Table2[[#This Row],[Alpha]]&gt;3%,Table2[[#This Row],[Tenure]]&gt;5),"Ready Now",IF(AND(Table2[[#This Row],[Alpha]]&gt;0,Table2[[#This Row],[Tenure]]&gt;3),"Ready Soon","Not Ready"))</f>
        <v>Not Ready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564FC-FA26-4A28-AC0E-2E0801417C2B}">
  <dimension ref="A2:R28"/>
  <sheetViews>
    <sheetView showGridLines="0" zoomScale="73" workbookViewId="0">
      <selection activeCell="E33" sqref="E33"/>
    </sheetView>
  </sheetViews>
  <sheetFormatPr defaultRowHeight="14.5" x14ac:dyDescent="0.35"/>
  <cols>
    <col min="1" max="1" width="13" bestFit="1" customWidth="1"/>
    <col min="2" max="2" width="23.36328125" bestFit="1" customWidth="1"/>
    <col min="4" max="4" width="15.6328125" bestFit="1" customWidth="1"/>
    <col min="5" max="5" width="15" bestFit="1" customWidth="1"/>
    <col min="6" max="6" width="8.36328125" customWidth="1"/>
    <col min="7" max="7" width="15.6328125" bestFit="1" customWidth="1"/>
    <col min="8" max="8" width="15" bestFit="1" customWidth="1"/>
    <col min="9" max="9" width="14" customWidth="1"/>
    <col min="11" max="11" width="10.26953125" bestFit="1" customWidth="1"/>
  </cols>
  <sheetData>
    <row r="2" spans="1:18" x14ac:dyDescent="0.35">
      <c r="A2" s="28" t="s">
        <v>87</v>
      </c>
      <c r="B2" s="28"/>
      <c r="D2" s="28" t="s">
        <v>94</v>
      </c>
      <c r="E2" s="28"/>
      <c r="G2" s="28" t="s">
        <v>95</v>
      </c>
      <c r="H2" s="28"/>
    </row>
    <row r="3" spans="1:18" x14ac:dyDescent="0.35">
      <c r="A3" s="9" t="s">
        <v>65</v>
      </c>
      <c r="B3" t="s">
        <v>93</v>
      </c>
      <c r="D3" s="9" t="s">
        <v>65</v>
      </c>
      <c r="E3" t="s">
        <v>92</v>
      </c>
      <c r="G3" s="9" t="s">
        <v>65</v>
      </c>
      <c r="H3" t="s">
        <v>96</v>
      </c>
    </row>
    <row r="4" spans="1:18" x14ac:dyDescent="0.35">
      <c r="A4" s="10" t="s">
        <v>89</v>
      </c>
      <c r="B4" s="6">
        <v>0.37551020408163266</v>
      </c>
      <c r="D4" s="10" t="s">
        <v>89</v>
      </c>
      <c r="E4" s="4">
        <v>1279.1326086956512</v>
      </c>
      <c r="G4" s="10" t="s">
        <v>89</v>
      </c>
      <c r="H4">
        <v>6395.663043478261</v>
      </c>
    </row>
    <row r="5" spans="1:18" x14ac:dyDescent="0.35">
      <c r="A5" s="10" t="s">
        <v>90</v>
      </c>
      <c r="B5" s="6">
        <v>0.31088435374149659</v>
      </c>
      <c r="D5" s="10" t="s">
        <v>90</v>
      </c>
      <c r="E5" s="4">
        <v>1292.8932166301979</v>
      </c>
      <c r="G5" s="10" t="s">
        <v>90</v>
      </c>
      <c r="H5">
        <v>6464.4660831509846</v>
      </c>
    </row>
    <row r="6" spans="1:18" x14ac:dyDescent="0.35">
      <c r="A6" s="10" t="s">
        <v>91</v>
      </c>
      <c r="B6" s="6">
        <v>0.31360544217687075</v>
      </c>
      <c r="D6" s="10" t="s">
        <v>91</v>
      </c>
      <c r="E6" s="4">
        <v>1333.9010845986986</v>
      </c>
      <c r="G6" s="10" t="s">
        <v>91</v>
      </c>
      <c r="H6">
        <v>6669.5054229934922</v>
      </c>
    </row>
    <row r="7" spans="1:18" x14ac:dyDescent="0.35">
      <c r="A7" s="10" t="s">
        <v>66</v>
      </c>
      <c r="B7" s="11">
        <v>1</v>
      </c>
      <c r="D7" s="10" t="s">
        <v>66</v>
      </c>
      <c r="E7" s="4">
        <v>1300.5862585034017</v>
      </c>
      <c r="G7" s="10" t="s">
        <v>66</v>
      </c>
      <c r="H7">
        <v>6502.931292517007</v>
      </c>
    </row>
    <row r="9" spans="1:18" x14ac:dyDescent="0.35">
      <c r="A9" s="28" t="s">
        <v>103</v>
      </c>
      <c r="B9" s="28"/>
      <c r="D9" s="25" t="s">
        <v>105</v>
      </c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</row>
    <row r="10" spans="1:18" x14ac:dyDescent="0.35">
      <c r="A10" s="9" t="s">
        <v>65</v>
      </c>
      <c r="B10" t="s">
        <v>102</v>
      </c>
      <c r="D10" s="20"/>
    </row>
    <row r="11" spans="1:18" x14ac:dyDescent="0.35">
      <c r="A11" s="10" t="s">
        <v>100</v>
      </c>
      <c r="B11">
        <v>1032</v>
      </c>
      <c r="D11" s="24" t="s">
        <v>106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</row>
    <row r="12" spans="1:18" x14ac:dyDescent="0.35">
      <c r="A12" s="10" t="s">
        <v>101</v>
      </c>
      <c r="B12">
        <v>208</v>
      </c>
      <c r="D12" s="24" t="s">
        <v>107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</row>
    <row r="13" spans="1:18" x14ac:dyDescent="0.35">
      <c r="A13" s="10" t="s">
        <v>104</v>
      </c>
      <c r="B13">
        <v>230</v>
      </c>
      <c r="D13" s="24" t="s">
        <v>108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</row>
    <row r="14" spans="1:18" x14ac:dyDescent="0.35">
      <c r="A14" s="10" t="s">
        <v>66</v>
      </c>
      <c r="B14">
        <v>1470</v>
      </c>
      <c r="D14" s="24" t="s">
        <v>109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</row>
    <row r="15" spans="1:18" x14ac:dyDescent="0.35">
      <c r="D15" s="24" t="s">
        <v>110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</row>
    <row r="16" spans="1:18" x14ac:dyDescent="0.35">
      <c r="D16" s="24" t="s">
        <v>111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</row>
    <row r="18" spans="1:18" x14ac:dyDescent="0.35">
      <c r="A18" s="9" t="s">
        <v>65</v>
      </c>
      <c r="B18" t="s">
        <v>116</v>
      </c>
      <c r="D18" s="25" t="s">
        <v>117</v>
      </c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</row>
    <row r="19" spans="1:18" x14ac:dyDescent="0.35">
      <c r="A19" s="10" t="s">
        <v>113</v>
      </c>
      <c r="B19">
        <v>778</v>
      </c>
      <c r="D19" s="20"/>
    </row>
    <row r="20" spans="1:18" x14ac:dyDescent="0.35">
      <c r="A20" s="10" t="s">
        <v>114</v>
      </c>
      <c r="B20">
        <v>227</v>
      </c>
      <c r="D20" s="24" t="s">
        <v>118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</row>
    <row r="21" spans="1:18" x14ac:dyDescent="0.35">
      <c r="A21" s="10" t="s">
        <v>115</v>
      </c>
      <c r="B21">
        <v>465</v>
      </c>
      <c r="D21" s="24" t="s">
        <v>119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</row>
    <row r="22" spans="1:18" x14ac:dyDescent="0.35">
      <c r="A22" s="10" t="s">
        <v>66</v>
      </c>
      <c r="B22">
        <v>1470</v>
      </c>
      <c r="D22" s="24" t="s">
        <v>120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</row>
    <row r="23" spans="1:18" x14ac:dyDescent="0.35">
      <c r="D23" s="24" t="s">
        <v>121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</row>
    <row r="24" spans="1:18" x14ac:dyDescent="0.35">
      <c r="D24" s="24" t="s">
        <v>122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</row>
    <row r="26" spans="1:18" x14ac:dyDescent="0.35">
      <c r="D26" s="20"/>
    </row>
    <row r="27" spans="1:18" x14ac:dyDescent="0.35">
      <c r="K27" s="21">
        <v>6502.931292517007</v>
      </c>
    </row>
    <row r="28" spans="1:18" x14ac:dyDescent="0.35">
      <c r="D28" s="20"/>
    </row>
  </sheetData>
  <mergeCells count="4">
    <mergeCell ref="A2:B2"/>
    <mergeCell ref="G2:H2"/>
    <mergeCell ref="D2:E2"/>
    <mergeCell ref="A9:B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B50DD-A084-47E6-B463-EAE68831677E}">
  <dimension ref="A1:J21"/>
  <sheetViews>
    <sheetView zoomScale="85" workbookViewId="0">
      <selection activeCell="J21" sqref="J21"/>
    </sheetView>
  </sheetViews>
  <sheetFormatPr defaultRowHeight="14.5" x14ac:dyDescent="0.35"/>
  <cols>
    <col min="1" max="1" width="22.90625" bestFit="1" customWidth="1"/>
    <col min="2" max="2" width="16.08984375" bestFit="1" customWidth="1"/>
    <col min="3" max="3" width="7.26953125" bestFit="1" customWidth="1"/>
    <col min="4" max="4" width="12.08984375" bestFit="1" customWidth="1"/>
    <col min="6" max="6" width="15.1796875" bestFit="1" customWidth="1"/>
    <col min="7" max="7" width="15.6328125" bestFit="1" customWidth="1"/>
    <col min="8" max="8" width="7.26953125" bestFit="1" customWidth="1"/>
    <col min="9" max="9" width="10.36328125" bestFit="1" customWidth="1"/>
  </cols>
  <sheetData>
    <row r="1" spans="1:8" x14ac:dyDescent="0.35">
      <c r="A1" s="9" t="s">
        <v>65</v>
      </c>
      <c r="B1" t="s">
        <v>68</v>
      </c>
      <c r="D1" s="18" t="s">
        <v>69</v>
      </c>
      <c r="E1" s="19">
        <f>B3/B4</f>
        <v>0.16122448979591836</v>
      </c>
    </row>
    <row r="2" spans="1:8" x14ac:dyDescent="0.35">
      <c r="A2" s="10" t="s">
        <v>32</v>
      </c>
      <c r="B2">
        <v>1233</v>
      </c>
    </row>
    <row r="3" spans="1:8" x14ac:dyDescent="0.35">
      <c r="A3" s="10" t="s">
        <v>25</v>
      </c>
      <c r="B3">
        <v>237</v>
      </c>
    </row>
    <row r="4" spans="1:8" x14ac:dyDescent="0.35">
      <c r="A4" s="10" t="s">
        <v>66</v>
      </c>
      <c r="B4">
        <v>1470</v>
      </c>
      <c r="F4" s="32" t="s">
        <v>71</v>
      </c>
      <c r="G4" s="32"/>
    </row>
    <row r="5" spans="1:8" x14ac:dyDescent="0.35">
      <c r="F5" s="9" t="s">
        <v>65</v>
      </c>
      <c r="G5" t="s">
        <v>68</v>
      </c>
    </row>
    <row r="6" spans="1:8" ht="18.5" x14ac:dyDescent="0.45">
      <c r="A6" s="31" t="s">
        <v>70</v>
      </c>
      <c r="B6" s="31"/>
      <c r="C6" s="31"/>
      <c r="D6" s="31"/>
      <c r="F6" s="10" t="s">
        <v>72</v>
      </c>
      <c r="G6">
        <v>342</v>
      </c>
    </row>
    <row r="7" spans="1:8" x14ac:dyDescent="0.35">
      <c r="A7" s="9" t="s">
        <v>68</v>
      </c>
      <c r="B7" s="9" t="s">
        <v>67</v>
      </c>
      <c r="F7" s="10" t="s">
        <v>73</v>
      </c>
      <c r="G7">
        <v>434</v>
      </c>
    </row>
    <row r="8" spans="1:8" x14ac:dyDescent="0.35">
      <c r="A8" s="9" t="s">
        <v>65</v>
      </c>
      <c r="B8" t="s">
        <v>32</v>
      </c>
      <c r="C8" t="s">
        <v>25</v>
      </c>
      <c r="D8" t="s">
        <v>66</v>
      </c>
      <c r="F8" s="10" t="s">
        <v>74</v>
      </c>
      <c r="G8">
        <v>246</v>
      </c>
    </row>
    <row r="9" spans="1:8" x14ac:dyDescent="0.35">
      <c r="A9" s="10" t="s">
        <v>43</v>
      </c>
      <c r="B9" s="11">
        <v>0.93129770992366412</v>
      </c>
      <c r="C9" s="11">
        <v>6.8702290076335881E-2</v>
      </c>
      <c r="D9" s="11">
        <v>1</v>
      </c>
      <c r="F9" s="10" t="s">
        <v>75</v>
      </c>
      <c r="G9">
        <v>202</v>
      </c>
    </row>
    <row r="10" spans="1:8" x14ac:dyDescent="0.35">
      <c r="A10" s="10" t="s">
        <v>50</v>
      </c>
      <c r="B10" s="11">
        <v>0.76923076923076927</v>
      </c>
      <c r="C10" s="11">
        <v>0.23076923076923078</v>
      </c>
      <c r="D10" s="11">
        <v>1</v>
      </c>
      <c r="F10" s="10" t="s">
        <v>76</v>
      </c>
      <c r="G10">
        <v>246</v>
      </c>
    </row>
    <row r="11" spans="1:8" x14ac:dyDescent="0.35">
      <c r="A11" s="10" t="s">
        <v>39</v>
      </c>
      <c r="B11" s="11">
        <v>0.76061776061776065</v>
      </c>
      <c r="C11" s="11">
        <v>0.23938223938223938</v>
      </c>
      <c r="D11" s="11">
        <v>1</v>
      </c>
      <c r="F11" s="10" t="s">
        <v>66</v>
      </c>
      <c r="G11">
        <v>1470</v>
      </c>
    </row>
    <row r="12" spans="1:8" x14ac:dyDescent="0.35">
      <c r="A12" s="10" t="s">
        <v>45</v>
      </c>
      <c r="B12" s="11">
        <v>0.9509803921568627</v>
      </c>
      <c r="C12" s="11">
        <v>4.9019607843137254E-2</v>
      </c>
      <c r="D12" s="11">
        <v>1</v>
      </c>
    </row>
    <row r="13" spans="1:8" x14ac:dyDescent="0.35">
      <c r="A13" s="10" t="s">
        <v>42</v>
      </c>
      <c r="B13" s="11">
        <v>0.93103448275862066</v>
      </c>
      <c r="C13" s="11">
        <v>6.8965517241379309E-2</v>
      </c>
      <c r="D13" s="11">
        <v>1</v>
      </c>
      <c r="F13" s="32" t="s">
        <v>77</v>
      </c>
      <c r="G13" s="32"/>
    </row>
    <row r="14" spans="1:8" x14ac:dyDescent="0.35">
      <c r="A14" s="10" t="s">
        <v>47</v>
      </c>
      <c r="B14" s="11">
        <v>0.97499999999999998</v>
      </c>
      <c r="C14" s="11">
        <v>2.5000000000000001E-2</v>
      </c>
      <c r="D14" s="11">
        <v>1</v>
      </c>
      <c r="F14" s="9" t="s">
        <v>68</v>
      </c>
      <c r="G14" s="9" t="s">
        <v>67</v>
      </c>
    </row>
    <row r="15" spans="1:8" x14ac:dyDescent="0.35">
      <c r="A15" s="10" t="s">
        <v>36</v>
      </c>
      <c r="B15" s="11">
        <v>0.83904109589041098</v>
      </c>
      <c r="C15" s="11">
        <v>0.16095890410958905</v>
      </c>
      <c r="D15" s="11">
        <v>1</v>
      </c>
      <c r="F15" s="9" t="s">
        <v>65</v>
      </c>
      <c r="G15" t="s">
        <v>32</v>
      </c>
      <c r="H15" t="s">
        <v>25</v>
      </c>
    </row>
    <row r="16" spans="1:8" x14ac:dyDescent="0.35">
      <c r="A16" s="10" t="s">
        <v>30</v>
      </c>
      <c r="B16" s="11">
        <v>0.82515337423312884</v>
      </c>
      <c r="C16" s="11">
        <v>0.17484662576687116</v>
      </c>
      <c r="D16" s="11">
        <v>1</v>
      </c>
      <c r="F16" s="10" t="s">
        <v>79</v>
      </c>
      <c r="G16" s="11">
        <v>0.82517482517482521</v>
      </c>
      <c r="H16" s="11">
        <v>0.17482517482517482</v>
      </c>
    </row>
    <row r="17" spans="1:10" x14ac:dyDescent="0.35">
      <c r="A17" s="10" t="s">
        <v>46</v>
      </c>
      <c r="B17" s="11">
        <v>0.60240963855421692</v>
      </c>
      <c r="C17" s="11">
        <v>0.39759036144578314</v>
      </c>
      <c r="D17" s="11">
        <v>1</v>
      </c>
      <c r="F17" s="10" t="s">
        <v>80</v>
      </c>
      <c r="G17" s="11">
        <v>0.84235976789168276</v>
      </c>
      <c r="H17" s="11">
        <v>0.15764023210831721</v>
      </c>
    </row>
    <row r="18" spans="1:10" x14ac:dyDescent="0.35">
      <c r="A18" s="10" t="s">
        <v>66</v>
      </c>
      <c r="B18" s="11">
        <v>0.83877551020408159</v>
      </c>
      <c r="C18" s="11">
        <v>0.16122448979591836</v>
      </c>
      <c r="D18" s="11">
        <v>1</v>
      </c>
      <c r="F18" s="10" t="s">
        <v>81</v>
      </c>
      <c r="G18" s="11">
        <v>0.83276450511945388</v>
      </c>
      <c r="H18" s="11">
        <v>0.16723549488054607</v>
      </c>
    </row>
    <row r="21" spans="1:10" x14ac:dyDescent="0.35">
      <c r="J21" s="5">
        <f>B3/B4</f>
        <v>0.16122448979591836</v>
      </c>
    </row>
  </sheetData>
  <mergeCells count="3">
    <mergeCell ref="A6:D6"/>
    <mergeCell ref="F13:G13"/>
    <mergeCell ref="F4:G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BCDF6-D781-4D5B-A2A9-D6D3F903AF25}">
  <dimension ref="A1:T17"/>
  <sheetViews>
    <sheetView showGridLines="0" zoomScale="69" workbookViewId="0">
      <selection activeCell="X34" sqref="X34"/>
    </sheetView>
  </sheetViews>
  <sheetFormatPr defaultRowHeight="14.5" x14ac:dyDescent="0.35"/>
  <sheetData>
    <row r="1" spans="1:20" ht="14.5" customHeight="1" x14ac:dyDescent="0.35">
      <c r="A1" s="34" t="s">
        <v>86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15"/>
      <c r="S1" s="15"/>
      <c r="T1" s="15"/>
    </row>
    <row r="2" spans="1:20" ht="14.5" customHeight="1" x14ac:dyDescent="0.35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15"/>
      <c r="S2" s="15"/>
      <c r="T2" s="15"/>
    </row>
    <row r="3" spans="1:20" ht="14.5" customHeight="1" x14ac:dyDescent="0.6">
      <c r="A3" s="13"/>
      <c r="B3" s="13"/>
      <c r="C3" s="13"/>
      <c r="D3" s="13"/>
      <c r="E3" s="13"/>
      <c r="F3" s="13"/>
      <c r="G3" s="13"/>
      <c r="H3" s="13"/>
      <c r="I3" s="13"/>
      <c r="J3" s="13"/>
    </row>
    <row r="4" spans="1:20" ht="21" x14ac:dyDescent="0.5">
      <c r="B4" s="16" t="s">
        <v>82</v>
      </c>
      <c r="C4" s="17"/>
      <c r="D4" s="17"/>
      <c r="E4" s="17"/>
      <c r="F4" s="17"/>
      <c r="G4" s="14"/>
      <c r="H4" s="14"/>
      <c r="M4" s="33" t="s">
        <v>83</v>
      </c>
      <c r="N4" s="33"/>
      <c r="O4" s="33"/>
      <c r="P4" s="33"/>
      <c r="Q4" s="33"/>
      <c r="R4" s="33"/>
    </row>
    <row r="16" spans="1:20" x14ac:dyDescent="0.35">
      <c r="C16" s="33" t="s">
        <v>85</v>
      </c>
      <c r="D16" s="33"/>
      <c r="E16" s="33"/>
      <c r="F16" s="33"/>
      <c r="G16" s="33"/>
      <c r="N16" s="33" t="s">
        <v>84</v>
      </c>
      <c r="O16" s="33"/>
      <c r="P16" s="33"/>
      <c r="Q16" s="33"/>
      <c r="R16" s="33"/>
    </row>
    <row r="17" spans="3:18" x14ac:dyDescent="0.35">
      <c r="C17" s="33"/>
      <c r="D17" s="33"/>
      <c r="E17" s="33"/>
      <c r="F17" s="33"/>
      <c r="G17" s="33"/>
      <c r="N17" s="33"/>
      <c r="O17" s="33"/>
      <c r="P17" s="33"/>
      <c r="Q17" s="33"/>
      <c r="R17" s="33"/>
    </row>
  </sheetData>
  <mergeCells count="4">
    <mergeCell ref="N16:R17"/>
    <mergeCell ref="C16:G17"/>
    <mergeCell ref="M4:R4"/>
    <mergeCell ref="A1:Q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F796E-0F1D-493A-9DD6-4FDFE0873BC1}">
  <dimension ref="A1:AC1471"/>
  <sheetViews>
    <sheetView zoomScale="82" workbookViewId="0">
      <selection sqref="A1:XFD1"/>
    </sheetView>
  </sheetViews>
  <sheetFormatPr defaultRowHeight="14.5" x14ac:dyDescent="0.35"/>
  <cols>
    <col min="1" max="1" width="4.26953125" bestFit="1" customWidth="1"/>
    <col min="2" max="2" width="7.90625" bestFit="1" customWidth="1"/>
    <col min="3" max="3" width="22.90625" bestFit="1" customWidth="1"/>
    <col min="4" max="4" width="9.36328125" style="4" bestFit="1" customWidth="1"/>
    <col min="5" max="5" width="7.08984375" bestFit="1" customWidth="1"/>
    <col min="6" max="6" width="11.08984375" bestFit="1" customWidth="1"/>
    <col min="7" max="7" width="15.7265625" bestFit="1" customWidth="1"/>
    <col min="8" max="8" width="9.36328125" bestFit="1" customWidth="1"/>
    <col min="9" max="9" width="15.26953125" bestFit="1" customWidth="1"/>
    <col min="10" max="10" width="7.453125" bestFit="1" customWidth="1"/>
    <col min="11" max="11" width="14.7265625" bestFit="1" customWidth="1"/>
    <col min="12" max="12" width="20.1796875" bestFit="1" customWidth="1"/>
    <col min="13" max="13" width="6" bestFit="1" customWidth="1"/>
    <col min="14" max="14" width="7.7265625" bestFit="1" customWidth="1"/>
    <col min="15" max="15" width="10" bestFit="1" customWidth="1"/>
    <col min="16" max="16" width="15.54296875" bestFit="1" customWidth="1"/>
    <col min="17" max="17" width="21.90625" bestFit="1" customWidth="1"/>
    <col min="18" max="18" width="18.08984375" bestFit="1" customWidth="1"/>
    <col min="19" max="19" width="9.6328125" bestFit="1" customWidth="1"/>
    <col min="20" max="20" width="16.36328125" bestFit="1" customWidth="1"/>
    <col min="21" max="21" width="15.08984375" bestFit="1" customWidth="1"/>
    <col min="22" max="22" width="8.7265625" bestFit="1" customWidth="1"/>
    <col min="23" max="23" width="12.36328125" bestFit="1" customWidth="1"/>
    <col min="24" max="24" width="21.81640625" bestFit="1" customWidth="1"/>
    <col min="25" max="25" width="17" bestFit="1" customWidth="1"/>
    <col min="26" max="26" width="17.453125" bestFit="1" customWidth="1"/>
    <col min="27" max="27" width="22.26953125" bestFit="1" customWidth="1"/>
    <col min="28" max="28" width="17.26953125" bestFit="1" customWidth="1"/>
    <col min="29" max="29" width="18.26953125" bestFit="1" customWidth="1"/>
  </cols>
  <sheetData>
    <row r="1" spans="1:29" s="18" customFormat="1" x14ac:dyDescent="0.35">
      <c r="A1" s="18" t="s">
        <v>0</v>
      </c>
      <c r="B1" s="18" t="s">
        <v>1</v>
      </c>
      <c r="C1" s="18" t="s">
        <v>52</v>
      </c>
      <c r="D1" s="22" t="s">
        <v>51</v>
      </c>
      <c r="E1" s="18" t="s">
        <v>53</v>
      </c>
      <c r="F1" s="18" t="s">
        <v>54</v>
      </c>
      <c r="G1" s="18" t="s">
        <v>22</v>
      </c>
      <c r="H1" s="18" t="s">
        <v>15</v>
      </c>
      <c r="I1" s="18" t="s">
        <v>55</v>
      </c>
      <c r="J1" s="18" t="s">
        <v>8</v>
      </c>
      <c r="K1" s="18" t="s">
        <v>56</v>
      </c>
      <c r="L1" s="18" t="s">
        <v>57</v>
      </c>
      <c r="M1" s="18" t="s">
        <v>58</v>
      </c>
      <c r="N1" s="18" t="s">
        <v>59</v>
      </c>
      <c r="O1" s="18" t="s">
        <v>60</v>
      </c>
      <c r="P1" s="18" t="s">
        <v>2</v>
      </c>
      <c r="Q1" s="18" t="s">
        <v>4</v>
      </c>
      <c r="R1" s="18" t="s">
        <v>5</v>
      </c>
      <c r="S1" s="18" t="s">
        <v>6</v>
      </c>
      <c r="T1" s="18" t="s">
        <v>7</v>
      </c>
      <c r="U1" s="18" t="s">
        <v>10</v>
      </c>
      <c r="V1" s="18" t="s">
        <v>11</v>
      </c>
      <c r="W1" s="18" t="s">
        <v>12</v>
      </c>
      <c r="X1" s="18" t="s">
        <v>14</v>
      </c>
      <c r="Y1" s="18" t="s">
        <v>16</v>
      </c>
      <c r="Z1" s="18" t="s">
        <v>17</v>
      </c>
      <c r="AA1" s="18" t="s">
        <v>18</v>
      </c>
      <c r="AB1" s="18" t="s">
        <v>20</v>
      </c>
      <c r="AC1" s="18" t="s">
        <v>23</v>
      </c>
    </row>
    <row r="2" spans="1:29" x14ac:dyDescent="0.35">
      <c r="A2">
        <v>41</v>
      </c>
      <c r="B2" t="s">
        <v>25</v>
      </c>
      <c r="C2" t="s">
        <v>27</v>
      </c>
      <c r="D2" s="4">
        <v>5993</v>
      </c>
      <c r="E2">
        <v>6</v>
      </c>
      <c r="F2">
        <v>4</v>
      </c>
      <c r="G2">
        <v>1</v>
      </c>
      <c r="H2" t="s">
        <v>25</v>
      </c>
      <c r="I2">
        <v>2</v>
      </c>
      <c r="J2" t="s">
        <v>29</v>
      </c>
      <c r="K2" s="5">
        <v>0.11</v>
      </c>
      <c r="L2" s="5">
        <v>7.0000000000000007E-2</v>
      </c>
      <c r="M2" s="6">
        <v>5.0000000000000017E-2</v>
      </c>
      <c r="N2">
        <v>1198.6000000000001</v>
      </c>
      <c r="O2">
        <v>879</v>
      </c>
      <c r="P2" t="s">
        <v>26</v>
      </c>
      <c r="Q2" t="s">
        <v>27</v>
      </c>
      <c r="R2">
        <v>1</v>
      </c>
      <c r="S2">
        <v>2</v>
      </c>
      <c r="T2" t="s">
        <v>28</v>
      </c>
      <c r="U2">
        <v>3</v>
      </c>
      <c r="V2">
        <v>2</v>
      </c>
      <c r="W2" t="s">
        <v>31</v>
      </c>
      <c r="X2">
        <v>8</v>
      </c>
      <c r="Y2">
        <v>11</v>
      </c>
      <c r="Z2">
        <v>3</v>
      </c>
      <c r="AA2">
        <v>1</v>
      </c>
      <c r="AB2">
        <v>8</v>
      </c>
      <c r="AC2">
        <v>4</v>
      </c>
    </row>
    <row r="3" spans="1:29" x14ac:dyDescent="0.35">
      <c r="A3">
        <v>49</v>
      </c>
      <c r="B3" t="s">
        <v>32</v>
      </c>
      <c r="C3" t="s">
        <v>36</v>
      </c>
      <c r="D3" s="4">
        <v>5130</v>
      </c>
      <c r="E3">
        <v>10</v>
      </c>
      <c r="F3">
        <v>2</v>
      </c>
      <c r="G3">
        <v>3</v>
      </c>
      <c r="H3" t="s">
        <v>32</v>
      </c>
      <c r="I3">
        <v>3</v>
      </c>
      <c r="J3" t="s">
        <v>35</v>
      </c>
      <c r="K3" s="5">
        <v>0.11</v>
      </c>
      <c r="L3" s="5">
        <v>0.09</v>
      </c>
      <c r="M3" s="6">
        <v>6.9999999999999993E-2</v>
      </c>
      <c r="N3">
        <v>1026</v>
      </c>
      <c r="O3">
        <v>799</v>
      </c>
      <c r="P3" t="s">
        <v>33</v>
      </c>
      <c r="Q3" t="s">
        <v>34</v>
      </c>
      <c r="R3">
        <v>8</v>
      </c>
      <c r="S3">
        <v>1</v>
      </c>
      <c r="T3" t="s">
        <v>28</v>
      </c>
      <c r="U3">
        <v>2</v>
      </c>
      <c r="V3">
        <v>2</v>
      </c>
      <c r="W3" t="s">
        <v>37</v>
      </c>
      <c r="X3">
        <v>1</v>
      </c>
      <c r="Y3">
        <v>23</v>
      </c>
      <c r="Z3">
        <v>4</v>
      </c>
      <c r="AA3">
        <v>4</v>
      </c>
      <c r="AB3">
        <v>10</v>
      </c>
      <c r="AC3">
        <v>7</v>
      </c>
    </row>
    <row r="4" spans="1:29" x14ac:dyDescent="0.35">
      <c r="A4">
        <v>37</v>
      </c>
      <c r="B4" t="s">
        <v>25</v>
      </c>
      <c r="C4" t="s">
        <v>39</v>
      </c>
      <c r="D4" s="4">
        <v>2090</v>
      </c>
      <c r="E4">
        <v>0</v>
      </c>
      <c r="F4">
        <v>3</v>
      </c>
      <c r="G4">
        <v>3</v>
      </c>
      <c r="H4" t="s">
        <v>25</v>
      </c>
      <c r="I4">
        <v>4</v>
      </c>
      <c r="J4" t="s">
        <v>35</v>
      </c>
      <c r="K4" s="5">
        <v>0.13</v>
      </c>
      <c r="L4" s="5">
        <v>0.11</v>
      </c>
      <c r="M4" s="6">
        <v>1.999999999999999E-2</v>
      </c>
      <c r="N4">
        <v>418</v>
      </c>
      <c r="O4">
        <v>1839</v>
      </c>
      <c r="P4" t="s">
        <v>26</v>
      </c>
      <c r="Q4" t="s">
        <v>34</v>
      </c>
      <c r="R4">
        <v>2</v>
      </c>
      <c r="S4">
        <v>2</v>
      </c>
      <c r="T4" t="s">
        <v>38</v>
      </c>
      <c r="U4">
        <v>2</v>
      </c>
      <c r="V4">
        <v>1</v>
      </c>
      <c r="W4" t="s">
        <v>31</v>
      </c>
      <c r="X4">
        <v>6</v>
      </c>
      <c r="Y4">
        <v>15</v>
      </c>
      <c r="Z4">
        <v>3</v>
      </c>
      <c r="AA4">
        <v>2</v>
      </c>
      <c r="AB4">
        <v>7</v>
      </c>
      <c r="AC4">
        <v>0</v>
      </c>
    </row>
    <row r="5" spans="1:29" x14ac:dyDescent="0.35">
      <c r="A5">
        <v>33</v>
      </c>
      <c r="B5" t="s">
        <v>32</v>
      </c>
      <c r="C5" t="s">
        <v>36</v>
      </c>
      <c r="D5" s="4">
        <v>2909</v>
      </c>
      <c r="E5">
        <v>8</v>
      </c>
      <c r="F5">
        <v>3</v>
      </c>
      <c r="G5">
        <v>3</v>
      </c>
      <c r="H5" t="s">
        <v>25</v>
      </c>
      <c r="I5">
        <v>4</v>
      </c>
      <c r="J5" t="s">
        <v>29</v>
      </c>
      <c r="K5" s="5">
        <v>0.13</v>
      </c>
      <c r="L5" s="5">
        <v>0.1</v>
      </c>
      <c r="M5" s="6">
        <v>-0.03</v>
      </c>
      <c r="N5">
        <v>581.80000000000007</v>
      </c>
      <c r="O5">
        <v>3761</v>
      </c>
      <c r="P5" t="s">
        <v>33</v>
      </c>
      <c r="Q5" t="s">
        <v>34</v>
      </c>
      <c r="R5">
        <v>3</v>
      </c>
      <c r="S5">
        <v>4</v>
      </c>
      <c r="T5" t="s">
        <v>28</v>
      </c>
      <c r="U5">
        <v>3</v>
      </c>
      <c r="V5">
        <v>1</v>
      </c>
      <c r="W5" t="s">
        <v>37</v>
      </c>
      <c r="X5">
        <v>1</v>
      </c>
      <c r="Y5">
        <v>11</v>
      </c>
      <c r="Z5">
        <v>3</v>
      </c>
      <c r="AA5">
        <v>3</v>
      </c>
      <c r="AB5">
        <v>8</v>
      </c>
      <c r="AC5">
        <v>7</v>
      </c>
    </row>
    <row r="6" spans="1:29" x14ac:dyDescent="0.35">
      <c r="A6">
        <v>27</v>
      </c>
      <c r="B6" t="s">
        <v>32</v>
      </c>
      <c r="C6" t="s">
        <v>39</v>
      </c>
      <c r="D6" s="4">
        <v>3468</v>
      </c>
      <c r="E6">
        <v>2</v>
      </c>
      <c r="F6">
        <v>2</v>
      </c>
      <c r="G6">
        <v>3</v>
      </c>
      <c r="H6" t="s">
        <v>32</v>
      </c>
      <c r="I6">
        <v>1</v>
      </c>
      <c r="J6" t="s">
        <v>35</v>
      </c>
      <c r="K6" s="5">
        <v>0.1</v>
      </c>
      <c r="L6" s="5">
        <v>0.1</v>
      </c>
      <c r="M6" s="6">
        <v>2.0000000000000004E-2</v>
      </c>
      <c r="N6">
        <v>693.6</v>
      </c>
      <c r="O6">
        <v>500</v>
      </c>
      <c r="P6" t="s">
        <v>26</v>
      </c>
      <c r="Q6" t="s">
        <v>34</v>
      </c>
      <c r="R6">
        <v>2</v>
      </c>
      <c r="S6">
        <v>1</v>
      </c>
      <c r="T6" t="s">
        <v>40</v>
      </c>
      <c r="U6">
        <v>3</v>
      </c>
      <c r="V6">
        <v>1</v>
      </c>
      <c r="W6" t="s">
        <v>37</v>
      </c>
      <c r="X6">
        <v>9</v>
      </c>
      <c r="Y6">
        <v>12</v>
      </c>
      <c r="Z6">
        <v>3</v>
      </c>
      <c r="AA6">
        <v>4</v>
      </c>
      <c r="AB6">
        <v>6</v>
      </c>
      <c r="AC6">
        <v>2</v>
      </c>
    </row>
    <row r="7" spans="1:29" x14ac:dyDescent="0.35">
      <c r="A7">
        <v>32</v>
      </c>
      <c r="B7" t="s">
        <v>32</v>
      </c>
      <c r="C7" t="s">
        <v>39</v>
      </c>
      <c r="D7" s="4">
        <v>3068</v>
      </c>
      <c r="E7">
        <v>7</v>
      </c>
      <c r="F7">
        <v>4</v>
      </c>
      <c r="G7">
        <v>2</v>
      </c>
      <c r="H7" t="s">
        <v>32</v>
      </c>
      <c r="I7">
        <v>4</v>
      </c>
      <c r="J7" t="s">
        <v>35</v>
      </c>
      <c r="K7" s="5">
        <v>0.12</v>
      </c>
      <c r="L7" s="5">
        <v>0.08</v>
      </c>
      <c r="M7" s="6">
        <v>-2.0000000000000004E-2</v>
      </c>
      <c r="N7">
        <v>613.6</v>
      </c>
      <c r="O7">
        <v>1997</v>
      </c>
      <c r="P7" t="s">
        <v>33</v>
      </c>
      <c r="Q7" t="s">
        <v>34</v>
      </c>
      <c r="R7">
        <v>2</v>
      </c>
      <c r="S7">
        <v>2</v>
      </c>
      <c r="T7" t="s">
        <v>28</v>
      </c>
      <c r="U7">
        <v>3</v>
      </c>
      <c r="V7">
        <v>1</v>
      </c>
      <c r="W7" t="s">
        <v>31</v>
      </c>
      <c r="X7">
        <v>0</v>
      </c>
      <c r="Y7">
        <v>13</v>
      </c>
      <c r="Z7">
        <v>3</v>
      </c>
      <c r="AA7">
        <v>3</v>
      </c>
      <c r="AB7">
        <v>8</v>
      </c>
      <c r="AC7">
        <v>7</v>
      </c>
    </row>
    <row r="8" spans="1:29" x14ac:dyDescent="0.35">
      <c r="A8">
        <v>59</v>
      </c>
      <c r="B8" t="s">
        <v>32</v>
      </c>
      <c r="C8" t="s">
        <v>39</v>
      </c>
      <c r="D8" s="4">
        <v>2670</v>
      </c>
      <c r="E8">
        <v>1</v>
      </c>
      <c r="F8">
        <v>1</v>
      </c>
      <c r="G8">
        <v>2</v>
      </c>
      <c r="H8" t="s">
        <v>25</v>
      </c>
      <c r="I8">
        <v>3</v>
      </c>
      <c r="J8" t="s">
        <v>29</v>
      </c>
      <c r="K8" s="5">
        <v>0.13</v>
      </c>
      <c r="L8" s="5">
        <v>7.0000000000000007E-2</v>
      </c>
      <c r="M8" s="6">
        <v>4.0000000000000008E-2</v>
      </c>
      <c r="N8">
        <v>534</v>
      </c>
      <c r="O8">
        <v>1824</v>
      </c>
      <c r="P8" t="s">
        <v>26</v>
      </c>
      <c r="Q8" t="s">
        <v>34</v>
      </c>
      <c r="R8">
        <v>3</v>
      </c>
      <c r="S8">
        <v>3</v>
      </c>
      <c r="T8" t="s">
        <v>40</v>
      </c>
      <c r="U8">
        <v>4</v>
      </c>
      <c r="V8">
        <v>1</v>
      </c>
      <c r="W8" t="s">
        <v>37</v>
      </c>
      <c r="X8">
        <v>4</v>
      </c>
      <c r="Y8">
        <v>20</v>
      </c>
      <c r="Z8">
        <v>4</v>
      </c>
      <c r="AA8">
        <v>1</v>
      </c>
      <c r="AB8">
        <v>12</v>
      </c>
      <c r="AC8">
        <v>0</v>
      </c>
    </row>
    <row r="9" spans="1:29" x14ac:dyDescent="0.35">
      <c r="A9">
        <v>30</v>
      </c>
      <c r="B9" t="s">
        <v>32</v>
      </c>
      <c r="C9" t="s">
        <v>39</v>
      </c>
      <c r="D9" s="4">
        <v>2693</v>
      </c>
      <c r="E9">
        <v>1</v>
      </c>
      <c r="F9">
        <v>3</v>
      </c>
      <c r="G9">
        <v>3</v>
      </c>
      <c r="H9" t="s">
        <v>32</v>
      </c>
      <c r="I9">
        <v>4</v>
      </c>
      <c r="J9" t="s">
        <v>35</v>
      </c>
      <c r="K9" s="5">
        <v>0.15</v>
      </c>
      <c r="L9" s="5">
        <v>0.08</v>
      </c>
      <c r="M9" s="6">
        <v>-2.0000000000000004E-2</v>
      </c>
      <c r="N9">
        <v>538.6</v>
      </c>
      <c r="O9">
        <v>1299</v>
      </c>
      <c r="P9" t="s">
        <v>26</v>
      </c>
      <c r="Q9" t="s">
        <v>34</v>
      </c>
      <c r="R9">
        <v>24</v>
      </c>
      <c r="S9">
        <v>1</v>
      </c>
      <c r="T9" t="s">
        <v>28</v>
      </c>
      <c r="U9">
        <v>3</v>
      </c>
      <c r="V9">
        <v>1</v>
      </c>
      <c r="W9" t="s">
        <v>41</v>
      </c>
      <c r="X9">
        <v>1</v>
      </c>
      <c r="Y9">
        <v>22</v>
      </c>
      <c r="Z9">
        <v>4</v>
      </c>
      <c r="AA9">
        <v>2</v>
      </c>
      <c r="AB9">
        <v>1</v>
      </c>
      <c r="AC9">
        <v>0</v>
      </c>
    </row>
    <row r="10" spans="1:29" x14ac:dyDescent="0.35">
      <c r="A10">
        <v>38</v>
      </c>
      <c r="B10" t="s">
        <v>32</v>
      </c>
      <c r="C10" t="s">
        <v>42</v>
      </c>
      <c r="D10" s="4">
        <v>9526</v>
      </c>
      <c r="E10">
        <v>9</v>
      </c>
      <c r="F10">
        <v>3</v>
      </c>
      <c r="G10">
        <v>3</v>
      </c>
      <c r="H10" t="s">
        <v>32</v>
      </c>
      <c r="I10">
        <v>4</v>
      </c>
      <c r="J10" t="s">
        <v>35</v>
      </c>
      <c r="K10" s="5">
        <v>0.08</v>
      </c>
      <c r="L10" s="5">
        <v>0.08</v>
      </c>
      <c r="M10" s="6">
        <v>6.9999999999999993E-2</v>
      </c>
      <c r="N10">
        <v>1905.2</v>
      </c>
      <c r="O10">
        <v>2085</v>
      </c>
      <c r="P10" t="s">
        <v>33</v>
      </c>
      <c r="Q10" t="s">
        <v>34</v>
      </c>
      <c r="R10">
        <v>23</v>
      </c>
      <c r="S10">
        <v>3</v>
      </c>
      <c r="T10" t="s">
        <v>28</v>
      </c>
      <c r="U10">
        <v>2</v>
      </c>
      <c r="V10">
        <v>3</v>
      </c>
      <c r="W10" t="s">
        <v>31</v>
      </c>
      <c r="X10">
        <v>0</v>
      </c>
      <c r="Y10">
        <v>21</v>
      </c>
      <c r="Z10">
        <v>4</v>
      </c>
      <c r="AA10">
        <v>2</v>
      </c>
      <c r="AB10">
        <v>10</v>
      </c>
      <c r="AC10">
        <v>7</v>
      </c>
    </row>
    <row r="11" spans="1:29" x14ac:dyDescent="0.35">
      <c r="A11">
        <v>36</v>
      </c>
      <c r="B11" t="s">
        <v>32</v>
      </c>
      <c r="C11" t="s">
        <v>43</v>
      </c>
      <c r="D11" s="4">
        <v>5237</v>
      </c>
      <c r="E11">
        <v>7</v>
      </c>
      <c r="F11">
        <v>3</v>
      </c>
      <c r="G11">
        <v>2</v>
      </c>
      <c r="H11" t="s">
        <v>32</v>
      </c>
      <c r="I11">
        <v>3</v>
      </c>
      <c r="J11" t="s">
        <v>35</v>
      </c>
      <c r="K11" s="5">
        <v>0.09</v>
      </c>
      <c r="L11" s="5">
        <v>0.08</v>
      </c>
      <c r="M11" s="6">
        <v>9.999999999999995E-3</v>
      </c>
      <c r="N11">
        <v>1047.4000000000001</v>
      </c>
      <c r="O11">
        <v>4639</v>
      </c>
      <c r="P11" t="s">
        <v>26</v>
      </c>
      <c r="Q11" t="s">
        <v>34</v>
      </c>
      <c r="R11">
        <v>27</v>
      </c>
      <c r="S11">
        <v>3</v>
      </c>
      <c r="T11" t="s">
        <v>40</v>
      </c>
      <c r="U11">
        <v>3</v>
      </c>
      <c r="V11">
        <v>2</v>
      </c>
      <c r="W11" t="s">
        <v>37</v>
      </c>
      <c r="X11">
        <v>6</v>
      </c>
      <c r="Y11">
        <v>13</v>
      </c>
      <c r="Z11">
        <v>3</v>
      </c>
      <c r="AA11">
        <v>2</v>
      </c>
      <c r="AB11">
        <v>17</v>
      </c>
      <c r="AC11">
        <v>7</v>
      </c>
    </row>
    <row r="12" spans="1:29" x14ac:dyDescent="0.35">
      <c r="A12">
        <v>35</v>
      </c>
      <c r="B12" t="s">
        <v>32</v>
      </c>
      <c r="C12" t="s">
        <v>39</v>
      </c>
      <c r="D12" s="4">
        <v>2426</v>
      </c>
      <c r="E12">
        <v>5</v>
      </c>
      <c r="F12">
        <v>2</v>
      </c>
      <c r="G12">
        <v>3</v>
      </c>
      <c r="H12" t="s">
        <v>32</v>
      </c>
      <c r="I12">
        <v>1</v>
      </c>
      <c r="J12" t="s">
        <v>35</v>
      </c>
      <c r="K12" s="5">
        <v>0.15</v>
      </c>
      <c r="L12" s="5">
        <v>7.0000000000000007E-2</v>
      </c>
      <c r="M12" s="6">
        <v>9.999999999999995E-3</v>
      </c>
      <c r="N12">
        <v>485.20000000000005</v>
      </c>
      <c r="O12">
        <v>1678</v>
      </c>
      <c r="P12" t="s">
        <v>26</v>
      </c>
      <c r="Q12" t="s">
        <v>34</v>
      </c>
      <c r="R12">
        <v>16</v>
      </c>
      <c r="S12">
        <v>3</v>
      </c>
      <c r="T12" t="s">
        <v>40</v>
      </c>
      <c r="U12">
        <v>4</v>
      </c>
      <c r="V12">
        <v>1</v>
      </c>
      <c r="W12" t="s">
        <v>37</v>
      </c>
      <c r="X12">
        <v>0</v>
      </c>
      <c r="Y12">
        <v>13</v>
      </c>
      <c r="Z12">
        <v>3</v>
      </c>
      <c r="AA12">
        <v>3</v>
      </c>
      <c r="AB12">
        <v>6</v>
      </c>
      <c r="AC12">
        <v>4</v>
      </c>
    </row>
    <row r="13" spans="1:29" x14ac:dyDescent="0.35">
      <c r="A13">
        <v>29</v>
      </c>
      <c r="B13" t="s">
        <v>32</v>
      </c>
      <c r="C13" t="s">
        <v>39</v>
      </c>
      <c r="D13" s="4">
        <v>4193</v>
      </c>
      <c r="E13">
        <v>9</v>
      </c>
      <c r="F13">
        <v>3</v>
      </c>
      <c r="G13">
        <v>3</v>
      </c>
      <c r="H13" t="s">
        <v>25</v>
      </c>
      <c r="I13">
        <v>4</v>
      </c>
      <c r="J13" t="s">
        <v>29</v>
      </c>
      <c r="K13" s="5">
        <v>0.15</v>
      </c>
      <c r="L13" s="5">
        <v>0.11</v>
      </c>
      <c r="M13" s="6">
        <v>6.0000000000000012E-2</v>
      </c>
      <c r="N13">
        <v>838.6</v>
      </c>
      <c r="O13">
        <v>3050</v>
      </c>
      <c r="P13" t="s">
        <v>26</v>
      </c>
      <c r="Q13" t="s">
        <v>34</v>
      </c>
      <c r="R13">
        <v>15</v>
      </c>
      <c r="S13">
        <v>2</v>
      </c>
      <c r="T13" t="s">
        <v>28</v>
      </c>
      <c r="U13">
        <v>2</v>
      </c>
      <c r="V13">
        <v>2</v>
      </c>
      <c r="W13" t="s">
        <v>31</v>
      </c>
      <c r="X13">
        <v>0</v>
      </c>
      <c r="Y13">
        <v>12</v>
      </c>
      <c r="Z13">
        <v>3</v>
      </c>
      <c r="AA13">
        <v>4</v>
      </c>
      <c r="AB13">
        <v>10</v>
      </c>
      <c r="AC13">
        <v>5</v>
      </c>
    </row>
    <row r="14" spans="1:29" x14ac:dyDescent="0.35">
      <c r="A14">
        <v>31</v>
      </c>
      <c r="B14" t="s">
        <v>32</v>
      </c>
      <c r="C14" t="s">
        <v>36</v>
      </c>
      <c r="D14" s="4">
        <v>2911</v>
      </c>
      <c r="E14">
        <v>5</v>
      </c>
      <c r="F14">
        <v>3</v>
      </c>
      <c r="G14">
        <v>2</v>
      </c>
      <c r="H14" t="s">
        <v>32</v>
      </c>
      <c r="I14">
        <v>1</v>
      </c>
      <c r="J14" t="s">
        <v>35</v>
      </c>
      <c r="K14" s="5">
        <v>0.08</v>
      </c>
      <c r="L14" s="5">
        <v>0.08</v>
      </c>
      <c r="M14" s="6">
        <v>-0.03</v>
      </c>
      <c r="N14">
        <v>582.20000000000005</v>
      </c>
      <c r="O14">
        <v>3544</v>
      </c>
      <c r="P14" t="s">
        <v>26</v>
      </c>
      <c r="Q14" t="s">
        <v>34</v>
      </c>
      <c r="R14">
        <v>26</v>
      </c>
      <c r="S14">
        <v>1</v>
      </c>
      <c r="T14" t="s">
        <v>28</v>
      </c>
      <c r="U14">
        <v>3</v>
      </c>
      <c r="V14">
        <v>1</v>
      </c>
      <c r="W14" t="s">
        <v>41</v>
      </c>
      <c r="X14">
        <v>1</v>
      </c>
      <c r="Y14">
        <v>17</v>
      </c>
      <c r="Z14">
        <v>3</v>
      </c>
      <c r="AA14">
        <v>4</v>
      </c>
      <c r="AB14">
        <v>5</v>
      </c>
      <c r="AC14">
        <v>2</v>
      </c>
    </row>
    <row r="15" spans="1:29" x14ac:dyDescent="0.35">
      <c r="A15">
        <v>34</v>
      </c>
      <c r="B15" t="s">
        <v>32</v>
      </c>
      <c r="C15" t="s">
        <v>39</v>
      </c>
      <c r="D15" s="4">
        <v>2661</v>
      </c>
      <c r="E15">
        <v>2</v>
      </c>
      <c r="F15">
        <v>4</v>
      </c>
      <c r="G15">
        <v>3</v>
      </c>
      <c r="H15" t="s">
        <v>32</v>
      </c>
      <c r="I15">
        <v>2</v>
      </c>
      <c r="J15" t="s">
        <v>35</v>
      </c>
      <c r="K15" s="5">
        <v>0.14000000000000001</v>
      </c>
      <c r="L15" s="5">
        <v>0.11</v>
      </c>
      <c r="M15" s="6">
        <v>0.03</v>
      </c>
      <c r="N15">
        <v>532.20000000000005</v>
      </c>
      <c r="O15">
        <v>2408</v>
      </c>
      <c r="P15" t="s">
        <v>26</v>
      </c>
      <c r="Q15" t="s">
        <v>34</v>
      </c>
      <c r="R15">
        <v>19</v>
      </c>
      <c r="S15">
        <v>2</v>
      </c>
      <c r="T15" t="s">
        <v>40</v>
      </c>
      <c r="U15">
        <v>3</v>
      </c>
      <c r="V15">
        <v>1</v>
      </c>
      <c r="W15" t="s">
        <v>41</v>
      </c>
      <c r="X15">
        <v>0</v>
      </c>
      <c r="Y15">
        <v>11</v>
      </c>
      <c r="Z15">
        <v>3</v>
      </c>
      <c r="AA15">
        <v>3</v>
      </c>
      <c r="AB15">
        <v>3</v>
      </c>
      <c r="AC15">
        <v>2</v>
      </c>
    </row>
    <row r="16" spans="1:29" x14ac:dyDescent="0.35">
      <c r="A16">
        <v>28</v>
      </c>
      <c r="B16" t="s">
        <v>25</v>
      </c>
      <c r="C16" t="s">
        <v>39</v>
      </c>
      <c r="D16" s="4">
        <v>2028</v>
      </c>
      <c r="E16">
        <v>4</v>
      </c>
      <c r="F16">
        <v>3</v>
      </c>
      <c r="G16">
        <v>3</v>
      </c>
      <c r="H16" t="s">
        <v>25</v>
      </c>
      <c r="I16">
        <v>3</v>
      </c>
      <c r="J16" t="s">
        <v>35</v>
      </c>
      <c r="K16" s="5">
        <v>0.1</v>
      </c>
      <c r="L16" s="5">
        <v>7.0000000000000007E-2</v>
      </c>
      <c r="M16" s="6">
        <v>0</v>
      </c>
      <c r="N16">
        <v>405.6</v>
      </c>
      <c r="O16">
        <v>4555</v>
      </c>
      <c r="P16" t="s">
        <v>26</v>
      </c>
      <c r="Q16" t="s">
        <v>34</v>
      </c>
      <c r="R16">
        <v>24</v>
      </c>
      <c r="S16">
        <v>3</v>
      </c>
      <c r="T16" t="s">
        <v>28</v>
      </c>
      <c r="U16">
        <v>2</v>
      </c>
      <c r="V16">
        <v>1</v>
      </c>
      <c r="W16" t="s">
        <v>31</v>
      </c>
      <c r="X16">
        <v>5</v>
      </c>
      <c r="Y16">
        <v>14</v>
      </c>
      <c r="Z16">
        <v>3</v>
      </c>
      <c r="AA16">
        <v>2</v>
      </c>
      <c r="AB16">
        <v>6</v>
      </c>
      <c r="AC16">
        <v>2</v>
      </c>
    </row>
    <row r="17" spans="1:29" x14ac:dyDescent="0.35">
      <c r="A17">
        <v>29</v>
      </c>
      <c r="B17" t="s">
        <v>32</v>
      </c>
      <c r="C17" t="s">
        <v>42</v>
      </c>
      <c r="D17" s="4">
        <v>9980</v>
      </c>
      <c r="E17">
        <v>10</v>
      </c>
      <c r="F17">
        <v>1</v>
      </c>
      <c r="G17">
        <v>3</v>
      </c>
      <c r="H17" t="s">
        <v>32</v>
      </c>
      <c r="I17">
        <v>2</v>
      </c>
      <c r="J17" t="s">
        <v>29</v>
      </c>
      <c r="K17" s="5">
        <v>0.13</v>
      </c>
      <c r="L17" s="5">
        <v>0.08</v>
      </c>
      <c r="M17" s="6">
        <v>0.05</v>
      </c>
      <c r="N17">
        <v>1996</v>
      </c>
      <c r="O17">
        <v>3918</v>
      </c>
      <c r="P17" t="s">
        <v>26</v>
      </c>
      <c r="Q17" t="s">
        <v>34</v>
      </c>
      <c r="R17">
        <v>21</v>
      </c>
      <c r="S17">
        <v>4</v>
      </c>
      <c r="T17" t="s">
        <v>28</v>
      </c>
      <c r="U17">
        <v>4</v>
      </c>
      <c r="V17">
        <v>3</v>
      </c>
      <c r="W17" t="s">
        <v>41</v>
      </c>
      <c r="X17">
        <v>1</v>
      </c>
      <c r="Y17">
        <v>11</v>
      </c>
      <c r="Z17">
        <v>3</v>
      </c>
      <c r="AA17">
        <v>3</v>
      </c>
      <c r="AB17">
        <v>10</v>
      </c>
      <c r="AC17">
        <v>9</v>
      </c>
    </row>
    <row r="18" spans="1:29" x14ac:dyDescent="0.35">
      <c r="A18">
        <v>32</v>
      </c>
      <c r="B18" t="s">
        <v>32</v>
      </c>
      <c r="C18" t="s">
        <v>36</v>
      </c>
      <c r="D18" s="4">
        <v>3298</v>
      </c>
      <c r="E18">
        <v>6</v>
      </c>
      <c r="F18">
        <v>2</v>
      </c>
      <c r="G18">
        <v>2</v>
      </c>
      <c r="H18" t="s">
        <v>25</v>
      </c>
      <c r="I18">
        <v>1</v>
      </c>
      <c r="J18" t="s">
        <v>35</v>
      </c>
      <c r="K18" s="5">
        <v>0.1</v>
      </c>
      <c r="L18" s="5">
        <v>0.08</v>
      </c>
      <c r="M18" s="6">
        <v>0.03</v>
      </c>
      <c r="N18">
        <v>659.6</v>
      </c>
      <c r="O18">
        <v>1308</v>
      </c>
      <c r="P18" t="s">
        <v>26</v>
      </c>
      <c r="Q18" t="s">
        <v>34</v>
      </c>
      <c r="R18">
        <v>5</v>
      </c>
      <c r="S18">
        <v>2</v>
      </c>
      <c r="T18" t="s">
        <v>28</v>
      </c>
      <c r="U18">
        <v>4</v>
      </c>
      <c r="V18">
        <v>1</v>
      </c>
      <c r="W18" t="s">
        <v>41</v>
      </c>
      <c r="X18">
        <v>0</v>
      </c>
      <c r="Y18">
        <v>12</v>
      </c>
      <c r="Z18">
        <v>3</v>
      </c>
      <c r="AA18">
        <v>4</v>
      </c>
      <c r="AB18">
        <v>7</v>
      </c>
      <c r="AC18">
        <v>2</v>
      </c>
    </row>
    <row r="19" spans="1:29" x14ac:dyDescent="0.35">
      <c r="A19">
        <v>22</v>
      </c>
      <c r="B19" t="s">
        <v>32</v>
      </c>
      <c r="C19" t="s">
        <v>39</v>
      </c>
      <c r="D19" s="4">
        <v>2935</v>
      </c>
      <c r="E19">
        <v>1</v>
      </c>
      <c r="F19">
        <v>4</v>
      </c>
      <c r="G19">
        <v>2</v>
      </c>
      <c r="H19" t="s">
        <v>25</v>
      </c>
      <c r="I19">
        <v>4</v>
      </c>
      <c r="J19" t="s">
        <v>35</v>
      </c>
      <c r="K19" s="5">
        <v>0.15</v>
      </c>
      <c r="L19" s="5">
        <v>0.1</v>
      </c>
      <c r="M19" s="6">
        <v>0</v>
      </c>
      <c r="N19">
        <v>587</v>
      </c>
      <c r="O19">
        <v>3439</v>
      </c>
      <c r="P19" t="s">
        <v>44</v>
      </c>
      <c r="Q19" t="s">
        <v>34</v>
      </c>
      <c r="R19">
        <v>16</v>
      </c>
      <c r="S19">
        <v>2</v>
      </c>
      <c r="T19" t="s">
        <v>40</v>
      </c>
      <c r="U19">
        <v>4</v>
      </c>
      <c r="V19">
        <v>1</v>
      </c>
      <c r="W19" t="s">
        <v>41</v>
      </c>
      <c r="X19">
        <v>1</v>
      </c>
      <c r="Y19">
        <v>13</v>
      </c>
      <c r="Z19">
        <v>3</v>
      </c>
      <c r="AA19">
        <v>2</v>
      </c>
      <c r="AB19">
        <v>1</v>
      </c>
      <c r="AC19">
        <v>0</v>
      </c>
    </row>
    <row r="20" spans="1:29" x14ac:dyDescent="0.35">
      <c r="A20">
        <v>53</v>
      </c>
      <c r="B20" t="s">
        <v>32</v>
      </c>
      <c r="C20" t="s">
        <v>62</v>
      </c>
      <c r="D20" s="4">
        <v>15427</v>
      </c>
      <c r="E20">
        <v>25</v>
      </c>
      <c r="F20">
        <v>4</v>
      </c>
      <c r="G20">
        <v>3</v>
      </c>
      <c r="H20" t="s">
        <v>32</v>
      </c>
      <c r="I20">
        <v>1</v>
      </c>
      <c r="J20" t="s">
        <v>29</v>
      </c>
      <c r="K20" s="5">
        <v>0.1</v>
      </c>
      <c r="L20" s="5">
        <v>0.1</v>
      </c>
      <c r="M20" s="6">
        <v>9.999999999999995E-3</v>
      </c>
      <c r="N20">
        <v>3085.4</v>
      </c>
      <c r="O20">
        <v>2796</v>
      </c>
      <c r="P20" t="s">
        <v>26</v>
      </c>
      <c r="Q20" t="s">
        <v>27</v>
      </c>
      <c r="R20">
        <v>2</v>
      </c>
      <c r="S20">
        <v>4</v>
      </c>
      <c r="T20" t="s">
        <v>28</v>
      </c>
      <c r="U20">
        <v>2</v>
      </c>
      <c r="V20">
        <v>4</v>
      </c>
      <c r="W20" t="s">
        <v>37</v>
      </c>
      <c r="X20">
        <v>2</v>
      </c>
      <c r="Y20">
        <v>16</v>
      </c>
      <c r="Z20">
        <v>3</v>
      </c>
      <c r="AA20">
        <v>3</v>
      </c>
      <c r="AB20">
        <v>31</v>
      </c>
      <c r="AC20">
        <v>8</v>
      </c>
    </row>
    <row r="21" spans="1:29" x14ac:dyDescent="0.35">
      <c r="A21">
        <v>38</v>
      </c>
      <c r="B21" t="s">
        <v>32</v>
      </c>
      <c r="C21" t="s">
        <v>36</v>
      </c>
      <c r="D21" s="4">
        <v>3944</v>
      </c>
      <c r="E21">
        <v>3</v>
      </c>
      <c r="F21">
        <v>4</v>
      </c>
      <c r="G21">
        <v>3</v>
      </c>
      <c r="H21" t="s">
        <v>25</v>
      </c>
      <c r="I21">
        <v>4</v>
      </c>
      <c r="J21" t="s">
        <v>35</v>
      </c>
      <c r="K21" s="5">
        <v>0.15</v>
      </c>
      <c r="L21" s="5">
        <v>0.11</v>
      </c>
      <c r="M21" s="6">
        <v>5.0000000000000017E-2</v>
      </c>
      <c r="N21">
        <v>788.80000000000007</v>
      </c>
      <c r="O21">
        <v>4230</v>
      </c>
      <c r="P21" t="s">
        <v>26</v>
      </c>
      <c r="Q21" t="s">
        <v>34</v>
      </c>
      <c r="R21">
        <v>2</v>
      </c>
      <c r="S21">
        <v>3</v>
      </c>
      <c r="T21" t="s">
        <v>28</v>
      </c>
      <c r="U21">
        <v>3</v>
      </c>
      <c r="V21">
        <v>1</v>
      </c>
      <c r="W21" t="s">
        <v>31</v>
      </c>
      <c r="X21">
        <v>5</v>
      </c>
      <c r="Y21">
        <v>11</v>
      </c>
      <c r="Z21">
        <v>3</v>
      </c>
      <c r="AA21">
        <v>3</v>
      </c>
      <c r="AB21">
        <v>6</v>
      </c>
      <c r="AC21">
        <v>2</v>
      </c>
    </row>
    <row r="22" spans="1:29" x14ac:dyDescent="0.35">
      <c r="A22">
        <v>24</v>
      </c>
      <c r="B22" t="s">
        <v>32</v>
      </c>
      <c r="C22" t="s">
        <v>42</v>
      </c>
      <c r="D22" s="4">
        <v>4011</v>
      </c>
      <c r="E22">
        <v>4</v>
      </c>
      <c r="F22">
        <v>3</v>
      </c>
      <c r="G22">
        <v>2</v>
      </c>
      <c r="H22" t="s">
        <v>32</v>
      </c>
      <c r="I22">
        <v>1</v>
      </c>
      <c r="J22" t="s">
        <v>29</v>
      </c>
      <c r="K22" s="5">
        <v>0.13</v>
      </c>
      <c r="L22" s="5">
        <v>7.0000000000000007E-2</v>
      </c>
      <c r="M22" s="6">
        <v>9.999999999999995E-3</v>
      </c>
      <c r="N22">
        <v>802.2</v>
      </c>
      <c r="O22">
        <v>2306</v>
      </c>
      <c r="P22" t="s">
        <v>44</v>
      </c>
      <c r="Q22" t="s">
        <v>34</v>
      </c>
      <c r="R22">
        <v>11</v>
      </c>
      <c r="S22">
        <v>2</v>
      </c>
      <c r="T22" t="s">
        <v>38</v>
      </c>
      <c r="U22">
        <v>4</v>
      </c>
      <c r="V22">
        <v>2</v>
      </c>
      <c r="W22" t="s">
        <v>41</v>
      </c>
      <c r="X22">
        <v>0</v>
      </c>
      <c r="Y22">
        <v>18</v>
      </c>
      <c r="Z22">
        <v>3</v>
      </c>
      <c r="AA22">
        <v>4</v>
      </c>
      <c r="AB22">
        <v>5</v>
      </c>
      <c r="AC22">
        <v>2</v>
      </c>
    </row>
    <row r="23" spans="1:29" x14ac:dyDescent="0.35">
      <c r="A23">
        <v>36</v>
      </c>
      <c r="B23" t="s">
        <v>25</v>
      </c>
      <c r="C23" t="s">
        <v>46</v>
      </c>
      <c r="D23" s="4">
        <v>3407</v>
      </c>
      <c r="E23">
        <v>5</v>
      </c>
      <c r="F23">
        <v>1</v>
      </c>
      <c r="G23">
        <v>3</v>
      </c>
      <c r="H23" t="s">
        <v>32</v>
      </c>
      <c r="I23">
        <v>3</v>
      </c>
      <c r="J23" t="s">
        <v>35</v>
      </c>
      <c r="K23" s="5">
        <v>0.12</v>
      </c>
      <c r="L23" s="5">
        <v>7.0000000000000007E-2</v>
      </c>
      <c r="M23" s="6">
        <v>0.03</v>
      </c>
      <c r="N23">
        <v>681.40000000000009</v>
      </c>
      <c r="O23">
        <v>2032</v>
      </c>
      <c r="P23" t="s">
        <v>26</v>
      </c>
      <c r="Q23" t="s">
        <v>27</v>
      </c>
      <c r="R23">
        <v>9</v>
      </c>
      <c r="S23">
        <v>4</v>
      </c>
      <c r="T23" t="s">
        <v>28</v>
      </c>
      <c r="U23">
        <v>2</v>
      </c>
      <c r="V23">
        <v>1</v>
      </c>
      <c r="W23" t="s">
        <v>31</v>
      </c>
      <c r="X23">
        <v>7</v>
      </c>
      <c r="Y23">
        <v>23</v>
      </c>
      <c r="Z23">
        <v>4</v>
      </c>
      <c r="AA23">
        <v>2</v>
      </c>
      <c r="AB23">
        <v>10</v>
      </c>
      <c r="AC23">
        <v>3</v>
      </c>
    </row>
    <row r="24" spans="1:29" x14ac:dyDescent="0.35">
      <c r="A24">
        <v>34</v>
      </c>
      <c r="B24" t="s">
        <v>32</v>
      </c>
      <c r="C24" t="s">
        <v>63</v>
      </c>
      <c r="D24" s="4">
        <v>11994</v>
      </c>
      <c r="E24">
        <v>12</v>
      </c>
      <c r="F24">
        <v>2</v>
      </c>
      <c r="G24">
        <v>3</v>
      </c>
      <c r="H24" t="s">
        <v>32</v>
      </c>
      <c r="I24">
        <v>1</v>
      </c>
      <c r="J24" t="s">
        <v>29</v>
      </c>
      <c r="K24" s="5">
        <v>0.15</v>
      </c>
      <c r="L24" s="5">
        <v>0.11</v>
      </c>
      <c r="M24" s="6">
        <v>3.9999999999999994E-2</v>
      </c>
      <c r="N24">
        <v>2398.8000000000002</v>
      </c>
      <c r="O24">
        <v>2540</v>
      </c>
      <c r="P24" t="s">
        <v>26</v>
      </c>
      <c r="Q24" t="s">
        <v>34</v>
      </c>
      <c r="R24">
        <v>7</v>
      </c>
      <c r="S24">
        <v>4</v>
      </c>
      <c r="T24" t="s">
        <v>28</v>
      </c>
      <c r="U24">
        <v>3</v>
      </c>
      <c r="V24">
        <v>3</v>
      </c>
      <c r="W24" t="s">
        <v>31</v>
      </c>
      <c r="X24">
        <v>0</v>
      </c>
      <c r="Y24">
        <v>11</v>
      </c>
      <c r="Z24">
        <v>3</v>
      </c>
      <c r="AA24">
        <v>3</v>
      </c>
      <c r="AB24">
        <v>13</v>
      </c>
      <c r="AC24">
        <v>6</v>
      </c>
    </row>
    <row r="25" spans="1:29" x14ac:dyDescent="0.35">
      <c r="A25">
        <v>21</v>
      </c>
      <c r="B25" t="s">
        <v>32</v>
      </c>
      <c r="C25" t="s">
        <v>36</v>
      </c>
      <c r="D25" s="4">
        <v>1232</v>
      </c>
      <c r="E25">
        <v>0</v>
      </c>
      <c r="F25">
        <v>4</v>
      </c>
      <c r="G25">
        <v>3</v>
      </c>
      <c r="H25" t="s">
        <v>32</v>
      </c>
      <c r="I25">
        <v>3</v>
      </c>
      <c r="J25" t="s">
        <v>35</v>
      </c>
      <c r="K25" s="5">
        <v>0.14000000000000001</v>
      </c>
      <c r="L25" s="5">
        <v>0.1</v>
      </c>
      <c r="M25" s="6">
        <v>1.999999999999999E-2</v>
      </c>
      <c r="N25">
        <v>246.4</v>
      </c>
      <c r="O25">
        <v>687</v>
      </c>
      <c r="P25" t="s">
        <v>26</v>
      </c>
      <c r="Q25" t="s">
        <v>34</v>
      </c>
      <c r="R25">
        <v>15</v>
      </c>
      <c r="S25">
        <v>2</v>
      </c>
      <c r="T25" t="s">
        <v>28</v>
      </c>
      <c r="U25">
        <v>3</v>
      </c>
      <c r="V25">
        <v>1</v>
      </c>
      <c r="W25" t="s">
        <v>31</v>
      </c>
      <c r="X25">
        <v>1</v>
      </c>
      <c r="Y25">
        <v>14</v>
      </c>
      <c r="Z25">
        <v>3</v>
      </c>
      <c r="AA25">
        <v>4</v>
      </c>
      <c r="AB25">
        <v>0</v>
      </c>
      <c r="AC25">
        <v>0</v>
      </c>
    </row>
    <row r="26" spans="1:29" x14ac:dyDescent="0.35">
      <c r="A26">
        <v>34</v>
      </c>
      <c r="B26" t="s">
        <v>25</v>
      </c>
      <c r="C26" t="s">
        <v>36</v>
      </c>
      <c r="D26" s="4">
        <v>2960</v>
      </c>
      <c r="E26">
        <v>4</v>
      </c>
      <c r="F26">
        <v>1</v>
      </c>
      <c r="G26">
        <v>3</v>
      </c>
      <c r="H26" t="s">
        <v>32</v>
      </c>
      <c r="I26">
        <v>2</v>
      </c>
      <c r="J26" t="s">
        <v>35</v>
      </c>
      <c r="K26" s="5">
        <v>0.15</v>
      </c>
      <c r="L26" s="5">
        <v>0.11</v>
      </c>
      <c r="M26" s="6">
        <v>-9.999999999999995E-3</v>
      </c>
      <c r="N26">
        <v>592</v>
      </c>
      <c r="O26">
        <v>2876</v>
      </c>
      <c r="P26" t="s">
        <v>26</v>
      </c>
      <c r="Q26" t="s">
        <v>34</v>
      </c>
      <c r="R26">
        <v>6</v>
      </c>
      <c r="S26">
        <v>1</v>
      </c>
      <c r="T26" t="s">
        <v>40</v>
      </c>
      <c r="U26">
        <v>3</v>
      </c>
      <c r="V26">
        <v>1</v>
      </c>
      <c r="W26" t="s">
        <v>31</v>
      </c>
      <c r="X26">
        <v>2</v>
      </c>
      <c r="Y26">
        <v>11</v>
      </c>
      <c r="Z26">
        <v>3</v>
      </c>
      <c r="AA26">
        <v>3</v>
      </c>
      <c r="AB26">
        <v>8</v>
      </c>
      <c r="AC26">
        <v>2</v>
      </c>
    </row>
    <row r="27" spans="1:29" x14ac:dyDescent="0.35">
      <c r="A27">
        <v>53</v>
      </c>
      <c r="B27" t="s">
        <v>32</v>
      </c>
      <c r="C27" t="s">
        <v>62</v>
      </c>
      <c r="D27" s="4">
        <v>19094</v>
      </c>
      <c r="E27">
        <v>14</v>
      </c>
      <c r="F27">
        <v>3</v>
      </c>
      <c r="G27">
        <v>2</v>
      </c>
      <c r="H27" t="s">
        <v>32</v>
      </c>
      <c r="I27">
        <v>3</v>
      </c>
      <c r="J27" t="s">
        <v>29</v>
      </c>
      <c r="K27" s="5">
        <v>0.14000000000000001</v>
      </c>
      <c r="L27" s="5">
        <v>0.08</v>
      </c>
      <c r="M27" s="6">
        <v>9.999999999999995E-3</v>
      </c>
      <c r="N27">
        <v>3818.8</v>
      </c>
      <c r="O27">
        <v>3192</v>
      </c>
      <c r="P27" t="s">
        <v>26</v>
      </c>
      <c r="Q27" t="s">
        <v>34</v>
      </c>
      <c r="R27">
        <v>5</v>
      </c>
      <c r="S27">
        <v>3</v>
      </c>
      <c r="T27" t="s">
        <v>38</v>
      </c>
      <c r="U27">
        <v>3</v>
      </c>
      <c r="V27">
        <v>5</v>
      </c>
      <c r="W27" t="s">
        <v>41</v>
      </c>
      <c r="X27">
        <v>4</v>
      </c>
      <c r="Y27">
        <v>11</v>
      </c>
      <c r="Z27">
        <v>3</v>
      </c>
      <c r="AA27">
        <v>4</v>
      </c>
      <c r="AB27">
        <v>26</v>
      </c>
      <c r="AC27">
        <v>13</v>
      </c>
    </row>
    <row r="28" spans="1:29" x14ac:dyDescent="0.35">
      <c r="A28">
        <v>32</v>
      </c>
      <c r="B28" t="s">
        <v>25</v>
      </c>
      <c r="C28" t="s">
        <v>36</v>
      </c>
      <c r="D28" s="4">
        <v>3919</v>
      </c>
      <c r="E28">
        <v>10</v>
      </c>
      <c r="F28">
        <v>1</v>
      </c>
      <c r="G28">
        <v>3</v>
      </c>
      <c r="H28" t="s">
        <v>25</v>
      </c>
      <c r="I28">
        <v>2</v>
      </c>
      <c r="J28" t="s">
        <v>29</v>
      </c>
      <c r="K28" s="5">
        <v>0.14000000000000001</v>
      </c>
      <c r="L28" s="5">
        <v>0.1</v>
      </c>
      <c r="M28" s="6">
        <v>0</v>
      </c>
      <c r="N28">
        <v>783.80000000000007</v>
      </c>
      <c r="O28">
        <v>1532</v>
      </c>
      <c r="P28" t="s">
        <v>33</v>
      </c>
      <c r="Q28" t="s">
        <v>34</v>
      </c>
      <c r="R28">
        <v>16</v>
      </c>
      <c r="S28">
        <v>1</v>
      </c>
      <c r="T28" t="s">
        <v>28</v>
      </c>
      <c r="U28">
        <v>1</v>
      </c>
      <c r="V28">
        <v>1</v>
      </c>
      <c r="W28" t="s">
        <v>31</v>
      </c>
      <c r="X28">
        <v>1</v>
      </c>
      <c r="Y28">
        <v>22</v>
      </c>
      <c r="Z28">
        <v>4</v>
      </c>
      <c r="AA28">
        <v>2</v>
      </c>
      <c r="AB28">
        <v>10</v>
      </c>
      <c r="AC28">
        <v>2</v>
      </c>
    </row>
    <row r="29" spans="1:29" x14ac:dyDescent="0.35">
      <c r="A29">
        <v>42</v>
      </c>
      <c r="B29" t="s">
        <v>32</v>
      </c>
      <c r="C29" t="s">
        <v>27</v>
      </c>
      <c r="D29" s="4">
        <v>6825</v>
      </c>
      <c r="E29">
        <v>9</v>
      </c>
      <c r="F29">
        <v>2</v>
      </c>
      <c r="G29">
        <v>3</v>
      </c>
      <c r="H29" t="s">
        <v>32</v>
      </c>
      <c r="I29">
        <v>3</v>
      </c>
      <c r="J29" t="s">
        <v>35</v>
      </c>
      <c r="K29" s="5">
        <v>0.08</v>
      </c>
      <c r="L29" s="5">
        <v>0.09</v>
      </c>
      <c r="M29" s="6">
        <v>6.9999999999999993E-2</v>
      </c>
      <c r="N29">
        <v>1365</v>
      </c>
      <c r="O29">
        <v>3021</v>
      </c>
      <c r="P29" t="s">
        <v>26</v>
      </c>
      <c r="Q29" t="s">
        <v>27</v>
      </c>
      <c r="R29">
        <v>8</v>
      </c>
      <c r="S29">
        <v>4</v>
      </c>
      <c r="T29" t="s">
        <v>48</v>
      </c>
      <c r="U29">
        <v>3</v>
      </c>
      <c r="V29">
        <v>2</v>
      </c>
      <c r="W29" t="s">
        <v>37</v>
      </c>
      <c r="X29">
        <v>0</v>
      </c>
      <c r="Y29">
        <v>11</v>
      </c>
      <c r="Z29">
        <v>3</v>
      </c>
      <c r="AA29">
        <v>4</v>
      </c>
      <c r="AB29">
        <v>10</v>
      </c>
      <c r="AC29">
        <v>7</v>
      </c>
    </row>
    <row r="30" spans="1:29" x14ac:dyDescent="0.35">
      <c r="A30">
        <v>44</v>
      </c>
      <c r="B30" t="s">
        <v>32</v>
      </c>
      <c r="C30" t="s">
        <v>43</v>
      </c>
      <c r="D30" s="4">
        <v>10248</v>
      </c>
      <c r="E30">
        <v>22</v>
      </c>
      <c r="F30">
        <v>4</v>
      </c>
      <c r="G30">
        <v>3</v>
      </c>
      <c r="H30" t="s">
        <v>32</v>
      </c>
      <c r="I30">
        <v>1</v>
      </c>
      <c r="J30" t="s">
        <v>29</v>
      </c>
      <c r="K30" s="5">
        <v>0.09</v>
      </c>
      <c r="L30" s="5">
        <v>0.09</v>
      </c>
      <c r="M30" s="6">
        <v>3.9999999999999994E-2</v>
      </c>
      <c r="N30">
        <v>2049.6</v>
      </c>
      <c r="O30">
        <v>1642</v>
      </c>
      <c r="P30" t="s">
        <v>26</v>
      </c>
      <c r="Q30" t="s">
        <v>34</v>
      </c>
      <c r="R30">
        <v>7</v>
      </c>
      <c r="S30">
        <v>4</v>
      </c>
      <c r="T30" t="s">
        <v>40</v>
      </c>
      <c r="U30">
        <v>2</v>
      </c>
      <c r="V30">
        <v>3</v>
      </c>
      <c r="W30" t="s">
        <v>37</v>
      </c>
      <c r="X30">
        <v>3</v>
      </c>
      <c r="Y30">
        <v>14</v>
      </c>
      <c r="Z30">
        <v>3</v>
      </c>
      <c r="AA30">
        <v>4</v>
      </c>
      <c r="AB30">
        <v>24</v>
      </c>
      <c r="AC30">
        <v>6</v>
      </c>
    </row>
    <row r="31" spans="1:29" x14ac:dyDescent="0.35">
      <c r="A31">
        <v>46</v>
      </c>
      <c r="B31" t="s">
        <v>32</v>
      </c>
      <c r="C31" t="s">
        <v>62</v>
      </c>
      <c r="D31" s="4">
        <v>18947</v>
      </c>
      <c r="E31">
        <v>2</v>
      </c>
      <c r="F31">
        <v>1</v>
      </c>
      <c r="G31">
        <v>2</v>
      </c>
      <c r="H31" t="s">
        <v>32</v>
      </c>
      <c r="I31">
        <v>2</v>
      </c>
      <c r="J31" t="s">
        <v>29</v>
      </c>
      <c r="K31" s="5">
        <v>0.14000000000000001</v>
      </c>
      <c r="L31" s="5">
        <v>0.11</v>
      </c>
      <c r="M31" s="6">
        <v>1.999999999999999E-2</v>
      </c>
      <c r="N31">
        <v>3789.4</v>
      </c>
      <c r="O31">
        <v>4705</v>
      </c>
      <c r="P31" t="s">
        <v>26</v>
      </c>
      <c r="Q31" t="s">
        <v>27</v>
      </c>
      <c r="R31">
        <v>2</v>
      </c>
      <c r="S31">
        <v>4</v>
      </c>
      <c r="T31" t="s">
        <v>48</v>
      </c>
      <c r="U31">
        <v>3</v>
      </c>
      <c r="V31">
        <v>5</v>
      </c>
      <c r="W31" t="s">
        <v>31</v>
      </c>
      <c r="X31">
        <v>3</v>
      </c>
      <c r="Y31">
        <v>12</v>
      </c>
      <c r="Z31">
        <v>3</v>
      </c>
      <c r="AA31">
        <v>4</v>
      </c>
      <c r="AB31">
        <v>22</v>
      </c>
      <c r="AC31">
        <v>2</v>
      </c>
    </row>
    <row r="32" spans="1:29" x14ac:dyDescent="0.35">
      <c r="A32">
        <v>33</v>
      </c>
      <c r="B32" t="s">
        <v>32</v>
      </c>
      <c r="C32" t="s">
        <v>39</v>
      </c>
      <c r="D32" s="4">
        <v>2496</v>
      </c>
      <c r="E32">
        <v>1</v>
      </c>
      <c r="F32">
        <v>4</v>
      </c>
      <c r="G32">
        <v>3</v>
      </c>
      <c r="H32" t="s">
        <v>32</v>
      </c>
      <c r="I32">
        <v>3</v>
      </c>
      <c r="J32" t="s">
        <v>35</v>
      </c>
      <c r="K32" s="5">
        <v>0.1</v>
      </c>
      <c r="L32" s="5">
        <v>0.09</v>
      </c>
      <c r="M32" s="6">
        <v>4.0000000000000008E-2</v>
      </c>
      <c r="N32">
        <v>499.20000000000005</v>
      </c>
      <c r="O32">
        <v>1075</v>
      </c>
      <c r="P32" t="s">
        <v>26</v>
      </c>
      <c r="Q32" t="s">
        <v>34</v>
      </c>
      <c r="R32">
        <v>2</v>
      </c>
      <c r="S32">
        <v>3</v>
      </c>
      <c r="T32" t="s">
        <v>40</v>
      </c>
      <c r="U32">
        <v>3</v>
      </c>
      <c r="V32">
        <v>1</v>
      </c>
      <c r="W32" t="s">
        <v>31</v>
      </c>
      <c r="X32">
        <v>4</v>
      </c>
      <c r="Y32">
        <v>11</v>
      </c>
      <c r="Z32">
        <v>3</v>
      </c>
      <c r="AA32">
        <v>4</v>
      </c>
      <c r="AB32">
        <v>7</v>
      </c>
      <c r="AC32">
        <v>1</v>
      </c>
    </row>
    <row r="33" spans="1:29" x14ac:dyDescent="0.35">
      <c r="A33">
        <v>44</v>
      </c>
      <c r="B33" t="s">
        <v>32</v>
      </c>
      <c r="C33" t="s">
        <v>43</v>
      </c>
      <c r="D33" s="4">
        <v>6465</v>
      </c>
      <c r="E33">
        <v>4</v>
      </c>
      <c r="F33">
        <v>4</v>
      </c>
      <c r="G33">
        <v>4</v>
      </c>
      <c r="H33" t="s">
        <v>25</v>
      </c>
      <c r="I33">
        <v>4</v>
      </c>
      <c r="J33" t="s">
        <v>35</v>
      </c>
      <c r="K33" s="5">
        <v>0.13</v>
      </c>
      <c r="L33" s="5">
        <v>7.0000000000000007E-2</v>
      </c>
      <c r="M33" s="6">
        <v>6.0000000000000012E-2</v>
      </c>
      <c r="N33">
        <v>1293</v>
      </c>
      <c r="O33">
        <v>2552</v>
      </c>
      <c r="P33" t="s">
        <v>26</v>
      </c>
      <c r="Q33" t="s">
        <v>34</v>
      </c>
      <c r="R33">
        <v>10</v>
      </c>
      <c r="S33">
        <v>4</v>
      </c>
      <c r="T33" t="s">
        <v>38</v>
      </c>
      <c r="U33">
        <v>3</v>
      </c>
      <c r="V33">
        <v>2</v>
      </c>
      <c r="W33" t="s">
        <v>37</v>
      </c>
      <c r="X33">
        <v>2</v>
      </c>
      <c r="Y33">
        <v>13</v>
      </c>
      <c r="Z33">
        <v>3</v>
      </c>
      <c r="AA33">
        <v>4</v>
      </c>
      <c r="AB33">
        <v>9</v>
      </c>
      <c r="AC33">
        <v>2</v>
      </c>
    </row>
    <row r="34" spans="1:29" x14ac:dyDescent="0.35">
      <c r="A34">
        <v>30</v>
      </c>
      <c r="B34" t="s">
        <v>32</v>
      </c>
      <c r="C34" t="s">
        <v>39</v>
      </c>
      <c r="D34" s="4">
        <v>2206</v>
      </c>
      <c r="E34">
        <v>10</v>
      </c>
      <c r="F34">
        <v>3</v>
      </c>
      <c r="G34">
        <v>3</v>
      </c>
      <c r="H34" t="s">
        <v>32</v>
      </c>
      <c r="I34">
        <v>4</v>
      </c>
      <c r="J34" t="s">
        <v>35</v>
      </c>
      <c r="K34" s="5">
        <v>0.09</v>
      </c>
      <c r="L34" s="5">
        <v>0.1</v>
      </c>
      <c r="M34" s="6">
        <v>9.999999999999995E-3</v>
      </c>
      <c r="N34">
        <v>441.20000000000005</v>
      </c>
      <c r="O34">
        <v>650</v>
      </c>
      <c r="P34" t="s">
        <v>26</v>
      </c>
      <c r="Q34" t="s">
        <v>34</v>
      </c>
      <c r="R34">
        <v>9</v>
      </c>
      <c r="S34">
        <v>2</v>
      </c>
      <c r="T34" t="s">
        <v>40</v>
      </c>
      <c r="U34">
        <v>2</v>
      </c>
      <c r="V34">
        <v>1</v>
      </c>
      <c r="W34" t="s">
        <v>31</v>
      </c>
      <c r="X34">
        <v>1</v>
      </c>
      <c r="Y34">
        <v>13</v>
      </c>
      <c r="Z34">
        <v>3</v>
      </c>
      <c r="AA34">
        <v>1</v>
      </c>
      <c r="AB34">
        <v>10</v>
      </c>
      <c r="AC34">
        <v>0</v>
      </c>
    </row>
    <row r="35" spans="1:29" x14ac:dyDescent="0.35">
      <c r="A35">
        <v>39</v>
      </c>
      <c r="B35" t="s">
        <v>25</v>
      </c>
      <c r="C35" t="s">
        <v>46</v>
      </c>
      <c r="D35" s="4">
        <v>2086</v>
      </c>
      <c r="E35">
        <v>1</v>
      </c>
      <c r="F35">
        <v>4</v>
      </c>
      <c r="G35">
        <v>4</v>
      </c>
      <c r="H35" t="s">
        <v>32</v>
      </c>
      <c r="I35">
        <v>4</v>
      </c>
      <c r="J35" t="s">
        <v>35</v>
      </c>
      <c r="K35" s="5">
        <v>0.1</v>
      </c>
      <c r="L35" s="5">
        <v>0.08</v>
      </c>
      <c r="M35" s="6">
        <v>0.05</v>
      </c>
      <c r="N35">
        <v>417.20000000000005</v>
      </c>
      <c r="O35">
        <v>2268</v>
      </c>
      <c r="P35" t="s">
        <v>26</v>
      </c>
      <c r="Q35" t="s">
        <v>27</v>
      </c>
      <c r="R35">
        <v>5</v>
      </c>
      <c r="S35">
        <v>3</v>
      </c>
      <c r="T35" t="s">
        <v>49</v>
      </c>
      <c r="U35">
        <v>3</v>
      </c>
      <c r="V35">
        <v>2</v>
      </c>
      <c r="W35" t="s">
        <v>37</v>
      </c>
      <c r="X35">
        <v>3</v>
      </c>
      <c r="Y35">
        <v>14</v>
      </c>
      <c r="Z35">
        <v>3</v>
      </c>
      <c r="AA35">
        <v>3</v>
      </c>
      <c r="AB35">
        <v>19</v>
      </c>
      <c r="AC35">
        <v>0</v>
      </c>
    </row>
    <row r="36" spans="1:29" x14ac:dyDescent="0.35">
      <c r="A36">
        <v>24</v>
      </c>
      <c r="B36" t="s">
        <v>25</v>
      </c>
      <c r="C36" t="s">
        <v>36</v>
      </c>
      <c r="D36" s="4">
        <v>2293</v>
      </c>
      <c r="E36">
        <v>2</v>
      </c>
      <c r="F36">
        <v>4</v>
      </c>
      <c r="G36">
        <v>2</v>
      </c>
      <c r="H36" t="s">
        <v>25</v>
      </c>
      <c r="I36">
        <v>2</v>
      </c>
      <c r="J36" t="s">
        <v>35</v>
      </c>
      <c r="K36" s="5">
        <v>0.12</v>
      </c>
      <c r="L36" s="5">
        <v>0.1</v>
      </c>
      <c r="M36" s="6">
        <v>5.0000000000000017E-2</v>
      </c>
      <c r="N36">
        <v>458.6</v>
      </c>
      <c r="O36">
        <v>2103</v>
      </c>
      <c r="P36" t="s">
        <v>26</v>
      </c>
      <c r="Q36" t="s">
        <v>34</v>
      </c>
      <c r="R36">
        <v>1</v>
      </c>
      <c r="S36">
        <v>3</v>
      </c>
      <c r="T36" t="s">
        <v>40</v>
      </c>
      <c r="U36">
        <v>3</v>
      </c>
      <c r="V36">
        <v>1</v>
      </c>
      <c r="W36" t="s">
        <v>37</v>
      </c>
      <c r="X36">
        <v>2</v>
      </c>
      <c r="Y36">
        <v>16</v>
      </c>
      <c r="Z36">
        <v>3</v>
      </c>
      <c r="AA36">
        <v>1</v>
      </c>
      <c r="AB36">
        <v>6</v>
      </c>
      <c r="AC36">
        <v>0</v>
      </c>
    </row>
    <row r="37" spans="1:29" x14ac:dyDescent="0.35">
      <c r="A37">
        <v>43</v>
      </c>
      <c r="B37" t="s">
        <v>32</v>
      </c>
      <c r="C37" t="s">
        <v>36</v>
      </c>
      <c r="D37" s="4">
        <v>2645</v>
      </c>
      <c r="E37">
        <v>5</v>
      </c>
      <c r="F37">
        <v>3</v>
      </c>
      <c r="G37">
        <v>2</v>
      </c>
      <c r="H37" t="s">
        <v>32</v>
      </c>
      <c r="I37">
        <v>4</v>
      </c>
      <c r="J37" t="s">
        <v>29</v>
      </c>
      <c r="K37" s="5">
        <v>0.15</v>
      </c>
      <c r="L37" s="5">
        <v>0.1</v>
      </c>
      <c r="M37" s="6">
        <v>2.0000000000000004E-2</v>
      </c>
      <c r="N37">
        <v>529</v>
      </c>
      <c r="O37">
        <v>4476</v>
      </c>
      <c r="P37" t="s">
        <v>26</v>
      </c>
      <c r="Q37" t="s">
        <v>34</v>
      </c>
      <c r="R37">
        <v>2</v>
      </c>
      <c r="S37">
        <v>2</v>
      </c>
      <c r="T37" t="s">
        <v>40</v>
      </c>
      <c r="U37">
        <v>4</v>
      </c>
      <c r="V37">
        <v>1</v>
      </c>
      <c r="W37" t="s">
        <v>41</v>
      </c>
      <c r="X37">
        <v>1</v>
      </c>
      <c r="Y37">
        <v>12</v>
      </c>
      <c r="Z37">
        <v>3</v>
      </c>
      <c r="AA37">
        <v>4</v>
      </c>
      <c r="AB37">
        <v>6</v>
      </c>
      <c r="AC37">
        <v>3</v>
      </c>
    </row>
    <row r="38" spans="1:29" x14ac:dyDescent="0.35">
      <c r="A38">
        <v>50</v>
      </c>
      <c r="B38" t="s">
        <v>25</v>
      </c>
      <c r="C38" t="s">
        <v>46</v>
      </c>
      <c r="D38" s="4">
        <v>2683</v>
      </c>
      <c r="E38">
        <v>3</v>
      </c>
      <c r="F38">
        <v>3</v>
      </c>
      <c r="G38">
        <v>3</v>
      </c>
      <c r="H38" t="s">
        <v>25</v>
      </c>
      <c r="I38">
        <v>1</v>
      </c>
      <c r="J38" t="s">
        <v>35</v>
      </c>
      <c r="K38" s="5">
        <v>0.15</v>
      </c>
      <c r="L38" s="5">
        <v>7.0000000000000007E-2</v>
      </c>
      <c r="M38" s="6">
        <v>6.0000000000000012E-2</v>
      </c>
      <c r="N38">
        <v>536.6</v>
      </c>
      <c r="O38">
        <v>2552</v>
      </c>
      <c r="P38" t="s">
        <v>26</v>
      </c>
      <c r="Q38" t="s">
        <v>27</v>
      </c>
      <c r="R38">
        <v>3</v>
      </c>
      <c r="S38">
        <v>2</v>
      </c>
      <c r="T38" t="s">
        <v>48</v>
      </c>
      <c r="U38">
        <v>2</v>
      </c>
      <c r="V38">
        <v>1</v>
      </c>
      <c r="W38" t="s">
        <v>37</v>
      </c>
      <c r="X38">
        <v>1</v>
      </c>
      <c r="Y38">
        <v>14</v>
      </c>
      <c r="Z38">
        <v>3</v>
      </c>
      <c r="AA38">
        <v>3</v>
      </c>
      <c r="AB38">
        <v>3</v>
      </c>
      <c r="AC38">
        <v>2</v>
      </c>
    </row>
    <row r="39" spans="1:29" x14ac:dyDescent="0.35">
      <c r="A39">
        <v>35</v>
      </c>
      <c r="B39" t="s">
        <v>32</v>
      </c>
      <c r="C39" t="s">
        <v>46</v>
      </c>
      <c r="D39" s="4">
        <v>2014</v>
      </c>
      <c r="E39">
        <v>2</v>
      </c>
      <c r="F39">
        <v>4</v>
      </c>
      <c r="G39">
        <v>3</v>
      </c>
      <c r="H39" t="s">
        <v>32</v>
      </c>
      <c r="I39">
        <v>4</v>
      </c>
      <c r="J39" t="s">
        <v>29</v>
      </c>
      <c r="K39" s="5">
        <v>0.1</v>
      </c>
      <c r="L39" s="5">
        <v>0.09</v>
      </c>
      <c r="M39" s="6">
        <v>6.9999999999999993E-2</v>
      </c>
      <c r="N39">
        <v>402.8</v>
      </c>
      <c r="O39">
        <v>3718</v>
      </c>
      <c r="P39" t="s">
        <v>26</v>
      </c>
      <c r="Q39" t="s">
        <v>27</v>
      </c>
      <c r="R39">
        <v>2</v>
      </c>
      <c r="S39">
        <v>3</v>
      </c>
      <c r="T39" t="s">
        <v>48</v>
      </c>
      <c r="U39">
        <v>3</v>
      </c>
      <c r="V39">
        <v>1</v>
      </c>
      <c r="W39" t="s">
        <v>37</v>
      </c>
      <c r="X39">
        <v>1</v>
      </c>
      <c r="Y39">
        <v>13</v>
      </c>
      <c r="Z39">
        <v>3</v>
      </c>
      <c r="AA39">
        <v>1</v>
      </c>
      <c r="AB39">
        <v>2</v>
      </c>
      <c r="AC39">
        <v>2</v>
      </c>
    </row>
    <row r="40" spans="1:29" x14ac:dyDescent="0.35">
      <c r="A40">
        <v>36</v>
      </c>
      <c r="B40" t="s">
        <v>32</v>
      </c>
      <c r="C40" t="s">
        <v>36</v>
      </c>
      <c r="D40" s="4">
        <v>3419</v>
      </c>
      <c r="E40">
        <v>1</v>
      </c>
      <c r="F40">
        <v>1</v>
      </c>
      <c r="G40">
        <v>4</v>
      </c>
      <c r="H40" t="s">
        <v>25</v>
      </c>
      <c r="I40">
        <v>2</v>
      </c>
      <c r="J40" t="s">
        <v>29</v>
      </c>
      <c r="K40" s="5">
        <v>0.09</v>
      </c>
      <c r="L40" s="5">
        <v>0.08</v>
      </c>
      <c r="M40" s="6">
        <v>2.0000000000000004E-2</v>
      </c>
      <c r="N40">
        <v>683.80000000000007</v>
      </c>
      <c r="O40">
        <v>678</v>
      </c>
      <c r="P40" t="s">
        <v>26</v>
      </c>
      <c r="Q40" t="s">
        <v>34</v>
      </c>
      <c r="R40">
        <v>5</v>
      </c>
      <c r="S40">
        <v>4</v>
      </c>
      <c r="T40" t="s">
        <v>28</v>
      </c>
      <c r="U40">
        <v>2</v>
      </c>
      <c r="V40">
        <v>1</v>
      </c>
      <c r="W40" t="s">
        <v>37</v>
      </c>
      <c r="X40">
        <v>9</v>
      </c>
      <c r="Y40">
        <v>14</v>
      </c>
      <c r="Z40">
        <v>3</v>
      </c>
      <c r="AA40">
        <v>4</v>
      </c>
      <c r="AB40">
        <v>6</v>
      </c>
      <c r="AC40">
        <v>1</v>
      </c>
    </row>
    <row r="41" spans="1:29" x14ac:dyDescent="0.35">
      <c r="A41">
        <v>33</v>
      </c>
      <c r="B41" t="s">
        <v>32</v>
      </c>
      <c r="C41" t="s">
        <v>27</v>
      </c>
      <c r="D41" s="4">
        <v>5376</v>
      </c>
      <c r="E41">
        <v>5</v>
      </c>
      <c r="F41">
        <v>1</v>
      </c>
      <c r="G41">
        <v>3</v>
      </c>
      <c r="H41" t="s">
        <v>32</v>
      </c>
      <c r="I41">
        <v>3</v>
      </c>
      <c r="J41" t="s">
        <v>29</v>
      </c>
      <c r="K41" s="5">
        <v>0.15</v>
      </c>
      <c r="L41" s="5">
        <v>0.08</v>
      </c>
      <c r="M41" s="6">
        <v>0</v>
      </c>
      <c r="N41">
        <v>1075.2</v>
      </c>
      <c r="O41">
        <v>4922</v>
      </c>
      <c r="P41" t="s">
        <v>33</v>
      </c>
      <c r="Q41" t="s">
        <v>27</v>
      </c>
      <c r="R41">
        <v>1</v>
      </c>
      <c r="S41">
        <v>3</v>
      </c>
      <c r="T41" t="s">
        <v>28</v>
      </c>
      <c r="U41">
        <v>4</v>
      </c>
      <c r="V41">
        <v>2</v>
      </c>
      <c r="W41" t="s">
        <v>37</v>
      </c>
      <c r="X41">
        <v>2</v>
      </c>
      <c r="Y41">
        <v>19</v>
      </c>
      <c r="Z41">
        <v>3</v>
      </c>
      <c r="AA41">
        <v>1</v>
      </c>
      <c r="AB41">
        <v>10</v>
      </c>
      <c r="AC41">
        <v>3</v>
      </c>
    </row>
    <row r="42" spans="1:29" x14ac:dyDescent="0.35">
      <c r="A42">
        <v>35</v>
      </c>
      <c r="B42" t="s">
        <v>32</v>
      </c>
      <c r="C42" t="s">
        <v>39</v>
      </c>
      <c r="D42" s="4">
        <v>1951</v>
      </c>
      <c r="E42">
        <v>1</v>
      </c>
      <c r="F42">
        <v>4</v>
      </c>
      <c r="G42">
        <v>3</v>
      </c>
      <c r="H42" t="s">
        <v>32</v>
      </c>
      <c r="I42">
        <v>3</v>
      </c>
      <c r="J42" t="s">
        <v>35</v>
      </c>
      <c r="K42" s="5">
        <v>0.11</v>
      </c>
      <c r="L42" s="5">
        <v>0.1</v>
      </c>
      <c r="M42" s="6">
        <v>9.999999999999995E-3</v>
      </c>
      <c r="N42">
        <v>390.20000000000005</v>
      </c>
      <c r="O42">
        <v>3698</v>
      </c>
      <c r="P42" t="s">
        <v>26</v>
      </c>
      <c r="Q42" t="s">
        <v>34</v>
      </c>
      <c r="R42">
        <v>4</v>
      </c>
      <c r="S42">
        <v>2</v>
      </c>
      <c r="T42" t="s">
        <v>38</v>
      </c>
      <c r="U42">
        <v>3</v>
      </c>
      <c r="V42">
        <v>1</v>
      </c>
      <c r="W42" t="s">
        <v>41</v>
      </c>
      <c r="X42">
        <v>1</v>
      </c>
      <c r="Y42">
        <v>12</v>
      </c>
      <c r="Z42">
        <v>3</v>
      </c>
      <c r="AA42">
        <v>3</v>
      </c>
      <c r="AB42">
        <v>1</v>
      </c>
      <c r="AC42">
        <v>0</v>
      </c>
    </row>
    <row r="43" spans="1:29" x14ac:dyDescent="0.35">
      <c r="A43">
        <v>27</v>
      </c>
      <c r="B43" t="s">
        <v>32</v>
      </c>
      <c r="C43" t="s">
        <v>39</v>
      </c>
      <c r="D43" s="4">
        <v>2341</v>
      </c>
      <c r="E43">
        <v>1</v>
      </c>
      <c r="F43">
        <v>1</v>
      </c>
      <c r="G43">
        <v>3</v>
      </c>
      <c r="H43" t="s">
        <v>32</v>
      </c>
      <c r="I43">
        <v>4</v>
      </c>
      <c r="J43" t="s">
        <v>29</v>
      </c>
      <c r="K43" s="5">
        <v>0.11</v>
      </c>
      <c r="L43" s="5">
        <v>0.1</v>
      </c>
      <c r="M43" s="6">
        <v>7.0000000000000007E-2</v>
      </c>
      <c r="N43">
        <v>468.20000000000005</v>
      </c>
      <c r="O43">
        <v>4592</v>
      </c>
      <c r="P43" t="s">
        <v>26</v>
      </c>
      <c r="Q43" t="s">
        <v>34</v>
      </c>
      <c r="R43">
        <v>2</v>
      </c>
      <c r="S43">
        <v>4</v>
      </c>
      <c r="T43" t="s">
        <v>28</v>
      </c>
      <c r="U43">
        <v>3</v>
      </c>
      <c r="V43">
        <v>1</v>
      </c>
      <c r="W43" t="s">
        <v>41</v>
      </c>
      <c r="X43">
        <v>1</v>
      </c>
      <c r="Y43">
        <v>13</v>
      </c>
      <c r="Z43">
        <v>3</v>
      </c>
      <c r="AA43">
        <v>4</v>
      </c>
      <c r="AB43">
        <v>1</v>
      </c>
      <c r="AC43">
        <v>0</v>
      </c>
    </row>
    <row r="44" spans="1:29" x14ac:dyDescent="0.35">
      <c r="A44">
        <v>26</v>
      </c>
      <c r="B44" t="s">
        <v>25</v>
      </c>
      <c r="C44" t="s">
        <v>39</v>
      </c>
      <c r="D44" s="4">
        <v>2293</v>
      </c>
      <c r="E44">
        <v>1</v>
      </c>
      <c r="F44">
        <v>3</v>
      </c>
      <c r="G44">
        <v>2</v>
      </c>
      <c r="H44" t="s">
        <v>32</v>
      </c>
      <c r="I44">
        <v>1</v>
      </c>
      <c r="J44" t="s">
        <v>35</v>
      </c>
      <c r="K44" s="5">
        <v>0.08</v>
      </c>
      <c r="L44" s="5">
        <v>0.09</v>
      </c>
      <c r="M44" s="6">
        <v>3.9999999999999994E-2</v>
      </c>
      <c r="N44">
        <v>458.6</v>
      </c>
      <c r="O44">
        <v>4430</v>
      </c>
      <c r="P44" t="s">
        <v>26</v>
      </c>
      <c r="Q44" t="s">
        <v>34</v>
      </c>
      <c r="R44">
        <v>25</v>
      </c>
      <c r="S44">
        <v>3</v>
      </c>
      <c r="T44" t="s">
        <v>28</v>
      </c>
      <c r="U44">
        <v>1</v>
      </c>
      <c r="V44">
        <v>1</v>
      </c>
      <c r="W44" t="s">
        <v>31</v>
      </c>
      <c r="X44">
        <v>1</v>
      </c>
      <c r="Y44">
        <v>12</v>
      </c>
      <c r="Z44">
        <v>3</v>
      </c>
      <c r="AA44">
        <v>3</v>
      </c>
      <c r="AB44">
        <v>1</v>
      </c>
      <c r="AC44">
        <v>0</v>
      </c>
    </row>
    <row r="45" spans="1:29" x14ac:dyDescent="0.35">
      <c r="A45">
        <v>27</v>
      </c>
      <c r="B45" t="s">
        <v>32</v>
      </c>
      <c r="C45" t="s">
        <v>27</v>
      </c>
      <c r="D45" s="4">
        <v>8726</v>
      </c>
      <c r="E45">
        <v>9</v>
      </c>
      <c r="F45">
        <v>3</v>
      </c>
      <c r="G45">
        <v>3</v>
      </c>
      <c r="H45" t="s">
        <v>32</v>
      </c>
      <c r="I45">
        <v>4</v>
      </c>
      <c r="J45" t="s">
        <v>35</v>
      </c>
      <c r="K45" s="5">
        <v>0.13</v>
      </c>
      <c r="L45" s="5">
        <v>0.08</v>
      </c>
      <c r="M45" s="6">
        <v>2.0000000000000004E-2</v>
      </c>
      <c r="N45">
        <v>1745.2</v>
      </c>
      <c r="O45">
        <v>944</v>
      </c>
      <c r="P45" t="s">
        <v>33</v>
      </c>
      <c r="Q45" t="s">
        <v>27</v>
      </c>
      <c r="R45">
        <v>8</v>
      </c>
      <c r="S45">
        <v>3</v>
      </c>
      <c r="T45" t="s">
        <v>28</v>
      </c>
      <c r="U45">
        <v>3</v>
      </c>
      <c r="V45">
        <v>3</v>
      </c>
      <c r="W45" t="s">
        <v>31</v>
      </c>
      <c r="X45">
        <v>1</v>
      </c>
      <c r="Y45">
        <v>15</v>
      </c>
      <c r="Z45">
        <v>3</v>
      </c>
      <c r="AA45">
        <v>4</v>
      </c>
      <c r="AB45">
        <v>9</v>
      </c>
      <c r="AC45">
        <v>8</v>
      </c>
    </row>
    <row r="46" spans="1:29" x14ac:dyDescent="0.35">
      <c r="A46">
        <v>30</v>
      </c>
      <c r="B46" t="s">
        <v>32</v>
      </c>
      <c r="C46" t="s">
        <v>39</v>
      </c>
      <c r="D46" s="4">
        <v>4011</v>
      </c>
      <c r="E46">
        <v>12</v>
      </c>
      <c r="F46">
        <v>4</v>
      </c>
      <c r="G46">
        <v>3</v>
      </c>
      <c r="H46" t="s">
        <v>32</v>
      </c>
      <c r="I46">
        <v>3</v>
      </c>
      <c r="J46" t="s">
        <v>29</v>
      </c>
      <c r="K46" s="5">
        <v>0.13</v>
      </c>
      <c r="L46" s="5">
        <v>7.0000000000000007E-2</v>
      </c>
      <c r="M46" s="6">
        <v>9.999999999999995E-3</v>
      </c>
      <c r="N46">
        <v>802.2</v>
      </c>
      <c r="O46">
        <v>5000</v>
      </c>
      <c r="P46" t="s">
        <v>33</v>
      </c>
      <c r="Q46" t="s">
        <v>34</v>
      </c>
      <c r="R46">
        <v>1</v>
      </c>
      <c r="S46">
        <v>2</v>
      </c>
      <c r="T46" t="s">
        <v>40</v>
      </c>
      <c r="U46">
        <v>3</v>
      </c>
      <c r="V46">
        <v>2</v>
      </c>
      <c r="W46" t="s">
        <v>31</v>
      </c>
      <c r="X46">
        <v>1</v>
      </c>
      <c r="Y46">
        <v>23</v>
      </c>
      <c r="Z46">
        <v>4</v>
      </c>
      <c r="AA46">
        <v>4</v>
      </c>
      <c r="AB46">
        <v>12</v>
      </c>
      <c r="AC46">
        <v>8</v>
      </c>
    </row>
    <row r="47" spans="1:29" x14ac:dyDescent="0.35">
      <c r="A47">
        <v>41</v>
      </c>
      <c r="B47" t="s">
        <v>25</v>
      </c>
      <c r="C47" t="s">
        <v>63</v>
      </c>
      <c r="D47" s="4">
        <v>19545</v>
      </c>
      <c r="E47">
        <v>22</v>
      </c>
      <c r="F47">
        <v>3</v>
      </c>
      <c r="G47">
        <v>3</v>
      </c>
      <c r="H47" t="s">
        <v>32</v>
      </c>
      <c r="I47">
        <v>2</v>
      </c>
      <c r="J47" t="s">
        <v>29</v>
      </c>
      <c r="K47" s="5">
        <v>0.08</v>
      </c>
      <c r="L47" s="5">
        <v>7.0000000000000007E-2</v>
      </c>
      <c r="M47" s="6">
        <v>1.999999999999999E-2</v>
      </c>
      <c r="N47">
        <v>3909</v>
      </c>
      <c r="O47">
        <v>4608</v>
      </c>
      <c r="P47" t="s">
        <v>26</v>
      </c>
      <c r="Q47" t="s">
        <v>34</v>
      </c>
      <c r="R47">
        <v>12</v>
      </c>
      <c r="S47">
        <v>3</v>
      </c>
      <c r="T47" t="s">
        <v>49</v>
      </c>
      <c r="U47">
        <v>3</v>
      </c>
      <c r="V47">
        <v>5</v>
      </c>
      <c r="W47" t="s">
        <v>37</v>
      </c>
      <c r="X47">
        <v>1</v>
      </c>
      <c r="Y47">
        <v>12</v>
      </c>
      <c r="Z47">
        <v>3</v>
      </c>
      <c r="AA47">
        <v>4</v>
      </c>
      <c r="AB47">
        <v>23</v>
      </c>
      <c r="AC47">
        <v>15</v>
      </c>
    </row>
    <row r="48" spans="1:29" x14ac:dyDescent="0.35">
      <c r="A48">
        <v>34</v>
      </c>
      <c r="B48" t="s">
        <v>32</v>
      </c>
      <c r="C48" t="s">
        <v>27</v>
      </c>
      <c r="D48" s="4">
        <v>4568</v>
      </c>
      <c r="E48">
        <v>9</v>
      </c>
      <c r="F48">
        <v>3</v>
      </c>
      <c r="G48">
        <v>3</v>
      </c>
      <c r="H48" t="s">
        <v>32</v>
      </c>
      <c r="I48">
        <v>2</v>
      </c>
      <c r="J48" t="s">
        <v>35</v>
      </c>
      <c r="K48" s="5">
        <v>0.13</v>
      </c>
      <c r="L48" s="5">
        <v>0.08</v>
      </c>
      <c r="M48" s="6">
        <v>0.05</v>
      </c>
      <c r="N48">
        <v>913.6</v>
      </c>
      <c r="O48">
        <v>4779</v>
      </c>
      <c r="P48" t="s">
        <v>44</v>
      </c>
      <c r="Q48" t="s">
        <v>27</v>
      </c>
      <c r="R48">
        <v>23</v>
      </c>
      <c r="S48">
        <v>4</v>
      </c>
      <c r="T48" t="s">
        <v>48</v>
      </c>
      <c r="U48">
        <v>3</v>
      </c>
      <c r="V48">
        <v>2</v>
      </c>
      <c r="W48" t="s">
        <v>31</v>
      </c>
      <c r="X48">
        <v>0</v>
      </c>
      <c r="Y48">
        <v>20</v>
      </c>
      <c r="Z48">
        <v>4</v>
      </c>
      <c r="AA48">
        <v>3</v>
      </c>
      <c r="AB48">
        <v>10</v>
      </c>
      <c r="AC48">
        <v>5</v>
      </c>
    </row>
    <row r="49" spans="1:29" x14ac:dyDescent="0.35">
      <c r="A49">
        <v>37</v>
      </c>
      <c r="B49" t="s">
        <v>32</v>
      </c>
      <c r="C49" t="s">
        <v>36</v>
      </c>
      <c r="D49" s="4">
        <v>3022</v>
      </c>
      <c r="E49">
        <v>1</v>
      </c>
      <c r="F49">
        <v>2</v>
      </c>
      <c r="G49">
        <v>3</v>
      </c>
      <c r="H49" t="s">
        <v>32</v>
      </c>
      <c r="I49">
        <v>2</v>
      </c>
      <c r="J49" t="s">
        <v>35</v>
      </c>
      <c r="K49" s="5">
        <v>0.12</v>
      </c>
      <c r="L49" s="5">
        <v>0.08</v>
      </c>
      <c r="M49" s="6">
        <v>5.0000000000000017E-2</v>
      </c>
      <c r="N49">
        <v>604.4</v>
      </c>
      <c r="O49">
        <v>4047</v>
      </c>
      <c r="P49" t="s">
        <v>26</v>
      </c>
      <c r="Q49" t="s">
        <v>34</v>
      </c>
      <c r="R49">
        <v>19</v>
      </c>
      <c r="S49">
        <v>2</v>
      </c>
      <c r="T49" t="s">
        <v>28</v>
      </c>
      <c r="U49">
        <v>3</v>
      </c>
      <c r="V49">
        <v>1</v>
      </c>
      <c r="W49" t="s">
        <v>37</v>
      </c>
      <c r="X49">
        <v>4</v>
      </c>
      <c r="Y49">
        <v>21</v>
      </c>
      <c r="Z49">
        <v>4</v>
      </c>
      <c r="AA49">
        <v>1</v>
      </c>
      <c r="AB49">
        <v>8</v>
      </c>
      <c r="AC49">
        <v>0</v>
      </c>
    </row>
    <row r="50" spans="1:29" x14ac:dyDescent="0.35">
      <c r="A50">
        <v>46</v>
      </c>
      <c r="B50" t="s">
        <v>32</v>
      </c>
      <c r="C50" t="s">
        <v>27</v>
      </c>
      <c r="D50" s="4">
        <v>5772</v>
      </c>
      <c r="E50">
        <v>9</v>
      </c>
      <c r="F50">
        <v>4</v>
      </c>
      <c r="G50">
        <v>3</v>
      </c>
      <c r="H50" t="s">
        <v>25</v>
      </c>
      <c r="I50">
        <v>1</v>
      </c>
      <c r="J50" t="s">
        <v>35</v>
      </c>
      <c r="K50" s="5">
        <v>0.13</v>
      </c>
      <c r="L50" s="5">
        <v>7.0000000000000007E-2</v>
      </c>
      <c r="M50" s="6">
        <v>7.0000000000000007E-2</v>
      </c>
      <c r="N50">
        <v>1154.4000000000001</v>
      </c>
      <c r="O50">
        <v>3905</v>
      </c>
      <c r="P50" t="s">
        <v>33</v>
      </c>
      <c r="Q50" t="s">
        <v>27</v>
      </c>
      <c r="R50">
        <v>5</v>
      </c>
      <c r="S50">
        <v>4</v>
      </c>
      <c r="T50" t="s">
        <v>48</v>
      </c>
      <c r="U50">
        <v>3</v>
      </c>
      <c r="V50">
        <v>2</v>
      </c>
      <c r="W50" t="s">
        <v>31</v>
      </c>
      <c r="X50">
        <v>4</v>
      </c>
      <c r="Y50">
        <v>21</v>
      </c>
      <c r="Z50">
        <v>4</v>
      </c>
      <c r="AA50">
        <v>3</v>
      </c>
      <c r="AB50">
        <v>14</v>
      </c>
      <c r="AC50">
        <v>6</v>
      </c>
    </row>
    <row r="51" spans="1:29" x14ac:dyDescent="0.35">
      <c r="A51">
        <v>35</v>
      </c>
      <c r="B51" t="s">
        <v>32</v>
      </c>
      <c r="C51" t="s">
        <v>39</v>
      </c>
      <c r="D51" s="4">
        <v>2269</v>
      </c>
      <c r="E51">
        <v>1</v>
      </c>
      <c r="F51">
        <v>4</v>
      </c>
      <c r="G51">
        <v>3</v>
      </c>
      <c r="H51" t="s">
        <v>32</v>
      </c>
      <c r="I51">
        <v>4</v>
      </c>
      <c r="J51" t="s">
        <v>35</v>
      </c>
      <c r="K51" s="5">
        <v>0.13</v>
      </c>
      <c r="L51" s="5">
        <v>0.1</v>
      </c>
      <c r="M51" s="6">
        <v>1.999999999999999E-2</v>
      </c>
      <c r="N51">
        <v>453.8</v>
      </c>
      <c r="O51">
        <v>4224</v>
      </c>
      <c r="P51" t="s">
        <v>26</v>
      </c>
      <c r="Q51" t="s">
        <v>34</v>
      </c>
      <c r="R51">
        <v>8</v>
      </c>
      <c r="S51">
        <v>1</v>
      </c>
      <c r="T51" t="s">
        <v>28</v>
      </c>
      <c r="U51">
        <v>4</v>
      </c>
      <c r="V51">
        <v>1</v>
      </c>
      <c r="W51" t="s">
        <v>37</v>
      </c>
      <c r="X51">
        <v>1</v>
      </c>
      <c r="Y51">
        <v>19</v>
      </c>
      <c r="Z51">
        <v>3</v>
      </c>
      <c r="AA51">
        <v>4</v>
      </c>
      <c r="AB51">
        <v>1</v>
      </c>
      <c r="AC51">
        <v>0</v>
      </c>
    </row>
    <row r="52" spans="1:29" x14ac:dyDescent="0.35">
      <c r="A52">
        <v>48</v>
      </c>
      <c r="B52" t="s">
        <v>25</v>
      </c>
      <c r="C52" t="s">
        <v>39</v>
      </c>
      <c r="D52" s="4">
        <v>5381</v>
      </c>
      <c r="E52">
        <v>1</v>
      </c>
      <c r="F52">
        <v>3</v>
      </c>
      <c r="G52">
        <v>3</v>
      </c>
      <c r="H52" t="s">
        <v>25</v>
      </c>
      <c r="I52">
        <v>1</v>
      </c>
      <c r="J52" t="s">
        <v>35</v>
      </c>
      <c r="K52" s="5">
        <v>0.09</v>
      </c>
      <c r="L52" s="5">
        <v>0.1</v>
      </c>
      <c r="M52" s="6">
        <v>2.0000000000000004E-2</v>
      </c>
      <c r="N52">
        <v>1076.2</v>
      </c>
      <c r="O52">
        <v>3866</v>
      </c>
      <c r="P52" t="s">
        <v>26</v>
      </c>
      <c r="Q52" t="s">
        <v>34</v>
      </c>
      <c r="R52">
        <v>1</v>
      </c>
      <c r="S52">
        <v>2</v>
      </c>
      <c r="T52" t="s">
        <v>28</v>
      </c>
      <c r="U52">
        <v>2</v>
      </c>
      <c r="V52">
        <v>3</v>
      </c>
      <c r="W52" t="s">
        <v>31</v>
      </c>
      <c r="X52">
        <v>9</v>
      </c>
      <c r="Y52">
        <v>13</v>
      </c>
      <c r="Z52">
        <v>3</v>
      </c>
      <c r="AA52">
        <v>4</v>
      </c>
      <c r="AB52">
        <v>23</v>
      </c>
      <c r="AC52">
        <v>0</v>
      </c>
    </row>
    <row r="53" spans="1:29" x14ac:dyDescent="0.35">
      <c r="A53">
        <v>28</v>
      </c>
      <c r="B53" t="s">
        <v>25</v>
      </c>
      <c r="C53" t="s">
        <v>39</v>
      </c>
      <c r="D53" s="4">
        <v>3441</v>
      </c>
      <c r="E53">
        <v>2</v>
      </c>
      <c r="F53">
        <v>3</v>
      </c>
      <c r="G53">
        <v>2</v>
      </c>
      <c r="H53" t="s">
        <v>25</v>
      </c>
      <c r="I53">
        <v>3</v>
      </c>
      <c r="J53" t="s">
        <v>35</v>
      </c>
      <c r="K53" s="5">
        <v>0.11</v>
      </c>
      <c r="L53" s="5">
        <v>0.08</v>
      </c>
      <c r="M53" s="6">
        <v>-9.999999999999995E-3</v>
      </c>
      <c r="N53">
        <v>688.2</v>
      </c>
      <c r="O53">
        <v>1479</v>
      </c>
      <c r="P53" t="s">
        <v>26</v>
      </c>
      <c r="Q53" t="s">
        <v>34</v>
      </c>
      <c r="R53">
        <v>5</v>
      </c>
      <c r="S53">
        <v>4</v>
      </c>
      <c r="T53" t="s">
        <v>49</v>
      </c>
      <c r="U53">
        <v>3</v>
      </c>
      <c r="V53">
        <v>1</v>
      </c>
      <c r="W53" t="s">
        <v>31</v>
      </c>
      <c r="X53">
        <v>1</v>
      </c>
      <c r="Y53">
        <v>13</v>
      </c>
      <c r="Z53">
        <v>3</v>
      </c>
      <c r="AA53">
        <v>3</v>
      </c>
      <c r="AB53">
        <v>2</v>
      </c>
      <c r="AC53">
        <v>2</v>
      </c>
    </row>
    <row r="54" spans="1:29" x14ac:dyDescent="0.35">
      <c r="A54">
        <v>44</v>
      </c>
      <c r="B54" t="s">
        <v>32</v>
      </c>
      <c r="C54" t="s">
        <v>27</v>
      </c>
      <c r="D54" s="4">
        <v>5454</v>
      </c>
      <c r="E54">
        <v>4</v>
      </c>
      <c r="F54">
        <v>1</v>
      </c>
      <c r="G54">
        <v>2</v>
      </c>
      <c r="H54" t="s">
        <v>25</v>
      </c>
      <c r="I54">
        <v>2</v>
      </c>
      <c r="J54" t="s">
        <v>29</v>
      </c>
      <c r="K54" s="5">
        <v>0.12</v>
      </c>
      <c r="L54" s="5">
        <v>0.1</v>
      </c>
      <c r="M54" s="6">
        <v>4.9999999999999989E-2</v>
      </c>
      <c r="N54">
        <v>1090.8</v>
      </c>
      <c r="O54">
        <v>4846</v>
      </c>
      <c r="P54" t="s">
        <v>26</v>
      </c>
      <c r="Q54" t="s">
        <v>27</v>
      </c>
      <c r="R54">
        <v>1</v>
      </c>
      <c r="S54">
        <v>5</v>
      </c>
      <c r="T54" t="s">
        <v>48</v>
      </c>
      <c r="U54">
        <v>3</v>
      </c>
      <c r="V54">
        <v>2</v>
      </c>
      <c r="W54" t="s">
        <v>41</v>
      </c>
      <c r="X54">
        <v>5</v>
      </c>
      <c r="Y54">
        <v>21</v>
      </c>
      <c r="Z54">
        <v>4</v>
      </c>
      <c r="AA54">
        <v>3</v>
      </c>
      <c r="AB54">
        <v>9</v>
      </c>
      <c r="AC54">
        <v>3</v>
      </c>
    </row>
    <row r="55" spans="1:29" x14ac:dyDescent="0.35">
      <c r="A55">
        <v>35</v>
      </c>
      <c r="B55" t="s">
        <v>32</v>
      </c>
      <c r="C55" t="s">
        <v>43</v>
      </c>
      <c r="D55" s="4">
        <v>9884</v>
      </c>
      <c r="E55">
        <v>4</v>
      </c>
      <c r="F55">
        <v>1</v>
      </c>
      <c r="G55">
        <v>3</v>
      </c>
      <c r="H55" t="s">
        <v>25</v>
      </c>
      <c r="I55">
        <v>3</v>
      </c>
      <c r="J55" t="s">
        <v>35</v>
      </c>
      <c r="K55" s="5">
        <v>0.15</v>
      </c>
      <c r="L55" s="5">
        <v>0.08</v>
      </c>
      <c r="M55" s="6">
        <v>2.0000000000000004E-2</v>
      </c>
      <c r="N55">
        <v>1976.8000000000002</v>
      </c>
      <c r="O55">
        <v>2896</v>
      </c>
      <c r="P55" t="s">
        <v>44</v>
      </c>
      <c r="Q55" t="s">
        <v>34</v>
      </c>
      <c r="R55">
        <v>11</v>
      </c>
      <c r="S55">
        <v>2</v>
      </c>
      <c r="T55" t="s">
        <v>40</v>
      </c>
      <c r="U55">
        <v>2</v>
      </c>
      <c r="V55">
        <v>3</v>
      </c>
      <c r="W55" t="s">
        <v>37</v>
      </c>
      <c r="X55">
        <v>2</v>
      </c>
      <c r="Y55">
        <v>13</v>
      </c>
      <c r="Z55">
        <v>3</v>
      </c>
      <c r="AA55">
        <v>3</v>
      </c>
      <c r="AB55">
        <v>10</v>
      </c>
      <c r="AC55">
        <v>0</v>
      </c>
    </row>
    <row r="56" spans="1:29" x14ac:dyDescent="0.35">
      <c r="A56">
        <v>26</v>
      </c>
      <c r="B56" t="s">
        <v>32</v>
      </c>
      <c r="C56" t="s">
        <v>27</v>
      </c>
      <c r="D56" s="4">
        <v>4157</v>
      </c>
      <c r="E56">
        <v>2</v>
      </c>
      <c r="F56">
        <v>4</v>
      </c>
      <c r="G56">
        <v>2</v>
      </c>
      <c r="H56" t="s">
        <v>25</v>
      </c>
      <c r="I56">
        <v>3</v>
      </c>
      <c r="J56" t="s">
        <v>29</v>
      </c>
      <c r="K56" s="5">
        <v>0.08</v>
      </c>
      <c r="L56" s="5">
        <v>0.08</v>
      </c>
      <c r="M56" s="6">
        <v>0.03</v>
      </c>
      <c r="N56">
        <v>831.40000000000009</v>
      </c>
      <c r="O56">
        <v>1107</v>
      </c>
      <c r="P56" t="s">
        <v>26</v>
      </c>
      <c r="Q56" t="s">
        <v>27</v>
      </c>
      <c r="R56">
        <v>23</v>
      </c>
      <c r="S56">
        <v>3</v>
      </c>
      <c r="T56" t="s">
        <v>48</v>
      </c>
      <c r="U56">
        <v>2</v>
      </c>
      <c r="V56">
        <v>2</v>
      </c>
      <c r="W56" t="s">
        <v>37</v>
      </c>
      <c r="X56">
        <v>7</v>
      </c>
      <c r="Y56">
        <v>19</v>
      </c>
      <c r="Z56">
        <v>3</v>
      </c>
      <c r="AA56">
        <v>3</v>
      </c>
      <c r="AB56">
        <v>5</v>
      </c>
      <c r="AC56">
        <v>2</v>
      </c>
    </row>
    <row r="57" spans="1:29" x14ac:dyDescent="0.35">
      <c r="A57">
        <v>33</v>
      </c>
      <c r="B57" t="s">
        <v>32</v>
      </c>
      <c r="C57" t="s">
        <v>63</v>
      </c>
      <c r="D57" s="4">
        <v>13458</v>
      </c>
      <c r="E57">
        <v>15</v>
      </c>
      <c r="F57">
        <v>4</v>
      </c>
      <c r="G57">
        <v>3</v>
      </c>
      <c r="H57" t="s">
        <v>25</v>
      </c>
      <c r="I57">
        <v>1</v>
      </c>
      <c r="J57" t="s">
        <v>29</v>
      </c>
      <c r="K57" s="5">
        <v>0.11</v>
      </c>
      <c r="L57" s="5">
        <v>0.1</v>
      </c>
      <c r="M57" s="6">
        <v>9.999999999999995E-3</v>
      </c>
      <c r="N57">
        <v>2691.6000000000004</v>
      </c>
      <c r="O57">
        <v>2472</v>
      </c>
      <c r="P57" t="s">
        <v>33</v>
      </c>
      <c r="Q57" t="s">
        <v>34</v>
      </c>
      <c r="R57">
        <v>1</v>
      </c>
      <c r="S57">
        <v>2</v>
      </c>
      <c r="T57" t="s">
        <v>28</v>
      </c>
      <c r="U57">
        <v>3</v>
      </c>
      <c r="V57">
        <v>3</v>
      </c>
      <c r="W57" t="s">
        <v>31</v>
      </c>
      <c r="X57">
        <v>1</v>
      </c>
      <c r="Y57">
        <v>12</v>
      </c>
      <c r="Z57">
        <v>3</v>
      </c>
      <c r="AA57">
        <v>3</v>
      </c>
      <c r="AB57">
        <v>15</v>
      </c>
      <c r="AC57">
        <v>14</v>
      </c>
    </row>
    <row r="58" spans="1:29" x14ac:dyDescent="0.35">
      <c r="A58">
        <v>35</v>
      </c>
      <c r="B58" t="s">
        <v>32</v>
      </c>
      <c r="C58" t="s">
        <v>27</v>
      </c>
      <c r="D58" s="4">
        <v>9069</v>
      </c>
      <c r="E58">
        <v>9</v>
      </c>
      <c r="F58">
        <v>1</v>
      </c>
      <c r="G58">
        <v>2</v>
      </c>
      <c r="H58" t="s">
        <v>32</v>
      </c>
      <c r="I58">
        <v>2</v>
      </c>
      <c r="J58" t="s">
        <v>35</v>
      </c>
      <c r="K58" s="5">
        <v>0.13</v>
      </c>
      <c r="L58" s="5">
        <v>0.11</v>
      </c>
      <c r="M58" s="6">
        <v>9.999999999999995E-3</v>
      </c>
      <c r="N58">
        <v>1813.8000000000002</v>
      </c>
      <c r="O58">
        <v>3356</v>
      </c>
      <c r="P58" t="s">
        <v>33</v>
      </c>
      <c r="Q58" t="s">
        <v>27</v>
      </c>
      <c r="R58">
        <v>18</v>
      </c>
      <c r="S58">
        <v>5</v>
      </c>
      <c r="T58" t="s">
        <v>28</v>
      </c>
      <c r="U58">
        <v>3</v>
      </c>
      <c r="V58">
        <v>3</v>
      </c>
      <c r="W58" t="s">
        <v>37</v>
      </c>
      <c r="X58">
        <v>1</v>
      </c>
      <c r="Y58">
        <v>22</v>
      </c>
      <c r="Z58">
        <v>4</v>
      </c>
      <c r="AA58">
        <v>4</v>
      </c>
      <c r="AB58">
        <v>9</v>
      </c>
      <c r="AC58">
        <v>8</v>
      </c>
    </row>
    <row r="59" spans="1:29" x14ac:dyDescent="0.35">
      <c r="A59">
        <v>35</v>
      </c>
      <c r="B59" t="s">
        <v>32</v>
      </c>
      <c r="C59" t="s">
        <v>39</v>
      </c>
      <c r="D59" s="4">
        <v>4014</v>
      </c>
      <c r="E59">
        <v>2</v>
      </c>
      <c r="F59">
        <v>1</v>
      </c>
      <c r="G59">
        <v>3</v>
      </c>
      <c r="H59" t="s">
        <v>25</v>
      </c>
      <c r="I59">
        <v>3</v>
      </c>
      <c r="J59" t="s">
        <v>29</v>
      </c>
      <c r="K59" s="5">
        <v>0.11</v>
      </c>
      <c r="L59" s="5">
        <v>0.11</v>
      </c>
      <c r="M59" s="6">
        <v>2.0000000000000004E-2</v>
      </c>
      <c r="N59">
        <v>802.80000000000007</v>
      </c>
      <c r="O59">
        <v>4227</v>
      </c>
      <c r="P59" t="s">
        <v>26</v>
      </c>
      <c r="Q59" t="s">
        <v>34</v>
      </c>
      <c r="R59">
        <v>23</v>
      </c>
      <c r="S59">
        <v>4</v>
      </c>
      <c r="T59" t="s">
        <v>40</v>
      </c>
      <c r="U59">
        <v>3</v>
      </c>
      <c r="V59">
        <v>1</v>
      </c>
      <c r="W59" t="s">
        <v>37</v>
      </c>
      <c r="X59">
        <v>3</v>
      </c>
      <c r="Y59">
        <v>15</v>
      </c>
      <c r="Z59">
        <v>3</v>
      </c>
      <c r="AA59">
        <v>3</v>
      </c>
      <c r="AB59">
        <v>4</v>
      </c>
      <c r="AC59">
        <v>2</v>
      </c>
    </row>
    <row r="60" spans="1:29" x14ac:dyDescent="0.35">
      <c r="A60">
        <v>31</v>
      </c>
      <c r="B60" t="s">
        <v>32</v>
      </c>
      <c r="C60" t="s">
        <v>39</v>
      </c>
      <c r="D60" s="4">
        <v>5915</v>
      </c>
      <c r="E60">
        <v>7</v>
      </c>
      <c r="F60">
        <v>4</v>
      </c>
      <c r="G60">
        <v>2</v>
      </c>
      <c r="H60" t="s">
        <v>32</v>
      </c>
      <c r="I60">
        <v>4</v>
      </c>
      <c r="J60" t="s">
        <v>35</v>
      </c>
      <c r="K60" s="5">
        <v>0.11</v>
      </c>
      <c r="L60" s="5">
        <v>0.09</v>
      </c>
      <c r="M60" s="6">
        <v>4.0000000000000008E-2</v>
      </c>
      <c r="N60">
        <v>1183</v>
      </c>
      <c r="O60">
        <v>1090</v>
      </c>
      <c r="P60" t="s">
        <v>26</v>
      </c>
      <c r="Q60" t="s">
        <v>34</v>
      </c>
      <c r="R60">
        <v>7</v>
      </c>
      <c r="S60">
        <v>4</v>
      </c>
      <c r="T60" t="s">
        <v>28</v>
      </c>
      <c r="U60">
        <v>3</v>
      </c>
      <c r="V60">
        <v>2</v>
      </c>
      <c r="W60" t="s">
        <v>41</v>
      </c>
      <c r="X60">
        <v>3</v>
      </c>
      <c r="Y60">
        <v>22</v>
      </c>
      <c r="Z60">
        <v>4</v>
      </c>
      <c r="AA60">
        <v>4</v>
      </c>
      <c r="AB60">
        <v>10</v>
      </c>
      <c r="AC60">
        <v>7</v>
      </c>
    </row>
    <row r="61" spans="1:29" x14ac:dyDescent="0.35">
      <c r="A61">
        <v>37</v>
      </c>
      <c r="B61" t="s">
        <v>32</v>
      </c>
      <c r="C61" t="s">
        <v>42</v>
      </c>
      <c r="D61" s="4">
        <v>5993</v>
      </c>
      <c r="E61">
        <v>7</v>
      </c>
      <c r="F61">
        <v>3</v>
      </c>
      <c r="G61">
        <v>4</v>
      </c>
      <c r="H61" t="s">
        <v>32</v>
      </c>
      <c r="I61">
        <v>1</v>
      </c>
      <c r="J61" t="s">
        <v>35</v>
      </c>
      <c r="K61" s="5">
        <v>0.1</v>
      </c>
      <c r="L61" s="5">
        <v>0.11</v>
      </c>
      <c r="M61" s="6">
        <v>4.0000000000000008E-2</v>
      </c>
      <c r="N61">
        <v>1198.6000000000001</v>
      </c>
      <c r="O61">
        <v>4514</v>
      </c>
      <c r="P61" t="s">
        <v>26</v>
      </c>
      <c r="Q61" t="s">
        <v>34</v>
      </c>
      <c r="R61">
        <v>1</v>
      </c>
      <c r="S61">
        <v>4</v>
      </c>
      <c r="T61" t="s">
        <v>28</v>
      </c>
      <c r="U61">
        <v>2</v>
      </c>
      <c r="V61">
        <v>2</v>
      </c>
      <c r="W61" t="s">
        <v>41</v>
      </c>
      <c r="X61">
        <v>1</v>
      </c>
      <c r="Y61">
        <v>18</v>
      </c>
      <c r="Z61">
        <v>3</v>
      </c>
      <c r="AA61">
        <v>3</v>
      </c>
      <c r="AB61">
        <v>7</v>
      </c>
      <c r="AC61">
        <v>5</v>
      </c>
    </row>
    <row r="62" spans="1:29" x14ac:dyDescent="0.35">
      <c r="A62">
        <v>32</v>
      </c>
      <c r="B62" t="s">
        <v>32</v>
      </c>
      <c r="C62" t="s">
        <v>42</v>
      </c>
      <c r="D62" s="4">
        <v>6162</v>
      </c>
      <c r="E62">
        <v>9</v>
      </c>
      <c r="F62">
        <v>4</v>
      </c>
      <c r="G62">
        <v>3</v>
      </c>
      <c r="H62" t="s">
        <v>25</v>
      </c>
      <c r="I62">
        <v>1</v>
      </c>
      <c r="J62" t="s">
        <v>35</v>
      </c>
      <c r="K62" s="5">
        <v>0.15</v>
      </c>
      <c r="L62" s="5">
        <v>0.1</v>
      </c>
      <c r="M62" s="6">
        <v>9.999999999999995E-3</v>
      </c>
      <c r="N62">
        <v>1232.4000000000001</v>
      </c>
      <c r="O62">
        <v>1866</v>
      </c>
      <c r="P62" t="s">
        <v>26</v>
      </c>
      <c r="Q62" t="s">
        <v>34</v>
      </c>
      <c r="R62">
        <v>1</v>
      </c>
      <c r="S62">
        <v>3</v>
      </c>
      <c r="T62" t="s">
        <v>40</v>
      </c>
      <c r="U62">
        <v>3</v>
      </c>
      <c r="V62">
        <v>2</v>
      </c>
      <c r="W62" t="s">
        <v>37</v>
      </c>
      <c r="X62">
        <v>1</v>
      </c>
      <c r="Y62">
        <v>22</v>
      </c>
      <c r="Z62">
        <v>4</v>
      </c>
      <c r="AA62">
        <v>2</v>
      </c>
      <c r="AB62">
        <v>9</v>
      </c>
      <c r="AC62">
        <v>8</v>
      </c>
    </row>
    <row r="63" spans="1:29" x14ac:dyDescent="0.35">
      <c r="A63">
        <v>38</v>
      </c>
      <c r="B63" t="s">
        <v>32</v>
      </c>
      <c r="C63" t="s">
        <v>39</v>
      </c>
      <c r="D63" s="4">
        <v>2406</v>
      </c>
      <c r="E63">
        <v>10</v>
      </c>
      <c r="F63">
        <v>4</v>
      </c>
      <c r="G63">
        <v>3</v>
      </c>
      <c r="H63" t="s">
        <v>32</v>
      </c>
      <c r="I63">
        <v>4</v>
      </c>
      <c r="J63" t="s">
        <v>29</v>
      </c>
      <c r="K63" s="5">
        <v>0.09</v>
      </c>
      <c r="L63" s="5">
        <v>7.0000000000000007E-2</v>
      </c>
      <c r="M63" s="6">
        <v>0.05</v>
      </c>
      <c r="N63">
        <v>481.20000000000005</v>
      </c>
      <c r="O63">
        <v>2479</v>
      </c>
      <c r="P63" t="s">
        <v>33</v>
      </c>
      <c r="Q63" t="s">
        <v>34</v>
      </c>
      <c r="R63">
        <v>29</v>
      </c>
      <c r="S63">
        <v>5</v>
      </c>
      <c r="T63" t="s">
        <v>28</v>
      </c>
      <c r="U63">
        <v>3</v>
      </c>
      <c r="V63">
        <v>2</v>
      </c>
      <c r="W63" t="s">
        <v>31</v>
      </c>
      <c r="X63">
        <v>1</v>
      </c>
      <c r="Y63">
        <v>11</v>
      </c>
      <c r="Z63">
        <v>3</v>
      </c>
      <c r="AA63">
        <v>4</v>
      </c>
      <c r="AB63">
        <v>10</v>
      </c>
      <c r="AC63">
        <v>3</v>
      </c>
    </row>
    <row r="64" spans="1:29" x14ac:dyDescent="0.35">
      <c r="A64">
        <v>50</v>
      </c>
      <c r="B64" t="s">
        <v>32</v>
      </c>
      <c r="C64" t="s">
        <v>63</v>
      </c>
      <c r="D64" s="4">
        <v>18740</v>
      </c>
      <c r="E64">
        <v>27</v>
      </c>
      <c r="F64">
        <v>3</v>
      </c>
      <c r="G64">
        <v>2</v>
      </c>
      <c r="H64" t="s">
        <v>25</v>
      </c>
      <c r="I64">
        <v>2</v>
      </c>
      <c r="J64" t="s">
        <v>29</v>
      </c>
      <c r="K64" s="5">
        <v>0.14000000000000001</v>
      </c>
      <c r="L64" s="5">
        <v>0.1</v>
      </c>
      <c r="M64" s="6">
        <v>-9.999999999999995E-3</v>
      </c>
      <c r="N64">
        <v>3748</v>
      </c>
      <c r="O64">
        <v>1903</v>
      </c>
      <c r="P64" t="s">
        <v>26</v>
      </c>
      <c r="Q64" t="s">
        <v>34</v>
      </c>
      <c r="R64">
        <v>7</v>
      </c>
      <c r="S64">
        <v>2</v>
      </c>
      <c r="T64" t="s">
        <v>40</v>
      </c>
      <c r="U64">
        <v>2</v>
      </c>
      <c r="V64">
        <v>5</v>
      </c>
      <c r="W64" t="s">
        <v>41</v>
      </c>
      <c r="X64">
        <v>5</v>
      </c>
      <c r="Y64">
        <v>12</v>
      </c>
      <c r="Z64">
        <v>3</v>
      </c>
      <c r="AA64">
        <v>4</v>
      </c>
      <c r="AB64">
        <v>29</v>
      </c>
      <c r="AC64">
        <v>3</v>
      </c>
    </row>
    <row r="65" spans="1:29" x14ac:dyDescent="0.35">
      <c r="A65">
        <v>59</v>
      </c>
      <c r="B65" t="s">
        <v>32</v>
      </c>
      <c r="C65" t="s">
        <v>27</v>
      </c>
      <c r="D65" s="4">
        <v>7637</v>
      </c>
      <c r="E65">
        <v>21</v>
      </c>
      <c r="F65">
        <v>1</v>
      </c>
      <c r="G65">
        <v>2</v>
      </c>
      <c r="H65" t="s">
        <v>32</v>
      </c>
      <c r="I65">
        <v>1</v>
      </c>
      <c r="J65" t="s">
        <v>29</v>
      </c>
      <c r="K65" s="5">
        <v>0.14000000000000001</v>
      </c>
      <c r="L65" s="5">
        <v>0.08</v>
      </c>
      <c r="M65" s="6">
        <v>5.0000000000000017E-2</v>
      </c>
      <c r="N65">
        <v>1527.4</v>
      </c>
      <c r="O65">
        <v>4276</v>
      </c>
      <c r="P65" t="s">
        <v>26</v>
      </c>
      <c r="Q65" t="s">
        <v>27</v>
      </c>
      <c r="R65">
        <v>25</v>
      </c>
      <c r="S65">
        <v>3</v>
      </c>
      <c r="T65" t="s">
        <v>28</v>
      </c>
      <c r="U65">
        <v>3</v>
      </c>
      <c r="V65">
        <v>3</v>
      </c>
      <c r="W65" t="s">
        <v>31</v>
      </c>
      <c r="X65">
        <v>7</v>
      </c>
      <c r="Y65">
        <v>11</v>
      </c>
      <c r="Z65">
        <v>3</v>
      </c>
      <c r="AA65">
        <v>4</v>
      </c>
      <c r="AB65">
        <v>28</v>
      </c>
      <c r="AC65">
        <v>16</v>
      </c>
    </row>
    <row r="66" spans="1:29" x14ac:dyDescent="0.35">
      <c r="A66">
        <v>36</v>
      </c>
      <c r="B66" t="s">
        <v>32</v>
      </c>
      <c r="C66" t="s">
        <v>43</v>
      </c>
      <c r="D66" s="4">
        <v>10096</v>
      </c>
      <c r="E66">
        <v>17</v>
      </c>
      <c r="F66">
        <v>3</v>
      </c>
      <c r="G66">
        <v>3</v>
      </c>
      <c r="H66" t="s">
        <v>32</v>
      </c>
      <c r="I66">
        <v>3</v>
      </c>
      <c r="J66" t="s">
        <v>29</v>
      </c>
      <c r="K66" s="5">
        <v>0.13</v>
      </c>
      <c r="L66" s="5">
        <v>0.1</v>
      </c>
      <c r="M66" s="6">
        <v>0</v>
      </c>
      <c r="N66">
        <v>2019.2</v>
      </c>
      <c r="O66">
        <v>4940</v>
      </c>
      <c r="P66" t="s">
        <v>26</v>
      </c>
      <c r="Q66" t="s">
        <v>34</v>
      </c>
      <c r="R66">
        <v>8</v>
      </c>
      <c r="S66">
        <v>3</v>
      </c>
      <c r="T66" t="s">
        <v>49</v>
      </c>
      <c r="U66">
        <v>3</v>
      </c>
      <c r="V66">
        <v>3</v>
      </c>
      <c r="W66" t="s">
        <v>41</v>
      </c>
      <c r="X66">
        <v>1</v>
      </c>
      <c r="Y66">
        <v>13</v>
      </c>
      <c r="Z66">
        <v>3</v>
      </c>
      <c r="AA66">
        <v>2</v>
      </c>
      <c r="AB66">
        <v>17</v>
      </c>
      <c r="AC66">
        <v>14</v>
      </c>
    </row>
    <row r="67" spans="1:29" x14ac:dyDescent="0.35">
      <c r="A67">
        <v>55</v>
      </c>
      <c r="B67" t="s">
        <v>32</v>
      </c>
      <c r="C67" t="s">
        <v>62</v>
      </c>
      <c r="D67" s="4">
        <v>14756</v>
      </c>
      <c r="E67">
        <v>5</v>
      </c>
      <c r="F67">
        <v>3</v>
      </c>
      <c r="G67">
        <v>3</v>
      </c>
      <c r="H67" t="s">
        <v>25</v>
      </c>
      <c r="I67">
        <v>4</v>
      </c>
      <c r="J67" t="s">
        <v>29</v>
      </c>
      <c r="K67" s="5">
        <v>0.13</v>
      </c>
      <c r="L67" s="5">
        <v>0.11</v>
      </c>
      <c r="M67" s="6">
        <v>0</v>
      </c>
      <c r="N67">
        <v>2951.2000000000003</v>
      </c>
      <c r="O67">
        <v>4016</v>
      </c>
      <c r="P67" t="s">
        <v>26</v>
      </c>
      <c r="Q67" t="s">
        <v>34</v>
      </c>
      <c r="R67">
        <v>8</v>
      </c>
      <c r="S67">
        <v>3</v>
      </c>
      <c r="T67" t="s">
        <v>40</v>
      </c>
      <c r="U67">
        <v>3</v>
      </c>
      <c r="V67">
        <v>4</v>
      </c>
      <c r="W67" t="s">
        <v>41</v>
      </c>
      <c r="X67">
        <v>2</v>
      </c>
      <c r="Y67">
        <v>14</v>
      </c>
      <c r="Z67">
        <v>3</v>
      </c>
      <c r="AA67">
        <v>3</v>
      </c>
      <c r="AB67">
        <v>21</v>
      </c>
      <c r="AC67">
        <v>0</v>
      </c>
    </row>
    <row r="68" spans="1:29" x14ac:dyDescent="0.35">
      <c r="A68">
        <v>36</v>
      </c>
      <c r="B68" t="s">
        <v>32</v>
      </c>
      <c r="C68" t="s">
        <v>42</v>
      </c>
      <c r="D68" s="4">
        <v>6499</v>
      </c>
      <c r="E68">
        <v>6</v>
      </c>
      <c r="F68">
        <v>2</v>
      </c>
      <c r="G68">
        <v>3</v>
      </c>
      <c r="H68" t="s">
        <v>32</v>
      </c>
      <c r="I68">
        <v>2</v>
      </c>
      <c r="J68" t="s">
        <v>35</v>
      </c>
      <c r="K68" s="5">
        <v>0.14000000000000001</v>
      </c>
      <c r="L68" s="5">
        <v>0.11</v>
      </c>
      <c r="M68" s="6">
        <v>7.0000000000000007E-2</v>
      </c>
      <c r="N68">
        <v>1299.8000000000002</v>
      </c>
      <c r="O68">
        <v>2509</v>
      </c>
      <c r="P68" t="s">
        <v>33</v>
      </c>
      <c r="Q68" t="s">
        <v>34</v>
      </c>
      <c r="R68">
        <v>11</v>
      </c>
      <c r="S68">
        <v>3</v>
      </c>
      <c r="T68" t="s">
        <v>28</v>
      </c>
      <c r="U68">
        <v>2</v>
      </c>
      <c r="V68">
        <v>2</v>
      </c>
      <c r="W68" t="s">
        <v>31</v>
      </c>
      <c r="X68">
        <v>1</v>
      </c>
      <c r="Y68">
        <v>13</v>
      </c>
      <c r="Z68">
        <v>3</v>
      </c>
      <c r="AA68">
        <v>3</v>
      </c>
      <c r="AB68">
        <v>6</v>
      </c>
      <c r="AC68">
        <v>5</v>
      </c>
    </row>
    <row r="69" spans="1:29" x14ac:dyDescent="0.35">
      <c r="A69">
        <v>45</v>
      </c>
      <c r="B69" t="s">
        <v>32</v>
      </c>
      <c r="C69" t="s">
        <v>36</v>
      </c>
      <c r="D69" s="4">
        <v>9724</v>
      </c>
      <c r="E69">
        <v>1</v>
      </c>
      <c r="F69">
        <v>1</v>
      </c>
      <c r="G69">
        <v>3</v>
      </c>
      <c r="H69" t="s">
        <v>32</v>
      </c>
      <c r="I69">
        <v>2</v>
      </c>
      <c r="J69" t="s">
        <v>35</v>
      </c>
      <c r="K69" s="5">
        <v>0.11</v>
      </c>
      <c r="L69" s="5">
        <v>0.09</v>
      </c>
      <c r="M69" s="6">
        <v>4.9999999999999989E-2</v>
      </c>
      <c r="N69">
        <v>1944.8000000000002</v>
      </c>
      <c r="O69">
        <v>3915</v>
      </c>
      <c r="P69" t="s">
        <v>26</v>
      </c>
      <c r="Q69" t="s">
        <v>34</v>
      </c>
      <c r="R69">
        <v>7</v>
      </c>
      <c r="S69">
        <v>3</v>
      </c>
      <c r="T69" t="s">
        <v>28</v>
      </c>
      <c r="U69">
        <v>3</v>
      </c>
      <c r="V69">
        <v>3</v>
      </c>
      <c r="W69" t="s">
        <v>41</v>
      </c>
      <c r="X69">
        <v>2</v>
      </c>
      <c r="Y69">
        <v>17</v>
      </c>
      <c r="Z69">
        <v>3</v>
      </c>
      <c r="AA69">
        <v>3</v>
      </c>
      <c r="AB69">
        <v>25</v>
      </c>
      <c r="AC69">
        <v>0</v>
      </c>
    </row>
    <row r="70" spans="1:29" x14ac:dyDescent="0.35">
      <c r="A70">
        <v>35</v>
      </c>
      <c r="B70" t="s">
        <v>32</v>
      </c>
      <c r="C70" t="s">
        <v>36</v>
      </c>
      <c r="D70" s="4">
        <v>2194</v>
      </c>
      <c r="E70">
        <v>3</v>
      </c>
      <c r="F70">
        <v>1</v>
      </c>
      <c r="G70">
        <v>2</v>
      </c>
      <c r="H70" t="s">
        <v>32</v>
      </c>
      <c r="I70">
        <v>2</v>
      </c>
      <c r="J70" t="s">
        <v>35</v>
      </c>
      <c r="K70" s="5">
        <v>0.13</v>
      </c>
      <c r="L70" s="5">
        <v>0.09</v>
      </c>
      <c r="M70" s="6">
        <v>0.06</v>
      </c>
      <c r="N70">
        <v>438.8</v>
      </c>
      <c r="O70">
        <v>926</v>
      </c>
      <c r="P70" t="s">
        <v>33</v>
      </c>
      <c r="Q70" t="s">
        <v>34</v>
      </c>
      <c r="R70">
        <v>1</v>
      </c>
      <c r="S70">
        <v>3</v>
      </c>
      <c r="T70" t="s">
        <v>40</v>
      </c>
      <c r="U70">
        <v>3</v>
      </c>
      <c r="V70">
        <v>1</v>
      </c>
      <c r="W70" t="s">
        <v>37</v>
      </c>
      <c r="X70">
        <v>4</v>
      </c>
      <c r="Y70">
        <v>13</v>
      </c>
      <c r="Z70">
        <v>3</v>
      </c>
      <c r="AA70">
        <v>4</v>
      </c>
      <c r="AB70">
        <v>5</v>
      </c>
      <c r="AC70">
        <v>2</v>
      </c>
    </row>
    <row r="71" spans="1:29" x14ac:dyDescent="0.35">
      <c r="A71">
        <v>36</v>
      </c>
      <c r="B71" t="s">
        <v>25</v>
      </c>
      <c r="C71" t="s">
        <v>36</v>
      </c>
      <c r="D71" s="4">
        <v>3388</v>
      </c>
      <c r="E71">
        <v>1</v>
      </c>
      <c r="F71">
        <v>3</v>
      </c>
      <c r="G71">
        <v>2</v>
      </c>
      <c r="H71" t="s">
        <v>25</v>
      </c>
      <c r="I71">
        <v>4</v>
      </c>
      <c r="J71" t="s">
        <v>35</v>
      </c>
      <c r="K71" s="5">
        <v>0.1</v>
      </c>
      <c r="L71" s="5">
        <v>0.09</v>
      </c>
      <c r="M71" s="6">
        <v>9.999999999999995E-3</v>
      </c>
      <c r="N71">
        <v>677.6</v>
      </c>
      <c r="O71">
        <v>1095</v>
      </c>
      <c r="P71" t="s">
        <v>26</v>
      </c>
      <c r="Q71" t="s">
        <v>34</v>
      </c>
      <c r="R71">
        <v>9</v>
      </c>
      <c r="S71">
        <v>3</v>
      </c>
      <c r="T71" t="s">
        <v>40</v>
      </c>
      <c r="U71">
        <v>2</v>
      </c>
      <c r="V71">
        <v>1</v>
      </c>
      <c r="W71" t="s">
        <v>37</v>
      </c>
      <c r="X71">
        <v>0</v>
      </c>
      <c r="Y71">
        <v>17</v>
      </c>
      <c r="Z71">
        <v>3</v>
      </c>
      <c r="AA71">
        <v>1</v>
      </c>
      <c r="AB71">
        <v>2</v>
      </c>
      <c r="AC71">
        <v>0</v>
      </c>
    </row>
    <row r="72" spans="1:29" x14ac:dyDescent="0.35">
      <c r="A72">
        <v>59</v>
      </c>
      <c r="B72" t="s">
        <v>32</v>
      </c>
      <c r="C72" t="s">
        <v>27</v>
      </c>
      <c r="D72" s="4">
        <v>5473</v>
      </c>
      <c r="E72">
        <v>4</v>
      </c>
      <c r="F72">
        <v>3</v>
      </c>
      <c r="G72">
        <v>2</v>
      </c>
      <c r="H72" t="s">
        <v>32</v>
      </c>
      <c r="I72">
        <v>1</v>
      </c>
      <c r="J72" t="s">
        <v>29</v>
      </c>
      <c r="K72" s="5">
        <v>0.12</v>
      </c>
      <c r="L72" s="5">
        <v>0.09</v>
      </c>
      <c r="M72" s="6">
        <v>7.9999999999999988E-2</v>
      </c>
      <c r="N72">
        <v>1094.6000000000001</v>
      </c>
      <c r="O72">
        <v>2500</v>
      </c>
      <c r="P72" t="s">
        <v>33</v>
      </c>
      <c r="Q72" t="s">
        <v>27</v>
      </c>
      <c r="R72">
        <v>1</v>
      </c>
      <c r="S72">
        <v>1</v>
      </c>
      <c r="T72" t="s">
        <v>28</v>
      </c>
      <c r="U72">
        <v>2</v>
      </c>
      <c r="V72">
        <v>2</v>
      </c>
      <c r="W72" t="s">
        <v>31</v>
      </c>
      <c r="X72">
        <v>7</v>
      </c>
      <c r="Y72">
        <v>11</v>
      </c>
      <c r="Z72">
        <v>3</v>
      </c>
      <c r="AA72">
        <v>4</v>
      </c>
      <c r="AB72">
        <v>20</v>
      </c>
      <c r="AC72">
        <v>3</v>
      </c>
    </row>
    <row r="73" spans="1:29" x14ac:dyDescent="0.35">
      <c r="A73">
        <v>29</v>
      </c>
      <c r="B73" t="s">
        <v>32</v>
      </c>
      <c r="C73" t="s">
        <v>36</v>
      </c>
      <c r="D73" s="4">
        <v>2703</v>
      </c>
      <c r="E73">
        <v>5</v>
      </c>
      <c r="F73">
        <v>2</v>
      </c>
      <c r="G73">
        <v>3</v>
      </c>
      <c r="H73" t="s">
        <v>32</v>
      </c>
      <c r="I73">
        <v>3</v>
      </c>
      <c r="J73" t="s">
        <v>35</v>
      </c>
      <c r="K73" s="5">
        <v>0.1</v>
      </c>
      <c r="L73" s="5">
        <v>7.0000000000000007E-2</v>
      </c>
      <c r="M73" s="6">
        <v>0.03</v>
      </c>
      <c r="N73">
        <v>540.6</v>
      </c>
      <c r="O73">
        <v>2606</v>
      </c>
      <c r="P73" t="s">
        <v>26</v>
      </c>
      <c r="Q73" t="s">
        <v>34</v>
      </c>
      <c r="R73">
        <v>2</v>
      </c>
      <c r="S73">
        <v>3</v>
      </c>
      <c r="T73" t="s">
        <v>28</v>
      </c>
      <c r="U73">
        <v>3</v>
      </c>
      <c r="V73">
        <v>1</v>
      </c>
      <c r="W73" t="s">
        <v>37</v>
      </c>
      <c r="X73">
        <v>0</v>
      </c>
      <c r="Y73">
        <v>23</v>
      </c>
      <c r="Z73">
        <v>4</v>
      </c>
      <c r="AA73">
        <v>4</v>
      </c>
      <c r="AB73">
        <v>6</v>
      </c>
      <c r="AC73">
        <v>4</v>
      </c>
    </row>
    <row r="74" spans="1:29" x14ac:dyDescent="0.35">
      <c r="A74">
        <v>31</v>
      </c>
      <c r="B74" t="s">
        <v>32</v>
      </c>
      <c r="C74" t="s">
        <v>36</v>
      </c>
      <c r="D74" s="4">
        <v>2501</v>
      </c>
      <c r="E74">
        <v>1</v>
      </c>
      <c r="F74">
        <v>2</v>
      </c>
      <c r="G74">
        <v>3</v>
      </c>
      <c r="H74" t="s">
        <v>32</v>
      </c>
      <c r="I74">
        <v>3</v>
      </c>
      <c r="J74" t="s">
        <v>35</v>
      </c>
      <c r="K74" s="5">
        <v>0.1</v>
      </c>
      <c r="L74" s="5">
        <v>7.0000000000000007E-2</v>
      </c>
      <c r="M74" s="6">
        <v>0.03</v>
      </c>
      <c r="N74">
        <v>500.20000000000005</v>
      </c>
      <c r="O74">
        <v>1719</v>
      </c>
      <c r="P74" t="s">
        <v>26</v>
      </c>
      <c r="Q74" t="s">
        <v>34</v>
      </c>
      <c r="R74">
        <v>1</v>
      </c>
      <c r="S74">
        <v>4</v>
      </c>
      <c r="T74" t="s">
        <v>40</v>
      </c>
      <c r="U74">
        <v>3</v>
      </c>
      <c r="V74">
        <v>1</v>
      </c>
      <c r="W74" t="s">
        <v>31</v>
      </c>
      <c r="X74">
        <v>1</v>
      </c>
      <c r="Y74">
        <v>17</v>
      </c>
      <c r="Z74">
        <v>3</v>
      </c>
      <c r="AA74">
        <v>2</v>
      </c>
      <c r="AB74">
        <v>1</v>
      </c>
      <c r="AC74">
        <v>1</v>
      </c>
    </row>
    <row r="75" spans="1:29" x14ac:dyDescent="0.35">
      <c r="A75">
        <v>32</v>
      </c>
      <c r="B75" t="s">
        <v>32</v>
      </c>
      <c r="C75" t="s">
        <v>36</v>
      </c>
      <c r="D75" s="4">
        <v>6220</v>
      </c>
      <c r="E75">
        <v>10</v>
      </c>
      <c r="F75">
        <v>2</v>
      </c>
      <c r="G75">
        <v>3</v>
      </c>
      <c r="H75" t="s">
        <v>32</v>
      </c>
      <c r="I75">
        <v>2</v>
      </c>
      <c r="J75" t="s">
        <v>35</v>
      </c>
      <c r="K75" s="5">
        <v>0.08</v>
      </c>
      <c r="L75" s="5">
        <v>0.11</v>
      </c>
      <c r="M75" s="6">
        <v>2.0000000000000004E-2</v>
      </c>
      <c r="N75">
        <v>1244</v>
      </c>
      <c r="O75">
        <v>4415</v>
      </c>
      <c r="P75" t="s">
        <v>26</v>
      </c>
      <c r="Q75" t="s">
        <v>34</v>
      </c>
      <c r="R75">
        <v>1</v>
      </c>
      <c r="S75">
        <v>3</v>
      </c>
      <c r="T75" t="s">
        <v>28</v>
      </c>
      <c r="U75">
        <v>3</v>
      </c>
      <c r="V75">
        <v>2</v>
      </c>
      <c r="W75" t="s">
        <v>37</v>
      </c>
      <c r="X75">
        <v>1</v>
      </c>
      <c r="Y75">
        <v>17</v>
      </c>
      <c r="Z75">
        <v>3</v>
      </c>
      <c r="AA75">
        <v>2</v>
      </c>
      <c r="AB75">
        <v>10</v>
      </c>
      <c r="AC75">
        <v>4</v>
      </c>
    </row>
    <row r="76" spans="1:29" x14ac:dyDescent="0.35">
      <c r="A76">
        <v>36</v>
      </c>
      <c r="B76" t="s">
        <v>32</v>
      </c>
      <c r="C76" t="s">
        <v>39</v>
      </c>
      <c r="D76" s="4">
        <v>3038</v>
      </c>
      <c r="E76">
        <v>1</v>
      </c>
      <c r="F76">
        <v>4</v>
      </c>
      <c r="G76">
        <v>3</v>
      </c>
      <c r="H76" t="s">
        <v>32</v>
      </c>
      <c r="I76">
        <v>2</v>
      </c>
      <c r="J76" t="s">
        <v>29</v>
      </c>
      <c r="K76" s="5">
        <v>0.14000000000000001</v>
      </c>
      <c r="L76" s="5">
        <v>7.0000000000000007E-2</v>
      </c>
      <c r="M76" s="6">
        <v>1.999999999999999E-2</v>
      </c>
      <c r="N76">
        <v>607.6</v>
      </c>
      <c r="O76">
        <v>3171</v>
      </c>
      <c r="P76" t="s">
        <v>26</v>
      </c>
      <c r="Q76" t="s">
        <v>34</v>
      </c>
      <c r="R76">
        <v>6</v>
      </c>
      <c r="S76">
        <v>3</v>
      </c>
      <c r="T76" t="s">
        <v>28</v>
      </c>
      <c r="U76">
        <v>4</v>
      </c>
      <c r="V76">
        <v>1</v>
      </c>
      <c r="W76" t="s">
        <v>37</v>
      </c>
      <c r="X76">
        <v>3</v>
      </c>
      <c r="Y76">
        <v>12</v>
      </c>
      <c r="Z76">
        <v>3</v>
      </c>
      <c r="AA76">
        <v>2</v>
      </c>
      <c r="AB76">
        <v>5</v>
      </c>
      <c r="AC76">
        <v>0</v>
      </c>
    </row>
    <row r="77" spans="1:29" x14ac:dyDescent="0.35">
      <c r="A77">
        <v>31</v>
      </c>
      <c r="B77" t="s">
        <v>32</v>
      </c>
      <c r="C77" t="s">
        <v>42</v>
      </c>
      <c r="D77" s="4">
        <v>4424</v>
      </c>
      <c r="E77">
        <v>11</v>
      </c>
      <c r="F77">
        <v>4</v>
      </c>
      <c r="G77">
        <v>3</v>
      </c>
      <c r="H77" t="s">
        <v>32</v>
      </c>
      <c r="I77">
        <v>3</v>
      </c>
      <c r="J77" t="s">
        <v>29</v>
      </c>
      <c r="K77" s="5">
        <v>0.1</v>
      </c>
      <c r="L77" s="5">
        <v>7.0000000000000007E-2</v>
      </c>
      <c r="M77" s="6">
        <v>2.0000000000000004E-2</v>
      </c>
      <c r="N77">
        <v>884.80000000000007</v>
      </c>
      <c r="O77">
        <v>3718</v>
      </c>
      <c r="P77" t="s">
        <v>26</v>
      </c>
      <c r="Q77" t="s">
        <v>34</v>
      </c>
      <c r="R77">
        <v>8</v>
      </c>
      <c r="S77">
        <v>4</v>
      </c>
      <c r="T77" t="s">
        <v>28</v>
      </c>
      <c r="U77">
        <v>3</v>
      </c>
      <c r="V77">
        <v>2</v>
      </c>
      <c r="W77" t="s">
        <v>31</v>
      </c>
      <c r="X77">
        <v>1</v>
      </c>
      <c r="Y77">
        <v>23</v>
      </c>
      <c r="Z77">
        <v>4</v>
      </c>
      <c r="AA77">
        <v>4</v>
      </c>
      <c r="AB77">
        <v>11</v>
      </c>
      <c r="AC77">
        <v>7</v>
      </c>
    </row>
    <row r="78" spans="1:29" x14ac:dyDescent="0.35">
      <c r="A78">
        <v>35</v>
      </c>
      <c r="B78" t="s">
        <v>32</v>
      </c>
      <c r="C78" t="s">
        <v>27</v>
      </c>
      <c r="D78" s="4">
        <v>4312</v>
      </c>
      <c r="E78">
        <v>15</v>
      </c>
      <c r="F78">
        <v>1</v>
      </c>
      <c r="G78">
        <v>3</v>
      </c>
      <c r="H78" t="s">
        <v>32</v>
      </c>
      <c r="I78">
        <v>3</v>
      </c>
      <c r="J78" t="s">
        <v>35</v>
      </c>
      <c r="K78" s="5">
        <v>0.09</v>
      </c>
      <c r="L78" s="5">
        <v>0.11</v>
      </c>
      <c r="M78" s="6">
        <v>0.03</v>
      </c>
      <c r="N78">
        <v>862.40000000000009</v>
      </c>
      <c r="O78">
        <v>3892</v>
      </c>
      <c r="P78" t="s">
        <v>26</v>
      </c>
      <c r="Q78" t="s">
        <v>27</v>
      </c>
      <c r="R78">
        <v>1</v>
      </c>
      <c r="S78">
        <v>4</v>
      </c>
      <c r="T78" t="s">
        <v>48</v>
      </c>
      <c r="U78">
        <v>2</v>
      </c>
      <c r="V78">
        <v>2</v>
      </c>
      <c r="W78" t="s">
        <v>31</v>
      </c>
      <c r="X78">
        <v>0</v>
      </c>
      <c r="Y78">
        <v>14</v>
      </c>
      <c r="Z78">
        <v>3</v>
      </c>
      <c r="AA78">
        <v>2</v>
      </c>
      <c r="AB78">
        <v>16</v>
      </c>
      <c r="AC78">
        <v>13</v>
      </c>
    </row>
    <row r="79" spans="1:29" x14ac:dyDescent="0.35">
      <c r="A79">
        <v>45</v>
      </c>
      <c r="B79" t="s">
        <v>32</v>
      </c>
      <c r="C79" t="s">
        <v>63</v>
      </c>
      <c r="D79" s="4">
        <v>13245</v>
      </c>
      <c r="E79">
        <v>0</v>
      </c>
      <c r="F79">
        <v>1</v>
      </c>
      <c r="G79">
        <v>4</v>
      </c>
      <c r="H79" t="s">
        <v>25</v>
      </c>
      <c r="I79">
        <v>4</v>
      </c>
      <c r="J79" t="s">
        <v>35</v>
      </c>
      <c r="K79" s="5">
        <v>0.15</v>
      </c>
      <c r="L79" s="5">
        <v>0.08</v>
      </c>
      <c r="M79" s="6">
        <v>7.0000000000000007E-2</v>
      </c>
      <c r="N79">
        <v>2649</v>
      </c>
      <c r="O79">
        <v>2562</v>
      </c>
      <c r="P79" t="s">
        <v>26</v>
      </c>
      <c r="Q79" t="s">
        <v>34</v>
      </c>
      <c r="R79">
        <v>6</v>
      </c>
      <c r="S79">
        <v>4</v>
      </c>
      <c r="T79" t="s">
        <v>38</v>
      </c>
      <c r="U79">
        <v>3</v>
      </c>
      <c r="V79">
        <v>3</v>
      </c>
      <c r="W79" t="s">
        <v>37</v>
      </c>
      <c r="X79">
        <v>4</v>
      </c>
      <c r="Y79">
        <v>14</v>
      </c>
      <c r="Z79">
        <v>3</v>
      </c>
      <c r="AA79">
        <v>2</v>
      </c>
      <c r="AB79">
        <v>17</v>
      </c>
      <c r="AC79">
        <v>0</v>
      </c>
    </row>
    <row r="80" spans="1:29" x14ac:dyDescent="0.35">
      <c r="A80">
        <v>37</v>
      </c>
      <c r="B80" t="s">
        <v>32</v>
      </c>
      <c r="C80" t="s">
        <v>63</v>
      </c>
      <c r="D80" s="4">
        <v>13664</v>
      </c>
      <c r="E80">
        <v>5</v>
      </c>
      <c r="F80">
        <v>3</v>
      </c>
      <c r="G80">
        <v>4</v>
      </c>
      <c r="H80" t="s">
        <v>32</v>
      </c>
      <c r="I80">
        <v>1</v>
      </c>
      <c r="J80" t="s">
        <v>35</v>
      </c>
      <c r="K80" s="5">
        <v>0.14000000000000001</v>
      </c>
      <c r="L80" s="5">
        <v>0.08</v>
      </c>
      <c r="M80" s="6">
        <v>0.03</v>
      </c>
      <c r="N80">
        <v>2732.8</v>
      </c>
      <c r="O80">
        <v>2247</v>
      </c>
      <c r="P80" t="s">
        <v>26</v>
      </c>
      <c r="Q80" t="s">
        <v>34</v>
      </c>
      <c r="R80">
        <v>7</v>
      </c>
      <c r="S80">
        <v>4</v>
      </c>
      <c r="T80" t="s">
        <v>40</v>
      </c>
      <c r="U80">
        <v>3</v>
      </c>
      <c r="V80">
        <v>3</v>
      </c>
      <c r="W80" t="s">
        <v>31</v>
      </c>
      <c r="X80">
        <v>4</v>
      </c>
      <c r="Y80">
        <v>13</v>
      </c>
      <c r="Z80">
        <v>3</v>
      </c>
      <c r="AA80">
        <v>1</v>
      </c>
      <c r="AB80">
        <v>16</v>
      </c>
      <c r="AC80">
        <v>2</v>
      </c>
    </row>
    <row r="81" spans="1:29" x14ac:dyDescent="0.35">
      <c r="A81">
        <v>46</v>
      </c>
      <c r="B81" t="s">
        <v>32</v>
      </c>
      <c r="C81" t="s">
        <v>50</v>
      </c>
      <c r="D81" s="4">
        <v>5021</v>
      </c>
      <c r="E81">
        <v>4</v>
      </c>
      <c r="F81">
        <v>2</v>
      </c>
      <c r="G81">
        <v>3</v>
      </c>
      <c r="H81" t="s">
        <v>25</v>
      </c>
      <c r="I81">
        <v>2</v>
      </c>
      <c r="J81" t="s">
        <v>35</v>
      </c>
      <c r="K81" s="5">
        <v>0.09</v>
      </c>
      <c r="L81" s="5">
        <v>0.08</v>
      </c>
      <c r="M81" s="6">
        <v>6.0000000000000012E-2</v>
      </c>
      <c r="N81">
        <v>1004.2</v>
      </c>
      <c r="O81">
        <v>817</v>
      </c>
      <c r="P81" t="s">
        <v>26</v>
      </c>
      <c r="Q81" t="s">
        <v>50</v>
      </c>
      <c r="R81">
        <v>5</v>
      </c>
      <c r="S81">
        <v>2</v>
      </c>
      <c r="T81" t="s">
        <v>40</v>
      </c>
      <c r="U81">
        <v>3</v>
      </c>
      <c r="V81">
        <v>2</v>
      </c>
      <c r="W81" t="s">
        <v>41</v>
      </c>
      <c r="X81">
        <v>8</v>
      </c>
      <c r="Y81">
        <v>22</v>
      </c>
      <c r="Z81">
        <v>4</v>
      </c>
      <c r="AA81">
        <v>4</v>
      </c>
      <c r="AB81">
        <v>16</v>
      </c>
      <c r="AC81">
        <v>2</v>
      </c>
    </row>
    <row r="82" spans="1:29" x14ac:dyDescent="0.35">
      <c r="A82">
        <v>30</v>
      </c>
      <c r="B82" t="s">
        <v>32</v>
      </c>
      <c r="C82" t="s">
        <v>39</v>
      </c>
      <c r="D82" s="4">
        <v>5126</v>
      </c>
      <c r="E82">
        <v>10</v>
      </c>
      <c r="F82">
        <v>4</v>
      </c>
      <c r="G82">
        <v>2</v>
      </c>
      <c r="H82" t="s">
        <v>25</v>
      </c>
      <c r="I82">
        <v>4</v>
      </c>
      <c r="J82" t="s">
        <v>35</v>
      </c>
      <c r="K82" s="5">
        <v>0.11</v>
      </c>
      <c r="L82" s="5">
        <v>7.0000000000000007E-2</v>
      </c>
      <c r="M82" s="6">
        <v>1.999999999999999E-2</v>
      </c>
      <c r="N82">
        <v>1025.2</v>
      </c>
      <c r="O82">
        <v>4097</v>
      </c>
      <c r="P82" t="s">
        <v>26</v>
      </c>
      <c r="Q82" t="s">
        <v>34</v>
      </c>
      <c r="R82">
        <v>1</v>
      </c>
      <c r="S82">
        <v>1</v>
      </c>
      <c r="T82" t="s">
        <v>28</v>
      </c>
      <c r="U82">
        <v>2</v>
      </c>
      <c r="V82">
        <v>2</v>
      </c>
      <c r="W82" t="s">
        <v>37</v>
      </c>
      <c r="X82">
        <v>1</v>
      </c>
      <c r="Y82">
        <v>12</v>
      </c>
      <c r="Z82">
        <v>3</v>
      </c>
      <c r="AA82">
        <v>3</v>
      </c>
      <c r="AB82">
        <v>10</v>
      </c>
      <c r="AC82">
        <v>8</v>
      </c>
    </row>
    <row r="83" spans="1:29" x14ac:dyDescent="0.35">
      <c r="A83">
        <v>35</v>
      </c>
      <c r="B83" t="s">
        <v>32</v>
      </c>
      <c r="C83" t="s">
        <v>36</v>
      </c>
      <c r="D83" s="4">
        <v>2859</v>
      </c>
      <c r="E83">
        <v>6</v>
      </c>
      <c r="F83">
        <v>3</v>
      </c>
      <c r="G83">
        <v>3</v>
      </c>
      <c r="H83" t="s">
        <v>32</v>
      </c>
      <c r="I83">
        <v>2</v>
      </c>
      <c r="J83" t="s">
        <v>35</v>
      </c>
      <c r="K83" s="5">
        <v>0.13</v>
      </c>
      <c r="L83" s="5">
        <v>7.0000000000000007E-2</v>
      </c>
      <c r="M83" s="6">
        <v>9.999999999999995E-3</v>
      </c>
      <c r="N83">
        <v>571.80000000000007</v>
      </c>
      <c r="O83">
        <v>1309</v>
      </c>
      <c r="P83" t="s">
        <v>26</v>
      </c>
      <c r="Q83" t="s">
        <v>34</v>
      </c>
      <c r="R83">
        <v>1</v>
      </c>
      <c r="S83">
        <v>3</v>
      </c>
      <c r="T83" t="s">
        <v>40</v>
      </c>
      <c r="U83">
        <v>2</v>
      </c>
      <c r="V83">
        <v>1</v>
      </c>
      <c r="W83" t="s">
        <v>31</v>
      </c>
      <c r="X83">
        <v>1</v>
      </c>
      <c r="Y83">
        <v>18</v>
      </c>
      <c r="Z83">
        <v>3</v>
      </c>
      <c r="AA83">
        <v>1</v>
      </c>
      <c r="AB83">
        <v>6</v>
      </c>
      <c r="AC83">
        <v>4</v>
      </c>
    </row>
    <row r="84" spans="1:29" x14ac:dyDescent="0.35">
      <c r="A84">
        <v>55</v>
      </c>
      <c r="B84" t="s">
        <v>32</v>
      </c>
      <c r="C84" t="s">
        <v>27</v>
      </c>
      <c r="D84" s="4">
        <v>10239</v>
      </c>
      <c r="E84">
        <v>1</v>
      </c>
      <c r="F84">
        <v>4</v>
      </c>
      <c r="G84">
        <v>3</v>
      </c>
      <c r="H84" t="s">
        <v>32</v>
      </c>
      <c r="I84">
        <v>1</v>
      </c>
      <c r="J84" t="s">
        <v>35</v>
      </c>
      <c r="K84" s="5">
        <v>0.15</v>
      </c>
      <c r="L84" s="5">
        <v>0.09</v>
      </c>
      <c r="M84" s="6">
        <v>7.0000000000000007E-2</v>
      </c>
      <c r="N84">
        <v>2047.8000000000002</v>
      </c>
      <c r="O84">
        <v>3730</v>
      </c>
      <c r="P84" t="s">
        <v>26</v>
      </c>
      <c r="Q84" t="s">
        <v>27</v>
      </c>
      <c r="R84">
        <v>1</v>
      </c>
      <c r="S84">
        <v>2</v>
      </c>
      <c r="T84" t="s">
        <v>28</v>
      </c>
      <c r="U84">
        <v>3</v>
      </c>
      <c r="V84">
        <v>3</v>
      </c>
      <c r="W84" t="s">
        <v>37</v>
      </c>
      <c r="X84">
        <v>3</v>
      </c>
      <c r="Y84">
        <v>14</v>
      </c>
      <c r="Z84">
        <v>3</v>
      </c>
      <c r="AA84">
        <v>4</v>
      </c>
      <c r="AB84">
        <v>24</v>
      </c>
      <c r="AC84">
        <v>0</v>
      </c>
    </row>
    <row r="85" spans="1:29" x14ac:dyDescent="0.35">
      <c r="A85">
        <v>38</v>
      </c>
      <c r="B85" t="s">
        <v>32</v>
      </c>
      <c r="C85" t="s">
        <v>36</v>
      </c>
      <c r="D85" s="4">
        <v>5329</v>
      </c>
      <c r="E85">
        <v>13</v>
      </c>
      <c r="F85">
        <v>4</v>
      </c>
      <c r="G85">
        <v>3</v>
      </c>
      <c r="H85" t="s">
        <v>25</v>
      </c>
      <c r="I85">
        <v>2</v>
      </c>
      <c r="J85" t="s">
        <v>29</v>
      </c>
      <c r="K85" s="5">
        <v>0.08</v>
      </c>
      <c r="L85" s="5">
        <v>0.08</v>
      </c>
      <c r="M85" s="6">
        <v>9.999999999999995E-3</v>
      </c>
      <c r="N85">
        <v>1065.8</v>
      </c>
      <c r="O85">
        <v>4342</v>
      </c>
      <c r="P85" t="s">
        <v>44</v>
      </c>
      <c r="Q85" t="s">
        <v>34</v>
      </c>
      <c r="R85">
        <v>6</v>
      </c>
      <c r="S85">
        <v>3</v>
      </c>
      <c r="T85" t="s">
        <v>40</v>
      </c>
      <c r="U85">
        <v>1</v>
      </c>
      <c r="V85">
        <v>2</v>
      </c>
      <c r="W85" t="s">
        <v>41</v>
      </c>
      <c r="X85">
        <v>7</v>
      </c>
      <c r="Y85">
        <v>12</v>
      </c>
      <c r="Z85">
        <v>3</v>
      </c>
      <c r="AA85">
        <v>4</v>
      </c>
      <c r="AB85">
        <v>17</v>
      </c>
      <c r="AC85">
        <v>11</v>
      </c>
    </row>
    <row r="86" spans="1:29" x14ac:dyDescent="0.35">
      <c r="A86">
        <v>34</v>
      </c>
      <c r="B86" t="s">
        <v>32</v>
      </c>
      <c r="C86" t="s">
        <v>42</v>
      </c>
      <c r="D86" s="4">
        <v>4325</v>
      </c>
      <c r="E86">
        <v>5</v>
      </c>
      <c r="F86">
        <v>2</v>
      </c>
      <c r="G86">
        <v>3</v>
      </c>
      <c r="H86" t="s">
        <v>32</v>
      </c>
      <c r="I86">
        <v>1</v>
      </c>
      <c r="J86" t="s">
        <v>35</v>
      </c>
      <c r="K86" s="5">
        <v>0.1</v>
      </c>
      <c r="L86" s="5">
        <v>7.0000000000000007E-2</v>
      </c>
      <c r="M86" s="6">
        <v>9.999999999999995E-3</v>
      </c>
      <c r="N86">
        <v>865</v>
      </c>
      <c r="O86">
        <v>857</v>
      </c>
      <c r="P86" t="s">
        <v>26</v>
      </c>
      <c r="Q86" t="s">
        <v>34</v>
      </c>
      <c r="R86">
        <v>1</v>
      </c>
      <c r="S86">
        <v>2</v>
      </c>
      <c r="T86" t="s">
        <v>40</v>
      </c>
      <c r="U86">
        <v>3</v>
      </c>
      <c r="V86">
        <v>2</v>
      </c>
      <c r="W86" t="s">
        <v>37</v>
      </c>
      <c r="X86">
        <v>1</v>
      </c>
      <c r="Y86">
        <v>15</v>
      </c>
      <c r="Z86">
        <v>3</v>
      </c>
      <c r="AA86">
        <v>3</v>
      </c>
      <c r="AB86">
        <v>5</v>
      </c>
      <c r="AC86">
        <v>2</v>
      </c>
    </row>
    <row r="87" spans="1:29" x14ac:dyDescent="0.35">
      <c r="A87">
        <v>56</v>
      </c>
      <c r="B87" t="s">
        <v>32</v>
      </c>
      <c r="C87" t="s">
        <v>42</v>
      </c>
      <c r="D87" s="4">
        <v>7260</v>
      </c>
      <c r="E87">
        <v>6</v>
      </c>
      <c r="F87">
        <v>4</v>
      </c>
      <c r="G87">
        <v>2</v>
      </c>
      <c r="H87" t="s">
        <v>32</v>
      </c>
      <c r="I87">
        <v>4</v>
      </c>
      <c r="J87" t="s">
        <v>35</v>
      </c>
      <c r="K87" s="5">
        <v>0.12</v>
      </c>
      <c r="L87" s="5">
        <v>0.11</v>
      </c>
      <c r="M87" s="6">
        <v>-9.999999999999995E-3</v>
      </c>
      <c r="N87">
        <v>1452</v>
      </c>
      <c r="O87">
        <v>1195</v>
      </c>
      <c r="P87" t="s">
        <v>26</v>
      </c>
      <c r="Q87" t="s">
        <v>34</v>
      </c>
      <c r="R87">
        <v>7</v>
      </c>
      <c r="S87">
        <v>3</v>
      </c>
      <c r="T87" t="s">
        <v>28</v>
      </c>
      <c r="U87">
        <v>1</v>
      </c>
      <c r="V87">
        <v>3</v>
      </c>
      <c r="W87" t="s">
        <v>31</v>
      </c>
      <c r="X87">
        <v>4</v>
      </c>
      <c r="Y87">
        <v>11</v>
      </c>
      <c r="Z87">
        <v>3</v>
      </c>
      <c r="AA87">
        <v>1</v>
      </c>
      <c r="AB87">
        <v>37</v>
      </c>
      <c r="AC87">
        <v>4</v>
      </c>
    </row>
    <row r="88" spans="1:29" x14ac:dyDescent="0.35">
      <c r="A88">
        <v>23</v>
      </c>
      <c r="B88" t="s">
        <v>32</v>
      </c>
      <c r="C88" t="s">
        <v>46</v>
      </c>
      <c r="D88" s="4">
        <v>2322</v>
      </c>
      <c r="E88">
        <v>0</v>
      </c>
      <c r="F88">
        <v>1</v>
      </c>
      <c r="G88">
        <v>3</v>
      </c>
      <c r="H88" t="s">
        <v>32</v>
      </c>
      <c r="I88">
        <v>3</v>
      </c>
      <c r="J88" t="s">
        <v>35</v>
      </c>
      <c r="K88" s="5">
        <v>0.13</v>
      </c>
      <c r="L88" s="5">
        <v>0.08</v>
      </c>
      <c r="M88" s="6">
        <v>1.999999999999999E-2</v>
      </c>
      <c r="N88">
        <v>464.40000000000003</v>
      </c>
      <c r="O88">
        <v>2555</v>
      </c>
      <c r="P88" t="s">
        <v>26</v>
      </c>
      <c r="Q88" t="s">
        <v>27</v>
      </c>
      <c r="R88">
        <v>2</v>
      </c>
      <c r="S88">
        <v>1</v>
      </c>
      <c r="T88" t="s">
        <v>49</v>
      </c>
      <c r="U88">
        <v>3</v>
      </c>
      <c r="V88">
        <v>1</v>
      </c>
      <c r="W88" t="s">
        <v>41</v>
      </c>
      <c r="X88">
        <v>3</v>
      </c>
      <c r="Y88">
        <v>13</v>
      </c>
      <c r="Z88">
        <v>3</v>
      </c>
      <c r="AA88">
        <v>3</v>
      </c>
      <c r="AB88">
        <v>3</v>
      </c>
      <c r="AC88">
        <v>0</v>
      </c>
    </row>
    <row r="89" spans="1:29" x14ac:dyDescent="0.35">
      <c r="A89">
        <v>51</v>
      </c>
      <c r="B89" t="s">
        <v>32</v>
      </c>
      <c r="C89" t="s">
        <v>39</v>
      </c>
      <c r="D89" s="4">
        <v>2075</v>
      </c>
      <c r="E89">
        <v>4</v>
      </c>
      <c r="F89">
        <v>4</v>
      </c>
      <c r="G89">
        <v>3</v>
      </c>
      <c r="H89" t="s">
        <v>32</v>
      </c>
      <c r="I89">
        <v>4</v>
      </c>
      <c r="J89" t="s">
        <v>35</v>
      </c>
      <c r="K89" s="5">
        <v>0.12</v>
      </c>
      <c r="L89" s="5">
        <v>7.0000000000000007E-2</v>
      </c>
      <c r="M89" s="6">
        <v>0.03</v>
      </c>
      <c r="N89">
        <v>415</v>
      </c>
      <c r="O89">
        <v>2788</v>
      </c>
      <c r="P89" t="s">
        <v>26</v>
      </c>
      <c r="Q89" t="s">
        <v>34</v>
      </c>
      <c r="R89">
        <v>9</v>
      </c>
      <c r="S89">
        <v>4</v>
      </c>
      <c r="T89" t="s">
        <v>28</v>
      </c>
      <c r="U89">
        <v>3</v>
      </c>
      <c r="V89">
        <v>1</v>
      </c>
      <c r="W89" t="s">
        <v>37</v>
      </c>
      <c r="X89">
        <v>3</v>
      </c>
      <c r="Y89">
        <v>23</v>
      </c>
      <c r="Z89">
        <v>4</v>
      </c>
      <c r="AA89">
        <v>2</v>
      </c>
      <c r="AB89">
        <v>10</v>
      </c>
      <c r="AC89">
        <v>2</v>
      </c>
    </row>
    <row r="90" spans="1:29" x14ac:dyDescent="0.35">
      <c r="A90">
        <v>30</v>
      </c>
      <c r="B90" t="s">
        <v>32</v>
      </c>
      <c r="C90" t="s">
        <v>43</v>
      </c>
      <c r="D90" s="4">
        <v>4152</v>
      </c>
      <c r="E90">
        <v>11</v>
      </c>
      <c r="F90">
        <v>4</v>
      </c>
      <c r="G90">
        <v>3</v>
      </c>
      <c r="H90" t="s">
        <v>32</v>
      </c>
      <c r="I90">
        <v>3</v>
      </c>
      <c r="J90" t="s">
        <v>35</v>
      </c>
      <c r="K90" s="5">
        <v>0.15</v>
      </c>
      <c r="L90" s="5">
        <v>7.0000000000000007E-2</v>
      </c>
      <c r="M90" s="6">
        <v>6.0000000000000012E-2</v>
      </c>
      <c r="N90">
        <v>830.40000000000009</v>
      </c>
      <c r="O90">
        <v>2182</v>
      </c>
      <c r="P90" t="s">
        <v>26</v>
      </c>
      <c r="Q90" t="s">
        <v>34</v>
      </c>
      <c r="R90">
        <v>2</v>
      </c>
      <c r="S90">
        <v>3</v>
      </c>
      <c r="T90" t="s">
        <v>28</v>
      </c>
      <c r="U90">
        <v>2</v>
      </c>
      <c r="V90">
        <v>2</v>
      </c>
      <c r="W90" t="s">
        <v>37</v>
      </c>
      <c r="X90">
        <v>1</v>
      </c>
      <c r="Y90">
        <v>19</v>
      </c>
      <c r="Z90">
        <v>3</v>
      </c>
      <c r="AA90">
        <v>1</v>
      </c>
      <c r="AB90">
        <v>11</v>
      </c>
      <c r="AC90">
        <v>10</v>
      </c>
    </row>
    <row r="91" spans="1:29" x14ac:dyDescent="0.35">
      <c r="A91">
        <v>46</v>
      </c>
      <c r="B91" t="s">
        <v>25</v>
      </c>
      <c r="C91" t="s">
        <v>27</v>
      </c>
      <c r="D91" s="4">
        <v>9619</v>
      </c>
      <c r="E91">
        <v>9</v>
      </c>
      <c r="F91">
        <v>4</v>
      </c>
      <c r="G91">
        <v>3</v>
      </c>
      <c r="H91" t="s">
        <v>32</v>
      </c>
      <c r="I91">
        <v>3</v>
      </c>
      <c r="J91" t="s">
        <v>35</v>
      </c>
      <c r="K91" s="5">
        <v>0.1</v>
      </c>
      <c r="L91" s="5">
        <v>0.11</v>
      </c>
      <c r="M91" s="6">
        <v>-9.999999999999995E-3</v>
      </c>
      <c r="N91">
        <v>1923.8000000000002</v>
      </c>
      <c r="O91">
        <v>4445</v>
      </c>
      <c r="P91" t="s">
        <v>26</v>
      </c>
      <c r="Q91" t="s">
        <v>27</v>
      </c>
      <c r="R91">
        <v>9</v>
      </c>
      <c r="S91">
        <v>2</v>
      </c>
      <c r="T91" t="s">
        <v>40</v>
      </c>
      <c r="U91">
        <v>2</v>
      </c>
      <c r="V91">
        <v>3</v>
      </c>
      <c r="W91" t="s">
        <v>31</v>
      </c>
      <c r="X91">
        <v>1</v>
      </c>
      <c r="Y91">
        <v>16</v>
      </c>
      <c r="Z91">
        <v>3</v>
      </c>
      <c r="AA91">
        <v>4</v>
      </c>
      <c r="AB91">
        <v>9</v>
      </c>
      <c r="AC91">
        <v>8</v>
      </c>
    </row>
    <row r="92" spans="1:29" x14ac:dyDescent="0.35">
      <c r="A92">
        <v>40</v>
      </c>
      <c r="B92" t="s">
        <v>32</v>
      </c>
      <c r="C92" t="s">
        <v>43</v>
      </c>
      <c r="D92" s="4">
        <v>13503</v>
      </c>
      <c r="E92">
        <v>22</v>
      </c>
      <c r="F92">
        <v>2</v>
      </c>
      <c r="G92">
        <v>2</v>
      </c>
      <c r="H92" t="s">
        <v>32</v>
      </c>
      <c r="I92">
        <v>3</v>
      </c>
      <c r="J92" t="s">
        <v>35</v>
      </c>
      <c r="K92" s="5">
        <v>0.12</v>
      </c>
      <c r="L92" s="5">
        <v>0.09</v>
      </c>
      <c r="M92" s="6">
        <v>0</v>
      </c>
      <c r="N92">
        <v>2700.6000000000004</v>
      </c>
      <c r="O92">
        <v>3078</v>
      </c>
      <c r="P92" t="s">
        <v>33</v>
      </c>
      <c r="Q92" t="s">
        <v>34</v>
      </c>
      <c r="R92">
        <v>1</v>
      </c>
      <c r="S92">
        <v>4</v>
      </c>
      <c r="T92" t="s">
        <v>28</v>
      </c>
      <c r="U92">
        <v>2</v>
      </c>
      <c r="V92">
        <v>4</v>
      </c>
      <c r="W92" t="s">
        <v>37</v>
      </c>
      <c r="X92">
        <v>1</v>
      </c>
      <c r="Y92">
        <v>22</v>
      </c>
      <c r="Z92">
        <v>4</v>
      </c>
      <c r="AA92">
        <v>4</v>
      </c>
      <c r="AB92">
        <v>22</v>
      </c>
      <c r="AC92">
        <v>3</v>
      </c>
    </row>
    <row r="93" spans="1:29" x14ac:dyDescent="0.35">
      <c r="A93">
        <v>51</v>
      </c>
      <c r="B93" t="s">
        <v>32</v>
      </c>
      <c r="C93" t="s">
        <v>27</v>
      </c>
      <c r="D93" s="4">
        <v>5441</v>
      </c>
      <c r="E93">
        <v>10</v>
      </c>
      <c r="F93">
        <v>4</v>
      </c>
      <c r="G93">
        <v>1</v>
      </c>
      <c r="H93" t="s">
        <v>25</v>
      </c>
      <c r="I93">
        <v>3</v>
      </c>
      <c r="J93" t="s">
        <v>35</v>
      </c>
      <c r="K93" s="5">
        <v>0.12</v>
      </c>
      <c r="L93" s="5">
        <v>0.11</v>
      </c>
      <c r="M93" s="6">
        <v>4.9999999999999989E-2</v>
      </c>
      <c r="N93">
        <v>1088.2</v>
      </c>
      <c r="O93">
        <v>3600</v>
      </c>
      <c r="P93" t="s">
        <v>26</v>
      </c>
      <c r="Q93" t="s">
        <v>27</v>
      </c>
      <c r="R93">
        <v>21</v>
      </c>
      <c r="S93">
        <v>4</v>
      </c>
      <c r="T93" t="s">
        <v>48</v>
      </c>
      <c r="U93">
        <v>3</v>
      </c>
      <c r="V93">
        <v>2</v>
      </c>
      <c r="W93" t="s">
        <v>31</v>
      </c>
      <c r="X93">
        <v>0</v>
      </c>
      <c r="Y93">
        <v>22</v>
      </c>
      <c r="Z93">
        <v>4</v>
      </c>
      <c r="AA93">
        <v>4</v>
      </c>
      <c r="AB93">
        <v>11</v>
      </c>
      <c r="AC93">
        <v>7</v>
      </c>
    </row>
    <row r="94" spans="1:29" x14ac:dyDescent="0.35">
      <c r="A94">
        <v>30</v>
      </c>
      <c r="B94" t="s">
        <v>32</v>
      </c>
      <c r="C94" t="s">
        <v>27</v>
      </c>
      <c r="D94" s="4">
        <v>5209</v>
      </c>
      <c r="E94">
        <v>11</v>
      </c>
      <c r="F94">
        <v>2</v>
      </c>
      <c r="G94">
        <v>2</v>
      </c>
      <c r="H94" t="s">
        <v>25</v>
      </c>
      <c r="I94">
        <v>3</v>
      </c>
      <c r="J94" t="s">
        <v>29</v>
      </c>
      <c r="K94" s="5">
        <v>0.12</v>
      </c>
      <c r="L94" s="5">
        <v>0.11</v>
      </c>
      <c r="M94" s="6">
        <v>2.0000000000000004E-2</v>
      </c>
      <c r="N94">
        <v>1041.8</v>
      </c>
      <c r="O94">
        <v>4473</v>
      </c>
      <c r="P94" t="s">
        <v>26</v>
      </c>
      <c r="Q94" t="s">
        <v>27</v>
      </c>
      <c r="R94">
        <v>4</v>
      </c>
      <c r="S94">
        <v>2</v>
      </c>
      <c r="T94" t="s">
        <v>40</v>
      </c>
      <c r="U94">
        <v>2</v>
      </c>
      <c r="V94">
        <v>2</v>
      </c>
      <c r="W94" t="s">
        <v>41</v>
      </c>
      <c r="X94">
        <v>1</v>
      </c>
      <c r="Y94">
        <v>12</v>
      </c>
      <c r="Z94">
        <v>3</v>
      </c>
      <c r="AA94">
        <v>2</v>
      </c>
      <c r="AB94">
        <v>11</v>
      </c>
      <c r="AC94">
        <v>8</v>
      </c>
    </row>
    <row r="95" spans="1:29" x14ac:dyDescent="0.35">
      <c r="A95">
        <v>46</v>
      </c>
      <c r="B95" t="s">
        <v>32</v>
      </c>
      <c r="C95" t="s">
        <v>43</v>
      </c>
      <c r="D95" s="4">
        <v>10673</v>
      </c>
      <c r="E95">
        <v>10</v>
      </c>
      <c r="F95">
        <v>1</v>
      </c>
      <c r="G95">
        <v>2</v>
      </c>
      <c r="H95" t="s">
        <v>25</v>
      </c>
      <c r="I95">
        <v>3</v>
      </c>
      <c r="J95" t="s">
        <v>35</v>
      </c>
      <c r="K95" s="5">
        <v>0.12</v>
      </c>
      <c r="L95" s="5">
        <v>0.11</v>
      </c>
      <c r="M95" s="6">
        <v>3.9999999999999994E-2</v>
      </c>
      <c r="N95">
        <v>2134.6</v>
      </c>
      <c r="O95">
        <v>1956</v>
      </c>
      <c r="P95" t="s">
        <v>33</v>
      </c>
      <c r="Q95" t="s">
        <v>34</v>
      </c>
      <c r="R95">
        <v>1</v>
      </c>
      <c r="S95">
        <v>3</v>
      </c>
      <c r="T95" t="s">
        <v>40</v>
      </c>
      <c r="U95">
        <v>2</v>
      </c>
      <c r="V95">
        <v>3</v>
      </c>
      <c r="W95" t="s">
        <v>37</v>
      </c>
      <c r="X95">
        <v>2</v>
      </c>
      <c r="Y95">
        <v>13</v>
      </c>
      <c r="Z95">
        <v>3</v>
      </c>
      <c r="AA95">
        <v>3</v>
      </c>
      <c r="AB95">
        <v>21</v>
      </c>
      <c r="AC95">
        <v>9</v>
      </c>
    </row>
    <row r="96" spans="1:29" x14ac:dyDescent="0.35">
      <c r="A96">
        <v>32</v>
      </c>
      <c r="B96" t="s">
        <v>32</v>
      </c>
      <c r="C96" t="s">
        <v>27</v>
      </c>
      <c r="D96" s="4">
        <v>5010</v>
      </c>
      <c r="E96">
        <v>11</v>
      </c>
      <c r="F96">
        <v>3</v>
      </c>
      <c r="G96">
        <v>3</v>
      </c>
      <c r="H96" t="s">
        <v>32</v>
      </c>
      <c r="I96">
        <v>2</v>
      </c>
      <c r="J96" t="s">
        <v>35</v>
      </c>
      <c r="K96" s="5">
        <v>0.15</v>
      </c>
      <c r="L96" s="5">
        <v>7.0000000000000007E-2</v>
      </c>
      <c r="M96" s="6">
        <v>9.999999999999995E-3</v>
      </c>
      <c r="N96">
        <v>1002</v>
      </c>
      <c r="O96">
        <v>4048</v>
      </c>
      <c r="P96" t="s">
        <v>26</v>
      </c>
      <c r="Q96" t="s">
        <v>27</v>
      </c>
      <c r="R96">
        <v>6</v>
      </c>
      <c r="S96">
        <v>4</v>
      </c>
      <c r="T96" t="s">
        <v>40</v>
      </c>
      <c r="U96">
        <v>3</v>
      </c>
      <c r="V96">
        <v>2</v>
      </c>
      <c r="W96" t="s">
        <v>31</v>
      </c>
      <c r="X96">
        <v>1</v>
      </c>
      <c r="Y96">
        <v>16</v>
      </c>
      <c r="Z96">
        <v>3</v>
      </c>
      <c r="AA96">
        <v>1</v>
      </c>
      <c r="AB96">
        <v>12</v>
      </c>
      <c r="AC96">
        <v>8</v>
      </c>
    </row>
    <row r="97" spans="1:29" x14ac:dyDescent="0.35">
      <c r="A97">
        <v>54</v>
      </c>
      <c r="B97" t="s">
        <v>32</v>
      </c>
      <c r="C97" t="s">
        <v>63</v>
      </c>
      <c r="D97" s="4">
        <v>13549</v>
      </c>
      <c r="E97">
        <v>4</v>
      </c>
      <c r="F97">
        <v>3</v>
      </c>
      <c r="G97">
        <v>1</v>
      </c>
      <c r="H97" t="s">
        <v>32</v>
      </c>
      <c r="I97">
        <v>1</v>
      </c>
      <c r="J97" t="s">
        <v>29</v>
      </c>
      <c r="K97" s="5">
        <v>0.13</v>
      </c>
      <c r="L97" s="5">
        <v>0.1</v>
      </c>
      <c r="M97" s="6">
        <v>4.0000000000000008E-2</v>
      </c>
      <c r="N97">
        <v>2709.8</v>
      </c>
      <c r="O97">
        <v>2431</v>
      </c>
      <c r="P97" t="s">
        <v>26</v>
      </c>
      <c r="Q97" t="s">
        <v>34</v>
      </c>
      <c r="R97">
        <v>2</v>
      </c>
      <c r="S97">
        <v>4</v>
      </c>
      <c r="T97" t="s">
        <v>49</v>
      </c>
      <c r="U97">
        <v>3</v>
      </c>
      <c r="V97">
        <v>3</v>
      </c>
      <c r="W97" t="s">
        <v>37</v>
      </c>
      <c r="X97">
        <v>9</v>
      </c>
      <c r="Y97">
        <v>12</v>
      </c>
      <c r="Z97">
        <v>3</v>
      </c>
      <c r="AA97">
        <v>1</v>
      </c>
      <c r="AB97">
        <v>16</v>
      </c>
      <c r="AC97">
        <v>3</v>
      </c>
    </row>
    <row r="98" spans="1:29" x14ac:dyDescent="0.35">
      <c r="A98">
        <v>24</v>
      </c>
      <c r="B98" t="s">
        <v>32</v>
      </c>
      <c r="C98" t="s">
        <v>27</v>
      </c>
      <c r="D98" s="4">
        <v>4999</v>
      </c>
      <c r="E98">
        <v>3</v>
      </c>
      <c r="F98">
        <v>3</v>
      </c>
      <c r="G98">
        <v>2</v>
      </c>
      <c r="H98" t="s">
        <v>32</v>
      </c>
      <c r="I98">
        <v>1</v>
      </c>
      <c r="J98" t="s">
        <v>29</v>
      </c>
      <c r="K98" s="5">
        <v>0.1</v>
      </c>
      <c r="L98" s="5">
        <v>0.09</v>
      </c>
      <c r="M98" s="6">
        <v>9.999999999999995E-3</v>
      </c>
      <c r="N98">
        <v>999.80000000000007</v>
      </c>
      <c r="O98">
        <v>1312</v>
      </c>
      <c r="P98" t="s">
        <v>26</v>
      </c>
      <c r="Q98" t="s">
        <v>27</v>
      </c>
      <c r="R98">
        <v>3</v>
      </c>
      <c r="S98">
        <v>2</v>
      </c>
      <c r="T98" t="s">
        <v>38</v>
      </c>
      <c r="U98">
        <v>3</v>
      </c>
      <c r="V98">
        <v>2</v>
      </c>
      <c r="W98" t="s">
        <v>37</v>
      </c>
      <c r="X98">
        <v>0</v>
      </c>
      <c r="Y98">
        <v>21</v>
      </c>
      <c r="Z98">
        <v>4</v>
      </c>
      <c r="AA98">
        <v>1</v>
      </c>
      <c r="AB98">
        <v>4</v>
      </c>
      <c r="AC98">
        <v>2</v>
      </c>
    </row>
    <row r="99" spans="1:29" x14ac:dyDescent="0.35">
      <c r="A99">
        <v>28</v>
      </c>
      <c r="B99" t="s">
        <v>32</v>
      </c>
      <c r="C99" t="s">
        <v>27</v>
      </c>
      <c r="D99" s="4">
        <v>4221</v>
      </c>
      <c r="E99">
        <v>5</v>
      </c>
      <c r="F99">
        <v>3</v>
      </c>
      <c r="G99">
        <v>4</v>
      </c>
      <c r="H99" t="s">
        <v>32</v>
      </c>
      <c r="I99">
        <v>2</v>
      </c>
      <c r="J99" t="s">
        <v>35</v>
      </c>
      <c r="K99" s="5">
        <v>0.08</v>
      </c>
      <c r="L99" s="5">
        <v>0.08</v>
      </c>
      <c r="M99" s="6">
        <v>9.999999999999995E-3</v>
      </c>
      <c r="N99">
        <v>844.2</v>
      </c>
      <c r="O99">
        <v>2210</v>
      </c>
      <c r="P99" t="s">
        <v>44</v>
      </c>
      <c r="Q99" t="s">
        <v>27</v>
      </c>
      <c r="R99">
        <v>4</v>
      </c>
      <c r="S99">
        <v>3</v>
      </c>
      <c r="T99" t="s">
        <v>40</v>
      </c>
      <c r="U99">
        <v>3</v>
      </c>
      <c r="V99">
        <v>2</v>
      </c>
      <c r="W99" t="s">
        <v>37</v>
      </c>
      <c r="X99">
        <v>1</v>
      </c>
      <c r="Y99">
        <v>15</v>
      </c>
      <c r="Z99">
        <v>3</v>
      </c>
      <c r="AA99">
        <v>2</v>
      </c>
      <c r="AB99">
        <v>5</v>
      </c>
      <c r="AC99">
        <v>4</v>
      </c>
    </row>
    <row r="100" spans="1:29" x14ac:dyDescent="0.35">
      <c r="A100">
        <v>58</v>
      </c>
      <c r="B100" t="s">
        <v>32</v>
      </c>
      <c r="C100" t="s">
        <v>27</v>
      </c>
      <c r="D100" s="4">
        <v>13872</v>
      </c>
      <c r="E100">
        <v>37</v>
      </c>
      <c r="F100">
        <v>3</v>
      </c>
      <c r="G100">
        <v>2</v>
      </c>
      <c r="H100" t="s">
        <v>32</v>
      </c>
      <c r="I100">
        <v>4</v>
      </c>
      <c r="J100" t="s">
        <v>35</v>
      </c>
      <c r="K100" s="5">
        <v>0.12</v>
      </c>
      <c r="L100" s="5">
        <v>0.11</v>
      </c>
      <c r="M100" s="6">
        <v>2.0000000000000004E-2</v>
      </c>
      <c r="N100">
        <v>2774.4</v>
      </c>
      <c r="O100">
        <v>3276</v>
      </c>
      <c r="P100" t="s">
        <v>26</v>
      </c>
      <c r="Q100" t="s">
        <v>27</v>
      </c>
      <c r="R100">
        <v>10</v>
      </c>
      <c r="S100">
        <v>4</v>
      </c>
      <c r="T100" t="s">
        <v>40</v>
      </c>
      <c r="U100">
        <v>3</v>
      </c>
      <c r="V100">
        <v>4</v>
      </c>
      <c r="W100" t="s">
        <v>31</v>
      </c>
      <c r="X100">
        <v>0</v>
      </c>
      <c r="Y100">
        <v>13</v>
      </c>
      <c r="Z100">
        <v>3</v>
      </c>
      <c r="AA100">
        <v>3</v>
      </c>
      <c r="AB100">
        <v>38</v>
      </c>
      <c r="AC100">
        <v>10</v>
      </c>
    </row>
    <row r="101" spans="1:29" x14ac:dyDescent="0.35">
      <c r="A101">
        <v>44</v>
      </c>
      <c r="B101" t="s">
        <v>32</v>
      </c>
      <c r="C101" t="s">
        <v>39</v>
      </c>
      <c r="D101" s="4">
        <v>2042</v>
      </c>
      <c r="E101">
        <v>3</v>
      </c>
      <c r="F101">
        <v>2</v>
      </c>
      <c r="G101">
        <v>4</v>
      </c>
      <c r="H101" t="s">
        <v>32</v>
      </c>
      <c r="I101">
        <v>2</v>
      </c>
      <c r="J101" t="s">
        <v>35</v>
      </c>
      <c r="K101" s="5">
        <v>0.1</v>
      </c>
      <c r="L101" s="5">
        <v>0.09</v>
      </c>
      <c r="M101" s="6">
        <v>2.0000000000000004E-2</v>
      </c>
      <c r="N101">
        <v>408.40000000000003</v>
      </c>
      <c r="O101">
        <v>828</v>
      </c>
      <c r="P101" t="s">
        <v>44</v>
      </c>
      <c r="Q101" t="s">
        <v>34</v>
      </c>
      <c r="R101">
        <v>23</v>
      </c>
      <c r="S101">
        <v>3</v>
      </c>
      <c r="T101" t="s">
        <v>40</v>
      </c>
      <c r="U101">
        <v>3</v>
      </c>
      <c r="V101">
        <v>2</v>
      </c>
      <c r="W101" t="s">
        <v>37</v>
      </c>
      <c r="X101">
        <v>4</v>
      </c>
      <c r="Y101">
        <v>12</v>
      </c>
      <c r="Z101">
        <v>3</v>
      </c>
      <c r="AA101">
        <v>3</v>
      </c>
      <c r="AB101">
        <v>17</v>
      </c>
      <c r="AC101">
        <v>2</v>
      </c>
    </row>
    <row r="102" spans="1:29" x14ac:dyDescent="0.35">
      <c r="A102">
        <v>37</v>
      </c>
      <c r="B102" t="s">
        <v>25</v>
      </c>
      <c r="C102" t="s">
        <v>50</v>
      </c>
      <c r="D102" s="4">
        <v>2073</v>
      </c>
      <c r="E102">
        <v>3</v>
      </c>
      <c r="F102">
        <v>1</v>
      </c>
      <c r="G102">
        <v>3</v>
      </c>
      <c r="H102" t="s">
        <v>25</v>
      </c>
      <c r="I102">
        <v>3</v>
      </c>
      <c r="J102" t="s">
        <v>35</v>
      </c>
      <c r="K102" s="5">
        <v>0.09</v>
      </c>
      <c r="L102" s="5">
        <v>0.1</v>
      </c>
      <c r="M102" s="6">
        <v>5.0000000000000017E-2</v>
      </c>
      <c r="N102">
        <v>414.6</v>
      </c>
      <c r="O102">
        <v>4477</v>
      </c>
      <c r="P102" t="s">
        <v>26</v>
      </c>
      <c r="Q102" t="s">
        <v>50</v>
      </c>
      <c r="R102">
        <v>6</v>
      </c>
      <c r="S102">
        <v>4</v>
      </c>
      <c r="T102" t="s">
        <v>50</v>
      </c>
      <c r="U102">
        <v>3</v>
      </c>
      <c r="V102">
        <v>1</v>
      </c>
      <c r="W102" t="s">
        <v>41</v>
      </c>
      <c r="X102">
        <v>4</v>
      </c>
      <c r="Y102">
        <v>22</v>
      </c>
      <c r="Z102">
        <v>4</v>
      </c>
      <c r="AA102">
        <v>4</v>
      </c>
      <c r="AB102">
        <v>7</v>
      </c>
      <c r="AC102">
        <v>2</v>
      </c>
    </row>
    <row r="103" spans="1:29" x14ac:dyDescent="0.35">
      <c r="A103">
        <v>32</v>
      </c>
      <c r="B103" t="s">
        <v>32</v>
      </c>
      <c r="C103" t="s">
        <v>36</v>
      </c>
      <c r="D103" s="4">
        <v>2956</v>
      </c>
      <c r="E103">
        <v>1</v>
      </c>
      <c r="F103">
        <v>1</v>
      </c>
      <c r="G103">
        <v>3</v>
      </c>
      <c r="H103" t="s">
        <v>32</v>
      </c>
      <c r="I103">
        <v>4</v>
      </c>
      <c r="J103" t="s">
        <v>35</v>
      </c>
      <c r="K103" s="5">
        <v>0.11</v>
      </c>
      <c r="L103" s="5">
        <v>7.0000000000000007E-2</v>
      </c>
      <c r="M103" s="6">
        <v>6.9999999999999993E-2</v>
      </c>
      <c r="N103">
        <v>591.20000000000005</v>
      </c>
      <c r="O103">
        <v>1098</v>
      </c>
      <c r="P103" t="s">
        <v>26</v>
      </c>
      <c r="Q103" t="s">
        <v>34</v>
      </c>
      <c r="R103">
        <v>1</v>
      </c>
      <c r="S103">
        <v>1</v>
      </c>
      <c r="T103" t="s">
        <v>28</v>
      </c>
      <c r="U103">
        <v>3</v>
      </c>
      <c r="V103">
        <v>1</v>
      </c>
      <c r="W103" t="s">
        <v>31</v>
      </c>
      <c r="X103">
        <v>1</v>
      </c>
      <c r="Y103">
        <v>13</v>
      </c>
      <c r="Z103">
        <v>3</v>
      </c>
      <c r="AA103">
        <v>4</v>
      </c>
      <c r="AB103">
        <v>1</v>
      </c>
      <c r="AC103">
        <v>0</v>
      </c>
    </row>
    <row r="104" spans="1:29" x14ac:dyDescent="0.35">
      <c r="A104">
        <v>20</v>
      </c>
      <c r="B104" t="s">
        <v>25</v>
      </c>
      <c r="C104" t="s">
        <v>39</v>
      </c>
      <c r="D104" s="4">
        <v>2926</v>
      </c>
      <c r="E104">
        <v>1</v>
      </c>
      <c r="F104">
        <v>4</v>
      </c>
      <c r="G104">
        <v>3</v>
      </c>
      <c r="H104" t="s">
        <v>25</v>
      </c>
      <c r="I104">
        <v>4</v>
      </c>
      <c r="J104" t="s">
        <v>29</v>
      </c>
      <c r="K104" s="5">
        <v>0.14000000000000001</v>
      </c>
      <c r="L104" s="5">
        <v>0.09</v>
      </c>
      <c r="M104" s="6">
        <v>0.06</v>
      </c>
      <c r="N104">
        <v>585.20000000000005</v>
      </c>
      <c r="O104">
        <v>3669</v>
      </c>
      <c r="P104" t="s">
        <v>33</v>
      </c>
      <c r="Q104" t="s">
        <v>34</v>
      </c>
      <c r="R104">
        <v>6</v>
      </c>
      <c r="S104">
        <v>3</v>
      </c>
      <c r="T104" t="s">
        <v>28</v>
      </c>
      <c r="U104">
        <v>2</v>
      </c>
      <c r="V104">
        <v>1</v>
      </c>
      <c r="W104" t="s">
        <v>31</v>
      </c>
      <c r="X104">
        <v>1</v>
      </c>
      <c r="Y104">
        <v>18</v>
      </c>
      <c r="Z104">
        <v>3</v>
      </c>
      <c r="AA104">
        <v>2</v>
      </c>
      <c r="AB104">
        <v>1</v>
      </c>
      <c r="AC104">
        <v>0</v>
      </c>
    </row>
    <row r="105" spans="1:29" x14ac:dyDescent="0.35">
      <c r="A105">
        <v>34</v>
      </c>
      <c r="B105" t="s">
        <v>32</v>
      </c>
      <c r="C105" t="s">
        <v>36</v>
      </c>
      <c r="D105" s="4">
        <v>4809</v>
      </c>
      <c r="E105">
        <v>16</v>
      </c>
      <c r="F105">
        <v>3</v>
      </c>
      <c r="G105">
        <v>3</v>
      </c>
      <c r="H105" t="s">
        <v>32</v>
      </c>
      <c r="I105">
        <v>1</v>
      </c>
      <c r="J105" t="s">
        <v>29</v>
      </c>
      <c r="K105" s="5">
        <v>0.15</v>
      </c>
      <c r="L105" s="5">
        <v>7.0000000000000007E-2</v>
      </c>
      <c r="M105" s="6">
        <v>2.0000000000000004E-2</v>
      </c>
      <c r="N105">
        <v>961.80000000000007</v>
      </c>
      <c r="O105">
        <v>831</v>
      </c>
      <c r="P105" t="s">
        <v>26</v>
      </c>
      <c r="Q105" t="s">
        <v>34</v>
      </c>
      <c r="R105">
        <v>6</v>
      </c>
      <c r="S105">
        <v>4</v>
      </c>
      <c r="T105" t="s">
        <v>38</v>
      </c>
      <c r="U105">
        <v>3</v>
      </c>
      <c r="V105">
        <v>2</v>
      </c>
      <c r="W105" t="s">
        <v>31</v>
      </c>
      <c r="X105">
        <v>1</v>
      </c>
      <c r="Y105">
        <v>14</v>
      </c>
      <c r="Z105">
        <v>3</v>
      </c>
      <c r="AA105">
        <v>3</v>
      </c>
      <c r="AB105">
        <v>16</v>
      </c>
      <c r="AC105">
        <v>13</v>
      </c>
    </row>
    <row r="106" spans="1:29" x14ac:dyDescent="0.35">
      <c r="A106">
        <v>37</v>
      </c>
      <c r="B106" t="s">
        <v>32</v>
      </c>
      <c r="C106" t="s">
        <v>43</v>
      </c>
      <c r="D106" s="4">
        <v>5163</v>
      </c>
      <c r="E106">
        <v>1</v>
      </c>
      <c r="F106">
        <v>4</v>
      </c>
      <c r="G106">
        <v>4</v>
      </c>
      <c r="H106" t="s">
        <v>32</v>
      </c>
      <c r="I106">
        <v>3</v>
      </c>
      <c r="J106" t="s">
        <v>35</v>
      </c>
      <c r="K106" s="5">
        <v>0.08</v>
      </c>
      <c r="L106" s="5">
        <v>0.11</v>
      </c>
      <c r="M106" s="6">
        <v>-0.03</v>
      </c>
      <c r="N106">
        <v>1032.6000000000001</v>
      </c>
      <c r="O106">
        <v>3542</v>
      </c>
      <c r="P106" t="s">
        <v>44</v>
      </c>
      <c r="Q106" t="s">
        <v>34</v>
      </c>
      <c r="R106">
        <v>2</v>
      </c>
      <c r="S106">
        <v>2</v>
      </c>
      <c r="T106" t="s">
        <v>28</v>
      </c>
      <c r="U106">
        <v>2</v>
      </c>
      <c r="V106">
        <v>2</v>
      </c>
      <c r="W106" t="s">
        <v>41</v>
      </c>
      <c r="X106">
        <v>5</v>
      </c>
      <c r="Y106">
        <v>14</v>
      </c>
      <c r="Z106">
        <v>3</v>
      </c>
      <c r="AA106">
        <v>4</v>
      </c>
      <c r="AB106">
        <v>17</v>
      </c>
      <c r="AC106">
        <v>0</v>
      </c>
    </row>
    <row r="107" spans="1:29" x14ac:dyDescent="0.35">
      <c r="A107">
        <v>59</v>
      </c>
      <c r="B107" t="s">
        <v>32</v>
      </c>
      <c r="C107" t="s">
        <v>62</v>
      </c>
      <c r="D107" s="4">
        <v>18844</v>
      </c>
      <c r="E107">
        <v>3</v>
      </c>
      <c r="F107">
        <v>4</v>
      </c>
      <c r="G107">
        <v>3</v>
      </c>
      <c r="H107" t="s">
        <v>32</v>
      </c>
      <c r="I107">
        <v>3</v>
      </c>
      <c r="J107" t="s">
        <v>29</v>
      </c>
      <c r="K107" s="5">
        <v>0.14000000000000001</v>
      </c>
      <c r="L107" s="5">
        <v>0.09</v>
      </c>
      <c r="M107" s="6">
        <v>0</v>
      </c>
      <c r="N107">
        <v>3768.8</v>
      </c>
      <c r="O107">
        <v>4719</v>
      </c>
      <c r="P107" t="s">
        <v>44</v>
      </c>
      <c r="Q107" t="s">
        <v>50</v>
      </c>
      <c r="R107">
        <v>2</v>
      </c>
      <c r="S107">
        <v>4</v>
      </c>
      <c r="T107" t="s">
        <v>50</v>
      </c>
      <c r="U107">
        <v>2</v>
      </c>
      <c r="V107">
        <v>5</v>
      </c>
      <c r="W107" t="s">
        <v>37</v>
      </c>
      <c r="X107">
        <v>9</v>
      </c>
      <c r="Y107">
        <v>21</v>
      </c>
      <c r="Z107">
        <v>4</v>
      </c>
      <c r="AA107">
        <v>4</v>
      </c>
      <c r="AB107">
        <v>30</v>
      </c>
      <c r="AC107">
        <v>2</v>
      </c>
    </row>
    <row r="108" spans="1:29" x14ac:dyDescent="0.35">
      <c r="A108">
        <v>50</v>
      </c>
      <c r="B108" t="s">
        <v>32</v>
      </c>
      <c r="C108" t="s">
        <v>63</v>
      </c>
      <c r="D108" s="4">
        <v>18172</v>
      </c>
      <c r="E108">
        <v>8</v>
      </c>
      <c r="F108">
        <v>2</v>
      </c>
      <c r="G108">
        <v>2</v>
      </c>
      <c r="H108" t="s">
        <v>25</v>
      </c>
      <c r="I108">
        <v>1</v>
      </c>
      <c r="J108" t="s">
        <v>29</v>
      </c>
      <c r="K108" s="5">
        <v>0.12</v>
      </c>
      <c r="L108" s="5">
        <v>0.1</v>
      </c>
      <c r="M108" s="6">
        <v>-1.0000000000000009E-2</v>
      </c>
      <c r="N108">
        <v>3634.4</v>
      </c>
      <c r="O108">
        <v>1829</v>
      </c>
      <c r="P108" t="s">
        <v>33</v>
      </c>
      <c r="Q108" t="s">
        <v>34</v>
      </c>
      <c r="R108">
        <v>1</v>
      </c>
      <c r="S108">
        <v>3</v>
      </c>
      <c r="T108" t="s">
        <v>28</v>
      </c>
      <c r="U108">
        <v>3</v>
      </c>
      <c r="V108">
        <v>5</v>
      </c>
      <c r="W108" t="s">
        <v>37</v>
      </c>
      <c r="X108">
        <v>3</v>
      </c>
      <c r="Y108">
        <v>19</v>
      </c>
      <c r="Z108">
        <v>3</v>
      </c>
      <c r="AA108">
        <v>1</v>
      </c>
      <c r="AB108">
        <v>28</v>
      </c>
      <c r="AC108">
        <v>3</v>
      </c>
    </row>
    <row r="109" spans="1:29" x14ac:dyDescent="0.35">
      <c r="A109">
        <v>25</v>
      </c>
      <c r="B109" t="s">
        <v>25</v>
      </c>
      <c r="C109" t="s">
        <v>27</v>
      </c>
      <c r="D109" s="4">
        <v>5744</v>
      </c>
      <c r="E109">
        <v>6</v>
      </c>
      <c r="F109">
        <v>3</v>
      </c>
      <c r="G109">
        <v>3</v>
      </c>
      <c r="H109" t="s">
        <v>25</v>
      </c>
      <c r="I109">
        <v>3</v>
      </c>
      <c r="J109" t="s">
        <v>35</v>
      </c>
      <c r="K109" s="5">
        <v>0.15</v>
      </c>
      <c r="L109" s="5">
        <v>0.1</v>
      </c>
      <c r="M109" s="6">
        <v>4.0000000000000008E-2</v>
      </c>
      <c r="N109">
        <v>1148.8</v>
      </c>
      <c r="O109">
        <v>765</v>
      </c>
      <c r="P109" t="s">
        <v>26</v>
      </c>
      <c r="Q109" t="s">
        <v>27</v>
      </c>
      <c r="R109">
        <v>5</v>
      </c>
      <c r="S109">
        <v>3</v>
      </c>
      <c r="T109" t="s">
        <v>48</v>
      </c>
      <c r="U109">
        <v>2</v>
      </c>
      <c r="V109">
        <v>2</v>
      </c>
      <c r="W109" t="s">
        <v>31</v>
      </c>
      <c r="X109">
        <v>1</v>
      </c>
      <c r="Y109">
        <v>11</v>
      </c>
      <c r="Z109">
        <v>3</v>
      </c>
      <c r="AA109">
        <v>4</v>
      </c>
      <c r="AB109">
        <v>6</v>
      </c>
      <c r="AC109">
        <v>4</v>
      </c>
    </row>
    <row r="110" spans="1:29" x14ac:dyDescent="0.35">
      <c r="A110">
        <v>25</v>
      </c>
      <c r="B110" t="s">
        <v>32</v>
      </c>
      <c r="C110" t="s">
        <v>36</v>
      </c>
      <c r="D110" s="4">
        <v>2889</v>
      </c>
      <c r="E110">
        <v>2</v>
      </c>
      <c r="F110">
        <v>4</v>
      </c>
      <c r="G110">
        <v>3</v>
      </c>
      <c r="H110" t="s">
        <v>32</v>
      </c>
      <c r="I110">
        <v>4</v>
      </c>
      <c r="J110" t="s">
        <v>35</v>
      </c>
      <c r="K110" s="5">
        <v>0.08</v>
      </c>
      <c r="L110" s="5">
        <v>0.11</v>
      </c>
      <c r="M110" s="6">
        <v>-9.999999999999995E-3</v>
      </c>
      <c r="N110">
        <v>577.80000000000007</v>
      </c>
      <c r="O110">
        <v>3706</v>
      </c>
      <c r="P110" t="s">
        <v>26</v>
      </c>
      <c r="Q110" t="s">
        <v>34</v>
      </c>
      <c r="R110">
        <v>7</v>
      </c>
      <c r="S110">
        <v>1</v>
      </c>
      <c r="T110" t="s">
        <v>40</v>
      </c>
      <c r="U110">
        <v>2</v>
      </c>
      <c r="V110">
        <v>1</v>
      </c>
      <c r="W110" t="s">
        <v>37</v>
      </c>
      <c r="X110">
        <v>1</v>
      </c>
      <c r="Y110">
        <v>11</v>
      </c>
      <c r="Z110">
        <v>3</v>
      </c>
      <c r="AA110">
        <v>3</v>
      </c>
      <c r="AB110">
        <v>2</v>
      </c>
      <c r="AC110">
        <v>2</v>
      </c>
    </row>
    <row r="111" spans="1:29" x14ac:dyDescent="0.35">
      <c r="A111">
        <v>22</v>
      </c>
      <c r="B111" t="s">
        <v>32</v>
      </c>
      <c r="C111" t="s">
        <v>39</v>
      </c>
      <c r="D111" s="4">
        <v>2871</v>
      </c>
      <c r="E111">
        <v>0</v>
      </c>
      <c r="F111">
        <v>4</v>
      </c>
      <c r="G111">
        <v>3</v>
      </c>
      <c r="H111" t="s">
        <v>32</v>
      </c>
      <c r="I111">
        <v>2</v>
      </c>
      <c r="J111" t="s">
        <v>29</v>
      </c>
      <c r="K111" s="5">
        <v>0.13</v>
      </c>
      <c r="L111" s="5">
        <v>7.0000000000000007E-2</v>
      </c>
      <c r="M111" s="6">
        <v>-0.03</v>
      </c>
      <c r="N111">
        <v>574.20000000000005</v>
      </c>
      <c r="O111">
        <v>1700</v>
      </c>
      <c r="P111" t="s">
        <v>26</v>
      </c>
      <c r="Q111" t="s">
        <v>34</v>
      </c>
      <c r="R111">
        <v>15</v>
      </c>
      <c r="S111">
        <v>3</v>
      </c>
      <c r="T111" t="s">
        <v>40</v>
      </c>
      <c r="U111">
        <v>3</v>
      </c>
      <c r="V111">
        <v>1</v>
      </c>
      <c r="W111" t="s">
        <v>31</v>
      </c>
      <c r="X111">
        <v>1</v>
      </c>
      <c r="Y111">
        <v>15</v>
      </c>
      <c r="Z111">
        <v>3</v>
      </c>
      <c r="AA111">
        <v>3</v>
      </c>
      <c r="AB111">
        <v>1</v>
      </c>
      <c r="AC111">
        <v>0</v>
      </c>
    </row>
    <row r="112" spans="1:29" x14ac:dyDescent="0.35">
      <c r="A112">
        <v>51</v>
      </c>
      <c r="B112" t="s">
        <v>32</v>
      </c>
      <c r="C112" t="s">
        <v>43</v>
      </c>
      <c r="D112" s="4">
        <v>7484</v>
      </c>
      <c r="E112">
        <v>13</v>
      </c>
      <c r="F112">
        <v>1</v>
      </c>
      <c r="G112">
        <v>2</v>
      </c>
      <c r="H112" t="s">
        <v>32</v>
      </c>
      <c r="I112">
        <v>1</v>
      </c>
      <c r="J112" t="s">
        <v>29</v>
      </c>
      <c r="K112" s="5">
        <v>0.12</v>
      </c>
      <c r="L112" s="5">
        <v>0.11</v>
      </c>
      <c r="M112" s="6">
        <v>0.06</v>
      </c>
      <c r="N112">
        <v>1496.8000000000002</v>
      </c>
      <c r="O112">
        <v>2982</v>
      </c>
      <c r="P112" t="s">
        <v>33</v>
      </c>
      <c r="Q112" t="s">
        <v>34</v>
      </c>
      <c r="R112">
        <v>1</v>
      </c>
      <c r="S112">
        <v>4</v>
      </c>
      <c r="T112" t="s">
        <v>40</v>
      </c>
      <c r="U112">
        <v>2</v>
      </c>
      <c r="V112">
        <v>3</v>
      </c>
      <c r="W112" t="s">
        <v>31</v>
      </c>
      <c r="X112">
        <v>3</v>
      </c>
      <c r="Y112">
        <v>20</v>
      </c>
      <c r="Z112">
        <v>4</v>
      </c>
      <c r="AA112">
        <v>3</v>
      </c>
      <c r="AB112">
        <v>23</v>
      </c>
      <c r="AC112">
        <v>12</v>
      </c>
    </row>
    <row r="113" spans="1:29" x14ac:dyDescent="0.35">
      <c r="A113">
        <v>34</v>
      </c>
      <c r="B113" t="s">
        <v>25</v>
      </c>
      <c r="C113" t="s">
        <v>39</v>
      </c>
      <c r="D113" s="4">
        <v>6074</v>
      </c>
      <c r="E113">
        <v>9</v>
      </c>
      <c r="F113">
        <v>3</v>
      </c>
      <c r="G113">
        <v>3</v>
      </c>
      <c r="H113" t="s">
        <v>25</v>
      </c>
      <c r="I113">
        <v>1</v>
      </c>
      <c r="J113" t="s">
        <v>35</v>
      </c>
      <c r="K113" s="5">
        <v>0.11</v>
      </c>
      <c r="L113" s="5">
        <v>0.1</v>
      </c>
      <c r="M113" s="6">
        <v>6.0000000000000012E-2</v>
      </c>
      <c r="N113">
        <v>1214.8</v>
      </c>
      <c r="O113">
        <v>3507</v>
      </c>
      <c r="P113" t="s">
        <v>33</v>
      </c>
      <c r="Q113" t="s">
        <v>34</v>
      </c>
      <c r="R113">
        <v>7</v>
      </c>
      <c r="S113">
        <v>3</v>
      </c>
      <c r="T113" t="s">
        <v>28</v>
      </c>
      <c r="U113">
        <v>1</v>
      </c>
      <c r="V113">
        <v>2</v>
      </c>
      <c r="W113" t="s">
        <v>31</v>
      </c>
      <c r="X113">
        <v>1</v>
      </c>
      <c r="Y113">
        <v>24</v>
      </c>
      <c r="Z113">
        <v>4</v>
      </c>
      <c r="AA113">
        <v>4</v>
      </c>
      <c r="AB113">
        <v>9</v>
      </c>
      <c r="AC113">
        <v>7</v>
      </c>
    </row>
    <row r="114" spans="1:29" x14ac:dyDescent="0.35">
      <c r="A114">
        <v>54</v>
      </c>
      <c r="B114" t="s">
        <v>32</v>
      </c>
      <c r="C114" t="s">
        <v>62</v>
      </c>
      <c r="D114" s="4">
        <v>17328</v>
      </c>
      <c r="E114">
        <v>5</v>
      </c>
      <c r="F114">
        <v>4</v>
      </c>
      <c r="G114">
        <v>3</v>
      </c>
      <c r="H114" t="s">
        <v>25</v>
      </c>
      <c r="I114">
        <v>4</v>
      </c>
      <c r="J114" t="s">
        <v>29</v>
      </c>
      <c r="K114" s="5">
        <v>0.12</v>
      </c>
      <c r="L114" s="5">
        <v>0.11</v>
      </c>
      <c r="M114" s="6">
        <v>9.999999999999995E-3</v>
      </c>
      <c r="N114">
        <v>3465.6000000000004</v>
      </c>
      <c r="O114">
        <v>3515</v>
      </c>
      <c r="P114" t="s">
        <v>44</v>
      </c>
      <c r="Q114" t="s">
        <v>50</v>
      </c>
      <c r="R114">
        <v>26</v>
      </c>
      <c r="S114">
        <v>3</v>
      </c>
      <c r="T114" t="s">
        <v>50</v>
      </c>
      <c r="U114">
        <v>4</v>
      </c>
      <c r="V114">
        <v>4</v>
      </c>
      <c r="W114" t="s">
        <v>31</v>
      </c>
      <c r="X114">
        <v>2</v>
      </c>
      <c r="Y114">
        <v>12</v>
      </c>
      <c r="Z114">
        <v>3</v>
      </c>
      <c r="AA114">
        <v>3</v>
      </c>
      <c r="AB114">
        <v>23</v>
      </c>
      <c r="AC114">
        <v>3</v>
      </c>
    </row>
    <row r="115" spans="1:29" x14ac:dyDescent="0.35">
      <c r="A115">
        <v>24</v>
      </c>
      <c r="B115" t="s">
        <v>32</v>
      </c>
      <c r="C115" t="s">
        <v>39</v>
      </c>
      <c r="D115" s="4">
        <v>2774</v>
      </c>
      <c r="E115">
        <v>5</v>
      </c>
      <c r="F115">
        <v>3</v>
      </c>
      <c r="G115">
        <v>3</v>
      </c>
      <c r="H115" t="s">
        <v>32</v>
      </c>
      <c r="I115">
        <v>2</v>
      </c>
      <c r="J115" t="s">
        <v>35</v>
      </c>
      <c r="K115" s="5">
        <v>0.1</v>
      </c>
      <c r="L115" s="5">
        <v>7.0000000000000007E-2</v>
      </c>
      <c r="M115" s="6">
        <v>-2.0000000000000004E-2</v>
      </c>
      <c r="N115">
        <v>554.80000000000007</v>
      </c>
      <c r="O115">
        <v>1224</v>
      </c>
      <c r="P115" t="s">
        <v>26</v>
      </c>
      <c r="Q115" t="s">
        <v>34</v>
      </c>
      <c r="R115">
        <v>18</v>
      </c>
      <c r="S115">
        <v>1</v>
      </c>
      <c r="T115" t="s">
        <v>28</v>
      </c>
      <c r="U115">
        <v>3</v>
      </c>
      <c r="V115">
        <v>1</v>
      </c>
      <c r="W115" t="s">
        <v>37</v>
      </c>
      <c r="X115">
        <v>0</v>
      </c>
      <c r="Y115">
        <v>12</v>
      </c>
      <c r="Z115">
        <v>3</v>
      </c>
      <c r="AA115">
        <v>3</v>
      </c>
      <c r="AB115">
        <v>6</v>
      </c>
      <c r="AC115">
        <v>3</v>
      </c>
    </row>
    <row r="116" spans="1:29" x14ac:dyDescent="0.35">
      <c r="A116">
        <v>34</v>
      </c>
      <c r="B116" t="s">
        <v>32</v>
      </c>
      <c r="C116" t="s">
        <v>36</v>
      </c>
      <c r="D116" s="4">
        <v>4505</v>
      </c>
      <c r="E116">
        <v>1</v>
      </c>
      <c r="F116">
        <v>2</v>
      </c>
      <c r="G116">
        <v>3</v>
      </c>
      <c r="H116" t="s">
        <v>32</v>
      </c>
      <c r="I116">
        <v>3</v>
      </c>
      <c r="J116" t="s">
        <v>29</v>
      </c>
      <c r="K116" s="5">
        <v>0.08</v>
      </c>
      <c r="L116" s="5">
        <v>0.08</v>
      </c>
      <c r="M116" s="6">
        <v>1.0000000000000009E-2</v>
      </c>
      <c r="N116">
        <v>901</v>
      </c>
      <c r="O116">
        <v>3756</v>
      </c>
      <c r="P116" t="s">
        <v>26</v>
      </c>
      <c r="Q116" t="s">
        <v>34</v>
      </c>
      <c r="R116">
        <v>6</v>
      </c>
      <c r="S116">
        <v>4</v>
      </c>
      <c r="T116" t="s">
        <v>28</v>
      </c>
      <c r="U116">
        <v>2</v>
      </c>
      <c r="V116">
        <v>2</v>
      </c>
      <c r="W116" t="s">
        <v>41</v>
      </c>
      <c r="X116">
        <v>6</v>
      </c>
      <c r="Y116">
        <v>15</v>
      </c>
      <c r="Z116">
        <v>3</v>
      </c>
      <c r="AA116">
        <v>3</v>
      </c>
      <c r="AB116">
        <v>12</v>
      </c>
      <c r="AC116">
        <v>0</v>
      </c>
    </row>
    <row r="117" spans="1:29" x14ac:dyDescent="0.35">
      <c r="A117">
        <v>37</v>
      </c>
      <c r="B117" t="s">
        <v>32</v>
      </c>
      <c r="C117" t="s">
        <v>27</v>
      </c>
      <c r="D117" s="4">
        <v>7428</v>
      </c>
      <c r="E117">
        <v>5</v>
      </c>
      <c r="F117">
        <v>4</v>
      </c>
      <c r="G117">
        <v>3</v>
      </c>
      <c r="H117" t="s">
        <v>32</v>
      </c>
      <c r="I117">
        <v>3</v>
      </c>
      <c r="J117" t="s">
        <v>35</v>
      </c>
      <c r="K117" s="5">
        <v>0.1</v>
      </c>
      <c r="L117" s="5">
        <v>0.1</v>
      </c>
      <c r="M117" s="6">
        <v>6.0000000000000012E-2</v>
      </c>
      <c r="N117">
        <v>1485.6000000000001</v>
      </c>
      <c r="O117">
        <v>3073</v>
      </c>
      <c r="P117" t="s">
        <v>26</v>
      </c>
      <c r="Q117" t="s">
        <v>27</v>
      </c>
      <c r="R117">
        <v>3</v>
      </c>
      <c r="S117">
        <v>3</v>
      </c>
      <c r="T117" t="s">
        <v>28</v>
      </c>
      <c r="U117">
        <v>3</v>
      </c>
      <c r="V117">
        <v>3</v>
      </c>
      <c r="W117" t="s">
        <v>31</v>
      </c>
      <c r="X117">
        <v>2</v>
      </c>
      <c r="Y117">
        <v>12</v>
      </c>
      <c r="Z117">
        <v>3</v>
      </c>
      <c r="AA117">
        <v>1</v>
      </c>
      <c r="AB117">
        <v>12</v>
      </c>
      <c r="AC117">
        <v>3</v>
      </c>
    </row>
    <row r="118" spans="1:29" x14ac:dyDescent="0.35">
      <c r="A118">
        <v>34</v>
      </c>
      <c r="B118" t="s">
        <v>32</v>
      </c>
      <c r="C118" t="s">
        <v>62</v>
      </c>
      <c r="D118" s="4">
        <v>11631</v>
      </c>
      <c r="E118">
        <v>11</v>
      </c>
      <c r="F118">
        <v>1</v>
      </c>
      <c r="G118">
        <v>3</v>
      </c>
      <c r="H118" t="s">
        <v>32</v>
      </c>
      <c r="I118">
        <v>3</v>
      </c>
      <c r="J118" t="s">
        <v>29</v>
      </c>
      <c r="K118" s="5">
        <v>0.12</v>
      </c>
      <c r="L118" s="5">
        <v>0.11</v>
      </c>
      <c r="M118" s="6">
        <v>4.0000000000000008E-2</v>
      </c>
      <c r="N118">
        <v>2326.2000000000003</v>
      </c>
      <c r="O118">
        <v>3911</v>
      </c>
      <c r="P118" t="s">
        <v>26</v>
      </c>
      <c r="Q118" t="s">
        <v>34</v>
      </c>
      <c r="R118">
        <v>5</v>
      </c>
      <c r="S118">
        <v>3</v>
      </c>
      <c r="T118" t="s">
        <v>40</v>
      </c>
      <c r="U118">
        <v>2</v>
      </c>
      <c r="V118">
        <v>3</v>
      </c>
      <c r="W118" t="s">
        <v>31</v>
      </c>
      <c r="X118">
        <v>2</v>
      </c>
      <c r="Y118">
        <v>12</v>
      </c>
      <c r="Z118">
        <v>3</v>
      </c>
      <c r="AA118">
        <v>4</v>
      </c>
      <c r="AB118">
        <v>14</v>
      </c>
      <c r="AC118">
        <v>10</v>
      </c>
    </row>
    <row r="119" spans="1:29" x14ac:dyDescent="0.35">
      <c r="A119">
        <v>36</v>
      </c>
      <c r="B119" t="s">
        <v>32</v>
      </c>
      <c r="C119" t="s">
        <v>27</v>
      </c>
      <c r="D119" s="4">
        <v>9738</v>
      </c>
      <c r="E119">
        <v>9</v>
      </c>
      <c r="F119">
        <v>4</v>
      </c>
      <c r="G119">
        <v>3</v>
      </c>
      <c r="H119" t="s">
        <v>32</v>
      </c>
      <c r="I119">
        <v>2</v>
      </c>
      <c r="J119" t="s">
        <v>29</v>
      </c>
      <c r="K119" s="5">
        <v>0.15</v>
      </c>
      <c r="L119" s="5">
        <v>7.0000000000000007E-2</v>
      </c>
      <c r="M119" s="6">
        <v>-9.999999999999995E-3</v>
      </c>
      <c r="N119">
        <v>1947.6000000000001</v>
      </c>
      <c r="O119">
        <v>715</v>
      </c>
      <c r="P119" t="s">
        <v>33</v>
      </c>
      <c r="Q119" t="s">
        <v>27</v>
      </c>
      <c r="R119">
        <v>11</v>
      </c>
      <c r="S119">
        <v>2</v>
      </c>
      <c r="T119" t="s">
        <v>49</v>
      </c>
      <c r="U119">
        <v>3</v>
      </c>
      <c r="V119">
        <v>3</v>
      </c>
      <c r="W119" t="s">
        <v>37</v>
      </c>
      <c r="X119">
        <v>0</v>
      </c>
      <c r="Y119">
        <v>14</v>
      </c>
      <c r="Z119">
        <v>3</v>
      </c>
      <c r="AA119">
        <v>3</v>
      </c>
      <c r="AB119">
        <v>10</v>
      </c>
      <c r="AC119">
        <v>7</v>
      </c>
    </row>
    <row r="120" spans="1:29" x14ac:dyDescent="0.35">
      <c r="A120">
        <v>36</v>
      </c>
      <c r="B120" t="s">
        <v>32</v>
      </c>
      <c r="C120" t="s">
        <v>39</v>
      </c>
      <c r="D120" s="4">
        <v>2835</v>
      </c>
      <c r="E120">
        <v>1</v>
      </c>
      <c r="F120">
        <v>4</v>
      </c>
      <c r="G120">
        <v>3</v>
      </c>
      <c r="H120" t="s">
        <v>32</v>
      </c>
      <c r="I120">
        <v>1</v>
      </c>
      <c r="J120" t="s">
        <v>29</v>
      </c>
      <c r="K120" s="5">
        <v>0.1</v>
      </c>
      <c r="L120" s="5">
        <v>0.08</v>
      </c>
      <c r="M120" s="6">
        <v>7.0000000000000007E-2</v>
      </c>
      <c r="N120">
        <v>567</v>
      </c>
      <c r="O120">
        <v>4145</v>
      </c>
      <c r="P120" t="s">
        <v>26</v>
      </c>
      <c r="Q120" t="s">
        <v>34</v>
      </c>
      <c r="R120">
        <v>3</v>
      </c>
      <c r="S120">
        <v>2</v>
      </c>
      <c r="T120" t="s">
        <v>28</v>
      </c>
      <c r="U120">
        <v>3</v>
      </c>
      <c r="V120">
        <v>1</v>
      </c>
      <c r="W120" t="s">
        <v>41</v>
      </c>
      <c r="X120">
        <v>5</v>
      </c>
      <c r="Y120">
        <v>22</v>
      </c>
      <c r="Z120">
        <v>4</v>
      </c>
      <c r="AA120">
        <v>1</v>
      </c>
      <c r="AB120">
        <v>7</v>
      </c>
      <c r="AC120">
        <v>0</v>
      </c>
    </row>
    <row r="121" spans="1:29" x14ac:dyDescent="0.35">
      <c r="A121">
        <v>43</v>
      </c>
      <c r="B121" t="s">
        <v>32</v>
      </c>
      <c r="C121" t="s">
        <v>62</v>
      </c>
      <c r="D121" s="4">
        <v>16959</v>
      </c>
      <c r="E121">
        <v>25</v>
      </c>
      <c r="F121">
        <v>4</v>
      </c>
      <c r="G121">
        <v>4</v>
      </c>
      <c r="H121" t="s">
        <v>25</v>
      </c>
      <c r="I121">
        <v>3</v>
      </c>
      <c r="J121" t="s">
        <v>35</v>
      </c>
      <c r="K121" s="5">
        <v>0.12</v>
      </c>
      <c r="L121" s="5">
        <v>0.11</v>
      </c>
      <c r="M121" s="6">
        <v>6.0000000000000012E-2</v>
      </c>
      <c r="N121">
        <v>3391.8</v>
      </c>
      <c r="O121">
        <v>4662</v>
      </c>
      <c r="P121" t="s">
        <v>33</v>
      </c>
      <c r="Q121" t="s">
        <v>27</v>
      </c>
      <c r="R121">
        <v>26</v>
      </c>
      <c r="S121">
        <v>2</v>
      </c>
      <c r="T121" t="s">
        <v>28</v>
      </c>
      <c r="U121">
        <v>3</v>
      </c>
      <c r="V121">
        <v>4</v>
      </c>
      <c r="W121" t="s">
        <v>37</v>
      </c>
      <c r="X121">
        <v>1</v>
      </c>
      <c r="Y121">
        <v>12</v>
      </c>
      <c r="Z121">
        <v>3</v>
      </c>
      <c r="AA121">
        <v>4</v>
      </c>
      <c r="AB121">
        <v>25</v>
      </c>
      <c r="AC121">
        <v>12</v>
      </c>
    </row>
    <row r="122" spans="1:29" x14ac:dyDescent="0.35">
      <c r="A122">
        <v>30</v>
      </c>
      <c r="B122" t="s">
        <v>32</v>
      </c>
      <c r="C122" t="s">
        <v>36</v>
      </c>
      <c r="D122" s="4">
        <v>2613</v>
      </c>
      <c r="E122">
        <v>10</v>
      </c>
      <c r="F122">
        <v>3</v>
      </c>
      <c r="G122">
        <v>2</v>
      </c>
      <c r="H122" t="s">
        <v>32</v>
      </c>
      <c r="I122">
        <v>1</v>
      </c>
      <c r="J122" t="s">
        <v>35</v>
      </c>
      <c r="K122" s="5">
        <v>0.15</v>
      </c>
      <c r="L122" s="5">
        <v>0.1</v>
      </c>
      <c r="M122" s="6">
        <v>9.999999999999995E-3</v>
      </c>
      <c r="N122">
        <v>522.6</v>
      </c>
      <c r="O122">
        <v>1108</v>
      </c>
      <c r="P122" t="s">
        <v>33</v>
      </c>
      <c r="Q122" t="s">
        <v>34</v>
      </c>
      <c r="R122">
        <v>23</v>
      </c>
      <c r="S122">
        <v>3</v>
      </c>
      <c r="T122" t="s">
        <v>28</v>
      </c>
      <c r="U122">
        <v>1</v>
      </c>
      <c r="V122">
        <v>1</v>
      </c>
      <c r="W122" t="s">
        <v>41</v>
      </c>
      <c r="X122">
        <v>1</v>
      </c>
      <c r="Y122">
        <v>25</v>
      </c>
      <c r="Z122">
        <v>4</v>
      </c>
      <c r="AA122">
        <v>3</v>
      </c>
      <c r="AB122">
        <v>10</v>
      </c>
      <c r="AC122">
        <v>7</v>
      </c>
    </row>
    <row r="123" spans="1:29" x14ac:dyDescent="0.35">
      <c r="A123">
        <v>33</v>
      </c>
      <c r="B123" t="s">
        <v>32</v>
      </c>
      <c r="C123" t="s">
        <v>27</v>
      </c>
      <c r="D123" s="4">
        <v>6146</v>
      </c>
      <c r="E123">
        <v>7</v>
      </c>
      <c r="F123">
        <v>2</v>
      </c>
      <c r="G123">
        <v>4</v>
      </c>
      <c r="H123" t="s">
        <v>32</v>
      </c>
      <c r="I123">
        <v>3</v>
      </c>
      <c r="J123" t="s">
        <v>35</v>
      </c>
      <c r="K123" s="5">
        <v>0.14000000000000001</v>
      </c>
      <c r="L123" s="5">
        <v>7.0000000000000007E-2</v>
      </c>
      <c r="M123" s="6">
        <v>1.999999999999999E-2</v>
      </c>
      <c r="N123">
        <v>1229.2</v>
      </c>
      <c r="O123">
        <v>1074</v>
      </c>
      <c r="P123" t="s">
        <v>44</v>
      </c>
      <c r="Q123" t="s">
        <v>27</v>
      </c>
      <c r="R123">
        <v>22</v>
      </c>
      <c r="S123">
        <v>2</v>
      </c>
      <c r="T123" t="s">
        <v>48</v>
      </c>
      <c r="U123">
        <v>3</v>
      </c>
      <c r="V123">
        <v>2</v>
      </c>
      <c r="W123" t="s">
        <v>37</v>
      </c>
      <c r="X123">
        <v>0</v>
      </c>
      <c r="Y123">
        <v>13</v>
      </c>
      <c r="Z123">
        <v>3</v>
      </c>
      <c r="AA123">
        <v>1</v>
      </c>
      <c r="AB123">
        <v>8</v>
      </c>
      <c r="AC123">
        <v>7</v>
      </c>
    </row>
    <row r="124" spans="1:29" x14ac:dyDescent="0.35">
      <c r="A124">
        <v>56</v>
      </c>
      <c r="B124" t="s">
        <v>25</v>
      </c>
      <c r="C124" t="s">
        <v>36</v>
      </c>
      <c r="D124" s="4">
        <v>4963</v>
      </c>
      <c r="E124">
        <v>5</v>
      </c>
      <c r="F124">
        <v>2</v>
      </c>
      <c r="G124">
        <v>3</v>
      </c>
      <c r="H124" t="s">
        <v>25</v>
      </c>
      <c r="I124">
        <v>2</v>
      </c>
      <c r="J124" t="s">
        <v>29</v>
      </c>
      <c r="K124" s="5">
        <v>0.11</v>
      </c>
      <c r="L124" s="5">
        <v>0.11</v>
      </c>
      <c r="M124" s="6">
        <v>0.05</v>
      </c>
      <c r="N124">
        <v>992.6</v>
      </c>
      <c r="O124">
        <v>4158</v>
      </c>
      <c r="P124" t="s">
        <v>26</v>
      </c>
      <c r="Q124" t="s">
        <v>34</v>
      </c>
      <c r="R124">
        <v>14</v>
      </c>
      <c r="S124">
        <v>4</v>
      </c>
      <c r="T124" t="s">
        <v>28</v>
      </c>
      <c r="U124">
        <v>3</v>
      </c>
      <c r="V124">
        <v>1</v>
      </c>
      <c r="W124" t="s">
        <v>37</v>
      </c>
      <c r="X124">
        <v>9</v>
      </c>
      <c r="Y124">
        <v>18</v>
      </c>
      <c r="Z124">
        <v>3</v>
      </c>
      <c r="AA124">
        <v>1</v>
      </c>
      <c r="AB124">
        <v>7</v>
      </c>
      <c r="AC124">
        <v>4</v>
      </c>
    </row>
    <row r="125" spans="1:29" x14ac:dyDescent="0.35">
      <c r="A125">
        <v>51</v>
      </c>
      <c r="B125" t="s">
        <v>32</v>
      </c>
      <c r="C125" t="s">
        <v>63</v>
      </c>
      <c r="D125" s="4">
        <v>19537</v>
      </c>
      <c r="E125">
        <v>20</v>
      </c>
      <c r="F125">
        <v>3</v>
      </c>
      <c r="G125">
        <v>3</v>
      </c>
      <c r="H125" t="s">
        <v>32</v>
      </c>
      <c r="I125">
        <v>1</v>
      </c>
      <c r="J125" t="s">
        <v>35</v>
      </c>
      <c r="K125" s="5">
        <v>0.11</v>
      </c>
      <c r="L125" s="5">
        <v>0.09</v>
      </c>
      <c r="M125" s="6">
        <v>0</v>
      </c>
      <c r="N125">
        <v>3907.4</v>
      </c>
      <c r="O125">
        <v>2253</v>
      </c>
      <c r="P125" t="s">
        <v>26</v>
      </c>
      <c r="Q125" t="s">
        <v>34</v>
      </c>
      <c r="R125">
        <v>6</v>
      </c>
      <c r="S125">
        <v>3</v>
      </c>
      <c r="T125" t="s">
        <v>28</v>
      </c>
      <c r="U125">
        <v>3</v>
      </c>
      <c r="V125">
        <v>5</v>
      </c>
      <c r="W125" t="s">
        <v>31</v>
      </c>
      <c r="X125">
        <v>7</v>
      </c>
      <c r="Y125">
        <v>13</v>
      </c>
      <c r="Z125">
        <v>3</v>
      </c>
      <c r="AA125">
        <v>3</v>
      </c>
      <c r="AB125">
        <v>23</v>
      </c>
      <c r="AC125">
        <v>18</v>
      </c>
    </row>
    <row r="126" spans="1:29" x14ac:dyDescent="0.35">
      <c r="A126">
        <v>31</v>
      </c>
      <c r="B126" t="s">
        <v>25</v>
      </c>
      <c r="C126" t="s">
        <v>27</v>
      </c>
      <c r="D126" s="4">
        <v>6172</v>
      </c>
      <c r="E126">
        <v>7</v>
      </c>
      <c r="F126">
        <v>3</v>
      </c>
      <c r="G126">
        <v>2</v>
      </c>
      <c r="H126" t="s">
        <v>25</v>
      </c>
      <c r="I126">
        <v>2</v>
      </c>
      <c r="J126" t="s">
        <v>35</v>
      </c>
      <c r="K126" s="5">
        <v>0.1</v>
      </c>
      <c r="L126" s="5">
        <v>7.0000000000000007E-2</v>
      </c>
      <c r="M126" s="6">
        <v>1.0000000000000009E-2</v>
      </c>
      <c r="N126">
        <v>1234.4000000000001</v>
      </c>
      <c r="O126">
        <v>864</v>
      </c>
      <c r="P126" t="s">
        <v>26</v>
      </c>
      <c r="Q126" t="s">
        <v>27</v>
      </c>
      <c r="R126">
        <v>6</v>
      </c>
      <c r="S126">
        <v>4</v>
      </c>
      <c r="T126" t="s">
        <v>28</v>
      </c>
      <c r="U126">
        <v>1</v>
      </c>
      <c r="V126">
        <v>2</v>
      </c>
      <c r="W126" t="s">
        <v>37</v>
      </c>
      <c r="X126">
        <v>4</v>
      </c>
      <c r="Y126">
        <v>18</v>
      </c>
      <c r="Z126">
        <v>3</v>
      </c>
      <c r="AA126">
        <v>2</v>
      </c>
      <c r="AB126">
        <v>12</v>
      </c>
      <c r="AC126">
        <v>7</v>
      </c>
    </row>
    <row r="127" spans="1:29" x14ac:dyDescent="0.35">
      <c r="A127">
        <v>26</v>
      </c>
      <c r="B127" t="s">
        <v>32</v>
      </c>
      <c r="C127" t="s">
        <v>36</v>
      </c>
      <c r="D127" s="4">
        <v>2368</v>
      </c>
      <c r="E127">
        <v>5</v>
      </c>
      <c r="F127">
        <v>2</v>
      </c>
      <c r="G127">
        <v>2</v>
      </c>
      <c r="H127" t="s">
        <v>32</v>
      </c>
      <c r="I127">
        <v>3</v>
      </c>
      <c r="J127" t="s">
        <v>29</v>
      </c>
      <c r="K127" s="5">
        <v>0.1</v>
      </c>
      <c r="L127" s="5">
        <v>0.08</v>
      </c>
      <c r="M127" s="6">
        <v>0.03</v>
      </c>
      <c r="N127">
        <v>473.6</v>
      </c>
      <c r="O127">
        <v>2735</v>
      </c>
      <c r="P127" t="s">
        <v>26</v>
      </c>
      <c r="Q127" t="s">
        <v>34</v>
      </c>
      <c r="R127">
        <v>6</v>
      </c>
      <c r="S127">
        <v>3</v>
      </c>
      <c r="T127" t="s">
        <v>38</v>
      </c>
      <c r="U127">
        <v>2</v>
      </c>
      <c r="V127">
        <v>1</v>
      </c>
      <c r="W127" t="s">
        <v>37</v>
      </c>
      <c r="X127">
        <v>1</v>
      </c>
      <c r="Y127">
        <v>19</v>
      </c>
      <c r="Z127">
        <v>3</v>
      </c>
      <c r="AA127">
        <v>3</v>
      </c>
      <c r="AB127">
        <v>5</v>
      </c>
      <c r="AC127">
        <v>4</v>
      </c>
    </row>
    <row r="128" spans="1:29" x14ac:dyDescent="0.35">
      <c r="A128">
        <v>58</v>
      </c>
      <c r="B128" t="s">
        <v>25</v>
      </c>
      <c r="C128" t="s">
        <v>43</v>
      </c>
      <c r="D128" s="4">
        <v>10312</v>
      </c>
      <c r="E128">
        <v>40</v>
      </c>
      <c r="F128">
        <v>4</v>
      </c>
      <c r="G128">
        <v>2</v>
      </c>
      <c r="H128" t="s">
        <v>32</v>
      </c>
      <c r="I128">
        <v>4</v>
      </c>
      <c r="J128" t="s">
        <v>29</v>
      </c>
      <c r="K128" s="5">
        <v>0.1</v>
      </c>
      <c r="L128" s="5">
        <v>0.08</v>
      </c>
      <c r="M128" s="6">
        <v>-9.999999999999995E-3</v>
      </c>
      <c r="N128">
        <v>2062.4</v>
      </c>
      <c r="O128">
        <v>1645</v>
      </c>
      <c r="P128" t="s">
        <v>26</v>
      </c>
      <c r="Q128" t="s">
        <v>34</v>
      </c>
      <c r="R128">
        <v>23</v>
      </c>
      <c r="S128">
        <v>4</v>
      </c>
      <c r="T128" t="s">
        <v>40</v>
      </c>
      <c r="U128">
        <v>3</v>
      </c>
      <c r="V128">
        <v>3</v>
      </c>
      <c r="W128" t="s">
        <v>37</v>
      </c>
      <c r="X128">
        <v>1</v>
      </c>
      <c r="Y128">
        <v>12</v>
      </c>
      <c r="Z128">
        <v>3</v>
      </c>
      <c r="AA128">
        <v>4</v>
      </c>
      <c r="AB128">
        <v>40</v>
      </c>
      <c r="AC128">
        <v>10</v>
      </c>
    </row>
    <row r="129" spans="1:29" x14ac:dyDescent="0.35">
      <c r="A129">
        <v>19</v>
      </c>
      <c r="B129" t="s">
        <v>25</v>
      </c>
      <c r="C129" t="s">
        <v>46</v>
      </c>
      <c r="D129" s="4">
        <v>1675</v>
      </c>
      <c r="E129">
        <v>0</v>
      </c>
      <c r="F129">
        <v>3</v>
      </c>
      <c r="G129">
        <v>2</v>
      </c>
      <c r="H129" t="s">
        <v>25</v>
      </c>
      <c r="I129">
        <v>4</v>
      </c>
      <c r="J129" t="s">
        <v>35</v>
      </c>
      <c r="K129" s="5">
        <v>0.08</v>
      </c>
      <c r="L129" s="5">
        <v>0.11</v>
      </c>
      <c r="M129" s="6">
        <v>-9.999999999999995E-3</v>
      </c>
      <c r="N129">
        <v>335</v>
      </c>
      <c r="O129">
        <v>4900</v>
      </c>
      <c r="P129" t="s">
        <v>26</v>
      </c>
      <c r="Q129" t="s">
        <v>27</v>
      </c>
      <c r="R129">
        <v>22</v>
      </c>
      <c r="S129">
        <v>1</v>
      </c>
      <c r="T129" t="s">
        <v>48</v>
      </c>
      <c r="U129">
        <v>3</v>
      </c>
      <c r="V129">
        <v>1</v>
      </c>
      <c r="W129" t="s">
        <v>31</v>
      </c>
      <c r="X129">
        <v>1</v>
      </c>
      <c r="Y129">
        <v>19</v>
      </c>
      <c r="Z129">
        <v>3</v>
      </c>
      <c r="AA129">
        <v>4</v>
      </c>
      <c r="AB129">
        <v>0</v>
      </c>
      <c r="AC129">
        <v>0</v>
      </c>
    </row>
    <row r="130" spans="1:29" x14ac:dyDescent="0.35">
      <c r="A130">
        <v>22</v>
      </c>
      <c r="B130" t="s">
        <v>32</v>
      </c>
      <c r="C130" t="s">
        <v>39</v>
      </c>
      <c r="D130" s="4">
        <v>2523</v>
      </c>
      <c r="E130">
        <v>2</v>
      </c>
      <c r="F130">
        <v>4</v>
      </c>
      <c r="G130">
        <v>3</v>
      </c>
      <c r="H130" t="s">
        <v>32</v>
      </c>
      <c r="I130">
        <v>3</v>
      </c>
      <c r="J130" t="s">
        <v>35</v>
      </c>
      <c r="K130" s="5">
        <v>0.15</v>
      </c>
      <c r="L130" s="5">
        <v>0.08</v>
      </c>
      <c r="M130" s="6">
        <v>-0.03</v>
      </c>
      <c r="N130">
        <v>504.6</v>
      </c>
      <c r="O130">
        <v>1622</v>
      </c>
      <c r="P130" t="s">
        <v>26</v>
      </c>
      <c r="Q130" t="s">
        <v>34</v>
      </c>
      <c r="R130">
        <v>2</v>
      </c>
      <c r="S130">
        <v>1</v>
      </c>
      <c r="T130" t="s">
        <v>49</v>
      </c>
      <c r="U130">
        <v>3</v>
      </c>
      <c r="V130">
        <v>1</v>
      </c>
      <c r="W130" t="s">
        <v>37</v>
      </c>
      <c r="X130">
        <v>0</v>
      </c>
      <c r="Y130">
        <v>14</v>
      </c>
      <c r="Z130">
        <v>3</v>
      </c>
      <c r="AA130">
        <v>3</v>
      </c>
      <c r="AB130">
        <v>3</v>
      </c>
      <c r="AC130">
        <v>1</v>
      </c>
    </row>
    <row r="131" spans="1:29" x14ac:dyDescent="0.35">
      <c r="A131">
        <v>49</v>
      </c>
      <c r="B131" t="s">
        <v>32</v>
      </c>
      <c r="C131" t="s">
        <v>42</v>
      </c>
      <c r="D131" s="4">
        <v>6567</v>
      </c>
      <c r="E131">
        <v>15</v>
      </c>
      <c r="F131">
        <v>1</v>
      </c>
      <c r="G131">
        <v>2</v>
      </c>
      <c r="H131" t="s">
        <v>32</v>
      </c>
      <c r="I131">
        <v>3</v>
      </c>
      <c r="J131" t="s">
        <v>29</v>
      </c>
      <c r="K131" s="5">
        <v>0.12</v>
      </c>
      <c r="L131" s="5">
        <v>7.0000000000000007E-2</v>
      </c>
      <c r="M131" s="6">
        <v>9.999999999999995E-3</v>
      </c>
      <c r="N131">
        <v>1313.4</v>
      </c>
      <c r="O131">
        <v>1906</v>
      </c>
      <c r="P131" t="s">
        <v>26</v>
      </c>
      <c r="Q131" t="s">
        <v>34</v>
      </c>
      <c r="R131">
        <v>20</v>
      </c>
      <c r="S131">
        <v>4</v>
      </c>
      <c r="T131" t="s">
        <v>40</v>
      </c>
      <c r="U131">
        <v>3</v>
      </c>
      <c r="V131">
        <v>2</v>
      </c>
      <c r="W131" t="s">
        <v>37</v>
      </c>
      <c r="X131">
        <v>1</v>
      </c>
      <c r="Y131">
        <v>14</v>
      </c>
      <c r="Z131">
        <v>3</v>
      </c>
      <c r="AA131">
        <v>3</v>
      </c>
      <c r="AB131">
        <v>16</v>
      </c>
      <c r="AC131">
        <v>11</v>
      </c>
    </row>
    <row r="132" spans="1:29" x14ac:dyDescent="0.35">
      <c r="A132">
        <v>43</v>
      </c>
      <c r="B132" t="s">
        <v>32</v>
      </c>
      <c r="C132" t="s">
        <v>36</v>
      </c>
      <c r="D132" s="4">
        <v>4739</v>
      </c>
      <c r="E132">
        <v>3</v>
      </c>
      <c r="F132">
        <v>3</v>
      </c>
      <c r="G132">
        <v>3</v>
      </c>
      <c r="H132" t="s">
        <v>32</v>
      </c>
      <c r="I132">
        <v>2</v>
      </c>
      <c r="J132" t="s">
        <v>29</v>
      </c>
      <c r="K132" s="5">
        <v>0.08</v>
      </c>
      <c r="L132" s="5">
        <v>0.08</v>
      </c>
      <c r="M132" s="6">
        <v>1.0000000000000009E-2</v>
      </c>
      <c r="N132">
        <v>947.80000000000007</v>
      </c>
      <c r="O132">
        <v>3744</v>
      </c>
      <c r="P132" t="s">
        <v>33</v>
      </c>
      <c r="Q132" t="s">
        <v>34</v>
      </c>
      <c r="R132">
        <v>28</v>
      </c>
      <c r="S132">
        <v>3</v>
      </c>
      <c r="T132" t="s">
        <v>40</v>
      </c>
      <c r="U132">
        <v>4</v>
      </c>
      <c r="V132">
        <v>1</v>
      </c>
      <c r="W132" t="s">
        <v>31</v>
      </c>
      <c r="X132">
        <v>4</v>
      </c>
      <c r="Y132">
        <v>12</v>
      </c>
      <c r="Z132">
        <v>3</v>
      </c>
      <c r="AA132">
        <v>4</v>
      </c>
      <c r="AB132">
        <v>18</v>
      </c>
      <c r="AC132">
        <v>2</v>
      </c>
    </row>
    <row r="133" spans="1:29" x14ac:dyDescent="0.35">
      <c r="A133">
        <v>50</v>
      </c>
      <c r="B133" t="s">
        <v>32</v>
      </c>
      <c r="C133" t="s">
        <v>27</v>
      </c>
      <c r="D133" s="4">
        <v>9208</v>
      </c>
      <c r="E133">
        <v>2</v>
      </c>
      <c r="F133">
        <v>4</v>
      </c>
      <c r="G133">
        <v>3</v>
      </c>
      <c r="H133" t="s">
        <v>32</v>
      </c>
      <c r="I133">
        <v>3</v>
      </c>
      <c r="J133" t="s">
        <v>29</v>
      </c>
      <c r="K133" s="5">
        <v>0.08</v>
      </c>
      <c r="L133" s="5">
        <v>0.1</v>
      </c>
      <c r="M133" s="6">
        <v>0.06</v>
      </c>
      <c r="N133">
        <v>1841.6000000000001</v>
      </c>
      <c r="O133">
        <v>522</v>
      </c>
      <c r="P133" t="s">
        <v>33</v>
      </c>
      <c r="Q133" t="s">
        <v>27</v>
      </c>
      <c r="R133">
        <v>12</v>
      </c>
      <c r="S133">
        <v>3</v>
      </c>
      <c r="T133" t="s">
        <v>48</v>
      </c>
      <c r="U133">
        <v>3</v>
      </c>
      <c r="V133">
        <v>3</v>
      </c>
      <c r="W133" t="s">
        <v>31</v>
      </c>
      <c r="X133">
        <v>4</v>
      </c>
      <c r="Y133">
        <v>11</v>
      </c>
      <c r="Z133">
        <v>3</v>
      </c>
      <c r="AA133">
        <v>4</v>
      </c>
      <c r="AB133">
        <v>16</v>
      </c>
      <c r="AC133">
        <v>2</v>
      </c>
    </row>
    <row r="134" spans="1:29" x14ac:dyDescent="0.35">
      <c r="A134">
        <v>31</v>
      </c>
      <c r="B134" t="s">
        <v>25</v>
      </c>
      <c r="C134" t="s">
        <v>27</v>
      </c>
      <c r="D134" s="4">
        <v>4559</v>
      </c>
      <c r="E134">
        <v>2</v>
      </c>
      <c r="F134">
        <v>3</v>
      </c>
      <c r="G134">
        <v>3</v>
      </c>
      <c r="H134" t="s">
        <v>25</v>
      </c>
      <c r="I134">
        <v>2</v>
      </c>
      <c r="J134" t="s">
        <v>29</v>
      </c>
      <c r="K134" s="5">
        <v>0.13</v>
      </c>
      <c r="L134" s="5">
        <v>0.1</v>
      </c>
      <c r="M134" s="6">
        <v>-1.0000000000000009E-2</v>
      </c>
      <c r="N134">
        <v>911.80000000000007</v>
      </c>
      <c r="O134">
        <v>1609</v>
      </c>
      <c r="P134" t="s">
        <v>26</v>
      </c>
      <c r="Q134" t="s">
        <v>27</v>
      </c>
      <c r="R134">
        <v>20</v>
      </c>
      <c r="S134">
        <v>3</v>
      </c>
      <c r="T134" t="s">
        <v>28</v>
      </c>
      <c r="U134">
        <v>1</v>
      </c>
      <c r="V134">
        <v>2</v>
      </c>
      <c r="W134" t="s">
        <v>37</v>
      </c>
      <c r="X134">
        <v>3</v>
      </c>
      <c r="Y134">
        <v>11</v>
      </c>
      <c r="Z134">
        <v>3</v>
      </c>
      <c r="AA134">
        <v>3</v>
      </c>
      <c r="AB134">
        <v>4</v>
      </c>
      <c r="AC134">
        <v>2</v>
      </c>
    </row>
    <row r="135" spans="1:29" x14ac:dyDescent="0.35">
      <c r="A135">
        <v>41</v>
      </c>
      <c r="B135" t="s">
        <v>32</v>
      </c>
      <c r="C135" t="s">
        <v>27</v>
      </c>
      <c r="D135" s="4">
        <v>8189</v>
      </c>
      <c r="E135">
        <v>9</v>
      </c>
      <c r="F135">
        <v>3</v>
      </c>
      <c r="G135">
        <v>3</v>
      </c>
      <c r="H135" t="s">
        <v>25</v>
      </c>
      <c r="I135">
        <v>3</v>
      </c>
      <c r="J135" t="s">
        <v>35</v>
      </c>
      <c r="K135" s="5">
        <v>0.08</v>
      </c>
      <c r="L135" s="5">
        <v>0.11</v>
      </c>
      <c r="M135" s="6">
        <v>-0.03</v>
      </c>
      <c r="N135">
        <v>1637.8000000000002</v>
      </c>
      <c r="O135">
        <v>1677</v>
      </c>
      <c r="P135" t="s">
        <v>26</v>
      </c>
      <c r="Q135" t="s">
        <v>27</v>
      </c>
      <c r="R135">
        <v>9</v>
      </c>
      <c r="S135">
        <v>1</v>
      </c>
      <c r="T135" t="s">
        <v>28</v>
      </c>
      <c r="U135">
        <v>3</v>
      </c>
      <c r="V135">
        <v>3</v>
      </c>
      <c r="W135" t="s">
        <v>41</v>
      </c>
      <c r="X135">
        <v>3</v>
      </c>
      <c r="Y135">
        <v>13</v>
      </c>
      <c r="Z135">
        <v>3</v>
      </c>
      <c r="AA135">
        <v>3</v>
      </c>
      <c r="AB135">
        <v>12</v>
      </c>
      <c r="AC135">
        <v>7</v>
      </c>
    </row>
    <row r="136" spans="1:29" x14ac:dyDescent="0.35">
      <c r="A136">
        <v>26</v>
      </c>
      <c r="B136" t="s">
        <v>32</v>
      </c>
      <c r="C136" t="s">
        <v>50</v>
      </c>
      <c r="D136" s="4">
        <v>2942</v>
      </c>
      <c r="E136">
        <v>8</v>
      </c>
      <c r="F136">
        <v>3</v>
      </c>
      <c r="G136">
        <v>3</v>
      </c>
      <c r="H136" t="s">
        <v>32</v>
      </c>
      <c r="I136">
        <v>3</v>
      </c>
      <c r="J136" t="s">
        <v>29</v>
      </c>
      <c r="K136" s="5">
        <v>0.15</v>
      </c>
      <c r="L136" s="5">
        <v>0.08</v>
      </c>
      <c r="M136" s="6">
        <v>0</v>
      </c>
      <c r="N136">
        <v>588.4</v>
      </c>
      <c r="O136">
        <v>4749</v>
      </c>
      <c r="P136" t="s">
        <v>26</v>
      </c>
      <c r="Q136" t="s">
        <v>50</v>
      </c>
      <c r="R136">
        <v>25</v>
      </c>
      <c r="S136">
        <v>1</v>
      </c>
      <c r="T136" t="s">
        <v>28</v>
      </c>
      <c r="U136">
        <v>3</v>
      </c>
      <c r="V136">
        <v>1</v>
      </c>
      <c r="W136" t="s">
        <v>37</v>
      </c>
      <c r="X136">
        <v>1</v>
      </c>
      <c r="Y136">
        <v>23</v>
      </c>
      <c r="Z136">
        <v>4</v>
      </c>
      <c r="AA136">
        <v>4</v>
      </c>
      <c r="AB136">
        <v>8</v>
      </c>
      <c r="AC136">
        <v>7</v>
      </c>
    </row>
    <row r="137" spans="1:29" x14ac:dyDescent="0.35">
      <c r="A137">
        <v>36</v>
      </c>
      <c r="B137" t="s">
        <v>32</v>
      </c>
      <c r="C137" t="s">
        <v>42</v>
      </c>
      <c r="D137" s="4">
        <v>4941</v>
      </c>
      <c r="E137">
        <v>3</v>
      </c>
      <c r="F137">
        <v>2</v>
      </c>
      <c r="G137">
        <v>3</v>
      </c>
      <c r="H137" t="s">
        <v>32</v>
      </c>
      <c r="I137">
        <v>2</v>
      </c>
      <c r="J137" t="s">
        <v>35</v>
      </c>
      <c r="K137" s="5">
        <v>0.15</v>
      </c>
      <c r="L137" s="5">
        <v>0.09</v>
      </c>
      <c r="M137" s="6">
        <v>4.9999999999999989E-2</v>
      </c>
      <c r="N137">
        <v>988.2</v>
      </c>
      <c r="O137">
        <v>4257</v>
      </c>
      <c r="P137" t="s">
        <v>26</v>
      </c>
      <c r="Q137" t="s">
        <v>34</v>
      </c>
      <c r="R137">
        <v>6</v>
      </c>
      <c r="S137">
        <v>2</v>
      </c>
      <c r="T137" t="s">
        <v>40</v>
      </c>
      <c r="U137">
        <v>3</v>
      </c>
      <c r="V137">
        <v>2</v>
      </c>
      <c r="W137" t="s">
        <v>41</v>
      </c>
      <c r="X137">
        <v>6</v>
      </c>
      <c r="Y137">
        <v>20</v>
      </c>
      <c r="Z137">
        <v>4</v>
      </c>
      <c r="AA137">
        <v>4</v>
      </c>
      <c r="AB137">
        <v>7</v>
      </c>
      <c r="AC137">
        <v>2</v>
      </c>
    </row>
    <row r="138" spans="1:29" x14ac:dyDescent="0.35">
      <c r="A138">
        <v>51</v>
      </c>
      <c r="B138" t="s">
        <v>25</v>
      </c>
      <c r="C138" t="s">
        <v>42</v>
      </c>
      <c r="D138" s="4">
        <v>10650</v>
      </c>
      <c r="E138">
        <v>4</v>
      </c>
      <c r="F138">
        <v>4</v>
      </c>
      <c r="G138">
        <v>3</v>
      </c>
      <c r="H138" t="s">
        <v>32</v>
      </c>
      <c r="I138">
        <v>1</v>
      </c>
      <c r="J138" t="s">
        <v>35</v>
      </c>
      <c r="K138" s="5">
        <v>0.13</v>
      </c>
      <c r="L138" s="5">
        <v>7.0000000000000007E-2</v>
      </c>
      <c r="M138" s="6">
        <v>6.0000000000000012E-2</v>
      </c>
      <c r="N138">
        <v>2130</v>
      </c>
      <c r="O138">
        <v>4185</v>
      </c>
      <c r="P138" t="s">
        <v>33</v>
      </c>
      <c r="Q138" t="s">
        <v>34</v>
      </c>
      <c r="R138">
        <v>8</v>
      </c>
      <c r="S138">
        <v>4</v>
      </c>
      <c r="T138" t="s">
        <v>28</v>
      </c>
      <c r="U138">
        <v>1</v>
      </c>
      <c r="V138">
        <v>3</v>
      </c>
      <c r="W138" t="s">
        <v>31</v>
      </c>
      <c r="X138">
        <v>2</v>
      </c>
      <c r="Y138">
        <v>15</v>
      </c>
      <c r="Z138">
        <v>3</v>
      </c>
      <c r="AA138">
        <v>4</v>
      </c>
      <c r="AB138">
        <v>18</v>
      </c>
      <c r="AC138">
        <v>2</v>
      </c>
    </row>
    <row r="139" spans="1:29" x14ac:dyDescent="0.35">
      <c r="A139">
        <v>39</v>
      </c>
      <c r="B139" t="s">
        <v>32</v>
      </c>
      <c r="C139" t="s">
        <v>27</v>
      </c>
      <c r="D139" s="4">
        <v>5902</v>
      </c>
      <c r="E139">
        <v>15</v>
      </c>
      <c r="F139">
        <v>3</v>
      </c>
      <c r="G139">
        <v>4</v>
      </c>
      <c r="H139" t="s">
        <v>32</v>
      </c>
      <c r="I139">
        <v>4</v>
      </c>
      <c r="J139" t="s">
        <v>29</v>
      </c>
      <c r="K139" s="5">
        <v>0.08</v>
      </c>
      <c r="L139" s="5">
        <v>0.08</v>
      </c>
      <c r="M139" s="6">
        <v>-2.0000000000000004E-2</v>
      </c>
      <c r="N139">
        <v>1180.4000000000001</v>
      </c>
      <c r="O139">
        <v>4485</v>
      </c>
      <c r="P139" t="s">
        <v>26</v>
      </c>
      <c r="Q139" t="s">
        <v>27</v>
      </c>
      <c r="R139">
        <v>4</v>
      </c>
      <c r="S139">
        <v>4</v>
      </c>
      <c r="T139" t="s">
        <v>28</v>
      </c>
      <c r="U139">
        <v>2</v>
      </c>
      <c r="V139">
        <v>2</v>
      </c>
      <c r="W139" t="s">
        <v>37</v>
      </c>
      <c r="X139">
        <v>4</v>
      </c>
      <c r="Y139">
        <v>14</v>
      </c>
      <c r="Z139">
        <v>3</v>
      </c>
      <c r="AA139">
        <v>3</v>
      </c>
      <c r="AB139">
        <v>17</v>
      </c>
      <c r="AC139">
        <v>11</v>
      </c>
    </row>
    <row r="140" spans="1:29" x14ac:dyDescent="0.35">
      <c r="A140">
        <v>25</v>
      </c>
      <c r="B140" t="s">
        <v>32</v>
      </c>
      <c r="C140" t="s">
        <v>27</v>
      </c>
      <c r="D140" s="4">
        <v>8639</v>
      </c>
      <c r="E140">
        <v>2</v>
      </c>
      <c r="F140">
        <v>3</v>
      </c>
      <c r="G140">
        <v>3</v>
      </c>
      <c r="H140" t="s">
        <v>32</v>
      </c>
      <c r="I140">
        <v>1</v>
      </c>
      <c r="J140" t="s">
        <v>35</v>
      </c>
      <c r="K140" s="5">
        <v>0.12</v>
      </c>
      <c r="L140" s="5">
        <v>0.11</v>
      </c>
      <c r="M140" s="6">
        <v>1.0000000000000009E-2</v>
      </c>
      <c r="N140">
        <v>1727.8000000000002</v>
      </c>
      <c r="O140">
        <v>4093</v>
      </c>
      <c r="P140" t="s">
        <v>26</v>
      </c>
      <c r="Q140" t="s">
        <v>27</v>
      </c>
      <c r="R140">
        <v>28</v>
      </c>
      <c r="S140">
        <v>3</v>
      </c>
      <c r="T140" t="s">
        <v>28</v>
      </c>
      <c r="U140">
        <v>2</v>
      </c>
      <c r="V140">
        <v>2</v>
      </c>
      <c r="W140" t="s">
        <v>37</v>
      </c>
      <c r="X140">
        <v>2</v>
      </c>
      <c r="Y140">
        <v>18</v>
      </c>
      <c r="Z140">
        <v>3</v>
      </c>
      <c r="AA140">
        <v>4</v>
      </c>
      <c r="AB140">
        <v>6</v>
      </c>
      <c r="AC140">
        <v>2</v>
      </c>
    </row>
    <row r="141" spans="1:29" x14ac:dyDescent="0.35">
      <c r="A141">
        <v>30</v>
      </c>
      <c r="B141" t="s">
        <v>32</v>
      </c>
      <c r="C141" t="s">
        <v>50</v>
      </c>
      <c r="D141" s="4">
        <v>6347</v>
      </c>
      <c r="E141">
        <v>11</v>
      </c>
      <c r="F141">
        <v>4</v>
      </c>
      <c r="G141">
        <v>1</v>
      </c>
      <c r="H141" t="s">
        <v>25</v>
      </c>
      <c r="I141">
        <v>3</v>
      </c>
      <c r="J141" t="s">
        <v>35</v>
      </c>
      <c r="K141" s="5">
        <v>0.11</v>
      </c>
      <c r="L141" s="5">
        <v>0.08</v>
      </c>
      <c r="M141" s="6">
        <v>0.03</v>
      </c>
      <c r="N141">
        <v>1269.4000000000001</v>
      </c>
      <c r="O141">
        <v>2619</v>
      </c>
      <c r="P141" t="s">
        <v>26</v>
      </c>
      <c r="Q141" t="s">
        <v>50</v>
      </c>
      <c r="R141">
        <v>9</v>
      </c>
      <c r="S141">
        <v>3</v>
      </c>
      <c r="T141" t="s">
        <v>50</v>
      </c>
      <c r="U141">
        <v>3</v>
      </c>
      <c r="V141">
        <v>2</v>
      </c>
      <c r="W141" t="s">
        <v>37</v>
      </c>
      <c r="X141">
        <v>0</v>
      </c>
      <c r="Y141">
        <v>19</v>
      </c>
      <c r="Z141">
        <v>3</v>
      </c>
      <c r="AA141">
        <v>4</v>
      </c>
      <c r="AB141">
        <v>12</v>
      </c>
      <c r="AC141">
        <v>9</v>
      </c>
    </row>
    <row r="142" spans="1:29" x14ac:dyDescent="0.35">
      <c r="A142">
        <v>32</v>
      </c>
      <c r="B142" t="s">
        <v>25</v>
      </c>
      <c r="C142" t="s">
        <v>39</v>
      </c>
      <c r="D142" s="4">
        <v>4200</v>
      </c>
      <c r="E142">
        <v>5</v>
      </c>
      <c r="F142">
        <v>1</v>
      </c>
      <c r="G142">
        <v>4</v>
      </c>
      <c r="H142" t="s">
        <v>32</v>
      </c>
      <c r="I142">
        <v>1</v>
      </c>
      <c r="J142" t="s">
        <v>29</v>
      </c>
      <c r="K142" s="5">
        <v>0.12</v>
      </c>
      <c r="L142" s="5">
        <v>0.11</v>
      </c>
      <c r="M142" s="6">
        <v>7.0000000000000007E-2</v>
      </c>
      <c r="N142">
        <v>840</v>
      </c>
      <c r="O142">
        <v>1512</v>
      </c>
      <c r="P142" t="s">
        <v>26</v>
      </c>
      <c r="Q142" t="s">
        <v>34</v>
      </c>
      <c r="R142">
        <v>9</v>
      </c>
      <c r="S142">
        <v>3</v>
      </c>
      <c r="T142" t="s">
        <v>40</v>
      </c>
      <c r="U142">
        <v>3</v>
      </c>
      <c r="V142">
        <v>1</v>
      </c>
      <c r="W142" t="s">
        <v>31</v>
      </c>
      <c r="X142">
        <v>7</v>
      </c>
      <c r="Y142">
        <v>22</v>
      </c>
      <c r="Z142">
        <v>4</v>
      </c>
      <c r="AA142">
        <v>1</v>
      </c>
      <c r="AB142">
        <v>10</v>
      </c>
      <c r="AC142">
        <v>4</v>
      </c>
    </row>
    <row r="143" spans="1:29" x14ac:dyDescent="0.35">
      <c r="A143">
        <v>45</v>
      </c>
      <c r="B143" t="s">
        <v>32</v>
      </c>
      <c r="C143" t="s">
        <v>36</v>
      </c>
      <c r="D143" s="4">
        <v>3452</v>
      </c>
      <c r="E143">
        <v>6</v>
      </c>
      <c r="F143">
        <v>4</v>
      </c>
      <c r="G143">
        <v>2</v>
      </c>
      <c r="H143" t="s">
        <v>32</v>
      </c>
      <c r="I143">
        <v>3</v>
      </c>
      <c r="J143" t="s">
        <v>35</v>
      </c>
      <c r="K143" s="5">
        <v>0.09</v>
      </c>
      <c r="L143" s="5">
        <v>0.11</v>
      </c>
      <c r="M143" s="6">
        <v>3.0000000000000013E-2</v>
      </c>
      <c r="N143">
        <v>690.40000000000009</v>
      </c>
      <c r="O143">
        <v>2421</v>
      </c>
      <c r="P143" t="s">
        <v>26</v>
      </c>
      <c r="Q143" t="s">
        <v>34</v>
      </c>
      <c r="R143">
        <v>29</v>
      </c>
      <c r="S143">
        <v>3</v>
      </c>
      <c r="T143" t="s">
        <v>40</v>
      </c>
      <c r="U143">
        <v>3</v>
      </c>
      <c r="V143">
        <v>1</v>
      </c>
      <c r="W143" t="s">
        <v>31</v>
      </c>
      <c r="X143">
        <v>5</v>
      </c>
      <c r="Y143">
        <v>13</v>
      </c>
      <c r="Z143">
        <v>3</v>
      </c>
      <c r="AA143">
        <v>2</v>
      </c>
      <c r="AB143">
        <v>9</v>
      </c>
      <c r="AC143">
        <v>5</v>
      </c>
    </row>
    <row r="144" spans="1:29" x14ac:dyDescent="0.35">
      <c r="A144">
        <v>38</v>
      </c>
      <c r="B144" t="s">
        <v>32</v>
      </c>
      <c r="C144" t="s">
        <v>36</v>
      </c>
      <c r="D144" s="4">
        <v>4317</v>
      </c>
      <c r="E144">
        <v>3</v>
      </c>
      <c r="F144">
        <v>3</v>
      </c>
      <c r="G144">
        <v>3</v>
      </c>
      <c r="H144" t="s">
        <v>25</v>
      </c>
      <c r="I144">
        <v>4</v>
      </c>
      <c r="J144" t="s">
        <v>29</v>
      </c>
      <c r="K144" s="5">
        <v>0.1</v>
      </c>
      <c r="L144" s="5">
        <v>0.11</v>
      </c>
      <c r="M144" s="6">
        <v>-0.03</v>
      </c>
      <c r="N144">
        <v>863.40000000000009</v>
      </c>
      <c r="O144">
        <v>3628</v>
      </c>
      <c r="P144" t="s">
        <v>26</v>
      </c>
      <c r="Q144" t="s">
        <v>34</v>
      </c>
      <c r="R144">
        <v>3</v>
      </c>
      <c r="S144">
        <v>5</v>
      </c>
      <c r="T144" t="s">
        <v>49</v>
      </c>
      <c r="U144">
        <v>3</v>
      </c>
      <c r="V144">
        <v>2</v>
      </c>
      <c r="W144" t="s">
        <v>31</v>
      </c>
      <c r="X144">
        <v>3</v>
      </c>
      <c r="Y144">
        <v>20</v>
      </c>
      <c r="Z144">
        <v>4</v>
      </c>
      <c r="AA144">
        <v>2</v>
      </c>
      <c r="AB144">
        <v>19</v>
      </c>
      <c r="AC144">
        <v>2</v>
      </c>
    </row>
    <row r="145" spans="1:29" x14ac:dyDescent="0.35">
      <c r="A145">
        <v>30</v>
      </c>
      <c r="B145" t="s">
        <v>32</v>
      </c>
      <c r="C145" t="s">
        <v>36</v>
      </c>
      <c r="D145" s="4">
        <v>2632</v>
      </c>
      <c r="E145">
        <v>5</v>
      </c>
      <c r="F145">
        <v>3</v>
      </c>
      <c r="G145">
        <v>2</v>
      </c>
      <c r="H145" t="s">
        <v>32</v>
      </c>
      <c r="I145">
        <v>1</v>
      </c>
      <c r="J145" t="s">
        <v>29</v>
      </c>
      <c r="K145" s="5">
        <v>0.11</v>
      </c>
      <c r="L145" s="5">
        <v>7.0000000000000007E-2</v>
      </c>
      <c r="M145" s="6">
        <v>4.9999999999999989E-2</v>
      </c>
      <c r="N145">
        <v>526.4</v>
      </c>
      <c r="O145">
        <v>1399</v>
      </c>
      <c r="P145" t="s">
        <v>26</v>
      </c>
      <c r="Q145" t="s">
        <v>34</v>
      </c>
      <c r="R145">
        <v>18</v>
      </c>
      <c r="S145">
        <v>3</v>
      </c>
      <c r="T145" t="s">
        <v>28</v>
      </c>
      <c r="U145">
        <v>3</v>
      </c>
      <c r="V145">
        <v>1</v>
      </c>
      <c r="W145" t="s">
        <v>31</v>
      </c>
      <c r="X145">
        <v>1</v>
      </c>
      <c r="Y145">
        <v>14</v>
      </c>
      <c r="Z145">
        <v>3</v>
      </c>
      <c r="AA145">
        <v>3</v>
      </c>
      <c r="AB145">
        <v>5</v>
      </c>
      <c r="AC145">
        <v>4</v>
      </c>
    </row>
    <row r="146" spans="1:29" x14ac:dyDescent="0.35">
      <c r="A146">
        <v>32</v>
      </c>
      <c r="B146" t="s">
        <v>32</v>
      </c>
      <c r="C146" t="s">
        <v>27</v>
      </c>
      <c r="D146" s="4">
        <v>4668</v>
      </c>
      <c r="E146">
        <v>8</v>
      </c>
      <c r="F146">
        <v>4</v>
      </c>
      <c r="G146">
        <v>4</v>
      </c>
      <c r="H146" t="s">
        <v>32</v>
      </c>
      <c r="I146">
        <v>4</v>
      </c>
      <c r="J146" t="s">
        <v>35</v>
      </c>
      <c r="K146" s="5">
        <v>0.15</v>
      </c>
      <c r="L146" s="5">
        <v>7.0000000000000007E-2</v>
      </c>
      <c r="M146" s="6">
        <v>7.0000000000000007E-2</v>
      </c>
      <c r="N146">
        <v>933.6</v>
      </c>
      <c r="O146">
        <v>1531</v>
      </c>
      <c r="P146" t="s">
        <v>33</v>
      </c>
      <c r="Q146" t="s">
        <v>27</v>
      </c>
      <c r="R146">
        <v>9</v>
      </c>
      <c r="S146">
        <v>2</v>
      </c>
      <c r="T146" t="s">
        <v>40</v>
      </c>
      <c r="U146">
        <v>1</v>
      </c>
      <c r="V146">
        <v>2</v>
      </c>
      <c r="W146" t="s">
        <v>41</v>
      </c>
      <c r="X146">
        <v>0</v>
      </c>
      <c r="Y146">
        <v>17</v>
      </c>
      <c r="Z146">
        <v>3</v>
      </c>
      <c r="AA146">
        <v>4</v>
      </c>
      <c r="AB146">
        <v>9</v>
      </c>
      <c r="AC146">
        <v>7</v>
      </c>
    </row>
    <row r="147" spans="1:29" x14ac:dyDescent="0.35">
      <c r="A147">
        <v>30</v>
      </c>
      <c r="B147" t="s">
        <v>32</v>
      </c>
      <c r="C147" t="s">
        <v>36</v>
      </c>
      <c r="D147" s="4">
        <v>3204</v>
      </c>
      <c r="E147">
        <v>3</v>
      </c>
      <c r="F147">
        <v>1</v>
      </c>
      <c r="G147">
        <v>3</v>
      </c>
      <c r="H147" t="s">
        <v>32</v>
      </c>
      <c r="I147">
        <v>4</v>
      </c>
      <c r="J147" t="s">
        <v>29</v>
      </c>
      <c r="K147" s="5">
        <v>0.13</v>
      </c>
      <c r="L147" s="5">
        <v>7.0000000000000007E-2</v>
      </c>
      <c r="M147" s="6">
        <v>0.03</v>
      </c>
      <c r="N147">
        <v>640.80000000000007</v>
      </c>
      <c r="O147">
        <v>1811</v>
      </c>
      <c r="P147" t="s">
        <v>26</v>
      </c>
      <c r="Q147" t="s">
        <v>34</v>
      </c>
      <c r="R147">
        <v>5</v>
      </c>
      <c r="S147">
        <v>3</v>
      </c>
      <c r="T147" t="s">
        <v>49</v>
      </c>
      <c r="U147">
        <v>3</v>
      </c>
      <c r="V147">
        <v>1</v>
      </c>
      <c r="W147" t="s">
        <v>41</v>
      </c>
      <c r="X147">
        <v>5</v>
      </c>
      <c r="Y147">
        <v>14</v>
      </c>
      <c r="Z147">
        <v>3</v>
      </c>
      <c r="AA147">
        <v>4</v>
      </c>
      <c r="AB147">
        <v>8</v>
      </c>
      <c r="AC147">
        <v>2</v>
      </c>
    </row>
    <row r="148" spans="1:29" x14ac:dyDescent="0.35">
      <c r="A148">
        <v>30</v>
      </c>
      <c r="B148" t="s">
        <v>32</v>
      </c>
      <c r="C148" t="s">
        <v>39</v>
      </c>
      <c r="D148" s="4">
        <v>2720</v>
      </c>
      <c r="E148">
        <v>5</v>
      </c>
      <c r="F148">
        <v>4</v>
      </c>
      <c r="G148">
        <v>3</v>
      </c>
      <c r="H148" t="s">
        <v>32</v>
      </c>
      <c r="I148">
        <v>2</v>
      </c>
      <c r="J148" t="s">
        <v>35</v>
      </c>
      <c r="K148" s="5">
        <v>0.15</v>
      </c>
      <c r="L148" s="5">
        <v>0.11</v>
      </c>
      <c r="M148" s="6">
        <v>2.0000000000000004E-2</v>
      </c>
      <c r="N148">
        <v>544</v>
      </c>
      <c r="O148">
        <v>4867</v>
      </c>
      <c r="P148" t="s">
        <v>26</v>
      </c>
      <c r="Q148" t="s">
        <v>34</v>
      </c>
      <c r="R148">
        <v>2</v>
      </c>
      <c r="S148">
        <v>1</v>
      </c>
      <c r="T148" t="s">
        <v>40</v>
      </c>
      <c r="U148">
        <v>2</v>
      </c>
      <c r="V148">
        <v>1</v>
      </c>
      <c r="W148" t="s">
        <v>31</v>
      </c>
      <c r="X148">
        <v>0</v>
      </c>
      <c r="Y148">
        <v>13</v>
      </c>
      <c r="Z148">
        <v>3</v>
      </c>
      <c r="AA148">
        <v>4</v>
      </c>
      <c r="AB148">
        <v>6</v>
      </c>
      <c r="AC148">
        <v>3</v>
      </c>
    </row>
    <row r="149" spans="1:29" x14ac:dyDescent="0.35">
      <c r="A149">
        <v>41</v>
      </c>
      <c r="B149" t="s">
        <v>32</v>
      </c>
      <c r="C149" t="s">
        <v>62</v>
      </c>
      <c r="D149" s="4">
        <v>17181</v>
      </c>
      <c r="E149">
        <v>7</v>
      </c>
      <c r="F149">
        <v>1</v>
      </c>
      <c r="G149">
        <v>2</v>
      </c>
      <c r="H149" t="s">
        <v>32</v>
      </c>
      <c r="I149">
        <v>4</v>
      </c>
      <c r="J149" t="s">
        <v>35</v>
      </c>
      <c r="K149" s="5">
        <v>0.08</v>
      </c>
      <c r="L149" s="5">
        <v>0.08</v>
      </c>
      <c r="M149" s="6">
        <v>0</v>
      </c>
      <c r="N149">
        <v>3436.2000000000003</v>
      </c>
      <c r="O149">
        <v>2860</v>
      </c>
      <c r="P149" t="s">
        <v>33</v>
      </c>
      <c r="Q149" t="s">
        <v>34</v>
      </c>
      <c r="R149">
        <v>10</v>
      </c>
      <c r="S149">
        <v>3</v>
      </c>
      <c r="T149" t="s">
        <v>28</v>
      </c>
      <c r="U149">
        <v>2</v>
      </c>
      <c r="V149">
        <v>4</v>
      </c>
      <c r="W149" t="s">
        <v>41</v>
      </c>
      <c r="X149">
        <v>4</v>
      </c>
      <c r="Y149">
        <v>13</v>
      </c>
      <c r="Z149">
        <v>3</v>
      </c>
      <c r="AA149">
        <v>2</v>
      </c>
      <c r="AB149">
        <v>21</v>
      </c>
      <c r="AC149">
        <v>6</v>
      </c>
    </row>
    <row r="150" spans="1:29" x14ac:dyDescent="0.35">
      <c r="A150">
        <v>41</v>
      </c>
      <c r="B150" t="s">
        <v>32</v>
      </c>
      <c r="C150" t="s">
        <v>39</v>
      </c>
      <c r="D150" s="4">
        <v>2238</v>
      </c>
      <c r="E150">
        <v>5</v>
      </c>
      <c r="F150">
        <v>1</v>
      </c>
      <c r="G150">
        <v>3</v>
      </c>
      <c r="H150" t="s">
        <v>32</v>
      </c>
      <c r="I150">
        <v>3</v>
      </c>
      <c r="J150" t="s">
        <v>35</v>
      </c>
      <c r="K150" s="5">
        <v>0.09</v>
      </c>
      <c r="L150" s="5">
        <v>0.1</v>
      </c>
      <c r="M150" s="6">
        <v>5.0000000000000017E-2</v>
      </c>
      <c r="N150">
        <v>447.6</v>
      </c>
      <c r="O150">
        <v>1910</v>
      </c>
      <c r="P150" t="s">
        <v>26</v>
      </c>
      <c r="Q150" t="s">
        <v>34</v>
      </c>
      <c r="R150">
        <v>9</v>
      </c>
      <c r="S150">
        <v>4</v>
      </c>
      <c r="T150" t="s">
        <v>28</v>
      </c>
      <c r="U150">
        <v>3</v>
      </c>
      <c r="V150">
        <v>1</v>
      </c>
      <c r="W150" t="s">
        <v>37</v>
      </c>
      <c r="X150">
        <v>2</v>
      </c>
      <c r="Y150">
        <v>21</v>
      </c>
      <c r="Z150">
        <v>4</v>
      </c>
      <c r="AA150">
        <v>4</v>
      </c>
      <c r="AB150">
        <v>7</v>
      </c>
      <c r="AC150">
        <v>0</v>
      </c>
    </row>
    <row r="151" spans="1:29" x14ac:dyDescent="0.35">
      <c r="A151">
        <v>19</v>
      </c>
      <c r="B151" t="s">
        <v>32</v>
      </c>
      <c r="C151" t="s">
        <v>39</v>
      </c>
      <c r="D151" s="4">
        <v>1483</v>
      </c>
      <c r="E151">
        <v>1</v>
      </c>
      <c r="F151">
        <v>2</v>
      </c>
      <c r="G151">
        <v>3</v>
      </c>
      <c r="H151" t="s">
        <v>32</v>
      </c>
      <c r="I151">
        <v>2</v>
      </c>
      <c r="J151" t="s">
        <v>29</v>
      </c>
      <c r="K151" s="5">
        <v>0.11</v>
      </c>
      <c r="L151" s="5">
        <v>0.09</v>
      </c>
      <c r="M151" s="6">
        <v>3.9999999999999994E-2</v>
      </c>
      <c r="N151">
        <v>296.60000000000002</v>
      </c>
      <c r="O151">
        <v>782</v>
      </c>
      <c r="P151" t="s">
        <v>26</v>
      </c>
      <c r="Q151" t="s">
        <v>34</v>
      </c>
      <c r="R151">
        <v>3</v>
      </c>
      <c r="S151">
        <v>1</v>
      </c>
      <c r="T151" t="s">
        <v>40</v>
      </c>
      <c r="U151">
        <v>3</v>
      </c>
      <c r="V151">
        <v>1</v>
      </c>
      <c r="W151" t="s">
        <v>31</v>
      </c>
      <c r="X151">
        <v>1</v>
      </c>
      <c r="Y151">
        <v>14</v>
      </c>
      <c r="Z151">
        <v>3</v>
      </c>
      <c r="AA151">
        <v>4</v>
      </c>
      <c r="AB151">
        <v>1</v>
      </c>
      <c r="AC151">
        <v>0</v>
      </c>
    </row>
    <row r="152" spans="1:29" x14ac:dyDescent="0.35">
      <c r="A152">
        <v>40</v>
      </c>
      <c r="B152" t="s">
        <v>32</v>
      </c>
      <c r="C152" t="s">
        <v>36</v>
      </c>
      <c r="D152" s="4">
        <v>5605</v>
      </c>
      <c r="E152">
        <v>20</v>
      </c>
      <c r="F152">
        <v>2</v>
      </c>
      <c r="G152">
        <v>3</v>
      </c>
      <c r="H152" t="s">
        <v>32</v>
      </c>
      <c r="I152">
        <v>2</v>
      </c>
      <c r="J152" t="s">
        <v>29</v>
      </c>
      <c r="K152" s="5">
        <v>0.09</v>
      </c>
      <c r="L152" s="5">
        <v>0.1</v>
      </c>
      <c r="M152" s="6">
        <v>0.05</v>
      </c>
      <c r="N152">
        <v>1121</v>
      </c>
      <c r="O152">
        <v>2219</v>
      </c>
      <c r="P152" t="s">
        <v>33</v>
      </c>
      <c r="Q152" t="s">
        <v>34</v>
      </c>
      <c r="R152">
        <v>26</v>
      </c>
      <c r="S152">
        <v>3</v>
      </c>
      <c r="T152" t="s">
        <v>40</v>
      </c>
      <c r="U152">
        <v>3</v>
      </c>
      <c r="V152">
        <v>2</v>
      </c>
      <c r="W152" t="s">
        <v>41</v>
      </c>
      <c r="X152">
        <v>1</v>
      </c>
      <c r="Y152">
        <v>11</v>
      </c>
      <c r="Z152">
        <v>3</v>
      </c>
      <c r="AA152">
        <v>1</v>
      </c>
      <c r="AB152">
        <v>20</v>
      </c>
      <c r="AC152">
        <v>7</v>
      </c>
    </row>
    <row r="153" spans="1:29" x14ac:dyDescent="0.35">
      <c r="A153">
        <v>35</v>
      </c>
      <c r="B153" t="s">
        <v>32</v>
      </c>
      <c r="C153" t="s">
        <v>27</v>
      </c>
      <c r="D153" s="4">
        <v>7295</v>
      </c>
      <c r="E153">
        <v>10</v>
      </c>
      <c r="F153">
        <v>2</v>
      </c>
      <c r="G153">
        <v>3</v>
      </c>
      <c r="H153" t="s">
        <v>32</v>
      </c>
      <c r="I153">
        <v>3</v>
      </c>
      <c r="J153" t="s">
        <v>35</v>
      </c>
      <c r="K153" s="5">
        <v>0.15</v>
      </c>
      <c r="L153" s="5">
        <v>0.09</v>
      </c>
      <c r="M153" s="6">
        <v>7.0000000000000007E-2</v>
      </c>
      <c r="N153">
        <v>1459</v>
      </c>
      <c r="O153">
        <v>4856</v>
      </c>
      <c r="P153" t="s">
        <v>26</v>
      </c>
      <c r="Q153" t="s">
        <v>27</v>
      </c>
      <c r="R153">
        <v>1</v>
      </c>
      <c r="S153">
        <v>5</v>
      </c>
      <c r="T153" t="s">
        <v>48</v>
      </c>
      <c r="U153">
        <v>3</v>
      </c>
      <c r="V153">
        <v>3</v>
      </c>
      <c r="W153" t="s">
        <v>37</v>
      </c>
      <c r="X153">
        <v>1</v>
      </c>
      <c r="Y153">
        <v>13</v>
      </c>
      <c r="Z153">
        <v>3</v>
      </c>
      <c r="AA153">
        <v>1</v>
      </c>
      <c r="AB153">
        <v>10</v>
      </c>
      <c r="AC153">
        <v>8</v>
      </c>
    </row>
    <row r="154" spans="1:29" x14ac:dyDescent="0.35">
      <c r="A154">
        <v>53</v>
      </c>
      <c r="B154" t="s">
        <v>32</v>
      </c>
      <c r="C154" t="s">
        <v>46</v>
      </c>
      <c r="D154" s="4">
        <v>2306</v>
      </c>
      <c r="E154">
        <v>7</v>
      </c>
      <c r="F154">
        <v>3</v>
      </c>
      <c r="G154">
        <v>1</v>
      </c>
      <c r="H154" t="s">
        <v>25</v>
      </c>
      <c r="I154">
        <v>2</v>
      </c>
      <c r="J154" t="s">
        <v>35</v>
      </c>
      <c r="K154" s="5">
        <v>0.12</v>
      </c>
      <c r="L154" s="5">
        <v>7.0000000000000007E-2</v>
      </c>
      <c r="M154" s="6">
        <v>4.9999999999999989E-2</v>
      </c>
      <c r="N154">
        <v>461.20000000000005</v>
      </c>
      <c r="O154">
        <v>1739</v>
      </c>
      <c r="P154" t="s">
        <v>26</v>
      </c>
      <c r="Q154" t="s">
        <v>27</v>
      </c>
      <c r="R154">
        <v>6</v>
      </c>
      <c r="S154">
        <v>2</v>
      </c>
      <c r="T154" t="s">
        <v>48</v>
      </c>
      <c r="U154">
        <v>3</v>
      </c>
      <c r="V154">
        <v>2</v>
      </c>
      <c r="W154" t="s">
        <v>37</v>
      </c>
      <c r="X154">
        <v>2</v>
      </c>
      <c r="Y154">
        <v>20</v>
      </c>
      <c r="Z154">
        <v>4</v>
      </c>
      <c r="AA154">
        <v>4</v>
      </c>
      <c r="AB154">
        <v>13</v>
      </c>
      <c r="AC154">
        <v>7</v>
      </c>
    </row>
    <row r="155" spans="1:29" x14ac:dyDescent="0.35">
      <c r="A155">
        <v>45</v>
      </c>
      <c r="B155" t="s">
        <v>32</v>
      </c>
      <c r="C155" t="s">
        <v>39</v>
      </c>
      <c r="D155" s="4">
        <v>2348</v>
      </c>
      <c r="E155">
        <v>17</v>
      </c>
      <c r="F155">
        <v>2</v>
      </c>
      <c r="G155">
        <v>1</v>
      </c>
      <c r="H155" t="s">
        <v>32</v>
      </c>
      <c r="I155">
        <v>2</v>
      </c>
      <c r="J155" t="s">
        <v>35</v>
      </c>
      <c r="K155" s="5">
        <v>0.14000000000000001</v>
      </c>
      <c r="L155" s="5">
        <v>0.09</v>
      </c>
      <c r="M155" s="6">
        <v>1.999999999999999E-2</v>
      </c>
      <c r="N155">
        <v>469.6</v>
      </c>
      <c r="O155">
        <v>1336</v>
      </c>
      <c r="P155" t="s">
        <v>26</v>
      </c>
      <c r="Q155" t="s">
        <v>34</v>
      </c>
      <c r="R155">
        <v>9</v>
      </c>
      <c r="S155">
        <v>3</v>
      </c>
      <c r="T155" t="s">
        <v>28</v>
      </c>
      <c r="U155">
        <v>3</v>
      </c>
      <c r="V155">
        <v>2</v>
      </c>
      <c r="W155" t="s">
        <v>41</v>
      </c>
      <c r="X155">
        <v>8</v>
      </c>
      <c r="Y155">
        <v>18</v>
      </c>
      <c r="Z155">
        <v>3</v>
      </c>
      <c r="AA155">
        <v>3</v>
      </c>
      <c r="AB155">
        <v>20</v>
      </c>
      <c r="AC155">
        <v>9</v>
      </c>
    </row>
    <row r="156" spans="1:29" x14ac:dyDescent="0.35">
      <c r="A156">
        <v>32</v>
      </c>
      <c r="B156" t="s">
        <v>32</v>
      </c>
      <c r="C156" t="s">
        <v>27</v>
      </c>
      <c r="D156" s="4">
        <v>8998</v>
      </c>
      <c r="E156">
        <v>9</v>
      </c>
      <c r="F156">
        <v>4</v>
      </c>
      <c r="G156">
        <v>3</v>
      </c>
      <c r="H156" t="s">
        <v>32</v>
      </c>
      <c r="I156">
        <v>2</v>
      </c>
      <c r="J156" t="s">
        <v>29</v>
      </c>
      <c r="K156" s="5">
        <v>0.14000000000000001</v>
      </c>
      <c r="L156" s="5">
        <v>0.09</v>
      </c>
      <c r="M156" s="6">
        <v>3.9999999999999994E-2</v>
      </c>
      <c r="N156">
        <v>1799.6000000000001</v>
      </c>
      <c r="O156">
        <v>2283</v>
      </c>
      <c r="P156" t="s">
        <v>33</v>
      </c>
      <c r="Q156" t="s">
        <v>27</v>
      </c>
      <c r="R156">
        <v>8</v>
      </c>
      <c r="S156">
        <v>3</v>
      </c>
      <c r="T156" t="s">
        <v>48</v>
      </c>
      <c r="U156">
        <v>3</v>
      </c>
      <c r="V156">
        <v>3</v>
      </c>
      <c r="W156" t="s">
        <v>31</v>
      </c>
      <c r="X156">
        <v>1</v>
      </c>
      <c r="Y156">
        <v>14</v>
      </c>
      <c r="Z156">
        <v>3</v>
      </c>
      <c r="AA156">
        <v>4</v>
      </c>
      <c r="AB156">
        <v>9</v>
      </c>
      <c r="AC156">
        <v>8</v>
      </c>
    </row>
    <row r="157" spans="1:29" x14ac:dyDescent="0.35">
      <c r="A157">
        <v>29</v>
      </c>
      <c r="B157" t="s">
        <v>32</v>
      </c>
      <c r="C157" t="s">
        <v>42</v>
      </c>
      <c r="D157" s="4">
        <v>4319</v>
      </c>
      <c r="E157">
        <v>10</v>
      </c>
      <c r="F157">
        <v>3</v>
      </c>
      <c r="G157">
        <v>3</v>
      </c>
      <c r="H157" t="s">
        <v>32</v>
      </c>
      <c r="I157">
        <v>4</v>
      </c>
      <c r="J157" t="s">
        <v>35</v>
      </c>
      <c r="K157" s="5">
        <v>0.09</v>
      </c>
      <c r="L157" s="5">
        <v>0.09</v>
      </c>
      <c r="M157" s="6">
        <v>4.0000000000000008E-2</v>
      </c>
      <c r="N157">
        <v>863.80000000000007</v>
      </c>
      <c r="O157">
        <v>794</v>
      </c>
      <c r="P157" t="s">
        <v>44</v>
      </c>
      <c r="Q157" t="s">
        <v>34</v>
      </c>
      <c r="R157">
        <v>1</v>
      </c>
      <c r="S157">
        <v>1</v>
      </c>
      <c r="T157" t="s">
        <v>49</v>
      </c>
      <c r="U157">
        <v>3</v>
      </c>
      <c r="V157">
        <v>2</v>
      </c>
      <c r="W157" t="s">
        <v>37</v>
      </c>
      <c r="X157">
        <v>1</v>
      </c>
      <c r="Y157">
        <v>13</v>
      </c>
      <c r="Z157">
        <v>3</v>
      </c>
      <c r="AA157">
        <v>1</v>
      </c>
      <c r="AB157">
        <v>10</v>
      </c>
      <c r="AC157">
        <v>7</v>
      </c>
    </row>
    <row r="158" spans="1:29" x14ac:dyDescent="0.35">
      <c r="A158">
        <v>51</v>
      </c>
      <c r="B158" t="s">
        <v>32</v>
      </c>
      <c r="C158" t="s">
        <v>42</v>
      </c>
      <c r="D158" s="4">
        <v>6132</v>
      </c>
      <c r="E158">
        <v>1</v>
      </c>
      <c r="F158">
        <v>3</v>
      </c>
      <c r="G158">
        <v>3</v>
      </c>
      <c r="H158" t="s">
        <v>32</v>
      </c>
      <c r="I158">
        <v>2</v>
      </c>
      <c r="J158" t="s">
        <v>35</v>
      </c>
      <c r="K158" s="5">
        <v>0.11</v>
      </c>
      <c r="L158" s="5">
        <v>7.0000000000000007E-2</v>
      </c>
      <c r="M158" s="6">
        <v>-0.03</v>
      </c>
      <c r="N158">
        <v>1226.4000000000001</v>
      </c>
      <c r="O158">
        <v>2168</v>
      </c>
      <c r="P158" t="s">
        <v>26</v>
      </c>
      <c r="Q158" t="s">
        <v>34</v>
      </c>
      <c r="R158">
        <v>7</v>
      </c>
      <c r="S158">
        <v>4</v>
      </c>
      <c r="T158" t="s">
        <v>40</v>
      </c>
      <c r="U158">
        <v>2</v>
      </c>
      <c r="V158">
        <v>2</v>
      </c>
      <c r="W158" t="s">
        <v>37</v>
      </c>
      <c r="X158">
        <v>2</v>
      </c>
      <c r="Y158">
        <v>17</v>
      </c>
      <c r="Z158">
        <v>3</v>
      </c>
      <c r="AA158">
        <v>3</v>
      </c>
      <c r="AB158">
        <v>10</v>
      </c>
      <c r="AC158">
        <v>0</v>
      </c>
    </row>
    <row r="159" spans="1:29" x14ac:dyDescent="0.35">
      <c r="A159">
        <v>58</v>
      </c>
      <c r="B159" t="s">
        <v>32</v>
      </c>
      <c r="C159" t="s">
        <v>36</v>
      </c>
      <c r="D159" s="4">
        <v>3346</v>
      </c>
      <c r="E159">
        <v>1</v>
      </c>
      <c r="F159">
        <v>2</v>
      </c>
      <c r="G159">
        <v>2</v>
      </c>
      <c r="H159" t="s">
        <v>25</v>
      </c>
      <c r="I159">
        <v>2</v>
      </c>
      <c r="J159" t="s">
        <v>29</v>
      </c>
      <c r="K159" s="5">
        <v>0.1</v>
      </c>
      <c r="L159" s="5">
        <v>0.09</v>
      </c>
      <c r="M159" s="6">
        <v>7.0000000000000007E-2</v>
      </c>
      <c r="N159">
        <v>669.2</v>
      </c>
      <c r="O159">
        <v>2651</v>
      </c>
      <c r="P159" t="s">
        <v>26</v>
      </c>
      <c r="Q159" t="s">
        <v>34</v>
      </c>
      <c r="R159">
        <v>9</v>
      </c>
      <c r="S159">
        <v>3</v>
      </c>
      <c r="T159" t="s">
        <v>40</v>
      </c>
      <c r="U159">
        <v>2</v>
      </c>
      <c r="V159">
        <v>1</v>
      </c>
      <c r="W159" t="s">
        <v>37</v>
      </c>
      <c r="X159">
        <v>4</v>
      </c>
      <c r="Y159">
        <v>20</v>
      </c>
      <c r="Z159">
        <v>4</v>
      </c>
      <c r="AA159">
        <v>2</v>
      </c>
      <c r="AB159">
        <v>9</v>
      </c>
      <c r="AC159">
        <v>0</v>
      </c>
    </row>
    <row r="160" spans="1:29" x14ac:dyDescent="0.35">
      <c r="A160">
        <v>40</v>
      </c>
      <c r="B160" t="s">
        <v>32</v>
      </c>
      <c r="C160" t="s">
        <v>27</v>
      </c>
      <c r="D160" s="4">
        <v>10855</v>
      </c>
      <c r="E160">
        <v>12</v>
      </c>
      <c r="F160">
        <v>4</v>
      </c>
      <c r="G160">
        <v>2</v>
      </c>
      <c r="H160" t="s">
        <v>32</v>
      </c>
      <c r="I160">
        <v>3</v>
      </c>
      <c r="J160" t="s">
        <v>35</v>
      </c>
      <c r="K160" s="5">
        <v>0.13</v>
      </c>
      <c r="L160" s="5">
        <v>0.08</v>
      </c>
      <c r="M160" s="6">
        <v>0.03</v>
      </c>
      <c r="N160">
        <v>2171</v>
      </c>
      <c r="O160">
        <v>4319</v>
      </c>
      <c r="P160" t="s">
        <v>26</v>
      </c>
      <c r="Q160" t="s">
        <v>27</v>
      </c>
      <c r="R160">
        <v>4</v>
      </c>
      <c r="S160">
        <v>4</v>
      </c>
      <c r="T160" t="s">
        <v>48</v>
      </c>
      <c r="U160">
        <v>2</v>
      </c>
      <c r="V160">
        <v>3</v>
      </c>
      <c r="W160" t="s">
        <v>37</v>
      </c>
      <c r="X160">
        <v>7</v>
      </c>
      <c r="Y160">
        <v>11</v>
      </c>
      <c r="Z160">
        <v>3</v>
      </c>
      <c r="AA160">
        <v>1</v>
      </c>
      <c r="AB160">
        <v>15</v>
      </c>
      <c r="AC160">
        <v>11</v>
      </c>
    </row>
    <row r="161" spans="1:29" x14ac:dyDescent="0.35">
      <c r="A161">
        <v>34</v>
      </c>
      <c r="B161" t="s">
        <v>32</v>
      </c>
      <c r="C161" t="s">
        <v>46</v>
      </c>
      <c r="D161" s="4">
        <v>2231</v>
      </c>
      <c r="E161">
        <v>4</v>
      </c>
      <c r="F161">
        <v>3</v>
      </c>
      <c r="G161">
        <v>3</v>
      </c>
      <c r="H161" t="s">
        <v>32</v>
      </c>
      <c r="I161">
        <v>3</v>
      </c>
      <c r="J161" t="s">
        <v>29</v>
      </c>
      <c r="K161" s="5">
        <v>0.12</v>
      </c>
      <c r="L161" s="5">
        <v>0.09</v>
      </c>
      <c r="M161" s="6">
        <v>7.0000000000000007E-2</v>
      </c>
      <c r="N161">
        <v>446.20000000000005</v>
      </c>
      <c r="O161">
        <v>4429</v>
      </c>
      <c r="P161" t="s">
        <v>33</v>
      </c>
      <c r="Q161" t="s">
        <v>27</v>
      </c>
      <c r="R161">
        <v>2</v>
      </c>
      <c r="S161">
        <v>4</v>
      </c>
      <c r="T161" t="s">
        <v>48</v>
      </c>
      <c r="U161">
        <v>3</v>
      </c>
      <c r="V161">
        <v>1</v>
      </c>
      <c r="W161" t="s">
        <v>37</v>
      </c>
      <c r="X161">
        <v>6</v>
      </c>
      <c r="Y161">
        <v>18</v>
      </c>
      <c r="Z161">
        <v>3</v>
      </c>
      <c r="AA161">
        <v>4</v>
      </c>
      <c r="AB161">
        <v>6</v>
      </c>
      <c r="AC161">
        <v>3</v>
      </c>
    </row>
    <row r="162" spans="1:29" x14ac:dyDescent="0.35">
      <c r="A162">
        <v>22</v>
      </c>
      <c r="B162" t="s">
        <v>32</v>
      </c>
      <c r="C162" t="s">
        <v>36</v>
      </c>
      <c r="D162" s="4">
        <v>2323</v>
      </c>
      <c r="E162">
        <v>2</v>
      </c>
      <c r="F162">
        <v>4</v>
      </c>
      <c r="G162">
        <v>3</v>
      </c>
      <c r="H162" t="s">
        <v>32</v>
      </c>
      <c r="I162">
        <v>3</v>
      </c>
      <c r="J162" t="s">
        <v>35</v>
      </c>
      <c r="K162" s="5">
        <v>0.14000000000000001</v>
      </c>
      <c r="L162" s="5">
        <v>0.1</v>
      </c>
      <c r="M162" s="6">
        <v>3.9999999999999994E-2</v>
      </c>
      <c r="N162">
        <v>464.6</v>
      </c>
      <c r="O162">
        <v>1530</v>
      </c>
      <c r="P162" t="s">
        <v>26</v>
      </c>
      <c r="Q162" t="s">
        <v>34</v>
      </c>
      <c r="R162">
        <v>19</v>
      </c>
      <c r="S162">
        <v>1</v>
      </c>
      <c r="T162" t="s">
        <v>40</v>
      </c>
      <c r="U162">
        <v>3</v>
      </c>
      <c r="V162">
        <v>1</v>
      </c>
      <c r="W162" t="s">
        <v>37</v>
      </c>
      <c r="X162">
        <v>1</v>
      </c>
      <c r="Y162">
        <v>24</v>
      </c>
      <c r="Z162">
        <v>4</v>
      </c>
      <c r="AA162">
        <v>1</v>
      </c>
      <c r="AB162">
        <v>2</v>
      </c>
      <c r="AC162">
        <v>2</v>
      </c>
    </row>
    <row r="163" spans="1:29" x14ac:dyDescent="0.35">
      <c r="A163">
        <v>27</v>
      </c>
      <c r="B163" t="s">
        <v>32</v>
      </c>
      <c r="C163" t="s">
        <v>36</v>
      </c>
      <c r="D163" s="4">
        <v>2024</v>
      </c>
      <c r="E163">
        <v>2</v>
      </c>
      <c r="F163">
        <v>2</v>
      </c>
      <c r="G163">
        <v>1</v>
      </c>
      <c r="H163" t="s">
        <v>32</v>
      </c>
      <c r="I163">
        <v>4</v>
      </c>
      <c r="J163" t="s">
        <v>35</v>
      </c>
      <c r="K163" s="5">
        <v>0.13</v>
      </c>
      <c r="L163" s="5">
        <v>0.08</v>
      </c>
      <c r="M163" s="6">
        <v>0.03</v>
      </c>
      <c r="N163">
        <v>404.8</v>
      </c>
      <c r="O163">
        <v>1773</v>
      </c>
      <c r="P163" t="s">
        <v>44</v>
      </c>
      <c r="Q163" t="s">
        <v>34</v>
      </c>
      <c r="R163">
        <v>9</v>
      </c>
      <c r="S163">
        <v>3</v>
      </c>
      <c r="T163" t="s">
        <v>40</v>
      </c>
      <c r="U163">
        <v>3</v>
      </c>
      <c r="V163">
        <v>1</v>
      </c>
      <c r="W163" t="s">
        <v>41</v>
      </c>
      <c r="X163">
        <v>6</v>
      </c>
      <c r="Y163">
        <v>18</v>
      </c>
      <c r="Z163">
        <v>3</v>
      </c>
      <c r="AA163">
        <v>4</v>
      </c>
      <c r="AB163">
        <v>6</v>
      </c>
      <c r="AC163">
        <v>2</v>
      </c>
    </row>
    <row r="164" spans="1:29" x14ac:dyDescent="0.35">
      <c r="A164">
        <v>28</v>
      </c>
      <c r="B164" t="s">
        <v>32</v>
      </c>
      <c r="C164" t="s">
        <v>36</v>
      </c>
      <c r="D164" s="4">
        <v>2713</v>
      </c>
      <c r="E164">
        <v>5</v>
      </c>
      <c r="F164">
        <v>4</v>
      </c>
      <c r="G164">
        <v>1</v>
      </c>
      <c r="H164" t="s">
        <v>32</v>
      </c>
      <c r="I164">
        <v>3</v>
      </c>
      <c r="J164" t="s">
        <v>35</v>
      </c>
      <c r="K164" s="5">
        <v>0.08</v>
      </c>
      <c r="L164" s="5">
        <v>0.09</v>
      </c>
      <c r="M164" s="6">
        <v>9.999999999999995E-3</v>
      </c>
      <c r="N164">
        <v>542.6</v>
      </c>
      <c r="O164">
        <v>2670</v>
      </c>
      <c r="P164" t="s">
        <v>26</v>
      </c>
      <c r="Q164" t="s">
        <v>34</v>
      </c>
      <c r="R164">
        <v>21</v>
      </c>
      <c r="S164">
        <v>3</v>
      </c>
      <c r="T164" t="s">
        <v>40</v>
      </c>
      <c r="U164">
        <v>3</v>
      </c>
      <c r="V164">
        <v>1</v>
      </c>
      <c r="W164" t="s">
        <v>37</v>
      </c>
      <c r="X164">
        <v>1</v>
      </c>
      <c r="Y164">
        <v>11</v>
      </c>
      <c r="Z164">
        <v>3</v>
      </c>
      <c r="AA164">
        <v>3</v>
      </c>
      <c r="AB164">
        <v>5</v>
      </c>
      <c r="AC164">
        <v>2</v>
      </c>
    </row>
    <row r="165" spans="1:29" x14ac:dyDescent="0.35">
      <c r="A165">
        <v>57</v>
      </c>
      <c r="B165" t="s">
        <v>32</v>
      </c>
      <c r="C165" t="s">
        <v>43</v>
      </c>
      <c r="D165" s="4">
        <v>9439</v>
      </c>
      <c r="E165">
        <v>5</v>
      </c>
      <c r="F165">
        <v>4</v>
      </c>
      <c r="G165">
        <v>1</v>
      </c>
      <c r="H165" t="s">
        <v>25</v>
      </c>
      <c r="I165">
        <v>3</v>
      </c>
      <c r="J165" t="s">
        <v>35</v>
      </c>
      <c r="K165" s="5">
        <v>0.12</v>
      </c>
      <c r="L165" s="5">
        <v>7.0000000000000007E-2</v>
      </c>
      <c r="M165" s="6">
        <v>0</v>
      </c>
      <c r="N165">
        <v>1887.8000000000002</v>
      </c>
      <c r="O165">
        <v>537</v>
      </c>
      <c r="P165" t="s">
        <v>26</v>
      </c>
      <c r="Q165" t="s">
        <v>34</v>
      </c>
      <c r="R165">
        <v>24</v>
      </c>
      <c r="S165">
        <v>2</v>
      </c>
      <c r="T165" t="s">
        <v>28</v>
      </c>
      <c r="U165">
        <v>4</v>
      </c>
      <c r="V165">
        <v>3</v>
      </c>
      <c r="W165" t="s">
        <v>41</v>
      </c>
      <c r="X165">
        <v>3</v>
      </c>
      <c r="Y165">
        <v>16</v>
      </c>
      <c r="Z165">
        <v>3</v>
      </c>
      <c r="AA165">
        <v>2</v>
      </c>
      <c r="AB165">
        <v>12</v>
      </c>
      <c r="AC165">
        <v>3</v>
      </c>
    </row>
    <row r="166" spans="1:29" x14ac:dyDescent="0.35">
      <c r="A166">
        <v>27</v>
      </c>
      <c r="B166" t="s">
        <v>32</v>
      </c>
      <c r="C166" t="s">
        <v>36</v>
      </c>
      <c r="D166" s="4">
        <v>2566</v>
      </c>
      <c r="E166">
        <v>1</v>
      </c>
      <c r="F166">
        <v>3</v>
      </c>
      <c r="G166">
        <v>2</v>
      </c>
      <c r="H166" t="s">
        <v>25</v>
      </c>
      <c r="I166">
        <v>3</v>
      </c>
      <c r="J166" t="s">
        <v>35</v>
      </c>
      <c r="K166" s="5">
        <v>0.11</v>
      </c>
      <c r="L166" s="5">
        <v>0.09</v>
      </c>
      <c r="M166" s="6">
        <v>4.9999999999999989E-2</v>
      </c>
      <c r="N166">
        <v>513.20000000000005</v>
      </c>
      <c r="O166">
        <v>1732</v>
      </c>
      <c r="P166" t="s">
        <v>44</v>
      </c>
      <c r="Q166" t="s">
        <v>34</v>
      </c>
      <c r="R166">
        <v>3</v>
      </c>
      <c r="S166">
        <v>3</v>
      </c>
      <c r="T166" t="s">
        <v>40</v>
      </c>
      <c r="U166">
        <v>2</v>
      </c>
      <c r="V166">
        <v>1</v>
      </c>
      <c r="W166" t="s">
        <v>41</v>
      </c>
      <c r="X166">
        <v>1</v>
      </c>
      <c r="Y166">
        <v>15</v>
      </c>
      <c r="Z166">
        <v>3</v>
      </c>
      <c r="AA166">
        <v>4</v>
      </c>
      <c r="AB166">
        <v>1</v>
      </c>
      <c r="AC166">
        <v>1</v>
      </c>
    </row>
    <row r="167" spans="1:29" x14ac:dyDescent="0.35">
      <c r="A167">
        <v>50</v>
      </c>
      <c r="B167" t="s">
        <v>32</v>
      </c>
      <c r="C167" t="s">
        <v>62</v>
      </c>
      <c r="D167" s="4">
        <v>19926</v>
      </c>
      <c r="E167">
        <v>5</v>
      </c>
      <c r="F167">
        <v>2</v>
      </c>
      <c r="G167">
        <v>3</v>
      </c>
      <c r="H167" t="s">
        <v>32</v>
      </c>
      <c r="I167">
        <v>3</v>
      </c>
      <c r="J167" t="s">
        <v>29</v>
      </c>
      <c r="K167" s="5">
        <v>0.12</v>
      </c>
      <c r="L167" s="5">
        <v>0.09</v>
      </c>
      <c r="M167" s="6">
        <v>1.0000000000000009E-2</v>
      </c>
      <c r="N167">
        <v>3985.2000000000003</v>
      </c>
      <c r="O167">
        <v>3362</v>
      </c>
      <c r="P167" t="s">
        <v>26</v>
      </c>
      <c r="Q167" t="s">
        <v>34</v>
      </c>
      <c r="R167">
        <v>11</v>
      </c>
      <c r="S167">
        <v>3</v>
      </c>
      <c r="T167" t="s">
        <v>28</v>
      </c>
      <c r="U167">
        <v>3</v>
      </c>
      <c r="V167">
        <v>5</v>
      </c>
      <c r="W167" t="s">
        <v>31</v>
      </c>
      <c r="X167">
        <v>3</v>
      </c>
      <c r="Y167">
        <v>15</v>
      </c>
      <c r="Z167">
        <v>3</v>
      </c>
      <c r="AA167">
        <v>2</v>
      </c>
      <c r="AB167">
        <v>21</v>
      </c>
      <c r="AC167">
        <v>4</v>
      </c>
    </row>
    <row r="168" spans="1:29" x14ac:dyDescent="0.35">
      <c r="A168">
        <v>41</v>
      </c>
      <c r="B168" t="s">
        <v>32</v>
      </c>
      <c r="C168" t="s">
        <v>36</v>
      </c>
      <c r="D168" s="4">
        <v>2451</v>
      </c>
      <c r="E168">
        <v>9</v>
      </c>
      <c r="F168">
        <v>3</v>
      </c>
      <c r="G168">
        <v>3</v>
      </c>
      <c r="H168" t="s">
        <v>32</v>
      </c>
      <c r="I168">
        <v>1</v>
      </c>
      <c r="J168" t="s">
        <v>35</v>
      </c>
      <c r="K168" s="5">
        <v>0.14000000000000001</v>
      </c>
      <c r="L168" s="5">
        <v>0.11</v>
      </c>
      <c r="M168" s="6">
        <v>4.0000000000000008E-2</v>
      </c>
      <c r="N168">
        <v>490.20000000000005</v>
      </c>
      <c r="O168">
        <v>2628</v>
      </c>
      <c r="P168" t="s">
        <v>26</v>
      </c>
      <c r="Q168" t="s">
        <v>34</v>
      </c>
      <c r="R168">
        <v>14</v>
      </c>
      <c r="S168">
        <v>3</v>
      </c>
      <c r="T168" t="s">
        <v>28</v>
      </c>
      <c r="U168">
        <v>3</v>
      </c>
      <c r="V168">
        <v>1</v>
      </c>
      <c r="W168" t="s">
        <v>41</v>
      </c>
      <c r="X168">
        <v>4</v>
      </c>
      <c r="Y168">
        <v>12</v>
      </c>
      <c r="Z168">
        <v>3</v>
      </c>
      <c r="AA168">
        <v>1</v>
      </c>
      <c r="AB168">
        <v>13</v>
      </c>
      <c r="AC168">
        <v>8</v>
      </c>
    </row>
    <row r="169" spans="1:29" x14ac:dyDescent="0.35">
      <c r="A169">
        <v>30</v>
      </c>
      <c r="B169" t="s">
        <v>32</v>
      </c>
      <c r="C169" t="s">
        <v>27</v>
      </c>
      <c r="D169" s="4">
        <v>9419</v>
      </c>
      <c r="E169">
        <v>10</v>
      </c>
      <c r="F169">
        <v>4</v>
      </c>
      <c r="G169">
        <v>3</v>
      </c>
      <c r="H169" t="s">
        <v>32</v>
      </c>
      <c r="I169">
        <v>2</v>
      </c>
      <c r="J169" t="s">
        <v>29</v>
      </c>
      <c r="K169" s="5">
        <v>0.13</v>
      </c>
      <c r="L169" s="5">
        <v>7.0000000000000007E-2</v>
      </c>
      <c r="M169" s="6">
        <v>-9.999999999999995E-3</v>
      </c>
      <c r="N169">
        <v>1883.8000000000002</v>
      </c>
      <c r="O169">
        <v>778</v>
      </c>
      <c r="P169" t="s">
        <v>26</v>
      </c>
      <c r="Q169" t="s">
        <v>27</v>
      </c>
      <c r="R169">
        <v>5</v>
      </c>
      <c r="S169">
        <v>3</v>
      </c>
      <c r="T169" t="s">
        <v>28</v>
      </c>
      <c r="U169">
        <v>3</v>
      </c>
      <c r="V169">
        <v>3</v>
      </c>
      <c r="W169" t="s">
        <v>37</v>
      </c>
      <c r="X169">
        <v>2</v>
      </c>
      <c r="Y169">
        <v>12</v>
      </c>
      <c r="Z169">
        <v>3</v>
      </c>
      <c r="AA169">
        <v>3</v>
      </c>
      <c r="AB169">
        <v>12</v>
      </c>
      <c r="AC169">
        <v>9</v>
      </c>
    </row>
    <row r="170" spans="1:29" x14ac:dyDescent="0.35">
      <c r="A170">
        <v>38</v>
      </c>
      <c r="B170" t="s">
        <v>32</v>
      </c>
      <c r="C170" t="s">
        <v>27</v>
      </c>
      <c r="D170" s="4">
        <v>8686</v>
      </c>
      <c r="E170">
        <v>8</v>
      </c>
      <c r="F170">
        <v>4</v>
      </c>
      <c r="G170">
        <v>4</v>
      </c>
      <c r="H170" t="s">
        <v>32</v>
      </c>
      <c r="I170">
        <v>1</v>
      </c>
      <c r="J170" t="s">
        <v>29</v>
      </c>
      <c r="K170" s="5">
        <v>0.11</v>
      </c>
      <c r="L170" s="5">
        <v>0.09</v>
      </c>
      <c r="M170" s="6">
        <v>-9.999999999999995E-3</v>
      </c>
      <c r="N170">
        <v>1737.2</v>
      </c>
      <c r="O170">
        <v>4312</v>
      </c>
      <c r="P170" t="s">
        <v>26</v>
      </c>
      <c r="Q170" t="s">
        <v>27</v>
      </c>
      <c r="R170">
        <v>1</v>
      </c>
      <c r="S170">
        <v>4</v>
      </c>
      <c r="T170" t="s">
        <v>28</v>
      </c>
      <c r="U170">
        <v>2</v>
      </c>
      <c r="V170">
        <v>2</v>
      </c>
      <c r="W170" t="s">
        <v>31</v>
      </c>
      <c r="X170">
        <v>4</v>
      </c>
      <c r="Y170">
        <v>22</v>
      </c>
      <c r="Z170">
        <v>4</v>
      </c>
      <c r="AA170">
        <v>3</v>
      </c>
      <c r="AB170">
        <v>12</v>
      </c>
      <c r="AC170">
        <v>3</v>
      </c>
    </row>
    <row r="171" spans="1:29" x14ac:dyDescent="0.35">
      <c r="A171">
        <v>32</v>
      </c>
      <c r="B171" t="s">
        <v>32</v>
      </c>
      <c r="C171" t="s">
        <v>36</v>
      </c>
      <c r="D171" s="4">
        <v>3038</v>
      </c>
      <c r="E171">
        <v>5</v>
      </c>
      <c r="F171">
        <v>3</v>
      </c>
      <c r="G171">
        <v>3</v>
      </c>
      <c r="H171" t="s">
        <v>32</v>
      </c>
      <c r="I171">
        <v>3</v>
      </c>
      <c r="J171" t="s">
        <v>35</v>
      </c>
      <c r="K171" s="5">
        <v>0.09</v>
      </c>
      <c r="L171" s="5">
        <v>7.0000000000000007E-2</v>
      </c>
      <c r="M171" s="6">
        <v>1.999999999999999E-2</v>
      </c>
      <c r="N171">
        <v>607.6</v>
      </c>
      <c r="O171">
        <v>3399</v>
      </c>
      <c r="P171" t="s">
        <v>26</v>
      </c>
      <c r="Q171" t="s">
        <v>34</v>
      </c>
      <c r="R171">
        <v>6</v>
      </c>
      <c r="S171">
        <v>5</v>
      </c>
      <c r="T171" t="s">
        <v>28</v>
      </c>
      <c r="U171">
        <v>3</v>
      </c>
      <c r="V171">
        <v>1</v>
      </c>
      <c r="W171" t="s">
        <v>31</v>
      </c>
      <c r="X171">
        <v>3</v>
      </c>
      <c r="Y171">
        <v>20</v>
      </c>
      <c r="Z171">
        <v>4</v>
      </c>
      <c r="AA171">
        <v>1</v>
      </c>
      <c r="AB171">
        <v>8</v>
      </c>
      <c r="AC171">
        <v>4</v>
      </c>
    </row>
    <row r="172" spans="1:29" x14ac:dyDescent="0.35">
      <c r="A172">
        <v>27</v>
      </c>
      <c r="B172" t="s">
        <v>32</v>
      </c>
      <c r="C172" t="s">
        <v>36</v>
      </c>
      <c r="D172" s="4">
        <v>3058</v>
      </c>
      <c r="E172">
        <v>5</v>
      </c>
      <c r="F172">
        <v>2</v>
      </c>
      <c r="G172">
        <v>2</v>
      </c>
      <c r="H172" t="s">
        <v>25</v>
      </c>
      <c r="I172">
        <v>3</v>
      </c>
      <c r="J172" t="s">
        <v>35</v>
      </c>
      <c r="K172" s="5">
        <v>0.12</v>
      </c>
      <c r="L172" s="5">
        <v>7.0000000000000007E-2</v>
      </c>
      <c r="M172" s="6">
        <v>9.999999999999995E-3</v>
      </c>
      <c r="N172">
        <v>611.6</v>
      </c>
      <c r="O172">
        <v>3167</v>
      </c>
      <c r="P172" t="s">
        <v>26</v>
      </c>
      <c r="Q172" t="s">
        <v>34</v>
      </c>
      <c r="R172">
        <v>17</v>
      </c>
      <c r="S172">
        <v>3</v>
      </c>
      <c r="T172" t="s">
        <v>49</v>
      </c>
      <c r="U172">
        <v>3</v>
      </c>
      <c r="V172">
        <v>1</v>
      </c>
      <c r="W172" t="s">
        <v>37</v>
      </c>
      <c r="X172">
        <v>0</v>
      </c>
      <c r="Y172">
        <v>16</v>
      </c>
      <c r="Z172">
        <v>3</v>
      </c>
      <c r="AA172">
        <v>4</v>
      </c>
      <c r="AB172">
        <v>6</v>
      </c>
      <c r="AC172">
        <v>2</v>
      </c>
    </row>
    <row r="173" spans="1:29" x14ac:dyDescent="0.35">
      <c r="A173">
        <v>19</v>
      </c>
      <c r="B173" t="s">
        <v>25</v>
      </c>
      <c r="C173" t="s">
        <v>46</v>
      </c>
      <c r="D173" s="4">
        <v>2325</v>
      </c>
      <c r="E173">
        <v>0</v>
      </c>
      <c r="F173">
        <v>1</v>
      </c>
      <c r="G173">
        <v>4</v>
      </c>
      <c r="H173" t="s">
        <v>32</v>
      </c>
      <c r="I173">
        <v>3</v>
      </c>
      <c r="J173" t="s">
        <v>29</v>
      </c>
      <c r="K173" s="5">
        <v>0.08</v>
      </c>
      <c r="L173" s="5">
        <v>0.11</v>
      </c>
      <c r="M173" s="6">
        <v>9.999999999999995E-3</v>
      </c>
      <c r="N173">
        <v>465</v>
      </c>
      <c r="O173">
        <v>3641</v>
      </c>
      <c r="P173" t="s">
        <v>33</v>
      </c>
      <c r="Q173" t="s">
        <v>27</v>
      </c>
      <c r="R173">
        <v>1</v>
      </c>
      <c r="S173">
        <v>1</v>
      </c>
      <c r="T173" t="s">
        <v>49</v>
      </c>
      <c r="U173">
        <v>1</v>
      </c>
      <c r="V173">
        <v>1</v>
      </c>
      <c r="W173" t="s">
        <v>31</v>
      </c>
      <c r="X173">
        <v>0</v>
      </c>
      <c r="Y173">
        <v>21</v>
      </c>
      <c r="Z173">
        <v>4</v>
      </c>
      <c r="AA173">
        <v>1</v>
      </c>
      <c r="AB173">
        <v>1</v>
      </c>
      <c r="AC173">
        <v>0</v>
      </c>
    </row>
    <row r="174" spans="1:29" x14ac:dyDescent="0.35">
      <c r="A174">
        <v>36</v>
      </c>
      <c r="B174" t="s">
        <v>32</v>
      </c>
      <c r="C174" t="s">
        <v>39</v>
      </c>
      <c r="D174" s="4">
        <v>2088</v>
      </c>
      <c r="E174">
        <v>8</v>
      </c>
      <c r="F174">
        <v>2</v>
      </c>
      <c r="G174">
        <v>2</v>
      </c>
      <c r="H174" t="s">
        <v>32</v>
      </c>
      <c r="I174">
        <v>4</v>
      </c>
      <c r="J174" t="s">
        <v>35</v>
      </c>
      <c r="K174" s="5">
        <v>0.09</v>
      </c>
      <c r="L174" s="5">
        <v>0.08</v>
      </c>
      <c r="M174" s="6">
        <v>2.0000000000000004E-2</v>
      </c>
      <c r="N174">
        <v>417.6</v>
      </c>
      <c r="O174">
        <v>1152</v>
      </c>
      <c r="P174" t="s">
        <v>33</v>
      </c>
      <c r="Q174" t="s">
        <v>34</v>
      </c>
      <c r="R174">
        <v>3</v>
      </c>
      <c r="S174">
        <v>2</v>
      </c>
      <c r="T174" t="s">
        <v>40</v>
      </c>
      <c r="U174">
        <v>3</v>
      </c>
      <c r="V174">
        <v>1</v>
      </c>
      <c r="W174" t="s">
        <v>31</v>
      </c>
      <c r="X174">
        <v>4</v>
      </c>
      <c r="Y174">
        <v>12</v>
      </c>
      <c r="Z174">
        <v>3</v>
      </c>
      <c r="AA174">
        <v>3</v>
      </c>
      <c r="AB174">
        <v>13</v>
      </c>
      <c r="AC174">
        <v>7</v>
      </c>
    </row>
    <row r="175" spans="1:29" x14ac:dyDescent="0.35">
      <c r="A175">
        <v>30</v>
      </c>
      <c r="B175" t="s">
        <v>32</v>
      </c>
      <c r="C175" t="s">
        <v>39</v>
      </c>
      <c r="D175" s="4">
        <v>3072</v>
      </c>
      <c r="E175">
        <v>12</v>
      </c>
      <c r="F175">
        <v>1</v>
      </c>
      <c r="G175">
        <v>3</v>
      </c>
      <c r="H175" t="s">
        <v>32</v>
      </c>
      <c r="I175">
        <v>3</v>
      </c>
      <c r="J175" t="s">
        <v>35</v>
      </c>
      <c r="K175" s="5">
        <v>0.12</v>
      </c>
      <c r="L175" s="5">
        <v>0.11</v>
      </c>
      <c r="M175" s="6">
        <v>0.05</v>
      </c>
      <c r="N175">
        <v>614.40000000000009</v>
      </c>
      <c r="O175">
        <v>2522</v>
      </c>
      <c r="P175" t="s">
        <v>44</v>
      </c>
      <c r="Q175" t="s">
        <v>34</v>
      </c>
      <c r="R175">
        <v>9</v>
      </c>
      <c r="S175">
        <v>3</v>
      </c>
      <c r="T175" t="s">
        <v>40</v>
      </c>
      <c r="U175">
        <v>3</v>
      </c>
      <c r="V175">
        <v>2</v>
      </c>
      <c r="W175" t="s">
        <v>41</v>
      </c>
      <c r="X175">
        <v>1</v>
      </c>
      <c r="Y175">
        <v>11</v>
      </c>
      <c r="Z175">
        <v>3</v>
      </c>
      <c r="AA175">
        <v>3</v>
      </c>
      <c r="AB175">
        <v>12</v>
      </c>
      <c r="AC175">
        <v>9</v>
      </c>
    </row>
    <row r="176" spans="1:29" x14ac:dyDescent="0.35">
      <c r="A176">
        <v>45</v>
      </c>
      <c r="B176" t="s">
        <v>32</v>
      </c>
      <c r="C176" t="s">
        <v>27</v>
      </c>
      <c r="D176" s="4">
        <v>5006</v>
      </c>
      <c r="E176">
        <v>5</v>
      </c>
      <c r="F176">
        <v>1</v>
      </c>
      <c r="G176">
        <v>4</v>
      </c>
      <c r="H176" t="s">
        <v>25</v>
      </c>
      <c r="I176">
        <v>3</v>
      </c>
      <c r="J176" t="s">
        <v>29</v>
      </c>
      <c r="K176" s="5">
        <v>0.13</v>
      </c>
      <c r="L176" s="5">
        <v>0.08</v>
      </c>
      <c r="M176" s="6">
        <v>-9.999999999999995E-3</v>
      </c>
      <c r="N176">
        <v>1001.2</v>
      </c>
      <c r="O176">
        <v>2522</v>
      </c>
      <c r="P176" t="s">
        <v>26</v>
      </c>
      <c r="Q176" t="s">
        <v>27</v>
      </c>
      <c r="R176">
        <v>4</v>
      </c>
      <c r="S176">
        <v>2</v>
      </c>
      <c r="T176" t="s">
        <v>28</v>
      </c>
      <c r="U176">
        <v>3</v>
      </c>
      <c r="V176">
        <v>2</v>
      </c>
      <c r="W176" t="s">
        <v>41</v>
      </c>
      <c r="X176">
        <v>4</v>
      </c>
      <c r="Y176">
        <v>11</v>
      </c>
      <c r="Z176">
        <v>3</v>
      </c>
      <c r="AA176">
        <v>1</v>
      </c>
      <c r="AB176">
        <v>9</v>
      </c>
      <c r="AC176">
        <v>4</v>
      </c>
    </row>
    <row r="177" spans="1:29" x14ac:dyDescent="0.35">
      <c r="A177">
        <v>56</v>
      </c>
      <c r="B177" t="s">
        <v>32</v>
      </c>
      <c r="C177" t="s">
        <v>36</v>
      </c>
      <c r="D177" s="4">
        <v>4257</v>
      </c>
      <c r="E177">
        <v>2</v>
      </c>
      <c r="F177">
        <v>1</v>
      </c>
      <c r="G177">
        <v>3</v>
      </c>
      <c r="H177" t="s">
        <v>25</v>
      </c>
      <c r="I177">
        <v>3</v>
      </c>
      <c r="J177" t="s">
        <v>29</v>
      </c>
      <c r="K177" s="5">
        <v>0.15</v>
      </c>
      <c r="L177" s="5">
        <v>0.11</v>
      </c>
      <c r="M177" s="6">
        <v>4.0000000000000008E-2</v>
      </c>
      <c r="N177">
        <v>851.40000000000009</v>
      </c>
      <c r="O177">
        <v>3763</v>
      </c>
      <c r="P177" t="s">
        <v>26</v>
      </c>
      <c r="Q177" t="s">
        <v>34</v>
      </c>
      <c r="R177">
        <v>8</v>
      </c>
      <c r="S177">
        <v>3</v>
      </c>
      <c r="T177" t="s">
        <v>28</v>
      </c>
      <c r="U177">
        <v>3</v>
      </c>
      <c r="V177">
        <v>1</v>
      </c>
      <c r="W177" t="s">
        <v>41</v>
      </c>
      <c r="X177">
        <v>4</v>
      </c>
      <c r="Y177">
        <v>18</v>
      </c>
      <c r="Z177">
        <v>3</v>
      </c>
      <c r="AA177">
        <v>3</v>
      </c>
      <c r="AB177">
        <v>19</v>
      </c>
      <c r="AC177">
        <v>2</v>
      </c>
    </row>
    <row r="178" spans="1:29" x14ac:dyDescent="0.35">
      <c r="A178">
        <v>33</v>
      </c>
      <c r="B178" t="s">
        <v>32</v>
      </c>
      <c r="C178" t="s">
        <v>36</v>
      </c>
      <c r="D178" s="4">
        <v>2500</v>
      </c>
      <c r="E178">
        <v>3</v>
      </c>
      <c r="F178">
        <v>4</v>
      </c>
      <c r="G178">
        <v>4</v>
      </c>
      <c r="H178" t="s">
        <v>32</v>
      </c>
      <c r="I178">
        <v>3</v>
      </c>
      <c r="J178" t="s">
        <v>35</v>
      </c>
      <c r="K178" s="5">
        <v>0.14000000000000001</v>
      </c>
      <c r="L178" s="5">
        <v>0.1</v>
      </c>
      <c r="M178" s="6">
        <v>0.05</v>
      </c>
      <c r="N178">
        <v>500</v>
      </c>
      <c r="O178">
        <v>2323</v>
      </c>
      <c r="P178" t="s">
        <v>26</v>
      </c>
      <c r="Q178" t="s">
        <v>34</v>
      </c>
      <c r="R178">
        <v>2</v>
      </c>
      <c r="S178">
        <v>3</v>
      </c>
      <c r="T178" t="s">
        <v>28</v>
      </c>
      <c r="U178">
        <v>3</v>
      </c>
      <c r="V178">
        <v>1</v>
      </c>
      <c r="W178" t="s">
        <v>31</v>
      </c>
      <c r="X178">
        <v>0</v>
      </c>
      <c r="Y178">
        <v>14</v>
      </c>
      <c r="Z178">
        <v>3</v>
      </c>
      <c r="AA178">
        <v>1</v>
      </c>
      <c r="AB178">
        <v>4</v>
      </c>
      <c r="AC178">
        <v>1</v>
      </c>
    </row>
    <row r="179" spans="1:29" x14ac:dyDescent="0.35">
      <c r="A179">
        <v>19</v>
      </c>
      <c r="B179" t="s">
        <v>25</v>
      </c>
      <c r="C179" t="s">
        <v>39</v>
      </c>
      <c r="D179" s="4">
        <v>1102</v>
      </c>
      <c r="E179">
        <v>1</v>
      </c>
      <c r="F179">
        <v>4</v>
      </c>
      <c r="G179">
        <v>2</v>
      </c>
      <c r="H179" t="s">
        <v>32</v>
      </c>
      <c r="I179">
        <v>2</v>
      </c>
      <c r="J179" t="s">
        <v>35</v>
      </c>
      <c r="K179" s="5">
        <v>0.12</v>
      </c>
      <c r="L179" s="5">
        <v>0.11</v>
      </c>
      <c r="M179" s="6">
        <v>3.0000000000000013E-2</v>
      </c>
      <c r="N179">
        <v>220.4</v>
      </c>
      <c r="O179">
        <v>1517</v>
      </c>
      <c r="P179" t="s">
        <v>26</v>
      </c>
      <c r="Q179" t="s">
        <v>34</v>
      </c>
      <c r="R179">
        <v>2</v>
      </c>
      <c r="S179">
        <v>3</v>
      </c>
      <c r="T179" t="s">
        <v>28</v>
      </c>
      <c r="U179">
        <v>2</v>
      </c>
      <c r="V179">
        <v>1</v>
      </c>
      <c r="W179" t="s">
        <v>31</v>
      </c>
      <c r="X179">
        <v>1</v>
      </c>
      <c r="Y179">
        <v>22</v>
      </c>
      <c r="Z179">
        <v>4</v>
      </c>
      <c r="AA179">
        <v>3</v>
      </c>
      <c r="AB179">
        <v>1</v>
      </c>
      <c r="AC179">
        <v>0</v>
      </c>
    </row>
    <row r="180" spans="1:29" x14ac:dyDescent="0.35">
      <c r="A180">
        <v>46</v>
      </c>
      <c r="B180" t="s">
        <v>32</v>
      </c>
      <c r="C180" t="s">
        <v>27</v>
      </c>
      <c r="D180" s="4">
        <v>10453</v>
      </c>
      <c r="E180">
        <v>24</v>
      </c>
      <c r="F180">
        <v>1</v>
      </c>
      <c r="G180">
        <v>3</v>
      </c>
      <c r="H180" t="s">
        <v>32</v>
      </c>
      <c r="I180">
        <v>2</v>
      </c>
      <c r="J180" t="s">
        <v>29</v>
      </c>
      <c r="K180" s="5">
        <v>0.13</v>
      </c>
      <c r="L180" s="5">
        <v>0.1</v>
      </c>
      <c r="M180" s="6">
        <v>0.03</v>
      </c>
      <c r="N180">
        <v>2090.6</v>
      </c>
      <c r="O180">
        <v>2342</v>
      </c>
      <c r="P180" t="s">
        <v>26</v>
      </c>
      <c r="Q180" t="s">
        <v>27</v>
      </c>
      <c r="R180">
        <v>1</v>
      </c>
      <c r="S180">
        <v>2</v>
      </c>
      <c r="T180" t="s">
        <v>48</v>
      </c>
      <c r="U180">
        <v>3</v>
      </c>
      <c r="V180">
        <v>3</v>
      </c>
      <c r="W180" t="s">
        <v>41</v>
      </c>
      <c r="X180">
        <v>1</v>
      </c>
      <c r="Y180">
        <v>25</v>
      </c>
      <c r="Z180">
        <v>4</v>
      </c>
      <c r="AA180">
        <v>3</v>
      </c>
      <c r="AB180">
        <v>24</v>
      </c>
      <c r="AC180">
        <v>13</v>
      </c>
    </row>
    <row r="181" spans="1:29" x14ac:dyDescent="0.35">
      <c r="A181">
        <v>38</v>
      </c>
      <c r="B181" t="s">
        <v>32</v>
      </c>
      <c r="C181" t="s">
        <v>39</v>
      </c>
      <c r="D181" s="4">
        <v>2288</v>
      </c>
      <c r="E181">
        <v>2</v>
      </c>
      <c r="F181">
        <v>4</v>
      </c>
      <c r="G181">
        <v>3</v>
      </c>
      <c r="H181" t="s">
        <v>32</v>
      </c>
      <c r="I181">
        <v>3</v>
      </c>
      <c r="J181" t="s">
        <v>29</v>
      </c>
      <c r="K181" s="5">
        <v>0.08</v>
      </c>
      <c r="L181" s="5">
        <v>0.09</v>
      </c>
      <c r="M181" s="6">
        <v>-2.0000000000000004E-2</v>
      </c>
      <c r="N181">
        <v>457.6</v>
      </c>
      <c r="O181">
        <v>3869</v>
      </c>
      <c r="P181" t="s">
        <v>26</v>
      </c>
      <c r="Q181" t="s">
        <v>34</v>
      </c>
      <c r="R181">
        <v>9</v>
      </c>
      <c r="S181">
        <v>2</v>
      </c>
      <c r="T181" t="s">
        <v>28</v>
      </c>
      <c r="U181">
        <v>3</v>
      </c>
      <c r="V181">
        <v>1</v>
      </c>
      <c r="W181" t="s">
        <v>31</v>
      </c>
      <c r="X181">
        <v>1</v>
      </c>
      <c r="Y181">
        <v>12</v>
      </c>
      <c r="Z181">
        <v>3</v>
      </c>
      <c r="AA181">
        <v>3</v>
      </c>
      <c r="AB181">
        <v>2</v>
      </c>
      <c r="AC181">
        <v>2</v>
      </c>
    </row>
    <row r="182" spans="1:29" x14ac:dyDescent="0.35">
      <c r="A182">
        <v>31</v>
      </c>
      <c r="B182" t="s">
        <v>32</v>
      </c>
      <c r="C182" t="s">
        <v>36</v>
      </c>
      <c r="D182" s="4">
        <v>3929</v>
      </c>
      <c r="E182">
        <v>4</v>
      </c>
      <c r="F182">
        <v>4</v>
      </c>
      <c r="G182">
        <v>3</v>
      </c>
      <c r="H182" t="s">
        <v>25</v>
      </c>
      <c r="I182">
        <v>3</v>
      </c>
      <c r="J182" t="s">
        <v>29</v>
      </c>
      <c r="K182" s="5">
        <v>0.09</v>
      </c>
      <c r="L182" s="5">
        <v>0.1</v>
      </c>
      <c r="M182" s="6">
        <v>7.0000000000000007E-2</v>
      </c>
      <c r="N182">
        <v>785.80000000000007</v>
      </c>
      <c r="O182">
        <v>1869</v>
      </c>
      <c r="P182" t="s">
        <v>26</v>
      </c>
      <c r="Q182" t="s">
        <v>34</v>
      </c>
      <c r="R182">
        <v>12</v>
      </c>
      <c r="S182">
        <v>1</v>
      </c>
      <c r="T182" t="s">
        <v>40</v>
      </c>
      <c r="U182">
        <v>3</v>
      </c>
      <c r="V182">
        <v>1</v>
      </c>
      <c r="W182" t="s">
        <v>37</v>
      </c>
      <c r="X182">
        <v>8</v>
      </c>
      <c r="Y182">
        <v>23</v>
      </c>
      <c r="Z182">
        <v>4</v>
      </c>
      <c r="AA182">
        <v>3</v>
      </c>
      <c r="AB182">
        <v>7</v>
      </c>
      <c r="AC182">
        <v>2</v>
      </c>
    </row>
    <row r="183" spans="1:29" x14ac:dyDescent="0.35">
      <c r="A183">
        <v>34</v>
      </c>
      <c r="B183" t="s">
        <v>32</v>
      </c>
      <c r="C183" t="s">
        <v>36</v>
      </c>
      <c r="D183" s="4">
        <v>2311</v>
      </c>
      <c r="E183">
        <v>3</v>
      </c>
      <c r="F183">
        <v>2</v>
      </c>
      <c r="G183">
        <v>3</v>
      </c>
      <c r="H183" t="s">
        <v>32</v>
      </c>
      <c r="I183">
        <v>4</v>
      </c>
      <c r="J183" t="s">
        <v>29</v>
      </c>
      <c r="K183" s="5">
        <v>0.1</v>
      </c>
      <c r="L183" s="5">
        <v>0.09</v>
      </c>
      <c r="M183" s="6">
        <v>-9.999999999999995E-3</v>
      </c>
      <c r="N183">
        <v>462.20000000000005</v>
      </c>
      <c r="O183">
        <v>2053</v>
      </c>
      <c r="P183" t="s">
        <v>26</v>
      </c>
      <c r="Q183" t="s">
        <v>34</v>
      </c>
      <c r="R183">
        <v>27</v>
      </c>
      <c r="S183">
        <v>2</v>
      </c>
      <c r="T183" t="s">
        <v>40</v>
      </c>
      <c r="U183">
        <v>3</v>
      </c>
      <c r="V183">
        <v>1</v>
      </c>
      <c r="W183" t="s">
        <v>31</v>
      </c>
      <c r="X183">
        <v>2</v>
      </c>
      <c r="Y183">
        <v>15</v>
      </c>
      <c r="Z183">
        <v>3</v>
      </c>
      <c r="AA183">
        <v>4</v>
      </c>
      <c r="AB183">
        <v>9</v>
      </c>
      <c r="AC183">
        <v>2</v>
      </c>
    </row>
    <row r="184" spans="1:29" x14ac:dyDescent="0.35">
      <c r="A184">
        <v>41</v>
      </c>
      <c r="B184" t="s">
        <v>25</v>
      </c>
      <c r="C184" t="s">
        <v>46</v>
      </c>
      <c r="D184" s="4">
        <v>3140</v>
      </c>
      <c r="E184">
        <v>4</v>
      </c>
      <c r="F184">
        <v>2</v>
      </c>
      <c r="G184">
        <v>2</v>
      </c>
      <c r="H184" t="s">
        <v>25</v>
      </c>
      <c r="I184">
        <v>2</v>
      </c>
      <c r="J184" t="s">
        <v>29</v>
      </c>
      <c r="K184" s="5">
        <v>0.14000000000000001</v>
      </c>
      <c r="L184" s="5">
        <v>0.08</v>
      </c>
      <c r="M184" s="6">
        <v>-2.0000000000000004E-2</v>
      </c>
      <c r="N184">
        <v>628</v>
      </c>
      <c r="O184">
        <v>1284</v>
      </c>
      <c r="P184" t="s">
        <v>26</v>
      </c>
      <c r="Q184" t="s">
        <v>27</v>
      </c>
      <c r="R184">
        <v>20</v>
      </c>
      <c r="S184">
        <v>2</v>
      </c>
      <c r="T184" t="s">
        <v>48</v>
      </c>
      <c r="U184">
        <v>3</v>
      </c>
      <c r="V184">
        <v>1</v>
      </c>
      <c r="W184" t="s">
        <v>31</v>
      </c>
      <c r="X184">
        <v>1</v>
      </c>
      <c r="Y184">
        <v>22</v>
      </c>
      <c r="Z184">
        <v>4</v>
      </c>
      <c r="AA184">
        <v>4</v>
      </c>
      <c r="AB184">
        <v>4</v>
      </c>
      <c r="AC184">
        <v>3</v>
      </c>
    </row>
    <row r="185" spans="1:29" x14ac:dyDescent="0.35">
      <c r="A185">
        <v>50</v>
      </c>
      <c r="B185" t="s">
        <v>32</v>
      </c>
      <c r="C185" t="s">
        <v>39</v>
      </c>
      <c r="D185" s="4">
        <v>3690</v>
      </c>
      <c r="E185">
        <v>3</v>
      </c>
      <c r="F185">
        <v>3</v>
      </c>
      <c r="G185">
        <v>2</v>
      </c>
      <c r="H185" t="s">
        <v>32</v>
      </c>
      <c r="I185">
        <v>3</v>
      </c>
      <c r="J185" t="s">
        <v>35</v>
      </c>
      <c r="K185" s="5">
        <v>0.13</v>
      </c>
      <c r="L185" s="5">
        <v>0.09</v>
      </c>
      <c r="M185" s="6">
        <v>0.03</v>
      </c>
      <c r="N185">
        <v>738</v>
      </c>
      <c r="O185">
        <v>1787</v>
      </c>
      <c r="P185" t="s">
        <v>26</v>
      </c>
      <c r="Q185" t="s">
        <v>34</v>
      </c>
      <c r="R185">
        <v>1</v>
      </c>
      <c r="S185">
        <v>3</v>
      </c>
      <c r="T185" t="s">
        <v>40</v>
      </c>
      <c r="U185">
        <v>2</v>
      </c>
      <c r="V185">
        <v>1</v>
      </c>
      <c r="W185" t="s">
        <v>37</v>
      </c>
      <c r="X185">
        <v>2</v>
      </c>
      <c r="Y185">
        <v>15</v>
      </c>
      <c r="Z185">
        <v>3</v>
      </c>
      <c r="AA185">
        <v>4</v>
      </c>
      <c r="AB185">
        <v>5</v>
      </c>
      <c r="AC185">
        <v>2</v>
      </c>
    </row>
    <row r="186" spans="1:29" x14ac:dyDescent="0.35">
      <c r="A186">
        <v>53</v>
      </c>
      <c r="B186" t="s">
        <v>32</v>
      </c>
      <c r="C186" t="s">
        <v>42</v>
      </c>
      <c r="D186" s="4">
        <v>4450</v>
      </c>
      <c r="E186">
        <v>4</v>
      </c>
      <c r="F186">
        <v>1</v>
      </c>
      <c r="G186">
        <v>3</v>
      </c>
      <c r="H186" t="s">
        <v>32</v>
      </c>
      <c r="I186">
        <v>4</v>
      </c>
      <c r="J186" t="s">
        <v>29</v>
      </c>
      <c r="K186" s="5">
        <v>0.1</v>
      </c>
      <c r="L186" s="5">
        <v>0.09</v>
      </c>
      <c r="M186" s="6">
        <v>-1.0000000000000009E-2</v>
      </c>
      <c r="N186">
        <v>890</v>
      </c>
      <c r="O186">
        <v>2831</v>
      </c>
      <c r="P186" t="s">
        <v>26</v>
      </c>
      <c r="Q186" t="s">
        <v>34</v>
      </c>
      <c r="R186">
        <v>13</v>
      </c>
      <c r="S186">
        <v>2</v>
      </c>
      <c r="T186" t="s">
        <v>40</v>
      </c>
      <c r="U186">
        <v>4</v>
      </c>
      <c r="V186">
        <v>2</v>
      </c>
      <c r="W186" t="s">
        <v>41</v>
      </c>
      <c r="X186">
        <v>1</v>
      </c>
      <c r="Y186">
        <v>11</v>
      </c>
      <c r="Z186">
        <v>3</v>
      </c>
      <c r="AA186">
        <v>3</v>
      </c>
      <c r="AB186">
        <v>5</v>
      </c>
      <c r="AC186">
        <v>2</v>
      </c>
    </row>
    <row r="187" spans="1:29" x14ac:dyDescent="0.35">
      <c r="A187">
        <v>33</v>
      </c>
      <c r="B187" t="s">
        <v>32</v>
      </c>
      <c r="C187" t="s">
        <v>36</v>
      </c>
      <c r="D187" s="4">
        <v>2756</v>
      </c>
      <c r="E187">
        <v>8</v>
      </c>
      <c r="F187">
        <v>2</v>
      </c>
      <c r="G187">
        <v>3</v>
      </c>
      <c r="H187" t="s">
        <v>32</v>
      </c>
      <c r="I187">
        <v>4</v>
      </c>
      <c r="J187" t="s">
        <v>29</v>
      </c>
      <c r="K187" s="5">
        <v>0.13</v>
      </c>
      <c r="L187" s="5">
        <v>0.09</v>
      </c>
      <c r="M187" s="6">
        <v>4.9999999999999989E-2</v>
      </c>
      <c r="N187">
        <v>551.20000000000005</v>
      </c>
      <c r="O187">
        <v>3345</v>
      </c>
      <c r="P187" t="s">
        <v>26</v>
      </c>
      <c r="Q187" t="s">
        <v>34</v>
      </c>
      <c r="R187">
        <v>14</v>
      </c>
      <c r="S187">
        <v>3</v>
      </c>
      <c r="T187" t="s">
        <v>40</v>
      </c>
      <c r="U187">
        <v>3</v>
      </c>
      <c r="V187">
        <v>1</v>
      </c>
      <c r="W187" t="s">
        <v>37</v>
      </c>
      <c r="X187">
        <v>1</v>
      </c>
      <c r="Y187">
        <v>13</v>
      </c>
      <c r="Z187">
        <v>3</v>
      </c>
      <c r="AA187">
        <v>4</v>
      </c>
      <c r="AB187">
        <v>8</v>
      </c>
      <c r="AC187">
        <v>7</v>
      </c>
    </row>
    <row r="188" spans="1:29" x14ac:dyDescent="0.35">
      <c r="A188">
        <v>40</v>
      </c>
      <c r="B188" t="s">
        <v>32</v>
      </c>
      <c r="C188" t="s">
        <v>62</v>
      </c>
      <c r="D188" s="4">
        <v>19033</v>
      </c>
      <c r="E188">
        <v>20</v>
      </c>
      <c r="F188">
        <v>3</v>
      </c>
      <c r="G188">
        <v>3</v>
      </c>
      <c r="H188" t="s">
        <v>32</v>
      </c>
      <c r="I188">
        <v>4</v>
      </c>
      <c r="J188" t="s">
        <v>29</v>
      </c>
      <c r="K188" s="5">
        <v>0.15</v>
      </c>
      <c r="L188" s="5">
        <v>0.11</v>
      </c>
      <c r="M188" s="6">
        <v>6.0000000000000012E-2</v>
      </c>
      <c r="N188">
        <v>3806.6000000000004</v>
      </c>
      <c r="O188">
        <v>3361</v>
      </c>
      <c r="P188" t="s">
        <v>26</v>
      </c>
      <c r="Q188" t="s">
        <v>34</v>
      </c>
      <c r="R188">
        <v>4</v>
      </c>
      <c r="S188">
        <v>1</v>
      </c>
      <c r="T188" t="s">
        <v>40</v>
      </c>
      <c r="U188">
        <v>3</v>
      </c>
      <c r="V188">
        <v>5</v>
      </c>
      <c r="W188" t="s">
        <v>37</v>
      </c>
      <c r="X188">
        <v>1</v>
      </c>
      <c r="Y188">
        <v>14</v>
      </c>
      <c r="Z188">
        <v>3</v>
      </c>
      <c r="AA188">
        <v>2</v>
      </c>
      <c r="AB188">
        <v>21</v>
      </c>
      <c r="AC188">
        <v>8</v>
      </c>
    </row>
    <row r="189" spans="1:29" x14ac:dyDescent="0.35">
      <c r="A189">
        <v>55</v>
      </c>
      <c r="B189" t="s">
        <v>32</v>
      </c>
      <c r="C189" t="s">
        <v>63</v>
      </c>
      <c r="D189" s="4">
        <v>18722</v>
      </c>
      <c r="E189">
        <v>24</v>
      </c>
      <c r="F189">
        <v>2</v>
      </c>
      <c r="G189">
        <v>3</v>
      </c>
      <c r="H189" t="s">
        <v>32</v>
      </c>
      <c r="I189">
        <v>3</v>
      </c>
      <c r="J189" t="s">
        <v>35</v>
      </c>
      <c r="K189" s="5">
        <v>0.14000000000000001</v>
      </c>
      <c r="L189" s="5">
        <v>0.11</v>
      </c>
      <c r="M189" s="6">
        <v>-2.0000000000000004E-2</v>
      </c>
      <c r="N189">
        <v>3744.4</v>
      </c>
      <c r="O189">
        <v>820</v>
      </c>
      <c r="P189" t="s">
        <v>26</v>
      </c>
      <c r="Q189" t="s">
        <v>34</v>
      </c>
      <c r="R189">
        <v>14</v>
      </c>
      <c r="S189">
        <v>4</v>
      </c>
      <c r="T189" t="s">
        <v>40</v>
      </c>
      <c r="U189">
        <v>4</v>
      </c>
      <c r="V189">
        <v>5</v>
      </c>
      <c r="W189" t="s">
        <v>31</v>
      </c>
      <c r="X189">
        <v>8</v>
      </c>
      <c r="Y189">
        <v>11</v>
      </c>
      <c r="Z189">
        <v>3</v>
      </c>
      <c r="AA189">
        <v>4</v>
      </c>
      <c r="AB189">
        <v>36</v>
      </c>
      <c r="AC189">
        <v>15</v>
      </c>
    </row>
    <row r="190" spans="1:29" x14ac:dyDescent="0.35">
      <c r="A190">
        <v>34</v>
      </c>
      <c r="B190" t="s">
        <v>32</v>
      </c>
      <c r="C190" t="s">
        <v>42</v>
      </c>
      <c r="D190" s="4">
        <v>9547</v>
      </c>
      <c r="E190">
        <v>10</v>
      </c>
      <c r="F190">
        <v>3</v>
      </c>
      <c r="G190">
        <v>2</v>
      </c>
      <c r="H190" t="s">
        <v>32</v>
      </c>
      <c r="I190">
        <v>4</v>
      </c>
      <c r="J190" t="s">
        <v>35</v>
      </c>
      <c r="K190" s="5">
        <v>0.08</v>
      </c>
      <c r="L190" s="5">
        <v>0.08</v>
      </c>
      <c r="M190" s="6">
        <v>-2.0000000000000004E-2</v>
      </c>
      <c r="N190">
        <v>1909.4</v>
      </c>
      <c r="O190">
        <v>1165</v>
      </c>
      <c r="P190" t="s">
        <v>33</v>
      </c>
      <c r="Q190" t="s">
        <v>34</v>
      </c>
      <c r="R190">
        <v>2</v>
      </c>
      <c r="S190">
        <v>1</v>
      </c>
      <c r="T190" t="s">
        <v>28</v>
      </c>
      <c r="U190">
        <v>2</v>
      </c>
      <c r="V190">
        <v>2</v>
      </c>
      <c r="W190" t="s">
        <v>37</v>
      </c>
      <c r="X190">
        <v>1</v>
      </c>
      <c r="Y190">
        <v>17</v>
      </c>
      <c r="Z190">
        <v>3</v>
      </c>
      <c r="AA190">
        <v>3</v>
      </c>
      <c r="AB190">
        <v>10</v>
      </c>
      <c r="AC190">
        <v>9</v>
      </c>
    </row>
    <row r="191" spans="1:29" x14ac:dyDescent="0.35">
      <c r="A191">
        <v>51</v>
      </c>
      <c r="B191" t="s">
        <v>32</v>
      </c>
      <c r="C191" t="s">
        <v>43</v>
      </c>
      <c r="D191" s="4">
        <v>13734</v>
      </c>
      <c r="E191">
        <v>7</v>
      </c>
      <c r="F191">
        <v>2</v>
      </c>
      <c r="G191">
        <v>3</v>
      </c>
      <c r="H191" t="s">
        <v>32</v>
      </c>
      <c r="I191">
        <v>4</v>
      </c>
      <c r="J191" t="s">
        <v>29</v>
      </c>
      <c r="K191" s="5">
        <v>0.11</v>
      </c>
      <c r="L191" s="5">
        <v>7.0000000000000007E-2</v>
      </c>
      <c r="M191" s="6">
        <v>5.0000000000000017E-2</v>
      </c>
      <c r="N191">
        <v>2746.8</v>
      </c>
      <c r="O191">
        <v>2749</v>
      </c>
      <c r="P191" t="s">
        <v>26</v>
      </c>
      <c r="Q191" t="s">
        <v>34</v>
      </c>
      <c r="R191">
        <v>3</v>
      </c>
      <c r="S191">
        <v>3</v>
      </c>
      <c r="T191" t="s">
        <v>40</v>
      </c>
      <c r="U191">
        <v>3</v>
      </c>
      <c r="V191">
        <v>4</v>
      </c>
      <c r="W191" t="s">
        <v>31</v>
      </c>
      <c r="X191">
        <v>3</v>
      </c>
      <c r="Y191">
        <v>18</v>
      </c>
      <c r="Z191">
        <v>3</v>
      </c>
      <c r="AA191">
        <v>3</v>
      </c>
      <c r="AB191">
        <v>21</v>
      </c>
      <c r="AC191">
        <v>7</v>
      </c>
    </row>
    <row r="192" spans="1:29" x14ac:dyDescent="0.35">
      <c r="A192">
        <v>52</v>
      </c>
      <c r="B192" t="s">
        <v>32</v>
      </c>
      <c r="C192" t="s">
        <v>62</v>
      </c>
      <c r="D192" s="4">
        <v>19999</v>
      </c>
      <c r="E192">
        <v>33</v>
      </c>
      <c r="F192">
        <v>3</v>
      </c>
      <c r="G192">
        <v>3</v>
      </c>
      <c r="H192" t="s">
        <v>32</v>
      </c>
      <c r="I192">
        <v>3</v>
      </c>
      <c r="J192" t="s">
        <v>35</v>
      </c>
      <c r="K192" s="5">
        <v>0.11</v>
      </c>
      <c r="L192" s="5">
        <v>0.11</v>
      </c>
      <c r="M192" s="6">
        <v>0.03</v>
      </c>
      <c r="N192">
        <v>3999.8</v>
      </c>
      <c r="O192">
        <v>4400</v>
      </c>
      <c r="P192" t="s">
        <v>26</v>
      </c>
      <c r="Q192" t="s">
        <v>34</v>
      </c>
      <c r="R192">
        <v>1</v>
      </c>
      <c r="S192">
        <v>4</v>
      </c>
      <c r="T192" t="s">
        <v>28</v>
      </c>
      <c r="U192">
        <v>2</v>
      </c>
      <c r="V192">
        <v>5</v>
      </c>
      <c r="W192" t="s">
        <v>37</v>
      </c>
      <c r="X192">
        <v>0</v>
      </c>
      <c r="Y192">
        <v>14</v>
      </c>
      <c r="Z192">
        <v>3</v>
      </c>
      <c r="AA192">
        <v>1</v>
      </c>
      <c r="AB192">
        <v>34</v>
      </c>
      <c r="AC192">
        <v>18</v>
      </c>
    </row>
    <row r="193" spans="1:29" x14ac:dyDescent="0.35">
      <c r="A193">
        <v>27</v>
      </c>
      <c r="B193" t="s">
        <v>32</v>
      </c>
      <c r="C193" t="s">
        <v>36</v>
      </c>
      <c r="D193" s="4">
        <v>2279</v>
      </c>
      <c r="E193">
        <v>7</v>
      </c>
      <c r="F193">
        <v>2</v>
      </c>
      <c r="G193">
        <v>2</v>
      </c>
      <c r="H193" t="s">
        <v>32</v>
      </c>
      <c r="I193">
        <v>4</v>
      </c>
      <c r="J193" t="s">
        <v>29</v>
      </c>
      <c r="K193" s="5">
        <v>0.15</v>
      </c>
      <c r="L193" s="5">
        <v>0.09</v>
      </c>
      <c r="M193" s="6">
        <v>4.0000000000000008E-2</v>
      </c>
      <c r="N193">
        <v>455.8</v>
      </c>
      <c r="O193">
        <v>4275</v>
      </c>
      <c r="P193" t="s">
        <v>26</v>
      </c>
      <c r="Q193" t="s">
        <v>34</v>
      </c>
      <c r="R193">
        <v>9</v>
      </c>
      <c r="S193">
        <v>3</v>
      </c>
      <c r="T193" t="s">
        <v>40</v>
      </c>
      <c r="U193">
        <v>3</v>
      </c>
      <c r="V193">
        <v>1</v>
      </c>
      <c r="W193" t="s">
        <v>31</v>
      </c>
      <c r="X193">
        <v>1</v>
      </c>
      <c r="Y193">
        <v>16</v>
      </c>
      <c r="Z193">
        <v>3</v>
      </c>
      <c r="AA193">
        <v>4</v>
      </c>
      <c r="AB193">
        <v>7</v>
      </c>
      <c r="AC193">
        <v>7</v>
      </c>
    </row>
    <row r="194" spans="1:29" x14ac:dyDescent="0.35">
      <c r="A194">
        <v>35</v>
      </c>
      <c r="B194" t="s">
        <v>25</v>
      </c>
      <c r="C194" t="s">
        <v>42</v>
      </c>
      <c r="D194" s="4">
        <v>5916</v>
      </c>
      <c r="E194">
        <v>1</v>
      </c>
      <c r="F194">
        <v>3</v>
      </c>
      <c r="G194">
        <v>3</v>
      </c>
      <c r="H194" t="s">
        <v>25</v>
      </c>
      <c r="I194">
        <v>2</v>
      </c>
      <c r="J194" t="s">
        <v>35</v>
      </c>
      <c r="K194" s="5">
        <v>0.13</v>
      </c>
      <c r="L194" s="5">
        <v>0.11</v>
      </c>
      <c r="M194" s="6">
        <v>-9.999999999999995E-3</v>
      </c>
      <c r="N194">
        <v>1183.2</v>
      </c>
      <c r="O194">
        <v>4481</v>
      </c>
      <c r="P194" t="s">
        <v>26</v>
      </c>
      <c r="Q194" t="s">
        <v>34</v>
      </c>
      <c r="R194">
        <v>23</v>
      </c>
      <c r="S194">
        <v>2</v>
      </c>
      <c r="T194" t="s">
        <v>28</v>
      </c>
      <c r="U194">
        <v>2</v>
      </c>
      <c r="V194">
        <v>2</v>
      </c>
      <c r="W194" t="s">
        <v>37</v>
      </c>
      <c r="X194">
        <v>3</v>
      </c>
      <c r="Y194">
        <v>13</v>
      </c>
      <c r="Z194">
        <v>3</v>
      </c>
      <c r="AA194">
        <v>1</v>
      </c>
      <c r="AB194">
        <v>8</v>
      </c>
      <c r="AC194">
        <v>0</v>
      </c>
    </row>
    <row r="195" spans="1:29" x14ac:dyDescent="0.35">
      <c r="A195">
        <v>43</v>
      </c>
      <c r="B195" t="s">
        <v>32</v>
      </c>
      <c r="C195" t="s">
        <v>36</v>
      </c>
      <c r="D195" s="4">
        <v>2089</v>
      </c>
      <c r="E195">
        <v>5</v>
      </c>
      <c r="F195">
        <v>4</v>
      </c>
      <c r="G195">
        <v>4</v>
      </c>
      <c r="H195" t="s">
        <v>32</v>
      </c>
      <c r="I195">
        <v>4</v>
      </c>
      <c r="J195" t="s">
        <v>35</v>
      </c>
      <c r="K195" s="5">
        <v>0.15</v>
      </c>
      <c r="L195" s="5">
        <v>0.11</v>
      </c>
      <c r="M195" s="6">
        <v>1.999999999999999E-2</v>
      </c>
      <c r="N195">
        <v>417.8</v>
      </c>
      <c r="O195">
        <v>692</v>
      </c>
      <c r="P195" t="s">
        <v>44</v>
      </c>
      <c r="Q195" t="s">
        <v>34</v>
      </c>
      <c r="R195">
        <v>7</v>
      </c>
      <c r="S195">
        <v>3</v>
      </c>
      <c r="T195" t="s">
        <v>40</v>
      </c>
      <c r="U195">
        <v>4</v>
      </c>
      <c r="V195">
        <v>1</v>
      </c>
      <c r="W195" t="s">
        <v>41</v>
      </c>
      <c r="X195">
        <v>4</v>
      </c>
      <c r="Y195">
        <v>14</v>
      </c>
      <c r="Z195">
        <v>3</v>
      </c>
      <c r="AA195">
        <v>4</v>
      </c>
      <c r="AB195">
        <v>7</v>
      </c>
      <c r="AC195">
        <v>4</v>
      </c>
    </row>
    <row r="196" spans="1:29" x14ac:dyDescent="0.35">
      <c r="A196">
        <v>45</v>
      </c>
      <c r="B196" t="s">
        <v>32</v>
      </c>
      <c r="C196" t="s">
        <v>62</v>
      </c>
      <c r="D196" s="4">
        <v>16792</v>
      </c>
      <c r="E196">
        <v>20</v>
      </c>
      <c r="F196">
        <v>4</v>
      </c>
      <c r="G196">
        <v>3</v>
      </c>
      <c r="H196" t="s">
        <v>32</v>
      </c>
      <c r="I196">
        <v>1</v>
      </c>
      <c r="J196" t="s">
        <v>35</v>
      </c>
      <c r="K196" s="5">
        <v>0.14000000000000001</v>
      </c>
      <c r="L196" s="5">
        <v>7.0000000000000007E-2</v>
      </c>
      <c r="M196" s="6">
        <v>3.9999999999999994E-2</v>
      </c>
      <c r="N196">
        <v>3358.4</v>
      </c>
      <c r="O196">
        <v>2621</v>
      </c>
      <c r="P196" t="s">
        <v>44</v>
      </c>
      <c r="Q196" t="s">
        <v>34</v>
      </c>
      <c r="R196">
        <v>2</v>
      </c>
      <c r="S196">
        <v>2</v>
      </c>
      <c r="T196" t="s">
        <v>40</v>
      </c>
      <c r="U196">
        <v>2</v>
      </c>
      <c r="V196">
        <v>4</v>
      </c>
      <c r="W196" t="s">
        <v>37</v>
      </c>
      <c r="X196">
        <v>9</v>
      </c>
      <c r="Y196">
        <v>23</v>
      </c>
      <c r="Z196">
        <v>4</v>
      </c>
      <c r="AA196">
        <v>4</v>
      </c>
      <c r="AB196">
        <v>22</v>
      </c>
      <c r="AC196">
        <v>8</v>
      </c>
    </row>
    <row r="197" spans="1:29" x14ac:dyDescent="0.35">
      <c r="A197">
        <v>37</v>
      </c>
      <c r="B197" t="s">
        <v>32</v>
      </c>
      <c r="C197" t="s">
        <v>36</v>
      </c>
      <c r="D197" s="4">
        <v>3564</v>
      </c>
      <c r="E197">
        <v>8</v>
      </c>
      <c r="F197">
        <v>1</v>
      </c>
      <c r="G197">
        <v>2</v>
      </c>
      <c r="H197" t="s">
        <v>25</v>
      </c>
      <c r="I197">
        <v>2</v>
      </c>
      <c r="J197" t="s">
        <v>35</v>
      </c>
      <c r="K197" s="5">
        <v>0.12</v>
      </c>
      <c r="L197" s="5">
        <v>0.08</v>
      </c>
      <c r="M197" s="6">
        <v>7.0000000000000007E-2</v>
      </c>
      <c r="N197">
        <v>712.80000000000007</v>
      </c>
      <c r="O197">
        <v>1966</v>
      </c>
      <c r="P197" t="s">
        <v>26</v>
      </c>
      <c r="Q197" t="s">
        <v>34</v>
      </c>
      <c r="R197">
        <v>21</v>
      </c>
      <c r="S197">
        <v>3</v>
      </c>
      <c r="T197" t="s">
        <v>28</v>
      </c>
      <c r="U197">
        <v>4</v>
      </c>
      <c r="V197">
        <v>1</v>
      </c>
      <c r="W197" t="s">
        <v>37</v>
      </c>
      <c r="X197">
        <v>1</v>
      </c>
      <c r="Y197">
        <v>12</v>
      </c>
      <c r="Z197">
        <v>3</v>
      </c>
      <c r="AA197">
        <v>1</v>
      </c>
      <c r="AB197">
        <v>8</v>
      </c>
      <c r="AC197">
        <v>7</v>
      </c>
    </row>
    <row r="198" spans="1:29" x14ac:dyDescent="0.35">
      <c r="A198">
        <v>35</v>
      </c>
      <c r="B198" t="s">
        <v>32</v>
      </c>
      <c r="C198" t="s">
        <v>39</v>
      </c>
      <c r="D198" s="4">
        <v>4425</v>
      </c>
      <c r="E198">
        <v>6</v>
      </c>
      <c r="F198">
        <v>2</v>
      </c>
      <c r="G198">
        <v>3</v>
      </c>
      <c r="H198" t="s">
        <v>32</v>
      </c>
      <c r="I198">
        <v>2</v>
      </c>
      <c r="J198" t="s">
        <v>29</v>
      </c>
      <c r="K198" s="5">
        <v>0.09</v>
      </c>
      <c r="L198" s="5">
        <v>0.11</v>
      </c>
      <c r="M198" s="6">
        <v>9.999999999999995E-3</v>
      </c>
      <c r="N198">
        <v>885</v>
      </c>
      <c r="O198">
        <v>2374</v>
      </c>
      <c r="P198" t="s">
        <v>33</v>
      </c>
      <c r="Q198" t="s">
        <v>34</v>
      </c>
      <c r="R198">
        <v>2</v>
      </c>
      <c r="S198">
        <v>3</v>
      </c>
      <c r="T198" t="s">
        <v>40</v>
      </c>
      <c r="U198">
        <v>3</v>
      </c>
      <c r="V198">
        <v>2</v>
      </c>
      <c r="W198" t="s">
        <v>31</v>
      </c>
      <c r="X198">
        <v>5</v>
      </c>
      <c r="Y198">
        <v>11</v>
      </c>
      <c r="Z198">
        <v>3</v>
      </c>
      <c r="AA198">
        <v>4</v>
      </c>
      <c r="AB198">
        <v>10</v>
      </c>
      <c r="AC198">
        <v>2</v>
      </c>
    </row>
    <row r="199" spans="1:29" x14ac:dyDescent="0.35">
      <c r="A199">
        <v>42</v>
      </c>
      <c r="B199" t="s">
        <v>32</v>
      </c>
      <c r="C199" t="s">
        <v>42</v>
      </c>
      <c r="D199" s="4">
        <v>5265</v>
      </c>
      <c r="E199">
        <v>5</v>
      </c>
      <c r="F199">
        <v>3</v>
      </c>
      <c r="G199">
        <v>3</v>
      </c>
      <c r="H199" t="s">
        <v>32</v>
      </c>
      <c r="I199">
        <v>3</v>
      </c>
      <c r="J199" t="s">
        <v>29</v>
      </c>
      <c r="K199" s="5">
        <v>0.13</v>
      </c>
      <c r="L199" s="5">
        <v>0.1</v>
      </c>
      <c r="M199" s="6">
        <v>4.9999999999999989E-2</v>
      </c>
      <c r="N199">
        <v>1053</v>
      </c>
      <c r="O199">
        <v>3130</v>
      </c>
      <c r="P199" t="s">
        <v>44</v>
      </c>
      <c r="Q199" t="s">
        <v>34</v>
      </c>
      <c r="R199">
        <v>21</v>
      </c>
      <c r="S199">
        <v>2</v>
      </c>
      <c r="T199" t="s">
        <v>40</v>
      </c>
      <c r="U199">
        <v>3</v>
      </c>
      <c r="V199">
        <v>2</v>
      </c>
      <c r="W199" t="s">
        <v>41</v>
      </c>
      <c r="X199">
        <v>2</v>
      </c>
      <c r="Y199">
        <v>16</v>
      </c>
      <c r="Z199">
        <v>3</v>
      </c>
      <c r="AA199">
        <v>2</v>
      </c>
      <c r="AB199">
        <v>11</v>
      </c>
      <c r="AC199">
        <v>3</v>
      </c>
    </row>
    <row r="200" spans="1:29" x14ac:dyDescent="0.35">
      <c r="A200">
        <v>38</v>
      </c>
      <c r="B200" t="s">
        <v>32</v>
      </c>
      <c r="C200" t="s">
        <v>42</v>
      </c>
      <c r="D200" s="4">
        <v>6553</v>
      </c>
      <c r="E200">
        <v>1</v>
      </c>
      <c r="F200">
        <v>3</v>
      </c>
      <c r="G200">
        <v>3</v>
      </c>
      <c r="H200" t="s">
        <v>32</v>
      </c>
      <c r="I200">
        <v>4</v>
      </c>
      <c r="J200" t="s">
        <v>35</v>
      </c>
      <c r="K200" s="5">
        <v>0.12</v>
      </c>
      <c r="L200" s="5">
        <v>7.0000000000000007E-2</v>
      </c>
      <c r="M200" s="6">
        <v>2.0000000000000004E-2</v>
      </c>
      <c r="N200">
        <v>1310.6000000000001</v>
      </c>
      <c r="O200">
        <v>3085</v>
      </c>
      <c r="P200" t="s">
        <v>26</v>
      </c>
      <c r="Q200" t="s">
        <v>34</v>
      </c>
      <c r="R200">
        <v>2</v>
      </c>
      <c r="S200">
        <v>4</v>
      </c>
      <c r="T200" t="s">
        <v>28</v>
      </c>
      <c r="U200">
        <v>3</v>
      </c>
      <c r="V200">
        <v>2</v>
      </c>
      <c r="W200" t="s">
        <v>37</v>
      </c>
      <c r="X200">
        <v>9</v>
      </c>
      <c r="Y200">
        <v>14</v>
      </c>
      <c r="Z200">
        <v>3</v>
      </c>
      <c r="AA200">
        <v>2</v>
      </c>
      <c r="AB200">
        <v>14</v>
      </c>
      <c r="AC200">
        <v>0</v>
      </c>
    </row>
    <row r="201" spans="1:29" x14ac:dyDescent="0.35">
      <c r="A201">
        <v>38</v>
      </c>
      <c r="B201" t="s">
        <v>32</v>
      </c>
      <c r="C201" t="s">
        <v>42</v>
      </c>
      <c r="D201" s="4">
        <v>6261</v>
      </c>
      <c r="E201">
        <v>7</v>
      </c>
      <c r="F201">
        <v>4</v>
      </c>
      <c r="G201">
        <v>1</v>
      </c>
      <c r="H201" t="s">
        <v>32</v>
      </c>
      <c r="I201">
        <v>4</v>
      </c>
      <c r="J201" t="s">
        <v>35</v>
      </c>
      <c r="K201" s="5">
        <v>0.12</v>
      </c>
      <c r="L201" s="5">
        <v>7.0000000000000007E-2</v>
      </c>
      <c r="M201" s="6">
        <v>0.05</v>
      </c>
      <c r="N201">
        <v>1252.2</v>
      </c>
      <c r="O201">
        <v>3801</v>
      </c>
      <c r="P201" t="s">
        <v>26</v>
      </c>
      <c r="Q201" t="s">
        <v>34</v>
      </c>
      <c r="R201">
        <v>29</v>
      </c>
      <c r="S201">
        <v>3</v>
      </c>
      <c r="T201" t="s">
        <v>49</v>
      </c>
      <c r="U201">
        <v>3</v>
      </c>
      <c r="V201">
        <v>2</v>
      </c>
      <c r="W201" t="s">
        <v>37</v>
      </c>
      <c r="X201">
        <v>3</v>
      </c>
      <c r="Y201">
        <v>18</v>
      </c>
      <c r="Z201">
        <v>3</v>
      </c>
      <c r="AA201">
        <v>1</v>
      </c>
      <c r="AB201">
        <v>9</v>
      </c>
      <c r="AC201">
        <v>7</v>
      </c>
    </row>
    <row r="202" spans="1:29" x14ac:dyDescent="0.35">
      <c r="A202">
        <v>27</v>
      </c>
      <c r="B202" t="s">
        <v>32</v>
      </c>
      <c r="C202" t="s">
        <v>42</v>
      </c>
      <c r="D202" s="4">
        <v>4298</v>
      </c>
      <c r="E202">
        <v>2</v>
      </c>
      <c r="F202">
        <v>1</v>
      </c>
      <c r="G202">
        <v>3</v>
      </c>
      <c r="H202" t="s">
        <v>32</v>
      </c>
      <c r="I202">
        <v>3</v>
      </c>
      <c r="J202" t="s">
        <v>35</v>
      </c>
      <c r="K202" s="5">
        <v>0.11</v>
      </c>
      <c r="L202" s="5">
        <v>0.08</v>
      </c>
      <c r="M202" s="6">
        <v>9.999999999999995E-3</v>
      </c>
      <c r="N202">
        <v>859.6</v>
      </c>
      <c r="O202">
        <v>809</v>
      </c>
      <c r="P202" t="s">
        <v>33</v>
      </c>
      <c r="Q202" t="s">
        <v>34</v>
      </c>
      <c r="R202">
        <v>1</v>
      </c>
      <c r="S202">
        <v>1</v>
      </c>
      <c r="T202" t="s">
        <v>49</v>
      </c>
      <c r="U202">
        <v>2</v>
      </c>
      <c r="V202">
        <v>2</v>
      </c>
      <c r="W202" t="s">
        <v>37</v>
      </c>
      <c r="X202">
        <v>5</v>
      </c>
      <c r="Y202">
        <v>19</v>
      </c>
      <c r="Z202">
        <v>3</v>
      </c>
      <c r="AA202">
        <v>3</v>
      </c>
      <c r="AB202">
        <v>6</v>
      </c>
      <c r="AC202">
        <v>2</v>
      </c>
    </row>
    <row r="203" spans="1:29" x14ac:dyDescent="0.35">
      <c r="A203">
        <v>49</v>
      </c>
      <c r="B203" t="s">
        <v>32</v>
      </c>
      <c r="C203" t="s">
        <v>42</v>
      </c>
      <c r="D203" s="4">
        <v>6804</v>
      </c>
      <c r="E203">
        <v>7</v>
      </c>
      <c r="F203">
        <v>4</v>
      </c>
      <c r="G203">
        <v>3</v>
      </c>
      <c r="H203" t="s">
        <v>25</v>
      </c>
      <c r="I203">
        <v>4</v>
      </c>
      <c r="J203" t="s">
        <v>35</v>
      </c>
      <c r="K203" s="5">
        <v>0.13</v>
      </c>
      <c r="L203" s="5">
        <v>0.1</v>
      </c>
      <c r="M203" s="6">
        <v>0</v>
      </c>
      <c r="N203">
        <v>1360.8000000000002</v>
      </c>
      <c r="O203">
        <v>4993</v>
      </c>
      <c r="P203" t="s">
        <v>44</v>
      </c>
      <c r="Q203" t="s">
        <v>34</v>
      </c>
      <c r="R203">
        <v>18</v>
      </c>
      <c r="S203">
        <v>4</v>
      </c>
      <c r="T203" t="s">
        <v>28</v>
      </c>
      <c r="U203">
        <v>3</v>
      </c>
      <c r="V203">
        <v>2</v>
      </c>
      <c r="W203" t="s">
        <v>41</v>
      </c>
      <c r="X203">
        <v>1</v>
      </c>
      <c r="Y203">
        <v>15</v>
      </c>
      <c r="Z203">
        <v>3</v>
      </c>
      <c r="AA203">
        <v>1</v>
      </c>
      <c r="AB203">
        <v>7</v>
      </c>
      <c r="AC203">
        <v>7</v>
      </c>
    </row>
    <row r="204" spans="1:29" x14ac:dyDescent="0.35">
      <c r="A204">
        <v>34</v>
      </c>
      <c r="B204" t="s">
        <v>32</v>
      </c>
      <c r="C204" t="s">
        <v>36</v>
      </c>
      <c r="D204" s="4">
        <v>3815</v>
      </c>
      <c r="E204">
        <v>5</v>
      </c>
      <c r="F204">
        <v>3</v>
      </c>
      <c r="G204">
        <v>4</v>
      </c>
      <c r="H204" t="s">
        <v>25</v>
      </c>
      <c r="I204">
        <v>4</v>
      </c>
      <c r="J204" t="s">
        <v>35</v>
      </c>
      <c r="K204" s="5">
        <v>0.13</v>
      </c>
      <c r="L204" s="5">
        <v>0.09</v>
      </c>
      <c r="M204" s="6">
        <v>0.03</v>
      </c>
      <c r="N204">
        <v>763</v>
      </c>
      <c r="O204">
        <v>2371</v>
      </c>
      <c r="P204" t="s">
        <v>33</v>
      </c>
      <c r="Q204" t="s">
        <v>34</v>
      </c>
      <c r="R204">
        <v>10</v>
      </c>
      <c r="S204">
        <v>4</v>
      </c>
      <c r="T204" t="s">
        <v>40</v>
      </c>
      <c r="U204">
        <v>3</v>
      </c>
      <c r="V204">
        <v>1</v>
      </c>
      <c r="W204" t="s">
        <v>41</v>
      </c>
      <c r="X204">
        <v>1</v>
      </c>
      <c r="Y204">
        <v>17</v>
      </c>
      <c r="Z204">
        <v>3</v>
      </c>
      <c r="AA204">
        <v>4</v>
      </c>
      <c r="AB204">
        <v>5</v>
      </c>
      <c r="AC204">
        <v>3</v>
      </c>
    </row>
    <row r="205" spans="1:29" x14ac:dyDescent="0.35">
      <c r="A205">
        <v>40</v>
      </c>
      <c r="B205" t="s">
        <v>32</v>
      </c>
      <c r="C205" t="s">
        <v>39</v>
      </c>
      <c r="D205" s="4">
        <v>2741</v>
      </c>
      <c r="E205">
        <v>7</v>
      </c>
      <c r="F205">
        <v>4</v>
      </c>
      <c r="G205">
        <v>4</v>
      </c>
      <c r="H205" t="s">
        <v>25</v>
      </c>
      <c r="I205">
        <v>3</v>
      </c>
      <c r="J205" t="s">
        <v>35</v>
      </c>
      <c r="K205" s="5">
        <v>0.09</v>
      </c>
      <c r="L205" s="5">
        <v>0.08</v>
      </c>
      <c r="M205" s="6">
        <v>9.999999999999995E-3</v>
      </c>
      <c r="N205">
        <v>548.20000000000005</v>
      </c>
      <c r="O205">
        <v>4479</v>
      </c>
      <c r="P205" t="s">
        <v>26</v>
      </c>
      <c r="Q205" t="s">
        <v>34</v>
      </c>
      <c r="R205">
        <v>19</v>
      </c>
      <c r="S205">
        <v>2</v>
      </c>
      <c r="T205" t="s">
        <v>40</v>
      </c>
      <c r="U205">
        <v>3</v>
      </c>
      <c r="V205">
        <v>2</v>
      </c>
      <c r="W205" t="s">
        <v>37</v>
      </c>
      <c r="X205">
        <v>8</v>
      </c>
      <c r="Y205">
        <v>15</v>
      </c>
      <c r="Z205">
        <v>3</v>
      </c>
      <c r="AA205">
        <v>3</v>
      </c>
      <c r="AB205">
        <v>15</v>
      </c>
      <c r="AC205">
        <v>2</v>
      </c>
    </row>
    <row r="206" spans="1:29" x14ac:dyDescent="0.35">
      <c r="A206">
        <v>38</v>
      </c>
      <c r="B206" t="s">
        <v>25</v>
      </c>
      <c r="C206" t="s">
        <v>43</v>
      </c>
      <c r="D206" s="4">
        <v>6673</v>
      </c>
      <c r="E206">
        <v>1</v>
      </c>
      <c r="F206">
        <v>1</v>
      </c>
      <c r="G206">
        <v>3</v>
      </c>
      <c r="H206" t="s">
        <v>25</v>
      </c>
      <c r="I206">
        <v>2</v>
      </c>
      <c r="J206" t="s">
        <v>35</v>
      </c>
      <c r="K206" s="5">
        <v>0.14000000000000001</v>
      </c>
      <c r="L206" s="5">
        <v>7.0000000000000007E-2</v>
      </c>
      <c r="M206" s="6">
        <v>-9.999999999999995E-3</v>
      </c>
      <c r="N206">
        <v>1334.6000000000001</v>
      </c>
      <c r="O206">
        <v>673</v>
      </c>
      <c r="P206" t="s">
        <v>26</v>
      </c>
      <c r="Q206" t="s">
        <v>34</v>
      </c>
      <c r="R206">
        <v>29</v>
      </c>
      <c r="S206">
        <v>1</v>
      </c>
      <c r="T206" t="s">
        <v>40</v>
      </c>
      <c r="U206">
        <v>3</v>
      </c>
      <c r="V206">
        <v>2</v>
      </c>
      <c r="W206" t="s">
        <v>37</v>
      </c>
      <c r="X206">
        <v>7</v>
      </c>
      <c r="Y206">
        <v>19</v>
      </c>
      <c r="Z206">
        <v>3</v>
      </c>
      <c r="AA206">
        <v>2</v>
      </c>
      <c r="AB206">
        <v>17</v>
      </c>
      <c r="AC206">
        <v>0</v>
      </c>
    </row>
    <row r="207" spans="1:29" x14ac:dyDescent="0.35">
      <c r="A207">
        <v>29</v>
      </c>
      <c r="B207" t="s">
        <v>25</v>
      </c>
      <c r="C207" t="s">
        <v>27</v>
      </c>
      <c r="D207" s="4">
        <v>7639</v>
      </c>
      <c r="E207">
        <v>10</v>
      </c>
      <c r="F207">
        <v>4</v>
      </c>
      <c r="G207">
        <v>2</v>
      </c>
      <c r="H207" t="s">
        <v>32</v>
      </c>
      <c r="I207">
        <v>2</v>
      </c>
      <c r="J207" t="s">
        <v>29</v>
      </c>
      <c r="K207" s="5">
        <v>0.12</v>
      </c>
      <c r="L207" s="5">
        <v>0.11</v>
      </c>
      <c r="M207" s="6">
        <v>-9.999999999999995E-3</v>
      </c>
      <c r="N207">
        <v>1527.8000000000002</v>
      </c>
      <c r="O207">
        <v>4620</v>
      </c>
      <c r="P207" t="s">
        <v>26</v>
      </c>
      <c r="Q207" t="s">
        <v>27</v>
      </c>
      <c r="R207">
        <v>27</v>
      </c>
      <c r="S207">
        <v>3</v>
      </c>
      <c r="T207" t="s">
        <v>48</v>
      </c>
      <c r="U207">
        <v>3</v>
      </c>
      <c r="V207">
        <v>3</v>
      </c>
      <c r="W207" t="s">
        <v>37</v>
      </c>
      <c r="X207">
        <v>1</v>
      </c>
      <c r="Y207">
        <v>22</v>
      </c>
      <c r="Z207">
        <v>4</v>
      </c>
      <c r="AA207">
        <v>4</v>
      </c>
      <c r="AB207">
        <v>10</v>
      </c>
      <c r="AC207">
        <v>4</v>
      </c>
    </row>
    <row r="208" spans="1:29" x14ac:dyDescent="0.35">
      <c r="A208">
        <v>22</v>
      </c>
      <c r="B208" t="s">
        <v>32</v>
      </c>
      <c r="C208" t="s">
        <v>36</v>
      </c>
      <c r="D208" s="4">
        <v>2328</v>
      </c>
      <c r="E208">
        <v>4</v>
      </c>
      <c r="F208">
        <v>2</v>
      </c>
      <c r="G208">
        <v>2</v>
      </c>
      <c r="H208" t="s">
        <v>25</v>
      </c>
      <c r="I208">
        <v>4</v>
      </c>
      <c r="J208" t="s">
        <v>35</v>
      </c>
      <c r="K208" s="5">
        <v>0.09</v>
      </c>
      <c r="L208" s="5">
        <v>0.09</v>
      </c>
      <c r="M208" s="6">
        <v>7.0000000000000007E-2</v>
      </c>
      <c r="N208">
        <v>465.6</v>
      </c>
      <c r="O208">
        <v>4045</v>
      </c>
      <c r="P208" t="s">
        <v>26</v>
      </c>
      <c r="Q208" t="s">
        <v>34</v>
      </c>
      <c r="R208">
        <v>5</v>
      </c>
      <c r="S208">
        <v>3</v>
      </c>
      <c r="T208" t="s">
        <v>28</v>
      </c>
      <c r="U208">
        <v>4</v>
      </c>
      <c r="V208">
        <v>1</v>
      </c>
      <c r="W208" t="s">
        <v>41</v>
      </c>
      <c r="X208">
        <v>1</v>
      </c>
      <c r="Y208">
        <v>16</v>
      </c>
      <c r="Z208">
        <v>3</v>
      </c>
      <c r="AA208">
        <v>1</v>
      </c>
      <c r="AB208">
        <v>4</v>
      </c>
      <c r="AC208">
        <v>2</v>
      </c>
    </row>
    <row r="209" spans="1:29" x14ac:dyDescent="0.35">
      <c r="A209">
        <v>36</v>
      </c>
      <c r="B209" t="s">
        <v>32</v>
      </c>
      <c r="C209" t="s">
        <v>39</v>
      </c>
      <c r="D209" s="4">
        <v>2153</v>
      </c>
      <c r="E209">
        <v>8</v>
      </c>
      <c r="F209">
        <v>4</v>
      </c>
      <c r="G209">
        <v>3</v>
      </c>
      <c r="H209" t="s">
        <v>32</v>
      </c>
      <c r="I209">
        <v>2</v>
      </c>
      <c r="J209" t="s">
        <v>29</v>
      </c>
      <c r="K209" s="5">
        <v>0.1</v>
      </c>
      <c r="L209" s="5">
        <v>0.11</v>
      </c>
      <c r="M209" s="6">
        <v>9.999999999999995E-3</v>
      </c>
      <c r="N209">
        <v>430.6</v>
      </c>
      <c r="O209">
        <v>3603</v>
      </c>
      <c r="P209" t="s">
        <v>33</v>
      </c>
      <c r="Q209" t="s">
        <v>34</v>
      </c>
      <c r="R209">
        <v>18</v>
      </c>
      <c r="S209">
        <v>1</v>
      </c>
      <c r="T209" t="s">
        <v>40</v>
      </c>
      <c r="U209">
        <v>3</v>
      </c>
      <c r="V209">
        <v>1</v>
      </c>
      <c r="W209" t="s">
        <v>31</v>
      </c>
      <c r="X209">
        <v>1</v>
      </c>
      <c r="Y209">
        <v>13</v>
      </c>
      <c r="Z209">
        <v>3</v>
      </c>
      <c r="AA209">
        <v>1</v>
      </c>
      <c r="AB209">
        <v>8</v>
      </c>
      <c r="AC209">
        <v>1</v>
      </c>
    </row>
    <row r="210" spans="1:29" x14ac:dyDescent="0.35">
      <c r="A210">
        <v>40</v>
      </c>
      <c r="B210" t="s">
        <v>32</v>
      </c>
      <c r="C210" t="s">
        <v>43</v>
      </c>
      <c r="D210" s="4">
        <v>4876</v>
      </c>
      <c r="E210">
        <v>3</v>
      </c>
      <c r="F210">
        <v>4</v>
      </c>
      <c r="G210">
        <v>1</v>
      </c>
      <c r="H210" t="s">
        <v>32</v>
      </c>
      <c r="I210">
        <v>4</v>
      </c>
      <c r="J210" t="s">
        <v>35</v>
      </c>
      <c r="K210" s="5">
        <v>0.13</v>
      </c>
      <c r="L210" s="5">
        <v>0.09</v>
      </c>
      <c r="M210" s="6">
        <v>6.9999999999999993E-2</v>
      </c>
      <c r="N210">
        <v>975.2</v>
      </c>
      <c r="O210">
        <v>1998</v>
      </c>
      <c r="P210" t="s">
        <v>44</v>
      </c>
      <c r="Q210" t="s">
        <v>34</v>
      </c>
      <c r="R210">
        <v>9</v>
      </c>
      <c r="S210">
        <v>5</v>
      </c>
      <c r="T210" t="s">
        <v>28</v>
      </c>
      <c r="U210">
        <v>2</v>
      </c>
      <c r="V210">
        <v>2</v>
      </c>
      <c r="W210" t="s">
        <v>37</v>
      </c>
      <c r="X210">
        <v>9</v>
      </c>
      <c r="Y210">
        <v>14</v>
      </c>
      <c r="Z210">
        <v>3</v>
      </c>
      <c r="AA210">
        <v>4</v>
      </c>
      <c r="AB210">
        <v>5</v>
      </c>
      <c r="AC210">
        <v>2</v>
      </c>
    </row>
    <row r="211" spans="1:29" x14ac:dyDescent="0.35">
      <c r="A211">
        <v>46</v>
      </c>
      <c r="B211" t="s">
        <v>32</v>
      </c>
      <c r="C211" t="s">
        <v>43</v>
      </c>
      <c r="D211" s="4">
        <v>9396</v>
      </c>
      <c r="E211">
        <v>4</v>
      </c>
      <c r="F211">
        <v>1</v>
      </c>
      <c r="G211">
        <v>3</v>
      </c>
      <c r="H211" t="s">
        <v>32</v>
      </c>
      <c r="I211">
        <v>4</v>
      </c>
      <c r="J211" t="s">
        <v>35</v>
      </c>
      <c r="K211" s="5">
        <v>0.09</v>
      </c>
      <c r="L211" s="5">
        <v>7.0000000000000007E-2</v>
      </c>
      <c r="M211" s="6">
        <v>7.9999999999999988E-2</v>
      </c>
      <c r="N211">
        <v>1879.2</v>
      </c>
      <c r="O211">
        <v>4997</v>
      </c>
      <c r="P211" t="s">
        <v>26</v>
      </c>
      <c r="Q211" t="s">
        <v>34</v>
      </c>
      <c r="R211">
        <v>1</v>
      </c>
      <c r="S211">
        <v>4</v>
      </c>
      <c r="T211" t="s">
        <v>40</v>
      </c>
      <c r="U211">
        <v>3</v>
      </c>
      <c r="V211">
        <v>3</v>
      </c>
      <c r="W211" t="s">
        <v>41</v>
      </c>
      <c r="X211">
        <v>7</v>
      </c>
      <c r="Y211">
        <v>16</v>
      </c>
      <c r="Z211">
        <v>3</v>
      </c>
      <c r="AA211">
        <v>3</v>
      </c>
      <c r="AB211">
        <v>17</v>
      </c>
      <c r="AC211">
        <v>2</v>
      </c>
    </row>
    <row r="212" spans="1:29" x14ac:dyDescent="0.35">
      <c r="A212">
        <v>32</v>
      </c>
      <c r="B212" t="s">
        <v>25</v>
      </c>
      <c r="C212" t="s">
        <v>27</v>
      </c>
      <c r="D212" s="4">
        <v>10400</v>
      </c>
      <c r="E212">
        <v>14</v>
      </c>
      <c r="F212">
        <v>4</v>
      </c>
      <c r="G212">
        <v>2</v>
      </c>
      <c r="H212" t="s">
        <v>32</v>
      </c>
      <c r="I212">
        <v>4</v>
      </c>
      <c r="J212" t="s">
        <v>35</v>
      </c>
      <c r="K212" s="5">
        <v>0.08</v>
      </c>
      <c r="L212" s="5">
        <v>0.08</v>
      </c>
      <c r="M212" s="6">
        <v>3.9999999999999994E-2</v>
      </c>
      <c r="N212">
        <v>2080</v>
      </c>
      <c r="O212">
        <v>3431</v>
      </c>
      <c r="P212" t="s">
        <v>26</v>
      </c>
      <c r="Q212" t="s">
        <v>27</v>
      </c>
      <c r="R212">
        <v>4</v>
      </c>
      <c r="S212">
        <v>4</v>
      </c>
      <c r="T212" t="s">
        <v>40</v>
      </c>
      <c r="U212">
        <v>1</v>
      </c>
      <c r="V212">
        <v>3</v>
      </c>
      <c r="W212" t="s">
        <v>37</v>
      </c>
      <c r="X212">
        <v>1</v>
      </c>
      <c r="Y212">
        <v>11</v>
      </c>
      <c r="Z212">
        <v>3</v>
      </c>
      <c r="AA212">
        <v>3</v>
      </c>
      <c r="AB212">
        <v>14</v>
      </c>
      <c r="AC212">
        <v>8</v>
      </c>
    </row>
    <row r="213" spans="1:29" x14ac:dyDescent="0.35">
      <c r="A213">
        <v>30</v>
      </c>
      <c r="B213" t="s">
        <v>32</v>
      </c>
      <c r="C213" t="s">
        <v>42</v>
      </c>
      <c r="D213" s="4">
        <v>8474</v>
      </c>
      <c r="E213">
        <v>11</v>
      </c>
      <c r="F213">
        <v>3</v>
      </c>
      <c r="G213">
        <v>3</v>
      </c>
      <c r="H213" t="s">
        <v>32</v>
      </c>
      <c r="I213">
        <v>3</v>
      </c>
      <c r="J213" t="s">
        <v>35</v>
      </c>
      <c r="K213" s="5">
        <v>0.13</v>
      </c>
      <c r="L213" s="5">
        <v>0.11</v>
      </c>
      <c r="M213" s="6">
        <v>0.03</v>
      </c>
      <c r="N213">
        <v>1694.8000000000002</v>
      </c>
      <c r="O213">
        <v>4819</v>
      </c>
      <c r="P213" t="s">
        <v>44</v>
      </c>
      <c r="Q213" t="s">
        <v>34</v>
      </c>
      <c r="R213">
        <v>1</v>
      </c>
      <c r="S213">
        <v>1</v>
      </c>
      <c r="T213" t="s">
        <v>28</v>
      </c>
      <c r="U213">
        <v>2</v>
      </c>
      <c r="V213">
        <v>3</v>
      </c>
      <c r="W213" t="s">
        <v>31</v>
      </c>
      <c r="X213">
        <v>1</v>
      </c>
      <c r="Y213">
        <v>22</v>
      </c>
      <c r="Z213">
        <v>4</v>
      </c>
      <c r="AA213">
        <v>3</v>
      </c>
      <c r="AB213">
        <v>12</v>
      </c>
      <c r="AC213">
        <v>8</v>
      </c>
    </row>
    <row r="214" spans="1:29" x14ac:dyDescent="0.35">
      <c r="A214">
        <v>27</v>
      </c>
      <c r="B214" t="s">
        <v>32</v>
      </c>
      <c r="C214" t="s">
        <v>27</v>
      </c>
      <c r="D214" s="4">
        <v>9981</v>
      </c>
      <c r="E214">
        <v>7</v>
      </c>
      <c r="F214">
        <v>3</v>
      </c>
      <c r="G214">
        <v>3</v>
      </c>
      <c r="H214" t="s">
        <v>32</v>
      </c>
      <c r="I214">
        <v>4</v>
      </c>
      <c r="J214" t="s">
        <v>29</v>
      </c>
      <c r="K214" s="5">
        <v>0.08</v>
      </c>
      <c r="L214" s="5">
        <v>7.0000000000000007E-2</v>
      </c>
      <c r="M214" s="6">
        <v>4.0000000000000008E-2</v>
      </c>
      <c r="N214">
        <v>1996.2</v>
      </c>
      <c r="O214">
        <v>3470</v>
      </c>
      <c r="P214" t="s">
        <v>33</v>
      </c>
      <c r="Q214" t="s">
        <v>27</v>
      </c>
      <c r="R214">
        <v>20</v>
      </c>
      <c r="S214">
        <v>3</v>
      </c>
      <c r="T214" t="s">
        <v>28</v>
      </c>
      <c r="U214">
        <v>3</v>
      </c>
      <c r="V214">
        <v>2</v>
      </c>
      <c r="W214" t="s">
        <v>31</v>
      </c>
      <c r="X214">
        <v>1</v>
      </c>
      <c r="Y214">
        <v>14</v>
      </c>
      <c r="Z214">
        <v>3</v>
      </c>
      <c r="AA214">
        <v>4</v>
      </c>
      <c r="AB214">
        <v>7</v>
      </c>
      <c r="AC214">
        <v>7</v>
      </c>
    </row>
    <row r="215" spans="1:29" x14ac:dyDescent="0.35">
      <c r="A215">
        <v>51</v>
      </c>
      <c r="B215" t="s">
        <v>32</v>
      </c>
      <c r="C215" t="s">
        <v>63</v>
      </c>
      <c r="D215" s="4">
        <v>12490</v>
      </c>
      <c r="E215">
        <v>10</v>
      </c>
      <c r="F215">
        <v>2</v>
      </c>
      <c r="G215">
        <v>1</v>
      </c>
      <c r="H215" t="s">
        <v>32</v>
      </c>
      <c r="I215">
        <v>2</v>
      </c>
      <c r="J215" t="s">
        <v>35</v>
      </c>
      <c r="K215" s="5">
        <v>0.12</v>
      </c>
      <c r="L215" s="5">
        <v>0.11</v>
      </c>
      <c r="M215" s="6">
        <v>4.0000000000000008E-2</v>
      </c>
      <c r="N215">
        <v>2498</v>
      </c>
      <c r="O215">
        <v>4420</v>
      </c>
      <c r="P215" t="s">
        <v>26</v>
      </c>
      <c r="Q215" t="s">
        <v>34</v>
      </c>
      <c r="R215">
        <v>8</v>
      </c>
      <c r="S215">
        <v>4</v>
      </c>
      <c r="T215" t="s">
        <v>28</v>
      </c>
      <c r="U215">
        <v>2</v>
      </c>
      <c r="V215">
        <v>3</v>
      </c>
      <c r="W215" t="s">
        <v>37</v>
      </c>
      <c r="X215">
        <v>5</v>
      </c>
      <c r="Y215">
        <v>16</v>
      </c>
      <c r="Z215">
        <v>3</v>
      </c>
      <c r="AA215">
        <v>4</v>
      </c>
      <c r="AB215">
        <v>16</v>
      </c>
      <c r="AC215">
        <v>9</v>
      </c>
    </row>
    <row r="216" spans="1:29" x14ac:dyDescent="0.35">
      <c r="A216">
        <v>30</v>
      </c>
      <c r="B216" t="s">
        <v>25</v>
      </c>
      <c r="C216" t="s">
        <v>36</v>
      </c>
      <c r="D216" s="4">
        <v>2657</v>
      </c>
      <c r="E216">
        <v>5</v>
      </c>
      <c r="F216">
        <v>1</v>
      </c>
      <c r="G216">
        <v>3</v>
      </c>
      <c r="H216" t="s">
        <v>25</v>
      </c>
      <c r="I216">
        <v>4</v>
      </c>
      <c r="J216" t="s">
        <v>29</v>
      </c>
      <c r="K216" s="5">
        <v>0.13</v>
      </c>
      <c r="L216" s="5">
        <v>0.1</v>
      </c>
      <c r="M216" s="6">
        <v>7.0000000000000007E-2</v>
      </c>
      <c r="N216">
        <v>531.4</v>
      </c>
      <c r="O216">
        <v>1619</v>
      </c>
      <c r="P216" t="s">
        <v>26</v>
      </c>
      <c r="Q216" t="s">
        <v>34</v>
      </c>
      <c r="R216">
        <v>3</v>
      </c>
      <c r="S216">
        <v>3</v>
      </c>
      <c r="T216" t="s">
        <v>49</v>
      </c>
      <c r="U216">
        <v>3</v>
      </c>
      <c r="V216">
        <v>1</v>
      </c>
      <c r="W216" t="s">
        <v>31</v>
      </c>
      <c r="X216">
        <v>5</v>
      </c>
      <c r="Y216">
        <v>11</v>
      </c>
      <c r="Z216">
        <v>3</v>
      </c>
      <c r="AA216">
        <v>3</v>
      </c>
      <c r="AB216">
        <v>8</v>
      </c>
      <c r="AC216">
        <v>2</v>
      </c>
    </row>
    <row r="217" spans="1:29" x14ac:dyDescent="0.35">
      <c r="A217">
        <v>41</v>
      </c>
      <c r="B217" t="s">
        <v>32</v>
      </c>
      <c r="C217" t="s">
        <v>62</v>
      </c>
      <c r="D217" s="4">
        <v>13591</v>
      </c>
      <c r="E217">
        <v>1</v>
      </c>
      <c r="F217">
        <v>4</v>
      </c>
      <c r="G217">
        <v>3</v>
      </c>
      <c r="H217" t="s">
        <v>25</v>
      </c>
      <c r="I217">
        <v>4</v>
      </c>
      <c r="J217" t="s">
        <v>29</v>
      </c>
      <c r="K217" s="5">
        <v>0.08</v>
      </c>
      <c r="L217" s="5">
        <v>7.0000000000000007E-2</v>
      </c>
      <c r="M217" s="6">
        <v>4.0000000000000008E-2</v>
      </c>
      <c r="N217">
        <v>2718.2000000000003</v>
      </c>
      <c r="O217">
        <v>768</v>
      </c>
      <c r="P217" t="s">
        <v>26</v>
      </c>
      <c r="Q217" t="s">
        <v>27</v>
      </c>
      <c r="R217">
        <v>6</v>
      </c>
      <c r="S217">
        <v>3</v>
      </c>
      <c r="T217" t="s">
        <v>28</v>
      </c>
      <c r="U217">
        <v>3</v>
      </c>
      <c r="V217">
        <v>3</v>
      </c>
      <c r="W217" t="s">
        <v>31</v>
      </c>
      <c r="X217">
        <v>3</v>
      </c>
      <c r="Y217">
        <v>18</v>
      </c>
      <c r="Z217">
        <v>3</v>
      </c>
      <c r="AA217">
        <v>3</v>
      </c>
      <c r="AB217">
        <v>16</v>
      </c>
      <c r="AC217">
        <v>0</v>
      </c>
    </row>
    <row r="218" spans="1:29" x14ac:dyDescent="0.35">
      <c r="A218">
        <v>30</v>
      </c>
      <c r="B218" t="s">
        <v>25</v>
      </c>
      <c r="C218" t="s">
        <v>27</v>
      </c>
      <c r="D218" s="4">
        <v>6696</v>
      </c>
      <c r="E218">
        <v>6</v>
      </c>
      <c r="F218">
        <v>1</v>
      </c>
      <c r="G218">
        <v>2</v>
      </c>
      <c r="H218" t="s">
        <v>32</v>
      </c>
      <c r="I218">
        <v>3</v>
      </c>
      <c r="J218" t="s">
        <v>29</v>
      </c>
      <c r="K218" s="5">
        <v>0.13</v>
      </c>
      <c r="L218" s="5">
        <v>0.08</v>
      </c>
      <c r="M218" s="6">
        <v>6.9999999999999993E-2</v>
      </c>
      <c r="N218">
        <v>1339.2</v>
      </c>
      <c r="O218">
        <v>4618</v>
      </c>
      <c r="P218" t="s">
        <v>33</v>
      </c>
      <c r="Q218" t="s">
        <v>27</v>
      </c>
      <c r="R218">
        <v>26</v>
      </c>
      <c r="S218">
        <v>4</v>
      </c>
      <c r="T218" t="s">
        <v>48</v>
      </c>
      <c r="U218">
        <v>2</v>
      </c>
      <c r="V218">
        <v>2</v>
      </c>
      <c r="W218" t="s">
        <v>31</v>
      </c>
      <c r="X218">
        <v>5</v>
      </c>
      <c r="Y218">
        <v>15</v>
      </c>
      <c r="Z218">
        <v>3</v>
      </c>
      <c r="AA218">
        <v>3</v>
      </c>
      <c r="AB218">
        <v>9</v>
      </c>
      <c r="AC218">
        <v>3</v>
      </c>
    </row>
    <row r="219" spans="1:29" x14ac:dyDescent="0.35">
      <c r="A219">
        <v>29</v>
      </c>
      <c r="B219" t="s">
        <v>25</v>
      </c>
      <c r="C219" t="s">
        <v>36</v>
      </c>
      <c r="D219" s="4">
        <v>2058</v>
      </c>
      <c r="E219">
        <v>6</v>
      </c>
      <c r="F219">
        <v>3</v>
      </c>
      <c r="G219">
        <v>2</v>
      </c>
      <c r="H219" t="s">
        <v>32</v>
      </c>
      <c r="I219">
        <v>3</v>
      </c>
      <c r="J219" t="s">
        <v>35</v>
      </c>
      <c r="K219" s="5">
        <v>0.11</v>
      </c>
      <c r="L219" s="5">
        <v>7.0000000000000007E-2</v>
      </c>
      <c r="M219" s="6">
        <v>4.0000000000000008E-2</v>
      </c>
      <c r="N219">
        <v>411.6</v>
      </c>
      <c r="O219">
        <v>3787</v>
      </c>
      <c r="P219" t="s">
        <v>26</v>
      </c>
      <c r="Q219" t="s">
        <v>34</v>
      </c>
      <c r="R219">
        <v>1</v>
      </c>
      <c r="S219">
        <v>3</v>
      </c>
      <c r="T219" t="s">
        <v>49</v>
      </c>
      <c r="U219">
        <v>3</v>
      </c>
      <c r="V219">
        <v>1</v>
      </c>
      <c r="W219" t="s">
        <v>31</v>
      </c>
      <c r="X219">
        <v>0</v>
      </c>
      <c r="Y219">
        <v>14</v>
      </c>
      <c r="Z219">
        <v>3</v>
      </c>
      <c r="AA219">
        <v>4</v>
      </c>
      <c r="AB219">
        <v>7</v>
      </c>
      <c r="AC219">
        <v>2</v>
      </c>
    </row>
    <row r="220" spans="1:29" x14ac:dyDescent="0.35">
      <c r="A220">
        <v>45</v>
      </c>
      <c r="B220" t="s">
        <v>32</v>
      </c>
      <c r="C220" t="s">
        <v>27</v>
      </c>
      <c r="D220" s="4">
        <v>8865</v>
      </c>
      <c r="E220">
        <v>19</v>
      </c>
      <c r="F220">
        <v>4</v>
      </c>
      <c r="G220">
        <v>3</v>
      </c>
      <c r="H220" t="s">
        <v>32</v>
      </c>
      <c r="I220">
        <v>4</v>
      </c>
      <c r="J220" t="s">
        <v>29</v>
      </c>
      <c r="K220" s="5">
        <v>0.08</v>
      </c>
      <c r="L220" s="5">
        <v>0.08</v>
      </c>
      <c r="M220" s="6">
        <v>0.03</v>
      </c>
      <c r="N220">
        <v>1773</v>
      </c>
      <c r="O220">
        <v>2878</v>
      </c>
      <c r="P220" t="s">
        <v>44</v>
      </c>
      <c r="Q220" t="s">
        <v>27</v>
      </c>
      <c r="R220">
        <v>6</v>
      </c>
      <c r="S220">
        <v>3</v>
      </c>
      <c r="T220" t="s">
        <v>40</v>
      </c>
      <c r="U220">
        <v>2</v>
      </c>
      <c r="V220">
        <v>3</v>
      </c>
      <c r="W220" t="s">
        <v>31</v>
      </c>
      <c r="X220">
        <v>6</v>
      </c>
      <c r="Y220">
        <v>12</v>
      </c>
      <c r="Z220">
        <v>3</v>
      </c>
      <c r="AA220">
        <v>4</v>
      </c>
      <c r="AB220">
        <v>23</v>
      </c>
      <c r="AC220">
        <v>7</v>
      </c>
    </row>
    <row r="221" spans="1:29" x14ac:dyDescent="0.35">
      <c r="A221">
        <v>54</v>
      </c>
      <c r="B221" t="s">
        <v>32</v>
      </c>
      <c r="C221" t="s">
        <v>27</v>
      </c>
      <c r="D221" s="4">
        <v>5940</v>
      </c>
      <c r="E221">
        <v>6</v>
      </c>
      <c r="F221">
        <v>1</v>
      </c>
      <c r="G221">
        <v>3</v>
      </c>
      <c r="H221" t="s">
        <v>32</v>
      </c>
      <c r="I221">
        <v>4</v>
      </c>
      <c r="J221" t="s">
        <v>29</v>
      </c>
      <c r="K221" s="5">
        <v>0.12</v>
      </c>
      <c r="L221" s="5">
        <v>7.0000000000000007E-2</v>
      </c>
      <c r="M221" s="6">
        <v>1.0000000000000009E-2</v>
      </c>
      <c r="N221">
        <v>1188</v>
      </c>
      <c r="O221">
        <v>3581</v>
      </c>
      <c r="P221" t="s">
        <v>26</v>
      </c>
      <c r="Q221" t="s">
        <v>27</v>
      </c>
      <c r="R221">
        <v>3</v>
      </c>
      <c r="S221">
        <v>3</v>
      </c>
      <c r="T221" t="s">
        <v>48</v>
      </c>
      <c r="U221">
        <v>3</v>
      </c>
      <c r="V221">
        <v>2</v>
      </c>
      <c r="W221" t="s">
        <v>37</v>
      </c>
      <c r="X221">
        <v>2</v>
      </c>
      <c r="Y221">
        <v>14</v>
      </c>
      <c r="Z221">
        <v>3</v>
      </c>
      <c r="AA221">
        <v>4</v>
      </c>
      <c r="AB221">
        <v>16</v>
      </c>
      <c r="AC221">
        <v>2</v>
      </c>
    </row>
    <row r="222" spans="1:29" x14ac:dyDescent="0.35">
      <c r="A222">
        <v>36</v>
      </c>
      <c r="B222" t="s">
        <v>32</v>
      </c>
      <c r="C222" t="s">
        <v>39</v>
      </c>
      <c r="D222" s="4">
        <v>5914</v>
      </c>
      <c r="E222">
        <v>13</v>
      </c>
      <c r="F222">
        <v>2</v>
      </c>
      <c r="G222">
        <v>4</v>
      </c>
      <c r="H222" t="s">
        <v>32</v>
      </c>
      <c r="I222">
        <v>4</v>
      </c>
      <c r="J222" t="s">
        <v>35</v>
      </c>
      <c r="K222" s="5">
        <v>0.13</v>
      </c>
      <c r="L222" s="5">
        <v>0.1</v>
      </c>
      <c r="M222" s="6">
        <v>0.05</v>
      </c>
      <c r="N222">
        <v>1182.8</v>
      </c>
      <c r="O222">
        <v>3856</v>
      </c>
      <c r="P222" t="s">
        <v>26</v>
      </c>
      <c r="Q222" t="s">
        <v>34</v>
      </c>
      <c r="R222">
        <v>5</v>
      </c>
      <c r="S222">
        <v>2</v>
      </c>
      <c r="T222" t="s">
        <v>28</v>
      </c>
      <c r="U222">
        <v>3</v>
      </c>
      <c r="V222">
        <v>2</v>
      </c>
      <c r="W222" t="s">
        <v>31</v>
      </c>
      <c r="X222">
        <v>8</v>
      </c>
      <c r="Y222">
        <v>16</v>
      </c>
      <c r="Z222">
        <v>3</v>
      </c>
      <c r="AA222">
        <v>4</v>
      </c>
      <c r="AB222">
        <v>16</v>
      </c>
      <c r="AC222">
        <v>11</v>
      </c>
    </row>
    <row r="223" spans="1:29" x14ac:dyDescent="0.35">
      <c r="A223">
        <v>33</v>
      </c>
      <c r="B223" t="s">
        <v>32</v>
      </c>
      <c r="C223" t="s">
        <v>36</v>
      </c>
      <c r="D223" s="4">
        <v>2622</v>
      </c>
      <c r="E223">
        <v>3</v>
      </c>
      <c r="F223">
        <v>2</v>
      </c>
      <c r="G223">
        <v>3</v>
      </c>
      <c r="H223" t="s">
        <v>32</v>
      </c>
      <c r="I223">
        <v>3</v>
      </c>
      <c r="J223" t="s">
        <v>29</v>
      </c>
      <c r="K223" s="5">
        <v>0.1</v>
      </c>
      <c r="L223" s="5">
        <v>7.0000000000000007E-2</v>
      </c>
      <c r="M223" s="6">
        <v>-9.999999999999995E-3</v>
      </c>
      <c r="N223">
        <v>524.4</v>
      </c>
      <c r="O223">
        <v>2203</v>
      </c>
      <c r="P223" t="s">
        <v>26</v>
      </c>
      <c r="Q223" t="s">
        <v>34</v>
      </c>
      <c r="R223">
        <v>4</v>
      </c>
      <c r="S223">
        <v>4</v>
      </c>
      <c r="T223" t="s">
        <v>40</v>
      </c>
      <c r="U223">
        <v>2</v>
      </c>
      <c r="V223">
        <v>1</v>
      </c>
      <c r="W223" t="s">
        <v>37</v>
      </c>
      <c r="X223">
        <v>6</v>
      </c>
      <c r="Y223">
        <v>21</v>
      </c>
      <c r="Z223">
        <v>4</v>
      </c>
      <c r="AA223">
        <v>4</v>
      </c>
      <c r="AB223">
        <v>7</v>
      </c>
      <c r="AC223">
        <v>2</v>
      </c>
    </row>
    <row r="224" spans="1:29" x14ac:dyDescent="0.35">
      <c r="A224">
        <v>37</v>
      </c>
      <c r="B224" t="s">
        <v>32</v>
      </c>
      <c r="C224" t="s">
        <v>63</v>
      </c>
      <c r="D224" s="4">
        <v>12185</v>
      </c>
      <c r="E224">
        <v>10</v>
      </c>
      <c r="F224">
        <v>4</v>
      </c>
      <c r="G224">
        <v>3</v>
      </c>
      <c r="H224" t="s">
        <v>25</v>
      </c>
      <c r="I224">
        <v>2</v>
      </c>
      <c r="J224" t="s">
        <v>35</v>
      </c>
      <c r="K224" s="5">
        <v>0.12</v>
      </c>
      <c r="L224" s="5">
        <v>0.11</v>
      </c>
      <c r="M224" s="6">
        <v>3.0000000000000013E-2</v>
      </c>
      <c r="N224">
        <v>2437</v>
      </c>
      <c r="O224">
        <v>1298</v>
      </c>
      <c r="P224" t="s">
        <v>33</v>
      </c>
      <c r="Q224" t="s">
        <v>34</v>
      </c>
      <c r="R224">
        <v>11</v>
      </c>
      <c r="S224">
        <v>3</v>
      </c>
      <c r="T224" t="s">
        <v>38</v>
      </c>
      <c r="U224">
        <v>3</v>
      </c>
      <c r="V224">
        <v>3</v>
      </c>
      <c r="W224" t="s">
        <v>41</v>
      </c>
      <c r="X224">
        <v>1</v>
      </c>
      <c r="Y224">
        <v>14</v>
      </c>
      <c r="Z224">
        <v>3</v>
      </c>
      <c r="AA224">
        <v>3</v>
      </c>
      <c r="AB224">
        <v>10</v>
      </c>
      <c r="AC224">
        <v>8</v>
      </c>
    </row>
    <row r="225" spans="1:29" x14ac:dyDescent="0.35">
      <c r="A225">
        <v>38</v>
      </c>
      <c r="B225" t="s">
        <v>32</v>
      </c>
      <c r="C225" t="s">
        <v>27</v>
      </c>
      <c r="D225" s="4">
        <v>10609</v>
      </c>
      <c r="E225">
        <v>16</v>
      </c>
      <c r="F225">
        <v>3</v>
      </c>
      <c r="G225">
        <v>2</v>
      </c>
      <c r="H225" t="s">
        <v>32</v>
      </c>
      <c r="I225">
        <v>1</v>
      </c>
      <c r="J225" t="s">
        <v>35</v>
      </c>
      <c r="K225" s="5">
        <v>0.15</v>
      </c>
      <c r="L225" s="5">
        <v>0.08</v>
      </c>
      <c r="M225" s="6">
        <v>2.0000000000000004E-2</v>
      </c>
      <c r="N225">
        <v>2121.8000000000002</v>
      </c>
      <c r="O225">
        <v>2807</v>
      </c>
      <c r="P225" t="s">
        <v>26</v>
      </c>
      <c r="Q225" t="s">
        <v>27</v>
      </c>
      <c r="R225">
        <v>3</v>
      </c>
      <c r="S225">
        <v>3</v>
      </c>
      <c r="T225" t="s">
        <v>28</v>
      </c>
      <c r="U225">
        <v>3</v>
      </c>
      <c r="V225">
        <v>3</v>
      </c>
      <c r="W225" t="s">
        <v>41</v>
      </c>
      <c r="X225">
        <v>0</v>
      </c>
      <c r="Y225">
        <v>12</v>
      </c>
      <c r="Z225">
        <v>3</v>
      </c>
      <c r="AA225">
        <v>3</v>
      </c>
      <c r="AB225">
        <v>17</v>
      </c>
      <c r="AC225">
        <v>10</v>
      </c>
    </row>
    <row r="226" spans="1:29" x14ac:dyDescent="0.35">
      <c r="A226">
        <v>31</v>
      </c>
      <c r="B226" t="s">
        <v>32</v>
      </c>
      <c r="C226" t="s">
        <v>42</v>
      </c>
      <c r="D226" s="4">
        <v>4345</v>
      </c>
      <c r="E226">
        <v>5</v>
      </c>
      <c r="F226">
        <v>3</v>
      </c>
      <c r="G226">
        <v>3</v>
      </c>
      <c r="H226" t="s">
        <v>32</v>
      </c>
      <c r="I226">
        <v>3</v>
      </c>
      <c r="J226" t="s">
        <v>35</v>
      </c>
      <c r="K226" s="5">
        <v>0.1</v>
      </c>
      <c r="L226" s="5">
        <v>0.1</v>
      </c>
      <c r="M226" s="6">
        <v>2.0000000000000004E-2</v>
      </c>
      <c r="N226">
        <v>869</v>
      </c>
      <c r="O226">
        <v>3781</v>
      </c>
      <c r="P226" t="s">
        <v>44</v>
      </c>
      <c r="Q226" t="s">
        <v>34</v>
      </c>
      <c r="R226">
        <v>1</v>
      </c>
      <c r="S226">
        <v>4</v>
      </c>
      <c r="T226" t="s">
        <v>40</v>
      </c>
      <c r="U226">
        <v>1</v>
      </c>
      <c r="V226">
        <v>2</v>
      </c>
      <c r="W226" t="s">
        <v>37</v>
      </c>
      <c r="X226">
        <v>0</v>
      </c>
      <c r="Y226">
        <v>12</v>
      </c>
      <c r="Z226">
        <v>3</v>
      </c>
      <c r="AA226">
        <v>4</v>
      </c>
      <c r="AB226">
        <v>6</v>
      </c>
      <c r="AC226">
        <v>4</v>
      </c>
    </row>
    <row r="227" spans="1:29" x14ac:dyDescent="0.35">
      <c r="A227">
        <v>59</v>
      </c>
      <c r="B227" t="s">
        <v>32</v>
      </c>
      <c r="C227" t="s">
        <v>36</v>
      </c>
      <c r="D227" s="4">
        <v>2177</v>
      </c>
      <c r="E227">
        <v>1</v>
      </c>
      <c r="F227">
        <v>4</v>
      </c>
      <c r="G227">
        <v>3</v>
      </c>
      <c r="H227" t="s">
        <v>32</v>
      </c>
      <c r="I227">
        <v>3</v>
      </c>
      <c r="J227" t="s">
        <v>35</v>
      </c>
      <c r="K227" s="5">
        <v>0.08</v>
      </c>
      <c r="L227" s="5">
        <v>0.11</v>
      </c>
      <c r="M227" s="6">
        <v>9.999999999999995E-3</v>
      </c>
      <c r="N227">
        <v>435.40000000000003</v>
      </c>
      <c r="O227">
        <v>1704</v>
      </c>
      <c r="P227" t="s">
        <v>26</v>
      </c>
      <c r="Q227" t="s">
        <v>34</v>
      </c>
      <c r="R227">
        <v>3</v>
      </c>
      <c r="S227">
        <v>3</v>
      </c>
      <c r="T227" t="s">
        <v>28</v>
      </c>
      <c r="U227">
        <v>2</v>
      </c>
      <c r="V227">
        <v>1</v>
      </c>
      <c r="W227" t="s">
        <v>37</v>
      </c>
      <c r="X227">
        <v>3</v>
      </c>
      <c r="Y227">
        <v>17</v>
      </c>
      <c r="Z227">
        <v>3</v>
      </c>
      <c r="AA227">
        <v>1</v>
      </c>
      <c r="AB227">
        <v>7</v>
      </c>
      <c r="AC227">
        <v>0</v>
      </c>
    </row>
    <row r="228" spans="1:29" x14ac:dyDescent="0.35">
      <c r="A228">
        <v>37</v>
      </c>
      <c r="B228" t="s">
        <v>32</v>
      </c>
      <c r="C228" t="s">
        <v>46</v>
      </c>
      <c r="D228" s="4">
        <v>2793</v>
      </c>
      <c r="E228">
        <v>9</v>
      </c>
      <c r="F228">
        <v>4</v>
      </c>
      <c r="G228">
        <v>3</v>
      </c>
      <c r="H228" t="s">
        <v>32</v>
      </c>
      <c r="I228">
        <v>1</v>
      </c>
      <c r="J228" t="s">
        <v>35</v>
      </c>
      <c r="K228" s="5">
        <v>0.11</v>
      </c>
      <c r="L228" s="5">
        <v>0.1</v>
      </c>
      <c r="M228" s="6">
        <v>0.03</v>
      </c>
      <c r="N228">
        <v>558.6</v>
      </c>
      <c r="O228">
        <v>917</v>
      </c>
      <c r="P228" t="s">
        <v>33</v>
      </c>
      <c r="Q228" t="s">
        <v>27</v>
      </c>
      <c r="R228">
        <v>4</v>
      </c>
      <c r="S228">
        <v>4</v>
      </c>
      <c r="T228" t="s">
        <v>48</v>
      </c>
      <c r="U228">
        <v>3</v>
      </c>
      <c r="V228">
        <v>1</v>
      </c>
      <c r="W228" t="s">
        <v>41</v>
      </c>
      <c r="X228">
        <v>4</v>
      </c>
      <c r="Y228">
        <v>17</v>
      </c>
      <c r="Z228">
        <v>3</v>
      </c>
      <c r="AA228">
        <v>3</v>
      </c>
      <c r="AB228">
        <v>13</v>
      </c>
      <c r="AC228">
        <v>8</v>
      </c>
    </row>
    <row r="229" spans="1:29" x14ac:dyDescent="0.35">
      <c r="A229">
        <v>29</v>
      </c>
      <c r="B229" t="s">
        <v>32</v>
      </c>
      <c r="C229" t="s">
        <v>27</v>
      </c>
      <c r="D229" s="4">
        <v>7918</v>
      </c>
      <c r="E229">
        <v>11</v>
      </c>
      <c r="F229">
        <v>4</v>
      </c>
      <c r="G229">
        <v>3</v>
      </c>
      <c r="H229" t="s">
        <v>32</v>
      </c>
      <c r="I229">
        <v>2</v>
      </c>
      <c r="J229" t="s">
        <v>29</v>
      </c>
      <c r="K229" s="5">
        <v>0.14000000000000001</v>
      </c>
      <c r="L229" s="5">
        <v>0.09</v>
      </c>
      <c r="M229" s="6">
        <v>0.03</v>
      </c>
      <c r="N229">
        <v>1583.6000000000001</v>
      </c>
      <c r="O229">
        <v>1838</v>
      </c>
      <c r="P229" t="s">
        <v>33</v>
      </c>
      <c r="Q229" t="s">
        <v>27</v>
      </c>
      <c r="R229">
        <v>1</v>
      </c>
      <c r="S229">
        <v>1</v>
      </c>
      <c r="T229" t="s">
        <v>40</v>
      </c>
      <c r="U229">
        <v>3</v>
      </c>
      <c r="V229">
        <v>3</v>
      </c>
      <c r="W229" t="s">
        <v>37</v>
      </c>
      <c r="X229">
        <v>1</v>
      </c>
      <c r="Y229">
        <v>14</v>
      </c>
      <c r="Z229">
        <v>3</v>
      </c>
      <c r="AA229">
        <v>4</v>
      </c>
      <c r="AB229">
        <v>11</v>
      </c>
      <c r="AC229">
        <v>10</v>
      </c>
    </row>
    <row r="230" spans="1:29" x14ac:dyDescent="0.35">
      <c r="A230">
        <v>35</v>
      </c>
      <c r="B230" t="s">
        <v>32</v>
      </c>
      <c r="C230" t="s">
        <v>27</v>
      </c>
      <c r="D230" s="4">
        <v>8789</v>
      </c>
      <c r="E230">
        <v>10</v>
      </c>
      <c r="F230">
        <v>3</v>
      </c>
      <c r="G230">
        <v>4</v>
      </c>
      <c r="H230" t="s">
        <v>32</v>
      </c>
      <c r="I230">
        <v>3</v>
      </c>
      <c r="J230" t="s">
        <v>29</v>
      </c>
      <c r="K230" s="5">
        <v>0.11</v>
      </c>
      <c r="L230" s="5">
        <v>0.09</v>
      </c>
      <c r="M230" s="6">
        <v>0.06</v>
      </c>
      <c r="N230">
        <v>1757.8000000000002</v>
      </c>
      <c r="O230">
        <v>4769</v>
      </c>
      <c r="P230" t="s">
        <v>33</v>
      </c>
      <c r="Q230" t="s">
        <v>27</v>
      </c>
      <c r="R230">
        <v>1</v>
      </c>
      <c r="S230">
        <v>3</v>
      </c>
      <c r="T230" t="s">
        <v>48</v>
      </c>
      <c r="U230">
        <v>3</v>
      </c>
      <c r="V230">
        <v>3</v>
      </c>
      <c r="W230" t="s">
        <v>31</v>
      </c>
      <c r="X230">
        <v>1</v>
      </c>
      <c r="Y230">
        <v>14</v>
      </c>
      <c r="Z230">
        <v>3</v>
      </c>
      <c r="AA230">
        <v>1</v>
      </c>
      <c r="AB230">
        <v>10</v>
      </c>
      <c r="AC230">
        <v>7</v>
      </c>
    </row>
    <row r="231" spans="1:29" x14ac:dyDescent="0.35">
      <c r="A231">
        <v>29</v>
      </c>
      <c r="B231" t="s">
        <v>25</v>
      </c>
      <c r="C231" t="s">
        <v>36</v>
      </c>
      <c r="D231" s="4">
        <v>2389</v>
      </c>
      <c r="E231">
        <v>4</v>
      </c>
      <c r="F231">
        <v>4</v>
      </c>
      <c r="G231">
        <v>2</v>
      </c>
      <c r="H231" t="s">
        <v>25</v>
      </c>
      <c r="I231">
        <v>3</v>
      </c>
      <c r="J231" t="s">
        <v>35</v>
      </c>
      <c r="K231" s="5">
        <v>0.12</v>
      </c>
      <c r="L231" s="5">
        <v>0.09</v>
      </c>
      <c r="M231" s="6">
        <v>2.0000000000000004E-2</v>
      </c>
      <c r="N231">
        <v>477.8</v>
      </c>
      <c r="O231">
        <v>4086</v>
      </c>
      <c r="P231" t="s">
        <v>26</v>
      </c>
      <c r="Q231" t="s">
        <v>34</v>
      </c>
      <c r="R231">
        <v>18</v>
      </c>
      <c r="S231">
        <v>1</v>
      </c>
      <c r="T231" t="s">
        <v>40</v>
      </c>
      <c r="U231">
        <v>2</v>
      </c>
      <c r="V231">
        <v>1</v>
      </c>
      <c r="W231" t="s">
        <v>31</v>
      </c>
      <c r="X231">
        <v>1</v>
      </c>
      <c r="Y231">
        <v>13</v>
      </c>
      <c r="Z231">
        <v>3</v>
      </c>
      <c r="AA231">
        <v>3</v>
      </c>
      <c r="AB231">
        <v>4</v>
      </c>
      <c r="AC231">
        <v>3</v>
      </c>
    </row>
    <row r="232" spans="1:29" x14ac:dyDescent="0.35">
      <c r="A232">
        <v>52</v>
      </c>
      <c r="B232" t="s">
        <v>32</v>
      </c>
      <c r="C232" t="s">
        <v>39</v>
      </c>
      <c r="D232" s="4">
        <v>3212</v>
      </c>
      <c r="E232">
        <v>2</v>
      </c>
      <c r="F232">
        <v>4</v>
      </c>
      <c r="G232">
        <v>2</v>
      </c>
      <c r="H232" t="s">
        <v>32</v>
      </c>
      <c r="I232">
        <v>3</v>
      </c>
      <c r="J232" t="s">
        <v>29</v>
      </c>
      <c r="K232" s="5">
        <v>0.09</v>
      </c>
      <c r="L232" s="5">
        <v>0.09</v>
      </c>
      <c r="M232" s="6">
        <v>5.0000000000000017E-2</v>
      </c>
      <c r="N232">
        <v>642.40000000000009</v>
      </c>
      <c r="O232">
        <v>1660</v>
      </c>
      <c r="P232" t="s">
        <v>26</v>
      </c>
      <c r="Q232" t="s">
        <v>34</v>
      </c>
      <c r="R232">
        <v>2</v>
      </c>
      <c r="S232">
        <v>3</v>
      </c>
      <c r="T232" t="s">
        <v>28</v>
      </c>
      <c r="U232">
        <v>2</v>
      </c>
      <c r="V232">
        <v>1</v>
      </c>
      <c r="W232" t="s">
        <v>31</v>
      </c>
      <c r="X232">
        <v>7</v>
      </c>
      <c r="Y232">
        <v>15</v>
      </c>
      <c r="Z232">
        <v>3</v>
      </c>
      <c r="AA232">
        <v>2</v>
      </c>
      <c r="AB232">
        <v>6</v>
      </c>
      <c r="AC232">
        <v>2</v>
      </c>
    </row>
    <row r="233" spans="1:29" x14ac:dyDescent="0.35">
      <c r="A233">
        <v>42</v>
      </c>
      <c r="B233" t="s">
        <v>32</v>
      </c>
      <c r="C233" t="s">
        <v>62</v>
      </c>
      <c r="D233" s="4">
        <v>19232</v>
      </c>
      <c r="E233">
        <v>22</v>
      </c>
      <c r="F233">
        <v>4</v>
      </c>
      <c r="G233">
        <v>3</v>
      </c>
      <c r="H233" t="s">
        <v>32</v>
      </c>
      <c r="I233">
        <v>3</v>
      </c>
      <c r="J233" t="s">
        <v>35</v>
      </c>
      <c r="K233" s="5">
        <v>0.09</v>
      </c>
      <c r="L233" s="5">
        <v>0.1</v>
      </c>
      <c r="M233" s="6">
        <v>1.999999999999999E-2</v>
      </c>
      <c r="N233">
        <v>3846.4</v>
      </c>
      <c r="O233">
        <v>3129</v>
      </c>
      <c r="P233" t="s">
        <v>26</v>
      </c>
      <c r="Q233" t="s">
        <v>34</v>
      </c>
      <c r="R233">
        <v>4</v>
      </c>
      <c r="S233">
        <v>2</v>
      </c>
      <c r="T233" t="s">
        <v>49</v>
      </c>
      <c r="U233">
        <v>3</v>
      </c>
      <c r="V233">
        <v>5</v>
      </c>
      <c r="W233" t="s">
        <v>37</v>
      </c>
      <c r="X233">
        <v>1</v>
      </c>
      <c r="Y233">
        <v>11</v>
      </c>
      <c r="Z233">
        <v>3</v>
      </c>
      <c r="AA233">
        <v>4</v>
      </c>
      <c r="AB233">
        <v>22</v>
      </c>
      <c r="AC233">
        <v>17</v>
      </c>
    </row>
    <row r="234" spans="1:29" x14ac:dyDescent="0.35">
      <c r="A234">
        <v>59</v>
      </c>
      <c r="B234" t="s">
        <v>32</v>
      </c>
      <c r="C234" t="s">
        <v>50</v>
      </c>
      <c r="D234" s="4">
        <v>2267</v>
      </c>
      <c r="E234">
        <v>2</v>
      </c>
      <c r="F234">
        <v>3</v>
      </c>
      <c r="G234">
        <v>2</v>
      </c>
      <c r="H234" t="s">
        <v>32</v>
      </c>
      <c r="I234">
        <v>2</v>
      </c>
      <c r="J234" t="s">
        <v>35</v>
      </c>
      <c r="K234" s="5">
        <v>0.09</v>
      </c>
      <c r="L234" s="5">
        <v>0.1</v>
      </c>
      <c r="M234" s="6">
        <v>1.999999999999999E-2</v>
      </c>
      <c r="N234">
        <v>453.40000000000003</v>
      </c>
      <c r="O234">
        <v>2991</v>
      </c>
      <c r="P234" t="s">
        <v>26</v>
      </c>
      <c r="Q234" t="s">
        <v>50</v>
      </c>
      <c r="R234">
        <v>6</v>
      </c>
      <c r="S234">
        <v>2</v>
      </c>
      <c r="T234" t="s">
        <v>40</v>
      </c>
      <c r="U234">
        <v>3</v>
      </c>
      <c r="V234">
        <v>1</v>
      </c>
      <c r="W234" t="s">
        <v>37</v>
      </c>
      <c r="X234">
        <v>8</v>
      </c>
      <c r="Y234">
        <v>17</v>
      </c>
      <c r="Z234">
        <v>3</v>
      </c>
      <c r="AA234">
        <v>4</v>
      </c>
      <c r="AB234">
        <v>7</v>
      </c>
      <c r="AC234">
        <v>2</v>
      </c>
    </row>
    <row r="235" spans="1:29" x14ac:dyDescent="0.35">
      <c r="A235">
        <v>50</v>
      </c>
      <c r="B235" t="s">
        <v>32</v>
      </c>
      <c r="C235" t="s">
        <v>62</v>
      </c>
      <c r="D235" s="4">
        <v>19517</v>
      </c>
      <c r="E235">
        <v>7</v>
      </c>
      <c r="F235">
        <v>4</v>
      </c>
      <c r="G235">
        <v>2</v>
      </c>
      <c r="H235" t="s">
        <v>32</v>
      </c>
      <c r="I235">
        <v>4</v>
      </c>
      <c r="J235" t="s">
        <v>29</v>
      </c>
      <c r="K235" s="5">
        <v>0.1</v>
      </c>
      <c r="L235" s="5">
        <v>0.09</v>
      </c>
      <c r="M235" s="6">
        <v>6.0000000000000012E-2</v>
      </c>
      <c r="N235">
        <v>3903.4</v>
      </c>
      <c r="O235">
        <v>2728</v>
      </c>
      <c r="P235" t="s">
        <v>26</v>
      </c>
      <c r="Q235" t="s">
        <v>27</v>
      </c>
      <c r="R235">
        <v>1</v>
      </c>
      <c r="S235">
        <v>4</v>
      </c>
      <c r="T235" t="s">
        <v>40</v>
      </c>
      <c r="U235">
        <v>3</v>
      </c>
      <c r="V235">
        <v>5</v>
      </c>
      <c r="W235" t="s">
        <v>41</v>
      </c>
      <c r="X235">
        <v>3</v>
      </c>
      <c r="Y235">
        <v>11</v>
      </c>
      <c r="Z235">
        <v>3</v>
      </c>
      <c r="AA235">
        <v>3</v>
      </c>
      <c r="AB235">
        <v>32</v>
      </c>
      <c r="AC235">
        <v>0</v>
      </c>
    </row>
    <row r="236" spans="1:29" x14ac:dyDescent="0.35">
      <c r="A236">
        <v>33</v>
      </c>
      <c r="B236" t="s">
        <v>25</v>
      </c>
      <c r="C236" t="s">
        <v>39</v>
      </c>
      <c r="D236" s="4">
        <v>2436</v>
      </c>
      <c r="E236">
        <v>5</v>
      </c>
      <c r="F236">
        <v>4</v>
      </c>
      <c r="G236">
        <v>1</v>
      </c>
      <c r="H236" t="s">
        <v>25</v>
      </c>
      <c r="I236">
        <v>3</v>
      </c>
      <c r="J236" t="s">
        <v>35</v>
      </c>
      <c r="K236" s="5">
        <v>0.14000000000000001</v>
      </c>
      <c r="L236" s="5">
        <v>7.0000000000000007E-2</v>
      </c>
      <c r="M236" s="6">
        <v>-9.999999999999995E-3</v>
      </c>
      <c r="N236">
        <v>487.20000000000005</v>
      </c>
      <c r="O236">
        <v>1579</v>
      </c>
      <c r="P236" t="s">
        <v>26</v>
      </c>
      <c r="Q236" t="s">
        <v>34</v>
      </c>
      <c r="R236">
        <v>14</v>
      </c>
      <c r="S236">
        <v>3</v>
      </c>
      <c r="T236" t="s">
        <v>40</v>
      </c>
      <c r="U236">
        <v>3</v>
      </c>
      <c r="V236">
        <v>1</v>
      </c>
      <c r="W236" t="s">
        <v>37</v>
      </c>
      <c r="X236">
        <v>5</v>
      </c>
      <c r="Y236">
        <v>13</v>
      </c>
      <c r="Z236">
        <v>3</v>
      </c>
      <c r="AA236">
        <v>3</v>
      </c>
      <c r="AB236">
        <v>8</v>
      </c>
      <c r="AC236">
        <v>4</v>
      </c>
    </row>
    <row r="237" spans="1:29" x14ac:dyDescent="0.35">
      <c r="A237">
        <v>43</v>
      </c>
      <c r="B237" t="s">
        <v>32</v>
      </c>
      <c r="C237" t="s">
        <v>62</v>
      </c>
      <c r="D237" s="4">
        <v>16064</v>
      </c>
      <c r="E237">
        <v>17</v>
      </c>
      <c r="F237">
        <v>4</v>
      </c>
      <c r="G237">
        <v>3</v>
      </c>
      <c r="H237" t="s">
        <v>25</v>
      </c>
      <c r="I237">
        <v>4</v>
      </c>
      <c r="J237" t="s">
        <v>29</v>
      </c>
      <c r="K237" s="5">
        <v>0.08</v>
      </c>
      <c r="L237" s="5">
        <v>0.11</v>
      </c>
      <c r="M237" s="6">
        <v>1.0000000000000009E-2</v>
      </c>
      <c r="N237">
        <v>3212.8</v>
      </c>
      <c r="O237">
        <v>3635</v>
      </c>
      <c r="P237" t="s">
        <v>26</v>
      </c>
      <c r="Q237" t="s">
        <v>27</v>
      </c>
      <c r="R237">
        <v>16</v>
      </c>
      <c r="S237">
        <v>3</v>
      </c>
      <c r="T237" t="s">
        <v>48</v>
      </c>
      <c r="U237">
        <v>3</v>
      </c>
      <c r="V237">
        <v>4</v>
      </c>
      <c r="W237" t="s">
        <v>37</v>
      </c>
      <c r="X237">
        <v>5</v>
      </c>
      <c r="Y237">
        <v>22</v>
      </c>
      <c r="Z237">
        <v>4</v>
      </c>
      <c r="AA237">
        <v>3</v>
      </c>
      <c r="AB237">
        <v>22</v>
      </c>
      <c r="AC237">
        <v>13</v>
      </c>
    </row>
    <row r="238" spans="1:29" x14ac:dyDescent="0.35">
      <c r="A238">
        <v>33</v>
      </c>
      <c r="B238" t="s">
        <v>25</v>
      </c>
      <c r="C238" t="s">
        <v>39</v>
      </c>
      <c r="D238" s="4">
        <v>2707</v>
      </c>
      <c r="E238">
        <v>9</v>
      </c>
      <c r="F238">
        <v>1</v>
      </c>
      <c r="G238">
        <v>4</v>
      </c>
      <c r="H238" t="s">
        <v>32</v>
      </c>
      <c r="I238">
        <v>1</v>
      </c>
      <c r="J238" t="s">
        <v>29</v>
      </c>
      <c r="K238" s="5">
        <v>0.14000000000000001</v>
      </c>
      <c r="L238" s="5">
        <v>0.1</v>
      </c>
      <c r="M238" s="6">
        <v>4.0000000000000008E-2</v>
      </c>
      <c r="N238">
        <v>541.4</v>
      </c>
      <c r="O238">
        <v>3494</v>
      </c>
      <c r="P238" t="s">
        <v>26</v>
      </c>
      <c r="Q238" t="s">
        <v>34</v>
      </c>
      <c r="R238">
        <v>2</v>
      </c>
      <c r="S238">
        <v>2</v>
      </c>
      <c r="T238" t="s">
        <v>28</v>
      </c>
      <c r="U238">
        <v>3</v>
      </c>
      <c r="V238">
        <v>1</v>
      </c>
      <c r="W238" t="s">
        <v>37</v>
      </c>
      <c r="X238">
        <v>7</v>
      </c>
      <c r="Y238">
        <v>20</v>
      </c>
      <c r="Z238">
        <v>4</v>
      </c>
      <c r="AA238">
        <v>1</v>
      </c>
      <c r="AB238">
        <v>13</v>
      </c>
      <c r="AC238">
        <v>7</v>
      </c>
    </row>
    <row r="239" spans="1:29" x14ac:dyDescent="0.35">
      <c r="A239">
        <v>52</v>
      </c>
      <c r="B239" t="s">
        <v>32</v>
      </c>
      <c r="C239" t="s">
        <v>62</v>
      </c>
      <c r="D239" s="4">
        <v>19068</v>
      </c>
      <c r="E239">
        <v>33</v>
      </c>
      <c r="F239">
        <v>3</v>
      </c>
      <c r="G239">
        <v>4</v>
      </c>
      <c r="H239" t="s">
        <v>25</v>
      </c>
      <c r="I239">
        <v>1</v>
      </c>
      <c r="J239" t="s">
        <v>35</v>
      </c>
      <c r="K239" s="5">
        <v>0.15</v>
      </c>
      <c r="L239" s="5">
        <v>0.11</v>
      </c>
      <c r="M239" s="6">
        <v>7.0000000000000007E-2</v>
      </c>
      <c r="N239">
        <v>3813.6000000000004</v>
      </c>
      <c r="O239">
        <v>1731</v>
      </c>
      <c r="P239" t="s">
        <v>44</v>
      </c>
      <c r="Q239" t="s">
        <v>27</v>
      </c>
      <c r="R239">
        <v>2</v>
      </c>
      <c r="S239">
        <v>4</v>
      </c>
      <c r="T239" t="s">
        <v>28</v>
      </c>
      <c r="U239">
        <v>2</v>
      </c>
      <c r="V239">
        <v>5</v>
      </c>
      <c r="W239" t="s">
        <v>31</v>
      </c>
      <c r="X239">
        <v>1</v>
      </c>
      <c r="Y239">
        <v>18</v>
      </c>
      <c r="Z239">
        <v>3</v>
      </c>
      <c r="AA239">
        <v>4</v>
      </c>
      <c r="AB239">
        <v>33</v>
      </c>
      <c r="AC239">
        <v>7</v>
      </c>
    </row>
    <row r="240" spans="1:29" x14ac:dyDescent="0.35">
      <c r="A240">
        <v>32</v>
      </c>
      <c r="B240" t="s">
        <v>32</v>
      </c>
      <c r="C240" t="s">
        <v>46</v>
      </c>
      <c r="D240" s="4">
        <v>3931</v>
      </c>
      <c r="E240">
        <v>4</v>
      </c>
      <c r="F240">
        <v>2</v>
      </c>
      <c r="G240">
        <v>3</v>
      </c>
      <c r="H240" t="s">
        <v>32</v>
      </c>
      <c r="I240">
        <v>3</v>
      </c>
      <c r="J240" t="s">
        <v>29</v>
      </c>
      <c r="K240" s="5">
        <v>0.14000000000000001</v>
      </c>
      <c r="L240" s="5">
        <v>0.11</v>
      </c>
      <c r="M240" s="6">
        <v>9.999999999999995E-3</v>
      </c>
      <c r="N240">
        <v>786.2</v>
      </c>
      <c r="O240">
        <v>1340</v>
      </c>
      <c r="P240" t="s">
        <v>26</v>
      </c>
      <c r="Q240" t="s">
        <v>27</v>
      </c>
      <c r="R240">
        <v>4</v>
      </c>
      <c r="S240">
        <v>2</v>
      </c>
      <c r="T240" t="s">
        <v>28</v>
      </c>
      <c r="U240">
        <v>3</v>
      </c>
      <c r="V240">
        <v>1</v>
      </c>
      <c r="W240" t="s">
        <v>37</v>
      </c>
      <c r="X240">
        <v>2</v>
      </c>
      <c r="Y240">
        <v>11</v>
      </c>
      <c r="Z240">
        <v>3</v>
      </c>
      <c r="AA240">
        <v>1</v>
      </c>
      <c r="AB240">
        <v>6</v>
      </c>
      <c r="AC240">
        <v>3</v>
      </c>
    </row>
    <row r="241" spans="1:29" x14ac:dyDescent="0.35">
      <c r="A241">
        <v>32</v>
      </c>
      <c r="B241" t="s">
        <v>25</v>
      </c>
      <c r="C241" t="s">
        <v>39</v>
      </c>
      <c r="D241" s="4">
        <v>3730</v>
      </c>
      <c r="E241">
        <v>3</v>
      </c>
      <c r="F241">
        <v>3</v>
      </c>
      <c r="G241">
        <v>1</v>
      </c>
      <c r="H241" t="s">
        <v>25</v>
      </c>
      <c r="I241">
        <v>4</v>
      </c>
      <c r="J241" t="s">
        <v>35</v>
      </c>
      <c r="K241" s="5">
        <v>0.13</v>
      </c>
      <c r="L241" s="5">
        <v>0.1</v>
      </c>
      <c r="M241" s="6">
        <v>9.999999999999995E-3</v>
      </c>
      <c r="N241">
        <v>746</v>
      </c>
      <c r="O241">
        <v>3984</v>
      </c>
      <c r="P241" t="s">
        <v>26</v>
      </c>
      <c r="Q241" t="s">
        <v>34</v>
      </c>
      <c r="R241">
        <v>1</v>
      </c>
      <c r="S241">
        <v>3</v>
      </c>
      <c r="T241" t="s">
        <v>28</v>
      </c>
      <c r="U241">
        <v>2</v>
      </c>
      <c r="V241">
        <v>1</v>
      </c>
      <c r="W241" t="s">
        <v>31</v>
      </c>
      <c r="X241">
        <v>0</v>
      </c>
      <c r="Y241">
        <v>14</v>
      </c>
      <c r="Z241">
        <v>3</v>
      </c>
      <c r="AA241">
        <v>4</v>
      </c>
      <c r="AB241">
        <v>4</v>
      </c>
      <c r="AC241">
        <v>2</v>
      </c>
    </row>
    <row r="242" spans="1:29" x14ac:dyDescent="0.35">
      <c r="A242">
        <v>39</v>
      </c>
      <c r="B242" t="s">
        <v>32</v>
      </c>
      <c r="C242" t="s">
        <v>39</v>
      </c>
      <c r="D242" s="4">
        <v>2232</v>
      </c>
      <c r="E242">
        <v>3</v>
      </c>
      <c r="F242">
        <v>3</v>
      </c>
      <c r="G242">
        <v>3</v>
      </c>
      <c r="H242" t="s">
        <v>32</v>
      </c>
      <c r="I242">
        <v>3</v>
      </c>
      <c r="J242" t="s">
        <v>29</v>
      </c>
      <c r="K242" s="5">
        <v>0.14000000000000001</v>
      </c>
      <c r="L242" s="5">
        <v>0.11</v>
      </c>
      <c r="M242" s="6">
        <v>1.999999999999999E-2</v>
      </c>
      <c r="N242">
        <v>446.40000000000003</v>
      </c>
      <c r="O242">
        <v>2005</v>
      </c>
      <c r="P242" t="s">
        <v>26</v>
      </c>
      <c r="Q242" t="s">
        <v>34</v>
      </c>
      <c r="R242">
        <v>1</v>
      </c>
      <c r="S242">
        <v>4</v>
      </c>
      <c r="T242" t="s">
        <v>40</v>
      </c>
      <c r="U242">
        <v>3</v>
      </c>
      <c r="V242">
        <v>1</v>
      </c>
      <c r="W242" t="s">
        <v>41</v>
      </c>
      <c r="X242">
        <v>7</v>
      </c>
      <c r="Y242">
        <v>14</v>
      </c>
      <c r="Z242">
        <v>3</v>
      </c>
      <c r="AA242">
        <v>3</v>
      </c>
      <c r="AB242">
        <v>7</v>
      </c>
      <c r="AC242">
        <v>2</v>
      </c>
    </row>
    <row r="243" spans="1:29" x14ac:dyDescent="0.35">
      <c r="A243">
        <v>32</v>
      </c>
      <c r="B243" t="s">
        <v>32</v>
      </c>
      <c r="C243" t="s">
        <v>27</v>
      </c>
      <c r="D243" s="4">
        <v>4465</v>
      </c>
      <c r="E243">
        <v>3</v>
      </c>
      <c r="F243">
        <v>4</v>
      </c>
      <c r="G243">
        <v>3</v>
      </c>
      <c r="H243" t="s">
        <v>32</v>
      </c>
      <c r="I243">
        <v>3</v>
      </c>
      <c r="J243" t="s">
        <v>35</v>
      </c>
      <c r="K243" s="5">
        <v>0.12</v>
      </c>
      <c r="L243" s="5">
        <v>7.0000000000000007E-2</v>
      </c>
      <c r="M243" s="6">
        <v>-0.03</v>
      </c>
      <c r="N243">
        <v>893</v>
      </c>
      <c r="O243">
        <v>1385</v>
      </c>
      <c r="P243" t="s">
        <v>44</v>
      </c>
      <c r="Q243" t="s">
        <v>27</v>
      </c>
      <c r="R243">
        <v>26</v>
      </c>
      <c r="S243">
        <v>4</v>
      </c>
      <c r="T243" t="s">
        <v>48</v>
      </c>
      <c r="U243">
        <v>3</v>
      </c>
      <c r="V243">
        <v>2</v>
      </c>
      <c r="W243" t="s">
        <v>37</v>
      </c>
      <c r="X243">
        <v>0</v>
      </c>
      <c r="Y243">
        <v>18</v>
      </c>
      <c r="Z243">
        <v>3</v>
      </c>
      <c r="AA243">
        <v>1</v>
      </c>
      <c r="AB243">
        <v>4</v>
      </c>
      <c r="AC243">
        <v>2</v>
      </c>
    </row>
    <row r="244" spans="1:29" x14ac:dyDescent="0.35">
      <c r="A244">
        <v>41</v>
      </c>
      <c r="B244" t="s">
        <v>32</v>
      </c>
      <c r="C244" t="s">
        <v>36</v>
      </c>
      <c r="D244" s="4">
        <v>3072</v>
      </c>
      <c r="E244">
        <v>1</v>
      </c>
      <c r="F244">
        <v>1</v>
      </c>
      <c r="G244">
        <v>2</v>
      </c>
      <c r="H244" t="s">
        <v>32</v>
      </c>
      <c r="I244">
        <v>3</v>
      </c>
      <c r="J244" t="s">
        <v>35</v>
      </c>
      <c r="K244" s="5">
        <v>0.11</v>
      </c>
      <c r="L244" s="5">
        <v>0.1</v>
      </c>
      <c r="M244" s="6">
        <v>-2.0000000000000004E-2</v>
      </c>
      <c r="N244">
        <v>614.40000000000009</v>
      </c>
      <c r="O244">
        <v>1653</v>
      </c>
      <c r="P244" t="s">
        <v>26</v>
      </c>
      <c r="Q244" t="s">
        <v>34</v>
      </c>
      <c r="R244">
        <v>19</v>
      </c>
      <c r="S244">
        <v>2</v>
      </c>
      <c r="T244" t="s">
        <v>28</v>
      </c>
      <c r="U244">
        <v>3</v>
      </c>
      <c r="V244">
        <v>2</v>
      </c>
      <c r="W244" t="s">
        <v>41</v>
      </c>
      <c r="X244">
        <v>2</v>
      </c>
      <c r="Y244">
        <v>16</v>
      </c>
      <c r="Z244">
        <v>3</v>
      </c>
      <c r="AA244">
        <v>1</v>
      </c>
      <c r="AB244">
        <v>17</v>
      </c>
      <c r="AC244">
        <v>0</v>
      </c>
    </row>
    <row r="245" spans="1:29" x14ac:dyDescent="0.35">
      <c r="A245">
        <v>40</v>
      </c>
      <c r="B245" t="s">
        <v>32</v>
      </c>
      <c r="C245" t="s">
        <v>36</v>
      </c>
      <c r="D245" s="4">
        <v>3319</v>
      </c>
      <c r="E245">
        <v>9</v>
      </c>
      <c r="F245">
        <v>4</v>
      </c>
      <c r="G245">
        <v>3</v>
      </c>
      <c r="H245" t="s">
        <v>32</v>
      </c>
      <c r="I245">
        <v>1</v>
      </c>
      <c r="J245" t="s">
        <v>35</v>
      </c>
      <c r="K245" s="5">
        <v>0.12</v>
      </c>
      <c r="L245" s="5">
        <v>0.08</v>
      </c>
      <c r="M245" s="6">
        <v>0</v>
      </c>
      <c r="N245">
        <v>663.80000000000007</v>
      </c>
      <c r="O245">
        <v>1014</v>
      </c>
      <c r="P245" t="s">
        <v>26</v>
      </c>
      <c r="Q245" t="s">
        <v>34</v>
      </c>
      <c r="R245">
        <v>24</v>
      </c>
      <c r="S245">
        <v>2</v>
      </c>
      <c r="T245" t="s">
        <v>49</v>
      </c>
      <c r="U245">
        <v>3</v>
      </c>
      <c r="V245">
        <v>2</v>
      </c>
      <c r="W245" t="s">
        <v>41</v>
      </c>
      <c r="X245">
        <v>1</v>
      </c>
      <c r="Y245">
        <v>17</v>
      </c>
      <c r="Z245">
        <v>3</v>
      </c>
      <c r="AA245">
        <v>1</v>
      </c>
      <c r="AB245">
        <v>9</v>
      </c>
      <c r="AC245">
        <v>8</v>
      </c>
    </row>
    <row r="246" spans="1:29" x14ac:dyDescent="0.35">
      <c r="A246">
        <v>45</v>
      </c>
      <c r="B246" t="s">
        <v>32</v>
      </c>
      <c r="C246" t="s">
        <v>62</v>
      </c>
      <c r="D246" s="4">
        <v>19202</v>
      </c>
      <c r="E246">
        <v>24</v>
      </c>
      <c r="F246">
        <v>4</v>
      </c>
      <c r="G246">
        <v>3</v>
      </c>
      <c r="H246" t="s">
        <v>32</v>
      </c>
      <c r="I246">
        <v>3</v>
      </c>
      <c r="J246" t="s">
        <v>35</v>
      </c>
      <c r="K246" s="5">
        <v>0.1</v>
      </c>
      <c r="L246" s="5">
        <v>0.1</v>
      </c>
      <c r="M246" s="6">
        <v>0.03</v>
      </c>
      <c r="N246">
        <v>3840.4</v>
      </c>
      <c r="O246">
        <v>3107</v>
      </c>
      <c r="P246" t="s">
        <v>26</v>
      </c>
      <c r="Q246" t="s">
        <v>34</v>
      </c>
      <c r="R246">
        <v>1</v>
      </c>
      <c r="S246">
        <v>3</v>
      </c>
      <c r="T246" t="s">
        <v>38</v>
      </c>
      <c r="U246">
        <v>4</v>
      </c>
      <c r="V246">
        <v>5</v>
      </c>
      <c r="W246" t="s">
        <v>37</v>
      </c>
      <c r="X246">
        <v>0</v>
      </c>
      <c r="Y246">
        <v>11</v>
      </c>
      <c r="Z246">
        <v>3</v>
      </c>
      <c r="AA246">
        <v>3</v>
      </c>
      <c r="AB246">
        <v>25</v>
      </c>
      <c r="AC246">
        <v>0</v>
      </c>
    </row>
    <row r="247" spans="1:29" x14ac:dyDescent="0.35">
      <c r="A247">
        <v>31</v>
      </c>
      <c r="B247" t="s">
        <v>32</v>
      </c>
      <c r="C247" t="s">
        <v>63</v>
      </c>
      <c r="D247" s="4">
        <v>13675</v>
      </c>
      <c r="E247">
        <v>2</v>
      </c>
      <c r="F247">
        <v>3</v>
      </c>
      <c r="G247">
        <v>3</v>
      </c>
      <c r="H247" t="s">
        <v>32</v>
      </c>
      <c r="I247">
        <v>2</v>
      </c>
      <c r="J247" t="s">
        <v>35</v>
      </c>
      <c r="K247" s="5">
        <v>0.08</v>
      </c>
      <c r="L247" s="5">
        <v>0.1</v>
      </c>
      <c r="M247" s="6">
        <v>0.03</v>
      </c>
      <c r="N247">
        <v>2735</v>
      </c>
      <c r="O247">
        <v>1955</v>
      </c>
      <c r="P247" t="s">
        <v>33</v>
      </c>
      <c r="Q247" t="s">
        <v>34</v>
      </c>
      <c r="R247">
        <v>3</v>
      </c>
      <c r="S247">
        <v>4</v>
      </c>
      <c r="T247" t="s">
        <v>40</v>
      </c>
      <c r="U247">
        <v>3</v>
      </c>
      <c r="V247">
        <v>3</v>
      </c>
      <c r="W247" t="s">
        <v>41</v>
      </c>
      <c r="X247">
        <v>9</v>
      </c>
      <c r="Y247">
        <v>12</v>
      </c>
      <c r="Z247">
        <v>3</v>
      </c>
      <c r="AA247">
        <v>1</v>
      </c>
      <c r="AB247">
        <v>9</v>
      </c>
      <c r="AC247">
        <v>2</v>
      </c>
    </row>
    <row r="248" spans="1:29" x14ac:dyDescent="0.35">
      <c r="A248">
        <v>33</v>
      </c>
      <c r="B248" t="s">
        <v>32</v>
      </c>
      <c r="C248" t="s">
        <v>36</v>
      </c>
      <c r="D248" s="4">
        <v>2911</v>
      </c>
      <c r="E248">
        <v>2</v>
      </c>
      <c r="F248">
        <v>4</v>
      </c>
      <c r="G248">
        <v>2</v>
      </c>
      <c r="H248" t="s">
        <v>32</v>
      </c>
      <c r="I248">
        <v>3</v>
      </c>
      <c r="J248" t="s">
        <v>29</v>
      </c>
      <c r="K248" s="5">
        <v>0.08</v>
      </c>
      <c r="L248" s="5">
        <v>0.08</v>
      </c>
      <c r="M248" s="6">
        <v>0.06</v>
      </c>
      <c r="N248">
        <v>582.20000000000005</v>
      </c>
      <c r="O248">
        <v>2883</v>
      </c>
      <c r="P248" t="s">
        <v>26</v>
      </c>
      <c r="Q248" t="s">
        <v>34</v>
      </c>
      <c r="R248">
        <v>5</v>
      </c>
      <c r="S248">
        <v>4</v>
      </c>
      <c r="T248" t="s">
        <v>28</v>
      </c>
      <c r="U248">
        <v>2</v>
      </c>
      <c r="V248">
        <v>1</v>
      </c>
      <c r="W248" t="s">
        <v>37</v>
      </c>
      <c r="X248">
        <v>1</v>
      </c>
      <c r="Y248">
        <v>13</v>
      </c>
      <c r="Z248">
        <v>3</v>
      </c>
      <c r="AA248">
        <v>3</v>
      </c>
      <c r="AB248">
        <v>2</v>
      </c>
      <c r="AC248">
        <v>2</v>
      </c>
    </row>
    <row r="249" spans="1:29" x14ac:dyDescent="0.35">
      <c r="A249">
        <v>34</v>
      </c>
      <c r="B249" t="s">
        <v>32</v>
      </c>
      <c r="C249" t="s">
        <v>42</v>
      </c>
      <c r="D249" s="4">
        <v>5957</v>
      </c>
      <c r="E249">
        <v>11</v>
      </c>
      <c r="F249">
        <v>1</v>
      </c>
      <c r="G249">
        <v>3</v>
      </c>
      <c r="H249" t="s">
        <v>32</v>
      </c>
      <c r="I249">
        <v>4</v>
      </c>
      <c r="J249" t="s">
        <v>35</v>
      </c>
      <c r="K249" s="5">
        <v>0.08</v>
      </c>
      <c r="L249" s="5">
        <v>0.09</v>
      </c>
      <c r="M249" s="6">
        <v>9.999999999999995E-3</v>
      </c>
      <c r="N249">
        <v>1191.4000000000001</v>
      </c>
      <c r="O249">
        <v>544</v>
      </c>
      <c r="P249" t="s">
        <v>26</v>
      </c>
      <c r="Q249" t="s">
        <v>34</v>
      </c>
      <c r="R249">
        <v>2</v>
      </c>
      <c r="S249">
        <v>4</v>
      </c>
      <c r="T249" t="s">
        <v>28</v>
      </c>
      <c r="U249">
        <v>2</v>
      </c>
      <c r="V249">
        <v>2</v>
      </c>
      <c r="W249" t="s">
        <v>37</v>
      </c>
      <c r="X249">
        <v>6</v>
      </c>
      <c r="Y249">
        <v>13</v>
      </c>
      <c r="Z249">
        <v>3</v>
      </c>
      <c r="AA249">
        <v>2</v>
      </c>
      <c r="AB249">
        <v>13</v>
      </c>
      <c r="AC249">
        <v>9</v>
      </c>
    </row>
    <row r="250" spans="1:29" x14ac:dyDescent="0.35">
      <c r="A250">
        <v>37</v>
      </c>
      <c r="B250" t="s">
        <v>32</v>
      </c>
      <c r="C250" t="s">
        <v>36</v>
      </c>
      <c r="D250" s="4">
        <v>3920</v>
      </c>
      <c r="E250">
        <v>3</v>
      </c>
      <c r="F250">
        <v>1</v>
      </c>
      <c r="G250">
        <v>2</v>
      </c>
      <c r="H250" t="s">
        <v>32</v>
      </c>
      <c r="I250">
        <v>3</v>
      </c>
      <c r="J250" t="s">
        <v>29</v>
      </c>
      <c r="K250" s="5">
        <v>0.08</v>
      </c>
      <c r="L250" s="5">
        <v>7.0000000000000007E-2</v>
      </c>
      <c r="M250" s="6">
        <v>2.0000000000000004E-2</v>
      </c>
      <c r="N250">
        <v>784</v>
      </c>
      <c r="O250">
        <v>1580</v>
      </c>
      <c r="P250" t="s">
        <v>26</v>
      </c>
      <c r="Q250" t="s">
        <v>34</v>
      </c>
      <c r="R250">
        <v>1</v>
      </c>
      <c r="S250">
        <v>2</v>
      </c>
      <c r="T250" t="s">
        <v>40</v>
      </c>
      <c r="U250">
        <v>2</v>
      </c>
      <c r="V250">
        <v>1</v>
      </c>
      <c r="W250" t="s">
        <v>37</v>
      </c>
      <c r="X250">
        <v>2</v>
      </c>
      <c r="Y250">
        <v>14</v>
      </c>
      <c r="Z250">
        <v>3</v>
      </c>
      <c r="AA250">
        <v>1</v>
      </c>
      <c r="AB250">
        <v>17</v>
      </c>
      <c r="AC250">
        <v>1</v>
      </c>
    </row>
    <row r="251" spans="1:29" x14ac:dyDescent="0.35">
      <c r="A251">
        <v>45</v>
      </c>
      <c r="B251" t="s">
        <v>32</v>
      </c>
      <c r="C251" t="s">
        <v>42</v>
      </c>
      <c r="D251" s="4">
        <v>6434</v>
      </c>
      <c r="E251">
        <v>3</v>
      </c>
      <c r="F251">
        <v>3</v>
      </c>
      <c r="G251">
        <v>3</v>
      </c>
      <c r="H251" t="s">
        <v>32</v>
      </c>
      <c r="I251">
        <v>1</v>
      </c>
      <c r="J251" t="s">
        <v>35</v>
      </c>
      <c r="K251" s="5">
        <v>0.09</v>
      </c>
      <c r="L251" s="5">
        <v>0.09</v>
      </c>
      <c r="M251" s="6">
        <v>9.999999999999995E-3</v>
      </c>
      <c r="N251">
        <v>1286.8000000000002</v>
      </c>
      <c r="O251">
        <v>4541</v>
      </c>
      <c r="P251" t="s">
        <v>33</v>
      </c>
      <c r="Q251" t="s">
        <v>34</v>
      </c>
      <c r="R251">
        <v>7</v>
      </c>
      <c r="S251">
        <v>4</v>
      </c>
      <c r="T251" t="s">
        <v>28</v>
      </c>
      <c r="U251">
        <v>4</v>
      </c>
      <c r="V251">
        <v>2</v>
      </c>
      <c r="W251" t="s">
        <v>37</v>
      </c>
      <c r="X251">
        <v>4</v>
      </c>
      <c r="Y251">
        <v>17</v>
      </c>
      <c r="Z251">
        <v>3</v>
      </c>
      <c r="AA251">
        <v>4</v>
      </c>
      <c r="AB251">
        <v>9</v>
      </c>
      <c r="AC251">
        <v>2</v>
      </c>
    </row>
    <row r="252" spans="1:29" x14ac:dyDescent="0.35">
      <c r="A252">
        <v>37</v>
      </c>
      <c r="B252" t="s">
        <v>25</v>
      </c>
      <c r="C252" t="s">
        <v>42</v>
      </c>
      <c r="D252" s="4">
        <v>10048</v>
      </c>
      <c r="E252">
        <v>1</v>
      </c>
      <c r="F252">
        <v>3</v>
      </c>
      <c r="G252">
        <v>3</v>
      </c>
      <c r="H252" t="s">
        <v>32</v>
      </c>
      <c r="I252">
        <v>1</v>
      </c>
      <c r="J252" t="s">
        <v>35</v>
      </c>
      <c r="K252" s="5">
        <v>0.14000000000000001</v>
      </c>
      <c r="L252" s="5">
        <v>0.11</v>
      </c>
      <c r="M252" s="6">
        <v>3.9999999999999994E-2</v>
      </c>
      <c r="N252">
        <v>2009.6000000000001</v>
      </c>
      <c r="O252">
        <v>3367</v>
      </c>
      <c r="P252" t="s">
        <v>33</v>
      </c>
      <c r="Q252" t="s">
        <v>34</v>
      </c>
      <c r="R252">
        <v>10</v>
      </c>
      <c r="S252">
        <v>3</v>
      </c>
      <c r="T252" t="s">
        <v>40</v>
      </c>
      <c r="U252">
        <v>3</v>
      </c>
      <c r="V252">
        <v>3</v>
      </c>
      <c r="W252" t="s">
        <v>41</v>
      </c>
      <c r="X252">
        <v>6</v>
      </c>
      <c r="Y252">
        <v>11</v>
      </c>
      <c r="Z252">
        <v>3</v>
      </c>
      <c r="AA252">
        <v>2</v>
      </c>
      <c r="AB252">
        <v>17</v>
      </c>
      <c r="AC252">
        <v>0</v>
      </c>
    </row>
    <row r="253" spans="1:29" x14ac:dyDescent="0.35">
      <c r="A253">
        <v>39</v>
      </c>
      <c r="B253" t="s">
        <v>32</v>
      </c>
      <c r="C253" t="s">
        <v>43</v>
      </c>
      <c r="D253" s="4">
        <v>10938</v>
      </c>
      <c r="E253">
        <v>19</v>
      </c>
      <c r="F253">
        <v>3</v>
      </c>
      <c r="G253">
        <v>3</v>
      </c>
      <c r="H253" t="s">
        <v>32</v>
      </c>
      <c r="I253">
        <v>3</v>
      </c>
      <c r="J253" t="s">
        <v>29</v>
      </c>
      <c r="K253" s="5">
        <v>0.12</v>
      </c>
      <c r="L253" s="5">
        <v>0.1</v>
      </c>
      <c r="M253" s="6">
        <v>0.06</v>
      </c>
      <c r="N253">
        <v>2187.6</v>
      </c>
      <c r="O253">
        <v>2667</v>
      </c>
      <c r="P253" t="s">
        <v>33</v>
      </c>
      <c r="Q253" t="s">
        <v>34</v>
      </c>
      <c r="R253">
        <v>2</v>
      </c>
      <c r="S253">
        <v>4</v>
      </c>
      <c r="T253" t="s">
        <v>49</v>
      </c>
      <c r="U253">
        <v>3</v>
      </c>
      <c r="V253">
        <v>3</v>
      </c>
      <c r="W253" t="s">
        <v>31</v>
      </c>
      <c r="X253">
        <v>0</v>
      </c>
      <c r="Y253">
        <v>25</v>
      </c>
      <c r="Z253">
        <v>4</v>
      </c>
      <c r="AA253">
        <v>4</v>
      </c>
      <c r="AB253">
        <v>20</v>
      </c>
      <c r="AC253">
        <v>6</v>
      </c>
    </row>
    <row r="254" spans="1:29" x14ac:dyDescent="0.35">
      <c r="A254">
        <v>29</v>
      </c>
      <c r="B254" t="s">
        <v>32</v>
      </c>
      <c r="C254" t="s">
        <v>36</v>
      </c>
      <c r="D254" s="4">
        <v>2340</v>
      </c>
      <c r="E254">
        <v>6</v>
      </c>
      <c r="F254">
        <v>4</v>
      </c>
      <c r="G254">
        <v>3</v>
      </c>
      <c r="H254" t="s">
        <v>32</v>
      </c>
      <c r="I254">
        <v>3</v>
      </c>
      <c r="J254" t="s">
        <v>35</v>
      </c>
      <c r="K254" s="5">
        <v>0.1</v>
      </c>
      <c r="L254" s="5">
        <v>7.0000000000000007E-2</v>
      </c>
      <c r="M254" s="6">
        <v>0.06</v>
      </c>
      <c r="N254">
        <v>468</v>
      </c>
      <c r="O254">
        <v>629</v>
      </c>
      <c r="P254" t="s">
        <v>26</v>
      </c>
      <c r="Q254" t="s">
        <v>34</v>
      </c>
      <c r="R254">
        <v>15</v>
      </c>
      <c r="S254">
        <v>3</v>
      </c>
      <c r="T254" t="s">
        <v>28</v>
      </c>
      <c r="U254">
        <v>3</v>
      </c>
      <c r="V254">
        <v>1</v>
      </c>
      <c r="W254" t="s">
        <v>31</v>
      </c>
      <c r="X254">
        <v>1</v>
      </c>
      <c r="Y254">
        <v>19</v>
      </c>
      <c r="Z254">
        <v>3</v>
      </c>
      <c r="AA254">
        <v>1</v>
      </c>
      <c r="AB254">
        <v>6</v>
      </c>
      <c r="AC254">
        <v>5</v>
      </c>
    </row>
    <row r="255" spans="1:29" x14ac:dyDescent="0.35">
      <c r="A255">
        <v>42</v>
      </c>
      <c r="B255" t="s">
        <v>32</v>
      </c>
      <c r="C255" t="s">
        <v>36</v>
      </c>
      <c r="D255" s="4">
        <v>6545</v>
      </c>
      <c r="E255">
        <v>3</v>
      </c>
      <c r="F255">
        <v>1</v>
      </c>
      <c r="G255">
        <v>3</v>
      </c>
      <c r="H255" t="s">
        <v>25</v>
      </c>
      <c r="I255">
        <v>4</v>
      </c>
      <c r="J255" t="s">
        <v>29</v>
      </c>
      <c r="K255" s="5">
        <v>0.12</v>
      </c>
      <c r="L255" s="5">
        <v>0.1</v>
      </c>
      <c r="M255" s="6">
        <v>-1.0000000000000009E-2</v>
      </c>
      <c r="N255">
        <v>1309</v>
      </c>
      <c r="O255">
        <v>535</v>
      </c>
      <c r="P255" t="s">
        <v>26</v>
      </c>
      <c r="Q255" t="s">
        <v>34</v>
      </c>
      <c r="R255">
        <v>17</v>
      </c>
      <c r="S255">
        <v>2</v>
      </c>
      <c r="T255" t="s">
        <v>28</v>
      </c>
      <c r="U255">
        <v>4</v>
      </c>
      <c r="V255">
        <v>2</v>
      </c>
      <c r="W255" t="s">
        <v>31</v>
      </c>
      <c r="X255">
        <v>3</v>
      </c>
      <c r="Y255">
        <v>13</v>
      </c>
      <c r="Z255">
        <v>3</v>
      </c>
      <c r="AA255">
        <v>3</v>
      </c>
      <c r="AB255">
        <v>10</v>
      </c>
      <c r="AC255">
        <v>2</v>
      </c>
    </row>
    <row r="256" spans="1:29" x14ac:dyDescent="0.35">
      <c r="A256">
        <v>29</v>
      </c>
      <c r="B256" t="s">
        <v>32</v>
      </c>
      <c r="C256" t="s">
        <v>27</v>
      </c>
      <c r="D256" s="4">
        <v>6931</v>
      </c>
      <c r="E256">
        <v>3</v>
      </c>
      <c r="F256">
        <v>4</v>
      </c>
      <c r="G256">
        <v>3</v>
      </c>
      <c r="H256" t="s">
        <v>32</v>
      </c>
      <c r="I256">
        <v>4</v>
      </c>
      <c r="J256" t="s">
        <v>35</v>
      </c>
      <c r="K256" s="5">
        <v>0.13</v>
      </c>
      <c r="L256" s="5">
        <v>0.09</v>
      </c>
      <c r="M256" s="6">
        <v>7.0000000000000007E-2</v>
      </c>
      <c r="N256">
        <v>1386.2</v>
      </c>
      <c r="O256">
        <v>4466</v>
      </c>
      <c r="P256" t="s">
        <v>26</v>
      </c>
      <c r="Q256" t="s">
        <v>27</v>
      </c>
      <c r="R256">
        <v>20</v>
      </c>
      <c r="S256">
        <v>2</v>
      </c>
      <c r="T256" t="s">
        <v>48</v>
      </c>
      <c r="U256">
        <v>3</v>
      </c>
      <c r="V256">
        <v>2</v>
      </c>
      <c r="W256" t="s">
        <v>41</v>
      </c>
      <c r="X256">
        <v>2</v>
      </c>
      <c r="Y256">
        <v>14</v>
      </c>
      <c r="Z256">
        <v>3</v>
      </c>
      <c r="AA256">
        <v>4</v>
      </c>
      <c r="AB256">
        <v>10</v>
      </c>
      <c r="AC256">
        <v>2</v>
      </c>
    </row>
    <row r="257" spans="1:29" x14ac:dyDescent="0.35">
      <c r="A257">
        <v>25</v>
      </c>
      <c r="B257" t="s">
        <v>32</v>
      </c>
      <c r="C257" t="s">
        <v>42</v>
      </c>
      <c r="D257" s="4">
        <v>4898</v>
      </c>
      <c r="E257">
        <v>4</v>
      </c>
      <c r="F257">
        <v>3</v>
      </c>
      <c r="G257">
        <v>3</v>
      </c>
      <c r="H257" t="s">
        <v>32</v>
      </c>
      <c r="I257">
        <v>1</v>
      </c>
      <c r="J257" t="s">
        <v>29</v>
      </c>
      <c r="K257" s="5">
        <v>0.09</v>
      </c>
      <c r="L257" s="5">
        <v>0.11</v>
      </c>
      <c r="M257" s="6">
        <v>4.0000000000000008E-2</v>
      </c>
      <c r="N257">
        <v>979.6</v>
      </c>
      <c r="O257">
        <v>2836</v>
      </c>
      <c r="P257" t="s">
        <v>26</v>
      </c>
      <c r="Q257" t="s">
        <v>34</v>
      </c>
      <c r="R257">
        <v>1</v>
      </c>
      <c r="S257">
        <v>3</v>
      </c>
      <c r="T257" t="s">
        <v>28</v>
      </c>
      <c r="U257">
        <v>3</v>
      </c>
      <c r="V257">
        <v>2</v>
      </c>
      <c r="W257" t="s">
        <v>37</v>
      </c>
      <c r="X257">
        <v>0</v>
      </c>
      <c r="Y257">
        <v>12</v>
      </c>
      <c r="Z257">
        <v>3</v>
      </c>
      <c r="AA257">
        <v>4</v>
      </c>
      <c r="AB257">
        <v>5</v>
      </c>
      <c r="AC257">
        <v>2</v>
      </c>
    </row>
    <row r="258" spans="1:29" x14ac:dyDescent="0.35">
      <c r="A258">
        <v>42</v>
      </c>
      <c r="B258" t="s">
        <v>32</v>
      </c>
      <c r="C258" t="s">
        <v>39</v>
      </c>
      <c r="D258" s="4">
        <v>2593</v>
      </c>
      <c r="E258">
        <v>9</v>
      </c>
      <c r="F258">
        <v>1</v>
      </c>
      <c r="G258">
        <v>3</v>
      </c>
      <c r="H258" t="s">
        <v>25</v>
      </c>
      <c r="I258">
        <v>4</v>
      </c>
      <c r="J258" t="s">
        <v>29</v>
      </c>
      <c r="K258" s="5">
        <v>0.15</v>
      </c>
      <c r="L258" s="5">
        <v>0.11</v>
      </c>
      <c r="M258" s="6">
        <v>0</v>
      </c>
      <c r="N258">
        <v>518.6</v>
      </c>
      <c r="O258">
        <v>3536</v>
      </c>
      <c r="P258" t="s">
        <v>26</v>
      </c>
      <c r="Q258" t="s">
        <v>34</v>
      </c>
      <c r="R258">
        <v>2</v>
      </c>
      <c r="S258">
        <v>3</v>
      </c>
      <c r="T258" t="s">
        <v>40</v>
      </c>
      <c r="U258">
        <v>2</v>
      </c>
      <c r="V258">
        <v>1</v>
      </c>
      <c r="W258" t="s">
        <v>41</v>
      </c>
      <c r="X258">
        <v>0</v>
      </c>
      <c r="Y258">
        <v>11</v>
      </c>
      <c r="Z258">
        <v>3</v>
      </c>
      <c r="AA258">
        <v>3</v>
      </c>
      <c r="AB258">
        <v>10</v>
      </c>
      <c r="AC258">
        <v>6</v>
      </c>
    </row>
    <row r="259" spans="1:29" x14ac:dyDescent="0.35">
      <c r="A259">
        <v>40</v>
      </c>
      <c r="B259" t="s">
        <v>32</v>
      </c>
      <c r="C259" t="s">
        <v>63</v>
      </c>
      <c r="D259" s="4">
        <v>19436</v>
      </c>
      <c r="E259">
        <v>21</v>
      </c>
      <c r="F259">
        <v>3</v>
      </c>
      <c r="G259">
        <v>3</v>
      </c>
      <c r="H259" t="s">
        <v>32</v>
      </c>
      <c r="I259">
        <v>1</v>
      </c>
      <c r="J259" t="s">
        <v>35</v>
      </c>
      <c r="K259" s="5">
        <v>0.14000000000000001</v>
      </c>
      <c r="L259" s="5">
        <v>0.08</v>
      </c>
      <c r="M259" s="6">
        <v>3.9999999999999994E-2</v>
      </c>
      <c r="N259">
        <v>3887.2000000000003</v>
      </c>
      <c r="O259">
        <v>857</v>
      </c>
      <c r="P259" t="s">
        <v>26</v>
      </c>
      <c r="Q259" t="s">
        <v>34</v>
      </c>
      <c r="R259">
        <v>2</v>
      </c>
      <c r="S259">
        <v>2</v>
      </c>
      <c r="T259" t="s">
        <v>40</v>
      </c>
      <c r="U259">
        <v>3</v>
      </c>
      <c r="V259">
        <v>5</v>
      </c>
      <c r="W259" t="s">
        <v>41</v>
      </c>
      <c r="X259">
        <v>0</v>
      </c>
      <c r="Y259">
        <v>19</v>
      </c>
      <c r="Z259">
        <v>3</v>
      </c>
      <c r="AA259">
        <v>4</v>
      </c>
      <c r="AB259">
        <v>22</v>
      </c>
      <c r="AC259">
        <v>7</v>
      </c>
    </row>
    <row r="260" spans="1:29" x14ac:dyDescent="0.35">
      <c r="A260">
        <v>51</v>
      </c>
      <c r="B260" t="s">
        <v>32</v>
      </c>
      <c r="C260" t="s">
        <v>36</v>
      </c>
      <c r="D260" s="4">
        <v>2723</v>
      </c>
      <c r="E260">
        <v>1</v>
      </c>
      <c r="F260">
        <v>4</v>
      </c>
      <c r="G260">
        <v>2</v>
      </c>
      <c r="H260" t="s">
        <v>32</v>
      </c>
      <c r="I260">
        <v>3</v>
      </c>
      <c r="J260" t="s">
        <v>35</v>
      </c>
      <c r="K260" s="5">
        <v>0.09</v>
      </c>
      <c r="L260" s="5">
        <v>0.11</v>
      </c>
      <c r="M260" s="6">
        <v>-0.03</v>
      </c>
      <c r="N260">
        <v>544.6</v>
      </c>
      <c r="O260">
        <v>4288</v>
      </c>
      <c r="P260" t="s">
        <v>26</v>
      </c>
      <c r="Q260" t="s">
        <v>34</v>
      </c>
      <c r="R260">
        <v>1</v>
      </c>
      <c r="S260">
        <v>3</v>
      </c>
      <c r="T260" t="s">
        <v>28</v>
      </c>
      <c r="U260">
        <v>3</v>
      </c>
      <c r="V260">
        <v>1</v>
      </c>
      <c r="W260" t="s">
        <v>37</v>
      </c>
      <c r="X260">
        <v>1</v>
      </c>
      <c r="Y260">
        <v>11</v>
      </c>
      <c r="Z260">
        <v>3</v>
      </c>
      <c r="AA260">
        <v>2</v>
      </c>
      <c r="AB260">
        <v>1</v>
      </c>
      <c r="AC260">
        <v>0</v>
      </c>
    </row>
    <row r="261" spans="1:29" x14ac:dyDescent="0.35">
      <c r="A261">
        <v>31</v>
      </c>
      <c r="B261" t="s">
        <v>25</v>
      </c>
      <c r="C261" t="s">
        <v>39</v>
      </c>
      <c r="D261" s="4">
        <v>3479</v>
      </c>
      <c r="E261">
        <v>5</v>
      </c>
      <c r="F261">
        <v>2</v>
      </c>
      <c r="G261">
        <v>4</v>
      </c>
      <c r="H261" t="s">
        <v>32</v>
      </c>
      <c r="I261">
        <v>3</v>
      </c>
      <c r="J261" t="s">
        <v>35</v>
      </c>
      <c r="K261" s="5">
        <v>0.11</v>
      </c>
      <c r="L261" s="5">
        <v>7.0000000000000007E-2</v>
      </c>
      <c r="M261" s="6">
        <v>2.0000000000000004E-2</v>
      </c>
      <c r="N261">
        <v>695.80000000000007</v>
      </c>
      <c r="O261">
        <v>4030</v>
      </c>
      <c r="P261" t="s">
        <v>33</v>
      </c>
      <c r="Q261" t="s">
        <v>34</v>
      </c>
      <c r="R261">
        <v>29</v>
      </c>
      <c r="S261">
        <v>2</v>
      </c>
      <c r="T261" t="s">
        <v>40</v>
      </c>
      <c r="U261">
        <v>2</v>
      </c>
      <c r="V261">
        <v>1</v>
      </c>
      <c r="W261" t="s">
        <v>31</v>
      </c>
      <c r="X261">
        <v>0</v>
      </c>
      <c r="Y261">
        <v>11</v>
      </c>
      <c r="Z261">
        <v>3</v>
      </c>
      <c r="AA261">
        <v>2</v>
      </c>
      <c r="AB261">
        <v>6</v>
      </c>
      <c r="AC261">
        <v>4</v>
      </c>
    </row>
    <row r="262" spans="1:29" x14ac:dyDescent="0.35">
      <c r="A262">
        <v>32</v>
      </c>
      <c r="B262" t="s">
        <v>32</v>
      </c>
      <c r="C262" t="s">
        <v>39</v>
      </c>
      <c r="D262" s="4">
        <v>2794</v>
      </c>
      <c r="E262">
        <v>5</v>
      </c>
      <c r="F262">
        <v>2</v>
      </c>
      <c r="G262">
        <v>1</v>
      </c>
      <c r="H262" t="s">
        <v>32</v>
      </c>
      <c r="I262">
        <v>2</v>
      </c>
      <c r="J262" t="s">
        <v>35</v>
      </c>
      <c r="K262" s="5">
        <v>0.11</v>
      </c>
      <c r="L262" s="5">
        <v>0.11</v>
      </c>
      <c r="M262" s="6">
        <v>4.9999999999999989E-2</v>
      </c>
      <c r="N262">
        <v>558.80000000000007</v>
      </c>
      <c r="O262">
        <v>2816</v>
      </c>
      <c r="P262" t="s">
        <v>33</v>
      </c>
      <c r="Q262" t="s">
        <v>34</v>
      </c>
      <c r="R262">
        <v>7</v>
      </c>
      <c r="S262">
        <v>3</v>
      </c>
      <c r="T262" t="s">
        <v>28</v>
      </c>
      <c r="U262">
        <v>4</v>
      </c>
      <c r="V262">
        <v>1</v>
      </c>
      <c r="W262" t="s">
        <v>37</v>
      </c>
      <c r="X262">
        <v>1</v>
      </c>
      <c r="Y262">
        <v>20</v>
      </c>
      <c r="Z262">
        <v>4</v>
      </c>
      <c r="AA262">
        <v>3</v>
      </c>
      <c r="AB262">
        <v>5</v>
      </c>
      <c r="AC262">
        <v>1</v>
      </c>
    </row>
    <row r="263" spans="1:29" x14ac:dyDescent="0.35">
      <c r="A263">
        <v>38</v>
      </c>
      <c r="B263" t="s">
        <v>32</v>
      </c>
      <c r="C263" t="s">
        <v>27</v>
      </c>
      <c r="D263" s="4">
        <v>5249</v>
      </c>
      <c r="E263">
        <v>8</v>
      </c>
      <c r="F263">
        <v>4</v>
      </c>
      <c r="G263">
        <v>3</v>
      </c>
      <c r="H263" t="s">
        <v>32</v>
      </c>
      <c r="I263">
        <v>4</v>
      </c>
      <c r="J263" t="s">
        <v>35</v>
      </c>
      <c r="K263" s="5">
        <v>0.15</v>
      </c>
      <c r="L263" s="5">
        <v>0.11</v>
      </c>
      <c r="M263" s="6">
        <v>4.9999999999999989E-2</v>
      </c>
      <c r="N263">
        <v>1049.8</v>
      </c>
      <c r="O263">
        <v>2059</v>
      </c>
      <c r="P263" t="s">
        <v>44</v>
      </c>
      <c r="Q263" t="s">
        <v>27</v>
      </c>
      <c r="R263">
        <v>2</v>
      </c>
      <c r="S263">
        <v>2</v>
      </c>
      <c r="T263" t="s">
        <v>28</v>
      </c>
      <c r="U263">
        <v>2</v>
      </c>
      <c r="V263">
        <v>2</v>
      </c>
      <c r="W263" t="s">
        <v>37</v>
      </c>
      <c r="X263">
        <v>3</v>
      </c>
      <c r="Y263">
        <v>18</v>
      </c>
      <c r="Z263">
        <v>3</v>
      </c>
      <c r="AA263">
        <v>4</v>
      </c>
      <c r="AB263">
        <v>13</v>
      </c>
      <c r="AC263">
        <v>7</v>
      </c>
    </row>
    <row r="264" spans="1:29" x14ac:dyDescent="0.35">
      <c r="A264">
        <v>32</v>
      </c>
      <c r="B264" t="s">
        <v>32</v>
      </c>
      <c r="C264" t="s">
        <v>39</v>
      </c>
      <c r="D264" s="4">
        <v>2176</v>
      </c>
      <c r="E264">
        <v>6</v>
      </c>
      <c r="F264">
        <v>1</v>
      </c>
      <c r="G264">
        <v>3</v>
      </c>
      <c r="H264" t="s">
        <v>32</v>
      </c>
      <c r="I264">
        <v>4</v>
      </c>
      <c r="J264" t="s">
        <v>35</v>
      </c>
      <c r="K264" s="5">
        <v>0.14000000000000001</v>
      </c>
      <c r="L264" s="5">
        <v>0.1</v>
      </c>
      <c r="M264" s="6">
        <v>4.9999999999999989E-2</v>
      </c>
      <c r="N264">
        <v>435.20000000000005</v>
      </c>
      <c r="O264">
        <v>1379</v>
      </c>
      <c r="P264" t="s">
        <v>26</v>
      </c>
      <c r="Q264" t="s">
        <v>34</v>
      </c>
      <c r="R264">
        <v>2</v>
      </c>
      <c r="S264">
        <v>1</v>
      </c>
      <c r="T264" t="s">
        <v>49</v>
      </c>
      <c r="U264">
        <v>2</v>
      </c>
      <c r="V264">
        <v>2</v>
      </c>
      <c r="W264" t="s">
        <v>31</v>
      </c>
      <c r="X264">
        <v>4</v>
      </c>
      <c r="Y264">
        <v>13</v>
      </c>
      <c r="Z264">
        <v>3</v>
      </c>
      <c r="AA264">
        <v>4</v>
      </c>
      <c r="AB264">
        <v>9</v>
      </c>
      <c r="AC264">
        <v>2</v>
      </c>
    </row>
    <row r="265" spans="1:29" x14ac:dyDescent="0.35">
      <c r="A265">
        <v>46</v>
      </c>
      <c r="B265" t="s">
        <v>32</v>
      </c>
      <c r="C265" t="s">
        <v>62</v>
      </c>
      <c r="D265" s="4">
        <v>16872</v>
      </c>
      <c r="E265">
        <v>7</v>
      </c>
      <c r="F265">
        <v>2</v>
      </c>
      <c r="G265">
        <v>2</v>
      </c>
      <c r="H265" t="s">
        <v>25</v>
      </c>
      <c r="I265">
        <v>3</v>
      </c>
      <c r="J265" t="s">
        <v>29</v>
      </c>
      <c r="K265" s="5">
        <v>0.11</v>
      </c>
      <c r="L265" s="5">
        <v>0.11</v>
      </c>
      <c r="M265" s="6">
        <v>2.0000000000000004E-2</v>
      </c>
      <c r="N265">
        <v>3374.4</v>
      </c>
      <c r="O265">
        <v>3412</v>
      </c>
      <c r="P265" t="s">
        <v>26</v>
      </c>
      <c r="Q265" t="s">
        <v>27</v>
      </c>
      <c r="R265">
        <v>2</v>
      </c>
      <c r="S265">
        <v>3</v>
      </c>
      <c r="T265" t="s">
        <v>49</v>
      </c>
      <c r="U265">
        <v>1</v>
      </c>
      <c r="V265">
        <v>4</v>
      </c>
      <c r="W265" t="s">
        <v>37</v>
      </c>
      <c r="X265">
        <v>3</v>
      </c>
      <c r="Y265">
        <v>12</v>
      </c>
      <c r="Z265">
        <v>3</v>
      </c>
      <c r="AA265">
        <v>2</v>
      </c>
      <c r="AB265">
        <v>28</v>
      </c>
      <c r="AC265">
        <v>7</v>
      </c>
    </row>
    <row r="266" spans="1:29" x14ac:dyDescent="0.35">
      <c r="A266">
        <v>28</v>
      </c>
      <c r="B266" t="s">
        <v>25</v>
      </c>
      <c r="C266" t="s">
        <v>39</v>
      </c>
      <c r="D266" s="4">
        <v>3485</v>
      </c>
      <c r="E266">
        <v>0</v>
      </c>
      <c r="F266">
        <v>3</v>
      </c>
      <c r="G266">
        <v>1</v>
      </c>
      <c r="H266" t="s">
        <v>32</v>
      </c>
      <c r="I266">
        <v>1</v>
      </c>
      <c r="J266" t="s">
        <v>35</v>
      </c>
      <c r="K266" s="5">
        <v>0.14000000000000001</v>
      </c>
      <c r="L266" s="5">
        <v>0.1</v>
      </c>
      <c r="M266" s="6">
        <v>5.0000000000000017E-2</v>
      </c>
      <c r="N266">
        <v>697</v>
      </c>
      <c r="O266">
        <v>3458</v>
      </c>
      <c r="P266" t="s">
        <v>26</v>
      </c>
      <c r="Q266" t="s">
        <v>34</v>
      </c>
      <c r="R266">
        <v>2</v>
      </c>
      <c r="S266">
        <v>4</v>
      </c>
      <c r="T266" t="s">
        <v>28</v>
      </c>
      <c r="U266">
        <v>3</v>
      </c>
      <c r="V266">
        <v>1</v>
      </c>
      <c r="W266" t="s">
        <v>31</v>
      </c>
      <c r="X266">
        <v>2</v>
      </c>
      <c r="Y266">
        <v>11</v>
      </c>
      <c r="Z266">
        <v>3</v>
      </c>
      <c r="AA266">
        <v>3</v>
      </c>
      <c r="AB266">
        <v>5</v>
      </c>
      <c r="AC266">
        <v>0</v>
      </c>
    </row>
    <row r="267" spans="1:29" x14ac:dyDescent="0.35">
      <c r="A267">
        <v>29</v>
      </c>
      <c r="B267" t="s">
        <v>32</v>
      </c>
      <c r="C267" t="s">
        <v>27</v>
      </c>
      <c r="D267" s="4">
        <v>6644</v>
      </c>
      <c r="E267">
        <v>0</v>
      </c>
      <c r="F267">
        <v>2</v>
      </c>
      <c r="G267">
        <v>3</v>
      </c>
      <c r="H267" t="s">
        <v>32</v>
      </c>
      <c r="I267">
        <v>1</v>
      </c>
      <c r="J267" t="s">
        <v>35</v>
      </c>
      <c r="K267" s="5">
        <v>0.08</v>
      </c>
      <c r="L267" s="5">
        <v>0.1</v>
      </c>
      <c r="M267" s="6">
        <v>0</v>
      </c>
      <c r="N267">
        <v>1328.8000000000002</v>
      </c>
      <c r="O267">
        <v>3725</v>
      </c>
      <c r="P267" t="s">
        <v>26</v>
      </c>
      <c r="Q267" t="s">
        <v>27</v>
      </c>
      <c r="R267">
        <v>2</v>
      </c>
      <c r="S267">
        <v>3</v>
      </c>
      <c r="T267" t="s">
        <v>40</v>
      </c>
      <c r="U267">
        <v>2</v>
      </c>
      <c r="V267">
        <v>2</v>
      </c>
      <c r="W267" t="s">
        <v>37</v>
      </c>
      <c r="X267">
        <v>2</v>
      </c>
      <c r="Y267">
        <v>19</v>
      </c>
      <c r="Z267">
        <v>3</v>
      </c>
      <c r="AA267">
        <v>2</v>
      </c>
      <c r="AB267">
        <v>10</v>
      </c>
      <c r="AC267">
        <v>0</v>
      </c>
    </row>
    <row r="268" spans="1:29" x14ac:dyDescent="0.35">
      <c r="A268">
        <v>31</v>
      </c>
      <c r="B268" t="s">
        <v>32</v>
      </c>
      <c r="C268" t="s">
        <v>43</v>
      </c>
      <c r="D268" s="4">
        <v>5582</v>
      </c>
      <c r="E268">
        <v>9</v>
      </c>
      <c r="F268">
        <v>4</v>
      </c>
      <c r="G268">
        <v>3</v>
      </c>
      <c r="H268" t="s">
        <v>32</v>
      </c>
      <c r="I268">
        <v>2</v>
      </c>
      <c r="J268" t="s">
        <v>35</v>
      </c>
      <c r="K268" s="5">
        <v>0.08</v>
      </c>
      <c r="L268" s="5">
        <v>0.09</v>
      </c>
      <c r="M268" s="6">
        <v>0.06</v>
      </c>
      <c r="N268">
        <v>1116.4000000000001</v>
      </c>
      <c r="O268">
        <v>1841</v>
      </c>
      <c r="P268" t="s">
        <v>26</v>
      </c>
      <c r="Q268" t="s">
        <v>34</v>
      </c>
      <c r="R268">
        <v>23</v>
      </c>
      <c r="S268">
        <v>3</v>
      </c>
      <c r="T268" t="s">
        <v>40</v>
      </c>
      <c r="U268">
        <v>2</v>
      </c>
      <c r="V268">
        <v>2</v>
      </c>
      <c r="W268" t="s">
        <v>37</v>
      </c>
      <c r="X268">
        <v>0</v>
      </c>
      <c r="Y268">
        <v>21</v>
      </c>
      <c r="Z268">
        <v>4</v>
      </c>
      <c r="AA268">
        <v>2</v>
      </c>
      <c r="AB268">
        <v>10</v>
      </c>
      <c r="AC268">
        <v>0</v>
      </c>
    </row>
    <row r="269" spans="1:29" x14ac:dyDescent="0.35">
      <c r="A269">
        <v>25</v>
      </c>
      <c r="B269" t="s">
        <v>32</v>
      </c>
      <c r="C269" t="s">
        <v>43</v>
      </c>
      <c r="D269" s="4">
        <v>4000</v>
      </c>
      <c r="E269">
        <v>6</v>
      </c>
      <c r="F269">
        <v>1</v>
      </c>
      <c r="G269">
        <v>3</v>
      </c>
      <c r="H269" t="s">
        <v>32</v>
      </c>
      <c r="I269">
        <v>2</v>
      </c>
      <c r="J269" t="s">
        <v>35</v>
      </c>
      <c r="K269" s="5">
        <v>0.14000000000000001</v>
      </c>
      <c r="L269" s="5">
        <v>0.09</v>
      </c>
      <c r="M269" s="6">
        <v>4.9999999999999989E-2</v>
      </c>
      <c r="N269">
        <v>800</v>
      </c>
      <c r="O269">
        <v>782</v>
      </c>
      <c r="P269" t="s">
        <v>44</v>
      </c>
      <c r="Q269" t="s">
        <v>34</v>
      </c>
      <c r="R269">
        <v>5</v>
      </c>
      <c r="S269">
        <v>2</v>
      </c>
      <c r="T269" t="s">
        <v>28</v>
      </c>
      <c r="U269">
        <v>4</v>
      </c>
      <c r="V269">
        <v>2</v>
      </c>
      <c r="W269" t="s">
        <v>41</v>
      </c>
      <c r="X269">
        <v>1</v>
      </c>
      <c r="Y269">
        <v>12</v>
      </c>
      <c r="Z269">
        <v>3</v>
      </c>
      <c r="AA269">
        <v>4</v>
      </c>
      <c r="AB269">
        <v>6</v>
      </c>
      <c r="AC269">
        <v>3</v>
      </c>
    </row>
    <row r="270" spans="1:29" x14ac:dyDescent="0.35">
      <c r="A270">
        <v>45</v>
      </c>
      <c r="B270" t="s">
        <v>32</v>
      </c>
      <c r="C270" t="s">
        <v>43</v>
      </c>
      <c r="D270" s="4">
        <v>13496</v>
      </c>
      <c r="E270">
        <v>20</v>
      </c>
      <c r="F270">
        <v>4</v>
      </c>
      <c r="G270">
        <v>3</v>
      </c>
      <c r="H270" t="s">
        <v>25</v>
      </c>
      <c r="I270">
        <v>3</v>
      </c>
      <c r="J270" t="s">
        <v>35</v>
      </c>
      <c r="K270" s="5">
        <v>0.09</v>
      </c>
      <c r="L270" s="5">
        <v>7.0000000000000007E-2</v>
      </c>
      <c r="M270" s="6">
        <v>0.03</v>
      </c>
      <c r="N270">
        <v>2699.2000000000003</v>
      </c>
      <c r="O270">
        <v>1956</v>
      </c>
      <c r="P270" t="s">
        <v>26</v>
      </c>
      <c r="Q270" t="s">
        <v>34</v>
      </c>
      <c r="R270">
        <v>20</v>
      </c>
      <c r="S270">
        <v>2</v>
      </c>
      <c r="T270" t="s">
        <v>40</v>
      </c>
      <c r="U270">
        <v>3</v>
      </c>
      <c r="V270">
        <v>4</v>
      </c>
      <c r="W270" t="s">
        <v>37</v>
      </c>
      <c r="X270">
        <v>0</v>
      </c>
      <c r="Y270">
        <v>14</v>
      </c>
      <c r="Z270">
        <v>3</v>
      </c>
      <c r="AA270">
        <v>2</v>
      </c>
      <c r="AB270">
        <v>21</v>
      </c>
      <c r="AC270">
        <v>7</v>
      </c>
    </row>
    <row r="271" spans="1:29" x14ac:dyDescent="0.35">
      <c r="A271">
        <v>36</v>
      </c>
      <c r="B271" t="s">
        <v>32</v>
      </c>
      <c r="C271" t="s">
        <v>39</v>
      </c>
      <c r="D271" s="4">
        <v>3210</v>
      </c>
      <c r="E271">
        <v>15</v>
      </c>
      <c r="F271">
        <v>4</v>
      </c>
      <c r="G271">
        <v>3</v>
      </c>
      <c r="H271" t="s">
        <v>32</v>
      </c>
      <c r="I271">
        <v>4</v>
      </c>
      <c r="J271" t="s">
        <v>35</v>
      </c>
      <c r="K271" s="5">
        <v>0.11</v>
      </c>
      <c r="L271" s="5">
        <v>0.08</v>
      </c>
      <c r="M271" s="6">
        <v>0.03</v>
      </c>
      <c r="N271">
        <v>642</v>
      </c>
      <c r="O271">
        <v>2040</v>
      </c>
      <c r="P271" t="s">
        <v>26</v>
      </c>
      <c r="Q271" t="s">
        <v>34</v>
      </c>
      <c r="R271">
        <v>6</v>
      </c>
      <c r="S271">
        <v>3</v>
      </c>
      <c r="T271" t="s">
        <v>28</v>
      </c>
      <c r="U271">
        <v>3</v>
      </c>
      <c r="V271">
        <v>1</v>
      </c>
      <c r="W271" t="s">
        <v>37</v>
      </c>
      <c r="X271">
        <v>0</v>
      </c>
      <c r="Y271">
        <v>11</v>
      </c>
      <c r="Z271">
        <v>3</v>
      </c>
      <c r="AA271">
        <v>3</v>
      </c>
      <c r="AB271">
        <v>16</v>
      </c>
      <c r="AC271">
        <v>13</v>
      </c>
    </row>
    <row r="272" spans="1:29" x14ac:dyDescent="0.35">
      <c r="A272">
        <v>55</v>
      </c>
      <c r="B272" t="s">
        <v>32</v>
      </c>
      <c r="C272" t="s">
        <v>62</v>
      </c>
      <c r="D272" s="4">
        <v>19045</v>
      </c>
      <c r="E272">
        <v>36</v>
      </c>
      <c r="F272">
        <v>1</v>
      </c>
      <c r="G272">
        <v>3</v>
      </c>
      <c r="H272" t="s">
        <v>25</v>
      </c>
      <c r="I272">
        <v>4</v>
      </c>
      <c r="J272" t="s">
        <v>35</v>
      </c>
      <c r="K272" s="5">
        <v>0.14000000000000001</v>
      </c>
      <c r="L272" s="5">
        <v>0.11</v>
      </c>
      <c r="M272" s="6">
        <v>-0.03</v>
      </c>
      <c r="N272">
        <v>3809</v>
      </c>
      <c r="O272">
        <v>4242</v>
      </c>
      <c r="P272" t="s">
        <v>26</v>
      </c>
      <c r="Q272" t="s">
        <v>34</v>
      </c>
      <c r="R272">
        <v>1</v>
      </c>
      <c r="S272">
        <v>3</v>
      </c>
      <c r="T272" t="s">
        <v>40</v>
      </c>
      <c r="U272">
        <v>3</v>
      </c>
      <c r="V272">
        <v>5</v>
      </c>
      <c r="W272" t="s">
        <v>31</v>
      </c>
      <c r="X272">
        <v>0</v>
      </c>
      <c r="Y272">
        <v>14</v>
      </c>
      <c r="Z272">
        <v>3</v>
      </c>
      <c r="AA272">
        <v>3</v>
      </c>
      <c r="AB272">
        <v>37</v>
      </c>
      <c r="AC272">
        <v>10</v>
      </c>
    </row>
    <row r="273" spans="1:29" x14ac:dyDescent="0.35">
      <c r="A273">
        <v>47</v>
      </c>
      <c r="B273" t="s">
        <v>25</v>
      </c>
      <c r="C273" t="s">
        <v>62</v>
      </c>
      <c r="D273" s="4">
        <v>11849</v>
      </c>
      <c r="E273">
        <v>10</v>
      </c>
      <c r="F273">
        <v>2</v>
      </c>
      <c r="G273">
        <v>2</v>
      </c>
      <c r="H273" t="s">
        <v>25</v>
      </c>
      <c r="I273">
        <v>1</v>
      </c>
      <c r="J273" t="s">
        <v>35</v>
      </c>
      <c r="K273" s="5">
        <v>0.08</v>
      </c>
      <c r="L273" s="5">
        <v>0.09</v>
      </c>
      <c r="M273" s="6">
        <v>1.999999999999999E-2</v>
      </c>
      <c r="N273">
        <v>2369.8000000000002</v>
      </c>
      <c r="O273">
        <v>2047</v>
      </c>
      <c r="P273" t="s">
        <v>44</v>
      </c>
      <c r="Q273" t="s">
        <v>34</v>
      </c>
      <c r="R273">
        <v>29</v>
      </c>
      <c r="S273">
        <v>4</v>
      </c>
      <c r="T273" t="s">
        <v>28</v>
      </c>
      <c r="U273">
        <v>3</v>
      </c>
      <c r="V273">
        <v>3</v>
      </c>
      <c r="W273" t="s">
        <v>37</v>
      </c>
      <c r="X273">
        <v>1</v>
      </c>
      <c r="Y273">
        <v>12</v>
      </c>
      <c r="Z273">
        <v>3</v>
      </c>
      <c r="AA273">
        <v>4</v>
      </c>
      <c r="AB273">
        <v>10</v>
      </c>
      <c r="AC273">
        <v>7</v>
      </c>
    </row>
    <row r="274" spans="1:29" x14ac:dyDescent="0.35">
      <c r="A274">
        <v>28</v>
      </c>
      <c r="B274" t="s">
        <v>32</v>
      </c>
      <c r="C274" t="s">
        <v>36</v>
      </c>
      <c r="D274" s="4">
        <v>2070</v>
      </c>
      <c r="E274">
        <v>5</v>
      </c>
      <c r="F274">
        <v>4</v>
      </c>
      <c r="G274">
        <v>2</v>
      </c>
      <c r="H274" t="s">
        <v>32</v>
      </c>
      <c r="I274">
        <v>4</v>
      </c>
      <c r="J274" t="s">
        <v>35</v>
      </c>
      <c r="K274" s="5">
        <v>0.15</v>
      </c>
      <c r="L274" s="5">
        <v>0.09</v>
      </c>
      <c r="M274" s="6">
        <v>0.03</v>
      </c>
      <c r="N274">
        <v>414</v>
      </c>
      <c r="O274">
        <v>4115</v>
      </c>
      <c r="P274" t="s">
        <v>26</v>
      </c>
      <c r="Q274" t="s">
        <v>34</v>
      </c>
      <c r="R274">
        <v>9</v>
      </c>
      <c r="S274">
        <v>3</v>
      </c>
      <c r="T274" t="s">
        <v>40</v>
      </c>
      <c r="U274">
        <v>3</v>
      </c>
      <c r="V274">
        <v>1</v>
      </c>
      <c r="W274" t="s">
        <v>37</v>
      </c>
      <c r="X274">
        <v>1</v>
      </c>
      <c r="Y274">
        <v>23</v>
      </c>
      <c r="Z274">
        <v>4</v>
      </c>
      <c r="AA274">
        <v>4</v>
      </c>
      <c r="AB274">
        <v>5</v>
      </c>
      <c r="AC274">
        <v>2</v>
      </c>
    </row>
    <row r="275" spans="1:29" x14ac:dyDescent="0.35">
      <c r="A275">
        <v>37</v>
      </c>
      <c r="B275" t="s">
        <v>32</v>
      </c>
      <c r="C275" t="s">
        <v>27</v>
      </c>
      <c r="D275" s="4">
        <v>6502</v>
      </c>
      <c r="E275">
        <v>5</v>
      </c>
      <c r="F275">
        <v>4</v>
      </c>
      <c r="G275">
        <v>4</v>
      </c>
      <c r="H275" t="s">
        <v>32</v>
      </c>
      <c r="I275">
        <v>3</v>
      </c>
      <c r="J275" t="s">
        <v>35</v>
      </c>
      <c r="K275" s="5">
        <v>0.1</v>
      </c>
      <c r="L275" s="5">
        <v>0.1</v>
      </c>
      <c r="M275" s="6">
        <v>0</v>
      </c>
      <c r="N275">
        <v>1300.4000000000001</v>
      </c>
      <c r="O275">
        <v>895</v>
      </c>
      <c r="P275" t="s">
        <v>26</v>
      </c>
      <c r="Q275" t="s">
        <v>27</v>
      </c>
      <c r="R275">
        <v>6</v>
      </c>
      <c r="S275">
        <v>4</v>
      </c>
      <c r="T275" t="s">
        <v>40</v>
      </c>
      <c r="U275">
        <v>3</v>
      </c>
      <c r="V275">
        <v>2</v>
      </c>
      <c r="W275" t="s">
        <v>37</v>
      </c>
      <c r="X275">
        <v>4</v>
      </c>
      <c r="Y275">
        <v>14</v>
      </c>
      <c r="Z275">
        <v>3</v>
      </c>
      <c r="AA275">
        <v>2</v>
      </c>
      <c r="AB275">
        <v>7</v>
      </c>
      <c r="AC275">
        <v>4</v>
      </c>
    </row>
    <row r="276" spans="1:29" x14ac:dyDescent="0.35">
      <c r="A276">
        <v>21</v>
      </c>
      <c r="B276" t="s">
        <v>32</v>
      </c>
      <c r="C276" t="s">
        <v>36</v>
      </c>
      <c r="D276" s="4">
        <v>3230</v>
      </c>
      <c r="E276">
        <v>3</v>
      </c>
      <c r="F276">
        <v>3</v>
      </c>
      <c r="G276">
        <v>4</v>
      </c>
      <c r="H276" t="s">
        <v>32</v>
      </c>
      <c r="I276">
        <v>4</v>
      </c>
      <c r="J276" t="s">
        <v>35</v>
      </c>
      <c r="K276" s="5">
        <v>0.15</v>
      </c>
      <c r="L276" s="5">
        <v>0.1</v>
      </c>
      <c r="M276" s="6">
        <v>4.9999999999999989E-2</v>
      </c>
      <c r="N276">
        <v>646</v>
      </c>
      <c r="O276">
        <v>1690</v>
      </c>
      <c r="P276" t="s">
        <v>26</v>
      </c>
      <c r="Q276" t="s">
        <v>34</v>
      </c>
      <c r="R276">
        <v>3</v>
      </c>
      <c r="S276">
        <v>2</v>
      </c>
      <c r="T276" t="s">
        <v>40</v>
      </c>
      <c r="U276">
        <v>2</v>
      </c>
      <c r="V276">
        <v>1</v>
      </c>
      <c r="W276" t="s">
        <v>31</v>
      </c>
      <c r="X276">
        <v>1</v>
      </c>
      <c r="Y276">
        <v>17</v>
      </c>
      <c r="Z276">
        <v>3</v>
      </c>
      <c r="AA276">
        <v>1</v>
      </c>
      <c r="AB276">
        <v>3</v>
      </c>
      <c r="AC276">
        <v>2</v>
      </c>
    </row>
    <row r="277" spans="1:29" x14ac:dyDescent="0.35">
      <c r="A277">
        <v>37</v>
      </c>
      <c r="B277" t="s">
        <v>32</v>
      </c>
      <c r="C277" t="s">
        <v>63</v>
      </c>
      <c r="D277" s="4">
        <v>13603</v>
      </c>
      <c r="E277">
        <v>5</v>
      </c>
      <c r="F277">
        <v>4</v>
      </c>
      <c r="G277">
        <v>3</v>
      </c>
      <c r="H277" t="s">
        <v>25</v>
      </c>
      <c r="I277">
        <v>1</v>
      </c>
      <c r="J277" t="s">
        <v>29</v>
      </c>
      <c r="K277" s="5">
        <v>0.15</v>
      </c>
      <c r="L277" s="5">
        <v>0.1</v>
      </c>
      <c r="M277" s="6">
        <v>9.999999999999995E-3</v>
      </c>
      <c r="N277">
        <v>2720.6000000000004</v>
      </c>
      <c r="O277">
        <v>2014</v>
      </c>
      <c r="P277" t="s">
        <v>44</v>
      </c>
      <c r="Q277" t="s">
        <v>34</v>
      </c>
      <c r="R277">
        <v>1</v>
      </c>
      <c r="S277">
        <v>4</v>
      </c>
      <c r="T277" t="s">
        <v>40</v>
      </c>
      <c r="U277">
        <v>3</v>
      </c>
      <c r="V277">
        <v>3</v>
      </c>
      <c r="W277" t="s">
        <v>41</v>
      </c>
      <c r="X277">
        <v>2</v>
      </c>
      <c r="Y277">
        <v>18</v>
      </c>
      <c r="Z277">
        <v>3</v>
      </c>
      <c r="AA277">
        <v>1</v>
      </c>
      <c r="AB277">
        <v>15</v>
      </c>
      <c r="AC277">
        <v>2</v>
      </c>
    </row>
    <row r="278" spans="1:29" x14ac:dyDescent="0.35">
      <c r="A278">
        <v>35</v>
      </c>
      <c r="B278" t="s">
        <v>32</v>
      </c>
      <c r="C278" t="s">
        <v>62</v>
      </c>
      <c r="D278" s="4">
        <v>11996</v>
      </c>
      <c r="E278">
        <v>7</v>
      </c>
      <c r="F278">
        <v>2</v>
      </c>
      <c r="G278">
        <v>2</v>
      </c>
      <c r="H278" t="s">
        <v>32</v>
      </c>
      <c r="I278">
        <v>2</v>
      </c>
      <c r="J278" t="s">
        <v>29</v>
      </c>
      <c r="K278" s="5">
        <v>0.1</v>
      </c>
      <c r="L278" s="5">
        <v>0.1</v>
      </c>
      <c r="M278" s="6">
        <v>6.0000000000000012E-2</v>
      </c>
      <c r="N278">
        <v>2399.2000000000003</v>
      </c>
      <c r="O278">
        <v>4645</v>
      </c>
      <c r="P278" t="s">
        <v>26</v>
      </c>
      <c r="Q278" t="s">
        <v>34</v>
      </c>
      <c r="R278">
        <v>22</v>
      </c>
      <c r="S278">
        <v>3</v>
      </c>
      <c r="T278" t="s">
        <v>28</v>
      </c>
      <c r="U278">
        <v>4</v>
      </c>
      <c r="V278">
        <v>3</v>
      </c>
      <c r="W278" t="s">
        <v>41</v>
      </c>
      <c r="X278">
        <v>7</v>
      </c>
      <c r="Y278">
        <v>18</v>
      </c>
      <c r="Z278">
        <v>3</v>
      </c>
      <c r="AA278">
        <v>2</v>
      </c>
      <c r="AB278">
        <v>10</v>
      </c>
      <c r="AC278">
        <v>7</v>
      </c>
    </row>
    <row r="279" spans="1:29" x14ac:dyDescent="0.35">
      <c r="A279">
        <v>38</v>
      </c>
      <c r="B279" t="s">
        <v>32</v>
      </c>
      <c r="C279" t="s">
        <v>27</v>
      </c>
      <c r="D279" s="4">
        <v>5605</v>
      </c>
      <c r="E279">
        <v>8</v>
      </c>
      <c r="F279">
        <v>1</v>
      </c>
      <c r="G279">
        <v>3</v>
      </c>
      <c r="H279" t="s">
        <v>25</v>
      </c>
      <c r="I279">
        <v>1</v>
      </c>
      <c r="J279" t="s">
        <v>29</v>
      </c>
      <c r="K279" s="5">
        <v>0.15</v>
      </c>
      <c r="L279" s="5">
        <v>7.0000000000000007E-2</v>
      </c>
      <c r="M279" s="6">
        <v>7.9999999999999988E-2</v>
      </c>
      <c r="N279">
        <v>1121</v>
      </c>
      <c r="O279">
        <v>1249</v>
      </c>
      <c r="P279" t="s">
        <v>26</v>
      </c>
      <c r="Q279" t="s">
        <v>27</v>
      </c>
      <c r="R279">
        <v>7</v>
      </c>
      <c r="S279">
        <v>2</v>
      </c>
      <c r="T279" t="s">
        <v>40</v>
      </c>
      <c r="U279">
        <v>4</v>
      </c>
      <c r="V279">
        <v>2</v>
      </c>
      <c r="W279" t="s">
        <v>41</v>
      </c>
      <c r="X279">
        <v>1</v>
      </c>
      <c r="Y279">
        <v>24</v>
      </c>
      <c r="Z279">
        <v>4</v>
      </c>
      <c r="AA279">
        <v>3</v>
      </c>
      <c r="AB279">
        <v>8</v>
      </c>
      <c r="AC279">
        <v>0</v>
      </c>
    </row>
    <row r="280" spans="1:29" x14ac:dyDescent="0.35">
      <c r="A280">
        <v>26</v>
      </c>
      <c r="B280" t="s">
        <v>32</v>
      </c>
      <c r="C280" t="s">
        <v>42</v>
      </c>
      <c r="D280" s="4">
        <v>6397</v>
      </c>
      <c r="E280">
        <v>6</v>
      </c>
      <c r="F280">
        <v>2</v>
      </c>
      <c r="G280">
        <v>1</v>
      </c>
      <c r="H280" t="s">
        <v>32</v>
      </c>
      <c r="I280">
        <v>3</v>
      </c>
      <c r="J280" t="s">
        <v>29</v>
      </c>
      <c r="K280" s="5">
        <v>0.09</v>
      </c>
      <c r="L280" s="5">
        <v>0.1</v>
      </c>
      <c r="M280" s="6">
        <v>6.0000000000000012E-2</v>
      </c>
      <c r="N280">
        <v>1279.4000000000001</v>
      </c>
      <c r="O280">
        <v>4852</v>
      </c>
      <c r="P280" t="s">
        <v>33</v>
      </c>
      <c r="Q280" t="s">
        <v>34</v>
      </c>
      <c r="R280">
        <v>1</v>
      </c>
      <c r="S280">
        <v>3</v>
      </c>
      <c r="T280" t="s">
        <v>28</v>
      </c>
      <c r="U280">
        <v>3</v>
      </c>
      <c r="V280">
        <v>2</v>
      </c>
      <c r="W280" t="s">
        <v>41</v>
      </c>
      <c r="X280">
        <v>1</v>
      </c>
      <c r="Y280">
        <v>20</v>
      </c>
      <c r="Z280">
        <v>4</v>
      </c>
      <c r="AA280">
        <v>1</v>
      </c>
      <c r="AB280">
        <v>6</v>
      </c>
      <c r="AC280">
        <v>5</v>
      </c>
    </row>
    <row r="281" spans="1:29" x14ac:dyDescent="0.35">
      <c r="A281">
        <v>50</v>
      </c>
      <c r="B281" t="s">
        <v>32</v>
      </c>
      <c r="C281" t="s">
        <v>63</v>
      </c>
      <c r="D281" s="4">
        <v>19144</v>
      </c>
      <c r="E281">
        <v>10</v>
      </c>
      <c r="F281">
        <v>2</v>
      </c>
      <c r="G281">
        <v>2</v>
      </c>
      <c r="H281" t="s">
        <v>32</v>
      </c>
      <c r="I281">
        <v>1</v>
      </c>
      <c r="J281" t="s">
        <v>35</v>
      </c>
      <c r="K281" s="5">
        <v>0.13</v>
      </c>
      <c r="L281" s="5">
        <v>0.09</v>
      </c>
      <c r="M281" s="6">
        <v>9.999999999999995E-3</v>
      </c>
      <c r="N281">
        <v>3828.8</v>
      </c>
      <c r="O281">
        <v>3797</v>
      </c>
      <c r="P281" t="s">
        <v>26</v>
      </c>
      <c r="Q281" t="s">
        <v>34</v>
      </c>
      <c r="R281">
        <v>4</v>
      </c>
      <c r="S281">
        <v>1</v>
      </c>
      <c r="T281" t="s">
        <v>28</v>
      </c>
      <c r="U281">
        <v>3</v>
      </c>
      <c r="V281">
        <v>5</v>
      </c>
      <c r="W281" t="s">
        <v>41</v>
      </c>
      <c r="X281">
        <v>3</v>
      </c>
      <c r="Y281">
        <v>14</v>
      </c>
      <c r="Z281">
        <v>3</v>
      </c>
      <c r="AA281">
        <v>1</v>
      </c>
      <c r="AB281">
        <v>28</v>
      </c>
      <c r="AC281">
        <v>4</v>
      </c>
    </row>
    <row r="282" spans="1:29" x14ac:dyDescent="0.35">
      <c r="A282">
        <v>53</v>
      </c>
      <c r="B282" t="s">
        <v>32</v>
      </c>
      <c r="C282" t="s">
        <v>63</v>
      </c>
      <c r="D282" s="4">
        <v>17584</v>
      </c>
      <c r="E282">
        <v>5</v>
      </c>
      <c r="F282">
        <v>3</v>
      </c>
      <c r="G282">
        <v>2</v>
      </c>
      <c r="H282" t="s">
        <v>25</v>
      </c>
      <c r="I282">
        <v>3</v>
      </c>
      <c r="J282" t="s">
        <v>35</v>
      </c>
      <c r="K282" s="5">
        <v>0.09</v>
      </c>
      <c r="L282" s="5">
        <v>0.09</v>
      </c>
      <c r="M282" s="6">
        <v>-2.0000000000000004E-2</v>
      </c>
      <c r="N282">
        <v>3516.8</v>
      </c>
      <c r="O282">
        <v>2784</v>
      </c>
      <c r="P282" t="s">
        <v>26</v>
      </c>
      <c r="Q282" t="s">
        <v>34</v>
      </c>
      <c r="R282">
        <v>3</v>
      </c>
      <c r="S282">
        <v>4</v>
      </c>
      <c r="T282" t="s">
        <v>40</v>
      </c>
      <c r="U282">
        <v>3</v>
      </c>
      <c r="V282">
        <v>4</v>
      </c>
      <c r="W282" t="s">
        <v>37</v>
      </c>
      <c r="X282">
        <v>3</v>
      </c>
      <c r="Y282">
        <v>16</v>
      </c>
      <c r="Z282">
        <v>3</v>
      </c>
      <c r="AA282">
        <v>4</v>
      </c>
      <c r="AB282">
        <v>21</v>
      </c>
      <c r="AC282">
        <v>3</v>
      </c>
    </row>
    <row r="283" spans="1:29" x14ac:dyDescent="0.35">
      <c r="A283">
        <v>42</v>
      </c>
      <c r="B283" t="s">
        <v>32</v>
      </c>
      <c r="C283" t="s">
        <v>27</v>
      </c>
      <c r="D283" s="4">
        <v>4907</v>
      </c>
      <c r="E283">
        <v>20</v>
      </c>
      <c r="F283">
        <v>3</v>
      </c>
      <c r="G283">
        <v>3</v>
      </c>
      <c r="H283" t="s">
        <v>32</v>
      </c>
      <c r="I283">
        <v>2</v>
      </c>
      <c r="J283" t="s">
        <v>35</v>
      </c>
      <c r="K283" s="5">
        <v>0.13</v>
      </c>
      <c r="L283" s="5">
        <v>0.09</v>
      </c>
      <c r="M283" s="6">
        <v>9.999999999999995E-3</v>
      </c>
      <c r="N283">
        <v>981.40000000000009</v>
      </c>
      <c r="O283">
        <v>3508</v>
      </c>
      <c r="P283" t="s">
        <v>26</v>
      </c>
      <c r="Q283" t="s">
        <v>27</v>
      </c>
      <c r="R283">
        <v>1</v>
      </c>
      <c r="S283">
        <v>1</v>
      </c>
      <c r="T283" t="s">
        <v>28</v>
      </c>
      <c r="U283">
        <v>3</v>
      </c>
      <c r="V283">
        <v>2</v>
      </c>
      <c r="W283" t="s">
        <v>37</v>
      </c>
      <c r="X283">
        <v>1</v>
      </c>
      <c r="Y283">
        <v>25</v>
      </c>
      <c r="Z283">
        <v>4</v>
      </c>
      <c r="AA283">
        <v>3</v>
      </c>
      <c r="AB283">
        <v>20</v>
      </c>
      <c r="AC283">
        <v>16</v>
      </c>
    </row>
    <row r="284" spans="1:29" x14ac:dyDescent="0.35">
      <c r="A284">
        <v>29</v>
      </c>
      <c r="B284" t="s">
        <v>32</v>
      </c>
      <c r="C284" t="s">
        <v>27</v>
      </c>
      <c r="D284" s="4">
        <v>4554</v>
      </c>
      <c r="E284">
        <v>10</v>
      </c>
      <c r="F284">
        <v>4</v>
      </c>
      <c r="G284">
        <v>2</v>
      </c>
      <c r="H284" t="s">
        <v>32</v>
      </c>
      <c r="I284">
        <v>2</v>
      </c>
      <c r="J284" t="s">
        <v>35</v>
      </c>
      <c r="K284" s="5">
        <v>0.13</v>
      </c>
      <c r="L284" s="5">
        <v>7.0000000000000007E-2</v>
      </c>
      <c r="M284" s="6">
        <v>1.0000000000000009E-2</v>
      </c>
      <c r="N284">
        <v>910.80000000000007</v>
      </c>
      <c r="O284">
        <v>834</v>
      </c>
      <c r="P284" t="s">
        <v>33</v>
      </c>
      <c r="Q284" t="s">
        <v>27</v>
      </c>
      <c r="R284">
        <v>2</v>
      </c>
      <c r="S284">
        <v>2</v>
      </c>
      <c r="T284" t="s">
        <v>28</v>
      </c>
      <c r="U284">
        <v>3</v>
      </c>
      <c r="V284">
        <v>2</v>
      </c>
      <c r="W284" t="s">
        <v>31</v>
      </c>
      <c r="X284">
        <v>1</v>
      </c>
      <c r="Y284">
        <v>18</v>
      </c>
      <c r="Z284">
        <v>3</v>
      </c>
      <c r="AA284">
        <v>1</v>
      </c>
      <c r="AB284">
        <v>10</v>
      </c>
      <c r="AC284">
        <v>7</v>
      </c>
    </row>
    <row r="285" spans="1:29" x14ac:dyDescent="0.35">
      <c r="A285">
        <v>55</v>
      </c>
      <c r="B285" t="s">
        <v>32</v>
      </c>
      <c r="C285" t="s">
        <v>39</v>
      </c>
      <c r="D285" s="4">
        <v>5415</v>
      </c>
      <c r="E285">
        <v>10</v>
      </c>
      <c r="F285">
        <v>4</v>
      </c>
      <c r="G285">
        <v>3</v>
      </c>
      <c r="H285" t="s">
        <v>25</v>
      </c>
      <c r="I285">
        <v>2</v>
      </c>
      <c r="J285" t="s">
        <v>35</v>
      </c>
      <c r="K285" s="5">
        <v>0.09</v>
      </c>
      <c r="L285" s="5">
        <v>0.09</v>
      </c>
      <c r="M285" s="6">
        <v>4.9999999999999989E-2</v>
      </c>
      <c r="N285">
        <v>1083</v>
      </c>
      <c r="O285">
        <v>1349</v>
      </c>
      <c r="P285" t="s">
        <v>26</v>
      </c>
      <c r="Q285" t="s">
        <v>34</v>
      </c>
      <c r="R285">
        <v>20</v>
      </c>
      <c r="S285">
        <v>2</v>
      </c>
      <c r="T285" t="s">
        <v>49</v>
      </c>
      <c r="U285">
        <v>3</v>
      </c>
      <c r="V285">
        <v>2</v>
      </c>
      <c r="W285" t="s">
        <v>37</v>
      </c>
      <c r="X285">
        <v>3</v>
      </c>
      <c r="Y285">
        <v>19</v>
      </c>
      <c r="Z285">
        <v>3</v>
      </c>
      <c r="AA285">
        <v>4</v>
      </c>
      <c r="AB285">
        <v>12</v>
      </c>
      <c r="AC285">
        <v>7</v>
      </c>
    </row>
    <row r="286" spans="1:29" x14ac:dyDescent="0.35">
      <c r="A286">
        <v>26</v>
      </c>
      <c r="B286" t="s">
        <v>32</v>
      </c>
      <c r="C286" t="s">
        <v>43</v>
      </c>
      <c r="D286" s="4">
        <v>4741</v>
      </c>
      <c r="E286">
        <v>5</v>
      </c>
      <c r="F286">
        <v>1</v>
      </c>
      <c r="G286">
        <v>3</v>
      </c>
      <c r="H286" t="s">
        <v>25</v>
      </c>
      <c r="I286">
        <v>1</v>
      </c>
      <c r="J286" t="s">
        <v>35</v>
      </c>
      <c r="K286" s="5">
        <v>0.08</v>
      </c>
      <c r="L286" s="5">
        <v>0.09</v>
      </c>
      <c r="M286" s="6">
        <v>9.999999999999995E-3</v>
      </c>
      <c r="N286">
        <v>948.2</v>
      </c>
      <c r="O286">
        <v>3573</v>
      </c>
      <c r="P286" t="s">
        <v>33</v>
      </c>
      <c r="Q286" t="s">
        <v>34</v>
      </c>
      <c r="R286">
        <v>11</v>
      </c>
      <c r="S286">
        <v>2</v>
      </c>
      <c r="T286" t="s">
        <v>40</v>
      </c>
      <c r="U286">
        <v>3</v>
      </c>
      <c r="V286">
        <v>2</v>
      </c>
      <c r="W286" t="s">
        <v>37</v>
      </c>
      <c r="X286">
        <v>1</v>
      </c>
      <c r="Y286">
        <v>13</v>
      </c>
      <c r="Z286">
        <v>3</v>
      </c>
      <c r="AA286">
        <v>3</v>
      </c>
      <c r="AB286">
        <v>5</v>
      </c>
      <c r="AC286">
        <v>3</v>
      </c>
    </row>
    <row r="287" spans="1:29" x14ac:dyDescent="0.35">
      <c r="A287">
        <v>37</v>
      </c>
      <c r="B287" t="s">
        <v>32</v>
      </c>
      <c r="C287" t="s">
        <v>36</v>
      </c>
      <c r="D287" s="4">
        <v>2115</v>
      </c>
      <c r="E287">
        <v>17</v>
      </c>
      <c r="F287">
        <v>4</v>
      </c>
      <c r="G287">
        <v>3</v>
      </c>
      <c r="H287" t="s">
        <v>32</v>
      </c>
      <c r="I287">
        <v>4</v>
      </c>
      <c r="J287" t="s">
        <v>29</v>
      </c>
      <c r="K287" s="5">
        <v>0.15</v>
      </c>
      <c r="L287" s="5">
        <v>0.1</v>
      </c>
      <c r="M287" s="6">
        <v>6.9999999999999993E-2</v>
      </c>
      <c r="N287">
        <v>423</v>
      </c>
      <c r="O287">
        <v>3318</v>
      </c>
      <c r="P287" t="s">
        <v>26</v>
      </c>
      <c r="Q287" t="s">
        <v>34</v>
      </c>
      <c r="R287">
        <v>1</v>
      </c>
      <c r="S287">
        <v>3</v>
      </c>
      <c r="T287" t="s">
        <v>28</v>
      </c>
      <c r="U287">
        <v>3</v>
      </c>
      <c r="V287">
        <v>1</v>
      </c>
      <c r="W287" t="s">
        <v>31</v>
      </c>
      <c r="X287">
        <v>1</v>
      </c>
      <c r="Y287">
        <v>12</v>
      </c>
      <c r="Z287">
        <v>3</v>
      </c>
      <c r="AA287">
        <v>2</v>
      </c>
      <c r="AB287">
        <v>17</v>
      </c>
      <c r="AC287">
        <v>12</v>
      </c>
    </row>
    <row r="288" spans="1:29" x14ac:dyDescent="0.35">
      <c r="A288">
        <v>44</v>
      </c>
      <c r="B288" t="s">
        <v>25</v>
      </c>
      <c r="C288" t="s">
        <v>39</v>
      </c>
      <c r="D288" s="4">
        <v>3161</v>
      </c>
      <c r="E288">
        <v>1</v>
      </c>
      <c r="F288">
        <v>3</v>
      </c>
      <c r="G288">
        <v>1</v>
      </c>
      <c r="H288" t="s">
        <v>25</v>
      </c>
      <c r="I288">
        <v>4</v>
      </c>
      <c r="J288" t="s">
        <v>35</v>
      </c>
      <c r="K288" s="5">
        <v>0.1</v>
      </c>
      <c r="L288" s="5">
        <v>0.1</v>
      </c>
      <c r="M288" s="6">
        <v>3.9999999999999994E-2</v>
      </c>
      <c r="N288">
        <v>632.20000000000005</v>
      </c>
      <c r="O288">
        <v>510</v>
      </c>
      <c r="P288" t="s">
        <v>33</v>
      </c>
      <c r="Q288" t="s">
        <v>34</v>
      </c>
      <c r="R288">
        <v>24</v>
      </c>
      <c r="S288">
        <v>3</v>
      </c>
      <c r="T288" t="s">
        <v>28</v>
      </c>
      <c r="U288">
        <v>3</v>
      </c>
      <c r="V288">
        <v>1</v>
      </c>
      <c r="W288" t="s">
        <v>41</v>
      </c>
      <c r="X288">
        <v>3</v>
      </c>
      <c r="Y288">
        <v>22</v>
      </c>
      <c r="Z288">
        <v>4</v>
      </c>
      <c r="AA288">
        <v>4</v>
      </c>
      <c r="AB288">
        <v>19</v>
      </c>
      <c r="AC288">
        <v>0</v>
      </c>
    </row>
    <row r="289" spans="1:29" x14ac:dyDescent="0.35">
      <c r="A289">
        <v>38</v>
      </c>
      <c r="B289" t="s">
        <v>32</v>
      </c>
      <c r="C289" t="s">
        <v>43</v>
      </c>
      <c r="D289" s="4">
        <v>5745</v>
      </c>
      <c r="E289">
        <v>2</v>
      </c>
      <c r="F289">
        <v>4</v>
      </c>
      <c r="G289">
        <v>3</v>
      </c>
      <c r="H289" t="s">
        <v>32</v>
      </c>
      <c r="I289">
        <v>4</v>
      </c>
      <c r="J289" t="s">
        <v>35</v>
      </c>
      <c r="K289" s="5">
        <v>0.15</v>
      </c>
      <c r="L289" s="5">
        <v>0.11</v>
      </c>
      <c r="M289" s="6">
        <v>0.06</v>
      </c>
      <c r="N289">
        <v>1149</v>
      </c>
      <c r="O289">
        <v>2869</v>
      </c>
      <c r="P289" t="s">
        <v>26</v>
      </c>
      <c r="Q289" t="s">
        <v>34</v>
      </c>
      <c r="R289">
        <v>23</v>
      </c>
      <c r="S289">
        <v>4</v>
      </c>
      <c r="T289" t="s">
        <v>28</v>
      </c>
      <c r="U289">
        <v>3</v>
      </c>
      <c r="V289">
        <v>2</v>
      </c>
      <c r="W289" t="s">
        <v>41</v>
      </c>
      <c r="X289">
        <v>9</v>
      </c>
      <c r="Y289">
        <v>14</v>
      </c>
      <c r="Z289">
        <v>3</v>
      </c>
      <c r="AA289">
        <v>2</v>
      </c>
      <c r="AB289">
        <v>10</v>
      </c>
      <c r="AC289">
        <v>2</v>
      </c>
    </row>
    <row r="290" spans="1:29" x14ac:dyDescent="0.35">
      <c r="A290">
        <v>26</v>
      </c>
      <c r="B290" t="s">
        <v>25</v>
      </c>
      <c r="C290" t="s">
        <v>39</v>
      </c>
      <c r="D290" s="4">
        <v>2373</v>
      </c>
      <c r="E290">
        <v>3</v>
      </c>
      <c r="F290">
        <v>2</v>
      </c>
      <c r="G290">
        <v>3</v>
      </c>
      <c r="H290" t="s">
        <v>25</v>
      </c>
      <c r="I290">
        <v>1</v>
      </c>
      <c r="J290" t="s">
        <v>35</v>
      </c>
      <c r="K290" s="5">
        <v>0.15</v>
      </c>
      <c r="L290" s="5">
        <v>0.11</v>
      </c>
      <c r="M290" s="6">
        <v>2.0000000000000004E-2</v>
      </c>
      <c r="N290">
        <v>474.6</v>
      </c>
      <c r="O290">
        <v>3436</v>
      </c>
      <c r="P290" t="s">
        <v>26</v>
      </c>
      <c r="Q290" t="s">
        <v>34</v>
      </c>
      <c r="R290">
        <v>16</v>
      </c>
      <c r="S290">
        <v>4</v>
      </c>
      <c r="T290" t="s">
        <v>40</v>
      </c>
      <c r="U290">
        <v>3</v>
      </c>
      <c r="V290">
        <v>1</v>
      </c>
      <c r="W290" t="s">
        <v>41</v>
      </c>
      <c r="X290">
        <v>2</v>
      </c>
      <c r="Y290">
        <v>13</v>
      </c>
      <c r="Z290">
        <v>3</v>
      </c>
      <c r="AA290">
        <v>4</v>
      </c>
      <c r="AB290">
        <v>5</v>
      </c>
      <c r="AC290">
        <v>2</v>
      </c>
    </row>
    <row r="291" spans="1:29" x14ac:dyDescent="0.35">
      <c r="A291">
        <v>28</v>
      </c>
      <c r="B291" t="s">
        <v>32</v>
      </c>
      <c r="C291" t="s">
        <v>36</v>
      </c>
      <c r="D291" s="4">
        <v>3310</v>
      </c>
      <c r="E291">
        <v>5</v>
      </c>
      <c r="F291">
        <v>4</v>
      </c>
      <c r="G291">
        <v>3</v>
      </c>
      <c r="H291" t="s">
        <v>32</v>
      </c>
      <c r="I291">
        <v>4</v>
      </c>
      <c r="J291" t="s">
        <v>29</v>
      </c>
      <c r="K291" s="5">
        <v>0.1</v>
      </c>
      <c r="L291" s="5">
        <v>0.08</v>
      </c>
      <c r="M291" s="6">
        <v>3.0000000000000013E-2</v>
      </c>
      <c r="N291">
        <v>662</v>
      </c>
      <c r="O291">
        <v>2696</v>
      </c>
      <c r="P291" t="s">
        <v>26</v>
      </c>
      <c r="Q291" t="s">
        <v>34</v>
      </c>
      <c r="R291">
        <v>8</v>
      </c>
      <c r="S291">
        <v>2</v>
      </c>
      <c r="T291" t="s">
        <v>28</v>
      </c>
      <c r="U291">
        <v>3</v>
      </c>
      <c r="V291">
        <v>1</v>
      </c>
      <c r="W291" t="s">
        <v>31</v>
      </c>
      <c r="X291">
        <v>1</v>
      </c>
      <c r="Y291">
        <v>21</v>
      </c>
      <c r="Z291">
        <v>4</v>
      </c>
      <c r="AA291">
        <v>4</v>
      </c>
      <c r="AB291">
        <v>5</v>
      </c>
      <c r="AC291">
        <v>3</v>
      </c>
    </row>
    <row r="292" spans="1:29" x14ac:dyDescent="0.35">
      <c r="A292">
        <v>49</v>
      </c>
      <c r="B292" t="s">
        <v>32</v>
      </c>
      <c r="C292" t="s">
        <v>63</v>
      </c>
      <c r="D292" s="4">
        <v>18665</v>
      </c>
      <c r="E292">
        <v>3</v>
      </c>
      <c r="F292">
        <v>1</v>
      </c>
      <c r="G292">
        <v>3</v>
      </c>
      <c r="H292" t="s">
        <v>25</v>
      </c>
      <c r="I292">
        <v>3</v>
      </c>
      <c r="J292" t="s">
        <v>29</v>
      </c>
      <c r="K292" s="5">
        <v>0.13</v>
      </c>
      <c r="L292" s="5">
        <v>0.11</v>
      </c>
      <c r="M292" s="6">
        <v>-2.0000000000000004E-2</v>
      </c>
      <c r="N292">
        <v>3733</v>
      </c>
      <c r="O292">
        <v>4340</v>
      </c>
      <c r="P292" t="s">
        <v>33</v>
      </c>
      <c r="Q292" t="s">
        <v>34</v>
      </c>
      <c r="R292">
        <v>10</v>
      </c>
      <c r="S292">
        <v>4</v>
      </c>
      <c r="T292" t="s">
        <v>28</v>
      </c>
      <c r="U292">
        <v>3</v>
      </c>
      <c r="V292">
        <v>5</v>
      </c>
      <c r="W292" t="s">
        <v>31</v>
      </c>
      <c r="X292">
        <v>9</v>
      </c>
      <c r="Y292">
        <v>11</v>
      </c>
      <c r="Z292">
        <v>3</v>
      </c>
      <c r="AA292">
        <v>4</v>
      </c>
      <c r="AB292">
        <v>22</v>
      </c>
      <c r="AC292">
        <v>2</v>
      </c>
    </row>
    <row r="293" spans="1:29" x14ac:dyDescent="0.35">
      <c r="A293">
        <v>36</v>
      </c>
      <c r="B293" t="s">
        <v>32</v>
      </c>
      <c r="C293" t="s">
        <v>36</v>
      </c>
      <c r="D293" s="4">
        <v>4485</v>
      </c>
      <c r="E293">
        <v>8</v>
      </c>
      <c r="F293">
        <v>2</v>
      </c>
      <c r="G293">
        <v>3</v>
      </c>
      <c r="H293" t="s">
        <v>32</v>
      </c>
      <c r="I293">
        <v>3</v>
      </c>
      <c r="J293" t="s">
        <v>35</v>
      </c>
      <c r="K293" s="5">
        <v>0.1</v>
      </c>
      <c r="L293" s="5">
        <v>0.11</v>
      </c>
      <c r="M293" s="6">
        <v>9.999999999999995E-3</v>
      </c>
      <c r="N293">
        <v>897</v>
      </c>
      <c r="O293">
        <v>2191</v>
      </c>
      <c r="P293" t="s">
        <v>26</v>
      </c>
      <c r="Q293" t="s">
        <v>34</v>
      </c>
      <c r="R293">
        <v>3</v>
      </c>
      <c r="S293">
        <v>3</v>
      </c>
      <c r="T293" t="s">
        <v>49</v>
      </c>
      <c r="U293">
        <v>3</v>
      </c>
      <c r="V293">
        <v>2</v>
      </c>
      <c r="W293" t="s">
        <v>31</v>
      </c>
      <c r="X293">
        <v>4</v>
      </c>
      <c r="Y293">
        <v>12</v>
      </c>
      <c r="Z293">
        <v>3</v>
      </c>
      <c r="AA293">
        <v>4</v>
      </c>
      <c r="AB293">
        <v>10</v>
      </c>
      <c r="AC293">
        <v>0</v>
      </c>
    </row>
    <row r="294" spans="1:29" x14ac:dyDescent="0.35">
      <c r="A294">
        <v>31</v>
      </c>
      <c r="B294" t="s">
        <v>32</v>
      </c>
      <c r="C294" t="s">
        <v>46</v>
      </c>
      <c r="D294" s="4">
        <v>2789</v>
      </c>
      <c r="E294">
        <v>2</v>
      </c>
      <c r="F294">
        <v>2</v>
      </c>
      <c r="G294">
        <v>2</v>
      </c>
      <c r="H294" t="s">
        <v>32</v>
      </c>
      <c r="I294">
        <v>4</v>
      </c>
      <c r="J294" t="s">
        <v>29</v>
      </c>
      <c r="K294" s="5">
        <v>0.09</v>
      </c>
      <c r="L294" s="5">
        <v>7.0000000000000007E-2</v>
      </c>
      <c r="M294" s="6">
        <v>4.9999999999999989E-2</v>
      </c>
      <c r="N294">
        <v>557.80000000000007</v>
      </c>
      <c r="O294">
        <v>3169</v>
      </c>
      <c r="P294" t="s">
        <v>33</v>
      </c>
      <c r="Q294" t="s">
        <v>27</v>
      </c>
      <c r="R294">
        <v>5</v>
      </c>
      <c r="S294">
        <v>3</v>
      </c>
      <c r="T294" t="s">
        <v>48</v>
      </c>
      <c r="U294">
        <v>3</v>
      </c>
      <c r="V294">
        <v>1</v>
      </c>
      <c r="W294" t="s">
        <v>41</v>
      </c>
      <c r="X294">
        <v>1</v>
      </c>
      <c r="Y294">
        <v>11</v>
      </c>
      <c r="Z294">
        <v>3</v>
      </c>
      <c r="AA294">
        <v>3</v>
      </c>
      <c r="AB294">
        <v>2</v>
      </c>
      <c r="AC294">
        <v>2</v>
      </c>
    </row>
    <row r="295" spans="1:29" x14ac:dyDescent="0.35">
      <c r="A295">
        <v>26</v>
      </c>
      <c r="B295" t="s">
        <v>25</v>
      </c>
      <c r="C295" t="s">
        <v>27</v>
      </c>
      <c r="D295" s="4">
        <v>5828</v>
      </c>
      <c r="E295">
        <v>8</v>
      </c>
      <c r="F295">
        <v>4</v>
      </c>
      <c r="G295">
        <v>3</v>
      </c>
      <c r="H295" t="s">
        <v>25</v>
      </c>
      <c r="I295">
        <v>4</v>
      </c>
      <c r="J295" t="s">
        <v>35</v>
      </c>
      <c r="K295" s="5">
        <v>0.11</v>
      </c>
      <c r="L295" s="5">
        <v>0.08</v>
      </c>
      <c r="M295" s="6">
        <v>0.03</v>
      </c>
      <c r="N295">
        <v>1165.6000000000001</v>
      </c>
      <c r="O295">
        <v>2844</v>
      </c>
      <c r="P295" t="s">
        <v>26</v>
      </c>
      <c r="Q295" t="s">
        <v>27</v>
      </c>
      <c r="R295">
        <v>4</v>
      </c>
      <c r="S295">
        <v>4</v>
      </c>
      <c r="T295" t="s">
        <v>48</v>
      </c>
      <c r="U295">
        <v>2</v>
      </c>
      <c r="V295">
        <v>2</v>
      </c>
      <c r="W295" t="s">
        <v>31</v>
      </c>
      <c r="X295">
        <v>1</v>
      </c>
      <c r="Y295">
        <v>12</v>
      </c>
      <c r="Z295">
        <v>3</v>
      </c>
      <c r="AA295">
        <v>2</v>
      </c>
      <c r="AB295">
        <v>8</v>
      </c>
      <c r="AC295">
        <v>7</v>
      </c>
    </row>
    <row r="296" spans="1:29" x14ac:dyDescent="0.35">
      <c r="A296">
        <v>37</v>
      </c>
      <c r="B296" t="s">
        <v>32</v>
      </c>
      <c r="C296" t="s">
        <v>36</v>
      </c>
      <c r="D296" s="4">
        <v>2326</v>
      </c>
      <c r="E296">
        <v>4</v>
      </c>
      <c r="F296">
        <v>4</v>
      </c>
      <c r="G296">
        <v>2</v>
      </c>
      <c r="H296" t="s">
        <v>25</v>
      </c>
      <c r="I296">
        <v>2</v>
      </c>
      <c r="J296" t="s">
        <v>35</v>
      </c>
      <c r="K296" s="5">
        <v>0.08</v>
      </c>
      <c r="L296" s="5">
        <v>7.0000000000000007E-2</v>
      </c>
      <c r="M296" s="6">
        <v>6.9999999999999993E-2</v>
      </c>
      <c r="N296">
        <v>465.20000000000005</v>
      </c>
      <c r="O296">
        <v>1843</v>
      </c>
      <c r="P296" t="s">
        <v>33</v>
      </c>
      <c r="Q296" t="s">
        <v>34</v>
      </c>
      <c r="R296">
        <v>9</v>
      </c>
      <c r="S296">
        <v>3</v>
      </c>
      <c r="T296" t="s">
        <v>40</v>
      </c>
      <c r="U296">
        <v>3</v>
      </c>
      <c r="V296">
        <v>1</v>
      </c>
      <c r="W296" t="s">
        <v>37</v>
      </c>
      <c r="X296">
        <v>1</v>
      </c>
      <c r="Y296">
        <v>12</v>
      </c>
      <c r="Z296">
        <v>3</v>
      </c>
      <c r="AA296">
        <v>3</v>
      </c>
      <c r="AB296">
        <v>4</v>
      </c>
      <c r="AC296">
        <v>2</v>
      </c>
    </row>
    <row r="297" spans="1:29" x14ac:dyDescent="0.35">
      <c r="A297">
        <v>42</v>
      </c>
      <c r="B297" t="s">
        <v>32</v>
      </c>
      <c r="C297" t="s">
        <v>27</v>
      </c>
      <c r="D297" s="4">
        <v>13525</v>
      </c>
      <c r="E297">
        <v>20</v>
      </c>
      <c r="F297">
        <v>2</v>
      </c>
      <c r="G297">
        <v>4</v>
      </c>
      <c r="H297" t="s">
        <v>32</v>
      </c>
      <c r="I297">
        <v>3</v>
      </c>
      <c r="J297" t="s">
        <v>29</v>
      </c>
      <c r="K297" s="5">
        <v>0.09</v>
      </c>
      <c r="L297" s="5">
        <v>0.1</v>
      </c>
      <c r="M297" s="6">
        <v>3.9999999999999994E-2</v>
      </c>
      <c r="N297">
        <v>2705</v>
      </c>
      <c r="O297">
        <v>4083</v>
      </c>
      <c r="P297" t="s">
        <v>33</v>
      </c>
      <c r="Q297" t="s">
        <v>27</v>
      </c>
      <c r="R297">
        <v>26</v>
      </c>
      <c r="S297">
        <v>3</v>
      </c>
      <c r="T297" t="s">
        <v>48</v>
      </c>
      <c r="U297">
        <v>3</v>
      </c>
      <c r="V297">
        <v>4</v>
      </c>
      <c r="W297" t="s">
        <v>37</v>
      </c>
      <c r="X297">
        <v>5</v>
      </c>
      <c r="Y297">
        <v>14</v>
      </c>
      <c r="Z297">
        <v>3</v>
      </c>
      <c r="AA297">
        <v>4</v>
      </c>
      <c r="AB297">
        <v>23</v>
      </c>
      <c r="AC297">
        <v>4</v>
      </c>
    </row>
    <row r="298" spans="1:29" x14ac:dyDescent="0.35">
      <c r="A298">
        <v>18</v>
      </c>
      <c r="B298" t="s">
        <v>25</v>
      </c>
      <c r="C298" t="s">
        <v>39</v>
      </c>
      <c r="D298" s="4">
        <v>1420</v>
      </c>
      <c r="E298">
        <v>0</v>
      </c>
      <c r="F298">
        <v>3</v>
      </c>
      <c r="G298">
        <v>3</v>
      </c>
      <c r="H298" t="s">
        <v>32</v>
      </c>
      <c r="I298">
        <v>3</v>
      </c>
      <c r="J298" t="s">
        <v>35</v>
      </c>
      <c r="K298" s="5">
        <v>0.14000000000000001</v>
      </c>
      <c r="L298" s="5">
        <v>0.1</v>
      </c>
      <c r="M298" s="6">
        <v>1.999999999999999E-2</v>
      </c>
      <c r="N298">
        <v>284</v>
      </c>
      <c r="O298">
        <v>1338</v>
      </c>
      <c r="P298" t="s">
        <v>26</v>
      </c>
      <c r="Q298" t="s">
        <v>34</v>
      </c>
      <c r="R298">
        <v>3</v>
      </c>
      <c r="S298">
        <v>3</v>
      </c>
      <c r="T298" t="s">
        <v>28</v>
      </c>
      <c r="U298">
        <v>3</v>
      </c>
      <c r="V298">
        <v>1</v>
      </c>
      <c r="W298" t="s">
        <v>31</v>
      </c>
      <c r="X298">
        <v>1</v>
      </c>
      <c r="Y298">
        <v>13</v>
      </c>
      <c r="Z298">
        <v>3</v>
      </c>
      <c r="AA298">
        <v>3</v>
      </c>
      <c r="AB298">
        <v>0</v>
      </c>
      <c r="AC298">
        <v>0</v>
      </c>
    </row>
    <row r="299" spans="1:29" x14ac:dyDescent="0.35">
      <c r="A299">
        <v>35</v>
      </c>
      <c r="B299" t="s">
        <v>32</v>
      </c>
      <c r="C299" t="s">
        <v>27</v>
      </c>
      <c r="D299" s="4">
        <v>8020</v>
      </c>
      <c r="E299">
        <v>11</v>
      </c>
      <c r="F299">
        <v>2</v>
      </c>
      <c r="G299">
        <v>2</v>
      </c>
      <c r="H299" t="s">
        <v>32</v>
      </c>
      <c r="I299">
        <v>3</v>
      </c>
      <c r="J299" t="s">
        <v>35</v>
      </c>
      <c r="K299" s="5">
        <v>0.12</v>
      </c>
      <c r="L299" s="5">
        <v>0.11</v>
      </c>
      <c r="M299" s="6">
        <v>3.9999999999999994E-2</v>
      </c>
      <c r="N299">
        <v>1604</v>
      </c>
      <c r="O299">
        <v>3247</v>
      </c>
      <c r="P299" t="s">
        <v>26</v>
      </c>
      <c r="Q299" t="s">
        <v>27</v>
      </c>
      <c r="R299">
        <v>16</v>
      </c>
      <c r="S299">
        <v>3</v>
      </c>
      <c r="T299" t="s">
        <v>48</v>
      </c>
      <c r="U299">
        <v>3</v>
      </c>
      <c r="V299">
        <v>3</v>
      </c>
      <c r="W299" t="s">
        <v>37</v>
      </c>
      <c r="X299">
        <v>0</v>
      </c>
      <c r="Y299">
        <v>15</v>
      </c>
      <c r="Z299">
        <v>3</v>
      </c>
      <c r="AA299">
        <v>3</v>
      </c>
      <c r="AB299">
        <v>12</v>
      </c>
      <c r="AC299">
        <v>9</v>
      </c>
    </row>
    <row r="300" spans="1:29" x14ac:dyDescent="0.35">
      <c r="A300">
        <v>36</v>
      </c>
      <c r="B300" t="s">
        <v>32</v>
      </c>
      <c r="C300" t="s">
        <v>39</v>
      </c>
      <c r="D300" s="4">
        <v>3688</v>
      </c>
      <c r="E300">
        <v>1</v>
      </c>
      <c r="F300">
        <v>4</v>
      </c>
      <c r="G300">
        <v>3</v>
      </c>
      <c r="H300" t="s">
        <v>32</v>
      </c>
      <c r="I300">
        <v>3</v>
      </c>
      <c r="J300" t="s">
        <v>35</v>
      </c>
      <c r="K300" s="5">
        <v>0.11</v>
      </c>
      <c r="L300" s="5">
        <v>7.0000000000000007E-2</v>
      </c>
      <c r="M300" s="6">
        <v>0.06</v>
      </c>
      <c r="N300">
        <v>737.6</v>
      </c>
      <c r="O300">
        <v>4738</v>
      </c>
      <c r="P300" t="s">
        <v>33</v>
      </c>
      <c r="Q300" t="s">
        <v>34</v>
      </c>
      <c r="R300">
        <v>18</v>
      </c>
      <c r="S300">
        <v>4</v>
      </c>
      <c r="T300" t="s">
        <v>28</v>
      </c>
      <c r="U300">
        <v>4</v>
      </c>
      <c r="V300">
        <v>1</v>
      </c>
      <c r="W300" t="s">
        <v>37</v>
      </c>
      <c r="X300">
        <v>4</v>
      </c>
      <c r="Y300">
        <v>18</v>
      </c>
      <c r="Z300">
        <v>3</v>
      </c>
      <c r="AA300">
        <v>4</v>
      </c>
      <c r="AB300">
        <v>4</v>
      </c>
      <c r="AC300">
        <v>0</v>
      </c>
    </row>
    <row r="301" spans="1:29" x14ac:dyDescent="0.35">
      <c r="A301">
        <v>51</v>
      </c>
      <c r="B301" t="s">
        <v>32</v>
      </c>
      <c r="C301" t="s">
        <v>42</v>
      </c>
      <c r="D301" s="4">
        <v>5482</v>
      </c>
      <c r="E301">
        <v>4</v>
      </c>
      <c r="F301">
        <v>2</v>
      </c>
      <c r="G301">
        <v>3</v>
      </c>
      <c r="H301" t="s">
        <v>32</v>
      </c>
      <c r="I301">
        <v>4</v>
      </c>
      <c r="J301" t="s">
        <v>35</v>
      </c>
      <c r="K301" s="5">
        <v>0.1</v>
      </c>
      <c r="L301" s="5">
        <v>0.1</v>
      </c>
      <c r="M301" s="6">
        <v>1.999999999999999E-2</v>
      </c>
      <c r="N301">
        <v>1096.4000000000001</v>
      </c>
      <c r="O301">
        <v>518</v>
      </c>
      <c r="P301" t="s">
        <v>26</v>
      </c>
      <c r="Q301" t="s">
        <v>34</v>
      </c>
      <c r="R301">
        <v>2</v>
      </c>
      <c r="S301">
        <v>3</v>
      </c>
      <c r="T301" t="s">
        <v>40</v>
      </c>
      <c r="U301">
        <v>1</v>
      </c>
      <c r="V301">
        <v>2</v>
      </c>
      <c r="W301" t="s">
        <v>41</v>
      </c>
      <c r="X301">
        <v>5</v>
      </c>
      <c r="Y301">
        <v>18</v>
      </c>
      <c r="Z301">
        <v>3</v>
      </c>
      <c r="AA301">
        <v>4</v>
      </c>
      <c r="AB301">
        <v>13</v>
      </c>
      <c r="AC301">
        <v>1</v>
      </c>
    </row>
    <row r="302" spans="1:29" x14ac:dyDescent="0.35">
      <c r="A302">
        <v>41</v>
      </c>
      <c r="B302" t="s">
        <v>32</v>
      </c>
      <c r="C302" t="s">
        <v>62</v>
      </c>
      <c r="D302" s="4">
        <v>16015</v>
      </c>
      <c r="E302">
        <v>22</v>
      </c>
      <c r="F302">
        <v>2</v>
      </c>
      <c r="G302">
        <v>3</v>
      </c>
      <c r="H302" t="s">
        <v>32</v>
      </c>
      <c r="I302">
        <v>4</v>
      </c>
      <c r="J302" t="s">
        <v>35</v>
      </c>
      <c r="K302" s="5">
        <v>0.15</v>
      </c>
      <c r="L302" s="5">
        <v>0.11</v>
      </c>
      <c r="M302" s="6">
        <v>-0.03</v>
      </c>
      <c r="N302">
        <v>3203</v>
      </c>
      <c r="O302">
        <v>1862</v>
      </c>
      <c r="P302" t="s">
        <v>26</v>
      </c>
      <c r="Q302" t="s">
        <v>27</v>
      </c>
      <c r="R302">
        <v>2</v>
      </c>
      <c r="S302">
        <v>4</v>
      </c>
      <c r="T302" t="s">
        <v>28</v>
      </c>
      <c r="U302">
        <v>3</v>
      </c>
      <c r="V302">
        <v>4</v>
      </c>
      <c r="W302" t="s">
        <v>31</v>
      </c>
      <c r="X302">
        <v>1</v>
      </c>
      <c r="Y302">
        <v>19</v>
      </c>
      <c r="Z302">
        <v>3</v>
      </c>
      <c r="AA302">
        <v>2</v>
      </c>
      <c r="AB302">
        <v>22</v>
      </c>
      <c r="AC302">
        <v>10</v>
      </c>
    </row>
    <row r="303" spans="1:29" x14ac:dyDescent="0.35">
      <c r="A303">
        <v>18</v>
      </c>
      <c r="B303" t="s">
        <v>32</v>
      </c>
      <c r="C303" t="s">
        <v>46</v>
      </c>
      <c r="D303" s="4">
        <v>1200</v>
      </c>
      <c r="E303">
        <v>0</v>
      </c>
      <c r="F303">
        <v>3</v>
      </c>
      <c r="G303">
        <v>3</v>
      </c>
      <c r="H303" t="s">
        <v>32</v>
      </c>
      <c r="I303">
        <v>4</v>
      </c>
      <c r="J303" t="s">
        <v>29</v>
      </c>
      <c r="K303" s="5">
        <v>0.12</v>
      </c>
      <c r="L303" s="5">
        <v>0.11</v>
      </c>
      <c r="M303" s="6">
        <v>0.03</v>
      </c>
      <c r="N303">
        <v>240</v>
      </c>
      <c r="O303">
        <v>704</v>
      </c>
      <c r="P303" t="s">
        <v>26</v>
      </c>
      <c r="Q303" t="s">
        <v>27</v>
      </c>
      <c r="R303">
        <v>10</v>
      </c>
      <c r="S303">
        <v>3</v>
      </c>
      <c r="T303" t="s">
        <v>40</v>
      </c>
      <c r="U303">
        <v>2</v>
      </c>
      <c r="V303">
        <v>1</v>
      </c>
      <c r="W303" t="s">
        <v>31</v>
      </c>
      <c r="X303">
        <v>1</v>
      </c>
      <c r="Y303">
        <v>12</v>
      </c>
      <c r="Z303">
        <v>3</v>
      </c>
      <c r="AA303">
        <v>1</v>
      </c>
      <c r="AB303">
        <v>0</v>
      </c>
      <c r="AC303">
        <v>0</v>
      </c>
    </row>
    <row r="304" spans="1:29" x14ac:dyDescent="0.35">
      <c r="A304">
        <v>28</v>
      </c>
      <c r="B304" t="s">
        <v>32</v>
      </c>
      <c r="C304" t="s">
        <v>43</v>
      </c>
      <c r="D304" s="4">
        <v>5661</v>
      </c>
      <c r="E304">
        <v>8</v>
      </c>
      <c r="F304">
        <v>1</v>
      </c>
      <c r="G304">
        <v>3</v>
      </c>
      <c r="H304" t="s">
        <v>32</v>
      </c>
      <c r="I304">
        <v>2</v>
      </c>
      <c r="J304" t="s">
        <v>35</v>
      </c>
      <c r="K304" s="5">
        <v>0.11</v>
      </c>
      <c r="L304" s="5">
        <v>0.1</v>
      </c>
      <c r="M304" s="6">
        <v>7.9999999999999988E-2</v>
      </c>
      <c r="N304">
        <v>1132.2</v>
      </c>
      <c r="O304">
        <v>3940</v>
      </c>
      <c r="P304" t="s">
        <v>26</v>
      </c>
      <c r="Q304" t="s">
        <v>34</v>
      </c>
      <c r="R304">
        <v>16</v>
      </c>
      <c r="S304">
        <v>2</v>
      </c>
      <c r="T304" t="s">
        <v>40</v>
      </c>
      <c r="U304">
        <v>4</v>
      </c>
      <c r="V304">
        <v>2</v>
      </c>
      <c r="W304" t="s">
        <v>31</v>
      </c>
      <c r="X304">
        <v>0</v>
      </c>
      <c r="Y304">
        <v>19</v>
      </c>
      <c r="Z304">
        <v>3</v>
      </c>
      <c r="AA304">
        <v>3</v>
      </c>
      <c r="AB304">
        <v>9</v>
      </c>
      <c r="AC304">
        <v>3</v>
      </c>
    </row>
    <row r="305" spans="1:29" x14ac:dyDescent="0.35">
      <c r="A305">
        <v>31</v>
      </c>
      <c r="B305" t="s">
        <v>32</v>
      </c>
      <c r="C305" t="s">
        <v>27</v>
      </c>
      <c r="D305" s="4">
        <v>6929</v>
      </c>
      <c r="E305">
        <v>8</v>
      </c>
      <c r="F305">
        <v>4</v>
      </c>
      <c r="G305">
        <v>2</v>
      </c>
      <c r="H305" t="s">
        <v>32</v>
      </c>
      <c r="I305">
        <v>2</v>
      </c>
      <c r="J305" t="s">
        <v>35</v>
      </c>
      <c r="K305" s="5">
        <v>0.15</v>
      </c>
      <c r="L305" s="5">
        <v>0.09</v>
      </c>
      <c r="M305" s="6">
        <v>1.999999999999999E-2</v>
      </c>
      <c r="N305">
        <v>1385.8000000000002</v>
      </c>
      <c r="O305">
        <v>1078</v>
      </c>
      <c r="P305" t="s">
        <v>26</v>
      </c>
      <c r="Q305" t="s">
        <v>27</v>
      </c>
      <c r="R305">
        <v>7</v>
      </c>
      <c r="S305">
        <v>3</v>
      </c>
      <c r="T305" t="s">
        <v>49</v>
      </c>
      <c r="U305">
        <v>4</v>
      </c>
      <c r="V305">
        <v>2</v>
      </c>
      <c r="W305" t="s">
        <v>37</v>
      </c>
      <c r="X305">
        <v>4</v>
      </c>
      <c r="Y305">
        <v>11</v>
      </c>
      <c r="Z305">
        <v>3</v>
      </c>
      <c r="AA305">
        <v>2</v>
      </c>
      <c r="AB305">
        <v>10</v>
      </c>
      <c r="AC305">
        <v>7</v>
      </c>
    </row>
    <row r="306" spans="1:29" x14ac:dyDescent="0.35">
      <c r="A306">
        <v>39</v>
      </c>
      <c r="B306" t="s">
        <v>32</v>
      </c>
      <c r="C306" t="s">
        <v>43</v>
      </c>
      <c r="D306" s="4">
        <v>9613</v>
      </c>
      <c r="E306">
        <v>18</v>
      </c>
      <c r="F306">
        <v>4</v>
      </c>
      <c r="G306">
        <v>2</v>
      </c>
      <c r="H306" t="s">
        <v>32</v>
      </c>
      <c r="I306">
        <v>3</v>
      </c>
      <c r="J306" t="s">
        <v>35</v>
      </c>
      <c r="K306" s="5">
        <v>0.15</v>
      </c>
      <c r="L306" s="5">
        <v>0.09</v>
      </c>
      <c r="M306" s="6">
        <v>3.9999999999999994E-2</v>
      </c>
      <c r="N306">
        <v>1922.6000000000001</v>
      </c>
      <c r="O306">
        <v>2829</v>
      </c>
      <c r="P306" t="s">
        <v>26</v>
      </c>
      <c r="Q306" t="s">
        <v>34</v>
      </c>
      <c r="R306">
        <v>1</v>
      </c>
      <c r="S306">
        <v>3</v>
      </c>
      <c r="T306" t="s">
        <v>40</v>
      </c>
      <c r="U306">
        <v>4</v>
      </c>
      <c r="V306">
        <v>3</v>
      </c>
      <c r="W306" t="s">
        <v>41</v>
      </c>
      <c r="X306">
        <v>0</v>
      </c>
      <c r="Y306">
        <v>17</v>
      </c>
      <c r="Z306">
        <v>3</v>
      </c>
      <c r="AA306">
        <v>1</v>
      </c>
      <c r="AB306">
        <v>19</v>
      </c>
      <c r="AC306">
        <v>10</v>
      </c>
    </row>
    <row r="307" spans="1:29" x14ac:dyDescent="0.35">
      <c r="A307">
        <v>36</v>
      </c>
      <c r="B307" t="s">
        <v>32</v>
      </c>
      <c r="C307" t="s">
        <v>39</v>
      </c>
      <c r="D307" s="4">
        <v>5674</v>
      </c>
      <c r="E307">
        <v>9</v>
      </c>
      <c r="F307">
        <v>2</v>
      </c>
      <c r="G307">
        <v>3</v>
      </c>
      <c r="H307" t="s">
        <v>32</v>
      </c>
      <c r="I307">
        <v>2</v>
      </c>
      <c r="J307" t="s">
        <v>29</v>
      </c>
      <c r="K307" s="5">
        <v>0.15</v>
      </c>
      <c r="L307" s="5">
        <v>0.09</v>
      </c>
      <c r="M307" s="6">
        <v>7.0000000000000007E-2</v>
      </c>
      <c r="N307">
        <v>1134.8</v>
      </c>
      <c r="O307">
        <v>1271</v>
      </c>
      <c r="P307" t="s">
        <v>44</v>
      </c>
      <c r="Q307" t="s">
        <v>34</v>
      </c>
      <c r="R307">
        <v>24</v>
      </c>
      <c r="S307">
        <v>4</v>
      </c>
      <c r="T307" t="s">
        <v>28</v>
      </c>
      <c r="U307">
        <v>3</v>
      </c>
      <c r="V307">
        <v>2</v>
      </c>
      <c r="W307" t="s">
        <v>37</v>
      </c>
      <c r="X307">
        <v>7</v>
      </c>
      <c r="Y307">
        <v>15</v>
      </c>
      <c r="Z307">
        <v>3</v>
      </c>
      <c r="AA307">
        <v>3</v>
      </c>
      <c r="AB307">
        <v>11</v>
      </c>
      <c r="AC307">
        <v>8</v>
      </c>
    </row>
    <row r="308" spans="1:29" x14ac:dyDescent="0.35">
      <c r="A308">
        <v>32</v>
      </c>
      <c r="B308" t="s">
        <v>32</v>
      </c>
      <c r="C308" t="s">
        <v>27</v>
      </c>
      <c r="D308" s="4">
        <v>5484</v>
      </c>
      <c r="E308">
        <v>13</v>
      </c>
      <c r="F308">
        <v>3</v>
      </c>
      <c r="G308">
        <v>2</v>
      </c>
      <c r="H308" t="s">
        <v>32</v>
      </c>
      <c r="I308">
        <v>4</v>
      </c>
      <c r="J308" t="s">
        <v>35</v>
      </c>
      <c r="K308" s="5">
        <v>0.08</v>
      </c>
      <c r="L308" s="5">
        <v>7.0000000000000007E-2</v>
      </c>
      <c r="M308" s="6">
        <v>1.999999999999999E-2</v>
      </c>
      <c r="N308">
        <v>1096.8</v>
      </c>
      <c r="O308">
        <v>2485</v>
      </c>
      <c r="P308" t="s">
        <v>26</v>
      </c>
      <c r="Q308" t="s">
        <v>27</v>
      </c>
      <c r="R308">
        <v>7</v>
      </c>
      <c r="S308">
        <v>3</v>
      </c>
      <c r="T308" t="s">
        <v>28</v>
      </c>
      <c r="U308">
        <v>2</v>
      </c>
      <c r="V308">
        <v>2</v>
      </c>
      <c r="W308" t="s">
        <v>37</v>
      </c>
      <c r="X308">
        <v>1</v>
      </c>
      <c r="Y308">
        <v>14</v>
      </c>
      <c r="Z308">
        <v>3</v>
      </c>
      <c r="AA308">
        <v>3</v>
      </c>
      <c r="AB308">
        <v>13</v>
      </c>
      <c r="AC308">
        <v>8</v>
      </c>
    </row>
    <row r="309" spans="1:29" x14ac:dyDescent="0.35">
      <c r="A309">
        <v>38</v>
      </c>
      <c r="B309" t="s">
        <v>32</v>
      </c>
      <c r="C309" t="s">
        <v>63</v>
      </c>
      <c r="D309" s="4">
        <v>12061</v>
      </c>
      <c r="E309">
        <v>10</v>
      </c>
      <c r="F309">
        <v>2</v>
      </c>
      <c r="G309">
        <v>3</v>
      </c>
      <c r="H309" t="s">
        <v>32</v>
      </c>
      <c r="I309">
        <v>1</v>
      </c>
      <c r="J309" t="s">
        <v>29</v>
      </c>
      <c r="K309" s="5">
        <v>0.09</v>
      </c>
      <c r="L309" s="5">
        <v>0.1</v>
      </c>
      <c r="M309" s="6">
        <v>9.999999999999995E-3</v>
      </c>
      <c r="N309">
        <v>2412.2000000000003</v>
      </c>
      <c r="O309">
        <v>4401</v>
      </c>
      <c r="P309" t="s">
        <v>26</v>
      </c>
      <c r="Q309" t="s">
        <v>34</v>
      </c>
      <c r="R309">
        <v>25</v>
      </c>
      <c r="S309">
        <v>2</v>
      </c>
      <c r="T309" t="s">
        <v>28</v>
      </c>
      <c r="U309">
        <v>2</v>
      </c>
      <c r="V309">
        <v>3</v>
      </c>
      <c r="W309" t="s">
        <v>37</v>
      </c>
      <c r="X309">
        <v>3</v>
      </c>
      <c r="Y309">
        <v>17</v>
      </c>
      <c r="Z309">
        <v>3</v>
      </c>
      <c r="AA309">
        <v>3</v>
      </c>
      <c r="AB309">
        <v>19</v>
      </c>
      <c r="AC309">
        <v>8</v>
      </c>
    </row>
    <row r="310" spans="1:29" x14ac:dyDescent="0.35">
      <c r="A310">
        <v>58</v>
      </c>
      <c r="B310" t="s">
        <v>32</v>
      </c>
      <c r="C310" t="s">
        <v>43</v>
      </c>
      <c r="D310" s="4">
        <v>5660</v>
      </c>
      <c r="E310">
        <v>5</v>
      </c>
      <c r="F310">
        <v>3</v>
      </c>
      <c r="G310">
        <v>3</v>
      </c>
      <c r="H310" t="s">
        <v>25</v>
      </c>
      <c r="I310">
        <v>4</v>
      </c>
      <c r="J310" t="s">
        <v>35</v>
      </c>
      <c r="K310" s="5">
        <v>0.13</v>
      </c>
      <c r="L310" s="5">
        <v>0.11</v>
      </c>
      <c r="M310" s="6">
        <v>5.0000000000000017E-2</v>
      </c>
      <c r="N310">
        <v>1132</v>
      </c>
      <c r="O310">
        <v>847</v>
      </c>
      <c r="P310" t="s">
        <v>44</v>
      </c>
      <c r="Q310" t="s">
        <v>34</v>
      </c>
      <c r="R310">
        <v>1</v>
      </c>
      <c r="S310">
        <v>4</v>
      </c>
      <c r="T310" t="s">
        <v>28</v>
      </c>
      <c r="U310">
        <v>1</v>
      </c>
      <c r="V310">
        <v>2</v>
      </c>
      <c r="W310" t="s">
        <v>41</v>
      </c>
      <c r="X310">
        <v>2</v>
      </c>
      <c r="Y310">
        <v>13</v>
      </c>
      <c r="Z310">
        <v>3</v>
      </c>
      <c r="AA310">
        <v>4</v>
      </c>
      <c r="AB310">
        <v>12</v>
      </c>
      <c r="AC310">
        <v>3</v>
      </c>
    </row>
    <row r="311" spans="1:29" x14ac:dyDescent="0.35">
      <c r="A311">
        <v>31</v>
      </c>
      <c r="B311" t="s">
        <v>32</v>
      </c>
      <c r="C311" t="s">
        <v>36</v>
      </c>
      <c r="D311" s="4">
        <v>4821</v>
      </c>
      <c r="E311">
        <v>5</v>
      </c>
      <c r="F311">
        <v>4</v>
      </c>
      <c r="G311">
        <v>3</v>
      </c>
      <c r="H311" t="s">
        <v>25</v>
      </c>
      <c r="I311">
        <v>3</v>
      </c>
      <c r="J311" t="s">
        <v>35</v>
      </c>
      <c r="K311" s="5">
        <v>0.09</v>
      </c>
      <c r="L311" s="5">
        <v>7.0000000000000007E-2</v>
      </c>
      <c r="M311" s="6">
        <v>6.9999999999999993E-2</v>
      </c>
      <c r="N311">
        <v>964.2</v>
      </c>
      <c r="O311">
        <v>530</v>
      </c>
      <c r="P311" t="s">
        <v>26</v>
      </c>
      <c r="Q311" t="s">
        <v>34</v>
      </c>
      <c r="R311">
        <v>5</v>
      </c>
      <c r="S311">
        <v>4</v>
      </c>
      <c r="T311" t="s">
        <v>49</v>
      </c>
      <c r="U311">
        <v>3</v>
      </c>
      <c r="V311">
        <v>1</v>
      </c>
      <c r="W311" t="s">
        <v>37</v>
      </c>
      <c r="X311">
        <v>0</v>
      </c>
      <c r="Y311">
        <v>12</v>
      </c>
      <c r="Z311">
        <v>3</v>
      </c>
      <c r="AA311">
        <v>3</v>
      </c>
      <c r="AB311">
        <v>6</v>
      </c>
      <c r="AC311">
        <v>2</v>
      </c>
    </row>
    <row r="312" spans="1:29" x14ac:dyDescent="0.35">
      <c r="A312">
        <v>31</v>
      </c>
      <c r="B312" t="s">
        <v>32</v>
      </c>
      <c r="C312" t="s">
        <v>50</v>
      </c>
      <c r="D312" s="4">
        <v>6410</v>
      </c>
      <c r="E312">
        <v>2</v>
      </c>
      <c r="F312">
        <v>1</v>
      </c>
      <c r="G312">
        <v>3</v>
      </c>
      <c r="H312" t="s">
        <v>32</v>
      </c>
      <c r="I312">
        <v>1</v>
      </c>
      <c r="J312" t="s">
        <v>35</v>
      </c>
      <c r="K312" s="5">
        <v>0.11</v>
      </c>
      <c r="L312" s="5">
        <v>0.09</v>
      </c>
      <c r="M312" s="6">
        <v>7.0000000000000007E-2</v>
      </c>
      <c r="N312">
        <v>1282</v>
      </c>
      <c r="O312">
        <v>4598</v>
      </c>
      <c r="P312" t="s">
        <v>26</v>
      </c>
      <c r="Q312" t="s">
        <v>50</v>
      </c>
      <c r="R312">
        <v>2</v>
      </c>
      <c r="S312">
        <v>3</v>
      </c>
      <c r="T312" t="s">
        <v>50</v>
      </c>
      <c r="U312">
        <v>2</v>
      </c>
      <c r="V312">
        <v>2</v>
      </c>
      <c r="W312" t="s">
        <v>37</v>
      </c>
      <c r="X312">
        <v>3</v>
      </c>
      <c r="Y312">
        <v>12</v>
      </c>
      <c r="Z312">
        <v>3</v>
      </c>
      <c r="AA312">
        <v>4</v>
      </c>
      <c r="AB312">
        <v>9</v>
      </c>
      <c r="AC312">
        <v>2</v>
      </c>
    </row>
    <row r="313" spans="1:29" x14ac:dyDescent="0.35">
      <c r="A313">
        <v>45</v>
      </c>
      <c r="B313" t="s">
        <v>32</v>
      </c>
      <c r="C313" t="s">
        <v>39</v>
      </c>
      <c r="D313" s="4">
        <v>5210</v>
      </c>
      <c r="E313">
        <v>24</v>
      </c>
      <c r="F313">
        <v>1</v>
      </c>
      <c r="G313">
        <v>3</v>
      </c>
      <c r="H313" t="s">
        <v>32</v>
      </c>
      <c r="I313">
        <v>1</v>
      </c>
      <c r="J313" t="s">
        <v>35</v>
      </c>
      <c r="K313" s="5">
        <v>0.1</v>
      </c>
      <c r="L313" s="5">
        <v>0.09</v>
      </c>
      <c r="M313" s="6">
        <v>6.9999999999999993E-2</v>
      </c>
      <c r="N313">
        <v>1042</v>
      </c>
      <c r="O313">
        <v>4456</v>
      </c>
      <c r="P313" t="s">
        <v>33</v>
      </c>
      <c r="Q313" t="s">
        <v>34</v>
      </c>
      <c r="R313">
        <v>7</v>
      </c>
      <c r="S313">
        <v>3</v>
      </c>
      <c r="T313" t="s">
        <v>28</v>
      </c>
      <c r="U313">
        <v>3</v>
      </c>
      <c r="V313">
        <v>3</v>
      </c>
      <c r="W313" t="s">
        <v>41</v>
      </c>
      <c r="X313">
        <v>1</v>
      </c>
      <c r="Y313">
        <v>18</v>
      </c>
      <c r="Z313">
        <v>3</v>
      </c>
      <c r="AA313">
        <v>1</v>
      </c>
      <c r="AB313">
        <v>24</v>
      </c>
      <c r="AC313">
        <v>9</v>
      </c>
    </row>
    <row r="314" spans="1:29" x14ac:dyDescent="0.35">
      <c r="A314">
        <v>31</v>
      </c>
      <c r="B314" t="s">
        <v>32</v>
      </c>
      <c r="C314" t="s">
        <v>36</v>
      </c>
      <c r="D314" s="4">
        <v>2695</v>
      </c>
      <c r="E314">
        <v>2</v>
      </c>
      <c r="F314">
        <v>4</v>
      </c>
      <c r="G314">
        <v>1</v>
      </c>
      <c r="H314" t="s">
        <v>25</v>
      </c>
      <c r="I314">
        <v>3</v>
      </c>
      <c r="J314" t="s">
        <v>35</v>
      </c>
      <c r="K314" s="5">
        <v>0.12</v>
      </c>
      <c r="L314" s="5">
        <v>0.09</v>
      </c>
      <c r="M314" s="6">
        <v>-9.999999999999995E-3</v>
      </c>
      <c r="N314">
        <v>539</v>
      </c>
      <c r="O314">
        <v>4763</v>
      </c>
      <c r="P314" t="s">
        <v>26</v>
      </c>
      <c r="Q314" t="s">
        <v>34</v>
      </c>
      <c r="R314">
        <v>2</v>
      </c>
      <c r="S314">
        <v>4</v>
      </c>
      <c r="T314" t="s">
        <v>28</v>
      </c>
      <c r="U314">
        <v>3</v>
      </c>
      <c r="V314">
        <v>1</v>
      </c>
      <c r="W314" t="s">
        <v>41</v>
      </c>
      <c r="X314">
        <v>0</v>
      </c>
      <c r="Y314">
        <v>18</v>
      </c>
      <c r="Z314">
        <v>3</v>
      </c>
      <c r="AA314">
        <v>2</v>
      </c>
      <c r="AB314">
        <v>3</v>
      </c>
      <c r="AC314">
        <v>2</v>
      </c>
    </row>
    <row r="315" spans="1:29" x14ac:dyDescent="0.35">
      <c r="A315">
        <v>33</v>
      </c>
      <c r="B315" t="s">
        <v>32</v>
      </c>
      <c r="C315" t="s">
        <v>62</v>
      </c>
      <c r="D315" s="4">
        <v>11878</v>
      </c>
      <c r="E315">
        <v>10</v>
      </c>
      <c r="F315">
        <v>2</v>
      </c>
      <c r="G315">
        <v>3</v>
      </c>
      <c r="H315" t="s">
        <v>32</v>
      </c>
      <c r="I315">
        <v>4</v>
      </c>
      <c r="J315" t="s">
        <v>29</v>
      </c>
      <c r="K315" s="5">
        <v>0.09</v>
      </c>
      <c r="L315" s="5">
        <v>0.1</v>
      </c>
      <c r="M315" s="6">
        <v>3.9999999999999994E-2</v>
      </c>
      <c r="N315">
        <v>2375.6</v>
      </c>
      <c r="O315">
        <v>1340</v>
      </c>
      <c r="P315" t="s">
        <v>33</v>
      </c>
      <c r="Q315" t="s">
        <v>34</v>
      </c>
      <c r="R315">
        <v>5</v>
      </c>
      <c r="S315">
        <v>4</v>
      </c>
      <c r="T315" t="s">
        <v>28</v>
      </c>
      <c r="U315">
        <v>3</v>
      </c>
      <c r="V315">
        <v>3</v>
      </c>
      <c r="W315" t="s">
        <v>37</v>
      </c>
      <c r="X315">
        <v>6</v>
      </c>
      <c r="Y315">
        <v>11</v>
      </c>
      <c r="Z315">
        <v>3</v>
      </c>
      <c r="AA315">
        <v>2</v>
      </c>
      <c r="AB315">
        <v>12</v>
      </c>
      <c r="AC315">
        <v>6</v>
      </c>
    </row>
    <row r="316" spans="1:29" x14ac:dyDescent="0.35">
      <c r="A316">
        <v>39</v>
      </c>
      <c r="B316" t="s">
        <v>32</v>
      </c>
      <c r="C316" t="s">
        <v>62</v>
      </c>
      <c r="D316" s="4">
        <v>17068</v>
      </c>
      <c r="E316">
        <v>21</v>
      </c>
      <c r="F316">
        <v>1</v>
      </c>
      <c r="G316">
        <v>3</v>
      </c>
      <c r="H316" t="s">
        <v>25</v>
      </c>
      <c r="I316">
        <v>3</v>
      </c>
      <c r="J316" t="s">
        <v>35</v>
      </c>
      <c r="K316" s="5">
        <v>0.1</v>
      </c>
      <c r="L316" s="5">
        <v>7.0000000000000007E-2</v>
      </c>
      <c r="M316" s="6">
        <v>-1.0000000000000009E-2</v>
      </c>
      <c r="N316">
        <v>3413.6000000000004</v>
      </c>
      <c r="O316">
        <v>2913</v>
      </c>
      <c r="P316" t="s">
        <v>26</v>
      </c>
      <c r="Q316" t="s">
        <v>34</v>
      </c>
      <c r="R316">
        <v>10</v>
      </c>
      <c r="S316">
        <v>1</v>
      </c>
      <c r="T316" t="s">
        <v>40</v>
      </c>
      <c r="U316">
        <v>3</v>
      </c>
      <c r="V316">
        <v>4</v>
      </c>
      <c r="W316" t="s">
        <v>37</v>
      </c>
      <c r="X316">
        <v>1</v>
      </c>
      <c r="Y316">
        <v>14</v>
      </c>
      <c r="Z316">
        <v>3</v>
      </c>
      <c r="AA316">
        <v>4</v>
      </c>
      <c r="AB316">
        <v>21</v>
      </c>
      <c r="AC316">
        <v>9</v>
      </c>
    </row>
    <row r="317" spans="1:29" x14ac:dyDescent="0.35">
      <c r="A317">
        <v>43</v>
      </c>
      <c r="B317" t="s">
        <v>32</v>
      </c>
      <c r="C317" t="s">
        <v>39</v>
      </c>
      <c r="D317" s="4">
        <v>2455</v>
      </c>
      <c r="E317">
        <v>8</v>
      </c>
      <c r="F317">
        <v>4</v>
      </c>
      <c r="G317">
        <v>3</v>
      </c>
      <c r="H317" t="s">
        <v>32</v>
      </c>
      <c r="I317">
        <v>3</v>
      </c>
      <c r="J317" t="s">
        <v>29</v>
      </c>
      <c r="K317" s="5">
        <v>0.09</v>
      </c>
      <c r="L317" s="5">
        <v>0.08</v>
      </c>
      <c r="M317" s="6">
        <v>3.9999999999999994E-2</v>
      </c>
      <c r="N317">
        <v>491</v>
      </c>
      <c r="O317">
        <v>1129</v>
      </c>
      <c r="P317" t="s">
        <v>33</v>
      </c>
      <c r="Q317" t="s">
        <v>34</v>
      </c>
      <c r="R317">
        <v>10</v>
      </c>
      <c r="S317">
        <v>4</v>
      </c>
      <c r="T317" t="s">
        <v>28</v>
      </c>
      <c r="U317">
        <v>3</v>
      </c>
      <c r="V317">
        <v>1</v>
      </c>
      <c r="W317" t="s">
        <v>31</v>
      </c>
      <c r="X317">
        <v>0</v>
      </c>
      <c r="Y317">
        <v>19</v>
      </c>
      <c r="Z317">
        <v>3</v>
      </c>
      <c r="AA317">
        <v>1</v>
      </c>
      <c r="AB317">
        <v>9</v>
      </c>
      <c r="AC317">
        <v>7</v>
      </c>
    </row>
    <row r="318" spans="1:29" x14ac:dyDescent="0.35">
      <c r="A318">
        <v>49</v>
      </c>
      <c r="B318" t="s">
        <v>32</v>
      </c>
      <c r="C318" t="s">
        <v>43</v>
      </c>
      <c r="D318" s="4">
        <v>13964</v>
      </c>
      <c r="E318">
        <v>7</v>
      </c>
      <c r="F318">
        <v>3</v>
      </c>
      <c r="G318">
        <v>3</v>
      </c>
      <c r="H318" t="s">
        <v>25</v>
      </c>
      <c r="I318">
        <v>3</v>
      </c>
      <c r="J318" t="s">
        <v>29</v>
      </c>
      <c r="K318" s="5">
        <v>0.11</v>
      </c>
      <c r="L318" s="5">
        <v>7.0000000000000007E-2</v>
      </c>
      <c r="M318" s="6">
        <v>-1.0000000000000009E-2</v>
      </c>
      <c r="N318">
        <v>2792.8</v>
      </c>
      <c r="O318">
        <v>3495</v>
      </c>
      <c r="P318" t="s">
        <v>26</v>
      </c>
      <c r="Q318" t="s">
        <v>34</v>
      </c>
      <c r="R318">
        <v>1</v>
      </c>
      <c r="S318">
        <v>2</v>
      </c>
      <c r="T318" t="s">
        <v>49</v>
      </c>
      <c r="U318">
        <v>2</v>
      </c>
      <c r="V318">
        <v>4</v>
      </c>
      <c r="W318" t="s">
        <v>31</v>
      </c>
      <c r="X318">
        <v>7</v>
      </c>
      <c r="Y318">
        <v>12</v>
      </c>
      <c r="Z318">
        <v>3</v>
      </c>
      <c r="AA318">
        <v>4</v>
      </c>
      <c r="AB318">
        <v>25</v>
      </c>
      <c r="AC318">
        <v>1</v>
      </c>
    </row>
    <row r="319" spans="1:29" x14ac:dyDescent="0.35">
      <c r="A319">
        <v>52</v>
      </c>
      <c r="B319" t="s">
        <v>25</v>
      </c>
      <c r="C319" t="s">
        <v>36</v>
      </c>
      <c r="D319" s="4">
        <v>4941</v>
      </c>
      <c r="E319">
        <v>8</v>
      </c>
      <c r="F319">
        <v>2</v>
      </c>
      <c r="G319">
        <v>2</v>
      </c>
      <c r="H319" t="s">
        <v>32</v>
      </c>
      <c r="I319">
        <v>3</v>
      </c>
      <c r="J319" t="s">
        <v>35</v>
      </c>
      <c r="K319" s="5">
        <v>0.08</v>
      </c>
      <c r="L319" s="5">
        <v>0.11</v>
      </c>
      <c r="M319" s="6">
        <v>9.999999999999995E-3</v>
      </c>
      <c r="N319">
        <v>988.2</v>
      </c>
      <c r="O319">
        <v>2823</v>
      </c>
      <c r="P319" t="s">
        <v>26</v>
      </c>
      <c r="Q319" t="s">
        <v>34</v>
      </c>
      <c r="R319">
        <v>8</v>
      </c>
      <c r="S319">
        <v>4</v>
      </c>
      <c r="T319" t="s">
        <v>40</v>
      </c>
      <c r="U319">
        <v>2</v>
      </c>
      <c r="V319">
        <v>2</v>
      </c>
      <c r="W319" t="s">
        <v>37</v>
      </c>
      <c r="X319">
        <v>2</v>
      </c>
      <c r="Y319">
        <v>15</v>
      </c>
      <c r="Z319">
        <v>3</v>
      </c>
      <c r="AA319">
        <v>1</v>
      </c>
      <c r="AB319">
        <v>11</v>
      </c>
      <c r="AC319">
        <v>2</v>
      </c>
    </row>
    <row r="320" spans="1:29" x14ac:dyDescent="0.35">
      <c r="A320">
        <v>27</v>
      </c>
      <c r="B320" t="s">
        <v>32</v>
      </c>
      <c r="C320" t="s">
        <v>36</v>
      </c>
      <c r="D320" s="4">
        <v>2478</v>
      </c>
      <c r="E320">
        <v>4</v>
      </c>
      <c r="F320">
        <v>2</v>
      </c>
      <c r="G320">
        <v>2</v>
      </c>
      <c r="H320" t="s">
        <v>25</v>
      </c>
      <c r="I320">
        <v>3</v>
      </c>
      <c r="J320" t="s">
        <v>29</v>
      </c>
      <c r="K320" s="5">
        <v>0.14000000000000001</v>
      </c>
      <c r="L320" s="5">
        <v>0.09</v>
      </c>
      <c r="M320" s="6">
        <v>-9.999999999999995E-3</v>
      </c>
      <c r="N320">
        <v>495.6</v>
      </c>
      <c r="O320">
        <v>1227</v>
      </c>
      <c r="P320" t="s">
        <v>26</v>
      </c>
      <c r="Q320" t="s">
        <v>34</v>
      </c>
      <c r="R320">
        <v>5</v>
      </c>
      <c r="S320">
        <v>3</v>
      </c>
      <c r="T320" t="s">
        <v>28</v>
      </c>
      <c r="U320">
        <v>3</v>
      </c>
      <c r="V320">
        <v>1</v>
      </c>
      <c r="W320" t="s">
        <v>31</v>
      </c>
      <c r="X320">
        <v>1</v>
      </c>
      <c r="Y320">
        <v>12</v>
      </c>
      <c r="Z320">
        <v>3</v>
      </c>
      <c r="AA320">
        <v>2</v>
      </c>
      <c r="AB320">
        <v>4</v>
      </c>
      <c r="AC320">
        <v>3</v>
      </c>
    </row>
    <row r="321" spans="1:29" x14ac:dyDescent="0.35">
      <c r="A321">
        <v>32</v>
      </c>
      <c r="B321" t="s">
        <v>32</v>
      </c>
      <c r="C321" t="s">
        <v>27</v>
      </c>
      <c r="D321" s="4">
        <v>5228</v>
      </c>
      <c r="E321">
        <v>13</v>
      </c>
      <c r="F321">
        <v>2</v>
      </c>
      <c r="G321">
        <v>3</v>
      </c>
      <c r="H321" t="s">
        <v>25</v>
      </c>
      <c r="I321">
        <v>3</v>
      </c>
      <c r="J321" t="s">
        <v>29</v>
      </c>
      <c r="K321" s="5">
        <v>0.12</v>
      </c>
      <c r="L321" s="5">
        <v>0.08</v>
      </c>
      <c r="M321" s="6">
        <v>9.999999999999995E-3</v>
      </c>
      <c r="N321">
        <v>1045.6000000000001</v>
      </c>
      <c r="O321">
        <v>2370</v>
      </c>
      <c r="P321" t="s">
        <v>26</v>
      </c>
      <c r="Q321" t="s">
        <v>27</v>
      </c>
      <c r="R321">
        <v>8</v>
      </c>
      <c r="S321">
        <v>2</v>
      </c>
      <c r="T321" t="s">
        <v>49</v>
      </c>
      <c r="U321">
        <v>2</v>
      </c>
      <c r="V321">
        <v>2</v>
      </c>
      <c r="W321" t="s">
        <v>37</v>
      </c>
      <c r="X321">
        <v>1</v>
      </c>
      <c r="Y321">
        <v>11</v>
      </c>
      <c r="Z321">
        <v>3</v>
      </c>
      <c r="AA321">
        <v>4</v>
      </c>
      <c r="AB321">
        <v>13</v>
      </c>
      <c r="AC321">
        <v>12</v>
      </c>
    </row>
    <row r="322" spans="1:29" x14ac:dyDescent="0.35">
      <c r="A322">
        <v>27</v>
      </c>
      <c r="B322" t="s">
        <v>32</v>
      </c>
      <c r="C322" t="s">
        <v>27</v>
      </c>
      <c r="D322" s="4">
        <v>4478</v>
      </c>
      <c r="E322">
        <v>5</v>
      </c>
      <c r="F322">
        <v>3</v>
      </c>
      <c r="G322">
        <v>3</v>
      </c>
      <c r="H322" t="s">
        <v>25</v>
      </c>
      <c r="I322">
        <v>4</v>
      </c>
      <c r="J322" t="s">
        <v>35</v>
      </c>
      <c r="K322" s="5">
        <v>0.15</v>
      </c>
      <c r="L322" s="5">
        <v>0.1</v>
      </c>
      <c r="M322" s="6">
        <v>1.999999999999999E-2</v>
      </c>
      <c r="N322">
        <v>895.6</v>
      </c>
      <c r="O322">
        <v>2452</v>
      </c>
      <c r="P322" t="s">
        <v>26</v>
      </c>
      <c r="Q322" t="s">
        <v>27</v>
      </c>
      <c r="R322">
        <v>2</v>
      </c>
      <c r="S322">
        <v>3</v>
      </c>
      <c r="T322" t="s">
        <v>28</v>
      </c>
      <c r="U322">
        <v>3</v>
      </c>
      <c r="V322">
        <v>2</v>
      </c>
      <c r="W322" t="s">
        <v>31</v>
      </c>
      <c r="X322">
        <v>1</v>
      </c>
      <c r="Y322">
        <v>11</v>
      </c>
      <c r="Z322">
        <v>3</v>
      </c>
      <c r="AA322">
        <v>1</v>
      </c>
      <c r="AB322">
        <v>5</v>
      </c>
      <c r="AC322">
        <v>4</v>
      </c>
    </row>
    <row r="323" spans="1:29" x14ac:dyDescent="0.35">
      <c r="A323">
        <v>31</v>
      </c>
      <c r="B323" t="s">
        <v>32</v>
      </c>
      <c r="C323" t="s">
        <v>27</v>
      </c>
      <c r="D323" s="4">
        <v>7547</v>
      </c>
      <c r="E323">
        <v>7</v>
      </c>
      <c r="F323">
        <v>4</v>
      </c>
      <c r="G323">
        <v>3</v>
      </c>
      <c r="H323" t="s">
        <v>32</v>
      </c>
      <c r="I323">
        <v>4</v>
      </c>
      <c r="J323" t="s">
        <v>35</v>
      </c>
      <c r="K323" s="5">
        <v>0.14000000000000001</v>
      </c>
      <c r="L323" s="5">
        <v>7.0000000000000007E-2</v>
      </c>
      <c r="M323" s="6">
        <v>1.999999999999999E-2</v>
      </c>
      <c r="N323">
        <v>1509.4</v>
      </c>
      <c r="O323">
        <v>4400</v>
      </c>
      <c r="P323" t="s">
        <v>26</v>
      </c>
      <c r="Q323" t="s">
        <v>27</v>
      </c>
      <c r="R323">
        <v>7</v>
      </c>
      <c r="S323">
        <v>3</v>
      </c>
      <c r="T323" t="s">
        <v>48</v>
      </c>
      <c r="U323">
        <v>3</v>
      </c>
      <c r="V323">
        <v>2</v>
      </c>
      <c r="W323" t="s">
        <v>41</v>
      </c>
      <c r="X323">
        <v>4</v>
      </c>
      <c r="Y323">
        <v>12</v>
      </c>
      <c r="Z323">
        <v>3</v>
      </c>
      <c r="AA323">
        <v>4</v>
      </c>
      <c r="AB323">
        <v>13</v>
      </c>
      <c r="AC323">
        <v>7</v>
      </c>
    </row>
    <row r="324" spans="1:29" x14ac:dyDescent="0.35">
      <c r="A324">
        <v>32</v>
      </c>
      <c r="B324" t="s">
        <v>32</v>
      </c>
      <c r="C324" t="s">
        <v>36</v>
      </c>
      <c r="D324" s="4">
        <v>5055</v>
      </c>
      <c r="E324">
        <v>7</v>
      </c>
      <c r="F324">
        <v>4</v>
      </c>
      <c r="G324">
        <v>2</v>
      </c>
      <c r="H324" t="s">
        <v>32</v>
      </c>
      <c r="I324">
        <v>1</v>
      </c>
      <c r="J324" t="s">
        <v>29</v>
      </c>
      <c r="K324" s="5">
        <v>0.14000000000000001</v>
      </c>
      <c r="L324" s="5">
        <v>0.09</v>
      </c>
      <c r="M324" s="6">
        <v>0.06</v>
      </c>
      <c r="N324">
        <v>1011</v>
      </c>
      <c r="O324">
        <v>2419</v>
      </c>
      <c r="P324" t="s">
        <v>26</v>
      </c>
      <c r="Q324" t="s">
        <v>34</v>
      </c>
      <c r="R324">
        <v>2</v>
      </c>
      <c r="S324">
        <v>4</v>
      </c>
      <c r="T324" t="s">
        <v>40</v>
      </c>
      <c r="U324">
        <v>4</v>
      </c>
      <c r="V324">
        <v>2</v>
      </c>
      <c r="W324" t="s">
        <v>31</v>
      </c>
      <c r="X324">
        <v>7</v>
      </c>
      <c r="Y324">
        <v>16</v>
      </c>
      <c r="Z324">
        <v>3</v>
      </c>
      <c r="AA324">
        <v>3</v>
      </c>
      <c r="AB324">
        <v>10</v>
      </c>
      <c r="AC324">
        <v>7</v>
      </c>
    </row>
    <row r="325" spans="1:29" x14ac:dyDescent="0.35">
      <c r="A325">
        <v>28</v>
      </c>
      <c r="B325" t="s">
        <v>25</v>
      </c>
      <c r="C325" t="s">
        <v>36</v>
      </c>
      <c r="D325" s="4">
        <v>3464</v>
      </c>
      <c r="E325">
        <v>3</v>
      </c>
      <c r="F325">
        <v>4</v>
      </c>
      <c r="G325">
        <v>2</v>
      </c>
      <c r="H325" t="s">
        <v>25</v>
      </c>
      <c r="I325">
        <v>1</v>
      </c>
      <c r="J325" t="s">
        <v>35</v>
      </c>
      <c r="K325" s="5">
        <v>0.14000000000000001</v>
      </c>
      <c r="L325" s="5">
        <v>7.0000000000000007E-2</v>
      </c>
      <c r="M325" s="6">
        <v>-9.999999999999995E-3</v>
      </c>
      <c r="N325">
        <v>692.80000000000007</v>
      </c>
      <c r="O325">
        <v>2625</v>
      </c>
      <c r="P325" t="s">
        <v>26</v>
      </c>
      <c r="Q325" t="s">
        <v>34</v>
      </c>
      <c r="R325">
        <v>2</v>
      </c>
      <c r="S325">
        <v>4</v>
      </c>
      <c r="T325" t="s">
        <v>40</v>
      </c>
      <c r="U325">
        <v>1</v>
      </c>
      <c r="V325">
        <v>1</v>
      </c>
      <c r="W325" t="s">
        <v>37</v>
      </c>
      <c r="X325">
        <v>5</v>
      </c>
      <c r="Y325">
        <v>13</v>
      </c>
      <c r="Z325">
        <v>3</v>
      </c>
      <c r="AA325">
        <v>4</v>
      </c>
      <c r="AB325">
        <v>5</v>
      </c>
      <c r="AC325">
        <v>2</v>
      </c>
    </row>
    <row r="326" spans="1:29" x14ac:dyDescent="0.35">
      <c r="A326">
        <v>30</v>
      </c>
      <c r="B326" t="s">
        <v>32</v>
      </c>
      <c r="C326" t="s">
        <v>36</v>
      </c>
      <c r="D326" s="4">
        <v>5775</v>
      </c>
      <c r="E326">
        <v>10</v>
      </c>
      <c r="F326">
        <v>4</v>
      </c>
      <c r="G326">
        <v>3</v>
      </c>
      <c r="H326" t="s">
        <v>32</v>
      </c>
      <c r="I326">
        <v>4</v>
      </c>
      <c r="J326" t="s">
        <v>29</v>
      </c>
      <c r="K326" s="5">
        <v>0.08</v>
      </c>
      <c r="L326" s="5">
        <v>0.08</v>
      </c>
      <c r="M326" s="6">
        <v>2.0000000000000004E-2</v>
      </c>
      <c r="N326">
        <v>1155</v>
      </c>
      <c r="O326">
        <v>2958</v>
      </c>
      <c r="P326" t="s">
        <v>26</v>
      </c>
      <c r="Q326" t="s">
        <v>34</v>
      </c>
      <c r="R326">
        <v>28</v>
      </c>
      <c r="S326">
        <v>2</v>
      </c>
      <c r="T326" t="s">
        <v>40</v>
      </c>
      <c r="U326">
        <v>3</v>
      </c>
      <c r="V326">
        <v>2</v>
      </c>
      <c r="W326" t="s">
        <v>37</v>
      </c>
      <c r="X326">
        <v>1</v>
      </c>
      <c r="Y326">
        <v>13</v>
      </c>
      <c r="Z326">
        <v>3</v>
      </c>
      <c r="AA326">
        <v>4</v>
      </c>
      <c r="AB326">
        <v>11</v>
      </c>
      <c r="AC326">
        <v>8</v>
      </c>
    </row>
    <row r="327" spans="1:29" x14ac:dyDescent="0.35">
      <c r="A327">
        <v>31</v>
      </c>
      <c r="B327" t="s">
        <v>32</v>
      </c>
      <c r="C327" t="s">
        <v>42</v>
      </c>
      <c r="D327" s="4">
        <v>8943</v>
      </c>
      <c r="E327">
        <v>10</v>
      </c>
      <c r="F327">
        <v>3</v>
      </c>
      <c r="G327">
        <v>3</v>
      </c>
      <c r="H327" t="s">
        <v>32</v>
      </c>
      <c r="I327">
        <v>3</v>
      </c>
      <c r="J327" t="s">
        <v>29</v>
      </c>
      <c r="K327" s="5">
        <v>0.14000000000000001</v>
      </c>
      <c r="L327" s="5">
        <v>7.0000000000000007E-2</v>
      </c>
      <c r="M327" s="6">
        <v>0</v>
      </c>
      <c r="N327">
        <v>1788.6000000000001</v>
      </c>
      <c r="O327">
        <v>2550</v>
      </c>
      <c r="P327" t="s">
        <v>33</v>
      </c>
      <c r="Q327" t="s">
        <v>34</v>
      </c>
      <c r="R327">
        <v>7</v>
      </c>
      <c r="S327">
        <v>2</v>
      </c>
      <c r="T327" t="s">
        <v>28</v>
      </c>
      <c r="U327">
        <v>2</v>
      </c>
      <c r="V327">
        <v>3</v>
      </c>
      <c r="W327" t="s">
        <v>37</v>
      </c>
      <c r="X327">
        <v>1</v>
      </c>
      <c r="Y327">
        <v>24</v>
      </c>
      <c r="Z327">
        <v>4</v>
      </c>
      <c r="AA327">
        <v>1</v>
      </c>
      <c r="AB327">
        <v>10</v>
      </c>
      <c r="AC327">
        <v>9</v>
      </c>
    </row>
    <row r="328" spans="1:29" x14ac:dyDescent="0.35">
      <c r="A328">
        <v>39</v>
      </c>
      <c r="B328" t="s">
        <v>32</v>
      </c>
      <c r="C328" t="s">
        <v>62</v>
      </c>
      <c r="D328" s="4">
        <v>19272</v>
      </c>
      <c r="E328">
        <v>21</v>
      </c>
      <c r="F328">
        <v>4</v>
      </c>
      <c r="G328">
        <v>3</v>
      </c>
      <c r="H328" t="s">
        <v>32</v>
      </c>
      <c r="I328">
        <v>3</v>
      </c>
      <c r="J328" t="s">
        <v>35</v>
      </c>
      <c r="K328" s="5">
        <v>0.13</v>
      </c>
      <c r="L328" s="5">
        <v>7.0000000000000007E-2</v>
      </c>
      <c r="M328" s="6">
        <v>4.0000000000000008E-2</v>
      </c>
      <c r="N328">
        <v>3854.4</v>
      </c>
      <c r="O328">
        <v>1081</v>
      </c>
      <c r="P328" t="s">
        <v>33</v>
      </c>
      <c r="Q328" t="s">
        <v>34</v>
      </c>
      <c r="R328">
        <v>7</v>
      </c>
      <c r="S328">
        <v>2</v>
      </c>
      <c r="T328" t="s">
        <v>40</v>
      </c>
      <c r="U328">
        <v>2</v>
      </c>
      <c r="V328">
        <v>5</v>
      </c>
      <c r="W328" t="s">
        <v>37</v>
      </c>
      <c r="X328">
        <v>1</v>
      </c>
      <c r="Y328">
        <v>15</v>
      </c>
      <c r="Z328">
        <v>3</v>
      </c>
      <c r="AA328">
        <v>1</v>
      </c>
      <c r="AB328">
        <v>21</v>
      </c>
      <c r="AC328">
        <v>9</v>
      </c>
    </row>
    <row r="329" spans="1:29" x14ac:dyDescent="0.35">
      <c r="A329">
        <v>39</v>
      </c>
      <c r="B329" t="s">
        <v>25</v>
      </c>
      <c r="C329" t="s">
        <v>27</v>
      </c>
      <c r="D329" s="4">
        <v>5238</v>
      </c>
      <c r="E329">
        <v>1</v>
      </c>
      <c r="F329">
        <v>3</v>
      </c>
      <c r="G329">
        <v>2</v>
      </c>
      <c r="H329" t="s">
        <v>25</v>
      </c>
      <c r="I329">
        <v>4</v>
      </c>
      <c r="J329" t="s">
        <v>29</v>
      </c>
      <c r="K329" s="5">
        <v>0.08</v>
      </c>
      <c r="L329" s="5">
        <v>0.09</v>
      </c>
      <c r="M329" s="6">
        <v>7.9999999999999988E-2</v>
      </c>
      <c r="N329">
        <v>1047.6000000000001</v>
      </c>
      <c r="O329">
        <v>4193</v>
      </c>
      <c r="P329" t="s">
        <v>26</v>
      </c>
      <c r="Q329" t="s">
        <v>27</v>
      </c>
      <c r="R329">
        <v>3</v>
      </c>
      <c r="S329">
        <v>2</v>
      </c>
      <c r="T329" t="s">
        <v>40</v>
      </c>
      <c r="U329">
        <v>3</v>
      </c>
      <c r="V329">
        <v>2</v>
      </c>
      <c r="W329" t="s">
        <v>37</v>
      </c>
      <c r="X329">
        <v>4</v>
      </c>
      <c r="Y329">
        <v>18</v>
      </c>
      <c r="Z329">
        <v>3</v>
      </c>
      <c r="AA329">
        <v>1</v>
      </c>
      <c r="AB329">
        <v>12</v>
      </c>
      <c r="AC329">
        <v>0</v>
      </c>
    </row>
    <row r="330" spans="1:29" x14ac:dyDescent="0.35">
      <c r="A330">
        <v>33</v>
      </c>
      <c r="B330" t="s">
        <v>32</v>
      </c>
      <c r="C330" t="s">
        <v>27</v>
      </c>
      <c r="D330" s="4">
        <v>4682</v>
      </c>
      <c r="E330">
        <v>7</v>
      </c>
      <c r="F330">
        <v>4</v>
      </c>
      <c r="G330">
        <v>2</v>
      </c>
      <c r="H330" t="s">
        <v>32</v>
      </c>
      <c r="I330">
        <v>2</v>
      </c>
      <c r="J330" t="s">
        <v>35</v>
      </c>
      <c r="K330" s="5">
        <v>0.12</v>
      </c>
      <c r="L330" s="5">
        <v>0.1</v>
      </c>
      <c r="M330" s="6">
        <v>9.999999999999995E-3</v>
      </c>
      <c r="N330">
        <v>936.40000000000009</v>
      </c>
      <c r="O330">
        <v>1098</v>
      </c>
      <c r="P330" t="s">
        <v>33</v>
      </c>
      <c r="Q330" t="s">
        <v>27</v>
      </c>
      <c r="R330">
        <v>10</v>
      </c>
      <c r="S330">
        <v>3</v>
      </c>
      <c r="T330" t="s">
        <v>48</v>
      </c>
      <c r="U330">
        <v>2</v>
      </c>
      <c r="V330">
        <v>2</v>
      </c>
      <c r="W330" t="s">
        <v>31</v>
      </c>
      <c r="X330">
        <v>3</v>
      </c>
      <c r="Y330">
        <v>14</v>
      </c>
      <c r="Z330">
        <v>3</v>
      </c>
      <c r="AA330">
        <v>3</v>
      </c>
      <c r="AB330">
        <v>9</v>
      </c>
      <c r="AC330">
        <v>7</v>
      </c>
    </row>
    <row r="331" spans="1:29" x14ac:dyDescent="0.35">
      <c r="A331">
        <v>47</v>
      </c>
      <c r="B331" t="s">
        <v>32</v>
      </c>
      <c r="C331" t="s">
        <v>63</v>
      </c>
      <c r="D331" s="4">
        <v>18300</v>
      </c>
      <c r="E331">
        <v>3</v>
      </c>
      <c r="F331">
        <v>3</v>
      </c>
      <c r="G331">
        <v>3</v>
      </c>
      <c r="H331" t="s">
        <v>32</v>
      </c>
      <c r="I331">
        <v>4</v>
      </c>
      <c r="J331" t="s">
        <v>35</v>
      </c>
      <c r="K331" s="5">
        <v>0.09</v>
      </c>
      <c r="L331" s="5">
        <v>0.1</v>
      </c>
      <c r="M331" s="6">
        <v>2.0000000000000004E-2</v>
      </c>
      <c r="N331">
        <v>3660</v>
      </c>
      <c r="O331">
        <v>2630</v>
      </c>
      <c r="P331" t="s">
        <v>26</v>
      </c>
      <c r="Q331" t="s">
        <v>34</v>
      </c>
      <c r="R331">
        <v>5</v>
      </c>
      <c r="S331">
        <v>5</v>
      </c>
      <c r="T331" t="s">
        <v>28</v>
      </c>
      <c r="U331">
        <v>3</v>
      </c>
      <c r="V331">
        <v>5</v>
      </c>
      <c r="W331" t="s">
        <v>37</v>
      </c>
      <c r="X331">
        <v>4</v>
      </c>
      <c r="Y331">
        <v>11</v>
      </c>
      <c r="Z331">
        <v>3</v>
      </c>
      <c r="AA331">
        <v>2</v>
      </c>
      <c r="AB331">
        <v>21</v>
      </c>
      <c r="AC331">
        <v>2</v>
      </c>
    </row>
    <row r="332" spans="1:29" x14ac:dyDescent="0.35">
      <c r="A332">
        <v>43</v>
      </c>
      <c r="B332" t="s">
        <v>32</v>
      </c>
      <c r="C332" t="s">
        <v>39</v>
      </c>
      <c r="D332" s="4">
        <v>5257</v>
      </c>
      <c r="E332">
        <v>9</v>
      </c>
      <c r="F332">
        <v>3</v>
      </c>
      <c r="G332">
        <v>4</v>
      </c>
      <c r="H332" t="s">
        <v>32</v>
      </c>
      <c r="I332">
        <v>3</v>
      </c>
      <c r="J332" t="s">
        <v>29</v>
      </c>
      <c r="K332" s="5">
        <v>0.11</v>
      </c>
      <c r="L332" s="5">
        <v>0.11</v>
      </c>
      <c r="M332" s="6">
        <v>3.9999999999999994E-2</v>
      </c>
      <c r="N332">
        <v>1051.4000000000001</v>
      </c>
      <c r="O332">
        <v>1943</v>
      </c>
      <c r="P332" t="s">
        <v>33</v>
      </c>
      <c r="Q332" t="s">
        <v>34</v>
      </c>
      <c r="R332">
        <v>10</v>
      </c>
      <c r="S332">
        <v>4</v>
      </c>
      <c r="T332" t="s">
        <v>28</v>
      </c>
      <c r="U332">
        <v>2</v>
      </c>
      <c r="V332">
        <v>2</v>
      </c>
      <c r="W332" t="s">
        <v>41</v>
      </c>
      <c r="X332">
        <v>1</v>
      </c>
      <c r="Y332">
        <v>11</v>
      </c>
      <c r="Z332">
        <v>3</v>
      </c>
      <c r="AA332">
        <v>2</v>
      </c>
      <c r="AB332">
        <v>9</v>
      </c>
      <c r="AC332">
        <v>7</v>
      </c>
    </row>
    <row r="333" spans="1:29" x14ac:dyDescent="0.35">
      <c r="A333">
        <v>27</v>
      </c>
      <c r="B333" t="s">
        <v>32</v>
      </c>
      <c r="C333" t="s">
        <v>27</v>
      </c>
      <c r="D333" s="4">
        <v>6349</v>
      </c>
      <c r="E333">
        <v>5</v>
      </c>
      <c r="F333">
        <v>2</v>
      </c>
      <c r="G333">
        <v>3</v>
      </c>
      <c r="H333" t="s">
        <v>25</v>
      </c>
      <c r="I333">
        <v>3</v>
      </c>
      <c r="J333" t="s">
        <v>35</v>
      </c>
      <c r="K333" s="5">
        <v>0.13</v>
      </c>
      <c r="L333" s="5">
        <v>0.11</v>
      </c>
      <c r="M333" s="6">
        <v>-1.0000000000000009E-2</v>
      </c>
      <c r="N333">
        <v>1269.8000000000002</v>
      </c>
      <c r="O333">
        <v>3474</v>
      </c>
      <c r="P333" t="s">
        <v>44</v>
      </c>
      <c r="Q333" t="s">
        <v>27</v>
      </c>
      <c r="R333">
        <v>1</v>
      </c>
      <c r="S333">
        <v>1</v>
      </c>
      <c r="T333" t="s">
        <v>48</v>
      </c>
      <c r="U333">
        <v>3</v>
      </c>
      <c r="V333">
        <v>2</v>
      </c>
      <c r="W333" t="s">
        <v>37</v>
      </c>
      <c r="X333">
        <v>0</v>
      </c>
      <c r="Y333">
        <v>13</v>
      </c>
      <c r="Z333">
        <v>3</v>
      </c>
      <c r="AA333">
        <v>4</v>
      </c>
      <c r="AB333">
        <v>6</v>
      </c>
      <c r="AC333">
        <v>4</v>
      </c>
    </row>
    <row r="334" spans="1:29" x14ac:dyDescent="0.35">
      <c r="A334">
        <v>54</v>
      </c>
      <c r="B334" t="s">
        <v>32</v>
      </c>
      <c r="C334" t="s">
        <v>36</v>
      </c>
      <c r="D334" s="4">
        <v>4869</v>
      </c>
      <c r="E334">
        <v>4</v>
      </c>
      <c r="F334">
        <v>3</v>
      </c>
      <c r="G334">
        <v>2</v>
      </c>
      <c r="H334" t="s">
        <v>32</v>
      </c>
      <c r="I334">
        <v>4</v>
      </c>
      <c r="J334" t="s">
        <v>29</v>
      </c>
      <c r="K334" s="5">
        <v>0.1</v>
      </c>
      <c r="L334" s="5">
        <v>0.11</v>
      </c>
      <c r="M334" s="6">
        <v>0.03</v>
      </c>
      <c r="N334">
        <v>973.80000000000007</v>
      </c>
      <c r="O334">
        <v>2756</v>
      </c>
      <c r="P334" t="s">
        <v>33</v>
      </c>
      <c r="Q334" t="s">
        <v>34</v>
      </c>
      <c r="R334">
        <v>20</v>
      </c>
      <c r="S334">
        <v>4</v>
      </c>
      <c r="T334" t="s">
        <v>28</v>
      </c>
      <c r="U334">
        <v>3</v>
      </c>
      <c r="V334">
        <v>2</v>
      </c>
      <c r="W334" t="s">
        <v>31</v>
      </c>
      <c r="X334">
        <v>3</v>
      </c>
      <c r="Y334">
        <v>12</v>
      </c>
      <c r="Z334">
        <v>3</v>
      </c>
      <c r="AA334">
        <v>4</v>
      </c>
      <c r="AB334">
        <v>20</v>
      </c>
      <c r="AC334">
        <v>3</v>
      </c>
    </row>
    <row r="335" spans="1:29" x14ac:dyDescent="0.35">
      <c r="A335">
        <v>43</v>
      </c>
      <c r="B335" t="s">
        <v>32</v>
      </c>
      <c r="C335" t="s">
        <v>43</v>
      </c>
      <c r="D335" s="4">
        <v>9985</v>
      </c>
      <c r="E335">
        <v>1</v>
      </c>
      <c r="F335">
        <v>1</v>
      </c>
      <c r="G335">
        <v>2</v>
      </c>
      <c r="H335" t="s">
        <v>32</v>
      </c>
      <c r="I335">
        <v>3</v>
      </c>
      <c r="J335" t="s">
        <v>29</v>
      </c>
      <c r="K335" s="5">
        <v>0.08</v>
      </c>
      <c r="L335" s="5">
        <v>7.0000000000000007E-2</v>
      </c>
      <c r="M335" s="6">
        <v>4.0000000000000008E-2</v>
      </c>
      <c r="N335">
        <v>1997</v>
      </c>
      <c r="O335">
        <v>948</v>
      </c>
      <c r="P335" t="s">
        <v>26</v>
      </c>
      <c r="Q335" t="s">
        <v>34</v>
      </c>
      <c r="R335">
        <v>7</v>
      </c>
      <c r="S335">
        <v>3</v>
      </c>
      <c r="T335" t="s">
        <v>28</v>
      </c>
      <c r="U335">
        <v>3</v>
      </c>
      <c r="V335">
        <v>3</v>
      </c>
      <c r="W335" t="s">
        <v>37</v>
      </c>
      <c r="X335">
        <v>8</v>
      </c>
      <c r="Y335">
        <v>16</v>
      </c>
      <c r="Z335">
        <v>3</v>
      </c>
      <c r="AA335">
        <v>1</v>
      </c>
      <c r="AB335">
        <v>10</v>
      </c>
      <c r="AC335">
        <v>0</v>
      </c>
    </row>
    <row r="336" spans="1:29" x14ac:dyDescent="0.35">
      <c r="A336">
        <v>45</v>
      </c>
      <c r="B336" t="s">
        <v>32</v>
      </c>
      <c r="C336" t="s">
        <v>36</v>
      </c>
      <c r="D336" s="4">
        <v>3697</v>
      </c>
      <c r="E336">
        <v>10</v>
      </c>
      <c r="F336">
        <v>4</v>
      </c>
      <c r="G336">
        <v>3</v>
      </c>
      <c r="H336" t="s">
        <v>32</v>
      </c>
      <c r="I336">
        <v>4</v>
      </c>
      <c r="J336" t="s">
        <v>35</v>
      </c>
      <c r="K336" s="5">
        <v>0.13</v>
      </c>
      <c r="L336" s="5">
        <v>0.09</v>
      </c>
      <c r="M336" s="6">
        <v>0</v>
      </c>
      <c r="N336">
        <v>739.40000000000009</v>
      </c>
      <c r="O336">
        <v>4146</v>
      </c>
      <c r="P336" t="s">
        <v>26</v>
      </c>
      <c r="Q336" t="s">
        <v>34</v>
      </c>
      <c r="R336">
        <v>8</v>
      </c>
      <c r="S336">
        <v>4</v>
      </c>
      <c r="T336" t="s">
        <v>38</v>
      </c>
      <c r="U336">
        <v>3</v>
      </c>
      <c r="V336">
        <v>2</v>
      </c>
      <c r="W336" t="s">
        <v>37</v>
      </c>
      <c r="X336">
        <v>9</v>
      </c>
      <c r="Y336">
        <v>14</v>
      </c>
      <c r="Z336">
        <v>3</v>
      </c>
      <c r="AA336">
        <v>1</v>
      </c>
      <c r="AB336">
        <v>12</v>
      </c>
      <c r="AC336">
        <v>9</v>
      </c>
    </row>
    <row r="337" spans="1:29" x14ac:dyDescent="0.35">
      <c r="A337">
        <v>40</v>
      </c>
      <c r="B337" t="s">
        <v>32</v>
      </c>
      <c r="C337" t="s">
        <v>27</v>
      </c>
      <c r="D337" s="4">
        <v>7457</v>
      </c>
      <c r="E337">
        <v>4</v>
      </c>
      <c r="F337">
        <v>4</v>
      </c>
      <c r="G337">
        <v>2</v>
      </c>
      <c r="H337" t="s">
        <v>25</v>
      </c>
      <c r="I337">
        <v>2</v>
      </c>
      <c r="J337" t="s">
        <v>35</v>
      </c>
      <c r="K337" s="5">
        <v>0.14000000000000001</v>
      </c>
      <c r="L337" s="5">
        <v>0.09</v>
      </c>
      <c r="M337" s="6">
        <v>1.999999999999999E-2</v>
      </c>
      <c r="N337">
        <v>1491.4</v>
      </c>
      <c r="O337">
        <v>4187</v>
      </c>
      <c r="P337" t="s">
        <v>26</v>
      </c>
      <c r="Q337" t="s">
        <v>27</v>
      </c>
      <c r="R337">
        <v>1</v>
      </c>
      <c r="S337">
        <v>2</v>
      </c>
      <c r="T337" t="s">
        <v>40</v>
      </c>
      <c r="U337">
        <v>1</v>
      </c>
      <c r="V337">
        <v>2</v>
      </c>
      <c r="W337" t="s">
        <v>37</v>
      </c>
      <c r="X337">
        <v>2</v>
      </c>
      <c r="Y337">
        <v>22</v>
      </c>
      <c r="Z337">
        <v>4</v>
      </c>
      <c r="AA337">
        <v>3</v>
      </c>
      <c r="AB337">
        <v>6</v>
      </c>
      <c r="AC337">
        <v>3</v>
      </c>
    </row>
    <row r="338" spans="1:29" x14ac:dyDescent="0.35">
      <c r="A338">
        <v>29</v>
      </c>
      <c r="B338" t="s">
        <v>25</v>
      </c>
      <c r="C338" t="s">
        <v>39</v>
      </c>
      <c r="D338" s="4">
        <v>2119</v>
      </c>
      <c r="E338">
        <v>7</v>
      </c>
      <c r="F338">
        <v>1</v>
      </c>
      <c r="G338">
        <v>2</v>
      </c>
      <c r="H338" t="s">
        <v>25</v>
      </c>
      <c r="I338">
        <v>2</v>
      </c>
      <c r="J338" t="s">
        <v>35</v>
      </c>
      <c r="K338" s="5">
        <v>0.1</v>
      </c>
      <c r="L338" s="5">
        <v>0.08</v>
      </c>
      <c r="M338" s="6">
        <v>0</v>
      </c>
      <c r="N338">
        <v>423.8</v>
      </c>
      <c r="O338">
        <v>2963</v>
      </c>
      <c r="P338" t="s">
        <v>26</v>
      </c>
      <c r="Q338" t="s">
        <v>34</v>
      </c>
      <c r="R338">
        <v>8</v>
      </c>
      <c r="S338">
        <v>4</v>
      </c>
      <c r="T338" t="s">
        <v>38</v>
      </c>
      <c r="U338">
        <v>1</v>
      </c>
      <c r="V338">
        <v>1</v>
      </c>
      <c r="W338" t="s">
        <v>37</v>
      </c>
      <c r="X338">
        <v>1</v>
      </c>
      <c r="Y338">
        <v>11</v>
      </c>
      <c r="Z338">
        <v>3</v>
      </c>
      <c r="AA338">
        <v>4</v>
      </c>
      <c r="AB338">
        <v>7</v>
      </c>
      <c r="AC338">
        <v>7</v>
      </c>
    </row>
    <row r="339" spans="1:29" x14ac:dyDescent="0.35">
      <c r="A339">
        <v>29</v>
      </c>
      <c r="B339" t="s">
        <v>32</v>
      </c>
      <c r="C339" t="s">
        <v>39</v>
      </c>
      <c r="D339" s="4">
        <v>3983</v>
      </c>
      <c r="E339">
        <v>3</v>
      </c>
      <c r="F339">
        <v>4</v>
      </c>
      <c r="G339">
        <v>3</v>
      </c>
      <c r="H339" t="s">
        <v>32</v>
      </c>
      <c r="I339">
        <v>2</v>
      </c>
      <c r="J339" t="s">
        <v>35</v>
      </c>
      <c r="K339" s="5">
        <v>0.11</v>
      </c>
      <c r="L339" s="5">
        <v>0.1</v>
      </c>
      <c r="M339" s="6">
        <v>0.06</v>
      </c>
      <c r="N339">
        <v>796.6</v>
      </c>
      <c r="O339">
        <v>2485</v>
      </c>
      <c r="P339" t="s">
        <v>26</v>
      </c>
      <c r="Q339" t="s">
        <v>34</v>
      </c>
      <c r="R339">
        <v>9</v>
      </c>
      <c r="S339">
        <v>5</v>
      </c>
      <c r="T339" t="s">
        <v>38</v>
      </c>
      <c r="U339">
        <v>2</v>
      </c>
      <c r="V339">
        <v>1</v>
      </c>
      <c r="W339" t="s">
        <v>31</v>
      </c>
      <c r="X339">
        <v>0</v>
      </c>
      <c r="Y339">
        <v>17</v>
      </c>
      <c r="Z339">
        <v>3</v>
      </c>
      <c r="AA339">
        <v>3</v>
      </c>
      <c r="AB339">
        <v>4</v>
      </c>
      <c r="AC339">
        <v>2</v>
      </c>
    </row>
    <row r="340" spans="1:29" x14ac:dyDescent="0.35">
      <c r="A340">
        <v>30</v>
      </c>
      <c r="B340" t="s">
        <v>32</v>
      </c>
      <c r="C340" t="s">
        <v>27</v>
      </c>
      <c r="D340" s="4">
        <v>6118</v>
      </c>
      <c r="E340">
        <v>10</v>
      </c>
      <c r="F340">
        <v>3</v>
      </c>
      <c r="G340">
        <v>3</v>
      </c>
      <c r="H340" t="s">
        <v>32</v>
      </c>
      <c r="I340">
        <v>4</v>
      </c>
      <c r="J340" t="s">
        <v>29</v>
      </c>
      <c r="K340" s="5">
        <v>0.13</v>
      </c>
      <c r="L340" s="5">
        <v>0.09</v>
      </c>
      <c r="M340" s="6">
        <v>3.9999999999999994E-2</v>
      </c>
      <c r="N340">
        <v>1223.6000000000001</v>
      </c>
      <c r="O340">
        <v>941</v>
      </c>
      <c r="P340" t="s">
        <v>26</v>
      </c>
      <c r="Q340" t="s">
        <v>27</v>
      </c>
      <c r="R340">
        <v>5</v>
      </c>
      <c r="S340">
        <v>3</v>
      </c>
      <c r="T340" t="s">
        <v>48</v>
      </c>
      <c r="U340">
        <v>2</v>
      </c>
      <c r="V340">
        <v>2</v>
      </c>
      <c r="W340" t="s">
        <v>41</v>
      </c>
      <c r="X340">
        <v>1</v>
      </c>
      <c r="Y340">
        <v>13</v>
      </c>
      <c r="Z340">
        <v>3</v>
      </c>
      <c r="AA340">
        <v>3</v>
      </c>
      <c r="AB340">
        <v>10</v>
      </c>
      <c r="AC340">
        <v>9</v>
      </c>
    </row>
    <row r="341" spans="1:29" x14ac:dyDescent="0.35">
      <c r="A341">
        <v>27</v>
      </c>
      <c r="B341" t="s">
        <v>32</v>
      </c>
      <c r="C341" t="s">
        <v>27</v>
      </c>
      <c r="D341" s="4">
        <v>6214</v>
      </c>
      <c r="E341">
        <v>8</v>
      </c>
      <c r="F341">
        <v>2</v>
      </c>
      <c r="G341">
        <v>3</v>
      </c>
      <c r="H341" t="s">
        <v>32</v>
      </c>
      <c r="I341">
        <v>2</v>
      </c>
      <c r="J341" t="s">
        <v>29</v>
      </c>
      <c r="K341" s="5">
        <v>0.09</v>
      </c>
      <c r="L341" s="5">
        <v>7.0000000000000007E-2</v>
      </c>
      <c r="M341" s="6">
        <v>0.03</v>
      </c>
      <c r="N341">
        <v>1242.8000000000002</v>
      </c>
      <c r="O341">
        <v>660</v>
      </c>
      <c r="P341" t="s">
        <v>26</v>
      </c>
      <c r="Q341" t="s">
        <v>27</v>
      </c>
      <c r="R341">
        <v>8</v>
      </c>
      <c r="S341">
        <v>4</v>
      </c>
      <c r="T341" t="s">
        <v>48</v>
      </c>
      <c r="U341">
        <v>3</v>
      </c>
      <c r="V341">
        <v>2</v>
      </c>
      <c r="W341" t="s">
        <v>37</v>
      </c>
      <c r="X341">
        <v>1</v>
      </c>
      <c r="Y341">
        <v>18</v>
      </c>
      <c r="Z341">
        <v>3</v>
      </c>
      <c r="AA341">
        <v>1</v>
      </c>
      <c r="AB341">
        <v>8</v>
      </c>
      <c r="AC341">
        <v>7</v>
      </c>
    </row>
    <row r="342" spans="1:29" x14ac:dyDescent="0.35">
      <c r="A342">
        <v>37</v>
      </c>
      <c r="B342" t="s">
        <v>32</v>
      </c>
      <c r="C342" t="s">
        <v>42</v>
      </c>
      <c r="D342" s="4">
        <v>6347</v>
      </c>
      <c r="E342">
        <v>6</v>
      </c>
      <c r="F342">
        <v>4</v>
      </c>
      <c r="G342">
        <v>2</v>
      </c>
      <c r="H342" t="s">
        <v>32</v>
      </c>
      <c r="I342">
        <v>4</v>
      </c>
      <c r="J342" t="s">
        <v>35</v>
      </c>
      <c r="K342" s="5">
        <v>0.13</v>
      </c>
      <c r="L342" s="5">
        <v>7.0000000000000007E-2</v>
      </c>
      <c r="M342" s="6">
        <v>0</v>
      </c>
      <c r="N342">
        <v>1269.4000000000001</v>
      </c>
      <c r="O342">
        <v>2774</v>
      </c>
      <c r="P342" t="s">
        <v>26</v>
      </c>
      <c r="Q342" t="s">
        <v>34</v>
      </c>
      <c r="R342">
        <v>5</v>
      </c>
      <c r="S342">
        <v>2</v>
      </c>
      <c r="T342" t="s">
        <v>40</v>
      </c>
      <c r="U342">
        <v>3</v>
      </c>
      <c r="V342">
        <v>2</v>
      </c>
      <c r="W342" t="s">
        <v>41</v>
      </c>
      <c r="X342">
        <v>7</v>
      </c>
      <c r="Y342">
        <v>16</v>
      </c>
      <c r="Z342">
        <v>3</v>
      </c>
      <c r="AA342">
        <v>3</v>
      </c>
      <c r="AB342">
        <v>8</v>
      </c>
      <c r="AC342">
        <v>2</v>
      </c>
    </row>
    <row r="343" spans="1:29" x14ac:dyDescent="0.35">
      <c r="A343">
        <v>38</v>
      </c>
      <c r="B343" t="s">
        <v>32</v>
      </c>
      <c r="C343" t="s">
        <v>63</v>
      </c>
      <c r="D343" s="4">
        <v>11510</v>
      </c>
      <c r="E343">
        <v>11</v>
      </c>
      <c r="F343">
        <v>4</v>
      </c>
      <c r="G343">
        <v>3</v>
      </c>
      <c r="H343" t="s">
        <v>25</v>
      </c>
      <c r="I343">
        <v>3</v>
      </c>
      <c r="J343" t="s">
        <v>35</v>
      </c>
      <c r="K343" s="5">
        <v>0.11</v>
      </c>
      <c r="L343" s="5">
        <v>0.08</v>
      </c>
      <c r="M343" s="6">
        <v>4.0000000000000008E-2</v>
      </c>
      <c r="N343">
        <v>2302</v>
      </c>
      <c r="O343">
        <v>3720</v>
      </c>
      <c r="P343" t="s">
        <v>26</v>
      </c>
      <c r="Q343" t="s">
        <v>34</v>
      </c>
      <c r="R343">
        <v>15</v>
      </c>
      <c r="S343">
        <v>2</v>
      </c>
      <c r="T343" t="s">
        <v>28</v>
      </c>
      <c r="U343">
        <v>2</v>
      </c>
      <c r="V343">
        <v>3</v>
      </c>
      <c r="W343" t="s">
        <v>41</v>
      </c>
      <c r="X343">
        <v>0</v>
      </c>
      <c r="Y343">
        <v>14</v>
      </c>
      <c r="Z343">
        <v>3</v>
      </c>
      <c r="AA343">
        <v>2</v>
      </c>
      <c r="AB343">
        <v>12</v>
      </c>
      <c r="AC343">
        <v>10</v>
      </c>
    </row>
    <row r="344" spans="1:29" x14ac:dyDescent="0.35">
      <c r="A344">
        <v>31</v>
      </c>
      <c r="B344" t="s">
        <v>32</v>
      </c>
      <c r="C344" t="s">
        <v>42</v>
      </c>
      <c r="D344" s="4">
        <v>7143</v>
      </c>
      <c r="E344">
        <v>11</v>
      </c>
      <c r="F344">
        <v>4</v>
      </c>
      <c r="G344">
        <v>2</v>
      </c>
      <c r="H344" t="s">
        <v>25</v>
      </c>
      <c r="I344">
        <v>3</v>
      </c>
      <c r="J344" t="s">
        <v>29</v>
      </c>
      <c r="K344" s="5">
        <v>0.08</v>
      </c>
      <c r="L344" s="5">
        <v>0.1</v>
      </c>
      <c r="M344" s="6">
        <v>0.03</v>
      </c>
      <c r="N344">
        <v>1428.6000000000001</v>
      </c>
      <c r="O344">
        <v>2254</v>
      </c>
      <c r="P344" t="s">
        <v>26</v>
      </c>
      <c r="Q344" t="s">
        <v>34</v>
      </c>
      <c r="R344">
        <v>7</v>
      </c>
      <c r="S344">
        <v>4</v>
      </c>
      <c r="T344" t="s">
        <v>40</v>
      </c>
      <c r="U344">
        <v>3</v>
      </c>
      <c r="V344">
        <v>3</v>
      </c>
      <c r="W344" t="s">
        <v>31</v>
      </c>
      <c r="X344">
        <v>1</v>
      </c>
      <c r="Y344">
        <v>14</v>
      </c>
      <c r="Z344">
        <v>3</v>
      </c>
      <c r="AA344">
        <v>3</v>
      </c>
      <c r="AB344">
        <v>11</v>
      </c>
      <c r="AC344">
        <v>9</v>
      </c>
    </row>
    <row r="345" spans="1:29" x14ac:dyDescent="0.35">
      <c r="A345">
        <v>29</v>
      </c>
      <c r="B345" t="s">
        <v>32</v>
      </c>
      <c r="C345" t="s">
        <v>27</v>
      </c>
      <c r="D345" s="4">
        <v>8268</v>
      </c>
      <c r="E345">
        <v>7</v>
      </c>
      <c r="F345">
        <v>2</v>
      </c>
      <c r="G345">
        <v>3</v>
      </c>
      <c r="H345" t="s">
        <v>25</v>
      </c>
      <c r="I345">
        <v>4</v>
      </c>
      <c r="J345" t="s">
        <v>29</v>
      </c>
      <c r="K345" s="5">
        <v>0.08</v>
      </c>
      <c r="L345" s="5">
        <v>0.09</v>
      </c>
      <c r="M345" s="6">
        <v>-2.0000000000000004E-2</v>
      </c>
      <c r="N345">
        <v>1653.6000000000001</v>
      </c>
      <c r="O345">
        <v>3334</v>
      </c>
      <c r="P345" t="s">
        <v>26</v>
      </c>
      <c r="Q345" t="s">
        <v>27</v>
      </c>
      <c r="R345">
        <v>10</v>
      </c>
      <c r="S345">
        <v>1</v>
      </c>
      <c r="T345" t="s">
        <v>48</v>
      </c>
      <c r="U345">
        <v>2</v>
      </c>
      <c r="V345">
        <v>2</v>
      </c>
      <c r="W345" t="s">
        <v>41</v>
      </c>
      <c r="X345">
        <v>1</v>
      </c>
      <c r="Y345">
        <v>14</v>
      </c>
      <c r="Z345">
        <v>3</v>
      </c>
      <c r="AA345">
        <v>1</v>
      </c>
      <c r="AB345">
        <v>7</v>
      </c>
      <c r="AC345">
        <v>7</v>
      </c>
    </row>
    <row r="346" spans="1:29" x14ac:dyDescent="0.35">
      <c r="A346">
        <v>35</v>
      </c>
      <c r="B346" t="s">
        <v>32</v>
      </c>
      <c r="C346" t="s">
        <v>42</v>
      </c>
      <c r="D346" s="4">
        <v>8095</v>
      </c>
      <c r="E346">
        <v>16</v>
      </c>
      <c r="F346">
        <v>2</v>
      </c>
      <c r="G346">
        <v>3</v>
      </c>
      <c r="H346" t="s">
        <v>32</v>
      </c>
      <c r="I346">
        <v>3</v>
      </c>
      <c r="J346" t="s">
        <v>35</v>
      </c>
      <c r="K346" s="5">
        <v>0.15</v>
      </c>
      <c r="L346" s="5">
        <v>0.11</v>
      </c>
      <c r="M346" s="6">
        <v>3.9999999999999994E-2</v>
      </c>
      <c r="N346">
        <v>1619</v>
      </c>
      <c r="O346">
        <v>990</v>
      </c>
      <c r="P346" t="s">
        <v>26</v>
      </c>
      <c r="Q346" t="s">
        <v>34</v>
      </c>
      <c r="R346">
        <v>5</v>
      </c>
      <c r="S346">
        <v>4</v>
      </c>
      <c r="T346" t="s">
        <v>49</v>
      </c>
      <c r="U346">
        <v>3</v>
      </c>
      <c r="V346">
        <v>3</v>
      </c>
      <c r="W346" t="s">
        <v>31</v>
      </c>
      <c r="X346">
        <v>0</v>
      </c>
      <c r="Y346">
        <v>13</v>
      </c>
      <c r="Z346">
        <v>3</v>
      </c>
      <c r="AA346">
        <v>4</v>
      </c>
      <c r="AB346">
        <v>17</v>
      </c>
      <c r="AC346">
        <v>6</v>
      </c>
    </row>
    <row r="347" spans="1:29" x14ac:dyDescent="0.35">
      <c r="A347">
        <v>23</v>
      </c>
      <c r="B347" t="s">
        <v>32</v>
      </c>
      <c r="C347" t="s">
        <v>36</v>
      </c>
      <c r="D347" s="4">
        <v>2904</v>
      </c>
      <c r="E347">
        <v>4</v>
      </c>
      <c r="F347">
        <v>4</v>
      </c>
      <c r="G347">
        <v>2</v>
      </c>
      <c r="H347" t="s">
        <v>32</v>
      </c>
      <c r="I347">
        <v>3</v>
      </c>
      <c r="J347" t="s">
        <v>35</v>
      </c>
      <c r="K347" s="5">
        <v>0.13</v>
      </c>
      <c r="L347" s="5">
        <v>0.08</v>
      </c>
      <c r="M347" s="6">
        <v>7.9999999999999988E-2</v>
      </c>
      <c r="N347">
        <v>580.80000000000007</v>
      </c>
      <c r="O347">
        <v>3705</v>
      </c>
      <c r="P347" t="s">
        <v>26</v>
      </c>
      <c r="Q347" t="s">
        <v>34</v>
      </c>
      <c r="R347">
        <v>26</v>
      </c>
      <c r="S347">
        <v>1</v>
      </c>
      <c r="T347" t="s">
        <v>28</v>
      </c>
      <c r="U347">
        <v>3</v>
      </c>
      <c r="V347">
        <v>1</v>
      </c>
      <c r="W347" t="s">
        <v>41</v>
      </c>
      <c r="X347">
        <v>1</v>
      </c>
      <c r="Y347">
        <v>12</v>
      </c>
      <c r="Z347">
        <v>3</v>
      </c>
      <c r="AA347">
        <v>3</v>
      </c>
      <c r="AB347">
        <v>4</v>
      </c>
      <c r="AC347">
        <v>2</v>
      </c>
    </row>
    <row r="348" spans="1:29" x14ac:dyDescent="0.35">
      <c r="A348">
        <v>41</v>
      </c>
      <c r="B348" t="s">
        <v>32</v>
      </c>
      <c r="C348" t="s">
        <v>42</v>
      </c>
      <c r="D348" s="4">
        <v>6032</v>
      </c>
      <c r="E348">
        <v>5</v>
      </c>
      <c r="F348">
        <v>2</v>
      </c>
      <c r="G348">
        <v>3</v>
      </c>
      <c r="H348" t="s">
        <v>25</v>
      </c>
      <c r="I348">
        <v>4</v>
      </c>
      <c r="J348" t="s">
        <v>35</v>
      </c>
      <c r="K348" s="5">
        <v>0.14000000000000001</v>
      </c>
      <c r="L348" s="5">
        <v>0.1</v>
      </c>
      <c r="M348" s="6">
        <v>1.999999999999999E-2</v>
      </c>
      <c r="N348">
        <v>1206.4000000000001</v>
      </c>
      <c r="O348">
        <v>1190</v>
      </c>
      <c r="P348" t="s">
        <v>26</v>
      </c>
      <c r="Q348" t="s">
        <v>34</v>
      </c>
      <c r="R348">
        <v>6</v>
      </c>
      <c r="S348">
        <v>3</v>
      </c>
      <c r="T348" t="s">
        <v>40</v>
      </c>
      <c r="U348">
        <v>2</v>
      </c>
      <c r="V348">
        <v>2</v>
      </c>
      <c r="W348" t="s">
        <v>31</v>
      </c>
      <c r="X348">
        <v>6</v>
      </c>
      <c r="Y348">
        <v>15</v>
      </c>
      <c r="Z348">
        <v>3</v>
      </c>
      <c r="AA348">
        <v>4</v>
      </c>
      <c r="AB348">
        <v>8</v>
      </c>
      <c r="AC348">
        <v>4</v>
      </c>
    </row>
    <row r="349" spans="1:29" x14ac:dyDescent="0.35">
      <c r="A349">
        <v>47</v>
      </c>
      <c r="B349" t="s">
        <v>32</v>
      </c>
      <c r="C349" t="s">
        <v>46</v>
      </c>
      <c r="D349" s="4">
        <v>2976</v>
      </c>
      <c r="E349">
        <v>0</v>
      </c>
      <c r="F349">
        <v>3</v>
      </c>
      <c r="G349">
        <v>3</v>
      </c>
      <c r="H349" t="s">
        <v>32</v>
      </c>
      <c r="I349">
        <v>2</v>
      </c>
      <c r="J349" t="s">
        <v>35</v>
      </c>
      <c r="K349" s="5">
        <v>0.15</v>
      </c>
      <c r="L349" s="5">
        <v>0.11</v>
      </c>
      <c r="M349" s="6">
        <v>9.999999999999995E-3</v>
      </c>
      <c r="N349">
        <v>595.20000000000005</v>
      </c>
      <c r="O349">
        <v>1680</v>
      </c>
      <c r="P349" t="s">
        <v>33</v>
      </c>
      <c r="Q349" t="s">
        <v>27</v>
      </c>
      <c r="R349">
        <v>4</v>
      </c>
      <c r="S349">
        <v>1</v>
      </c>
      <c r="T349" t="s">
        <v>40</v>
      </c>
      <c r="U349">
        <v>3</v>
      </c>
      <c r="V349">
        <v>2</v>
      </c>
      <c r="W349" t="s">
        <v>31</v>
      </c>
      <c r="X349">
        <v>3</v>
      </c>
      <c r="Y349">
        <v>19</v>
      </c>
      <c r="Z349">
        <v>3</v>
      </c>
      <c r="AA349">
        <v>1</v>
      </c>
      <c r="AB349">
        <v>5</v>
      </c>
      <c r="AC349">
        <v>0</v>
      </c>
    </row>
    <row r="350" spans="1:29" x14ac:dyDescent="0.35">
      <c r="A350">
        <v>42</v>
      </c>
      <c r="B350" t="s">
        <v>32</v>
      </c>
      <c r="C350" t="s">
        <v>63</v>
      </c>
      <c r="D350" s="4">
        <v>15992</v>
      </c>
      <c r="E350">
        <v>1</v>
      </c>
      <c r="F350">
        <v>4</v>
      </c>
      <c r="G350">
        <v>3</v>
      </c>
      <c r="H350" t="s">
        <v>32</v>
      </c>
      <c r="I350">
        <v>1</v>
      </c>
      <c r="J350" t="s">
        <v>29</v>
      </c>
      <c r="K350" s="5">
        <v>0.12</v>
      </c>
      <c r="L350" s="5">
        <v>0.1</v>
      </c>
      <c r="M350" s="6">
        <v>-9.999999999999995E-3</v>
      </c>
      <c r="N350">
        <v>3198.4</v>
      </c>
      <c r="O350">
        <v>1103</v>
      </c>
      <c r="P350" t="s">
        <v>26</v>
      </c>
      <c r="Q350" t="s">
        <v>34</v>
      </c>
      <c r="R350">
        <v>23</v>
      </c>
      <c r="S350">
        <v>5</v>
      </c>
      <c r="T350" t="s">
        <v>28</v>
      </c>
      <c r="U350">
        <v>3</v>
      </c>
      <c r="V350">
        <v>4</v>
      </c>
      <c r="W350" t="s">
        <v>31</v>
      </c>
      <c r="X350">
        <v>2</v>
      </c>
      <c r="Y350">
        <v>14</v>
      </c>
      <c r="Z350">
        <v>3</v>
      </c>
      <c r="AA350">
        <v>2</v>
      </c>
      <c r="AB350">
        <v>16</v>
      </c>
      <c r="AC350">
        <v>0</v>
      </c>
    </row>
    <row r="351" spans="1:29" x14ac:dyDescent="0.35">
      <c r="A351">
        <v>29</v>
      </c>
      <c r="B351" t="s">
        <v>32</v>
      </c>
      <c r="C351" t="s">
        <v>27</v>
      </c>
      <c r="D351" s="4">
        <v>4649</v>
      </c>
      <c r="E351">
        <v>4</v>
      </c>
      <c r="F351">
        <v>3</v>
      </c>
      <c r="G351">
        <v>2</v>
      </c>
      <c r="H351" t="s">
        <v>32</v>
      </c>
      <c r="I351">
        <v>4</v>
      </c>
      <c r="J351" t="s">
        <v>35</v>
      </c>
      <c r="K351" s="5">
        <v>0.11</v>
      </c>
      <c r="L351" s="5">
        <v>0.11</v>
      </c>
      <c r="M351" s="6">
        <v>9.999999999999995E-3</v>
      </c>
      <c r="N351">
        <v>929.80000000000007</v>
      </c>
      <c r="O351">
        <v>515</v>
      </c>
      <c r="P351" t="s">
        <v>44</v>
      </c>
      <c r="Q351" t="s">
        <v>27</v>
      </c>
      <c r="R351">
        <v>2</v>
      </c>
      <c r="S351">
        <v>3</v>
      </c>
      <c r="T351" t="s">
        <v>28</v>
      </c>
      <c r="U351">
        <v>3</v>
      </c>
      <c r="V351">
        <v>2</v>
      </c>
      <c r="W351" t="s">
        <v>37</v>
      </c>
      <c r="X351">
        <v>1</v>
      </c>
      <c r="Y351">
        <v>14</v>
      </c>
      <c r="Z351">
        <v>3</v>
      </c>
      <c r="AA351">
        <v>1</v>
      </c>
      <c r="AB351">
        <v>4</v>
      </c>
      <c r="AC351">
        <v>3</v>
      </c>
    </row>
    <row r="352" spans="1:29" x14ac:dyDescent="0.35">
      <c r="A352">
        <v>42</v>
      </c>
      <c r="B352" t="s">
        <v>32</v>
      </c>
      <c r="C352" t="s">
        <v>50</v>
      </c>
      <c r="D352" s="4">
        <v>2696</v>
      </c>
      <c r="E352">
        <v>3</v>
      </c>
      <c r="F352">
        <v>3</v>
      </c>
      <c r="G352">
        <v>3</v>
      </c>
      <c r="H352" t="s">
        <v>25</v>
      </c>
      <c r="I352">
        <v>3</v>
      </c>
      <c r="J352" t="s">
        <v>35</v>
      </c>
      <c r="K352" s="5">
        <v>0.15</v>
      </c>
      <c r="L352" s="5">
        <v>0.1</v>
      </c>
      <c r="M352" s="6">
        <v>5.0000000000000017E-2</v>
      </c>
      <c r="N352">
        <v>539.20000000000005</v>
      </c>
      <c r="O352">
        <v>3171</v>
      </c>
      <c r="P352" t="s">
        <v>26</v>
      </c>
      <c r="Q352" t="s">
        <v>50</v>
      </c>
      <c r="R352">
        <v>2</v>
      </c>
      <c r="S352">
        <v>1</v>
      </c>
      <c r="T352" t="s">
        <v>49</v>
      </c>
      <c r="U352">
        <v>3</v>
      </c>
      <c r="V352">
        <v>1</v>
      </c>
      <c r="W352" t="s">
        <v>41</v>
      </c>
      <c r="X352">
        <v>0</v>
      </c>
      <c r="Y352">
        <v>11</v>
      </c>
      <c r="Z352">
        <v>3</v>
      </c>
      <c r="AA352">
        <v>3</v>
      </c>
      <c r="AB352">
        <v>4</v>
      </c>
      <c r="AC352">
        <v>2</v>
      </c>
    </row>
    <row r="353" spans="1:29" x14ac:dyDescent="0.35">
      <c r="A353">
        <v>32</v>
      </c>
      <c r="B353" t="s">
        <v>32</v>
      </c>
      <c r="C353" t="s">
        <v>39</v>
      </c>
      <c r="D353" s="4">
        <v>2370</v>
      </c>
      <c r="E353">
        <v>8</v>
      </c>
      <c r="F353">
        <v>2</v>
      </c>
      <c r="G353">
        <v>3</v>
      </c>
      <c r="H353" t="s">
        <v>32</v>
      </c>
      <c r="I353">
        <v>3</v>
      </c>
      <c r="J353" t="s">
        <v>29</v>
      </c>
      <c r="K353" s="5">
        <v>0.14000000000000001</v>
      </c>
      <c r="L353" s="5">
        <v>0.11</v>
      </c>
      <c r="M353" s="6">
        <v>0.05</v>
      </c>
      <c r="N353">
        <v>474</v>
      </c>
      <c r="O353">
        <v>4275</v>
      </c>
      <c r="P353" t="s">
        <v>26</v>
      </c>
      <c r="Q353" t="s">
        <v>34</v>
      </c>
      <c r="R353">
        <v>2</v>
      </c>
      <c r="S353">
        <v>3</v>
      </c>
      <c r="T353" t="s">
        <v>40</v>
      </c>
      <c r="U353">
        <v>3</v>
      </c>
      <c r="V353">
        <v>1</v>
      </c>
      <c r="W353" t="s">
        <v>37</v>
      </c>
      <c r="X353">
        <v>1</v>
      </c>
      <c r="Y353">
        <v>13</v>
      </c>
      <c r="Z353">
        <v>3</v>
      </c>
      <c r="AA353">
        <v>3</v>
      </c>
      <c r="AB353">
        <v>8</v>
      </c>
      <c r="AC353">
        <v>0</v>
      </c>
    </row>
    <row r="354" spans="1:29" x14ac:dyDescent="0.35">
      <c r="A354">
        <v>48</v>
      </c>
      <c r="B354" t="s">
        <v>32</v>
      </c>
      <c r="C354" t="s">
        <v>62</v>
      </c>
      <c r="D354" s="4">
        <v>12504</v>
      </c>
      <c r="E354">
        <v>0</v>
      </c>
      <c r="F354">
        <v>3</v>
      </c>
      <c r="G354">
        <v>1</v>
      </c>
      <c r="H354" t="s">
        <v>32</v>
      </c>
      <c r="I354">
        <v>1</v>
      </c>
      <c r="J354" t="s">
        <v>29</v>
      </c>
      <c r="K354" s="5">
        <v>0.09</v>
      </c>
      <c r="L354" s="5">
        <v>0.11</v>
      </c>
      <c r="M354" s="6">
        <v>0</v>
      </c>
      <c r="N354">
        <v>2500.8000000000002</v>
      </c>
      <c r="O354">
        <v>3467</v>
      </c>
      <c r="P354" t="s">
        <v>26</v>
      </c>
      <c r="Q354" t="s">
        <v>27</v>
      </c>
      <c r="R354">
        <v>29</v>
      </c>
      <c r="S354">
        <v>1</v>
      </c>
      <c r="T354" t="s">
        <v>40</v>
      </c>
      <c r="U354">
        <v>3</v>
      </c>
      <c r="V354">
        <v>3</v>
      </c>
      <c r="W354" t="s">
        <v>37</v>
      </c>
      <c r="X354">
        <v>3</v>
      </c>
      <c r="Y354">
        <v>21</v>
      </c>
      <c r="Z354">
        <v>4</v>
      </c>
      <c r="AA354">
        <v>2</v>
      </c>
      <c r="AB354">
        <v>15</v>
      </c>
      <c r="AC354">
        <v>0</v>
      </c>
    </row>
    <row r="355" spans="1:29" x14ac:dyDescent="0.35">
      <c r="A355">
        <v>37</v>
      </c>
      <c r="B355" t="s">
        <v>32</v>
      </c>
      <c r="C355" t="s">
        <v>36</v>
      </c>
      <c r="D355" s="4">
        <v>5974</v>
      </c>
      <c r="E355">
        <v>7</v>
      </c>
      <c r="F355">
        <v>1</v>
      </c>
      <c r="G355">
        <v>3</v>
      </c>
      <c r="H355" t="s">
        <v>25</v>
      </c>
      <c r="I355">
        <v>3</v>
      </c>
      <c r="J355" t="s">
        <v>35</v>
      </c>
      <c r="K355" s="5">
        <v>0.08</v>
      </c>
      <c r="L355" s="5">
        <v>0.09</v>
      </c>
      <c r="M355" s="6">
        <v>4.0000000000000008E-2</v>
      </c>
      <c r="N355">
        <v>1194.8</v>
      </c>
      <c r="O355">
        <v>2410</v>
      </c>
      <c r="P355" t="s">
        <v>26</v>
      </c>
      <c r="Q355" t="s">
        <v>34</v>
      </c>
      <c r="R355">
        <v>6</v>
      </c>
      <c r="S355">
        <v>3</v>
      </c>
      <c r="T355" t="s">
        <v>40</v>
      </c>
      <c r="U355">
        <v>4</v>
      </c>
      <c r="V355">
        <v>2</v>
      </c>
      <c r="W355" t="s">
        <v>41</v>
      </c>
      <c r="X355">
        <v>4</v>
      </c>
      <c r="Y355">
        <v>13</v>
      </c>
      <c r="Z355">
        <v>3</v>
      </c>
      <c r="AA355">
        <v>1</v>
      </c>
      <c r="AB355">
        <v>13</v>
      </c>
      <c r="AC355">
        <v>7</v>
      </c>
    </row>
    <row r="356" spans="1:29" x14ac:dyDescent="0.35">
      <c r="A356">
        <v>30</v>
      </c>
      <c r="B356" t="s">
        <v>32</v>
      </c>
      <c r="C356" t="s">
        <v>27</v>
      </c>
      <c r="D356" s="4">
        <v>4736</v>
      </c>
      <c r="E356">
        <v>2</v>
      </c>
      <c r="F356">
        <v>3</v>
      </c>
      <c r="G356">
        <v>4</v>
      </c>
      <c r="H356" t="s">
        <v>25</v>
      </c>
      <c r="I356">
        <v>4</v>
      </c>
      <c r="J356" t="s">
        <v>29</v>
      </c>
      <c r="K356" s="5">
        <v>0.13</v>
      </c>
      <c r="L356" s="5">
        <v>0.08</v>
      </c>
      <c r="M356" s="6">
        <v>6.0000000000000012E-2</v>
      </c>
      <c r="N356">
        <v>947.2</v>
      </c>
      <c r="O356">
        <v>2665</v>
      </c>
      <c r="P356" t="s">
        <v>44</v>
      </c>
      <c r="Q356" t="s">
        <v>27</v>
      </c>
      <c r="R356">
        <v>25</v>
      </c>
      <c r="S356">
        <v>2</v>
      </c>
      <c r="T356" t="s">
        <v>49</v>
      </c>
      <c r="U356">
        <v>3</v>
      </c>
      <c r="V356">
        <v>2</v>
      </c>
      <c r="W356" t="s">
        <v>37</v>
      </c>
      <c r="X356">
        <v>7</v>
      </c>
      <c r="Y356">
        <v>12</v>
      </c>
      <c r="Z356">
        <v>3</v>
      </c>
      <c r="AA356">
        <v>2</v>
      </c>
      <c r="AB356">
        <v>4</v>
      </c>
      <c r="AC356">
        <v>2</v>
      </c>
    </row>
    <row r="357" spans="1:29" x14ac:dyDescent="0.35">
      <c r="A357">
        <v>26</v>
      </c>
      <c r="B357" t="s">
        <v>32</v>
      </c>
      <c r="C357" t="s">
        <v>27</v>
      </c>
      <c r="D357" s="4">
        <v>5296</v>
      </c>
      <c r="E357">
        <v>8</v>
      </c>
      <c r="F357">
        <v>3</v>
      </c>
      <c r="G357">
        <v>3</v>
      </c>
      <c r="H357" t="s">
        <v>32</v>
      </c>
      <c r="I357">
        <v>3</v>
      </c>
      <c r="J357" t="s">
        <v>35</v>
      </c>
      <c r="K357" s="5">
        <v>0.12</v>
      </c>
      <c r="L357" s="5">
        <v>0.11</v>
      </c>
      <c r="M357" s="6">
        <v>2.0000000000000004E-2</v>
      </c>
      <c r="N357">
        <v>1059.2</v>
      </c>
      <c r="O357">
        <v>723</v>
      </c>
      <c r="P357" t="s">
        <v>26</v>
      </c>
      <c r="Q357" t="s">
        <v>27</v>
      </c>
      <c r="R357">
        <v>1</v>
      </c>
      <c r="S357">
        <v>3</v>
      </c>
      <c r="T357" t="s">
        <v>28</v>
      </c>
      <c r="U357">
        <v>3</v>
      </c>
      <c r="V357">
        <v>2</v>
      </c>
      <c r="W357" t="s">
        <v>37</v>
      </c>
      <c r="X357">
        <v>1</v>
      </c>
      <c r="Y357">
        <v>17</v>
      </c>
      <c r="Z357">
        <v>3</v>
      </c>
      <c r="AA357">
        <v>2</v>
      </c>
      <c r="AB357">
        <v>8</v>
      </c>
      <c r="AC357">
        <v>7</v>
      </c>
    </row>
    <row r="358" spans="1:29" x14ac:dyDescent="0.35">
      <c r="A358">
        <v>42</v>
      </c>
      <c r="B358" t="s">
        <v>32</v>
      </c>
      <c r="C358" t="s">
        <v>43</v>
      </c>
      <c r="D358" s="4">
        <v>6781</v>
      </c>
      <c r="E358">
        <v>1</v>
      </c>
      <c r="F358">
        <v>4</v>
      </c>
      <c r="G358">
        <v>3</v>
      </c>
      <c r="H358" t="s">
        <v>32</v>
      </c>
      <c r="I358">
        <v>1</v>
      </c>
      <c r="J358" t="s">
        <v>35</v>
      </c>
      <c r="K358" s="5">
        <v>0.09</v>
      </c>
      <c r="L358" s="5">
        <v>0.08</v>
      </c>
      <c r="M358" s="6">
        <v>-1.0000000000000009E-2</v>
      </c>
      <c r="N358">
        <v>1356.2</v>
      </c>
      <c r="O358">
        <v>2984</v>
      </c>
      <c r="P358" t="s">
        <v>26</v>
      </c>
      <c r="Q358" t="s">
        <v>34</v>
      </c>
      <c r="R358">
        <v>2</v>
      </c>
      <c r="S358">
        <v>4</v>
      </c>
      <c r="T358" t="s">
        <v>38</v>
      </c>
      <c r="U358">
        <v>2</v>
      </c>
      <c r="V358">
        <v>2</v>
      </c>
      <c r="W358" t="s">
        <v>31</v>
      </c>
      <c r="X358">
        <v>3</v>
      </c>
      <c r="Y358">
        <v>23</v>
      </c>
      <c r="Z358">
        <v>4</v>
      </c>
      <c r="AA358">
        <v>2</v>
      </c>
      <c r="AB358">
        <v>14</v>
      </c>
      <c r="AC358">
        <v>0</v>
      </c>
    </row>
    <row r="359" spans="1:29" x14ac:dyDescent="0.35">
      <c r="A359">
        <v>21</v>
      </c>
      <c r="B359" t="s">
        <v>25</v>
      </c>
      <c r="C359" t="s">
        <v>46</v>
      </c>
      <c r="D359" s="4">
        <v>2174</v>
      </c>
      <c r="E359">
        <v>3</v>
      </c>
      <c r="F359">
        <v>2</v>
      </c>
      <c r="G359">
        <v>3</v>
      </c>
      <c r="H359" t="s">
        <v>25</v>
      </c>
      <c r="I359">
        <v>1</v>
      </c>
      <c r="J359" t="s">
        <v>29</v>
      </c>
      <c r="K359" s="5">
        <v>0.09</v>
      </c>
      <c r="L359" s="5">
        <v>0.1</v>
      </c>
      <c r="M359" s="6">
        <v>-0.03</v>
      </c>
      <c r="N359">
        <v>434.8</v>
      </c>
      <c r="O359">
        <v>933</v>
      </c>
      <c r="P359" t="s">
        <v>33</v>
      </c>
      <c r="Q359" t="s">
        <v>27</v>
      </c>
      <c r="R359">
        <v>1</v>
      </c>
      <c r="S359">
        <v>1</v>
      </c>
      <c r="T359" t="s">
        <v>49</v>
      </c>
      <c r="U359">
        <v>2</v>
      </c>
      <c r="V359">
        <v>1</v>
      </c>
      <c r="W359" t="s">
        <v>31</v>
      </c>
      <c r="X359">
        <v>1</v>
      </c>
      <c r="Y359">
        <v>11</v>
      </c>
      <c r="Z359">
        <v>3</v>
      </c>
      <c r="AA359">
        <v>3</v>
      </c>
      <c r="AB359">
        <v>3</v>
      </c>
      <c r="AC359">
        <v>2</v>
      </c>
    </row>
    <row r="360" spans="1:29" x14ac:dyDescent="0.35">
      <c r="A360">
        <v>36</v>
      </c>
      <c r="B360" t="s">
        <v>32</v>
      </c>
      <c r="C360" t="s">
        <v>27</v>
      </c>
      <c r="D360" s="4">
        <v>6653</v>
      </c>
      <c r="E360">
        <v>1</v>
      </c>
      <c r="F360">
        <v>4</v>
      </c>
      <c r="G360">
        <v>3</v>
      </c>
      <c r="H360" t="s">
        <v>32</v>
      </c>
      <c r="I360">
        <v>4</v>
      </c>
      <c r="J360" t="s">
        <v>29</v>
      </c>
      <c r="K360" s="5">
        <v>0.15</v>
      </c>
      <c r="L360" s="5">
        <v>0.1</v>
      </c>
      <c r="M360" s="6">
        <v>9.999999999999995E-3</v>
      </c>
      <c r="N360">
        <v>1330.6000000000001</v>
      </c>
      <c r="O360">
        <v>1143</v>
      </c>
      <c r="P360" t="s">
        <v>44</v>
      </c>
      <c r="Q360" t="s">
        <v>27</v>
      </c>
      <c r="R360">
        <v>1</v>
      </c>
      <c r="S360">
        <v>5</v>
      </c>
      <c r="T360" t="s">
        <v>40</v>
      </c>
      <c r="U360">
        <v>3</v>
      </c>
      <c r="V360">
        <v>2</v>
      </c>
      <c r="W360" t="s">
        <v>31</v>
      </c>
      <c r="X360">
        <v>4</v>
      </c>
      <c r="Y360">
        <v>15</v>
      </c>
      <c r="Z360">
        <v>3</v>
      </c>
      <c r="AA360">
        <v>2</v>
      </c>
      <c r="AB360">
        <v>7</v>
      </c>
      <c r="AC360">
        <v>0</v>
      </c>
    </row>
    <row r="361" spans="1:29" x14ac:dyDescent="0.35">
      <c r="A361">
        <v>36</v>
      </c>
      <c r="B361" t="s">
        <v>32</v>
      </c>
      <c r="C361" t="s">
        <v>27</v>
      </c>
      <c r="D361" s="4">
        <v>9699</v>
      </c>
      <c r="E361">
        <v>13</v>
      </c>
      <c r="F361">
        <v>4</v>
      </c>
      <c r="G361">
        <v>3</v>
      </c>
      <c r="H361" t="s">
        <v>32</v>
      </c>
      <c r="I361">
        <v>1</v>
      </c>
      <c r="J361" t="s">
        <v>35</v>
      </c>
      <c r="K361" s="5">
        <v>0.13</v>
      </c>
      <c r="L361" s="5">
        <v>0.09</v>
      </c>
      <c r="M361" s="6">
        <v>0</v>
      </c>
      <c r="N361">
        <v>1939.8000000000002</v>
      </c>
      <c r="O361">
        <v>3659</v>
      </c>
      <c r="P361" t="s">
        <v>33</v>
      </c>
      <c r="Q361" t="s">
        <v>27</v>
      </c>
      <c r="R361">
        <v>3</v>
      </c>
      <c r="S361">
        <v>4</v>
      </c>
      <c r="T361" t="s">
        <v>40</v>
      </c>
      <c r="U361">
        <v>2</v>
      </c>
      <c r="V361">
        <v>3</v>
      </c>
      <c r="W361" t="s">
        <v>37</v>
      </c>
      <c r="X361">
        <v>4</v>
      </c>
      <c r="Y361">
        <v>11</v>
      </c>
      <c r="Z361">
        <v>3</v>
      </c>
      <c r="AA361">
        <v>1</v>
      </c>
      <c r="AB361">
        <v>16</v>
      </c>
      <c r="AC361">
        <v>9</v>
      </c>
    </row>
    <row r="362" spans="1:29" x14ac:dyDescent="0.35">
      <c r="A362">
        <v>57</v>
      </c>
      <c r="B362" t="s">
        <v>32</v>
      </c>
      <c r="C362" t="s">
        <v>43</v>
      </c>
      <c r="D362" s="4">
        <v>6755</v>
      </c>
      <c r="E362">
        <v>3</v>
      </c>
      <c r="F362">
        <v>3</v>
      </c>
      <c r="G362">
        <v>3</v>
      </c>
      <c r="H362" t="s">
        <v>32</v>
      </c>
      <c r="I362">
        <v>4</v>
      </c>
      <c r="J362" t="s">
        <v>35</v>
      </c>
      <c r="K362" s="5">
        <v>0.12</v>
      </c>
      <c r="L362" s="5">
        <v>0.1</v>
      </c>
      <c r="M362" s="6">
        <v>7.9999999999999988E-2</v>
      </c>
      <c r="N362">
        <v>1351</v>
      </c>
      <c r="O362">
        <v>3519</v>
      </c>
      <c r="P362" t="s">
        <v>26</v>
      </c>
      <c r="Q362" t="s">
        <v>34</v>
      </c>
      <c r="R362">
        <v>1</v>
      </c>
      <c r="S362">
        <v>4</v>
      </c>
      <c r="T362" t="s">
        <v>40</v>
      </c>
      <c r="U362">
        <v>3</v>
      </c>
      <c r="V362">
        <v>2</v>
      </c>
      <c r="W362" t="s">
        <v>37</v>
      </c>
      <c r="X362">
        <v>2</v>
      </c>
      <c r="Y362">
        <v>11</v>
      </c>
      <c r="Z362">
        <v>3</v>
      </c>
      <c r="AA362">
        <v>3</v>
      </c>
      <c r="AB362">
        <v>15</v>
      </c>
      <c r="AC362">
        <v>2</v>
      </c>
    </row>
    <row r="363" spans="1:29" x14ac:dyDescent="0.35">
      <c r="A363">
        <v>40</v>
      </c>
      <c r="B363" t="s">
        <v>32</v>
      </c>
      <c r="C363" t="s">
        <v>39</v>
      </c>
      <c r="D363" s="4">
        <v>2213</v>
      </c>
      <c r="E363">
        <v>7</v>
      </c>
      <c r="F363">
        <v>3</v>
      </c>
      <c r="G363">
        <v>3</v>
      </c>
      <c r="H363" t="s">
        <v>25</v>
      </c>
      <c r="I363">
        <v>4</v>
      </c>
      <c r="J363" t="s">
        <v>29</v>
      </c>
      <c r="K363" s="5">
        <v>0.1</v>
      </c>
      <c r="L363" s="5">
        <v>0.09</v>
      </c>
      <c r="M363" s="6">
        <v>9.999999999999995E-3</v>
      </c>
      <c r="N363">
        <v>442.6</v>
      </c>
      <c r="O363">
        <v>3680</v>
      </c>
      <c r="P363" t="s">
        <v>26</v>
      </c>
      <c r="Q363" t="s">
        <v>34</v>
      </c>
      <c r="R363">
        <v>10</v>
      </c>
      <c r="S363">
        <v>4</v>
      </c>
      <c r="T363" t="s">
        <v>28</v>
      </c>
      <c r="U363">
        <v>4</v>
      </c>
      <c r="V363">
        <v>1</v>
      </c>
      <c r="W363" t="s">
        <v>37</v>
      </c>
      <c r="X363">
        <v>3</v>
      </c>
      <c r="Y363">
        <v>13</v>
      </c>
      <c r="Z363">
        <v>3</v>
      </c>
      <c r="AA363">
        <v>3</v>
      </c>
      <c r="AB363">
        <v>10</v>
      </c>
      <c r="AC363">
        <v>7</v>
      </c>
    </row>
    <row r="364" spans="1:29" x14ac:dyDescent="0.35">
      <c r="A364">
        <v>21</v>
      </c>
      <c r="B364" t="s">
        <v>32</v>
      </c>
      <c r="C364" t="s">
        <v>46</v>
      </c>
      <c r="D364" s="4">
        <v>2610</v>
      </c>
      <c r="E364">
        <v>3</v>
      </c>
      <c r="F364">
        <v>4</v>
      </c>
      <c r="G364">
        <v>2</v>
      </c>
      <c r="H364" t="s">
        <v>32</v>
      </c>
      <c r="I364">
        <v>1</v>
      </c>
      <c r="J364" t="s">
        <v>35</v>
      </c>
      <c r="K364" s="5">
        <v>0.1</v>
      </c>
      <c r="L364" s="5">
        <v>0.09</v>
      </c>
      <c r="M364" s="6">
        <v>-9.999999999999995E-3</v>
      </c>
      <c r="N364">
        <v>522</v>
      </c>
      <c r="O364">
        <v>592</v>
      </c>
      <c r="P364" t="s">
        <v>44</v>
      </c>
      <c r="Q364" t="s">
        <v>27</v>
      </c>
      <c r="R364">
        <v>9</v>
      </c>
      <c r="S364">
        <v>2</v>
      </c>
      <c r="T364" t="s">
        <v>40</v>
      </c>
      <c r="U364">
        <v>3</v>
      </c>
      <c r="V364">
        <v>1</v>
      </c>
      <c r="W364" t="s">
        <v>31</v>
      </c>
      <c r="X364">
        <v>1</v>
      </c>
      <c r="Y364">
        <v>24</v>
      </c>
      <c r="Z364">
        <v>4</v>
      </c>
      <c r="AA364">
        <v>3</v>
      </c>
      <c r="AB364">
        <v>3</v>
      </c>
      <c r="AC364">
        <v>2</v>
      </c>
    </row>
    <row r="365" spans="1:29" x14ac:dyDescent="0.35">
      <c r="A365">
        <v>33</v>
      </c>
      <c r="B365" t="s">
        <v>25</v>
      </c>
      <c r="C365" t="s">
        <v>46</v>
      </c>
      <c r="D365" s="4">
        <v>2851</v>
      </c>
      <c r="E365">
        <v>1</v>
      </c>
      <c r="F365">
        <v>3</v>
      </c>
      <c r="G365">
        <v>3</v>
      </c>
      <c r="H365" t="s">
        <v>25</v>
      </c>
      <c r="I365">
        <v>4</v>
      </c>
      <c r="J365" t="s">
        <v>29</v>
      </c>
      <c r="K365" s="5">
        <v>0.11</v>
      </c>
      <c r="L365" s="5">
        <v>0.09</v>
      </c>
      <c r="M365" s="6">
        <v>9.999999999999995E-3</v>
      </c>
      <c r="N365">
        <v>570.20000000000005</v>
      </c>
      <c r="O365">
        <v>2895</v>
      </c>
      <c r="P365" t="s">
        <v>26</v>
      </c>
      <c r="Q365" t="s">
        <v>27</v>
      </c>
      <c r="R365">
        <v>5</v>
      </c>
      <c r="S365">
        <v>3</v>
      </c>
      <c r="T365" t="s">
        <v>48</v>
      </c>
      <c r="U365">
        <v>3</v>
      </c>
      <c r="V365">
        <v>1</v>
      </c>
      <c r="W365" t="s">
        <v>31</v>
      </c>
      <c r="X365">
        <v>1</v>
      </c>
      <c r="Y365">
        <v>13</v>
      </c>
      <c r="Z365">
        <v>3</v>
      </c>
      <c r="AA365">
        <v>2</v>
      </c>
      <c r="AB365">
        <v>1</v>
      </c>
      <c r="AC365">
        <v>0</v>
      </c>
    </row>
    <row r="366" spans="1:29" x14ac:dyDescent="0.35">
      <c r="A366">
        <v>37</v>
      </c>
      <c r="B366" t="s">
        <v>32</v>
      </c>
      <c r="C366" t="s">
        <v>39</v>
      </c>
      <c r="D366" s="4">
        <v>3452</v>
      </c>
      <c r="E366">
        <v>5</v>
      </c>
      <c r="F366">
        <v>1</v>
      </c>
      <c r="G366">
        <v>3</v>
      </c>
      <c r="H366" t="s">
        <v>32</v>
      </c>
      <c r="I366">
        <v>3</v>
      </c>
      <c r="J366" t="s">
        <v>29</v>
      </c>
      <c r="K366" s="5">
        <v>0.15</v>
      </c>
      <c r="L366" s="5">
        <v>7.0000000000000007E-2</v>
      </c>
      <c r="M366" s="6">
        <v>0.03</v>
      </c>
      <c r="N366">
        <v>690.40000000000009</v>
      </c>
      <c r="O366">
        <v>2502</v>
      </c>
      <c r="P366" t="s">
        <v>26</v>
      </c>
      <c r="Q366" t="s">
        <v>34</v>
      </c>
      <c r="R366">
        <v>10</v>
      </c>
      <c r="S366">
        <v>3</v>
      </c>
      <c r="T366" t="s">
        <v>40</v>
      </c>
      <c r="U366">
        <v>3</v>
      </c>
      <c r="V366">
        <v>1</v>
      </c>
      <c r="W366" t="s">
        <v>37</v>
      </c>
      <c r="X366">
        <v>6</v>
      </c>
      <c r="Y366">
        <v>20</v>
      </c>
      <c r="Z366">
        <v>4</v>
      </c>
      <c r="AA366">
        <v>2</v>
      </c>
      <c r="AB366">
        <v>17</v>
      </c>
      <c r="AC366">
        <v>4</v>
      </c>
    </row>
    <row r="367" spans="1:29" x14ac:dyDescent="0.35">
      <c r="A367">
        <v>46</v>
      </c>
      <c r="B367" t="s">
        <v>32</v>
      </c>
      <c r="C367" t="s">
        <v>42</v>
      </c>
      <c r="D367" s="4">
        <v>5258</v>
      </c>
      <c r="E367">
        <v>1</v>
      </c>
      <c r="F367">
        <v>3</v>
      </c>
      <c r="G367">
        <v>4</v>
      </c>
      <c r="H367" t="s">
        <v>32</v>
      </c>
      <c r="I367">
        <v>3</v>
      </c>
      <c r="J367" t="s">
        <v>29</v>
      </c>
      <c r="K367" s="5">
        <v>0.14000000000000001</v>
      </c>
      <c r="L367" s="5">
        <v>0.11</v>
      </c>
      <c r="M367" s="6">
        <v>9.999999999999995E-3</v>
      </c>
      <c r="N367">
        <v>1051.6000000000001</v>
      </c>
      <c r="O367">
        <v>1271</v>
      </c>
      <c r="P367" t="s">
        <v>44</v>
      </c>
      <c r="Q367" t="s">
        <v>34</v>
      </c>
      <c r="R367">
        <v>7</v>
      </c>
      <c r="S367">
        <v>4</v>
      </c>
      <c r="T367" t="s">
        <v>40</v>
      </c>
      <c r="U367">
        <v>3</v>
      </c>
      <c r="V367">
        <v>2</v>
      </c>
      <c r="W367" t="s">
        <v>37</v>
      </c>
      <c r="X367">
        <v>2</v>
      </c>
      <c r="Y367">
        <v>14</v>
      </c>
      <c r="Z367">
        <v>3</v>
      </c>
      <c r="AA367">
        <v>3</v>
      </c>
      <c r="AB367">
        <v>7</v>
      </c>
      <c r="AC367">
        <v>0</v>
      </c>
    </row>
    <row r="368" spans="1:29" x14ac:dyDescent="0.35">
      <c r="A368">
        <v>41</v>
      </c>
      <c r="B368" t="s">
        <v>25</v>
      </c>
      <c r="C368" t="s">
        <v>27</v>
      </c>
      <c r="D368" s="4">
        <v>9355</v>
      </c>
      <c r="E368">
        <v>8</v>
      </c>
      <c r="F368">
        <v>2</v>
      </c>
      <c r="G368">
        <v>3</v>
      </c>
      <c r="H368" t="s">
        <v>32</v>
      </c>
      <c r="I368">
        <v>1</v>
      </c>
      <c r="J368" t="s">
        <v>35</v>
      </c>
      <c r="K368" s="5">
        <v>0.12</v>
      </c>
      <c r="L368" s="5">
        <v>0.08</v>
      </c>
      <c r="M368" s="6">
        <v>-2.0000000000000004E-2</v>
      </c>
      <c r="N368">
        <v>1871</v>
      </c>
      <c r="O368">
        <v>4161</v>
      </c>
      <c r="P368" t="s">
        <v>33</v>
      </c>
      <c r="Q368" t="s">
        <v>27</v>
      </c>
      <c r="R368">
        <v>4</v>
      </c>
      <c r="S368">
        <v>3</v>
      </c>
      <c r="T368" t="s">
        <v>48</v>
      </c>
      <c r="U368">
        <v>3</v>
      </c>
      <c r="V368">
        <v>2</v>
      </c>
      <c r="W368" t="s">
        <v>31</v>
      </c>
      <c r="X368">
        <v>1</v>
      </c>
      <c r="Y368">
        <v>18</v>
      </c>
      <c r="Z368">
        <v>3</v>
      </c>
      <c r="AA368">
        <v>3</v>
      </c>
      <c r="AB368">
        <v>8</v>
      </c>
      <c r="AC368">
        <v>7</v>
      </c>
    </row>
    <row r="369" spans="1:29" x14ac:dyDescent="0.35">
      <c r="A369">
        <v>50</v>
      </c>
      <c r="B369" t="s">
        <v>32</v>
      </c>
      <c r="C369" t="s">
        <v>43</v>
      </c>
      <c r="D369" s="4">
        <v>10496</v>
      </c>
      <c r="E369">
        <v>4</v>
      </c>
      <c r="F369">
        <v>4</v>
      </c>
      <c r="G369">
        <v>3</v>
      </c>
      <c r="H369" t="s">
        <v>32</v>
      </c>
      <c r="I369">
        <v>4</v>
      </c>
      <c r="J369" t="s">
        <v>35</v>
      </c>
      <c r="K369" s="5">
        <v>0.08</v>
      </c>
      <c r="L369" s="5">
        <v>0.09</v>
      </c>
      <c r="M369" s="6">
        <v>1.999999999999999E-2</v>
      </c>
      <c r="N369">
        <v>2099.2000000000003</v>
      </c>
      <c r="O369">
        <v>2449</v>
      </c>
      <c r="P369" t="s">
        <v>26</v>
      </c>
      <c r="Q369" t="s">
        <v>34</v>
      </c>
      <c r="R369">
        <v>10</v>
      </c>
      <c r="S369">
        <v>3</v>
      </c>
      <c r="T369" t="s">
        <v>49</v>
      </c>
      <c r="U369">
        <v>2</v>
      </c>
      <c r="V369">
        <v>3</v>
      </c>
      <c r="W369" t="s">
        <v>31</v>
      </c>
      <c r="X369">
        <v>6</v>
      </c>
      <c r="Y369">
        <v>15</v>
      </c>
      <c r="Z369">
        <v>3</v>
      </c>
      <c r="AA369">
        <v>4</v>
      </c>
      <c r="AB369">
        <v>20</v>
      </c>
      <c r="AC369">
        <v>3</v>
      </c>
    </row>
    <row r="370" spans="1:29" x14ac:dyDescent="0.35">
      <c r="A370">
        <v>40</v>
      </c>
      <c r="B370" t="s">
        <v>25</v>
      </c>
      <c r="C370" t="s">
        <v>27</v>
      </c>
      <c r="D370" s="4">
        <v>6380</v>
      </c>
      <c r="E370">
        <v>6</v>
      </c>
      <c r="F370">
        <v>3</v>
      </c>
      <c r="G370">
        <v>3</v>
      </c>
      <c r="H370" t="s">
        <v>25</v>
      </c>
      <c r="I370">
        <v>3</v>
      </c>
      <c r="J370" t="s">
        <v>35</v>
      </c>
      <c r="K370" s="5">
        <v>0.08</v>
      </c>
      <c r="L370" s="5">
        <v>0.11</v>
      </c>
      <c r="M370" s="6">
        <v>-9.999999999999995E-3</v>
      </c>
      <c r="N370">
        <v>1276</v>
      </c>
      <c r="O370">
        <v>3685</v>
      </c>
      <c r="P370" t="s">
        <v>26</v>
      </c>
      <c r="Q370" t="s">
        <v>27</v>
      </c>
      <c r="R370">
        <v>22</v>
      </c>
      <c r="S370">
        <v>2</v>
      </c>
      <c r="T370" t="s">
        <v>48</v>
      </c>
      <c r="U370">
        <v>2</v>
      </c>
      <c r="V370">
        <v>2</v>
      </c>
      <c r="W370" t="s">
        <v>37</v>
      </c>
      <c r="X370">
        <v>2</v>
      </c>
      <c r="Y370">
        <v>12</v>
      </c>
      <c r="Z370">
        <v>3</v>
      </c>
      <c r="AA370">
        <v>1</v>
      </c>
      <c r="AB370">
        <v>8</v>
      </c>
      <c r="AC370">
        <v>4</v>
      </c>
    </row>
    <row r="371" spans="1:29" x14ac:dyDescent="0.35">
      <c r="A371">
        <v>31</v>
      </c>
      <c r="B371" t="s">
        <v>32</v>
      </c>
      <c r="C371" t="s">
        <v>36</v>
      </c>
      <c r="D371" s="4">
        <v>2657</v>
      </c>
      <c r="E371">
        <v>2</v>
      </c>
      <c r="F371">
        <v>2</v>
      </c>
      <c r="G371">
        <v>3</v>
      </c>
      <c r="H371" t="s">
        <v>25</v>
      </c>
      <c r="I371">
        <v>3</v>
      </c>
      <c r="J371" t="s">
        <v>35</v>
      </c>
      <c r="K371" s="5">
        <v>0.08</v>
      </c>
      <c r="L371" s="5">
        <v>0.1</v>
      </c>
      <c r="M371" s="6">
        <v>0</v>
      </c>
      <c r="N371">
        <v>531.4</v>
      </c>
      <c r="O371">
        <v>4155</v>
      </c>
      <c r="P371" t="s">
        <v>26</v>
      </c>
      <c r="Q371" t="s">
        <v>34</v>
      </c>
      <c r="R371">
        <v>9</v>
      </c>
      <c r="S371">
        <v>4</v>
      </c>
      <c r="T371" t="s">
        <v>28</v>
      </c>
      <c r="U371">
        <v>2</v>
      </c>
      <c r="V371">
        <v>1</v>
      </c>
      <c r="W371" t="s">
        <v>31</v>
      </c>
      <c r="X371">
        <v>0</v>
      </c>
      <c r="Y371">
        <v>16</v>
      </c>
      <c r="Z371">
        <v>3</v>
      </c>
      <c r="AA371">
        <v>4</v>
      </c>
      <c r="AB371">
        <v>3</v>
      </c>
      <c r="AC371">
        <v>2</v>
      </c>
    </row>
    <row r="372" spans="1:29" x14ac:dyDescent="0.35">
      <c r="A372">
        <v>21</v>
      </c>
      <c r="B372" t="s">
        <v>25</v>
      </c>
      <c r="C372" t="s">
        <v>46</v>
      </c>
      <c r="D372" s="4">
        <v>2716</v>
      </c>
      <c r="E372">
        <v>1</v>
      </c>
      <c r="F372">
        <v>2</v>
      </c>
      <c r="G372">
        <v>3</v>
      </c>
      <c r="H372" t="s">
        <v>32</v>
      </c>
      <c r="I372">
        <v>3</v>
      </c>
      <c r="J372" t="s">
        <v>29</v>
      </c>
      <c r="K372" s="5">
        <v>0.14000000000000001</v>
      </c>
      <c r="L372" s="5">
        <v>7.0000000000000007E-2</v>
      </c>
      <c r="M372" s="6">
        <v>0.03</v>
      </c>
      <c r="N372">
        <v>543.20000000000005</v>
      </c>
      <c r="O372">
        <v>4485</v>
      </c>
      <c r="P372" t="s">
        <v>26</v>
      </c>
      <c r="Q372" t="s">
        <v>27</v>
      </c>
      <c r="R372">
        <v>12</v>
      </c>
      <c r="S372">
        <v>3</v>
      </c>
      <c r="T372" t="s">
        <v>28</v>
      </c>
      <c r="U372">
        <v>4</v>
      </c>
      <c r="V372">
        <v>1</v>
      </c>
      <c r="W372" t="s">
        <v>31</v>
      </c>
      <c r="X372">
        <v>1</v>
      </c>
      <c r="Y372">
        <v>15</v>
      </c>
      <c r="Z372">
        <v>3</v>
      </c>
      <c r="AA372">
        <v>4</v>
      </c>
      <c r="AB372">
        <v>1</v>
      </c>
      <c r="AC372">
        <v>0</v>
      </c>
    </row>
    <row r="373" spans="1:29" x14ac:dyDescent="0.35">
      <c r="A373">
        <v>29</v>
      </c>
      <c r="B373" t="s">
        <v>32</v>
      </c>
      <c r="C373" t="s">
        <v>36</v>
      </c>
      <c r="D373" s="4">
        <v>2201</v>
      </c>
      <c r="E373">
        <v>3</v>
      </c>
      <c r="F373">
        <v>4</v>
      </c>
      <c r="G373">
        <v>3</v>
      </c>
      <c r="H373" t="s">
        <v>32</v>
      </c>
      <c r="I373">
        <v>4</v>
      </c>
      <c r="J373" t="s">
        <v>35</v>
      </c>
      <c r="K373" s="5">
        <v>0.15</v>
      </c>
      <c r="L373" s="5">
        <v>0.09</v>
      </c>
      <c r="M373" s="6">
        <v>4.0000000000000008E-2</v>
      </c>
      <c r="N373">
        <v>440.20000000000005</v>
      </c>
      <c r="O373">
        <v>2215</v>
      </c>
      <c r="P373" t="s">
        <v>26</v>
      </c>
      <c r="Q373" t="s">
        <v>34</v>
      </c>
      <c r="R373">
        <v>23</v>
      </c>
      <c r="S373">
        <v>3</v>
      </c>
      <c r="T373" t="s">
        <v>28</v>
      </c>
      <c r="U373">
        <v>3</v>
      </c>
      <c r="V373">
        <v>1</v>
      </c>
      <c r="W373" t="s">
        <v>31</v>
      </c>
      <c r="X373">
        <v>9</v>
      </c>
      <c r="Y373">
        <v>16</v>
      </c>
      <c r="Z373">
        <v>3</v>
      </c>
      <c r="AA373">
        <v>4</v>
      </c>
      <c r="AB373">
        <v>6</v>
      </c>
      <c r="AC373">
        <v>2</v>
      </c>
    </row>
    <row r="374" spans="1:29" x14ac:dyDescent="0.35">
      <c r="A374">
        <v>35</v>
      </c>
      <c r="B374" t="s">
        <v>32</v>
      </c>
      <c r="C374" t="s">
        <v>43</v>
      </c>
      <c r="D374" s="4">
        <v>6540</v>
      </c>
      <c r="E374">
        <v>1</v>
      </c>
      <c r="F374">
        <v>2</v>
      </c>
      <c r="G374">
        <v>3</v>
      </c>
      <c r="H374" t="s">
        <v>32</v>
      </c>
      <c r="I374">
        <v>3</v>
      </c>
      <c r="J374" t="s">
        <v>35</v>
      </c>
      <c r="K374" s="5">
        <v>0.14000000000000001</v>
      </c>
      <c r="L374" s="5">
        <v>0.09</v>
      </c>
      <c r="M374" s="6">
        <v>-2.0000000000000004E-2</v>
      </c>
      <c r="N374">
        <v>1308</v>
      </c>
      <c r="O374">
        <v>4985</v>
      </c>
      <c r="P374" t="s">
        <v>26</v>
      </c>
      <c r="Q374" t="s">
        <v>34</v>
      </c>
      <c r="R374">
        <v>9</v>
      </c>
      <c r="S374">
        <v>4</v>
      </c>
      <c r="T374" t="s">
        <v>28</v>
      </c>
      <c r="U374">
        <v>2</v>
      </c>
      <c r="V374">
        <v>2</v>
      </c>
      <c r="W374" t="s">
        <v>31</v>
      </c>
      <c r="X374">
        <v>9</v>
      </c>
      <c r="Y374">
        <v>19</v>
      </c>
      <c r="Z374">
        <v>3</v>
      </c>
      <c r="AA374">
        <v>3</v>
      </c>
      <c r="AB374">
        <v>10</v>
      </c>
      <c r="AC374">
        <v>1</v>
      </c>
    </row>
    <row r="375" spans="1:29" x14ac:dyDescent="0.35">
      <c r="A375">
        <v>27</v>
      </c>
      <c r="B375" t="s">
        <v>32</v>
      </c>
      <c r="C375" t="s">
        <v>39</v>
      </c>
      <c r="D375" s="4">
        <v>3816</v>
      </c>
      <c r="E375">
        <v>5</v>
      </c>
      <c r="F375">
        <v>2</v>
      </c>
      <c r="G375">
        <v>3</v>
      </c>
      <c r="H375" t="s">
        <v>32</v>
      </c>
      <c r="I375">
        <v>4</v>
      </c>
      <c r="J375" t="s">
        <v>35</v>
      </c>
      <c r="K375" s="5">
        <v>0.11</v>
      </c>
      <c r="L375" s="5">
        <v>0.1</v>
      </c>
      <c r="M375" s="6">
        <v>4.0000000000000008E-2</v>
      </c>
      <c r="N375">
        <v>763.2</v>
      </c>
      <c r="O375">
        <v>2393</v>
      </c>
      <c r="P375" t="s">
        <v>26</v>
      </c>
      <c r="Q375" t="s">
        <v>34</v>
      </c>
      <c r="R375">
        <v>1</v>
      </c>
      <c r="S375">
        <v>2</v>
      </c>
      <c r="T375" t="s">
        <v>40</v>
      </c>
      <c r="U375">
        <v>3</v>
      </c>
      <c r="V375">
        <v>1</v>
      </c>
      <c r="W375" t="s">
        <v>41</v>
      </c>
      <c r="X375">
        <v>1</v>
      </c>
      <c r="Y375">
        <v>11</v>
      </c>
      <c r="Z375">
        <v>3</v>
      </c>
      <c r="AA375">
        <v>2</v>
      </c>
      <c r="AB375">
        <v>5</v>
      </c>
      <c r="AC375">
        <v>2</v>
      </c>
    </row>
    <row r="376" spans="1:29" x14ac:dyDescent="0.35">
      <c r="A376">
        <v>28</v>
      </c>
      <c r="B376" t="s">
        <v>32</v>
      </c>
      <c r="C376" t="s">
        <v>27</v>
      </c>
      <c r="D376" s="4">
        <v>5253</v>
      </c>
      <c r="E376">
        <v>7</v>
      </c>
      <c r="F376">
        <v>4</v>
      </c>
      <c r="G376">
        <v>3</v>
      </c>
      <c r="H376" t="s">
        <v>32</v>
      </c>
      <c r="I376">
        <v>2</v>
      </c>
      <c r="J376" t="s">
        <v>35</v>
      </c>
      <c r="K376" s="5">
        <v>0.15</v>
      </c>
      <c r="L376" s="5">
        <v>0.08</v>
      </c>
      <c r="M376" s="6">
        <v>0.03</v>
      </c>
      <c r="N376">
        <v>1050.6000000000001</v>
      </c>
      <c r="O376">
        <v>1459</v>
      </c>
      <c r="P376" t="s">
        <v>26</v>
      </c>
      <c r="Q376" t="s">
        <v>27</v>
      </c>
      <c r="R376">
        <v>9</v>
      </c>
      <c r="S376">
        <v>4</v>
      </c>
      <c r="T376" t="s">
        <v>28</v>
      </c>
      <c r="U376">
        <v>3</v>
      </c>
      <c r="V376">
        <v>2</v>
      </c>
      <c r="W376" t="s">
        <v>31</v>
      </c>
      <c r="X376">
        <v>1</v>
      </c>
      <c r="Y376">
        <v>16</v>
      </c>
      <c r="Z376">
        <v>3</v>
      </c>
      <c r="AA376">
        <v>4</v>
      </c>
      <c r="AB376">
        <v>7</v>
      </c>
      <c r="AC376">
        <v>5</v>
      </c>
    </row>
    <row r="377" spans="1:29" x14ac:dyDescent="0.35">
      <c r="A377">
        <v>49</v>
      </c>
      <c r="B377" t="s">
        <v>32</v>
      </c>
      <c r="C377" t="s">
        <v>43</v>
      </c>
      <c r="D377" s="4">
        <v>10965</v>
      </c>
      <c r="E377">
        <v>5</v>
      </c>
      <c r="F377">
        <v>3</v>
      </c>
      <c r="G377">
        <v>3</v>
      </c>
      <c r="H377" t="s">
        <v>32</v>
      </c>
      <c r="I377">
        <v>2</v>
      </c>
      <c r="J377" t="s">
        <v>35</v>
      </c>
      <c r="K377" s="5">
        <v>0.08</v>
      </c>
      <c r="L377" s="5">
        <v>0.1</v>
      </c>
      <c r="M377" s="6">
        <v>9.999999999999995E-3</v>
      </c>
      <c r="N377">
        <v>2193</v>
      </c>
      <c r="O377">
        <v>4173</v>
      </c>
      <c r="P377" t="s">
        <v>26</v>
      </c>
      <c r="Q377" t="s">
        <v>34</v>
      </c>
      <c r="R377">
        <v>7</v>
      </c>
      <c r="S377">
        <v>3</v>
      </c>
      <c r="T377" t="s">
        <v>38</v>
      </c>
      <c r="U377">
        <v>2</v>
      </c>
      <c r="V377">
        <v>3</v>
      </c>
      <c r="W377" t="s">
        <v>31</v>
      </c>
      <c r="X377">
        <v>8</v>
      </c>
      <c r="Y377">
        <v>24</v>
      </c>
      <c r="Z377">
        <v>4</v>
      </c>
      <c r="AA377">
        <v>3</v>
      </c>
      <c r="AB377">
        <v>26</v>
      </c>
      <c r="AC377">
        <v>2</v>
      </c>
    </row>
    <row r="378" spans="1:29" x14ac:dyDescent="0.35">
      <c r="A378">
        <v>51</v>
      </c>
      <c r="B378" t="s">
        <v>32</v>
      </c>
      <c r="C378" t="s">
        <v>27</v>
      </c>
      <c r="D378" s="4">
        <v>4936</v>
      </c>
      <c r="E378">
        <v>7</v>
      </c>
      <c r="F378">
        <v>4</v>
      </c>
      <c r="G378">
        <v>2</v>
      </c>
      <c r="H378" t="s">
        <v>32</v>
      </c>
      <c r="I378">
        <v>3</v>
      </c>
      <c r="J378" t="s">
        <v>29</v>
      </c>
      <c r="K378" s="5">
        <v>0.09</v>
      </c>
      <c r="L378" s="5">
        <v>0.09</v>
      </c>
      <c r="M378" s="6">
        <v>-1.0000000000000009E-2</v>
      </c>
      <c r="N378">
        <v>987.2</v>
      </c>
      <c r="O378">
        <v>2673</v>
      </c>
      <c r="P378" t="s">
        <v>26</v>
      </c>
      <c r="Q378" t="s">
        <v>27</v>
      </c>
      <c r="R378">
        <v>14</v>
      </c>
      <c r="S378">
        <v>2</v>
      </c>
      <c r="T378" t="s">
        <v>28</v>
      </c>
      <c r="U378">
        <v>3</v>
      </c>
      <c r="V378">
        <v>2</v>
      </c>
      <c r="W378" t="s">
        <v>37</v>
      </c>
      <c r="X378">
        <v>4</v>
      </c>
      <c r="Y378">
        <v>11</v>
      </c>
      <c r="Z378">
        <v>3</v>
      </c>
      <c r="AA378">
        <v>3</v>
      </c>
      <c r="AB378">
        <v>18</v>
      </c>
      <c r="AC378">
        <v>7</v>
      </c>
    </row>
    <row r="379" spans="1:29" x14ac:dyDescent="0.35">
      <c r="A379">
        <v>36</v>
      </c>
      <c r="B379" t="s">
        <v>32</v>
      </c>
      <c r="C379" t="s">
        <v>36</v>
      </c>
      <c r="D379" s="4">
        <v>2543</v>
      </c>
      <c r="E379">
        <v>2</v>
      </c>
      <c r="F379">
        <v>3</v>
      </c>
      <c r="G379">
        <v>3</v>
      </c>
      <c r="H379" t="s">
        <v>32</v>
      </c>
      <c r="I379">
        <v>4</v>
      </c>
      <c r="J379" t="s">
        <v>29</v>
      </c>
      <c r="K379" s="5">
        <v>0.12</v>
      </c>
      <c r="L379" s="5">
        <v>0.08</v>
      </c>
      <c r="M379" s="6">
        <v>2.0000000000000004E-2</v>
      </c>
      <c r="N379">
        <v>508.6</v>
      </c>
      <c r="O379">
        <v>1795</v>
      </c>
      <c r="P379" t="s">
        <v>26</v>
      </c>
      <c r="Q379" t="s">
        <v>34</v>
      </c>
      <c r="R379">
        <v>2</v>
      </c>
      <c r="S379">
        <v>3</v>
      </c>
      <c r="T379" t="s">
        <v>28</v>
      </c>
      <c r="U379">
        <v>3</v>
      </c>
      <c r="V379">
        <v>1</v>
      </c>
      <c r="W379" t="s">
        <v>37</v>
      </c>
      <c r="X379">
        <v>4</v>
      </c>
      <c r="Y379">
        <v>13</v>
      </c>
      <c r="Z379">
        <v>3</v>
      </c>
      <c r="AA379">
        <v>2</v>
      </c>
      <c r="AB379">
        <v>6</v>
      </c>
      <c r="AC379">
        <v>2</v>
      </c>
    </row>
    <row r="380" spans="1:29" x14ac:dyDescent="0.35">
      <c r="A380">
        <v>34</v>
      </c>
      <c r="B380" t="s">
        <v>25</v>
      </c>
      <c r="C380" t="s">
        <v>27</v>
      </c>
      <c r="D380" s="4">
        <v>5304</v>
      </c>
      <c r="E380">
        <v>5</v>
      </c>
      <c r="F380">
        <v>4</v>
      </c>
      <c r="G380">
        <v>2</v>
      </c>
      <c r="H380" t="s">
        <v>25</v>
      </c>
      <c r="I380">
        <v>1</v>
      </c>
      <c r="J380" t="s">
        <v>35</v>
      </c>
      <c r="K380" s="5">
        <v>0.12</v>
      </c>
      <c r="L380" s="5">
        <v>0.11</v>
      </c>
      <c r="M380" s="6">
        <v>0.05</v>
      </c>
      <c r="N380">
        <v>1060.8</v>
      </c>
      <c r="O380">
        <v>2219</v>
      </c>
      <c r="P380" t="s">
        <v>44</v>
      </c>
      <c r="Q380" t="s">
        <v>27</v>
      </c>
      <c r="R380">
        <v>19</v>
      </c>
      <c r="S380">
        <v>3</v>
      </c>
      <c r="T380" t="s">
        <v>48</v>
      </c>
      <c r="U380">
        <v>4</v>
      </c>
      <c r="V380">
        <v>2</v>
      </c>
      <c r="W380" t="s">
        <v>31</v>
      </c>
      <c r="X380">
        <v>8</v>
      </c>
      <c r="Y380">
        <v>13</v>
      </c>
      <c r="Z380">
        <v>3</v>
      </c>
      <c r="AA380">
        <v>2</v>
      </c>
      <c r="AB380">
        <v>9</v>
      </c>
      <c r="AC380">
        <v>2</v>
      </c>
    </row>
    <row r="381" spans="1:29" x14ac:dyDescent="0.35">
      <c r="A381">
        <v>55</v>
      </c>
      <c r="B381" t="s">
        <v>32</v>
      </c>
      <c r="C381" t="s">
        <v>62</v>
      </c>
      <c r="D381" s="4">
        <v>16659</v>
      </c>
      <c r="E381">
        <v>5</v>
      </c>
      <c r="F381">
        <v>4</v>
      </c>
      <c r="G381">
        <v>3</v>
      </c>
      <c r="H381" t="s">
        <v>25</v>
      </c>
      <c r="I381">
        <v>3</v>
      </c>
      <c r="J381" t="s">
        <v>29</v>
      </c>
      <c r="K381" s="5">
        <v>0.11</v>
      </c>
      <c r="L381" s="5">
        <v>0.11</v>
      </c>
      <c r="M381" s="6">
        <v>3.0000000000000013E-2</v>
      </c>
      <c r="N381">
        <v>3331.8</v>
      </c>
      <c r="O381">
        <v>3108</v>
      </c>
      <c r="P381" t="s">
        <v>26</v>
      </c>
      <c r="Q381" t="s">
        <v>34</v>
      </c>
      <c r="R381">
        <v>2</v>
      </c>
      <c r="S381">
        <v>3</v>
      </c>
      <c r="T381" t="s">
        <v>28</v>
      </c>
      <c r="U381">
        <v>3</v>
      </c>
      <c r="V381">
        <v>4</v>
      </c>
      <c r="W381" t="s">
        <v>31</v>
      </c>
      <c r="X381">
        <v>2</v>
      </c>
      <c r="Y381">
        <v>13</v>
      </c>
      <c r="Z381">
        <v>3</v>
      </c>
      <c r="AA381">
        <v>3</v>
      </c>
      <c r="AB381">
        <v>30</v>
      </c>
      <c r="AC381">
        <v>4</v>
      </c>
    </row>
    <row r="382" spans="1:29" x14ac:dyDescent="0.35">
      <c r="A382">
        <v>24</v>
      </c>
      <c r="B382" t="s">
        <v>32</v>
      </c>
      <c r="C382" t="s">
        <v>27</v>
      </c>
      <c r="D382" s="4">
        <v>4260</v>
      </c>
      <c r="E382">
        <v>5</v>
      </c>
      <c r="F382">
        <v>3</v>
      </c>
      <c r="G382">
        <v>4</v>
      </c>
      <c r="H382" t="s">
        <v>25</v>
      </c>
      <c r="I382">
        <v>4</v>
      </c>
      <c r="J382" t="s">
        <v>29</v>
      </c>
      <c r="K382" s="5">
        <v>0.09</v>
      </c>
      <c r="L382" s="5">
        <v>7.0000000000000007E-2</v>
      </c>
      <c r="M382" s="6">
        <v>0.03</v>
      </c>
      <c r="N382">
        <v>852</v>
      </c>
      <c r="O382">
        <v>3016</v>
      </c>
      <c r="P382" t="s">
        <v>26</v>
      </c>
      <c r="Q382" t="s">
        <v>27</v>
      </c>
      <c r="R382">
        <v>10</v>
      </c>
      <c r="S382">
        <v>4</v>
      </c>
      <c r="T382" t="s">
        <v>48</v>
      </c>
      <c r="U382">
        <v>3</v>
      </c>
      <c r="V382">
        <v>2</v>
      </c>
      <c r="W382" t="s">
        <v>41</v>
      </c>
      <c r="X382">
        <v>1</v>
      </c>
      <c r="Y382">
        <v>12</v>
      </c>
      <c r="Z382">
        <v>3</v>
      </c>
      <c r="AA382">
        <v>4</v>
      </c>
      <c r="AB382">
        <v>5</v>
      </c>
      <c r="AC382">
        <v>2</v>
      </c>
    </row>
    <row r="383" spans="1:29" x14ac:dyDescent="0.35">
      <c r="A383">
        <v>30</v>
      </c>
      <c r="B383" t="s">
        <v>32</v>
      </c>
      <c r="C383" t="s">
        <v>46</v>
      </c>
      <c r="D383" s="4">
        <v>2476</v>
      </c>
      <c r="E383">
        <v>1</v>
      </c>
      <c r="F383">
        <v>2</v>
      </c>
      <c r="G383">
        <v>3</v>
      </c>
      <c r="H383" t="s">
        <v>32</v>
      </c>
      <c r="I383">
        <v>3</v>
      </c>
      <c r="J383" t="s">
        <v>35</v>
      </c>
      <c r="K383" s="5">
        <v>0.12</v>
      </c>
      <c r="L383" s="5">
        <v>7.0000000000000007E-2</v>
      </c>
      <c r="M383" s="6">
        <v>-9.999999999999995E-3</v>
      </c>
      <c r="N383">
        <v>495.20000000000005</v>
      </c>
      <c r="O383">
        <v>1564</v>
      </c>
      <c r="P383" t="s">
        <v>26</v>
      </c>
      <c r="Q383" t="s">
        <v>27</v>
      </c>
      <c r="R383">
        <v>2</v>
      </c>
      <c r="S383">
        <v>1</v>
      </c>
      <c r="T383" t="s">
        <v>49</v>
      </c>
      <c r="U383">
        <v>3</v>
      </c>
      <c r="V383">
        <v>1</v>
      </c>
      <c r="W383" t="s">
        <v>37</v>
      </c>
      <c r="X383">
        <v>1</v>
      </c>
      <c r="Y383">
        <v>18</v>
      </c>
      <c r="Z383">
        <v>3</v>
      </c>
      <c r="AA383">
        <v>1</v>
      </c>
      <c r="AB383">
        <v>1</v>
      </c>
      <c r="AC383">
        <v>0</v>
      </c>
    </row>
    <row r="384" spans="1:29" x14ac:dyDescent="0.35">
      <c r="A384">
        <v>26</v>
      </c>
      <c r="B384" t="s">
        <v>25</v>
      </c>
      <c r="C384" t="s">
        <v>36</v>
      </c>
      <c r="D384" s="4">
        <v>3102</v>
      </c>
      <c r="E384">
        <v>6</v>
      </c>
      <c r="F384">
        <v>1</v>
      </c>
      <c r="G384">
        <v>3</v>
      </c>
      <c r="H384" t="s">
        <v>32</v>
      </c>
      <c r="I384">
        <v>3</v>
      </c>
      <c r="J384" t="s">
        <v>35</v>
      </c>
      <c r="K384" s="5">
        <v>0.08</v>
      </c>
      <c r="L384" s="5">
        <v>7.0000000000000007E-2</v>
      </c>
      <c r="M384" s="6">
        <v>2.0000000000000004E-2</v>
      </c>
      <c r="N384">
        <v>620.40000000000009</v>
      </c>
      <c r="O384">
        <v>3633</v>
      </c>
      <c r="P384" t="s">
        <v>33</v>
      </c>
      <c r="Q384" t="s">
        <v>34</v>
      </c>
      <c r="R384">
        <v>3</v>
      </c>
      <c r="S384">
        <v>1</v>
      </c>
      <c r="T384" t="s">
        <v>49</v>
      </c>
      <c r="U384">
        <v>3</v>
      </c>
      <c r="V384">
        <v>1</v>
      </c>
      <c r="W384" t="s">
        <v>31</v>
      </c>
      <c r="X384">
        <v>0</v>
      </c>
      <c r="Y384">
        <v>22</v>
      </c>
      <c r="Z384">
        <v>4</v>
      </c>
      <c r="AA384">
        <v>3</v>
      </c>
      <c r="AB384">
        <v>7</v>
      </c>
      <c r="AC384">
        <v>4</v>
      </c>
    </row>
    <row r="385" spans="1:29" x14ac:dyDescent="0.35">
      <c r="A385">
        <v>22</v>
      </c>
      <c r="B385" t="s">
        <v>32</v>
      </c>
      <c r="C385" t="s">
        <v>36</v>
      </c>
      <c r="D385" s="4">
        <v>2244</v>
      </c>
      <c r="E385">
        <v>2</v>
      </c>
      <c r="F385">
        <v>2</v>
      </c>
      <c r="G385">
        <v>3</v>
      </c>
      <c r="H385" t="s">
        <v>32</v>
      </c>
      <c r="I385">
        <v>1</v>
      </c>
      <c r="J385" t="s">
        <v>29</v>
      </c>
      <c r="K385" s="5">
        <v>0.13</v>
      </c>
      <c r="L385" s="5">
        <v>0.09</v>
      </c>
      <c r="M385" s="6">
        <v>4.9999999999999989E-2</v>
      </c>
      <c r="N385">
        <v>448.8</v>
      </c>
      <c r="O385">
        <v>1038</v>
      </c>
      <c r="P385" t="s">
        <v>26</v>
      </c>
      <c r="Q385" t="s">
        <v>34</v>
      </c>
      <c r="R385">
        <v>11</v>
      </c>
      <c r="S385">
        <v>3</v>
      </c>
      <c r="T385" t="s">
        <v>40</v>
      </c>
      <c r="U385">
        <v>3</v>
      </c>
      <c r="V385">
        <v>1</v>
      </c>
      <c r="W385" t="s">
        <v>37</v>
      </c>
      <c r="X385">
        <v>1</v>
      </c>
      <c r="Y385">
        <v>13</v>
      </c>
      <c r="Z385">
        <v>3</v>
      </c>
      <c r="AA385">
        <v>4</v>
      </c>
      <c r="AB385">
        <v>2</v>
      </c>
      <c r="AC385">
        <v>1</v>
      </c>
    </row>
    <row r="386" spans="1:29" x14ac:dyDescent="0.35">
      <c r="A386">
        <v>36</v>
      </c>
      <c r="B386" t="s">
        <v>32</v>
      </c>
      <c r="C386" t="s">
        <v>27</v>
      </c>
      <c r="D386" s="4">
        <v>7596</v>
      </c>
      <c r="E386">
        <v>10</v>
      </c>
      <c r="F386">
        <v>3</v>
      </c>
      <c r="G386">
        <v>3</v>
      </c>
      <c r="H386" t="s">
        <v>32</v>
      </c>
      <c r="I386">
        <v>2</v>
      </c>
      <c r="J386" t="s">
        <v>35</v>
      </c>
      <c r="K386" s="5">
        <v>0.1</v>
      </c>
      <c r="L386" s="5">
        <v>7.0000000000000007E-2</v>
      </c>
      <c r="M386" s="6">
        <v>0.03</v>
      </c>
      <c r="N386">
        <v>1519.2</v>
      </c>
      <c r="O386">
        <v>1224</v>
      </c>
      <c r="P386" t="s">
        <v>26</v>
      </c>
      <c r="Q386" t="s">
        <v>27</v>
      </c>
      <c r="R386">
        <v>2</v>
      </c>
      <c r="S386">
        <v>2</v>
      </c>
      <c r="T386" t="s">
        <v>40</v>
      </c>
      <c r="U386">
        <v>2</v>
      </c>
      <c r="V386">
        <v>3</v>
      </c>
      <c r="W386" t="s">
        <v>37</v>
      </c>
      <c r="X386">
        <v>1</v>
      </c>
      <c r="Y386">
        <v>13</v>
      </c>
      <c r="Z386">
        <v>3</v>
      </c>
      <c r="AA386">
        <v>2</v>
      </c>
      <c r="AB386">
        <v>10</v>
      </c>
      <c r="AC386">
        <v>9</v>
      </c>
    </row>
    <row r="387" spans="1:29" x14ac:dyDescent="0.35">
      <c r="A387">
        <v>30</v>
      </c>
      <c r="B387" t="s">
        <v>25</v>
      </c>
      <c r="C387" t="s">
        <v>36</v>
      </c>
      <c r="D387" s="4">
        <v>2285</v>
      </c>
      <c r="E387">
        <v>1</v>
      </c>
      <c r="F387">
        <v>4</v>
      </c>
      <c r="G387">
        <v>3</v>
      </c>
      <c r="H387" t="s">
        <v>25</v>
      </c>
      <c r="I387">
        <v>3</v>
      </c>
      <c r="J387" t="s">
        <v>35</v>
      </c>
      <c r="K387" s="5">
        <v>0.08</v>
      </c>
      <c r="L387" s="5">
        <v>7.0000000000000007E-2</v>
      </c>
      <c r="M387" s="6">
        <v>2.0000000000000004E-2</v>
      </c>
      <c r="N387">
        <v>457</v>
      </c>
      <c r="O387">
        <v>4158</v>
      </c>
      <c r="P387" t="s">
        <v>33</v>
      </c>
      <c r="Q387" t="s">
        <v>34</v>
      </c>
      <c r="R387">
        <v>4</v>
      </c>
      <c r="S387">
        <v>3</v>
      </c>
      <c r="T387" t="s">
        <v>49</v>
      </c>
      <c r="U387">
        <v>3</v>
      </c>
      <c r="V387">
        <v>1</v>
      </c>
      <c r="W387" t="s">
        <v>31</v>
      </c>
      <c r="X387">
        <v>9</v>
      </c>
      <c r="Y387">
        <v>23</v>
      </c>
      <c r="Z387">
        <v>4</v>
      </c>
      <c r="AA387">
        <v>3</v>
      </c>
      <c r="AB387">
        <v>3</v>
      </c>
      <c r="AC387">
        <v>0</v>
      </c>
    </row>
    <row r="388" spans="1:29" x14ac:dyDescent="0.35">
      <c r="A388">
        <v>37</v>
      </c>
      <c r="B388" t="s">
        <v>32</v>
      </c>
      <c r="C388" t="s">
        <v>39</v>
      </c>
      <c r="D388" s="4">
        <v>3034</v>
      </c>
      <c r="E388">
        <v>18</v>
      </c>
      <c r="F388">
        <v>1</v>
      </c>
      <c r="G388">
        <v>2</v>
      </c>
      <c r="H388" t="s">
        <v>32</v>
      </c>
      <c r="I388">
        <v>4</v>
      </c>
      <c r="J388" t="s">
        <v>29</v>
      </c>
      <c r="K388" s="5">
        <v>0.12</v>
      </c>
      <c r="L388" s="5">
        <v>7.0000000000000007E-2</v>
      </c>
      <c r="M388" s="6">
        <v>9.999999999999995E-3</v>
      </c>
      <c r="N388">
        <v>606.80000000000007</v>
      </c>
      <c r="O388">
        <v>4226</v>
      </c>
      <c r="P388" t="s">
        <v>26</v>
      </c>
      <c r="Q388" t="s">
        <v>34</v>
      </c>
      <c r="R388">
        <v>14</v>
      </c>
      <c r="S388">
        <v>3</v>
      </c>
      <c r="T388" t="s">
        <v>28</v>
      </c>
      <c r="U388">
        <v>3</v>
      </c>
      <c r="V388">
        <v>1</v>
      </c>
      <c r="W388" t="s">
        <v>41</v>
      </c>
      <c r="X388">
        <v>1</v>
      </c>
      <c r="Y388">
        <v>12</v>
      </c>
      <c r="Z388">
        <v>3</v>
      </c>
      <c r="AA388">
        <v>3</v>
      </c>
      <c r="AB388">
        <v>18</v>
      </c>
      <c r="AC388">
        <v>7</v>
      </c>
    </row>
    <row r="389" spans="1:29" x14ac:dyDescent="0.35">
      <c r="A389">
        <v>40</v>
      </c>
      <c r="B389" t="s">
        <v>32</v>
      </c>
      <c r="C389" t="s">
        <v>27</v>
      </c>
      <c r="D389" s="4">
        <v>5715</v>
      </c>
      <c r="E389">
        <v>5</v>
      </c>
      <c r="F389">
        <v>2</v>
      </c>
      <c r="G389">
        <v>3</v>
      </c>
      <c r="H389" t="s">
        <v>32</v>
      </c>
      <c r="I389">
        <v>4</v>
      </c>
      <c r="J389" t="s">
        <v>29</v>
      </c>
      <c r="K389" s="5">
        <v>0.11</v>
      </c>
      <c r="L389" s="5">
        <v>0.1</v>
      </c>
      <c r="M389" s="6">
        <v>0.03</v>
      </c>
      <c r="N389">
        <v>1143</v>
      </c>
      <c r="O389">
        <v>2112</v>
      </c>
      <c r="P389" t="s">
        <v>26</v>
      </c>
      <c r="Q389" t="s">
        <v>27</v>
      </c>
      <c r="R389">
        <v>2</v>
      </c>
      <c r="S389">
        <v>2</v>
      </c>
      <c r="T389" t="s">
        <v>48</v>
      </c>
      <c r="U389">
        <v>3</v>
      </c>
      <c r="V389">
        <v>2</v>
      </c>
      <c r="W389" t="s">
        <v>41</v>
      </c>
      <c r="X389">
        <v>7</v>
      </c>
      <c r="Y389">
        <v>12</v>
      </c>
      <c r="Z389">
        <v>3</v>
      </c>
      <c r="AA389">
        <v>3</v>
      </c>
      <c r="AB389">
        <v>8</v>
      </c>
      <c r="AC389">
        <v>4</v>
      </c>
    </row>
    <row r="390" spans="1:29" x14ac:dyDescent="0.35">
      <c r="A390">
        <v>42</v>
      </c>
      <c r="B390" t="s">
        <v>32</v>
      </c>
      <c r="C390" t="s">
        <v>39</v>
      </c>
      <c r="D390" s="4">
        <v>2576</v>
      </c>
      <c r="E390">
        <v>5</v>
      </c>
      <c r="F390">
        <v>1</v>
      </c>
      <c r="G390">
        <v>3</v>
      </c>
      <c r="H390" t="s">
        <v>32</v>
      </c>
      <c r="I390">
        <v>2</v>
      </c>
      <c r="J390" t="s">
        <v>29</v>
      </c>
      <c r="K390" s="5">
        <v>0.1</v>
      </c>
      <c r="L390" s="5">
        <v>0.08</v>
      </c>
      <c r="M390" s="6">
        <v>0</v>
      </c>
      <c r="N390">
        <v>515.20000000000005</v>
      </c>
      <c r="O390">
        <v>1330</v>
      </c>
      <c r="P390" t="s">
        <v>26</v>
      </c>
      <c r="Q390" t="s">
        <v>34</v>
      </c>
      <c r="R390">
        <v>1</v>
      </c>
      <c r="S390">
        <v>4</v>
      </c>
      <c r="T390" t="s">
        <v>28</v>
      </c>
      <c r="U390">
        <v>3</v>
      </c>
      <c r="V390">
        <v>1</v>
      </c>
      <c r="W390" t="s">
        <v>41</v>
      </c>
      <c r="X390">
        <v>3</v>
      </c>
      <c r="Y390">
        <v>16</v>
      </c>
      <c r="Z390">
        <v>3</v>
      </c>
      <c r="AA390">
        <v>2</v>
      </c>
      <c r="AB390">
        <v>8</v>
      </c>
      <c r="AC390">
        <v>2</v>
      </c>
    </row>
    <row r="391" spans="1:29" x14ac:dyDescent="0.35">
      <c r="A391">
        <v>37</v>
      </c>
      <c r="B391" t="s">
        <v>32</v>
      </c>
      <c r="C391" t="s">
        <v>42</v>
      </c>
      <c r="D391" s="4">
        <v>4197</v>
      </c>
      <c r="E391">
        <v>1</v>
      </c>
      <c r="F391">
        <v>2</v>
      </c>
      <c r="G391">
        <v>2</v>
      </c>
      <c r="H391" t="s">
        <v>25</v>
      </c>
      <c r="I391">
        <v>3</v>
      </c>
      <c r="J391" t="s">
        <v>35</v>
      </c>
      <c r="K391" s="5">
        <v>0.13</v>
      </c>
      <c r="L391" s="5">
        <v>7.0000000000000007E-2</v>
      </c>
      <c r="M391" s="6">
        <v>3.0000000000000013E-2</v>
      </c>
      <c r="N391">
        <v>839.40000000000009</v>
      </c>
      <c r="O391">
        <v>4281</v>
      </c>
      <c r="P391" t="s">
        <v>26</v>
      </c>
      <c r="Q391" t="s">
        <v>34</v>
      </c>
      <c r="R391">
        <v>10</v>
      </c>
      <c r="S391">
        <v>4</v>
      </c>
      <c r="T391" t="s">
        <v>28</v>
      </c>
      <c r="U391">
        <v>3</v>
      </c>
      <c r="V391">
        <v>2</v>
      </c>
      <c r="W391" t="s">
        <v>31</v>
      </c>
      <c r="X391">
        <v>2</v>
      </c>
      <c r="Y391">
        <v>12</v>
      </c>
      <c r="Z391">
        <v>3</v>
      </c>
      <c r="AA391">
        <v>4</v>
      </c>
      <c r="AB391">
        <v>18</v>
      </c>
      <c r="AC391">
        <v>0</v>
      </c>
    </row>
    <row r="392" spans="1:29" x14ac:dyDescent="0.35">
      <c r="A392">
        <v>43</v>
      </c>
      <c r="B392" t="s">
        <v>32</v>
      </c>
      <c r="C392" t="s">
        <v>63</v>
      </c>
      <c r="D392" s="4">
        <v>14336</v>
      </c>
      <c r="E392">
        <v>25</v>
      </c>
      <c r="F392">
        <v>2</v>
      </c>
      <c r="G392">
        <v>3</v>
      </c>
      <c r="H392" t="s">
        <v>32</v>
      </c>
      <c r="I392">
        <v>1</v>
      </c>
      <c r="J392" t="s">
        <v>35</v>
      </c>
      <c r="K392" s="5">
        <v>0.13</v>
      </c>
      <c r="L392" s="5">
        <v>0.1</v>
      </c>
      <c r="M392" s="6">
        <v>9.999999999999995E-3</v>
      </c>
      <c r="N392">
        <v>2867.2000000000003</v>
      </c>
      <c r="O392">
        <v>2767</v>
      </c>
      <c r="P392" t="s">
        <v>26</v>
      </c>
      <c r="Q392" t="s">
        <v>34</v>
      </c>
      <c r="R392">
        <v>12</v>
      </c>
      <c r="S392">
        <v>3</v>
      </c>
      <c r="T392" t="s">
        <v>28</v>
      </c>
      <c r="U392">
        <v>2</v>
      </c>
      <c r="V392">
        <v>4</v>
      </c>
      <c r="W392" t="s">
        <v>41</v>
      </c>
      <c r="X392">
        <v>1</v>
      </c>
      <c r="Y392">
        <v>11</v>
      </c>
      <c r="Z392">
        <v>3</v>
      </c>
      <c r="AA392">
        <v>3</v>
      </c>
      <c r="AB392">
        <v>25</v>
      </c>
      <c r="AC392">
        <v>10</v>
      </c>
    </row>
    <row r="393" spans="1:29" x14ac:dyDescent="0.35">
      <c r="A393">
        <v>40</v>
      </c>
      <c r="B393" t="s">
        <v>32</v>
      </c>
      <c r="C393" t="s">
        <v>39</v>
      </c>
      <c r="D393" s="4">
        <v>3448</v>
      </c>
      <c r="E393">
        <v>1</v>
      </c>
      <c r="F393">
        <v>3</v>
      </c>
      <c r="G393">
        <v>3</v>
      </c>
      <c r="H393" t="s">
        <v>32</v>
      </c>
      <c r="I393">
        <v>2</v>
      </c>
      <c r="J393" t="s">
        <v>29</v>
      </c>
      <c r="K393" s="5">
        <v>0.13</v>
      </c>
      <c r="L393" s="5">
        <v>0.11</v>
      </c>
      <c r="M393" s="6">
        <v>0</v>
      </c>
      <c r="N393">
        <v>689.6</v>
      </c>
      <c r="O393">
        <v>4940</v>
      </c>
      <c r="P393" t="s">
        <v>26</v>
      </c>
      <c r="Q393" t="s">
        <v>34</v>
      </c>
      <c r="R393">
        <v>2</v>
      </c>
      <c r="S393">
        <v>3</v>
      </c>
      <c r="T393" t="s">
        <v>40</v>
      </c>
      <c r="U393">
        <v>2</v>
      </c>
      <c r="V393">
        <v>2</v>
      </c>
      <c r="W393" t="s">
        <v>37</v>
      </c>
      <c r="X393">
        <v>6</v>
      </c>
      <c r="Y393">
        <v>22</v>
      </c>
      <c r="Z393">
        <v>4</v>
      </c>
      <c r="AA393">
        <v>2</v>
      </c>
      <c r="AB393">
        <v>20</v>
      </c>
      <c r="AC393">
        <v>0</v>
      </c>
    </row>
    <row r="394" spans="1:29" x14ac:dyDescent="0.35">
      <c r="A394">
        <v>54</v>
      </c>
      <c r="B394" t="s">
        <v>32</v>
      </c>
      <c r="C394" t="s">
        <v>63</v>
      </c>
      <c r="D394" s="4">
        <v>19406</v>
      </c>
      <c r="E394">
        <v>4</v>
      </c>
      <c r="F394">
        <v>1</v>
      </c>
      <c r="G394">
        <v>2</v>
      </c>
      <c r="H394" t="s">
        <v>32</v>
      </c>
      <c r="I394">
        <v>1</v>
      </c>
      <c r="J394" t="s">
        <v>35</v>
      </c>
      <c r="K394" s="5">
        <v>0.11</v>
      </c>
      <c r="L394" s="5">
        <v>0.11</v>
      </c>
      <c r="M394" s="6">
        <v>-1.0000000000000009E-2</v>
      </c>
      <c r="N394">
        <v>3881.2000000000003</v>
      </c>
      <c r="O394">
        <v>2435</v>
      </c>
      <c r="P394" t="s">
        <v>26</v>
      </c>
      <c r="Q394" t="s">
        <v>34</v>
      </c>
      <c r="R394">
        <v>5</v>
      </c>
      <c r="S394">
        <v>2</v>
      </c>
      <c r="T394" t="s">
        <v>40</v>
      </c>
      <c r="U394">
        <v>3</v>
      </c>
      <c r="V394">
        <v>5</v>
      </c>
      <c r="W394" t="s">
        <v>37</v>
      </c>
      <c r="X394">
        <v>4</v>
      </c>
      <c r="Y394">
        <v>11</v>
      </c>
      <c r="Z394">
        <v>3</v>
      </c>
      <c r="AA394">
        <v>3</v>
      </c>
      <c r="AB394">
        <v>24</v>
      </c>
      <c r="AC394">
        <v>2</v>
      </c>
    </row>
    <row r="395" spans="1:29" x14ac:dyDescent="0.35">
      <c r="A395">
        <v>34</v>
      </c>
      <c r="B395" t="s">
        <v>32</v>
      </c>
      <c r="C395" t="s">
        <v>27</v>
      </c>
      <c r="D395" s="4">
        <v>6538</v>
      </c>
      <c r="E395">
        <v>3</v>
      </c>
      <c r="F395">
        <v>3</v>
      </c>
      <c r="G395">
        <v>3</v>
      </c>
      <c r="H395" t="s">
        <v>32</v>
      </c>
      <c r="I395">
        <v>3</v>
      </c>
      <c r="J395" t="s">
        <v>29</v>
      </c>
      <c r="K395" s="5">
        <v>0.09</v>
      </c>
      <c r="L395" s="5">
        <v>7.0000000000000007E-2</v>
      </c>
      <c r="M395" s="6">
        <v>4.9999999999999989E-2</v>
      </c>
      <c r="N395">
        <v>1307.6000000000001</v>
      </c>
      <c r="O395">
        <v>3217</v>
      </c>
      <c r="P395" t="s">
        <v>44</v>
      </c>
      <c r="Q395" t="s">
        <v>27</v>
      </c>
      <c r="R395">
        <v>4</v>
      </c>
      <c r="S395">
        <v>4</v>
      </c>
      <c r="T395" t="s">
        <v>48</v>
      </c>
      <c r="U395">
        <v>3</v>
      </c>
      <c r="V395">
        <v>2</v>
      </c>
      <c r="W395" t="s">
        <v>37</v>
      </c>
      <c r="X395">
        <v>9</v>
      </c>
      <c r="Y395">
        <v>15</v>
      </c>
      <c r="Z395">
        <v>3</v>
      </c>
      <c r="AA395">
        <v>1</v>
      </c>
      <c r="AB395">
        <v>6</v>
      </c>
      <c r="AC395">
        <v>2</v>
      </c>
    </row>
    <row r="396" spans="1:29" x14ac:dyDescent="0.35">
      <c r="A396">
        <v>31</v>
      </c>
      <c r="B396" t="s">
        <v>32</v>
      </c>
      <c r="C396" t="s">
        <v>42</v>
      </c>
      <c r="D396" s="4">
        <v>4306</v>
      </c>
      <c r="E396">
        <v>13</v>
      </c>
      <c r="F396">
        <v>1</v>
      </c>
      <c r="G396">
        <v>1</v>
      </c>
      <c r="H396" t="s">
        <v>32</v>
      </c>
      <c r="I396">
        <v>2</v>
      </c>
      <c r="J396" t="s">
        <v>29</v>
      </c>
      <c r="K396" s="5">
        <v>0.09</v>
      </c>
      <c r="L396" s="5">
        <v>0.08</v>
      </c>
      <c r="M396" s="6">
        <v>0.03</v>
      </c>
      <c r="N396">
        <v>861.2</v>
      </c>
      <c r="O396">
        <v>2299</v>
      </c>
      <c r="P396" t="s">
        <v>26</v>
      </c>
      <c r="Q396" t="s">
        <v>34</v>
      </c>
      <c r="R396">
        <v>7</v>
      </c>
      <c r="S396">
        <v>2</v>
      </c>
      <c r="T396" t="s">
        <v>40</v>
      </c>
      <c r="U396">
        <v>3</v>
      </c>
      <c r="V396">
        <v>2</v>
      </c>
      <c r="W396" t="s">
        <v>37</v>
      </c>
      <c r="X396">
        <v>1</v>
      </c>
      <c r="Y396">
        <v>12</v>
      </c>
      <c r="Z396">
        <v>3</v>
      </c>
      <c r="AA396">
        <v>2</v>
      </c>
      <c r="AB396">
        <v>13</v>
      </c>
      <c r="AC396">
        <v>10</v>
      </c>
    </row>
    <row r="397" spans="1:29" x14ac:dyDescent="0.35">
      <c r="A397">
        <v>43</v>
      </c>
      <c r="B397" t="s">
        <v>32</v>
      </c>
      <c r="C397" t="s">
        <v>39</v>
      </c>
      <c r="D397" s="4">
        <v>2258</v>
      </c>
      <c r="E397">
        <v>3</v>
      </c>
      <c r="F397">
        <v>4</v>
      </c>
      <c r="G397">
        <v>3</v>
      </c>
      <c r="H397" t="s">
        <v>32</v>
      </c>
      <c r="I397">
        <v>4</v>
      </c>
      <c r="J397" t="s">
        <v>35</v>
      </c>
      <c r="K397" s="5">
        <v>0.12</v>
      </c>
      <c r="L397" s="5">
        <v>0.11</v>
      </c>
      <c r="M397" s="6">
        <v>5.0000000000000017E-2</v>
      </c>
      <c r="N397">
        <v>451.6</v>
      </c>
      <c r="O397">
        <v>881</v>
      </c>
      <c r="P397" t="s">
        <v>33</v>
      </c>
      <c r="Q397" t="s">
        <v>34</v>
      </c>
      <c r="R397">
        <v>21</v>
      </c>
      <c r="S397">
        <v>3</v>
      </c>
      <c r="T397" t="s">
        <v>40</v>
      </c>
      <c r="U397">
        <v>3</v>
      </c>
      <c r="V397">
        <v>1</v>
      </c>
      <c r="W397" t="s">
        <v>37</v>
      </c>
      <c r="X397">
        <v>7</v>
      </c>
      <c r="Y397">
        <v>20</v>
      </c>
      <c r="Z397">
        <v>4</v>
      </c>
      <c r="AA397">
        <v>1</v>
      </c>
      <c r="AB397">
        <v>8</v>
      </c>
      <c r="AC397">
        <v>2</v>
      </c>
    </row>
    <row r="398" spans="1:29" x14ac:dyDescent="0.35">
      <c r="A398">
        <v>43</v>
      </c>
      <c r="B398" t="s">
        <v>32</v>
      </c>
      <c r="C398" t="s">
        <v>43</v>
      </c>
      <c r="D398" s="4">
        <v>4522</v>
      </c>
      <c r="E398">
        <v>5</v>
      </c>
      <c r="F398">
        <v>3</v>
      </c>
      <c r="G398">
        <v>3</v>
      </c>
      <c r="H398" t="s">
        <v>25</v>
      </c>
      <c r="I398">
        <v>3</v>
      </c>
      <c r="J398" t="s">
        <v>29</v>
      </c>
      <c r="K398" s="5">
        <v>0.13</v>
      </c>
      <c r="L398" s="5">
        <v>7.0000000000000007E-2</v>
      </c>
      <c r="M398" s="6">
        <v>1.999999999999999E-2</v>
      </c>
      <c r="N398">
        <v>904.40000000000009</v>
      </c>
      <c r="O398">
        <v>1548</v>
      </c>
      <c r="P398" t="s">
        <v>26</v>
      </c>
      <c r="Q398" t="s">
        <v>34</v>
      </c>
      <c r="R398">
        <v>8</v>
      </c>
      <c r="S398">
        <v>4</v>
      </c>
      <c r="T398" t="s">
        <v>38</v>
      </c>
      <c r="U398">
        <v>3</v>
      </c>
      <c r="V398">
        <v>2</v>
      </c>
      <c r="W398" t="s">
        <v>41</v>
      </c>
      <c r="X398">
        <v>4</v>
      </c>
      <c r="Y398">
        <v>14</v>
      </c>
      <c r="Z398">
        <v>3</v>
      </c>
      <c r="AA398">
        <v>4</v>
      </c>
      <c r="AB398">
        <v>8</v>
      </c>
      <c r="AC398">
        <v>2</v>
      </c>
    </row>
    <row r="399" spans="1:29" x14ac:dyDescent="0.35">
      <c r="A399">
        <v>25</v>
      </c>
      <c r="B399" t="s">
        <v>32</v>
      </c>
      <c r="C399" t="s">
        <v>27</v>
      </c>
      <c r="D399" s="4">
        <v>4487</v>
      </c>
      <c r="E399">
        <v>5</v>
      </c>
      <c r="F399">
        <v>4</v>
      </c>
      <c r="G399">
        <v>3</v>
      </c>
      <c r="H399" t="s">
        <v>25</v>
      </c>
      <c r="I399">
        <v>2</v>
      </c>
      <c r="J399" t="s">
        <v>29</v>
      </c>
      <c r="K399" s="5">
        <v>0.08</v>
      </c>
      <c r="L399" s="5">
        <v>0.11</v>
      </c>
      <c r="M399" s="6">
        <v>9.999999999999995E-3</v>
      </c>
      <c r="N399">
        <v>897.40000000000009</v>
      </c>
      <c r="O399">
        <v>1359</v>
      </c>
      <c r="P399" t="s">
        <v>26</v>
      </c>
      <c r="Q399" t="s">
        <v>27</v>
      </c>
      <c r="R399">
        <v>4</v>
      </c>
      <c r="S399">
        <v>2</v>
      </c>
      <c r="T399" t="s">
        <v>28</v>
      </c>
      <c r="U399">
        <v>2</v>
      </c>
      <c r="V399">
        <v>2</v>
      </c>
      <c r="W399" t="s">
        <v>31</v>
      </c>
      <c r="X399">
        <v>1</v>
      </c>
      <c r="Y399">
        <v>11</v>
      </c>
      <c r="Z399">
        <v>3</v>
      </c>
      <c r="AA399">
        <v>2</v>
      </c>
      <c r="AB399">
        <v>5</v>
      </c>
      <c r="AC399">
        <v>4</v>
      </c>
    </row>
    <row r="400" spans="1:29" x14ac:dyDescent="0.35">
      <c r="A400">
        <v>37</v>
      </c>
      <c r="B400" t="s">
        <v>32</v>
      </c>
      <c r="C400" t="s">
        <v>36</v>
      </c>
      <c r="D400" s="4">
        <v>4449</v>
      </c>
      <c r="E400">
        <v>13</v>
      </c>
      <c r="F400">
        <v>3</v>
      </c>
      <c r="G400">
        <v>3</v>
      </c>
      <c r="H400" t="s">
        <v>25</v>
      </c>
      <c r="I400">
        <v>2</v>
      </c>
      <c r="J400" t="s">
        <v>29</v>
      </c>
      <c r="K400" s="5">
        <v>0.13</v>
      </c>
      <c r="L400" s="5">
        <v>0.11</v>
      </c>
      <c r="M400" s="6">
        <v>1.999999999999999E-2</v>
      </c>
      <c r="N400">
        <v>889.80000000000007</v>
      </c>
      <c r="O400">
        <v>1975</v>
      </c>
      <c r="P400" t="s">
        <v>44</v>
      </c>
      <c r="Q400" t="s">
        <v>34</v>
      </c>
      <c r="R400">
        <v>25</v>
      </c>
      <c r="S400">
        <v>5</v>
      </c>
      <c r="T400" t="s">
        <v>40</v>
      </c>
      <c r="U400">
        <v>3</v>
      </c>
      <c r="V400">
        <v>2</v>
      </c>
      <c r="W400" t="s">
        <v>37</v>
      </c>
      <c r="X400">
        <v>3</v>
      </c>
      <c r="Y400">
        <v>15</v>
      </c>
      <c r="Z400">
        <v>3</v>
      </c>
      <c r="AA400">
        <v>1</v>
      </c>
      <c r="AB400">
        <v>15</v>
      </c>
      <c r="AC400">
        <v>11</v>
      </c>
    </row>
    <row r="401" spans="1:29" x14ac:dyDescent="0.35">
      <c r="A401">
        <v>31</v>
      </c>
      <c r="B401" t="s">
        <v>32</v>
      </c>
      <c r="C401" t="s">
        <v>39</v>
      </c>
      <c r="D401" s="4">
        <v>2218</v>
      </c>
      <c r="E401">
        <v>4</v>
      </c>
      <c r="F401">
        <v>1</v>
      </c>
      <c r="G401">
        <v>3</v>
      </c>
      <c r="H401" t="s">
        <v>32</v>
      </c>
      <c r="I401">
        <v>4</v>
      </c>
      <c r="J401" t="s">
        <v>35</v>
      </c>
      <c r="K401" s="5">
        <v>0.13</v>
      </c>
      <c r="L401" s="5">
        <v>0.1</v>
      </c>
      <c r="M401" s="6">
        <v>0.03</v>
      </c>
      <c r="N401">
        <v>443.6</v>
      </c>
      <c r="O401">
        <v>2161</v>
      </c>
      <c r="P401" t="s">
        <v>26</v>
      </c>
      <c r="Q401" t="s">
        <v>34</v>
      </c>
      <c r="R401">
        <v>1</v>
      </c>
      <c r="S401">
        <v>2</v>
      </c>
      <c r="T401" t="s">
        <v>28</v>
      </c>
      <c r="U401">
        <v>2</v>
      </c>
      <c r="V401">
        <v>1</v>
      </c>
      <c r="W401" t="s">
        <v>37</v>
      </c>
      <c r="X401">
        <v>1</v>
      </c>
      <c r="Y401">
        <v>12</v>
      </c>
      <c r="Z401">
        <v>3</v>
      </c>
      <c r="AA401">
        <v>3</v>
      </c>
      <c r="AB401">
        <v>4</v>
      </c>
      <c r="AC401">
        <v>2</v>
      </c>
    </row>
    <row r="402" spans="1:29" x14ac:dyDescent="0.35">
      <c r="A402">
        <v>39</v>
      </c>
      <c r="B402" t="s">
        <v>32</v>
      </c>
      <c r="C402" t="s">
        <v>62</v>
      </c>
      <c r="D402" s="4">
        <v>19197</v>
      </c>
      <c r="E402">
        <v>21</v>
      </c>
      <c r="F402">
        <v>3</v>
      </c>
      <c r="G402">
        <v>3</v>
      </c>
      <c r="H402" t="s">
        <v>25</v>
      </c>
      <c r="I402">
        <v>2</v>
      </c>
      <c r="J402" t="s">
        <v>35</v>
      </c>
      <c r="K402" s="5">
        <v>0.12</v>
      </c>
      <c r="L402" s="5">
        <v>0.08</v>
      </c>
      <c r="M402" s="6">
        <v>4.9999999999999989E-2</v>
      </c>
      <c r="N402">
        <v>3839.4</v>
      </c>
      <c r="O402">
        <v>4279</v>
      </c>
      <c r="P402" t="s">
        <v>33</v>
      </c>
      <c r="Q402" t="s">
        <v>34</v>
      </c>
      <c r="R402">
        <v>1</v>
      </c>
      <c r="S402">
        <v>1</v>
      </c>
      <c r="T402" t="s">
        <v>28</v>
      </c>
      <c r="U402">
        <v>3</v>
      </c>
      <c r="V402">
        <v>5</v>
      </c>
      <c r="W402" t="s">
        <v>41</v>
      </c>
      <c r="X402">
        <v>1</v>
      </c>
      <c r="Y402">
        <v>14</v>
      </c>
      <c r="Z402">
        <v>3</v>
      </c>
      <c r="AA402">
        <v>3</v>
      </c>
      <c r="AB402">
        <v>21</v>
      </c>
      <c r="AC402">
        <v>8</v>
      </c>
    </row>
    <row r="403" spans="1:29" x14ac:dyDescent="0.35">
      <c r="A403">
        <v>56</v>
      </c>
      <c r="B403" t="s">
        <v>32</v>
      </c>
      <c r="C403" t="s">
        <v>27</v>
      </c>
      <c r="D403" s="4">
        <v>13212</v>
      </c>
      <c r="E403">
        <v>7</v>
      </c>
      <c r="F403">
        <v>1</v>
      </c>
      <c r="G403">
        <v>2</v>
      </c>
      <c r="H403" t="s">
        <v>32</v>
      </c>
      <c r="I403">
        <v>3</v>
      </c>
      <c r="J403" t="s">
        <v>29</v>
      </c>
      <c r="K403" s="5">
        <v>0.08</v>
      </c>
      <c r="L403" s="5">
        <v>7.0000000000000007E-2</v>
      </c>
      <c r="M403" s="6">
        <v>-0.03</v>
      </c>
      <c r="N403">
        <v>2642.4</v>
      </c>
      <c r="O403">
        <v>954</v>
      </c>
      <c r="P403" t="s">
        <v>33</v>
      </c>
      <c r="Q403" t="s">
        <v>27</v>
      </c>
      <c r="R403">
        <v>6</v>
      </c>
      <c r="S403">
        <v>3</v>
      </c>
      <c r="T403" t="s">
        <v>28</v>
      </c>
      <c r="U403">
        <v>4</v>
      </c>
      <c r="V403">
        <v>4</v>
      </c>
      <c r="W403" t="s">
        <v>37</v>
      </c>
      <c r="X403">
        <v>9</v>
      </c>
      <c r="Y403">
        <v>11</v>
      </c>
      <c r="Z403">
        <v>3</v>
      </c>
      <c r="AA403">
        <v>4</v>
      </c>
      <c r="AB403">
        <v>36</v>
      </c>
      <c r="AC403">
        <v>7</v>
      </c>
    </row>
    <row r="404" spans="1:29" x14ac:dyDescent="0.35">
      <c r="A404">
        <v>30</v>
      </c>
      <c r="B404" t="s">
        <v>32</v>
      </c>
      <c r="C404" t="s">
        <v>27</v>
      </c>
      <c r="D404" s="4">
        <v>6577</v>
      </c>
      <c r="E404">
        <v>5</v>
      </c>
      <c r="F404">
        <v>3</v>
      </c>
      <c r="G404">
        <v>3</v>
      </c>
      <c r="H404" t="s">
        <v>32</v>
      </c>
      <c r="I404">
        <v>2</v>
      </c>
      <c r="J404" t="s">
        <v>29</v>
      </c>
      <c r="K404" s="5">
        <v>0.09</v>
      </c>
      <c r="L404" s="5">
        <v>0.08</v>
      </c>
      <c r="M404" s="6">
        <v>2.0000000000000004E-2</v>
      </c>
      <c r="N404">
        <v>1315.4</v>
      </c>
      <c r="O404">
        <v>2187</v>
      </c>
      <c r="P404" t="s">
        <v>26</v>
      </c>
      <c r="Q404" t="s">
        <v>27</v>
      </c>
      <c r="R404">
        <v>12</v>
      </c>
      <c r="S404">
        <v>3</v>
      </c>
      <c r="T404" t="s">
        <v>49</v>
      </c>
      <c r="U404">
        <v>3</v>
      </c>
      <c r="V404">
        <v>2</v>
      </c>
      <c r="W404" t="s">
        <v>31</v>
      </c>
      <c r="X404">
        <v>0</v>
      </c>
      <c r="Y404">
        <v>11</v>
      </c>
      <c r="Z404">
        <v>3</v>
      </c>
      <c r="AA404">
        <v>2</v>
      </c>
      <c r="AB404">
        <v>6</v>
      </c>
      <c r="AC404">
        <v>4</v>
      </c>
    </row>
    <row r="405" spans="1:29" x14ac:dyDescent="0.35">
      <c r="A405">
        <v>41</v>
      </c>
      <c r="B405" t="s">
        <v>32</v>
      </c>
      <c r="C405" t="s">
        <v>27</v>
      </c>
      <c r="D405" s="4">
        <v>8392</v>
      </c>
      <c r="E405">
        <v>10</v>
      </c>
      <c r="F405">
        <v>1</v>
      </c>
      <c r="G405">
        <v>3</v>
      </c>
      <c r="H405" t="s">
        <v>32</v>
      </c>
      <c r="I405">
        <v>2</v>
      </c>
      <c r="J405" t="s">
        <v>35</v>
      </c>
      <c r="K405" s="5">
        <v>0.12</v>
      </c>
      <c r="L405" s="5">
        <v>0.08</v>
      </c>
      <c r="M405" s="6">
        <v>9.999999999999995E-3</v>
      </c>
      <c r="N405">
        <v>1678.4</v>
      </c>
      <c r="O405">
        <v>805</v>
      </c>
      <c r="P405" t="s">
        <v>26</v>
      </c>
      <c r="Q405" t="s">
        <v>27</v>
      </c>
      <c r="R405">
        <v>1</v>
      </c>
      <c r="S405">
        <v>3</v>
      </c>
      <c r="T405" t="s">
        <v>48</v>
      </c>
      <c r="U405">
        <v>4</v>
      </c>
      <c r="V405">
        <v>3</v>
      </c>
      <c r="W405" t="s">
        <v>37</v>
      </c>
      <c r="X405">
        <v>1</v>
      </c>
      <c r="Y405">
        <v>16</v>
      </c>
      <c r="Z405">
        <v>3</v>
      </c>
      <c r="AA405">
        <v>3</v>
      </c>
      <c r="AB405">
        <v>10</v>
      </c>
      <c r="AC405">
        <v>7</v>
      </c>
    </row>
    <row r="406" spans="1:29" x14ac:dyDescent="0.35">
      <c r="A406">
        <v>28</v>
      </c>
      <c r="B406" t="s">
        <v>32</v>
      </c>
      <c r="C406" t="s">
        <v>39</v>
      </c>
      <c r="D406" s="4">
        <v>4558</v>
      </c>
      <c r="E406">
        <v>10</v>
      </c>
      <c r="F406">
        <v>1</v>
      </c>
      <c r="G406">
        <v>3</v>
      </c>
      <c r="H406" t="s">
        <v>32</v>
      </c>
      <c r="I406">
        <v>3</v>
      </c>
      <c r="J406" t="s">
        <v>35</v>
      </c>
      <c r="K406" s="5">
        <v>0.09</v>
      </c>
      <c r="L406" s="5">
        <v>0.11</v>
      </c>
      <c r="M406" s="6">
        <v>0.05</v>
      </c>
      <c r="N406">
        <v>911.6</v>
      </c>
      <c r="O406">
        <v>1816</v>
      </c>
      <c r="P406" t="s">
        <v>26</v>
      </c>
      <c r="Q406" t="s">
        <v>34</v>
      </c>
      <c r="R406">
        <v>17</v>
      </c>
      <c r="S406">
        <v>2</v>
      </c>
      <c r="T406" t="s">
        <v>40</v>
      </c>
      <c r="U406">
        <v>3</v>
      </c>
      <c r="V406">
        <v>2</v>
      </c>
      <c r="W406" t="s">
        <v>41</v>
      </c>
      <c r="X406">
        <v>1</v>
      </c>
      <c r="Y406">
        <v>12</v>
      </c>
      <c r="Z406">
        <v>3</v>
      </c>
      <c r="AA406">
        <v>4</v>
      </c>
      <c r="AB406">
        <v>10</v>
      </c>
      <c r="AC406">
        <v>0</v>
      </c>
    </row>
    <row r="407" spans="1:29" x14ac:dyDescent="0.35">
      <c r="A407">
        <v>25</v>
      </c>
      <c r="B407" t="s">
        <v>25</v>
      </c>
      <c r="C407" t="s">
        <v>39</v>
      </c>
      <c r="D407" s="4">
        <v>4031</v>
      </c>
      <c r="E407">
        <v>2</v>
      </c>
      <c r="F407">
        <v>1</v>
      </c>
      <c r="G407">
        <v>3</v>
      </c>
      <c r="H407" t="s">
        <v>32</v>
      </c>
      <c r="I407">
        <v>1</v>
      </c>
      <c r="J407" t="s">
        <v>35</v>
      </c>
      <c r="K407" s="5">
        <v>0.1</v>
      </c>
      <c r="L407" s="5">
        <v>0.08</v>
      </c>
      <c r="M407" s="6">
        <v>0</v>
      </c>
      <c r="N407">
        <v>806.2</v>
      </c>
      <c r="O407">
        <v>2079</v>
      </c>
      <c r="P407" t="s">
        <v>26</v>
      </c>
      <c r="Q407" t="s">
        <v>34</v>
      </c>
      <c r="R407">
        <v>3</v>
      </c>
      <c r="S407">
        <v>3</v>
      </c>
      <c r="T407" t="s">
        <v>40</v>
      </c>
      <c r="U407">
        <v>3</v>
      </c>
      <c r="V407">
        <v>1</v>
      </c>
      <c r="W407" t="s">
        <v>37</v>
      </c>
      <c r="X407">
        <v>5</v>
      </c>
      <c r="Y407">
        <v>13</v>
      </c>
      <c r="Z407">
        <v>3</v>
      </c>
      <c r="AA407">
        <v>3</v>
      </c>
      <c r="AB407">
        <v>6</v>
      </c>
      <c r="AC407">
        <v>2</v>
      </c>
    </row>
    <row r="408" spans="1:29" x14ac:dyDescent="0.35">
      <c r="A408">
        <v>52</v>
      </c>
      <c r="B408" t="s">
        <v>32</v>
      </c>
      <c r="C408" t="s">
        <v>42</v>
      </c>
      <c r="D408" s="4">
        <v>7969</v>
      </c>
      <c r="E408">
        <v>5</v>
      </c>
      <c r="F408">
        <v>3</v>
      </c>
      <c r="G408">
        <v>3</v>
      </c>
      <c r="H408" t="s">
        <v>25</v>
      </c>
      <c r="I408">
        <v>4</v>
      </c>
      <c r="J408" t="s">
        <v>35</v>
      </c>
      <c r="K408" s="5">
        <v>0.11</v>
      </c>
      <c r="L408" s="5">
        <v>0.11</v>
      </c>
      <c r="M408" s="6">
        <v>1.999999999999999E-2</v>
      </c>
      <c r="N408">
        <v>1593.8000000000002</v>
      </c>
      <c r="O408">
        <v>2202</v>
      </c>
      <c r="P408" t="s">
        <v>26</v>
      </c>
      <c r="Q408" t="s">
        <v>34</v>
      </c>
      <c r="R408">
        <v>3</v>
      </c>
      <c r="S408">
        <v>3</v>
      </c>
      <c r="T408" t="s">
        <v>40</v>
      </c>
      <c r="U408">
        <v>2</v>
      </c>
      <c r="V408">
        <v>3</v>
      </c>
      <c r="W408" t="s">
        <v>37</v>
      </c>
      <c r="X408">
        <v>2</v>
      </c>
      <c r="Y408">
        <v>14</v>
      </c>
      <c r="Z408">
        <v>3</v>
      </c>
      <c r="AA408">
        <v>3</v>
      </c>
      <c r="AB408">
        <v>28</v>
      </c>
      <c r="AC408">
        <v>4</v>
      </c>
    </row>
    <row r="409" spans="1:29" x14ac:dyDescent="0.35">
      <c r="A409">
        <v>45</v>
      </c>
      <c r="B409" t="s">
        <v>32</v>
      </c>
      <c r="C409" t="s">
        <v>36</v>
      </c>
      <c r="D409" s="4">
        <v>2654</v>
      </c>
      <c r="E409">
        <v>2</v>
      </c>
      <c r="F409">
        <v>4</v>
      </c>
      <c r="G409">
        <v>2</v>
      </c>
      <c r="H409" t="s">
        <v>32</v>
      </c>
      <c r="I409">
        <v>1</v>
      </c>
      <c r="J409" t="s">
        <v>35</v>
      </c>
      <c r="K409" s="5">
        <v>0.15</v>
      </c>
      <c r="L409" s="5">
        <v>0.1</v>
      </c>
      <c r="M409" s="6">
        <v>4.9999999999999989E-2</v>
      </c>
      <c r="N409">
        <v>530.80000000000007</v>
      </c>
      <c r="O409">
        <v>1267</v>
      </c>
      <c r="P409" t="s">
        <v>26</v>
      </c>
      <c r="Q409" t="s">
        <v>34</v>
      </c>
      <c r="R409">
        <v>10</v>
      </c>
      <c r="S409">
        <v>2</v>
      </c>
      <c r="T409" t="s">
        <v>28</v>
      </c>
      <c r="U409">
        <v>3</v>
      </c>
      <c r="V409">
        <v>1</v>
      </c>
      <c r="W409" t="s">
        <v>37</v>
      </c>
      <c r="X409">
        <v>3</v>
      </c>
      <c r="Y409">
        <v>21</v>
      </c>
      <c r="Z409">
        <v>4</v>
      </c>
      <c r="AA409">
        <v>4</v>
      </c>
      <c r="AB409">
        <v>8</v>
      </c>
      <c r="AC409">
        <v>2</v>
      </c>
    </row>
    <row r="410" spans="1:29" x14ac:dyDescent="0.35">
      <c r="A410">
        <v>52</v>
      </c>
      <c r="B410" t="s">
        <v>32</v>
      </c>
      <c r="C410" t="s">
        <v>62</v>
      </c>
      <c r="D410" s="4">
        <v>16555</v>
      </c>
      <c r="E410">
        <v>5</v>
      </c>
      <c r="F410">
        <v>4</v>
      </c>
      <c r="G410">
        <v>1</v>
      </c>
      <c r="H410" t="s">
        <v>32</v>
      </c>
      <c r="I410">
        <v>4</v>
      </c>
      <c r="J410" t="s">
        <v>29</v>
      </c>
      <c r="K410" s="5">
        <v>0.11</v>
      </c>
      <c r="L410" s="5">
        <v>0.09</v>
      </c>
      <c r="M410" s="6">
        <v>3.0000000000000013E-2</v>
      </c>
      <c r="N410">
        <v>3311</v>
      </c>
      <c r="O410">
        <v>2278</v>
      </c>
      <c r="P410" t="s">
        <v>26</v>
      </c>
      <c r="Q410" t="s">
        <v>34</v>
      </c>
      <c r="R410">
        <v>4</v>
      </c>
      <c r="S410">
        <v>2</v>
      </c>
      <c r="T410" t="s">
        <v>28</v>
      </c>
      <c r="U410">
        <v>3</v>
      </c>
      <c r="V410">
        <v>4</v>
      </c>
      <c r="W410" t="s">
        <v>37</v>
      </c>
      <c r="X410">
        <v>2</v>
      </c>
      <c r="Y410">
        <v>13</v>
      </c>
      <c r="Z410">
        <v>3</v>
      </c>
      <c r="AA410">
        <v>4</v>
      </c>
      <c r="AB410">
        <v>31</v>
      </c>
      <c r="AC410">
        <v>2</v>
      </c>
    </row>
    <row r="411" spans="1:29" x14ac:dyDescent="0.35">
      <c r="A411">
        <v>42</v>
      </c>
      <c r="B411" t="s">
        <v>32</v>
      </c>
      <c r="C411" t="s">
        <v>36</v>
      </c>
      <c r="D411" s="4">
        <v>4556</v>
      </c>
      <c r="E411">
        <v>5</v>
      </c>
      <c r="F411">
        <v>3</v>
      </c>
      <c r="G411">
        <v>3</v>
      </c>
      <c r="H411" t="s">
        <v>32</v>
      </c>
      <c r="I411">
        <v>1</v>
      </c>
      <c r="J411" t="s">
        <v>29</v>
      </c>
      <c r="K411" s="5">
        <v>0.14000000000000001</v>
      </c>
      <c r="L411" s="5">
        <v>0.09</v>
      </c>
      <c r="M411" s="6">
        <v>9.999999999999995E-3</v>
      </c>
      <c r="N411">
        <v>911.2</v>
      </c>
      <c r="O411">
        <v>2359</v>
      </c>
      <c r="P411" t="s">
        <v>33</v>
      </c>
      <c r="Q411" t="s">
        <v>34</v>
      </c>
      <c r="R411">
        <v>29</v>
      </c>
      <c r="S411">
        <v>2</v>
      </c>
      <c r="T411" t="s">
        <v>28</v>
      </c>
      <c r="U411">
        <v>3</v>
      </c>
      <c r="V411">
        <v>2</v>
      </c>
      <c r="W411" t="s">
        <v>41</v>
      </c>
      <c r="X411">
        <v>2</v>
      </c>
      <c r="Y411">
        <v>11</v>
      </c>
      <c r="Z411">
        <v>3</v>
      </c>
      <c r="AA411">
        <v>2</v>
      </c>
      <c r="AB411">
        <v>19</v>
      </c>
      <c r="AC411">
        <v>4</v>
      </c>
    </row>
    <row r="412" spans="1:29" x14ac:dyDescent="0.35">
      <c r="A412">
        <v>30</v>
      </c>
      <c r="B412" t="s">
        <v>32</v>
      </c>
      <c r="C412" t="s">
        <v>42</v>
      </c>
      <c r="D412" s="4">
        <v>6091</v>
      </c>
      <c r="E412">
        <v>5</v>
      </c>
      <c r="F412">
        <v>4</v>
      </c>
      <c r="G412">
        <v>3</v>
      </c>
      <c r="H412" t="s">
        <v>32</v>
      </c>
      <c r="I412">
        <v>3</v>
      </c>
      <c r="J412" t="s">
        <v>29</v>
      </c>
      <c r="K412" s="5">
        <v>0.12</v>
      </c>
      <c r="L412" s="5">
        <v>0.1</v>
      </c>
      <c r="M412" s="6">
        <v>-2.0000000000000004E-2</v>
      </c>
      <c r="N412">
        <v>1218.2</v>
      </c>
      <c r="O412">
        <v>2141</v>
      </c>
      <c r="P412" t="s">
        <v>26</v>
      </c>
      <c r="Q412" t="s">
        <v>34</v>
      </c>
      <c r="R412">
        <v>2</v>
      </c>
      <c r="S412">
        <v>3</v>
      </c>
      <c r="T412" t="s">
        <v>28</v>
      </c>
      <c r="U412">
        <v>1</v>
      </c>
      <c r="V412">
        <v>2</v>
      </c>
      <c r="W412" t="s">
        <v>31</v>
      </c>
      <c r="X412">
        <v>2</v>
      </c>
      <c r="Y412">
        <v>20</v>
      </c>
      <c r="Z412">
        <v>4</v>
      </c>
      <c r="AA412">
        <v>3</v>
      </c>
      <c r="AB412">
        <v>11</v>
      </c>
      <c r="AC412">
        <v>4</v>
      </c>
    </row>
    <row r="413" spans="1:29" x14ac:dyDescent="0.35">
      <c r="A413">
        <v>60</v>
      </c>
      <c r="B413" t="s">
        <v>32</v>
      </c>
      <c r="C413" t="s">
        <v>62</v>
      </c>
      <c r="D413" s="4">
        <v>19566</v>
      </c>
      <c r="E413">
        <v>29</v>
      </c>
      <c r="F413">
        <v>1</v>
      </c>
      <c r="G413">
        <v>1</v>
      </c>
      <c r="H413" t="s">
        <v>32</v>
      </c>
      <c r="I413">
        <v>1</v>
      </c>
      <c r="J413" t="s">
        <v>29</v>
      </c>
      <c r="K413" s="5">
        <v>0.09</v>
      </c>
      <c r="L413" s="5">
        <v>0.09</v>
      </c>
      <c r="M413" s="6">
        <v>2.0000000000000004E-2</v>
      </c>
      <c r="N413">
        <v>3913.2000000000003</v>
      </c>
      <c r="O413">
        <v>3535</v>
      </c>
      <c r="P413" t="s">
        <v>26</v>
      </c>
      <c r="Q413" t="s">
        <v>34</v>
      </c>
      <c r="R413">
        <v>7</v>
      </c>
      <c r="S413">
        <v>3</v>
      </c>
      <c r="T413" t="s">
        <v>28</v>
      </c>
      <c r="U413">
        <v>3</v>
      </c>
      <c r="V413">
        <v>5</v>
      </c>
      <c r="W413" t="s">
        <v>37</v>
      </c>
      <c r="X413">
        <v>5</v>
      </c>
      <c r="Y413">
        <v>11</v>
      </c>
      <c r="Z413">
        <v>3</v>
      </c>
      <c r="AA413">
        <v>4</v>
      </c>
      <c r="AB413">
        <v>33</v>
      </c>
      <c r="AC413">
        <v>8</v>
      </c>
    </row>
    <row r="414" spans="1:29" x14ac:dyDescent="0.35">
      <c r="A414">
        <v>46</v>
      </c>
      <c r="B414" t="s">
        <v>32</v>
      </c>
      <c r="C414" t="s">
        <v>42</v>
      </c>
      <c r="D414" s="4">
        <v>4810</v>
      </c>
      <c r="E414">
        <v>10</v>
      </c>
      <c r="F414">
        <v>3</v>
      </c>
      <c r="G414">
        <v>2</v>
      </c>
      <c r="H414" t="s">
        <v>32</v>
      </c>
      <c r="I414">
        <v>3</v>
      </c>
      <c r="J414" t="s">
        <v>29</v>
      </c>
      <c r="K414" s="5">
        <v>0.1</v>
      </c>
      <c r="L414" s="5">
        <v>0.09</v>
      </c>
      <c r="M414" s="6">
        <v>-2.0000000000000004E-2</v>
      </c>
      <c r="N414">
        <v>962</v>
      </c>
      <c r="O414">
        <v>4076</v>
      </c>
      <c r="P414" t="s">
        <v>26</v>
      </c>
      <c r="Q414" t="s">
        <v>34</v>
      </c>
      <c r="R414">
        <v>18</v>
      </c>
      <c r="S414">
        <v>3</v>
      </c>
      <c r="T414" t="s">
        <v>40</v>
      </c>
      <c r="U414">
        <v>3</v>
      </c>
      <c r="V414">
        <v>2</v>
      </c>
      <c r="W414" t="s">
        <v>41</v>
      </c>
      <c r="X414">
        <v>2</v>
      </c>
      <c r="Y414">
        <v>14</v>
      </c>
      <c r="Z414">
        <v>3</v>
      </c>
      <c r="AA414">
        <v>3</v>
      </c>
      <c r="AB414">
        <v>19</v>
      </c>
      <c r="AC414">
        <v>7</v>
      </c>
    </row>
    <row r="415" spans="1:29" x14ac:dyDescent="0.35">
      <c r="A415">
        <v>42</v>
      </c>
      <c r="B415" t="s">
        <v>32</v>
      </c>
      <c r="C415" t="s">
        <v>43</v>
      </c>
      <c r="D415" s="4">
        <v>4523</v>
      </c>
      <c r="E415">
        <v>6</v>
      </c>
      <c r="F415">
        <v>4</v>
      </c>
      <c r="G415">
        <v>4</v>
      </c>
      <c r="H415" t="s">
        <v>32</v>
      </c>
      <c r="I415">
        <v>4</v>
      </c>
      <c r="J415" t="s">
        <v>29</v>
      </c>
      <c r="K415" s="5">
        <v>0.1</v>
      </c>
      <c r="L415" s="5">
        <v>0.1</v>
      </c>
      <c r="M415" s="6">
        <v>0.03</v>
      </c>
      <c r="N415">
        <v>904.6</v>
      </c>
      <c r="O415">
        <v>1392</v>
      </c>
      <c r="P415" t="s">
        <v>33</v>
      </c>
      <c r="Q415" t="s">
        <v>34</v>
      </c>
      <c r="R415">
        <v>28</v>
      </c>
      <c r="S415">
        <v>4</v>
      </c>
      <c r="T415" t="s">
        <v>49</v>
      </c>
      <c r="U415">
        <v>2</v>
      </c>
      <c r="V415">
        <v>2</v>
      </c>
      <c r="W415" t="s">
        <v>37</v>
      </c>
      <c r="X415">
        <v>0</v>
      </c>
      <c r="Y415">
        <v>11</v>
      </c>
      <c r="Z415">
        <v>3</v>
      </c>
      <c r="AA415">
        <v>4</v>
      </c>
      <c r="AB415">
        <v>7</v>
      </c>
      <c r="AC415">
        <v>5</v>
      </c>
    </row>
    <row r="416" spans="1:29" x14ac:dyDescent="0.35">
      <c r="A416">
        <v>24</v>
      </c>
      <c r="B416" t="s">
        <v>25</v>
      </c>
      <c r="C416" t="s">
        <v>46</v>
      </c>
      <c r="D416" s="4">
        <v>3202</v>
      </c>
      <c r="E416">
        <v>5</v>
      </c>
      <c r="F416">
        <v>2</v>
      </c>
      <c r="G416">
        <v>3</v>
      </c>
      <c r="H416" t="s">
        <v>25</v>
      </c>
      <c r="I416">
        <v>1</v>
      </c>
      <c r="J416" t="s">
        <v>29</v>
      </c>
      <c r="K416" s="5">
        <v>0.15</v>
      </c>
      <c r="L416" s="5">
        <v>0.11</v>
      </c>
      <c r="M416" s="6">
        <v>-0.03</v>
      </c>
      <c r="N416">
        <v>640.40000000000009</v>
      </c>
      <c r="O416">
        <v>3414</v>
      </c>
      <c r="P416" t="s">
        <v>26</v>
      </c>
      <c r="Q416" t="s">
        <v>27</v>
      </c>
      <c r="R416">
        <v>1</v>
      </c>
      <c r="S416">
        <v>1</v>
      </c>
      <c r="T416" t="s">
        <v>49</v>
      </c>
      <c r="U416">
        <v>3</v>
      </c>
      <c r="V416">
        <v>1</v>
      </c>
      <c r="W416" t="s">
        <v>31</v>
      </c>
      <c r="X416">
        <v>1</v>
      </c>
      <c r="Y416">
        <v>16</v>
      </c>
      <c r="Z416">
        <v>3</v>
      </c>
      <c r="AA416">
        <v>2</v>
      </c>
      <c r="AB416">
        <v>6</v>
      </c>
      <c r="AC416">
        <v>3</v>
      </c>
    </row>
    <row r="417" spans="1:29" x14ac:dyDescent="0.35">
      <c r="A417">
        <v>34</v>
      </c>
      <c r="B417" t="s">
        <v>25</v>
      </c>
      <c r="C417" t="s">
        <v>46</v>
      </c>
      <c r="D417" s="4">
        <v>2351</v>
      </c>
      <c r="E417">
        <v>2</v>
      </c>
      <c r="F417">
        <v>3</v>
      </c>
      <c r="G417">
        <v>2</v>
      </c>
      <c r="H417" t="s">
        <v>32</v>
      </c>
      <c r="I417">
        <v>4</v>
      </c>
      <c r="J417" t="s">
        <v>29</v>
      </c>
      <c r="K417" s="5">
        <v>0.1</v>
      </c>
      <c r="L417" s="5">
        <v>0.11</v>
      </c>
      <c r="M417" s="6">
        <v>1.999999999999999E-2</v>
      </c>
      <c r="N417">
        <v>470.20000000000005</v>
      </c>
      <c r="O417">
        <v>4957</v>
      </c>
      <c r="P417" t="s">
        <v>33</v>
      </c>
      <c r="Q417" t="s">
        <v>27</v>
      </c>
      <c r="R417">
        <v>6</v>
      </c>
      <c r="S417">
        <v>2</v>
      </c>
      <c r="T417" t="s">
        <v>48</v>
      </c>
      <c r="U417">
        <v>1</v>
      </c>
      <c r="V417">
        <v>1</v>
      </c>
      <c r="W417" t="s">
        <v>41</v>
      </c>
      <c r="X417">
        <v>0</v>
      </c>
      <c r="Y417">
        <v>16</v>
      </c>
      <c r="Z417">
        <v>3</v>
      </c>
      <c r="AA417">
        <v>4</v>
      </c>
      <c r="AB417">
        <v>3</v>
      </c>
      <c r="AC417">
        <v>2</v>
      </c>
    </row>
    <row r="418" spans="1:29" x14ac:dyDescent="0.35">
      <c r="A418">
        <v>38</v>
      </c>
      <c r="B418" t="s">
        <v>32</v>
      </c>
      <c r="C418" t="s">
        <v>39</v>
      </c>
      <c r="D418" s="4">
        <v>1702</v>
      </c>
      <c r="E418">
        <v>1</v>
      </c>
      <c r="F418">
        <v>4</v>
      </c>
      <c r="G418">
        <v>3</v>
      </c>
      <c r="H418" t="s">
        <v>25</v>
      </c>
      <c r="I418">
        <v>4</v>
      </c>
      <c r="J418" t="s">
        <v>35</v>
      </c>
      <c r="K418" s="5">
        <v>0.1</v>
      </c>
      <c r="L418" s="5">
        <v>0.1</v>
      </c>
      <c r="M418" s="6">
        <v>6.9999999999999993E-2</v>
      </c>
      <c r="N418">
        <v>340.40000000000003</v>
      </c>
      <c r="O418">
        <v>2286</v>
      </c>
      <c r="P418" t="s">
        <v>33</v>
      </c>
      <c r="Q418" t="s">
        <v>34</v>
      </c>
      <c r="R418">
        <v>2</v>
      </c>
      <c r="S418">
        <v>2</v>
      </c>
      <c r="T418" t="s">
        <v>28</v>
      </c>
      <c r="U418">
        <v>3</v>
      </c>
      <c r="V418">
        <v>1</v>
      </c>
      <c r="W418" t="s">
        <v>37</v>
      </c>
      <c r="X418">
        <v>1</v>
      </c>
      <c r="Y418">
        <v>23</v>
      </c>
      <c r="Z418">
        <v>4</v>
      </c>
      <c r="AA418">
        <v>3</v>
      </c>
      <c r="AB418">
        <v>1</v>
      </c>
      <c r="AC418">
        <v>0</v>
      </c>
    </row>
    <row r="419" spans="1:29" x14ac:dyDescent="0.35">
      <c r="A419">
        <v>40</v>
      </c>
      <c r="B419" t="s">
        <v>32</v>
      </c>
      <c r="C419" t="s">
        <v>62</v>
      </c>
      <c r="D419" s="4">
        <v>18041</v>
      </c>
      <c r="E419">
        <v>20</v>
      </c>
      <c r="F419">
        <v>3</v>
      </c>
      <c r="G419">
        <v>3</v>
      </c>
      <c r="H419" t="s">
        <v>32</v>
      </c>
      <c r="I419">
        <v>3</v>
      </c>
      <c r="J419" t="s">
        <v>29</v>
      </c>
      <c r="K419" s="5">
        <v>0.12</v>
      </c>
      <c r="L419" s="5">
        <v>0.11</v>
      </c>
      <c r="M419" s="6">
        <v>0.03</v>
      </c>
      <c r="N419">
        <v>3608.2000000000003</v>
      </c>
      <c r="O419">
        <v>3077</v>
      </c>
      <c r="P419" t="s">
        <v>26</v>
      </c>
      <c r="Q419" t="s">
        <v>27</v>
      </c>
      <c r="R419">
        <v>2</v>
      </c>
      <c r="S419">
        <v>4</v>
      </c>
      <c r="T419" t="s">
        <v>28</v>
      </c>
      <c r="U419">
        <v>3</v>
      </c>
      <c r="V419">
        <v>5</v>
      </c>
      <c r="W419" t="s">
        <v>37</v>
      </c>
      <c r="X419">
        <v>0</v>
      </c>
      <c r="Y419">
        <v>14</v>
      </c>
      <c r="Z419">
        <v>3</v>
      </c>
      <c r="AA419">
        <v>4</v>
      </c>
      <c r="AB419">
        <v>21</v>
      </c>
      <c r="AC419">
        <v>15</v>
      </c>
    </row>
    <row r="420" spans="1:29" x14ac:dyDescent="0.35">
      <c r="A420">
        <v>26</v>
      </c>
      <c r="B420" t="s">
        <v>32</v>
      </c>
      <c r="C420" t="s">
        <v>36</v>
      </c>
      <c r="D420" s="4">
        <v>2886</v>
      </c>
      <c r="E420">
        <v>3</v>
      </c>
      <c r="F420">
        <v>4</v>
      </c>
      <c r="G420">
        <v>1</v>
      </c>
      <c r="H420" t="s">
        <v>32</v>
      </c>
      <c r="I420">
        <v>1</v>
      </c>
      <c r="J420" t="s">
        <v>29</v>
      </c>
      <c r="K420" s="5">
        <v>0.08</v>
      </c>
      <c r="L420" s="5">
        <v>0.08</v>
      </c>
      <c r="M420" s="6">
        <v>-2.0000000000000004E-2</v>
      </c>
      <c r="N420">
        <v>577.20000000000005</v>
      </c>
      <c r="O420">
        <v>1350</v>
      </c>
      <c r="P420" t="s">
        <v>26</v>
      </c>
      <c r="Q420" t="s">
        <v>34</v>
      </c>
      <c r="R420">
        <v>23</v>
      </c>
      <c r="S420">
        <v>3</v>
      </c>
      <c r="T420" t="s">
        <v>28</v>
      </c>
      <c r="U420">
        <v>3</v>
      </c>
      <c r="V420">
        <v>1</v>
      </c>
      <c r="W420" t="s">
        <v>41</v>
      </c>
      <c r="X420">
        <v>1</v>
      </c>
      <c r="Y420">
        <v>22</v>
      </c>
      <c r="Z420">
        <v>4</v>
      </c>
      <c r="AA420">
        <v>2</v>
      </c>
      <c r="AB420">
        <v>3</v>
      </c>
      <c r="AC420">
        <v>2</v>
      </c>
    </row>
    <row r="421" spans="1:29" x14ac:dyDescent="0.35">
      <c r="A421">
        <v>30</v>
      </c>
      <c r="B421" t="s">
        <v>32</v>
      </c>
      <c r="C421" t="s">
        <v>39</v>
      </c>
      <c r="D421" s="4">
        <v>2097</v>
      </c>
      <c r="E421">
        <v>5</v>
      </c>
      <c r="F421">
        <v>4</v>
      </c>
      <c r="G421">
        <v>1</v>
      </c>
      <c r="H421" t="s">
        <v>32</v>
      </c>
      <c r="I421">
        <v>3</v>
      </c>
      <c r="J421" t="s">
        <v>35</v>
      </c>
      <c r="K421" s="5">
        <v>0.14000000000000001</v>
      </c>
      <c r="L421" s="5">
        <v>0.1</v>
      </c>
      <c r="M421" s="6">
        <v>1.0000000000000009E-2</v>
      </c>
      <c r="N421">
        <v>419.40000000000003</v>
      </c>
      <c r="O421">
        <v>2628</v>
      </c>
      <c r="P421" t="s">
        <v>44</v>
      </c>
      <c r="Q421" t="s">
        <v>34</v>
      </c>
      <c r="R421">
        <v>3</v>
      </c>
      <c r="S421">
        <v>3</v>
      </c>
      <c r="T421" t="s">
        <v>28</v>
      </c>
      <c r="U421">
        <v>3</v>
      </c>
      <c r="V421">
        <v>1</v>
      </c>
      <c r="W421" t="s">
        <v>37</v>
      </c>
      <c r="X421">
        <v>4</v>
      </c>
      <c r="Y421">
        <v>15</v>
      </c>
      <c r="Z421">
        <v>3</v>
      </c>
      <c r="AA421">
        <v>3</v>
      </c>
      <c r="AB421">
        <v>9</v>
      </c>
      <c r="AC421">
        <v>3</v>
      </c>
    </row>
    <row r="422" spans="1:29" x14ac:dyDescent="0.35">
      <c r="A422">
        <v>29</v>
      </c>
      <c r="B422" t="s">
        <v>32</v>
      </c>
      <c r="C422" t="s">
        <v>63</v>
      </c>
      <c r="D422" s="4">
        <v>11935</v>
      </c>
      <c r="E422">
        <v>10</v>
      </c>
      <c r="F422">
        <v>3</v>
      </c>
      <c r="G422">
        <v>3</v>
      </c>
      <c r="H422" t="s">
        <v>32</v>
      </c>
      <c r="I422">
        <v>2</v>
      </c>
      <c r="J422" t="s">
        <v>35</v>
      </c>
      <c r="K422" s="5">
        <v>0.09</v>
      </c>
      <c r="L422" s="5">
        <v>0.1</v>
      </c>
      <c r="M422" s="6">
        <v>2.0000000000000004E-2</v>
      </c>
      <c r="N422">
        <v>2387</v>
      </c>
      <c r="O422">
        <v>2822</v>
      </c>
      <c r="P422" t="s">
        <v>26</v>
      </c>
      <c r="Q422" t="s">
        <v>34</v>
      </c>
      <c r="R422">
        <v>3</v>
      </c>
      <c r="S422">
        <v>4</v>
      </c>
      <c r="T422" t="s">
        <v>40</v>
      </c>
      <c r="U422">
        <v>2</v>
      </c>
      <c r="V422">
        <v>3</v>
      </c>
      <c r="W422" t="s">
        <v>37</v>
      </c>
      <c r="X422">
        <v>1</v>
      </c>
      <c r="Y422">
        <v>18</v>
      </c>
      <c r="Z422">
        <v>3</v>
      </c>
      <c r="AA422">
        <v>3</v>
      </c>
      <c r="AB422">
        <v>10</v>
      </c>
      <c r="AC422">
        <v>2</v>
      </c>
    </row>
    <row r="423" spans="1:29" x14ac:dyDescent="0.35">
      <c r="A423">
        <v>29</v>
      </c>
      <c r="B423" t="s">
        <v>25</v>
      </c>
      <c r="C423" t="s">
        <v>36</v>
      </c>
      <c r="D423" s="4">
        <v>2546</v>
      </c>
      <c r="E423">
        <v>2</v>
      </c>
      <c r="F423">
        <v>2</v>
      </c>
      <c r="G423">
        <v>4</v>
      </c>
      <c r="H423" t="s">
        <v>32</v>
      </c>
      <c r="I423">
        <v>3</v>
      </c>
      <c r="J423" t="s">
        <v>29</v>
      </c>
      <c r="K423" s="5">
        <v>0.12</v>
      </c>
      <c r="L423" s="5">
        <v>0.09</v>
      </c>
      <c r="M423" s="6">
        <v>0.03</v>
      </c>
      <c r="N423">
        <v>509.20000000000005</v>
      </c>
      <c r="O423">
        <v>4026</v>
      </c>
      <c r="P423" t="s">
        <v>26</v>
      </c>
      <c r="Q423" t="s">
        <v>34</v>
      </c>
      <c r="R423">
        <v>25</v>
      </c>
      <c r="S423">
        <v>5</v>
      </c>
      <c r="T423" t="s">
        <v>49</v>
      </c>
      <c r="U423">
        <v>2</v>
      </c>
      <c r="V423">
        <v>1</v>
      </c>
      <c r="W423" t="s">
        <v>37</v>
      </c>
      <c r="X423">
        <v>5</v>
      </c>
      <c r="Y423">
        <v>16</v>
      </c>
      <c r="Z423">
        <v>3</v>
      </c>
      <c r="AA423">
        <v>2</v>
      </c>
      <c r="AB423">
        <v>6</v>
      </c>
      <c r="AC423">
        <v>2</v>
      </c>
    </row>
    <row r="424" spans="1:29" x14ac:dyDescent="0.35">
      <c r="A424">
        <v>19</v>
      </c>
      <c r="B424" t="s">
        <v>25</v>
      </c>
      <c r="C424" t="s">
        <v>50</v>
      </c>
      <c r="D424" s="4">
        <v>2564</v>
      </c>
      <c r="E424">
        <v>1</v>
      </c>
      <c r="F424">
        <v>4</v>
      </c>
      <c r="G424">
        <v>4</v>
      </c>
      <c r="H424" t="s">
        <v>32</v>
      </c>
      <c r="I424">
        <v>1</v>
      </c>
      <c r="J424" t="s">
        <v>35</v>
      </c>
      <c r="K424" s="5">
        <v>0.15</v>
      </c>
      <c r="L424" s="5">
        <v>0.11</v>
      </c>
      <c r="M424" s="6">
        <v>-2.0000000000000004E-2</v>
      </c>
      <c r="N424">
        <v>512.80000000000007</v>
      </c>
      <c r="O424">
        <v>1328</v>
      </c>
      <c r="P424" t="s">
        <v>26</v>
      </c>
      <c r="Q424" t="s">
        <v>50</v>
      </c>
      <c r="R424">
        <v>2</v>
      </c>
      <c r="S424">
        <v>2</v>
      </c>
      <c r="T424" t="s">
        <v>49</v>
      </c>
      <c r="U424">
        <v>2</v>
      </c>
      <c r="V424">
        <v>1</v>
      </c>
      <c r="W424" t="s">
        <v>31</v>
      </c>
      <c r="X424">
        <v>1</v>
      </c>
      <c r="Y424">
        <v>12</v>
      </c>
      <c r="Z424">
        <v>3</v>
      </c>
      <c r="AA424">
        <v>3</v>
      </c>
      <c r="AB424">
        <v>1</v>
      </c>
      <c r="AC424">
        <v>0</v>
      </c>
    </row>
    <row r="425" spans="1:29" x14ac:dyDescent="0.35">
      <c r="A425">
        <v>30</v>
      </c>
      <c r="B425" t="s">
        <v>32</v>
      </c>
      <c r="C425" t="s">
        <v>27</v>
      </c>
      <c r="D425" s="4">
        <v>8412</v>
      </c>
      <c r="E425">
        <v>9</v>
      </c>
      <c r="F425">
        <v>1</v>
      </c>
      <c r="G425">
        <v>3</v>
      </c>
      <c r="H425" t="s">
        <v>32</v>
      </c>
      <c r="I425">
        <v>3</v>
      </c>
      <c r="J425" t="s">
        <v>29</v>
      </c>
      <c r="K425" s="5">
        <v>0.13</v>
      </c>
      <c r="L425" s="5">
        <v>7.0000000000000007E-2</v>
      </c>
      <c r="M425" s="6">
        <v>1.0000000000000009E-2</v>
      </c>
      <c r="N425">
        <v>1682.4</v>
      </c>
      <c r="O425">
        <v>1870</v>
      </c>
      <c r="P425" t="s">
        <v>44</v>
      </c>
      <c r="Q425" t="s">
        <v>27</v>
      </c>
      <c r="R425">
        <v>22</v>
      </c>
      <c r="S425">
        <v>4</v>
      </c>
      <c r="T425" t="s">
        <v>38</v>
      </c>
      <c r="U425">
        <v>3</v>
      </c>
      <c r="V425">
        <v>3</v>
      </c>
      <c r="W425" t="s">
        <v>37</v>
      </c>
      <c r="X425">
        <v>0</v>
      </c>
      <c r="Y425">
        <v>11</v>
      </c>
      <c r="Z425">
        <v>3</v>
      </c>
      <c r="AA425">
        <v>3</v>
      </c>
      <c r="AB425">
        <v>10</v>
      </c>
      <c r="AC425">
        <v>8</v>
      </c>
    </row>
    <row r="426" spans="1:29" x14ac:dyDescent="0.35">
      <c r="A426">
        <v>57</v>
      </c>
      <c r="B426" t="s">
        <v>32</v>
      </c>
      <c r="C426" t="s">
        <v>62</v>
      </c>
      <c r="D426" s="4">
        <v>14118</v>
      </c>
      <c r="E426">
        <v>1</v>
      </c>
      <c r="F426">
        <v>4</v>
      </c>
      <c r="G426">
        <v>2</v>
      </c>
      <c r="H426" t="s">
        <v>32</v>
      </c>
      <c r="I426">
        <v>1</v>
      </c>
      <c r="J426" t="s">
        <v>35</v>
      </c>
      <c r="K426" s="5">
        <v>0.1</v>
      </c>
      <c r="L426" s="5">
        <v>0.09</v>
      </c>
      <c r="M426" s="6">
        <v>0.03</v>
      </c>
      <c r="N426">
        <v>2823.6000000000004</v>
      </c>
      <c r="O426">
        <v>2786</v>
      </c>
      <c r="P426" t="s">
        <v>26</v>
      </c>
      <c r="Q426" t="s">
        <v>27</v>
      </c>
      <c r="R426">
        <v>29</v>
      </c>
      <c r="S426">
        <v>3</v>
      </c>
      <c r="T426" t="s">
        <v>48</v>
      </c>
      <c r="U426">
        <v>2</v>
      </c>
      <c r="V426">
        <v>4</v>
      </c>
      <c r="W426" t="s">
        <v>41</v>
      </c>
      <c r="X426">
        <v>3</v>
      </c>
      <c r="Y426">
        <v>12</v>
      </c>
      <c r="Z426">
        <v>3</v>
      </c>
      <c r="AA426">
        <v>3</v>
      </c>
      <c r="AB426">
        <v>32</v>
      </c>
      <c r="AC426">
        <v>0</v>
      </c>
    </row>
    <row r="427" spans="1:29" x14ac:dyDescent="0.35">
      <c r="A427">
        <v>50</v>
      </c>
      <c r="B427" t="s">
        <v>32</v>
      </c>
      <c r="C427" t="s">
        <v>62</v>
      </c>
      <c r="D427" s="4">
        <v>17046</v>
      </c>
      <c r="E427">
        <v>27</v>
      </c>
      <c r="F427">
        <v>3</v>
      </c>
      <c r="G427">
        <v>3</v>
      </c>
      <c r="H427" t="s">
        <v>32</v>
      </c>
      <c r="I427">
        <v>2</v>
      </c>
      <c r="J427" t="s">
        <v>35</v>
      </c>
      <c r="K427" s="5">
        <v>0.11</v>
      </c>
      <c r="L427" s="5">
        <v>0.09</v>
      </c>
      <c r="M427" s="6">
        <v>-2.0000000000000004E-2</v>
      </c>
      <c r="N427">
        <v>3409.2000000000003</v>
      </c>
      <c r="O427">
        <v>3587</v>
      </c>
      <c r="P427" t="s">
        <v>26</v>
      </c>
      <c r="Q427" t="s">
        <v>34</v>
      </c>
      <c r="R427">
        <v>29</v>
      </c>
      <c r="S427">
        <v>4</v>
      </c>
      <c r="T427" t="s">
        <v>28</v>
      </c>
      <c r="U427">
        <v>2</v>
      </c>
      <c r="V427">
        <v>4</v>
      </c>
      <c r="W427" t="s">
        <v>37</v>
      </c>
      <c r="X427">
        <v>0</v>
      </c>
      <c r="Y427">
        <v>15</v>
      </c>
      <c r="Z427">
        <v>3</v>
      </c>
      <c r="AA427">
        <v>2</v>
      </c>
      <c r="AB427">
        <v>28</v>
      </c>
      <c r="AC427">
        <v>10</v>
      </c>
    </row>
    <row r="428" spans="1:29" x14ac:dyDescent="0.35">
      <c r="A428">
        <v>30</v>
      </c>
      <c r="B428" t="s">
        <v>32</v>
      </c>
      <c r="C428" t="s">
        <v>39</v>
      </c>
      <c r="D428" s="4">
        <v>2564</v>
      </c>
      <c r="E428">
        <v>11</v>
      </c>
      <c r="F428">
        <v>4</v>
      </c>
      <c r="G428">
        <v>2</v>
      </c>
      <c r="H428" t="s">
        <v>32</v>
      </c>
      <c r="I428">
        <v>3</v>
      </c>
      <c r="J428" t="s">
        <v>29</v>
      </c>
      <c r="K428" s="5">
        <v>0.13</v>
      </c>
      <c r="L428" s="5">
        <v>0.08</v>
      </c>
      <c r="M428" s="6">
        <v>0.05</v>
      </c>
      <c r="N428">
        <v>512.80000000000007</v>
      </c>
      <c r="O428">
        <v>2139</v>
      </c>
      <c r="P428" t="s">
        <v>44</v>
      </c>
      <c r="Q428" t="s">
        <v>34</v>
      </c>
      <c r="R428">
        <v>2</v>
      </c>
      <c r="S428">
        <v>3</v>
      </c>
      <c r="T428" t="s">
        <v>40</v>
      </c>
      <c r="U428">
        <v>3</v>
      </c>
      <c r="V428">
        <v>1</v>
      </c>
      <c r="W428" t="s">
        <v>31</v>
      </c>
      <c r="X428">
        <v>0</v>
      </c>
      <c r="Y428">
        <v>14</v>
      </c>
      <c r="Z428">
        <v>3</v>
      </c>
      <c r="AA428">
        <v>3</v>
      </c>
      <c r="AB428">
        <v>12</v>
      </c>
      <c r="AC428">
        <v>7</v>
      </c>
    </row>
    <row r="429" spans="1:29" x14ac:dyDescent="0.35">
      <c r="A429">
        <v>60</v>
      </c>
      <c r="B429" t="s">
        <v>32</v>
      </c>
      <c r="C429" t="s">
        <v>27</v>
      </c>
      <c r="D429" s="4">
        <v>10266</v>
      </c>
      <c r="E429">
        <v>18</v>
      </c>
      <c r="F429">
        <v>1</v>
      </c>
      <c r="G429">
        <v>4</v>
      </c>
      <c r="H429" t="s">
        <v>32</v>
      </c>
      <c r="I429">
        <v>3</v>
      </c>
      <c r="J429" t="s">
        <v>29</v>
      </c>
      <c r="K429" s="5">
        <v>0.08</v>
      </c>
      <c r="L429" s="5">
        <v>0.11</v>
      </c>
      <c r="M429" s="6">
        <v>2.0000000000000004E-2</v>
      </c>
      <c r="N429">
        <v>2053.2000000000003</v>
      </c>
      <c r="O429">
        <v>1743</v>
      </c>
      <c r="P429" t="s">
        <v>33</v>
      </c>
      <c r="Q429" t="s">
        <v>27</v>
      </c>
      <c r="R429">
        <v>28</v>
      </c>
      <c r="S429">
        <v>3</v>
      </c>
      <c r="T429" t="s">
        <v>48</v>
      </c>
      <c r="U429">
        <v>2</v>
      </c>
      <c r="V429">
        <v>3</v>
      </c>
      <c r="W429" t="s">
        <v>37</v>
      </c>
      <c r="X429">
        <v>4</v>
      </c>
      <c r="Y429">
        <v>19</v>
      </c>
      <c r="Z429">
        <v>3</v>
      </c>
      <c r="AA429">
        <v>4</v>
      </c>
      <c r="AB429">
        <v>22</v>
      </c>
      <c r="AC429">
        <v>13</v>
      </c>
    </row>
    <row r="430" spans="1:29" x14ac:dyDescent="0.35">
      <c r="A430">
        <v>47</v>
      </c>
      <c r="B430" t="s">
        <v>32</v>
      </c>
      <c r="C430" t="s">
        <v>42</v>
      </c>
      <c r="D430" s="4">
        <v>5070</v>
      </c>
      <c r="E430">
        <v>5</v>
      </c>
      <c r="F430">
        <v>4</v>
      </c>
      <c r="G430">
        <v>3</v>
      </c>
      <c r="H430" t="s">
        <v>32</v>
      </c>
      <c r="I430">
        <v>1</v>
      </c>
      <c r="J430" t="s">
        <v>29</v>
      </c>
      <c r="K430" s="5">
        <v>0.12</v>
      </c>
      <c r="L430" s="5">
        <v>0.1</v>
      </c>
      <c r="M430" s="6">
        <v>3.9999999999999994E-2</v>
      </c>
      <c r="N430">
        <v>1014</v>
      </c>
      <c r="O430">
        <v>4738</v>
      </c>
      <c r="P430" t="s">
        <v>26</v>
      </c>
      <c r="Q430" t="s">
        <v>34</v>
      </c>
      <c r="R430">
        <v>2</v>
      </c>
      <c r="S430">
        <v>2</v>
      </c>
      <c r="T430" t="s">
        <v>40</v>
      </c>
      <c r="U430">
        <v>3</v>
      </c>
      <c r="V430">
        <v>2</v>
      </c>
      <c r="W430" t="s">
        <v>41</v>
      </c>
      <c r="X430">
        <v>5</v>
      </c>
      <c r="Y430">
        <v>13</v>
      </c>
      <c r="Z430">
        <v>3</v>
      </c>
      <c r="AA430">
        <v>3</v>
      </c>
      <c r="AB430">
        <v>20</v>
      </c>
      <c r="AC430">
        <v>0</v>
      </c>
    </row>
    <row r="431" spans="1:29" x14ac:dyDescent="0.35">
      <c r="A431">
        <v>46</v>
      </c>
      <c r="B431" t="s">
        <v>32</v>
      </c>
      <c r="C431" t="s">
        <v>63</v>
      </c>
      <c r="D431" s="4">
        <v>17861</v>
      </c>
      <c r="E431">
        <v>3</v>
      </c>
      <c r="F431">
        <v>3</v>
      </c>
      <c r="G431">
        <v>1</v>
      </c>
      <c r="H431" t="s">
        <v>32</v>
      </c>
      <c r="I431">
        <v>1</v>
      </c>
      <c r="J431" t="s">
        <v>35</v>
      </c>
      <c r="K431" s="5">
        <v>0.1</v>
      </c>
      <c r="L431" s="5">
        <v>0.11</v>
      </c>
      <c r="M431" s="6">
        <v>1.999999999999999E-2</v>
      </c>
      <c r="N431">
        <v>3572.2000000000003</v>
      </c>
      <c r="O431">
        <v>1386</v>
      </c>
      <c r="P431" t="s">
        <v>26</v>
      </c>
      <c r="Q431" t="s">
        <v>34</v>
      </c>
      <c r="R431">
        <v>2</v>
      </c>
      <c r="S431">
        <v>3</v>
      </c>
      <c r="T431" t="s">
        <v>28</v>
      </c>
      <c r="U431">
        <v>3</v>
      </c>
      <c r="V431">
        <v>4</v>
      </c>
      <c r="W431" t="s">
        <v>37</v>
      </c>
      <c r="X431">
        <v>6</v>
      </c>
      <c r="Y431">
        <v>13</v>
      </c>
      <c r="Z431">
        <v>3</v>
      </c>
      <c r="AA431">
        <v>3</v>
      </c>
      <c r="AB431">
        <v>26</v>
      </c>
      <c r="AC431">
        <v>2</v>
      </c>
    </row>
    <row r="432" spans="1:29" x14ac:dyDescent="0.35">
      <c r="A432">
        <v>35</v>
      </c>
      <c r="B432" t="s">
        <v>32</v>
      </c>
      <c r="C432" t="s">
        <v>39</v>
      </c>
      <c r="D432" s="4">
        <v>4230</v>
      </c>
      <c r="E432">
        <v>5</v>
      </c>
      <c r="F432">
        <v>3</v>
      </c>
      <c r="G432">
        <v>3</v>
      </c>
      <c r="H432" t="s">
        <v>32</v>
      </c>
      <c r="I432">
        <v>4</v>
      </c>
      <c r="J432" t="s">
        <v>35</v>
      </c>
      <c r="K432" s="5">
        <v>0.12</v>
      </c>
      <c r="L432" s="5">
        <v>0.11</v>
      </c>
      <c r="M432" s="6">
        <v>9.999999999999995E-3</v>
      </c>
      <c r="N432">
        <v>846</v>
      </c>
      <c r="O432">
        <v>4747</v>
      </c>
      <c r="P432" t="s">
        <v>26</v>
      </c>
      <c r="Q432" t="s">
        <v>34</v>
      </c>
      <c r="R432">
        <v>22</v>
      </c>
      <c r="S432">
        <v>3</v>
      </c>
      <c r="T432" t="s">
        <v>28</v>
      </c>
      <c r="U432">
        <v>1</v>
      </c>
      <c r="V432">
        <v>1</v>
      </c>
      <c r="W432" t="s">
        <v>31</v>
      </c>
      <c r="X432">
        <v>0</v>
      </c>
      <c r="Y432">
        <v>15</v>
      </c>
      <c r="Z432">
        <v>3</v>
      </c>
      <c r="AA432">
        <v>3</v>
      </c>
      <c r="AB432">
        <v>6</v>
      </c>
      <c r="AC432">
        <v>4</v>
      </c>
    </row>
    <row r="433" spans="1:29" x14ac:dyDescent="0.35">
      <c r="A433">
        <v>54</v>
      </c>
      <c r="B433" t="s">
        <v>32</v>
      </c>
      <c r="C433" t="s">
        <v>39</v>
      </c>
      <c r="D433" s="4">
        <v>3780</v>
      </c>
      <c r="E433">
        <v>1</v>
      </c>
      <c r="F433">
        <v>3</v>
      </c>
      <c r="G433">
        <v>3</v>
      </c>
      <c r="H433" t="s">
        <v>32</v>
      </c>
      <c r="I433">
        <v>3</v>
      </c>
      <c r="J433" t="s">
        <v>29</v>
      </c>
      <c r="K433" s="5">
        <v>0.11</v>
      </c>
      <c r="L433" s="5">
        <v>0.1</v>
      </c>
      <c r="M433" s="6">
        <v>0</v>
      </c>
      <c r="N433">
        <v>756</v>
      </c>
      <c r="O433">
        <v>4245</v>
      </c>
      <c r="P433" t="s">
        <v>26</v>
      </c>
      <c r="Q433" t="s">
        <v>34</v>
      </c>
      <c r="R433">
        <v>8</v>
      </c>
      <c r="S433">
        <v>4</v>
      </c>
      <c r="T433" t="s">
        <v>28</v>
      </c>
      <c r="U433">
        <v>3</v>
      </c>
      <c r="V433">
        <v>2</v>
      </c>
      <c r="W433" t="s">
        <v>31</v>
      </c>
      <c r="X433">
        <v>7</v>
      </c>
      <c r="Y433">
        <v>11</v>
      </c>
      <c r="Z433">
        <v>3</v>
      </c>
      <c r="AA433">
        <v>3</v>
      </c>
      <c r="AB433">
        <v>19</v>
      </c>
      <c r="AC433">
        <v>0</v>
      </c>
    </row>
    <row r="434" spans="1:29" x14ac:dyDescent="0.35">
      <c r="A434">
        <v>34</v>
      </c>
      <c r="B434" t="s">
        <v>32</v>
      </c>
      <c r="C434" t="s">
        <v>36</v>
      </c>
      <c r="D434" s="4">
        <v>2768</v>
      </c>
      <c r="E434">
        <v>7</v>
      </c>
      <c r="F434">
        <v>3</v>
      </c>
      <c r="G434">
        <v>3</v>
      </c>
      <c r="H434" t="s">
        <v>32</v>
      </c>
      <c r="I434">
        <v>4</v>
      </c>
      <c r="J434" t="s">
        <v>35</v>
      </c>
      <c r="K434" s="5">
        <v>0.12</v>
      </c>
      <c r="L434" s="5">
        <v>0.1</v>
      </c>
      <c r="M434" s="6">
        <v>-1.0000000000000009E-2</v>
      </c>
      <c r="N434">
        <v>553.6</v>
      </c>
      <c r="O434">
        <v>3969</v>
      </c>
      <c r="P434" t="s">
        <v>26</v>
      </c>
      <c r="Q434" t="s">
        <v>34</v>
      </c>
      <c r="R434">
        <v>2</v>
      </c>
      <c r="S434">
        <v>4</v>
      </c>
      <c r="T434" t="s">
        <v>28</v>
      </c>
      <c r="U434">
        <v>2</v>
      </c>
      <c r="V434">
        <v>1</v>
      </c>
      <c r="W434" t="s">
        <v>41</v>
      </c>
      <c r="X434">
        <v>3</v>
      </c>
      <c r="Y434">
        <v>12</v>
      </c>
      <c r="Z434">
        <v>3</v>
      </c>
      <c r="AA434">
        <v>3</v>
      </c>
      <c r="AB434">
        <v>14</v>
      </c>
      <c r="AC434">
        <v>3</v>
      </c>
    </row>
    <row r="435" spans="1:29" x14ac:dyDescent="0.35">
      <c r="A435">
        <v>46</v>
      </c>
      <c r="B435" t="s">
        <v>32</v>
      </c>
      <c r="C435" t="s">
        <v>27</v>
      </c>
      <c r="D435" s="4">
        <v>9071</v>
      </c>
      <c r="E435">
        <v>3</v>
      </c>
      <c r="F435">
        <v>4</v>
      </c>
      <c r="G435">
        <v>3</v>
      </c>
      <c r="H435" t="s">
        <v>25</v>
      </c>
      <c r="I435">
        <v>3</v>
      </c>
      <c r="J435" t="s">
        <v>29</v>
      </c>
      <c r="K435" s="5">
        <v>0.12</v>
      </c>
      <c r="L435" s="5">
        <v>0.08</v>
      </c>
      <c r="M435" s="6">
        <v>0.03</v>
      </c>
      <c r="N435">
        <v>1814.2</v>
      </c>
      <c r="O435">
        <v>1798</v>
      </c>
      <c r="P435" t="s">
        <v>26</v>
      </c>
      <c r="Q435" t="s">
        <v>27</v>
      </c>
      <c r="R435">
        <v>10</v>
      </c>
      <c r="S435">
        <v>3</v>
      </c>
      <c r="T435" t="s">
        <v>48</v>
      </c>
      <c r="U435">
        <v>2</v>
      </c>
      <c r="V435">
        <v>3</v>
      </c>
      <c r="W435" t="s">
        <v>37</v>
      </c>
      <c r="X435">
        <v>2</v>
      </c>
      <c r="Y435">
        <v>19</v>
      </c>
      <c r="Z435">
        <v>3</v>
      </c>
      <c r="AA435">
        <v>3</v>
      </c>
      <c r="AB435">
        <v>15</v>
      </c>
      <c r="AC435">
        <v>2</v>
      </c>
    </row>
    <row r="436" spans="1:29" x14ac:dyDescent="0.35">
      <c r="A436">
        <v>31</v>
      </c>
      <c r="B436" t="s">
        <v>32</v>
      </c>
      <c r="C436" t="s">
        <v>42</v>
      </c>
      <c r="D436" s="4">
        <v>10648</v>
      </c>
      <c r="E436">
        <v>13</v>
      </c>
      <c r="F436">
        <v>2</v>
      </c>
      <c r="G436">
        <v>4</v>
      </c>
      <c r="H436" t="s">
        <v>32</v>
      </c>
      <c r="I436">
        <v>3</v>
      </c>
      <c r="J436" t="s">
        <v>35</v>
      </c>
      <c r="K436" s="5">
        <v>0.1</v>
      </c>
      <c r="L436" s="5">
        <v>0.1</v>
      </c>
      <c r="M436" s="6">
        <v>2.0000000000000004E-2</v>
      </c>
      <c r="N436">
        <v>2129.6</v>
      </c>
      <c r="O436">
        <v>4541</v>
      </c>
      <c r="P436" t="s">
        <v>26</v>
      </c>
      <c r="Q436" t="s">
        <v>34</v>
      </c>
      <c r="R436">
        <v>9</v>
      </c>
      <c r="S436">
        <v>1</v>
      </c>
      <c r="T436" t="s">
        <v>28</v>
      </c>
      <c r="U436">
        <v>3</v>
      </c>
      <c r="V436">
        <v>3</v>
      </c>
      <c r="W436" t="s">
        <v>41</v>
      </c>
      <c r="X436">
        <v>1</v>
      </c>
      <c r="Y436">
        <v>25</v>
      </c>
      <c r="Z436">
        <v>4</v>
      </c>
      <c r="AA436">
        <v>4</v>
      </c>
      <c r="AB436">
        <v>13</v>
      </c>
      <c r="AC436">
        <v>8</v>
      </c>
    </row>
    <row r="437" spans="1:29" x14ac:dyDescent="0.35">
      <c r="A437">
        <v>33</v>
      </c>
      <c r="B437" t="s">
        <v>25</v>
      </c>
      <c r="C437" t="s">
        <v>62</v>
      </c>
      <c r="D437" s="4">
        <v>13610</v>
      </c>
      <c r="E437">
        <v>7</v>
      </c>
      <c r="F437">
        <v>3</v>
      </c>
      <c r="G437">
        <v>4</v>
      </c>
      <c r="H437" t="s">
        <v>25</v>
      </c>
      <c r="I437">
        <v>2</v>
      </c>
      <c r="J437" t="s">
        <v>35</v>
      </c>
      <c r="K437" s="5">
        <v>0.15</v>
      </c>
      <c r="L437" s="5">
        <v>7.0000000000000007E-2</v>
      </c>
      <c r="M437" s="6">
        <v>6.9999999999999993E-2</v>
      </c>
      <c r="N437">
        <v>2722</v>
      </c>
      <c r="O437">
        <v>1520</v>
      </c>
      <c r="P437" t="s">
        <v>26</v>
      </c>
      <c r="Q437" t="s">
        <v>34</v>
      </c>
      <c r="R437">
        <v>15</v>
      </c>
      <c r="S437">
        <v>1</v>
      </c>
      <c r="T437" t="s">
        <v>40</v>
      </c>
      <c r="U437">
        <v>3</v>
      </c>
      <c r="V437">
        <v>3</v>
      </c>
      <c r="W437" t="s">
        <v>37</v>
      </c>
      <c r="X437">
        <v>7</v>
      </c>
      <c r="Y437">
        <v>12</v>
      </c>
      <c r="Z437">
        <v>3</v>
      </c>
      <c r="AA437">
        <v>4</v>
      </c>
      <c r="AB437">
        <v>15</v>
      </c>
      <c r="AC437">
        <v>6</v>
      </c>
    </row>
    <row r="438" spans="1:29" x14ac:dyDescent="0.35">
      <c r="A438">
        <v>33</v>
      </c>
      <c r="B438" t="s">
        <v>25</v>
      </c>
      <c r="C438" t="s">
        <v>39</v>
      </c>
      <c r="D438" s="4">
        <v>3408</v>
      </c>
      <c r="E438">
        <v>4</v>
      </c>
      <c r="F438">
        <v>4</v>
      </c>
      <c r="G438">
        <v>3</v>
      </c>
      <c r="H438" t="s">
        <v>32</v>
      </c>
      <c r="I438">
        <v>1</v>
      </c>
      <c r="J438" t="s">
        <v>35</v>
      </c>
      <c r="K438" s="5">
        <v>0.08</v>
      </c>
      <c r="L438" s="5">
        <v>0.11</v>
      </c>
      <c r="M438" s="6">
        <v>0.05</v>
      </c>
      <c r="N438">
        <v>681.6</v>
      </c>
      <c r="O438">
        <v>2508</v>
      </c>
      <c r="P438" t="s">
        <v>26</v>
      </c>
      <c r="Q438" t="s">
        <v>34</v>
      </c>
      <c r="R438">
        <v>10</v>
      </c>
      <c r="S438">
        <v>1</v>
      </c>
      <c r="T438" t="s">
        <v>40</v>
      </c>
      <c r="U438">
        <v>1</v>
      </c>
      <c r="V438">
        <v>1</v>
      </c>
      <c r="W438" t="s">
        <v>41</v>
      </c>
      <c r="X438">
        <v>7</v>
      </c>
      <c r="Y438">
        <v>13</v>
      </c>
      <c r="Z438">
        <v>3</v>
      </c>
      <c r="AA438">
        <v>1</v>
      </c>
      <c r="AB438">
        <v>8</v>
      </c>
      <c r="AC438">
        <v>3</v>
      </c>
    </row>
    <row r="439" spans="1:29" x14ac:dyDescent="0.35">
      <c r="A439">
        <v>30</v>
      </c>
      <c r="B439" t="s">
        <v>32</v>
      </c>
      <c r="C439" t="s">
        <v>46</v>
      </c>
      <c r="D439" s="4">
        <v>2983</v>
      </c>
      <c r="E439">
        <v>3</v>
      </c>
      <c r="F439">
        <v>2</v>
      </c>
      <c r="G439">
        <v>3</v>
      </c>
      <c r="H439" t="s">
        <v>32</v>
      </c>
      <c r="I439">
        <v>4</v>
      </c>
      <c r="J439" t="s">
        <v>35</v>
      </c>
      <c r="K439" s="5">
        <v>0.1</v>
      </c>
      <c r="L439" s="5">
        <v>0.1</v>
      </c>
      <c r="M439" s="6">
        <v>4.9999999999999989E-2</v>
      </c>
      <c r="N439">
        <v>596.6</v>
      </c>
      <c r="O439">
        <v>1759</v>
      </c>
      <c r="P439" t="s">
        <v>26</v>
      </c>
      <c r="Q439" t="s">
        <v>27</v>
      </c>
      <c r="R439">
        <v>7</v>
      </c>
      <c r="S439">
        <v>1</v>
      </c>
      <c r="T439" t="s">
        <v>48</v>
      </c>
      <c r="U439">
        <v>3</v>
      </c>
      <c r="V439">
        <v>1</v>
      </c>
      <c r="W439" t="s">
        <v>31</v>
      </c>
      <c r="X439">
        <v>0</v>
      </c>
      <c r="Y439">
        <v>14</v>
      </c>
      <c r="Z439">
        <v>3</v>
      </c>
      <c r="AA439">
        <v>1</v>
      </c>
      <c r="AB439">
        <v>4</v>
      </c>
      <c r="AC439">
        <v>2</v>
      </c>
    </row>
    <row r="440" spans="1:29" x14ac:dyDescent="0.35">
      <c r="A440">
        <v>35</v>
      </c>
      <c r="B440" t="s">
        <v>32</v>
      </c>
      <c r="C440" t="s">
        <v>43</v>
      </c>
      <c r="D440" s="4">
        <v>7632</v>
      </c>
      <c r="E440">
        <v>8</v>
      </c>
      <c r="F440">
        <v>3</v>
      </c>
      <c r="G440">
        <v>3</v>
      </c>
      <c r="H440" t="s">
        <v>25</v>
      </c>
      <c r="I440">
        <v>4</v>
      </c>
      <c r="J440" t="s">
        <v>35</v>
      </c>
      <c r="K440" s="5">
        <v>0.14000000000000001</v>
      </c>
      <c r="L440" s="5">
        <v>0.1</v>
      </c>
      <c r="M440" s="6">
        <v>3.9999999999999994E-2</v>
      </c>
      <c r="N440">
        <v>1526.4</v>
      </c>
      <c r="O440">
        <v>1023</v>
      </c>
      <c r="P440" t="s">
        <v>26</v>
      </c>
      <c r="Q440" t="s">
        <v>34</v>
      </c>
      <c r="R440">
        <v>16</v>
      </c>
      <c r="S440">
        <v>3</v>
      </c>
      <c r="T440" t="s">
        <v>28</v>
      </c>
      <c r="U440">
        <v>3</v>
      </c>
      <c r="V440">
        <v>3</v>
      </c>
      <c r="W440" t="s">
        <v>37</v>
      </c>
      <c r="X440">
        <v>4</v>
      </c>
      <c r="Y440">
        <v>12</v>
      </c>
      <c r="Z440">
        <v>3</v>
      </c>
      <c r="AA440">
        <v>3</v>
      </c>
      <c r="AB440">
        <v>10</v>
      </c>
      <c r="AC440">
        <v>7</v>
      </c>
    </row>
    <row r="441" spans="1:29" x14ac:dyDescent="0.35">
      <c r="A441">
        <v>31</v>
      </c>
      <c r="B441" t="s">
        <v>25</v>
      </c>
      <c r="C441" t="s">
        <v>43</v>
      </c>
      <c r="D441" s="4">
        <v>9824</v>
      </c>
      <c r="E441">
        <v>1</v>
      </c>
      <c r="F441">
        <v>3</v>
      </c>
      <c r="G441">
        <v>3</v>
      </c>
      <c r="H441" t="s">
        <v>32</v>
      </c>
      <c r="I441">
        <v>1</v>
      </c>
      <c r="J441" t="s">
        <v>35</v>
      </c>
      <c r="K441" s="5">
        <v>0.14000000000000001</v>
      </c>
      <c r="L441" s="5">
        <v>0.11</v>
      </c>
      <c r="M441" s="6">
        <v>0.03</v>
      </c>
      <c r="N441">
        <v>1964.8000000000002</v>
      </c>
      <c r="O441">
        <v>2118</v>
      </c>
      <c r="P441" t="s">
        <v>33</v>
      </c>
      <c r="Q441" t="s">
        <v>34</v>
      </c>
      <c r="R441">
        <v>20</v>
      </c>
      <c r="S441">
        <v>3</v>
      </c>
      <c r="T441" t="s">
        <v>28</v>
      </c>
      <c r="U441">
        <v>3</v>
      </c>
      <c r="V441">
        <v>3</v>
      </c>
      <c r="W441" t="s">
        <v>37</v>
      </c>
      <c r="X441">
        <v>3</v>
      </c>
      <c r="Y441">
        <v>12</v>
      </c>
      <c r="Z441">
        <v>3</v>
      </c>
      <c r="AA441">
        <v>1</v>
      </c>
      <c r="AB441">
        <v>12</v>
      </c>
      <c r="AC441">
        <v>0</v>
      </c>
    </row>
    <row r="442" spans="1:29" x14ac:dyDescent="0.35">
      <c r="A442">
        <v>34</v>
      </c>
      <c r="B442" t="s">
        <v>25</v>
      </c>
      <c r="C442" t="s">
        <v>50</v>
      </c>
      <c r="D442" s="4">
        <v>9950</v>
      </c>
      <c r="E442">
        <v>3</v>
      </c>
      <c r="F442">
        <v>1</v>
      </c>
      <c r="G442">
        <v>3</v>
      </c>
      <c r="H442" t="s">
        <v>25</v>
      </c>
      <c r="I442">
        <v>2</v>
      </c>
      <c r="J442" t="s">
        <v>29</v>
      </c>
      <c r="K442" s="5">
        <v>0.14000000000000001</v>
      </c>
      <c r="L442" s="5">
        <v>0.1</v>
      </c>
      <c r="M442" s="6">
        <v>7.9999999999999988E-2</v>
      </c>
      <c r="N442">
        <v>1990</v>
      </c>
      <c r="O442">
        <v>3397</v>
      </c>
      <c r="P442" t="s">
        <v>33</v>
      </c>
      <c r="Q442" t="s">
        <v>50</v>
      </c>
      <c r="R442">
        <v>23</v>
      </c>
      <c r="S442">
        <v>3</v>
      </c>
      <c r="T442" t="s">
        <v>50</v>
      </c>
      <c r="U442">
        <v>3</v>
      </c>
      <c r="V442">
        <v>3</v>
      </c>
      <c r="W442" t="s">
        <v>41</v>
      </c>
      <c r="X442">
        <v>9</v>
      </c>
      <c r="Y442">
        <v>15</v>
      </c>
      <c r="Z442">
        <v>3</v>
      </c>
      <c r="AA442">
        <v>3</v>
      </c>
      <c r="AB442">
        <v>11</v>
      </c>
      <c r="AC442">
        <v>2</v>
      </c>
    </row>
    <row r="443" spans="1:29" x14ac:dyDescent="0.35">
      <c r="A443">
        <v>42</v>
      </c>
      <c r="B443" t="s">
        <v>32</v>
      </c>
      <c r="C443" t="s">
        <v>39</v>
      </c>
      <c r="D443" s="4">
        <v>2093</v>
      </c>
      <c r="E443">
        <v>2</v>
      </c>
      <c r="F443">
        <v>3</v>
      </c>
      <c r="G443">
        <v>3</v>
      </c>
      <c r="H443" t="s">
        <v>32</v>
      </c>
      <c r="I443">
        <v>2</v>
      </c>
      <c r="J443" t="s">
        <v>35</v>
      </c>
      <c r="K443" s="5">
        <v>0.13</v>
      </c>
      <c r="L443" s="5">
        <v>0.11</v>
      </c>
      <c r="M443" s="6">
        <v>0.03</v>
      </c>
      <c r="N443">
        <v>418.6</v>
      </c>
      <c r="O443">
        <v>4329</v>
      </c>
      <c r="P443" t="s">
        <v>33</v>
      </c>
      <c r="Q443" t="s">
        <v>34</v>
      </c>
      <c r="R443">
        <v>5</v>
      </c>
      <c r="S443">
        <v>2</v>
      </c>
      <c r="T443" t="s">
        <v>38</v>
      </c>
      <c r="U443">
        <v>3</v>
      </c>
      <c r="V443">
        <v>1</v>
      </c>
      <c r="W443" t="s">
        <v>37</v>
      </c>
      <c r="X443">
        <v>4</v>
      </c>
      <c r="Y443">
        <v>17</v>
      </c>
      <c r="Z443">
        <v>3</v>
      </c>
      <c r="AA443">
        <v>4</v>
      </c>
      <c r="AB443">
        <v>8</v>
      </c>
      <c r="AC443">
        <v>2</v>
      </c>
    </row>
    <row r="444" spans="1:29" x14ac:dyDescent="0.35">
      <c r="A444">
        <v>36</v>
      </c>
      <c r="B444" t="s">
        <v>32</v>
      </c>
      <c r="C444" t="s">
        <v>27</v>
      </c>
      <c r="D444" s="4">
        <v>9980</v>
      </c>
      <c r="E444">
        <v>10</v>
      </c>
      <c r="F444">
        <v>4</v>
      </c>
      <c r="G444">
        <v>2</v>
      </c>
      <c r="H444" t="s">
        <v>32</v>
      </c>
      <c r="I444">
        <v>2</v>
      </c>
      <c r="J444" t="s">
        <v>35</v>
      </c>
      <c r="K444" s="5">
        <v>0.12</v>
      </c>
      <c r="L444" s="5">
        <v>0.09</v>
      </c>
      <c r="M444" s="6">
        <v>-9.999999999999995E-3</v>
      </c>
      <c r="N444">
        <v>1996</v>
      </c>
      <c r="O444">
        <v>1326</v>
      </c>
      <c r="P444" t="s">
        <v>44</v>
      </c>
      <c r="Q444" t="s">
        <v>27</v>
      </c>
      <c r="R444">
        <v>10</v>
      </c>
      <c r="S444">
        <v>4</v>
      </c>
      <c r="T444" t="s">
        <v>40</v>
      </c>
      <c r="U444">
        <v>3</v>
      </c>
      <c r="V444">
        <v>3</v>
      </c>
      <c r="W444" t="s">
        <v>31</v>
      </c>
      <c r="X444">
        <v>1</v>
      </c>
      <c r="Y444">
        <v>14</v>
      </c>
      <c r="Z444">
        <v>3</v>
      </c>
      <c r="AA444">
        <v>4</v>
      </c>
      <c r="AB444">
        <v>10</v>
      </c>
      <c r="AC444">
        <v>3</v>
      </c>
    </row>
    <row r="445" spans="1:29" x14ac:dyDescent="0.35">
      <c r="A445">
        <v>22</v>
      </c>
      <c r="B445" t="s">
        <v>25</v>
      </c>
      <c r="C445" t="s">
        <v>39</v>
      </c>
      <c r="D445" s="4">
        <v>3894</v>
      </c>
      <c r="E445">
        <v>2</v>
      </c>
      <c r="F445">
        <v>3</v>
      </c>
      <c r="G445">
        <v>3</v>
      </c>
      <c r="H445" t="s">
        <v>32</v>
      </c>
      <c r="I445">
        <v>3</v>
      </c>
      <c r="J445" t="s">
        <v>35</v>
      </c>
      <c r="K445" s="5">
        <v>0.13</v>
      </c>
      <c r="L445" s="5">
        <v>0.1</v>
      </c>
      <c r="M445" s="6">
        <v>0</v>
      </c>
      <c r="N445">
        <v>778.80000000000007</v>
      </c>
      <c r="O445">
        <v>1492</v>
      </c>
      <c r="P445" t="s">
        <v>33</v>
      </c>
      <c r="Q445" t="s">
        <v>34</v>
      </c>
      <c r="R445">
        <v>4</v>
      </c>
      <c r="S445">
        <v>1</v>
      </c>
      <c r="T445" t="s">
        <v>49</v>
      </c>
      <c r="U445">
        <v>2</v>
      </c>
      <c r="V445">
        <v>1</v>
      </c>
      <c r="W445" t="s">
        <v>31</v>
      </c>
      <c r="X445">
        <v>5</v>
      </c>
      <c r="Y445">
        <v>16</v>
      </c>
      <c r="Z445">
        <v>3</v>
      </c>
      <c r="AA445">
        <v>3</v>
      </c>
      <c r="AB445">
        <v>4</v>
      </c>
      <c r="AC445">
        <v>2</v>
      </c>
    </row>
    <row r="446" spans="1:29" x14ac:dyDescent="0.35">
      <c r="A446">
        <v>48</v>
      </c>
      <c r="B446" t="s">
        <v>32</v>
      </c>
      <c r="C446" t="s">
        <v>27</v>
      </c>
      <c r="D446" s="4">
        <v>4051</v>
      </c>
      <c r="E446">
        <v>9</v>
      </c>
      <c r="F446">
        <v>4</v>
      </c>
      <c r="G446">
        <v>3</v>
      </c>
      <c r="H446" t="s">
        <v>32</v>
      </c>
      <c r="I446">
        <v>2</v>
      </c>
      <c r="J446" t="s">
        <v>29</v>
      </c>
      <c r="K446" s="5">
        <v>0.09</v>
      </c>
      <c r="L446" s="5">
        <v>7.0000000000000007E-2</v>
      </c>
      <c r="M446" s="6">
        <v>0</v>
      </c>
      <c r="N446">
        <v>810.2</v>
      </c>
      <c r="O446">
        <v>2596</v>
      </c>
      <c r="P446" t="s">
        <v>26</v>
      </c>
      <c r="Q446" t="s">
        <v>27</v>
      </c>
      <c r="R446">
        <v>2</v>
      </c>
      <c r="S446">
        <v>5</v>
      </c>
      <c r="T446" t="s">
        <v>48</v>
      </c>
      <c r="U446">
        <v>3</v>
      </c>
      <c r="V446">
        <v>2</v>
      </c>
      <c r="W446" t="s">
        <v>37</v>
      </c>
      <c r="X446">
        <v>2</v>
      </c>
      <c r="Y446">
        <v>14</v>
      </c>
      <c r="Z446">
        <v>3</v>
      </c>
      <c r="AA446">
        <v>1</v>
      </c>
      <c r="AB446">
        <v>14</v>
      </c>
      <c r="AC446">
        <v>7</v>
      </c>
    </row>
    <row r="447" spans="1:29" x14ac:dyDescent="0.35">
      <c r="A447">
        <v>55</v>
      </c>
      <c r="B447" t="s">
        <v>32</v>
      </c>
      <c r="C447" t="s">
        <v>62</v>
      </c>
      <c r="D447" s="4">
        <v>16835</v>
      </c>
      <c r="E447">
        <v>10</v>
      </c>
      <c r="F447">
        <v>2</v>
      </c>
      <c r="G447">
        <v>3</v>
      </c>
      <c r="H447" t="s">
        <v>32</v>
      </c>
      <c r="I447">
        <v>1</v>
      </c>
      <c r="J447" t="s">
        <v>29</v>
      </c>
      <c r="K447" s="5">
        <v>0.1</v>
      </c>
      <c r="L447" s="5">
        <v>7.0000000000000007E-2</v>
      </c>
      <c r="M447" s="6">
        <v>9.999999999999995E-3</v>
      </c>
      <c r="N447">
        <v>3367</v>
      </c>
      <c r="O447">
        <v>4363</v>
      </c>
      <c r="P447" t="s">
        <v>26</v>
      </c>
      <c r="Q447" t="s">
        <v>27</v>
      </c>
      <c r="R447">
        <v>18</v>
      </c>
      <c r="S447">
        <v>5</v>
      </c>
      <c r="T447" t="s">
        <v>28</v>
      </c>
      <c r="U447">
        <v>3</v>
      </c>
      <c r="V447">
        <v>4</v>
      </c>
      <c r="W447" t="s">
        <v>31</v>
      </c>
      <c r="X447">
        <v>3</v>
      </c>
      <c r="Y447">
        <v>23</v>
      </c>
      <c r="Z447">
        <v>4</v>
      </c>
      <c r="AA447">
        <v>4</v>
      </c>
      <c r="AB447">
        <v>37</v>
      </c>
      <c r="AC447">
        <v>9</v>
      </c>
    </row>
    <row r="448" spans="1:29" x14ac:dyDescent="0.35">
      <c r="A448">
        <v>41</v>
      </c>
      <c r="B448" t="s">
        <v>32</v>
      </c>
      <c r="C448" t="s">
        <v>27</v>
      </c>
      <c r="D448" s="4">
        <v>6230</v>
      </c>
      <c r="E448">
        <v>14</v>
      </c>
      <c r="F448">
        <v>4</v>
      </c>
      <c r="G448">
        <v>3</v>
      </c>
      <c r="H448" t="s">
        <v>32</v>
      </c>
      <c r="I448">
        <v>4</v>
      </c>
      <c r="J448" t="s">
        <v>35</v>
      </c>
      <c r="K448" s="5">
        <v>0.1</v>
      </c>
      <c r="L448" s="5">
        <v>0.1</v>
      </c>
      <c r="M448" s="6">
        <v>9.999999999999995E-3</v>
      </c>
      <c r="N448">
        <v>1246</v>
      </c>
      <c r="O448">
        <v>1613</v>
      </c>
      <c r="P448" t="s">
        <v>44</v>
      </c>
      <c r="Q448" t="s">
        <v>27</v>
      </c>
      <c r="R448">
        <v>10</v>
      </c>
      <c r="S448">
        <v>2</v>
      </c>
      <c r="T448" t="s">
        <v>28</v>
      </c>
      <c r="U448">
        <v>3</v>
      </c>
      <c r="V448">
        <v>2</v>
      </c>
      <c r="W448" t="s">
        <v>31</v>
      </c>
      <c r="X448">
        <v>7</v>
      </c>
      <c r="Y448">
        <v>14</v>
      </c>
      <c r="Z448">
        <v>3</v>
      </c>
      <c r="AA448">
        <v>4</v>
      </c>
      <c r="AB448">
        <v>16</v>
      </c>
      <c r="AC448">
        <v>3</v>
      </c>
    </row>
    <row r="449" spans="1:29" x14ac:dyDescent="0.35">
      <c r="A449">
        <v>35</v>
      </c>
      <c r="B449" t="s">
        <v>32</v>
      </c>
      <c r="C449" t="s">
        <v>27</v>
      </c>
      <c r="D449" s="4">
        <v>4717</v>
      </c>
      <c r="E449">
        <v>11</v>
      </c>
      <c r="F449">
        <v>3</v>
      </c>
      <c r="G449">
        <v>3</v>
      </c>
      <c r="H449" t="s">
        <v>32</v>
      </c>
      <c r="I449">
        <v>2</v>
      </c>
      <c r="J449" t="s">
        <v>35</v>
      </c>
      <c r="K449" s="5">
        <v>0.15</v>
      </c>
      <c r="L449" s="5">
        <v>0.11</v>
      </c>
      <c r="M449" s="6">
        <v>-9.999999999999995E-3</v>
      </c>
      <c r="N449">
        <v>943.40000000000009</v>
      </c>
      <c r="O449">
        <v>1319</v>
      </c>
      <c r="P449" t="s">
        <v>26</v>
      </c>
      <c r="Q449" t="s">
        <v>27</v>
      </c>
      <c r="R449">
        <v>1</v>
      </c>
      <c r="S449">
        <v>3</v>
      </c>
      <c r="T449" t="s">
        <v>48</v>
      </c>
      <c r="U449">
        <v>3</v>
      </c>
      <c r="V449">
        <v>2</v>
      </c>
      <c r="W449" t="s">
        <v>37</v>
      </c>
      <c r="X449">
        <v>9</v>
      </c>
      <c r="Y449">
        <v>11</v>
      </c>
      <c r="Z449">
        <v>3</v>
      </c>
      <c r="AA449">
        <v>3</v>
      </c>
      <c r="AB449">
        <v>15</v>
      </c>
      <c r="AC449">
        <v>9</v>
      </c>
    </row>
    <row r="450" spans="1:29" x14ac:dyDescent="0.35">
      <c r="A450">
        <v>40</v>
      </c>
      <c r="B450" t="s">
        <v>32</v>
      </c>
      <c r="C450" t="s">
        <v>42</v>
      </c>
      <c r="D450" s="4">
        <v>13237</v>
      </c>
      <c r="E450">
        <v>20</v>
      </c>
      <c r="F450">
        <v>3</v>
      </c>
      <c r="G450">
        <v>3</v>
      </c>
      <c r="H450" t="s">
        <v>32</v>
      </c>
      <c r="I450">
        <v>2</v>
      </c>
      <c r="J450" t="s">
        <v>29</v>
      </c>
      <c r="K450" s="5">
        <v>0.15</v>
      </c>
      <c r="L450" s="5">
        <v>0.1</v>
      </c>
      <c r="M450" s="6">
        <v>-2.0000000000000004E-2</v>
      </c>
      <c r="N450">
        <v>2647.4</v>
      </c>
      <c r="O450">
        <v>1911</v>
      </c>
      <c r="P450" t="s">
        <v>26</v>
      </c>
      <c r="Q450" t="s">
        <v>34</v>
      </c>
      <c r="R450">
        <v>6</v>
      </c>
      <c r="S450">
        <v>3</v>
      </c>
      <c r="T450" t="s">
        <v>28</v>
      </c>
      <c r="U450">
        <v>3</v>
      </c>
      <c r="V450">
        <v>4</v>
      </c>
      <c r="W450" t="s">
        <v>31</v>
      </c>
      <c r="X450">
        <v>7</v>
      </c>
      <c r="Y450">
        <v>15</v>
      </c>
      <c r="Z450">
        <v>3</v>
      </c>
      <c r="AA450">
        <v>3</v>
      </c>
      <c r="AB450">
        <v>22</v>
      </c>
      <c r="AC450">
        <v>6</v>
      </c>
    </row>
    <row r="451" spans="1:29" x14ac:dyDescent="0.35">
      <c r="A451">
        <v>39</v>
      </c>
      <c r="B451" t="s">
        <v>32</v>
      </c>
      <c r="C451" t="s">
        <v>39</v>
      </c>
      <c r="D451" s="4">
        <v>3755</v>
      </c>
      <c r="E451">
        <v>8</v>
      </c>
      <c r="F451">
        <v>3</v>
      </c>
      <c r="G451">
        <v>3</v>
      </c>
      <c r="H451" t="s">
        <v>32</v>
      </c>
      <c r="I451">
        <v>3</v>
      </c>
      <c r="J451" t="s">
        <v>29</v>
      </c>
      <c r="K451" s="5">
        <v>0.12</v>
      </c>
      <c r="L451" s="5">
        <v>0.09</v>
      </c>
      <c r="M451" s="6">
        <v>0.05</v>
      </c>
      <c r="N451">
        <v>751</v>
      </c>
      <c r="O451">
        <v>4181</v>
      </c>
      <c r="P451" t="s">
        <v>33</v>
      </c>
      <c r="Q451" t="s">
        <v>34</v>
      </c>
      <c r="R451">
        <v>8</v>
      </c>
      <c r="S451">
        <v>1</v>
      </c>
      <c r="T451" t="s">
        <v>28</v>
      </c>
      <c r="U451">
        <v>3</v>
      </c>
      <c r="V451">
        <v>1</v>
      </c>
      <c r="W451" t="s">
        <v>37</v>
      </c>
      <c r="X451">
        <v>1</v>
      </c>
      <c r="Y451">
        <v>11</v>
      </c>
      <c r="Z451">
        <v>3</v>
      </c>
      <c r="AA451">
        <v>1</v>
      </c>
      <c r="AB451">
        <v>8</v>
      </c>
      <c r="AC451">
        <v>3</v>
      </c>
    </row>
    <row r="452" spans="1:29" x14ac:dyDescent="0.35">
      <c r="A452">
        <v>31</v>
      </c>
      <c r="B452" t="s">
        <v>32</v>
      </c>
      <c r="C452" t="s">
        <v>27</v>
      </c>
      <c r="D452" s="4">
        <v>6582</v>
      </c>
      <c r="E452">
        <v>6</v>
      </c>
      <c r="F452">
        <v>4</v>
      </c>
      <c r="G452">
        <v>4</v>
      </c>
      <c r="H452" t="s">
        <v>25</v>
      </c>
      <c r="I452">
        <v>2</v>
      </c>
      <c r="J452" t="s">
        <v>35</v>
      </c>
      <c r="K452" s="5">
        <v>0.14000000000000001</v>
      </c>
      <c r="L452" s="5">
        <v>7.0000000000000007E-2</v>
      </c>
      <c r="M452" s="6">
        <v>0</v>
      </c>
      <c r="N452">
        <v>1316.4</v>
      </c>
      <c r="O452">
        <v>2670</v>
      </c>
      <c r="P452" t="s">
        <v>26</v>
      </c>
      <c r="Q452" t="s">
        <v>27</v>
      </c>
      <c r="R452">
        <v>2</v>
      </c>
      <c r="S452">
        <v>1</v>
      </c>
      <c r="T452" t="s">
        <v>28</v>
      </c>
      <c r="U452">
        <v>3</v>
      </c>
      <c r="V452">
        <v>2</v>
      </c>
      <c r="W452" t="s">
        <v>31</v>
      </c>
      <c r="X452">
        <v>4</v>
      </c>
      <c r="Y452">
        <v>13</v>
      </c>
      <c r="Z452">
        <v>3</v>
      </c>
      <c r="AA452">
        <v>3</v>
      </c>
      <c r="AB452">
        <v>10</v>
      </c>
      <c r="AC452">
        <v>5</v>
      </c>
    </row>
    <row r="453" spans="1:29" x14ac:dyDescent="0.35">
      <c r="A453">
        <v>42</v>
      </c>
      <c r="B453" t="s">
        <v>32</v>
      </c>
      <c r="C453" t="s">
        <v>42</v>
      </c>
      <c r="D453" s="4">
        <v>7406</v>
      </c>
      <c r="E453">
        <v>10</v>
      </c>
      <c r="F453">
        <v>1</v>
      </c>
      <c r="G453">
        <v>2</v>
      </c>
      <c r="H453" t="s">
        <v>25</v>
      </c>
      <c r="I453">
        <v>4</v>
      </c>
      <c r="J453" t="s">
        <v>35</v>
      </c>
      <c r="K453" s="5">
        <v>0.15</v>
      </c>
      <c r="L453" s="5">
        <v>0.08</v>
      </c>
      <c r="M453" s="6">
        <v>0.03</v>
      </c>
      <c r="N453">
        <v>1481.2</v>
      </c>
      <c r="O453">
        <v>2993</v>
      </c>
      <c r="P453" t="s">
        <v>26</v>
      </c>
      <c r="Q453" t="s">
        <v>34</v>
      </c>
      <c r="R453">
        <v>24</v>
      </c>
      <c r="S453">
        <v>3</v>
      </c>
      <c r="T453" t="s">
        <v>40</v>
      </c>
      <c r="U453">
        <v>3</v>
      </c>
      <c r="V453">
        <v>3</v>
      </c>
      <c r="W453" t="s">
        <v>37</v>
      </c>
      <c r="X453">
        <v>1</v>
      </c>
      <c r="Y453">
        <v>21</v>
      </c>
      <c r="Z453">
        <v>4</v>
      </c>
      <c r="AA453">
        <v>4</v>
      </c>
      <c r="AB453">
        <v>10</v>
      </c>
      <c r="AC453">
        <v>9</v>
      </c>
    </row>
    <row r="454" spans="1:29" x14ac:dyDescent="0.35">
      <c r="A454">
        <v>45</v>
      </c>
      <c r="B454" t="s">
        <v>32</v>
      </c>
      <c r="C454" t="s">
        <v>27</v>
      </c>
      <c r="D454" s="4">
        <v>4805</v>
      </c>
      <c r="E454">
        <v>8</v>
      </c>
      <c r="F454">
        <v>2</v>
      </c>
      <c r="G454">
        <v>4</v>
      </c>
      <c r="H454" t="s">
        <v>32</v>
      </c>
      <c r="I454">
        <v>4</v>
      </c>
      <c r="J454" t="s">
        <v>35</v>
      </c>
      <c r="K454" s="5">
        <v>0.11</v>
      </c>
      <c r="L454" s="5">
        <v>0.09</v>
      </c>
      <c r="M454" s="6">
        <v>1.0000000000000009E-2</v>
      </c>
      <c r="N454">
        <v>961</v>
      </c>
      <c r="O454">
        <v>1028</v>
      </c>
      <c r="P454" t="s">
        <v>26</v>
      </c>
      <c r="Q454" t="s">
        <v>27</v>
      </c>
      <c r="R454">
        <v>2</v>
      </c>
      <c r="S454">
        <v>3</v>
      </c>
      <c r="T454" t="s">
        <v>38</v>
      </c>
      <c r="U454">
        <v>3</v>
      </c>
      <c r="V454">
        <v>2</v>
      </c>
      <c r="W454" t="s">
        <v>37</v>
      </c>
      <c r="X454">
        <v>0</v>
      </c>
      <c r="Y454">
        <v>19</v>
      </c>
      <c r="Z454">
        <v>3</v>
      </c>
      <c r="AA454">
        <v>2</v>
      </c>
      <c r="AB454">
        <v>9</v>
      </c>
      <c r="AC454">
        <v>7</v>
      </c>
    </row>
    <row r="455" spans="1:29" x14ac:dyDescent="0.35">
      <c r="A455">
        <v>26</v>
      </c>
      <c r="B455" t="s">
        <v>25</v>
      </c>
      <c r="C455" t="s">
        <v>50</v>
      </c>
      <c r="D455" s="4">
        <v>2741</v>
      </c>
      <c r="E455">
        <v>7</v>
      </c>
      <c r="F455">
        <v>3</v>
      </c>
      <c r="G455">
        <v>2</v>
      </c>
      <c r="H455" t="s">
        <v>25</v>
      </c>
      <c r="I455">
        <v>2</v>
      </c>
      <c r="J455" t="s">
        <v>29</v>
      </c>
      <c r="K455" s="5">
        <v>0.14000000000000001</v>
      </c>
      <c r="L455" s="5">
        <v>0.1</v>
      </c>
      <c r="M455" s="6">
        <v>4.9999999999999989E-2</v>
      </c>
      <c r="N455">
        <v>548.20000000000005</v>
      </c>
      <c r="O455">
        <v>4853</v>
      </c>
      <c r="P455" t="s">
        <v>33</v>
      </c>
      <c r="Q455" t="s">
        <v>50</v>
      </c>
      <c r="R455">
        <v>17</v>
      </c>
      <c r="S455">
        <v>4</v>
      </c>
      <c r="T455" t="s">
        <v>28</v>
      </c>
      <c r="U455">
        <v>3</v>
      </c>
      <c r="V455">
        <v>1</v>
      </c>
      <c r="W455" t="s">
        <v>41</v>
      </c>
      <c r="X455">
        <v>0</v>
      </c>
      <c r="Y455">
        <v>11</v>
      </c>
      <c r="Z455">
        <v>3</v>
      </c>
      <c r="AA455">
        <v>2</v>
      </c>
      <c r="AB455">
        <v>8</v>
      </c>
      <c r="AC455">
        <v>7</v>
      </c>
    </row>
    <row r="456" spans="1:29" x14ac:dyDescent="0.35">
      <c r="A456">
        <v>29</v>
      </c>
      <c r="B456" t="s">
        <v>32</v>
      </c>
      <c r="C456" t="s">
        <v>42</v>
      </c>
      <c r="D456" s="4">
        <v>4262</v>
      </c>
      <c r="E456">
        <v>3</v>
      </c>
      <c r="F456">
        <v>4</v>
      </c>
      <c r="G456">
        <v>4</v>
      </c>
      <c r="H456" t="s">
        <v>32</v>
      </c>
      <c r="I456">
        <v>4</v>
      </c>
      <c r="J456" t="s">
        <v>35</v>
      </c>
      <c r="K456" s="5">
        <v>0.13</v>
      </c>
      <c r="L456" s="5">
        <v>0.1</v>
      </c>
      <c r="M456" s="6">
        <v>-2.0000000000000004E-2</v>
      </c>
      <c r="N456">
        <v>852.40000000000009</v>
      </c>
      <c r="O456">
        <v>1711</v>
      </c>
      <c r="P456" t="s">
        <v>26</v>
      </c>
      <c r="Q456" t="s">
        <v>34</v>
      </c>
      <c r="R456">
        <v>19</v>
      </c>
      <c r="S456">
        <v>3</v>
      </c>
      <c r="T456" t="s">
        <v>49</v>
      </c>
      <c r="U456">
        <v>3</v>
      </c>
      <c r="V456">
        <v>2</v>
      </c>
      <c r="W456" t="s">
        <v>41</v>
      </c>
      <c r="X456">
        <v>4</v>
      </c>
      <c r="Y456">
        <v>12</v>
      </c>
      <c r="Z456">
        <v>3</v>
      </c>
      <c r="AA456">
        <v>2</v>
      </c>
      <c r="AB456">
        <v>8</v>
      </c>
      <c r="AC456">
        <v>2</v>
      </c>
    </row>
    <row r="457" spans="1:29" x14ac:dyDescent="0.35">
      <c r="A457">
        <v>33</v>
      </c>
      <c r="B457" t="s">
        <v>32</v>
      </c>
      <c r="C457" t="s">
        <v>63</v>
      </c>
      <c r="D457" s="4">
        <v>16184</v>
      </c>
      <c r="E457">
        <v>6</v>
      </c>
      <c r="F457">
        <v>3</v>
      </c>
      <c r="G457">
        <v>3</v>
      </c>
      <c r="H457" t="s">
        <v>32</v>
      </c>
      <c r="I457">
        <v>1</v>
      </c>
      <c r="J457" t="s">
        <v>29</v>
      </c>
      <c r="K457" s="5">
        <v>0.08</v>
      </c>
      <c r="L457" s="5">
        <v>0.1</v>
      </c>
      <c r="M457" s="6">
        <v>-2.0000000000000004E-2</v>
      </c>
      <c r="N457">
        <v>3236.8</v>
      </c>
      <c r="O457">
        <v>1585</v>
      </c>
      <c r="P457" t="s">
        <v>26</v>
      </c>
      <c r="Q457" t="s">
        <v>34</v>
      </c>
      <c r="R457">
        <v>1</v>
      </c>
      <c r="S457">
        <v>5</v>
      </c>
      <c r="T457" t="s">
        <v>40</v>
      </c>
      <c r="U457">
        <v>4</v>
      </c>
      <c r="V457">
        <v>4</v>
      </c>
      <c r="W457" t="s">
        <v>41</v>
      </c>
      <c r="X457">
        <v>4</v>
      </c>
      <c r="Y457">
        <v>19</v>
      </c>
      <c r="Z457">
        <v>3</v>
      </c>
      <c r="AA457">
        <v>3</v>
      </c>
      <c r="AB457">
        <v>10</v>
      </c>
      <c r="AC457">
        <v>1</v>
      </c>
    </row>
    <row r="458" spans="1:29" x14ac:dyDescent="0.35">
      <c r="A458">
        <v>31</v>
      </c>
      <c r="B458" t="s">
        <v>32</v>
      </c>
      <c r="C458" t="s">
        <v>62</v>
      </c>
      <c r="D458" s="4">
        <v>11557</v>
      </c>
      <c r="E458">
        <v>5</v>
      </c>
      <c r="F458">
        <v>4</v>
      </c>
      <c r="G458">
        <v>2</v>
      </c>
      <c r="H458" t="s">
        <v>32</v>
      </c>
      <c r="I458">
        <v>3</v>
      </c>
      <c r="J458" t="s">
        <v>35</v>
      </c>
      <c r="K458" s="5">
        <v>0.15</v>
      </c>
      <c r="L458" s="5">
        <v>0.1</v>
      </c>
      <c r="M458" s="6">
        <v>3.9999999999999994E-2</v>
      </c>
      <c r="N458">
        <v>2311.4</v>
      </c>
      <c r="O458">
        <v>4949</v>
      </c>
      <c r="P458" t="s">
        <v>26</v>
      </c>
      <c r="Q458" t="s">
        <v>27</v>
      </c>
      <c r="R458">
        <v>7</v>
      </c>
      <c r="S458">
        <v>3</v>
      </c>
      <c r="T458" t="s">
        <v>28</v>
      </c>
      <c r="U458">
        <v>2</v>
      </c>
      <c r="V458">
        <v>3</v>
      </c>
      <c r="W458" t="s">
        <v>41</v>
      </c>
      <c r="X458">
        <v>9</v>
      </c>
      <c r="Y458">
        <v>21</v>
      </c>
      <c r="Z458">
        <v>4</v>
      </c>
      <c r="AA458">
        <v>3</v>
      </c>
      <c r="AB458">
        <v>10</v>
      </c>
      <c r="AC458">
        <v>4</v>
      </c>
    </row>
    <row r="459" spans="1:29" x14ac:dyDescent="0.35">
      <c r="A459">
        <v>18</v>
      </c>
      <c r="B459" t="s">
        <v>25</v>
      </c>
      <c r="C459" t="s">
        <v>46</v>
      </c>
      <c r="D459" s="4">
        <v>1878</v>
      </c>
      <c r="E459">
        <v>0</v>
      </c>
      <c r="F459">
        <v>2</v>
      </c>
      <c r="G459">
        <v>3</v>
      </c>
      <c r="H459" t="s">
        <v>25</v>
      </c>
      <c r="I459">
        <v>2</v>
      </c>
      <c r="J459" t="s">
        <v>35</v>
      </c>
      <c r="K459" s="5">
        <v>0.12</v>
      </c>
      <c r="L459" s="5">
        <v>0.09</v>
      </c>
      <c r="M459" s="6">
        <v>-2.0000000000000004E-2</v>
      </c>
      <c r="N459">
        <v>375.6</v>
      </c>
      <c r="O459">
        <v>4148</v>
      </c>
      <c r="P459" t="s">
        <v>33</v>
      </c>
      <c r="Q459" t="s">
        <v>27</v>
      </c>
      <c r="R459">
        <v>5</v>
      </c>
      <c r="S459">
        <v>3</v>
      </c>
      <c r="T459" t="s">
        <v>48</v>
      </c>
      <c r="U459">
        <v>3</v>
      </c>
      <c r="V459">
        <v>1</v>
      </c>
      <c r="W459" t="s">
        <v>31</v>
      </c>
      <c r="X459">
        <v>1</v>
      </c>
      <c r="Y459">
        <v>14</v>
      </c>
      <c r="Z459">
        <v>3</v>
      </c>
      <c r="AA459">
        <v>4</v>
      </c>
      <c r="AB459">
        <v>0</v>
      </c>
      <c r="AC459">
        <v>0</v>
      </c>
    </row>
    <row r="460" spans="1:29" x14ac:dyDescent="0.35">
      <c r="A460">
        <v>40</v>
      </c>
      <c r="B460" t="s">
        <v>32</v>
      </c>
      <c r="C460" t="s">
        <v>27</v>
      </c>
      <c r="D460" s="4">
        <v>10932</v>
      </c>
      <c r="E460">
        <v>1</v>
      </c>
      <c r="F460">
        <v>1</v>
      </c>
      <c r="G460">
        <v>3</v>
      </c>
      <c r="H460" t="s">
        <v>32</v>
      </c>
      <c r="I460">
        <v>3</v>
      </c>
      <c r="J460" t="s">
        <v>35</v>
      </c>
      <c r="K460" s="5">
        <v>0.14000000000000001</v>
      </c>
      <c r="L460" s="5">
        <v>0.08</v>
      </c>
      <c r="M460" s="6">
        <v>7.0000000000000007E-2</v>
      </c>
      <c r="N460">
        <v>2186.4</v>
      </c>
      <c r="O460">
        <v>3711</v>
      </c>
      <c r="P460" t="s">
        <v>44</v>
      </c>
      <c r="Q460" t="s">
        <v>27</v>
      </c>
      <c r="R460">
        <v>28</v>
      </c>
      <c r="S460">
        <v>3</v>
      </c>
      <c r="T460" t="s">
        <v>38</v>
      </c>
      <c r="U460">
        <v>1</v>
      </c>
      <c r="V460">
        <v>3</v>
      </c>
      <c r="W460" t="s">
        <v>41</v>
      </c>
      <c r="X460">
        <v>3</v>
      </c>
      <c r="Y460">
        <v>15</v>
      </c>
      <c r="Z460">
        <v>3</v>
      </c>
      <c r="AA460">
        <v>3</v>
      </c>
      <c r="AB460">
        <v>20</v>
      </c>
      <c r="AC460">
        <v>0</v>
      </c>
    </row>
    <row r="461" spans="1:29" x14ac:dyDescent="0.35">
      <c r="A461">
        <v>41</v>
      </c>
      <c r="B461" t="s">
        <v>32</v>
      </c>
      <c r="C461" t="s">
        <v>43</v>
      </c>
      <c r="D461" s="4">
        <v>6811</v>
      </c>
      <c r="E461">
        <v>8</v>
      </c>
      <c r="F461">
        <v>3</v>
      </c>
      <c r="G461">
        <v>3</v>
      </c>
      <c r="H461" t="s">
        <v>25</v>
      </c>
      <c r="I461">
        <v>1</v>
      </c>
      <c r="J461" t="s">
        <v>29</v>
      </c>
      <c r="K461" s="5">
        <v>0.1</v>
      </c>
      <c r="L461" s="5">
        <v>0.08</v>
      </c>
      <c r="M461" s="6">
        <v>1.999999999999999E-2</v>
      </c>
      <c r="N461">
        <v>1362.2</v>
      </c>
      <c r="O461">
        <v>2768</v>
      </c>
      <c r="P461" t="s">
        <v>44</v>
      </c>
      <c r="Q461" t="s">
        <v>34</v>
      </c>
      <c r="R461">
        <v>2</v>
      </c>
      <c r="S461">
        <v>4</v>
      </c>
      <c r="T461" t="s">
        <v>38</v>
      </c>
      <c r="U461">
        <v>2</v>
      </c>
      <c r="V461">
        <v>2</v>
      </c>
      <c r="W461" t="s">
        <v>31</v>
      </c>
      <c r="X461">
        <v>2</v>
      </c>
      <c r="Y461">
        <v>17</v>
      </c>
      <c r="Z461">
        <v>3</v>
      </c>
      <c r="AA461">
        <v>1</v>
      </c>
      <c r="AB461">
        <v>10</v>
      </c>
      <c r="AC461">
        <v>7</v>
      </c>
    </row>
    <row r="462" spans="1:29" x14ac:dyDescent="0.35">
      <c r="A462">
        <v>26</v>
      </c>
      <c r="B462" t="s">
        <v>32</v>
      </c>
      <c r="C462" t="s">
        <v>27</v>
      </c>
      <c r="D462" s="4">
        <v>4306</v>
      </c>
      <c r="E462">
        <v>0</v>
      </c>
      <c r="F462">
        <v>3</v>
      </c>
      <c r="G462">
        <v>3</v>
      </c>
      <c r="H462" t="s">
        <v>32</v>
      </c>
      <c r="I462">
        <v>1</v>
      </c>
      <c r="J462" t="s">
        <v>35</v>
      </c>
      <c r="K462" s="5">
        <v>0.12</v>
      </c>
      <c r="L462" s="5">
        <v>0.08</v>
      </c>
      <c r="M462" s="6">
        <v>3.9999999999999994E-2</v>
      </c>
      <c r="N462">
        <v>861.2</v>
      </c>
      <c r="O462">
        <v>904</v>
      </c>
      <c r="P462" t="s">
        <v>26</v>
      </c>
      <c r="Q462" t="s">
        <v>27</v>
      </c>
      <c r="R462">
        <v>29</v>
      </c>
      <c r="S462">
        <v>2</v>
      </c>
      <c r="T462" t="s">
        <v>40</v>
      </c>
      <c r="U462">
        <v>3</v>
      </c>
      <c r="V462">
        <v>2</v>
      </c>
      <c r="W462" t="s">
        <v>41</v>
      </c>
      <c r="X462">
        <v>5</v>
      </c>
      <c r="Y462">
        <v>12</v>
      </c>
      <c r="Z462">
        <v>3</v>
      </c>
      <c r="AA462">
        <v>1</v>
      </c>
      <c r="AB462">
        <v>8</v>
      </c>
      <c r="AC462">
        <v>0</v>
      </c>
    </row>
    <row r="463" spans="1:29" x14ac:dyDescent="0.35">
      <c r="A463">
        <v>35</v>
      </c>
      <c r="B463" t="s">
        <v>32</v>
      </c>
      <c r="C463" t="s">
        <v>27</v>
      </c>
      <c r="D463" s="4">
        <v>4859</v>
      </c>
      <c r="E463">
        <v>5</v>
      </c>
      <c r="F463">
        <v>3</v>
      </c>
      <c r="G463">
        <v>3</v>
      </c>
      <c r="H463" t="s">
        <v>32</v>
      </c>
      <c r="I463">
        <v>1</v>
      </c>
      <c r="J463" t="s">
        <v>29</v>
      </c>
      <c r="K463" s="5">
        <v>0.1</v>
      </c>
      <c r="L463" s="5">
        <v>0.08</v>
      </c>
      <c r="M463" s="6">
        <v>0.03</v>
      </c>
      <c r="N463">
        <v>971.80000000000007</v>
      </c>
      <c r="O463">
        <v>1041</v>
      </c>
      <c r="P463" t="s">
        <v>26</v>
      </c>
      <c r="Q463" t="s">
        <v>27</v>
      </c>
      <c r="R463">
        <v>1</v>
      </c>
      <c r="S463">
        <v>3</v>
      </c>
      <c r="T463" t="s">
        <v>40</v>
      </c>
      <c r="U463">
        <v>3</v>
      </c>
      <c r="V463">
        <v>2</v>
      </c>
      <c r="W463" t="s">
        <v>31</v>
      </c>
      <c r="X463">
        <v>1</v>
      </c>
      <c r="Y463">
        <v>16</v>
      </c>
      <c r="Z463">
        <v>3</v>
      </c>
      <c r="AA463">
        <v>4</v>
      </c>
      <c r="AB463">
        <v>5</v>
      </c>
      <c r="AC463">
        <v>4</v>
      </c>
    </row>
    <row r="464" spans="1:29" x14ac:dyDescent="0.35">
      <c r="A464">
        <v>34</v>
      </c>
      <c r="B464" t="s">
        <v>32</v>
      </c>
      <c r="C464" t="s">
        <v>27</v>
      </c>
      <c r="D464" s="4">
        <v>5337</v>
      </c>
      <c r="E464">
        <v>10</v>
      </c>
      <c r="F464">
        <v>4</v>
      </c>
      <c r="G464">
        <v>3</v>
      </c>
      <c r="H464" t="s">
        <v>32</v>
      </c>
      <c r="I464">
        <v>4</v>
      </c>
      <c r="J464" t="s">
        <v>35</v>
      </c>
      <c r="K464" s="5">
        <v>0.1</v>
      </c>
      <c r="L464" s="5">
        <v>0.1</v>
      </c>
      <c r="M464" s="6">
        <v>-9.999999999999995E-3</v>
      </c>
      <c r="N464">
        <v>1067.4000000000001</v>
      </c>
      <c r="O464">
        <v>4221</v>
      </c>
      <c r="P464" t="s">
        <v>26</v>
      </c>
      <c r="Q464" t="s">
        <v>27</v>
      </c>
      <c r="R464">
        <v>21</v>
      </c>
      <c r="S464">
        <v>4</v>
      </c>
      <c r="T464" t="s">
        <v>28</v>
      </c>
      <c r="U464">
        <v>4</v>
      </c>
      <c r="V464">
        <v>2</v>
      </c>
      <c r="W464" t="s">
        <v>31</v>
      </c>
      <c r="X464">
        <v>1</v>
      </c>
      <c r="Y464">
        <v>12</v>
      </c>
      <c r="Z464">
        <v>3</v>
      </c>
      <c r="AA464">
        <v>4</v>
      </c>
      <c r="AB464">
        <v>10</v>
      </c>
      <c r="AC464">
        <v>7</v>
      </c>
    </row>
    <row r="465" spans="1:29" x14ac:dyDescent="0.35">
      <c r="A465">
        <v>26</v>
      </c>
      <c r="B465" t="s">
        <v>25</v>
      </c>
      <c r="C465" t="s">
        <v>39</v>
      </c>
      <c r="D465" s="4">
        <v>2340</v>
      </c>
      <c r="E465">
        <v>1</v>
      </c>
      <c r="F465">
        <v>4</v>
      </c>
      <c r="G465">
        <v>1</v>
      </c>
      <c r="H465" t="s">
        <v>25</v>
      </c>
      <c r="I465">
        <v>3</v>
      </c>
      <c r="J465" t="s">
        <v>35</v>
      </c>
      <c r="K465" s="5">
        <v>0.12</v>
      </c>
      <c r="L465" s="5">
        <v>7.0000000000000007E-2</v>
      </c>
      <c r="M465" s="6">
        <v>2.0000000000000004E-2</v>
      </c>
      <c r="N465">
        <v>468</v>
      </c>
      <c r="O465">
        <v>547</v>
      </c>
      <c r="P465" t="s">
        <v>26</v>
      </c>
      <c r="Q465" t="s">
        <v>34</v>
      </c>
      <c r="R465">
        <v>24</v>
      </c>
      <c r="S465">
        <v>3</v>
      </c>
      <c r="T465" t="s">
        <v>49</v>
      </c>
      <c r="U465">
        <v>1</v>
      </c>
      <c r="V465">
        <v>1</v>
      </c>
      <c r="W465" t="s">
        <v>31</v>
      </c>
      <c r="X465">
        <v>1</v>
      </c>
      <c r="Y465">
        <v>18</v>
      </c>
      <c r="Z465">
        <v>3</v>
      </c>
      <c r="AA465">
        <v>2</v>
      </c>
      <c r="AB465">
        <v>1</v>
      </c>
      <c r="AC465">
        <v>0</v>
      </c>
    </row>
    <row r="466" spans="1:29" x14ac:dyDescent="0.35">
      <c r="A466">
        <v>37</v>
      </c>
      <c r="B466" t="s">
        <v>32</v>
      </c>
      <c r="C466" t="s">
        <v>42</v>
      </c>
      <c r="D466" s="4">
        <v>7491</v>
      </c>
      <c r="E466">
        <v>6</v>
      </c>
      <c r="F466">
        <v>4</v>
      </c>
      <c r="G466">
        <v>4</v>
      </c>
      <c r="H466" t="s">
        <v>32</v>
      </c>
      <c r="I466">
        <v>2</v>
      </c>
      <c r="J466" t="s">
        <v>29</v>
      </c>
      <c r="K466" s="5">
        <v>0.13</v>
      </c>
      <c r="L466" s="5">
        <v>0.11</v>
      </c>
      <c r="M466" s="6">
        <v>9.999999999999995E-3</v>
      </c>
      <c r="N466">
        <v>1498.2</v>
      </c>
      <c r="O466">
        <v>1537</v>
      </c>
      <c r="P466" t="s">
        <v>26</v>
      </c>
      <c r="Q466" t="s">
        <v>34</v>
      </c>
      <c r="R466">
        <v>1</v>
      </c>
      <c r="S466">
        <v>3</v>
      </c>
      <c r="T466" t="s">
        <v>49</v>
      </c>
      <c r="U466">
        <v>3</v>
      </c>
      <c r="V466">
        <v>3</v>
      </c>
      <c r="W466" t="s">
        <v>31</v>
      </c>
      <c r="X466">
        <v>4</v>
      </c>
      <c r="Y466">
        <v>17</v>
      </c>
      <c r="Z466">
        <v>3</v>
      </c>
      <c r="AA466">
        <v>4</v>
      </c>
      <c r="AB466">
        <v>12</v>
      </c>
      <c r="AC466">
        <v>5</v>
      </c>
    </row>
    <row r="467" spans="1:29" x14ac:dyDescent="0.35">
      <c r="A467">
        <v>46</v>
      </c>
      <c r="B467" t="s">
        <v>32</v>
      </c>
      <c r="C467" t="s">
        <v>43</v>
      </c>
      <c r="D467" s="4">
        <v>10527</v>
      </c>
      <c r="E467">
        <v>2</v>
      </c>
      <c r="F467">
        <v>3</v>
      </c>
      <c r="G467">
        <v>2</v>
      </c>
      <c r="H467" t="s">
        <v>32</v>
      </c>
      <c r="I467">
        <v>1</v>
      </c>
      <c r="J467" t="s">
        <v>29</v>
      </c>
      <c r="K467" s="5">
        <v>0.14000000000000001</v>
      </c>
      <c r="L467" s="5">
        <v>0.09</v>
      </c>
      <c r="M467" s="6">
        <v>7.9999999999999988E-2</v>
      </c>
      <c r="N467">
        <v>2105.4</v>
      </c>
      <c r="O467">
        <v>4238</v>
      </c>
      <c r="P467" t="s">
        <v>33</v>
      </c>
      <c r="Q467" t="s">
        <v>34</v>
      </c>
      <c r="R467">
        <v>18</v>
      </c>
      <c r="S467">
        <v>1</v>
      </c>
      <c r="T467" t="s">
        <v>40</v>
      </c>
      <c r="U467">
        <v>3</v>
      </c>
      <c r="V467">
        <v>3</v>
      </c>
      <c r="W467" t="s">
        <v>37</v>
      </c>
      <c r="X467">
        <v>5</v>
      </c>
      <c r="Y467">
        <v>11</v>
      </c>
      <c r="Z467">
        <v>3</v>
      </c>
      <c r="AA467">
        <v>4</v>
      </c>
      <c r="AB467">
        <v>28</v>
      </c>
      <c r="AC467">
        <v>2</v>
      </c>
    </row>
    <row r="468" spans="1:29" x14ac:dyDescent="0.35">
      <c r="A468">
        <v>41</v>
      </c>
      <c r="B468" t="s">
        <v>32</v>
      </c>
      <c r="C468" t="s">
        <v>62</v>
      </c>
      <c r="D468" s="4">
        <v>16595</v>
      </c>
      <c r="E468">
        <v>18</v>
      </c>
      <c r="F468">
        <v>1</v>
      </c>
      <c r="G468">
        <v>3</v>
      </c>
      <c r="H468" t="s">
        <v>32</v>
      </c>
      <c r="I468">
        <v>2</v>
      </c>
      <c r="J468" t="s">
        <v>29</v>
      </c>
      <c r="K468" s="5">
        <v>0.1</v>
      </c>
      <c r="L468" s="5">
        <v>0.09</v>
      </c>
      <c r="M468" s="6">
        <v>1.999999999999999E-2</v>
      </c>
      <c r="N468">
        <v>3319</v>
      </c>
      <c r="O468">
        <v>4580</v>
      </c>
      <c r="P468" t="s">
        <v>26</v>
      </c>
      <c r="Q468" t="s">
        <v>27</v>
      </c>
      <c r="R468">
        <v>2</v>
      </c>
      <c r="S468">
        <v>5</v>
      </c>
      <c r="T468" t="s">
        <v>28</v>
      </c>
      <c r="U468">
        <v>3</v>
      </c>
      <c r="V468">
        <v>4</v>
      </c>
      <c r="W468" t="s">
        <v>37</v>
      </c>
      <c r="X468">
        <v>7</v>
      </c>
      <c r="Y468">
        <v>16</v>
      </c>
      <c r="Z468">
        <v>3</v>
      </c>
      <c r="AA468">
        <v>2</v>
      </c>
      <c r="AB468">
        <v>22</v>
      </c>
      <c r="AC468">
        <v>16</v>
      </c>
    </row>
    <row r="469" spans="1:29" x14ac:dyDescent="0.35">
      <c r="A469">
        <v>37</v>
      </c>
      <c r="B469" t="s">
        <v>32</v>
      </c>
      <c r="C469" t="s">
        <v>27</v>
      </c>
      <c r="D469" s="4">
        <v>8834</v>
      </c>
      <c r="E469">
        <v>9</v>
      </c>
      <c r="F469">
        <v>2</v>
      </c>
      <c r="G469">
        <v>3</v>
      </c>
      <c r="H469" t="s">
        <v>32</v>
      </c>
      <c r="I469">
        <v>1</v>
      </c>
      <c r="J469" t="s">
        <v>35</v>
      </c>
      <c r="K469" s="5">
        <v>0.1</v>
      </c>
      <c r="L469" s="5">
        <v>0.09</v>
      </c>
      <c r="M469" s="6">
        <v>6.0000000000000012E-2</v>
      </c>
      <c r="N469">
        <v>1766.8000000000002</v>
      </c>
      <c r="O469">
        <v>2023</v>
      </c>
      <c r="P469" t="s">
        <v>44</v>
      </c>
      <c r="Q469" t="s">
        <v>27</v>
      </c>
      <c r="R469">
        <v>9</v>
      </c>
      <c r="S469">
        <v>4</v>
      </c>
      <c r="T469" t="s">
        <v>40</v>
      </c>
      <c r="U469">
        <v>3</v>
      </c>
      <c r="V469">
        <v>3</v>
      </c>
      <c r="W469" t="s">
        <v>41</v>
      </c>
      <c r="X469">
        <v>1</v>
      </c>
      <c r="Y469">
        <v>13</v>
      </c>
      <c r="Z469">
        <v>3</v>
      </c>
      <c r="AA469">
        <v>4</v>
      </c>
      <c r="AB469">
        <v>9</v>
      </c>
      <c r="AC469">
        <v>5</v>
      </c>
    </row>
    <row r="470" spans="1:29" x14ac:dyDescent="0.35">
      <c r="A470">
        <v>52</v>
      </c>
      <c r="B470" t="s">
        <v>32</v>
      </c>
      <c r="C470" t="s">
        <v>36</v>
      </c>
      <c r="D470" s="4">
        <v>5577</v>
      </c>
      <c r="E470">
        <v>10</v>
      </c>
      <c r="F470">
        <v>1</v>
      </c>
      <c r="G470">
        <v>3</v>
      </c>
      <c r="H470" t="s">
        <v>25</v>
      </c>
      <c r="I470">
        <v>4</v>
      </c>
      <c r="J470" t="s">
        <v>35</v>
      </c>
      <c r="K470" s="5">
        <v>0.14000000000000001</v>
      </c>
      <c r="L470" s="5">
        <v>7.0000000000000007E-2</v>
      </c>
      <c r="M470" s="6">
        <v>-1.0000000000000009E-2</v>
      </c>
      <c r="N470">
        <v>1115.4000000000001</v>
      </c>
      <c r="O470">
        <v>2081</v>
      </c>
      <c r="P470" t="s">
        <v>26</v>
      </c>
      <c r="Q470" t="s">
        <v>34</v>
      </c>
      <c r="R470">
        <v>6</v>
      </c>
      <c r="S470">
        <v>2</v>
      </c>
      <c r="T470" t="s">
        <v>49</v>
      </c>
      <c r="U470">
        <v>3</v>
      </c>
      <c r="V470">
        <v>2</v>
      </c>
      <c r="W470" t="s">
        <v>41</v>
      </c>
      <c r="X470">
        <v>3</v>
      </c>
      <c r="Y470">
        <v>12</v>
      </c>
      <c r="Z470">
        <v>3</v>
      </c>
      <c r="AA470">
        <v>2</v>
      </c>
      <c r="AB470">
        <v>18</v>
      </c>
      <c r="AC470">
        <v>9</v>
      </c>
    </row>
    <row r="471" spans="1:29" x14ac:dyDescent="0.35">
      <c r="A471">
        <v>32</v>
      </c>
      <c r="B471" t="s">
        <v>25</v>
      </c>
      <c r="C471" t="s">
        <v>27</v>
      </c>
      <c r="D471" s="4">
        <v>4707</v>
      </c>
      <c r="E471">
        <v>4</v>
      </c>
      <c r="F471">
        <v>3</v>
      </c>
      <c r="G471">
        <v>3</v>
      </c>
      <c r="H471" t="s">
        <v>32</v>
      </c>
      <c r="I471">
        <v>4</v>
      </c>
      <c r="J471" t="s">
        <v>35</v>
      </c>
      <c r="K471" s="5">
        <v>0.1</v>
      </c>
      <c r="L471" s="5">
        <v>0.09</v>
      </c>
      <c r="M471" s="6">
        <v>0.06</v>
      </c>
      <c r="N471">
        <v>941.40000000000009</v>
      </c>
      <c r="O471">
        <v>3004</v>
      </c>
      <c r="P471" t="s">
        <v>44</v>
      </c>
      <c r="Q471" t="s">
        <v>27</v>
      </c>
      <c r="R471">
        <v>11</v>
      </c>
      <c r="S471">
        <v>4</v>
      </c>
      <c r="T471" t="s">
        <v>38</v>
      </c>
      <c r="U471">
        <v>4</v>
      </c>
      <c r="V471">
        <v>2</v>
      </c>
      <c r="W471" t="s">
        <v>37</v>
      </c>
      <c r="X471">
        <v>8</v>
      </c>
      <c r="Y471">
        <v>12</v>
      </c>
      <c r="Z471">
        <v>3</v>
      </c>
      <c r="AA471">
        <v>4</v>
      </c>
      <c r="AB471">
        <v>6</v>
      </c>
      <c r="AC471">
        <v>2</v>
      </c>
    </row>
    <row r="472" spans="1:29" x14ac:dyDescent="0.35">
      <c r="A472">
        <v>24</v>
      </c>
      <c r="B472" t="s">
        <v>32</v>
      </c>
      <c r="C472" t="s">
        <v>46</v>
      </c>
      <c r="D472" s="4">
        <v>2400</v>
      </c>
      <c r="E472">
        <v>2</v>
      </c>
      <c r="F472">
        <v>4</v>
      </c>
      <c r="G472">
        <v>3</v>
      </c>
      <c r="H472" t="s">
        <v>32</v>
      </c>
      <c r="I472">
        <v>4</v>
      </c>
      <c r="J472" t="s">
        <v>35</v>
      </c>
      <c r="K472" s="5">
        <v>0.1</v>
      </c>
      <c r="L472" s="5">
        <v>0.09</v>
      </c>
      <c r="M472" s="6">
        <v>0.03</v>
      </c>
      <c r="N472">
        <v>480</v>
      </c>
      <c r="O472">
        <v>2077</v>
      </c>
      <c r="P472" t="s">
        <v>33</v>
      </c>
      <c r="Q472" t="s">
        <v>27</v>
      </c>
      <c r="R472">
        <v>24</v>
      </c>
      <c r="S472">
        <v>3</v>
      </c>
      <c r="T472" t="s">
        <v>40</v>
      </c>
      <c r="U472">
        <v>3</v>
      </c>
      <c r="V472">
        <v>1</v>
      </c>
      <c r="W472" t="s">
        <v>37</v>
      </c>
      <c r="X472">
        <v>0</v>
      </c>
      <c r="Y472">
        <v>13</v>
      </c>
      <c r="Z472">
        <v>3</v>
      </c>
      <c r="AA472">
        <v>3</v>
      </c>
      <c r="AB472">
        <v>3</v>
      </c>
      <c r="AC472">
        <v>2</v>
      </c>
    </row>
    <row r="473" spans="1:29" x14ac:dyDescent="0.35">
      <c r="A473">
        <v>38</v>
      </c>
      <c r="B473" t="s">
        <v>32</v>
      </c>
      <c r="C473" t="s">
        <v>43</v>
      </c>
      <c r="D473" s="4">
        <v>9824</v>
      </c>
      <c r="E473">
        <v>1</v>
      </c>
      <c r="F473">
        <v>3</v>
      </c>
      <c r="G473">
        <v>3</v>
      </c>
      <c r="H473" t="s">
        <v>32</v>
      </c>
      <c r="I473">
        <v>3</v>
      </c>
      <c r="J473" t="s">
        <v>29</v>
      </c>
      <c r="K473" s="5">
        <v>0.14000000000000001</v>
      </c>
      <c r="L473" s="5">
        <v>0.09</v>
      </c>
      <c r="M473" s="6">
        <v>3.9999999999999994E-2</v>
      </c>
      <c r="N473">
        <v>1964.8000000000002</v>
      </c>
      <c r="O473">
        <v>4546</v>
      </c>
      <c r="P473" t="s">
        <v>26</v>
      </c>
      <c r="Q473" t="s">
        <v>34</v>
      </c>
      <c r="R473">
        <v>10</v>
      </c>
      <c r="S473">
        <v>3</v>
      </c>
      <c r="T473" t="s">
        <v>40</v>
      </c>
      <c r="U473">
        <v>3</v>
      </c>
      <c r="V473">
        <v>2</v>
      </c>
      <c r="W473" t="s">
        <v>37</v>
      </c>
      <c r="X473">
        <v>3</v>
      </c>
      <c r="Y473">
        <v>19</v>
      </c>
      <c r="Z473">
        <v>3</v>
      </c>
      <c r="AA473">
        <v>3</v>
      </c>
      <c r="AB473">
        <v>18</v>
      </c>
      <c r="AC473">
        <v>0</v>
      </c>
    </row>
    <row r="474" spans="1:29" x14ac:dyDescent="0.35">
      <c r="A474">
        <v>37</v>
      </c>
      <c r="B474" t="s">
        <v>32</v>
      </c>
      <c r="C474" t="s">
        <v>42</v>
      </c>
      <c r="D474" s="4">
        <v>6447</v>
      </c>
      <c r="E474">
        <v>6</v>
      </c>
      <c r="F474">
        <v>2</v>
      </c>
      <c r="G474">
        <v>2</v>
      </c>
      <c r="H474" t="s">
        <v>32</v>
      </c>
      <c r="I474">
        <v>2</v>
      </c>
      <c r="J474" t="s">
        <v>29</v>
      </c>
      <c r="K474" s="5">
        <v>0.08</v>
      </c>
      <c r="L474" s="5">
        <v>7.0000000000000007E-2</v>
      </c>
      <c r="M474" s="6">
        <v>6.0000000000000012E-2</v>
      </c>
      <c r="N474">
        <v>1289.4000000000001</v>
      </c>
      <c r="O474">
        <v>4161</v>
      </c>
      <c r="P474" t="s">
        <v>26</v>
      </c>
      <c r="Q474" t="s">
        <v>34</v>
      </c>
      <c r="R474">
        <v>1</v>
      </c>
      <c r="S474">
        <v>4</v>
      </c>
      <c r="T474" t="s">
        <v>28</v>
      </c>
      <c r="U474">
        <v>3</v>
      </c>
      <c r="V474">
        <v>2</v>
      </c>
      <c r="W474" t="s">
        <v>37</v>
      </c>
      <c r="X474">
        <v>6</v>
      </c>
      <c r="Y474">
        <v>12</v>
      </c>
      <c r="Z474">
        <v>3</v>
      </c>
      <c r="AA474">
        <v>2</v>
      </c>
      <c r="AB474">
        <v>8</v>
      </c>
      <c r="AC474">
        <v>5</v>
      </c>
    </row>
    <row r="475" spans="1:29" x14ac:dyDescent="0.35">
      <c r="A475">
        <v>49</v>
      </c>
      <c r="B475" t="s">
        <v>32</v>
      </c>
      <c r="C475" t="s">
        <v>63</v>
      </c>
      <c r="D475" s="4">
        <v>19502</v>
      </c>
      <c r="E475">
        <v>31</v>
      </c>
      <c r="F475">
        <v>3</v>
      </c>
      <c r="G475">
        <v>3</v>
      </c>
      <c r="H475" t="s">
        <v>25</v>
      </c>
      <c r="I475">
        <v>4</v>
      </c>
      <c r="J475" t="s">
        <v>35</v>
      </c>
      <c r="K475" s="5">
        <v>0.1</v>
      </c>
      <c r="L475" s="5">
        <v>0.1</v>
      </c>
      <c r="M475" s="6">
        <v>3.0000000000000013E-2</v>
      </c>
      <c r="N475">
        <v>3900.4</v>
      </c>
      <c r="O475">
        <v>3276</v>
      </c>
      <c r="P475" t="s">
        <v>26</v>
      </c>
      <c r="Q475" t="s">
        <v>34</v>
      </c>
      <c r="R475">
        <v>18</v>
      </c>
      <c r="S475">
        <v>4</v>
      </c>
      <c r="T475" t="s">
        <v>28</v>
      </c>
      <c r="U475">
        <v>2</v>
      </c>
      <c r="V475">
        <v>5</v>
      </c>
      <c r="W475" t="s">
        <v>41</v>
      </c>
      <c r="X475">
        <v>1</v>
      </c>
      <c r="Y475">
        <v>17</v>
      </c>
      <c r="Z475">
        <v>3</v>
      </c>
      <c r="AA475">
        <v>3</v>
      </c>
      <c r="AB475">
        <v>31</v>
      </c>
      <c r="AC475">
        <v>9</v>
      </c>
    </row>
    <row r="476" spans="1:29" x14ac:dyDescent="0.35">
      <c r="A476">
        <v>24</v>
      </c>
      <c r="B476" t="s">
        <v>32</v>
      </c>
      <c r="C476" t="s">
        <v>36</v>
      </c>
      <c r="D476" s="4">
        <v>2725</v>
      </c>
      <c r="E476">
        <v>6</v>
      </c>
      <c r="F476">
        <v>4</v>
      </c>
      <c r="G476">
        <v>3</v>
      </c>
      <c r="H476" t="s">
        <v>25</v>
      </c>
      <c r="I476">
        <v>2</v>
      </c>
      <c r="J476" t="s">
        <v>35</v>
      </c>
      <c r="K476" s="5">
        <v>0.12</v>
      </c>
      <c r="L476" s="5">
        <v>0.11</v>
      </c>
      <c r="M476" s="6">
        <v>2.0000000000000004E-2</v>
      </c>
      <c r="N476">
        <v>545</v>
      </c>
      <c r="O476">
        <v>2891</v>
      </c>
      <c r="P476" t="s">
        <v>26</v>
      </c>
      <c r="Q476" t="s">
        <v>34</v>
      </c>
      <c r="R476">
        <v>23</v>
      </c>
      <c r="S476">
        <v>3</v>
      </c>
      <c r="T476" t="s">
        <v>40</v>
      </c>
      <c r="U476">
        <v>4</v>
      </c>
      <c r="V476">
        <v>1</v>
      </c>
      <c r="W476" t="s">
        <v>37</v>
      </c>
      <c r="X476">
        <v>1</v>
      </c>
      <c r="Y476">
        <v>11</v>
      </c>
      <c r="Z476">
        <v>3</v>
      </c>
      <c r="AA476">
        <v>2</v>
      </c>
      <c r="AB476">
        <v>6</v>
      </c>
      <c r="AC476">
        <v>5</v>
      </c>
    </row>
    <row r="477" spans="1:29" x14ac:dyDescent="0.35">
      <c r="A477">
        <v>26</v>
      </c>
      <c r="B477" t="s">
        <v>32</v>
      </c>
      <c r="C477" t="s">
        <v>27</v>
      </c>
      <c r="D477" s="4">
        <v>6272</v>
      </c>
      <c r="E477">
        <v>5</v>
      </c>
      <c r="F477">
        <v>2</v>
      </c>
      <c r="G477">
        <v>4</v>
      </c>
      <c r="H477" t="s">
        <v>32</v>
      </c>
      <c r="I477">
        <v>1</v>
      </c>
      <c r="J477" t="s">
        <v>35</v>
      </c>
      <c r="K477" s="5">
        <v>0.11</v>
      </c>
      <c r="L477" s="5">
        <v>0.08</v>
      </c>
      <c r="M477" s="6">
        <v>9.999999999999995E-3</v>
      </c>
      <c r="N477">
        <v>1254.4000000000001</v>
      </c>
      <c r="O477">
        <v>2022</v>
      </c>
      <c r="P477" t="s">
        <v>26</v>
      </c>
      <c r="Q477" t="s">
        <v>27</v>
      </c>
      <c r="R477">
        <v>28</v>
      </c>
      <c r="S477">
        <v>2</v>
      </c>
      <c r="T477" t="s">
        <v>48</v>
      </c>
      <c r="U477">
        <v>3</v>
      </c>
      <c r="V477">
        <v>2</v>
      </c>
      <c r="W477" t="s">
        <v>37</v>
      </c>
      <c r="X477">
        <v>1</v>
      </c>
      <c r="Y477">
        <v>20</v>
      </c>
      <c r="Z477">
        <v>4</v>
      </c>
      <c r="AA477">
        <v>4</v>
      </c>
      <c r="AB477">
        <v>6</v>
      </c>
      <c r="AC477">
        <v>3</v>
      </c>
    </row>
    <row r="478" spans="1:29" x14ac:dyDescent="0.35">
      <c r="A478">
        <v>24</v>
      </c>
      <c r="B478" t="s">
        <v>32</v>
      </c>
      <c r="C478" t="s">
        <v>39</v>
      </c>
      <c r="D478" s="4">
        <v>2127</v>
      </c>
      <c r="E478">
        <v>1</v>
      </c>
      <c r="F478">
        <v>2</v>
      </c>
      <c r="G478">
        <v>3</v>
      </c>
      <c r="H478" t="s">
        <v>32</v>
      </c>
      <c r="I478">
        <v>4</v>
      </c>
      <c r="J478" t="s">
        <v>35</v>
      </c>
      <c r="K478" s="5">
        <v>0.13</v>
      </c>
      <c r="L478" s="5">
        <v>0.11</v>
      </c>
      <c r="M478" s="6">
        <v>1.999999999999999E-2</v>
      </c>
      <c r="N478">
        <v>425.40000000000003</v>
      </c>
      <c r="O478">
        <v>1537</v>
      </c>
      <c r="P478" t="s">
        <v>26</v>
      </c>
      <c r="Q478" t="s">
        <v>34</v>
      </c>
      <c r="R478">
        <v>17</v>
      </c>
      <c r="S478">
        <v>2</v>
      </c>
      <c r="T478" t="s">
        <v>38</v>
      </c>
      <c r="U478">
        <v>2</v>
      </c>
      <c r="V478">
        <v>1</v>
      </c>
      <c r="W478" t="s">
        <v>37</v>
      </c>
      <c r="X478">
        <v>1</v>
      </c>
      <c r="Y478">
        <v>21</v>
      </c>
      <c r="Z478">
        <v>4</v>
      </c>
      <c r="AA478">
        <v>4</v>
      </c>
      <c r="AB478">
        <v>1</v>
      </c>
      <c r="AC478">
        <v>0</v>
      </c>
    </row>
    <row r="479" spans="1:29" x14ac:dyDescent="0.35">
      <c r="A479">
        <v>50</v>
      </c>
      <c r="B479" t="s">
        <v>32</v>
      </c>
      <c r="C479" t="s">
        <v>62</v>
      </c>
      <c r="D479" s="4">
        <v>18200</v>
      </c>
      <c r="E479">
        <v>32</v>
      </c>
      <c r="F479">
        <v>2</v>
      </c>
      <c r="G479">
        <v>3</v>
      </c>
      <c r="H479" t="s">
        <v>32</v>
      </c>
      <c r="I479">
        <v>1</v>
      </c>
      <c r="J479" t="s">
        <v>35</v>
      </c>
      <c r="K479" s="5">
        <v>0.08</v>
      </c>
      <c r="L479" s="5">
        <v>0.11</v>
      </c>
      <c r="M479" s="6">
        <v>9.999999999999995E-3</v>
      </c>
      <c r="N479">
        <v>3640</v>
      </c>
      <c r="O479">
        <v>2703</v>
      </c>
      <c r="P479" t="s">
        <v>33</v>
      </c>
      <c r="Q479" t="s">
        <v>50</v>
      </c>
      <c r="R479">
        <v>3</v>
      </c>
      <c r="S479">
        <v>3</v>
      </c>
      <c r="T479" t="s">
        <v>40</v>
      </c>
      <c r="U479">
        <v>3</v>
      </c>
      <c r="V479">
        <v>5</v>
      </c>
      <c r="W479" t="s">
        <v>37</v>
      </c>
      <c r="X479">
        <v>1</v>
      </c>
      <c r="Y479">
        <v>11</v>
      </c>
      <c r="Z479">
        <v>3</v>
      </c>
      <c r="AA479">
        <v>3</v>
      </c>
      <c r="AB479">
        <v>32</v>
      </c>
      <c r="AC479">
        <v>5</v>
      </c>
    </row>
    <row r="480" spans="1:29" x14ac:dyDescent="0.35">
      <c r="A480">
        <v>25</v>
      </c>
      <c r="B480" t="s">
        <v>32</v>
      </c>
      <c r="C480" t="s">
        <v>46</v>
      </c>
      <c r="D480" s="4">
        <v>2096</v>
      </c>
      <c r="E480">
        <v>7</v>
      </c>
      <c r="F480">
        <v>3</v>
      </c>
      <c r="G480">
        <v>3</v>
      </c>
      <c r="H480" t="s">
        <v>32</v>
      </c>
      <c r="I480">
        <v>2</v>
      </c>
      <c r="J480" t="s">
        <v>35</v>
      </c>
      <c r="K480" s="5">
        <v>0.13</v>
      </c>
      <c r="L480" s="5">
        <v>0.11</v>
      </c>
      <c r="M480" s="6">
        <v>5.0000000000000017E-2</v>
      </c>
      <c r="N480">
        <v>419.20000000000005</v>
      </c>
      <c r="O480">
        <v>4585</v>
      </c>
      <c r="P480" t="s">
        <v>26</v>
      </c>
      <c r="Q480" t="s">
        <v>27</v>
      </c>
      <c r="R480">
        <v>13</v>
      </c>
      <c r="S480">
        <v>1</v>
      </c>
      <c r="T480" t="s">
        <v>40</v>
      </c>
      <c r="U480">
        <v>3</v>
      </c>
      <c r="V480">
        <v>1</v>
      </c>
      <c r="W480" t="s">
        <v>37</v>
      </c>
      <c r="X480">
        <v>1</v>
      </c>
      <c r="Y480">
        <v>11</v>
      </c>
      <c r="Z480">
        <v>3</v>
      </c>
      <c r="AA480">
        <v>3</v>
      </c>
      <c r="AB480">
        <v>7</v>
      </c>
      <c r="AC480">
        <v>4</v>
      </c>
    </row>
    <row r="481" spans="1:29" x14ac:dyDescent="0.35">
      <c r="A481">
        <v>24</v>
      </c>
      <c r="B481" t="s">
        <v>25</v>
      </c>
      <c r="C481" t="s">
        <v>39</v>
      </c>
      <c r="D481" s="4">
        <v>2886</v>
      </c>
      <c r="E481">
        <v>6</v>
      </c>
      <c r="F481">
        <v>3</v>
      </c>
      <c r="G481">
        <v>3</v>
      </c>
      <c r="H481" t="s">
        <v>25</v>
      </c>
      <c r="I481">
        <v>1</v>
      </c>
      <c r="J481" t="s">
        <v>29</v>
      </c>
      <c r="K481" s="5">
        <v>0.11</v>
      </c>
      <c r="L481" s="5">
        <v>0.11</v>
      </c>
      <c r="M481" s="6">
        <v>0.06</v>
      </c>
      <c r="N481">
        <v>577.20000000000005</v>
      </c>
      <c r="O481">
        <v>2747</v>
      </c>
      <c r="P481" t="s">
        <v>33</v>
      </c>
      <c r="Q481" t="s">
        <v>34</v>
      </c>
      <c r="R481">
        <v>7</v>
      </c>
      <c r="S481">
        <v>3</v>
      </c>
      <c r="T481" t="s">
        <v>28</v>
      </c>
      <c r="U481">
        <v>3</v>
      </c>
      <c r="V481">
        <v>1</v>
      </c>
      <c r="W481" t="s">
        <v>37</v>
      </c>
      <c r="X481">
        <v>1</v>
      </c>
      <c r="Y481">
        <v>16</v>
      </c>
      <c r="Z481">
        <v>3</v>
      </c>
      <c r="AA481">
        <v>4</v>
      </c>
      <c r="AB481">
        <v>6</v>
      </c>
      <c r="AC481">
        <v>3</v>
      </c>
    </row>
    <row r="482" spans="1:29" x14ac:dyDescent="0.35">
      <c r="A482">
        <v>30</v>
      </c>
      <c r="B482" t="s">
        <v>25</v>
      </c>
      <c r="C482" t="s">
        <v>46</v>
      </c>
      <c r="D482" s="4">
        <v>2033</v>
      </c>
      <c r="E482">
        <v>1</v>
      </c>
      <c r="F482">
        <v>1</v>
      </c>
      <c r="G482">
        <v>4</v>
      </c>
      <c r="H482" t="s">
        <v>32</v>
      </c>
      <c r="I482">
        <v>2</v>
      </c>
      <c r="J482" t="s">
        <v>35</v>
      </c>
      <c r="K482" s="5">
        <v>0.1</v>
      </c>
      <c r="L482" s="5">
        <v>0.08</v>
      </c>
      <c r="M482" s="6">
        <v>2.0000000000000004E-2</v>
      </c>
      <c r="N482">
        <v>406.6</v>
      </c>
      <c r="O482">
        <v>1035</v>
      </c>
      <c r="P482" t="s">
        <v>33</v>
      </c>
      <c r="Q482" t="s">
        <v>27</v>
      </c>
      <c r="R482">
        <v>12</v>
      </c>
      <c r="S482">
        <v>4</v>
      </c>
      <c r="T482" t="s">
        <v>28</v>
      </c>
      <c r="U482">
        <v>2</v>
      </c>
      <c r="V482">
        <v>1</v>
      </c>
      <c r="W482" t="s">
        <v>37</v>
      </c>
      <c r="X482">
        <v>1</v>
      </c>
      <c r="Y482">
        <v>18</v>
      </c>
      <c r="Z482">
        <v>3</v>
      </c>
      <c r="AA482">
        <v>3</v>
      </c>
      <c r="AB482">
        <v>1</v>
      </c>
      <c r="AC482">
        <v>0</v>
      </c>
    </row>
    <row r="483" spans="1:29" x14ac:dyDescent="0.35">
      <c r="A483">
        <v>34</v>
      </c>
      <c r="B483" t="s">
        <v>32</v>
      </c>
      <c r="C483" t="s">
        <v>36</v>
      </c>
      <c r="D483" s="4">
        <v>3622</v>
      </c>
      <c r="E483">
        <v>6</v>
      </c>
      <c r="F483">
        <v>4</v>
      </c>
      <c r="G483">
        <v>3</v>
      </c>
      <c r="H483" t="s">
        <v>25</v>
      </c>
      <c r="I483">
        <v>2</v>
      </c>
      <c r="J483" t="s">
        <v>35</v>
      </c>
      <c r="K483" s="5">
        <v>0.1</v>
      </c>
      <c r="L483" s="5">
        <v>7.0000000000000007E-2</v>
      </c>
      <c r="M483" s="6">
        <v>9.999999999999995E-3</v>
      </c>
      <c r="N483">
        <v>724.40000000000009</v>
      </c>
      <c r="O483">
        <v>789</v>
      </c>
      <c r="P483" t="s">
        <v>26</v>
      </c>
      <c r="Q483" t="s">
        <v>34</v>
      </c>
      <c r="R483">
        <v>1</v>
      </c>
      <c r="S483">
        <v>2</v>
      </c>
      <c r="T483" t="s">
        <v>28</v>
      </c>
      <c r="U483">
        <v>2</v>
      </c>
      <c r="V483">
        <v>1</v>
      </c>
      <c r="W483" t="s">
        <v>37</v>
      </c>
      <c r="X483">
        <v>1</v>
      </c>
      <c r="Y483">
        <v>13</v>
      </c>
      <c r="Z483">
        <v>3</v>
      </c>
      <c r="AA483">
        <v>4</v>
      </c>
      <c r="AB483">
        <v>6</v>
      </c>
      <c r="AC483">
        <v>5</v>
      </c>
    </row>
    <row r="484" spans="1:29" x14ac:dyDescent="0.35">
      <c r="A484">
        <v>31</v>
      </c>
      <c r="B484" t="s">
        <v>25</v>
      </c>
      <c r="C484" t="s">
        <v>27</v>
      </c>
      <c r="D484" s="4">
        <v>4233</v>
      </c>
      <c r="E484">
        <v>3</v>
      </c>
      <c r="F484">
        <v>1</v>
      </c>
      <c r="G484">
        <v>1</v>
      </c>
      <c r="H484" t="s">
        <v>32</v>
      </c>
      <c r="I484">
        <v>2</v>
      </c>
      <c r="J484" t="s">
        <v>35</v>
      </c>
      <c r="K484" s="5">
        <v>0.12</v>
      </c>
      <c r="L484" s="5">
        <v>0.1</v>
      </c>
      <c r="M484" s="6">
        <v>9.999999999999995E-3</v>
      </c>
      <c r="N484">
        <v>846.6</v>
      </c>
      <c r="O484">
        <v>3589</v>
      </c>
      <c r="P484" t="s">
        <v>26</v>
      </c>
      <c r="Q484" t="s">
        <v>27</v>
      </c>
      <c r="R484">
        <v>13</v>
      </c>
      <c r="S484">
        <v>4</v>
      </c>
      <c r="T484" t="s">
        <v>40</v>
      </c>
      <c r="U484">
        <v>3</v>
      </c>
      <c r="V484">
        <v>2</v>
      </c>
      <c r="W484" t="s">
        <v>41</v>
      </c>
      <c r="X484">
        <v>2</v>
      </c>
      <c r="Y484">
        <v>17</v>
      </c>
      <c r="Z484">
        <v>3</v>
      </c>
      <c r="AA484">
        <v>3</v>
      </c>
      <c r="AB484">
        <v>9</v>
      </c>
      <c r="AC484">
        <v>1</v>
      </c>
    </row>
    <row r="485" spans="1:29" x14ac:dyDescent="0.35">
      <c r="A485">
        <v>35</v>
      </c>
      <c r="B485" t="s">
        <v>32</v>
      </c>
      <c r="C485" t="s">
        <v>39</v>
      </c>
      <c r="D485" s="4">
        <v>3681</v>
      </c>
      <c r="E485">
        <v>3</v>
      </c>
      <c r="F485">
        <v>4</v>
      </c>
      <c r="G485">
        <v>3</v>
      </c>
      <c r="H485" t="s">
        <v>32</v>
      </c>
      <c r="I485">
        <v>1</v>
      </c>
      <c r="J485" t="s">
        <v>35</v>
      </c>
      <c r="K485" s="5">
        <v>0.14000000000000001</v>
      </c>
      <c r="L485" s="5">
        <v>0.09</v>
      </c>
      <c r="M485" s="6">
        <v>4.0000000000000008E-2</v>
      </c>
      <c r="N485">
        <v>736.2</v>
      </c>
      <c r="O485">
        <v>2938</v>
      </c>
      <c r="P485" t="s">
        <v>26</v>
      </c>
      <c r="Q485" t="s">
        <v>34</v>
      </c>
      <c r="R485">
        <v>25</v>
      </c>
      <c r="S485">
        <v>2</v>
      </c>
      <c r="T485" t="s">
        <v>38</v>
      </c>
      <c r="U485">
        <v>2</v>
      </c>
      <c r="V485">
        <v>2</v>
      </c>
      <c r="W485" t="s">
        <v>31</v>
      </c>
      <c r="X485">
        <v>4</v>
      </c>
      <c r="Y485">
        <v>14</v>
      </c>
      <c r="Z485">
        <v>3</v>
      </c>
      <c r="AA485">
        <v>4</v>
      </c>
      <c r="AB485">
        <v>9</v>
      </c>
      <c r="AC485">
        <v>2</v>
      </c>
    </row>
    <row r="486" spans="1:29" x14ac:dyDescent="0.35">
      <c r="A486">
        <v>31</v>
      </c>
      <c r="B486" t="s">
        <v>32</v>
      </c>
      <c r="C486" t="s">
        <v>27</v>
      </c>
      <c r="D486" s="4">
        <v>5460</v>
      </c>
      <c r="E486">
        <v>7</v>
      </c>
      <c r="F486">
        <v>4</v>
      </c>
      <c r="G486">
        <v>4</v>
      </c>
      <c r="H486" t="s">
        <v>32</v>
      </c>
      <c r="I486">
        <v>1</v>
      </c>
      <c r="J486" t="s">
        <v>35</v>
      </c>
      <c r="K486" s="5">
        <v>0.13</v>
      </c>
      <c r="L486" s="5">
        <v>0.09</v>
      </c>
      <c r="M486" s="6">
        <v>0.03</v>
      </c>
      <c r="N486">
        <v>1092</v>
      </c>
      <c r="O486">
        <v>1191</v>
      </c>
      <c r="P486" t="s">
        <v>26</v>
      </c>
      <c r="Q486" t="s">
        <v>27</v>
      </c>
      <c r="R486">
        <v>6</v>
      </c>
      <c r="S486">
        <v>4</v>
      </c>
      <c r="T486" t="s">
        <v>40</v>
      </c>
      <c r="U486">
        <v>4</v>
      </c>
      <c r="V486">
        <v>2</v>
      </c>
      <c r="W486" t="s">
        <v>41</v>
      </c>
      <c r="X486">
        <v>4</v>
      </c>
      <c r="Y486">
        <v>22</v>
      </c>
      <c r="Z486">
        <v>4</v>
      </c>
      <c r="AA486">
        <v>4</v>
      </c>
      <c r="AB486">
        <v>13</v>
      </c>
      <c r="AC486">
        <v>7</v>
      </c>
    </row>
    <row r="487" spans="1:29" x14ac:dyDescent="0.35">
      <c r="A487">
        <v>27</v>
      </c>
      <c r="B487" t="s">
        <v>32</v>
      </c>
      <c r="C487" t="s">
        <v>36</v>
      </c>
      <c r="D487" s="4">
        <v>2187</v>
      </c>
      <c r="E487">
        <v>5</v>
      </c>
      <c r="F487">
        <v>3</v>
      </c>
      <c r="G487">
        <v>2</v>
      </c>
      <c r="H487" t="s">
        <v>32</v>
      </c>
      <c r="I487">
        <v>1</v>
      </c>
      <c r="J487" t="s">
        <v>29</v>
      </c>
      <c r="K487" s="5">
        <v>0.14000000000000001</v>
      </c>
      <c r="L487" s="5">
        <v>0.11</v>
      </c>
      <c r="M487" s="6">
        <v>-2.0000000000000004E-2</v>
      </c>
      <c r="N487">
        <v>437.40000000000003</v>
      </c>
      <c r="O487">
        <v>2384</v>
      </c>
      <c r="P487" t="s">
        <v>26</v>
      </c>
      <c r="Q487" t="s">
        <v>34</v>
      </c>
      <c r="R487">
        <v>6</v>
      </c>
      <c r="S487">
        <v>4</v>
      </c>
      <c r="T487" t="s">
        <v>40</v>
      </c>
      <c r="U487">
        <v>2</v>
      </c>
      <c r="V487">
        <v>1</v>
      </c>
      <c r="W487" t="s">
        <v>41</v>
      </c>
      <c r="X487">
        <v>0</v>
      </c>
      <c r="Y487">
        <v>12</v>
      </c>
      <c r="Z487">
        <v>3</v>
      </c>
      <c r="AA487">
        <v>3</v>
      </c>
      <c r="AB487">
        <v>6</v>
      </c>
      <c r="AC487">
        <v>3</v>
      </c>
    </row>
    <row r="488" spans="1:29" x14ac:dyDescent="0.35">
      <c r="A488">
        <v>37</v>
      </c>
      <c r="B488" t="s">
        <v>32</v>
      </c>
      <c r="C488" t="s">
        <v>27</v>
      </c>
      <c r="D488" s="4">
        <v>9602</v>
      </c>
      <c r="E488">
        <v>3</v>
      </c>
      <c r="F488">
        <v>3</v>
      </c>
      <c r="G488">
        <v>2</v>
      </c>
      <c r="H488" t="s">
        <v>25</v>
      </c>
      <c r="I488">
        <v>4</v>
      </c>
      <c r="J488" t="s">
        <v>35</v>
      </c>
      <c r="K488" s="5">
        <v>0.15</v>
      </c>
      <c r="L488" s="5">
        <v>0.09</v>
      </c>
      <c r="M488" s="6">
        <v>3.9999999999999994E-2</v>
      </c>
      <c r="N488">
        <v>1920.4</v>
      </c>
      <c r="O488">
        <v>1539</v>
      </c>
      <c r="P488" t="s">
        <v>26</v>
      </c>
      <c r="Q488" t="s">
        <v>27</v>
      </c>
      <c r="R488">
        <v>2</v>
      </c>
      <c r="S488">
        <v>3</v>
      </c>
      <c r="T488" t="s">
        <v>48</v>
      </c>
      <c r="U488">
        <v>3</v>
      </c>
      <c r="V488">
        <v>2</v>
      </c>
      <c r="W488" t="s">
        <v>37</v>
      </c>
      <c r="X488">
        <v>4</v>
      </c>
      <c r="Y488">
        <v>11</v>
      </c>
      <c r="Z488">
        <v>3</v>
      </c>
      <c r="AA488">
        <v>3</v>
      </c>
      <c r="AB488">
        <v>17</v>
      </c>
      <c r="AC488">
        <v>0</v>
      </c>
    </row>
    <row r="489" spans="1:29" x14ac:dyDescent="0.35">
      <c r="A489">
        <v>20</v>
      </c>
      <c r="B489" t="s">
        <v>32</v>
      </c>
      <c r="C489" t="s">
        <v>36</v>
      </c>
      <c r="D489" s="4">
        <v>2836</v>
      </c>
      <c r="E489">
        <v>1</v>
      </c>
      <c r="F489">
        <v>2</v>
      </c>
      <c r="G489">
        <v>4</v>
      </c>
      <c r="H489" t="s">
        <v>32</v>
      </c>
      <c r="I489">
        <v>4</v>
      </c>
      <c r="J489" t="s">
        <v>29</v>
      </c>
      <c r="K489" s="5">
        <v>0.1</v>
      </c>
      <c r="L489" s="5">
        <v>0.11</v>
      </c>
      <c r="M489" s="6">
        <v>-1.0000000000000009E-2</v>
      </c>
      <c r="N489">
        <v>567.20000000000005</v>
      </c>
      <c r="O489">
        <v>600</v>
      </c>
      <c r="P489" t="s">
        <v>26</v>
      </c>
      <c r="Q489" t="s">
        <v>34</v>
      </c>
      <c r="R489">
        <v>1</v>
      </c>
      <c r="S489">
        <v>3</v>
      </c>
      <c r="T489" t="s">
        <v>28</v>
      </c>
      <c r="U489">
        <v>2</v>
      </c>
      <c r="V489">
        <v>1</v>
      </c>
      <c r="W489" t="s">
        <v>31</v>
      </c>
      <c r="X489">
        <v>1</v>
      </c>
      <c r="Y489">
        <v>13</v>
      </c>
      <c r="Z489">
        <v>3</v>
      </c>
      <c r="AA489">
        <v>4</v>
      </c>
      <c r="AB489">
        <v>1</v>
      </c>
      <c r="AC489">
        <v>0</v>
      </c>
    </row>
    <row r="490" spans="1:29" x14ac:dyDescent="0.35">
      <c r="A490">
        <v>42</v>
      </c>
      <c r="B490" t="s">
        <v>32</v>
      </c>
      <c r="C490" t="s">
        <v>43</v>
      </c>
      <c r="D490" s="4">
        <v>4089</v>
      </c>
      <c r="E490">
        <v>10</v>
      </c>
      <c r="F490">
        <v>4</v>
      </c>
      <c r="G490">
        <v>3</v>
      </c>
      <c r="H490" t="s">
        <v>32</v>
      </c>
      <c r="I490">
        <v>3</v>
      </c>
      <c r="J490" t="s">
        <v>29</v>
      </c>
      <c r="K490" s="5">
        <v>0.08</v>
      </c>
      <c r="L490" s="5">
        <v>0.09</v>
      </c>
      <c r="M490" s="6">
        <v>9.999999999999995E-3</v>
      </c>
      <c r="N490">
        <v>817.80000000000007</v>
      </c>
      <c r="O490">
        <v>1491</v>
      </c>
      <c r="P490" t="s">
        <v>26</v>
      </c>
      <c r="Q490" t="s">
        <v>34</v>
      </c>
      <c r="R490">
        <v>2</v>
      </c>
      <c r="S490">
        <v>4</v>
      </c>
      <c r="T490" t="s">
        <v>28</v>
      </c>
      <c r="U490">
        <v>3</v>
      </c>
      <c r="V490">
        <v>2</v>
      </c>
      <c r="W490" t="s">
        <v>37</v>
      </c>
      <c r="X490">
        <v>1</v>
      </c>
      <c r="Y490">
        <v>13</v>
      </c>
      <c r="Z490">
        <v>3</v>
      </c>
      <c r="AA490">
        <v>2</v>
      </c>
      <c r="AB490">
        <v>10</v>
      </c>
      <c r="AC490">
        <v>2</v>
      </c>
    </row>
    <row r="491" spans="1:29" x14ac:dyDescent="0.35">
      <c r="A491">
        <v>43</v>
      </c>
      <c r="B491" t="s">
        <v>32</v>
      </c>
      <c r="C491" t="s">
        <v>63</v>
      </c>
      <c r="D491" s="4">
        <v>16627</v>
      </c>
      <c r="E491">
        <v>1</v>
      </c>
      <c r="F491">
        <v>4</v>
      </c>
      <c r="G491">
        <v>2</v>
      </c>
      <c r="H491" t="s">
        <v>25</v>
      </c>
      <c r="I491">
        <v>2</v>
      </c>
      <c r="J491" t="s">
        <v>35</v>
      </c>
      <c r="K491" s="5">
        <v>0.09</v>
      </c>
      <c r="L491" s="5">
        <v>0.1</v>
      </c>
      <c r="M491" s="6">
        <v>0.06</v>
      </c>
      <c r="N491">
        <v>3325.4</v>
      </c>
      <c r="O491">
        <v>4422</v>
      </c>
      <c r="P491" t="s">
        <v>26</v>
      </c>
      <c r="Q491" t="s">
        <v>34</v>
      </c>
      <c r="R491">
        <v>6</v>
      </c>
      <c r="S491">
        <v>4</v>
      </c>
      <c r="T491" t="s">
        <v>38</v>
      </c>
      <c r="U491">
        <v>2</v>
      </c>
      <c r="V491">
        <v>4</v>
      </c>
      <c r="W491" t="s">
        <v>41</v>
      </c>
      <c r="X491">
        <v>4</v>
      </c>
      <c r="Y491">
        <v>14</v>
      </c>
      <c r="Z491">
        <v>3</v>
      </c>
      <c r="AA491">
        <v>3</v>
      </c>
      <c r="AB491">
        <v>21</v>
      </c>
      <c r="AC491">
        <v>0</v>
      </c>
    </row>
    <row r="492" spans="1:29" x14ac:dyDescent="0.35">
      <c r="A492">
        <v>38</v>
      </c>
      <c r="B492" t="s">
        <v>32</v>
      </c>
      <c r="C492" t="s">
        <v>36</v>
      </c>
      <c r="D492" s="4">
        <v>2619</v>
      </c>
      <c r="E492">
        <v>0</v>
      </c>
      <c r="F492">
        <v>1</v>
      </c>
      <c r="G492">
        <v>2</v>
      </c>
      <c r="H492" t="s">
        <v>32</v>
      </c>
      <c r="I492">
        <v>3</v>
      </c>
      <c r="J492" t="s">
        <v>29</v>
      </c>
      <c r="K492" s="5">
        <v>0.11</v>
      </c>
      <c r="L492" s="5">
        <v>0.08</v>
      </c>
      <c r="M492" s="6">
        <v>4.9999999999999989E-2</v>
      </c>
      <c r="N492">
        <v>523.80000000000007</v>
      </c>
      <c r="O492">
        <v>2528</v>
      </c>
      <c r="P492" t="s">
        <v>26</v>
      </c>
      <c r="Q492" t="s">
        <v>34</v>
      </c>
      <c r="R492">
        <v>1</v>
      </c>
      <c r="S492">
        <v>1</v>
      </c>
      <c r="T492" t="s">
        <v>28</v>
      </c>
      <c r="U492">
        <v>3</v>
      </c>
      <c r="V492">
        <v>1</v>
      </c>
      <c r="W492" t="s">
        <v>31</v>
      </c>
      <c r="X492">
        <v>3</v>
      </c>
      <c r="Y492">
        <v>17</v>
      </c>
      <c r="Z492">
        <v>3</v>
      </c>
      <c r="AA492">
        <v>4</v>
      </c>
      <c r="AB492">
        <v>8</v>
      </c>
      <c r="AC492">
        <v>0</v>
      </c>
    </row>
    <row r="493" spans="1:29" x14ac:dyDescent="0.35">
      <c r="A493">
        <v>43</v>
      </c>
      <c r="B493" t="s">
        <v>32</v>
      </c>
      <c r="C493" t="s">
        <v>39</v>
      </c>
      <c r="D493" s="4">
        <v>5679</v>
      </c>
      <c r="E493">
        <v>8</v>
      </c>
      <c r="F493">
        <v>3</v>
      </c>
      <c r="G493">
        <v>3</v>
      </c>
      <c r="H493" t="s">
        <v>25</v>
      </c>
      <c r="I493">
        <v>4</v>
      </c>
      <c r="J493" t="s">
        <v>35</v>
      </c>
      <c r="K493" s="5">
        <v>0.08</v>
      </c>
      <c r="L493" s="5">
        <v>7.0000000000000007E-2</v>
      </c>
      <c r="M493" s="6">
        <v>6.9999999999999993E-2</v>
      </c>
      <c r="N493">
        <v>1135.8</v>
      </c>
      <c r="O493">
        <v>1982</v>
      </c>
      <c r="P493" t="s">
        <v>33</v>
      </c>
      <c r="Q493" t="s">
        <v>34</v>
      </c>
      <c r="R493">
        <v>9</v>
      </c>
      <c r="S493">
        <v>5</v>
      </c>
      <c r="T493" t="s">
        <v>40</v>
      </c>
      <c r="U493">
        <v>3</v>
      </c>
      <c r="V493">
        <v>2</v>
      </c>
      <c r="W493" t="s">
        <v>41</v>
      </c>
      <c r="X493">
        <v>3</v>
      </c>
      <c r="Y493">
        <v>13</v>
      </c>
      <c r="Z493">
        <v>3</v>
      </c>
      <c r="AA493">
        <v>2</v>
      </c>
      <c r="AB493">
        <v>10</v>
      </c>
      <c r="AC493">
        <v>7</v>
      </c>
    </row>
    <row r="494" spans="1:29" x14ac:dyDescent="0.35">
      <c r="A494">
        <v>48</v>
      </c>
      <c r="B494" t="s">
        <v>32</v>
      </c>
      <c r="C494" t="s">
        <v>62</v>
      </c>
      <c r="D494" s="4">
        <v>15402</v>
      </c>
      <c r="E494">
        <v>3</v>
      </c>
      <c r="F494">
        <v>1</v>
      </c>
      <c r="G494">
        <v>1</v>
      </c>
      <c r="H494" t="s">
        <v>32</v>
      </c>
      <c r="I494">
        <v>4</v>
      </c>
      <c r="J494" t="s">
        <v>29</v>
      </c>
      <c r="K494" s="5">
        <v>0.14000000000000001</v>
      </c>
      <c r="L494" s="5">
        <v>0.1</v>
      </c>
      <c r="M494" s="6">
        <v>3.9999999999999994E-2</v>
      </c>
      <c r="N494">
        <v>3080.4</v>
      </c>
      <c r="O494">
        <v>1485</v>
      </c>
      <c r="P494" t="s">
        <v>26</v>
      </c>
      <c r="Q494" t="s">
        <v>34</v>
      </c>
      <c r="R494">
        <v>1</v>
      </c>
      <c r="S494">
        <v>4</v>
      </c>
      <c r="T494" t="s">
        <v>28</v>
      </c>
      <c r="U494">
        <v>2</v>
      </c>
      <c r="V494">
        <v>4</v>
      </c>
      <c r="W494" t="s">
        <v>37</v>
      </c>
      <c r="X494">
        <v>7</v>
      </c>
      <c r="Y494">
        <v>11</v>
      </c>
      <c r="Z494">
        <v>3</v>
      </c>
      <c r="AA494">
        <v>1</v>
      </c>
      <c r="AB494">
        <v>21</v>
      </c>
      <c r="AC494">
        <v>2</v>
      </c>
    </row>
    <row r="495" spans="1:29" x14ac:dyDescent="0.35">
      <c r="A495">
        <v>44</v>
      </c>
      <c r="B495" t="s">
        <v>32</v>
      </c>
      <c r="C495" t="s">
        <v>50</v>
      </c>
      <c r="D495" s="4">
        <v>5985</v>
      </c>
      <c r="E495">
        <v>2</v>
      </c>
      <c r="F495">
        <v>3</v>
      </c>
      <c r="G495">
        <v>4</v>
      </c>
      <c r="H495" t="s">
        <v>32</v>
      </c>
      <c r="I495">
        <v>1</v>
      </c>
      <c r="J495" t="s">
        <v>29</v>
      </c>
      <c r="K495" s="5">
        <v>0.14000000000000001</v>
      </c>
      <c r="L495" s="5">
        <v>7.0000000000000007E-2</v>
      </c>
      <c r="M495" s="6">
        <v>0.06</v>
      </c>
      <c r="N495">
        <v>1197</v>
      </c>
      <c r="O495">
        <v>3516</v>
      </c>
      <c r="P495" t="s">
        <v>26</v>
      </c>
      <c r="Q495" t="s">
        <v>50</v>
      </c>
      <c r="R495">
        <v>1</v>
      </c>
      <c r="S495">
        <v>4</v>
      </c>
      <c r="T495" t="s">
        <v>28</v>
      </c>
      <c r="U495">
        <v>2</v>
      </c>
      <c r="V495">
        <v>2</v>
      </c>
      <c r="W495" t="s">
        <v>31</v>
      </c>
      <c r="X495">
        <v>4</v>
      </c>
      <c r="Y495">
        <v>11</v>
      </c>
      <c r="Z495">
        <v>3</v>
      </c>
      <c r="AA495">
        <v>2</v>
      </c>
      <c r="AB495">
        <v>10</v>
      </c>
      <c r="AC495">
        <v>2</v>
      </c>
    </row>
    <row r="496" spans="1:29" x14ac:dyDescent="0.35">
      <c r="A496">
        <v>34</v>
      </c>
      <c r="B496" t="s">
        <v>32</v>
      </c>
      <c r="C496" t="s">
        <v>46</v>
      </c>
      <c r="D496" s="4">
        <v>2579</v>
      </c>
      <c r="E496">
        <v>8</v>
      </c>
      <c r="F496">
        <v>3</v>
      </c>
      <c r="G496">
        <v>3</v>
      </c>
      <c r="H496" t="s">
        <v>25</v>
      </c>
      <c r="I496">
        <v>3</v>
      </c>
      <c r="J496" t="s">
        <v>29</v>
      </c>
      <c r="K496" s="5">
        <v>0.11</v>
      </c>
      <c r="L496" s="5">
        <v>0.1</v>
      </c>
      <c r="M496" s="6">
        <v>0</v>
      </c>
      <c r="N496">
        <v>515.80000000000007</v>
      </c>
      <c r="O496">
        <v>3072</v>
      </c>
      <c r="P496" t="s">
        <v>26</v>
      </c>
      <c r="Q496" t="s">
        <v>27</v>
      </c>
      <c r="R496">
        <v>14</v>
      </c>
      <c r="S496">
        <v>3</v>
      </c>
      <c r="T496" t="s">
        <v>49</v>
      </c>
      <c r="U496">
        <v>3</v>
      </c>
      <c r="V496">
        <v>1</v>
      </c>
      <c r="W496" t="s">
        <v>41</v>
      </c>
      <c r="X496">
        <v>1</v>
      </c>
      <c r="Y496">
        <v>18</v>
      </c>
      <c r="Z496">
        <v>3</v>
      </c>
      <c r="AA496">
        <v>4</v>
      </c>
      <c r="AB496">
        <v>8</v>
      </c>
      <c r="AC496">
        <v>2</v>
      </c>
    </row>
    <row r="497" spans="1:29" x14ac:dyDescent="0.35">
      <c r="A497">
        <v>27</v>
      </c>
      <c r="B497" t="s">
        <v>25</v>
      </c>
      <c r="C497" t="s">
        <v>46</v>
      </c>
      <c r="D497" s="4">
        <v>3041</v>
      </c>
      <c r="E497">
        <v>4</v>
      </c>
      <c r="F497">
        <v>1</v>
      </c>
      <c r="G497">
        <v>3</v>
      </c>
      <c r="H497" t="s">
        <v>32</v>
      </c>
      <c r="I497">
        <v>3</v>
      </c>
      <c r="J497" t="s">
        <v>35</v>
      </c>
      <c r="K497" s="5">
        <v>0.15</v>
      </c>
      <c r="L497" s="5">
        <v>0.11</v>
      </c>
      <c r="M497" s="6">
        <v>4.9999999999999989E-2</v>
      </c>
      <c r="N497">
        <v>608.20000000000005</v>
      </c>
      <c r="O497">
        <v>3502</v>
      </c>
      <c r="P497" t="s">
        <v>26</v>
      </c>
      <c r="Q497" t="s">
        <v>27</v>
      </c>
      <c r="R497">
        <v>2</v>
      </c>
      <c r="S497">
        <v>1</v>
      </c>
      <c r="T497" t="s">
        <v>48</v>
      </c>
      <c r="U497">
        <v>3</v>
      </c>
      <c r="V497">
        <v>1</v>
      </c>
      <c r="W497" t="s">
        <v>41</v>
      </c>
      <c r="X497">
        <v>0</v>
      </c>
      <c r="Y497">
        <v>11</v>
      </c>
      <c r="Z497">
        <v>3</v>
      </c>
      <c r="AA497">
        <v>2</v>
      </c>
      <c r="AB497">
        <v>5</v>
      </c>
      <c r="AC497">
        <v>3</v>
      </c>
    </row>
    <row r="498" spans="1:29" x14ac:dyDescent="0.35">
      <c r="A498">
        <v>21</v>
      </c>
      <c r="B498" t="s">
        <v>32</v>
      </c>
      <c r="C498" t="s">
        <v>46</v>
      </c>
      <c r="D498" s="4">
        <v>3447</v>
      </c>
      <c r="E498">
        <v>3</v>
      </c>
      <c r="F498">
        <v>3</v>
      </c>
      <c r="G498">
        <v>3</v>
      </c>
      <c r="H498" t="s">
        <v>32</v>
      </c>
      <c r="I498">
        <v>3</v>
      </c>
      <c r="J498" t="s">
        <v>35</v>
      </c>
      <c r="K498" s="5">
        <v>0.14000000000000001</v>
      </c>
      <c r="L498" s="5">
        <v>0.1</v>
      </c>
      <c r="M498" s="6">
        <v>4.9999999999999989E-2</v>
      </c>
      <c r="N498">
        <v>689.40000000000009</v>
      </c>
      <c r="O498">
        <v>1217</v>
      </c>
      <c r="P498" t="s">
        <v>26</v>
      </c>
      <c r="Q498" t="s">
        <v>27</v>
      </c>
      <c r="R498">
        <v>22</v>
      </c>
      <c r="S498">
        <v>1</v>
      </c>
      <c r="T498" t="s">
        <v>49</v>
      </c>
      <c r="U498">
        <v>3</v>
      </c>
      <c r="V498">
        <v>1</v>
      </c>
      <c r="W498" t="s">
        <v>31</v>
      </c>
      <c r="X498">
        <v>1</v>
      </c>
      <c r="Y498">
        <v>11</v>
      </c>
      <c r="Z498">
        <v>3</v>
      </c>
      <c r="AA498">
        <v>3</v>
      </c>
      <c r="AB498">
        <v>3</v>
      </c>
      <c r="AC498">
        <v>2</v>
      </c>
    </row>
    <row r="499" spans="1:29" x14ac:dyDescent="0.35">
      <c r="A499">
        <v>44</v>
      </c>
      <c r="B499" t="s">
        <v>32</v>
      </c>
      <c r="C499" t="s">
        <v>62</v>
      </c>
      <c r="D499" s="4">
        <v>19513</v>
      </c>
      <c r="E499">
        <v>2</v>
      </c>
      <c r="F499">
        <v>4</v>
      </c>
      <c r="G499">
        <v>4</v>
      </c>
      <c r="H499" t="s">
        <v>25</v>
      </c>
      <c r="I499">
        <v>4</v>
      </c>
      <c r="J499" t="s">
        <v>35</v>
      </c>
      <c r="K499" s="5">
        <v>0.13</v>
      </c>
      <c r="L499" s="5">
        <v>0.11</v>
      </c>
      <c r="M499" s="6">
        <v>6.9999999999999993E-2</v>
      </c>
      <c r="N499">
        <v>3902.6000000000004</v>
      </c>
      <c r="O499">
        <v>1977</v>
      </c>
      <c r="P499" t="s">
        <v>26</v>
      </c>
      <c r="Q499" t="s">
        <v>34</v>
      </c>
      <c r="R499">
        <v>3</v>
      </c>
      <c r="S499">
        <v>4</v>
      </c>
      <c r="T499" t="s">
        <v>38</v>
      </c>
      <c r="U499">
        <v>3</v>
      </c>
      <c r="V499">
        <v>5</v>
      </c>
      <c r="W499" t="s">
        <v>37</v>
      </c>
      <c r="X499">
        <v>4</v>
      </c>
      <c r="Y499">
        <v>12</v>
      </c>
      <c r="Z499">
        <v>3</v>
      </c>
      <c r="AA499">
        <v>1</v>
      </c>
      <c r="AB499">
        <v>26</v>
      </c>
      <c r="AC499">
        <v>2</v>
      </c>
    </row>
    <row r="500" spans="1:29" x14ac:dyDescent="0.35">
      <c r="A500">
        <v>22</v>
      </c>
      <c r="B500" t="s">
        <v>32</v>
      </c>
      <c r="C500" t="s">
        <v>36</v>
      </c>
      <c r="D500" s="4">
        <v>2773</v>
      </c>
      <c r="E500">
        <v>2</v>
      </c>
      <c r="F500">
        <v>3</v>
      </c>
      <c r="G500">
        <v>3</v>
      </c>
      <c r="H500" t="s">
        <v>32</v>
      </c>
      <c r="I500">
        <v>1</v>
      </c>
      <c r="J500" t="s">
        <v>35</v>
      </c>
      <c r="K500" s="5">
        <v>0.14000000000000001</v>
      </c>
      <c r="L500" s="5">
        <v>0.08</v>
      </c>
      <c r="M500" s="6">
        <v>4.9999999999999989E-2</v>
      </c>
      <c r="N500">
        <v>554.6</v>
      </c>
      <c r="O500">
        <v>1962</v>
      </c>
      <c r="P500" t="s">
        <v>26</v>
      </c>
      <c r="Q500" t="s">
        <v>34</v>
      </c>
      <c r="R500">
        <v>6</v>
      </c>
      <c r="S500">
        <v>1</v>
      </c>
      <c r="T500" t="s">
        <v>40</v>
      </c>
      <c r="U500">
        <v>3</v>
      </c>
      <c r="V500">
        <v>1</v>
      </c>
      <c r="W500" t="s">
        <v>37</v>
      </c>
      <c r="X500">
        <v>0</v>
      </c>
      <c r="Y500">
        <v>20</v>
      </c>
      <c r="Z500">
        <v>4</v>
      </c>
      <c r="AA500">
        <v>4</v>
      </c>
      <c r="AB500">
        <v>3</v>
      </c>
      <c r="AC500">
        <v>2</v>
      </c>
    </row>
    <row r="501" spans="1:29" x14ac:dyDescent="0.35">
      <c r="A501">
        <v>33</v>
      </c>
      <c r="B501" t="s">
        <v>32</v>
      </c>
      <c r="C501" t="s">
        <v>27</v>
      </c>
      <c r="D501" s="4">
        <v>7104</v>
      </c>
      <c r="E501">
        <v>5</v>
      </c>
      <c r="F501">
        <v>3</v>
      </c>
      <c r="G501">
        <v>3</v>
      </c>
      <c r="H501" t="s">
        <v>32</v>
      </c>
      <c r="I501">
        <v>3</v>
      </c>
      <c r="J501" t="s">
        <v>35</v>
      </c>
      <c r="K501" s="5">
        <v>0.09</v>
      </c>
      <c r="L501" s="5">
        <v>0.11</v>
      </c>
      <c r="M501" s="6">
        <v>9.999999999999995E-3</v>
      </c>
      <c r="N501">
        <v>1420.8000000000002</v>
      </c>
      <c r="O501">
        <v>1491</v>
      </c>
      <c r="P501" t="s">
        <v>26</v>
      </c>
      <c r="Q501" t="s">
        <v>27</v>
      </c>
      <c r="R501">
        <v>8</v>
      </c>
      <c r="S501">
        <v>4</v>
      </c>
      <c r="T501" t="s">
        <v>48</v>
      </c>
      <c r="U501">
        <v>3</v>
      </c>
      <c r="V501">
        <v>2</v>
      </c>
      <c r="W501" t="s">
        <v>41</v>
      </c>
      <c r="X501">
        <v>0</v>
      </c>
      <c r="Y501">
        <v>12</v>
      </c>
      <c r="Z501">
        <v>3</v>
      </c>
      <c r="AA501">
        <v>4</v>
      </c>
      <c r="AB501">
        <v>6</v>
      </c>
      <c r="AC501">
        <v>0</v>
      </c>
    </row>
    <row r="502" spans="1:29" x14ac:dyDescent="0.35">
      <c r="A502">
        <v>32</v>
      </c>
      <c r="B502" t="s">
        <v>32</v>
      </c>
      <c r="C502" t="s">
        <v>36</v>
      </c>
      <c r="D502" s="4">
        <v>6322</v>
      </c>
      <c r="E502">
        <v>6</v>
      </c>
      <c r="F502">
        <v>4</v>
      </c>
      <c r="G502">
        <v>2</v>
      </c>
      <c r="H502" t="s">
        <v>25</v>
      </c>
      <c r="I502">
        <v>1</v>
      </c>
      <c r="J502" t="s">
        <v>29</v>
      </c>
      <c r="K502" s="5">
        <v>0.1</v>
      </c>
      <c r="L502" s="5">
        <v>0.09</v>
      </c>
      <c r="M502" s="6">
        <v>9.999999999999995E-3</v>
      </c>
      <c r="N502">
        <v>1264.4000000000001</v>
      </c>
      <c r="O502">
        <v>4801</v>
      </c>
      <c r="P502" t="s">
        <v>26</v>
      </c>
      <c r="Q502" t="s">
        <v>34</v>
      </c>
      <c r="R502">
        <v>9</v>
      </c>
      <c r="S502">
        <v>4</v>
      </c>
      <c r="T502" t="s">
        <v>28</v>
      </c>
      <c r="U502">
        <v>3</v>
      </c>
      <c r="V502">
        <v>2</v>
      </c>
      <c r="W502" t="s">
        <v>37</v>
      </c>
      <c r="X502">
        <v>1</v>
      </c>
      <c r="Y502">
        <v>12</v>
      </c>
      <c r="Z502">
        <v>3</v>
      </c>
      <c r="AA502">
        <v>4</v>
      </c>
      <c r="AB502">
        <v>6</v>
      </c>
      <c r="AC502">
        <v>4</v>
      </c>
    </row>
    <row r="503" spans="1:29" x14ac:dyDescent="0.35">
      <c r="A503">
        <v>30</v>
      </c>
      <c r="B503" t="s">
        <v>32</v>
      </c>
      <c r="C503" t="s">
        <v>36</v>
      </c>
      <c r="D503" s="4">
        <v>2083</v>
      </c>
      <c r="E503">
        <v>1</v>
      </c>
      <c r="F503">
        <v>3</v>
      </c>
      <c r="G503">
        <v>3</v>
      </c>
      <c r="H503" t="s">
        <v>32</v>
      </c>
      <c r="I503">
        <v>3</v>
      </c>
      <c r="J503" t="s">
        <v>29</v>
      </c>
      <c r="K503" s="5">
        <v>0.11</v>
      </c>
      <c r="L503" s="5">
        <v>0.08</v>
      </c>
      <c r="M503" s="6">
        <v>5.0000000000000017E-2</v>
      </c>
      <c r="N503">
        <v>416.6</v>
      </c>
      <c r="O503">
        <v>1538</v>
      </c>
      <c r="P503" t="s">
        <v>33</v>
      </c>
      <c r="Q503" t="s">
        <v>34</v>
      </c>
      <c r="R503">
        <v>3</v>
      </c>
      <c r="S503">
        <v>3</v>
      </c>
      <c r="T503" t="s">
        <v>40</v>
      </c>
      <c r="U503">
        <v>3</v>
      </c>
      <c r="V503">
        <v>1</v>
      </c>
      <c r="W503" t="s">
        <v>41</v>
      </c>
      <c r="X503">
        <v>1</v>
      </c>
      <c r="Y503">
        <v>20</v>
      </c>
      <c r="Z503">
        <v>4</v>
      </c>
      <c r="AA503">
        <v>3</v>
      </c>
      <c r="AB503">
        <v>1</v>
      </c>
      <c r="AC503">
        <v>0</v>
      </c>
    </row>
    <row r="504" spans="1:29" x14ac:dyDescent="0.35">
      <c r="A504">
        <v>53</v>
      </c>
      <c r="B504" t="s">
        <v>32</v>
      </c>
      <c r="C504" t="s">
        <v>27</v>
      </c>
      <c r="D504" s="4">
        <v>8381</v>
      </c>
      <c r="E504">
        <v>14</v>
      </c>
      <c r="F504">
        <v>1</v>
      </c>
      <c r="G504">
        <v>4</v>
      </c>
      <c r="H504" t="s">
        <v>32</v>
      </c>
      <c r="I504">
        <v>4</v>
      </c>
      <c r="J504" t="s">
        <v>29</v>
      </c>
      <c r="K504" s="5">
        <v>0.15</v>
      </c>
      <c r="L504" s="5">
        <v>0.09</v>
      </c>
      <c r="M504" s="6">
        <v>0</v>
      </c>
      <c r="N504">
        <v>1676.2</v>
      </c>
      <c r="O504">
        <v>2806</v>
      </c>
      <c r="P504" t="s">
        <v>26</v>
      </c>
      <c r="Q504" t="s">
        <v>27</v>
      </c>
      <c r="R504">
        <v>1</v>
      </c>
      <c r="S504">
        <v>1</v>
      </c>
      <c r="T504" t="s">
        <v>40</v>
      </c>
      <c r="U504">
        <v>3</v>
      </c>
      <c r="V504">
        <v>2</v>
      </c>
      <c r="W504" t="s">
        <v>31</v>
      </c>
      <c r="X504">
        <v>7</v>
      </c>
      <c r="Y504">
        <v>20</v>
      </c>
      <c r="Z504">
        <v>4</v>
      </c>
      <c r="AA504">
        <v>4</v>
      </c>
      <c r="AB504">
        <v>18</v>
      </c>
      <c r="AC504">
        <v>7</v>
      </c>
    </row>
    <row r="505" spans="1:29" x14ac:dyDescent="0.35">
      <c r="A505">
        <v>34</v>
      </c>
      <c r="B505" t="s">
        <v>32</v>
      </c>
      <c r="C505" t="s">
        <v>36</v>
      </c>
      <c r="D505" s="4">
        <v>2691</v>
      </c>
      <c r="E505">
        <v>10</v>
      </c>
      <c r="F505">
        <v>4</v>
      </c>
      <c r="G505">
        <v>2</v>
      </c>
      <c r="H505" t="s">
        <v>32</v>
      </c>
      <c r="I505">
        <v>2</v>
      </c>
      <c r="J505" t="s">
        <v>35</v>
      </c>
      <c r="K505" s="5">
        <v>0.08</v>
      </c>
      <c r="L505" s="5">
        <v>0.11</v>
      </c>
      <c r="M505" s="6">
        <v>0.03</v>
      </c>
      <c r="N505">
        <v>538.20000000000005</v>
      </c>
      <c r="O505">
        <v>588</v>
      </c>
      <c r="P505" t="s">
        <v>26</v>
      </c>
      <c r="Q505" t="s">
        <v>34</v>
      </c>
      <c r="R505">
        <v>1</v>
      </c>
      <c r="S505">
        <v>5</v>
      </c>
      <c r="T505" t="s">
        <v>28</v>
      </c>
      <c r="U505">
        <v>3</v>
      </c>
      <c r="V505">
        <v>1</v>
      </c>
      <c r="W505" t="s">
        <v>37</v>
      </c>
      <c r="X505">
        <v>1</v>
      </c>
      <c r="Y505">
        <v>12</v>
      </c>
      <c r="Z505">
        <v>3</v>
      </c>
      <c r="AA505">
        <v>4</v>
      </c>
      <c r="AB505">
        <v>10</v>
      </c>
      <c r="AC505">
        <v>9</v>
      </c>
    </row>
    <row r="506" spans="1:29" x14ac:dyDescent="0.35">
      <c r="A506">
        <v>45</v>
      </c>
      <c r="B506" t="s">
        <v>25</v>
      </c>
      <c r="C506" t="s">
        <v>27</v>
      </c>
      <c r="D506" s="4">
        <v>4286</v>
      </c>
      <c r="E506">
        <v>1</v>
      </c>
      <c r="F506">
        <v>1</v>
      </c>
      <c r="G506">
        <v>3</v>
      </c>
      <c r="H506" t="s">
        <v>32</v>
      </c>
      <c r="I506">
        <v>1</v>
      </c>
      <c r="J506" t="s">
        <v>29</v>
      </c>
      <c r="K506" s="5">
        <v>0.12</v>
      </c>
      <c r="L506" s="5">
        <v>0.1</v>
      </c>
      <c r="M506" s="6">
        <v>0.03</v>
      </c>
      <c r="N506">
        <v>857.2</v>
      </c>
      <c r="O506">
        <v>1836</v>
      </c>
      <c r="P506" t="s">
        <v>33</v>
      </c>
      <c r="Q506" t="s">
        <v>27</v>
      </c>
      <c r="R506">
        <v>26</v>
      </c>
      <c r="S506">
        <v>4</v>
      </c>
      <c r="T506" t="s">
        <v>28</v>
      </c>
      <c r="U506">
        <v>3</v>
      </c>
      <c r="V506">
        <v>2</v>
      </c>
      <c r="W506" t="s">
        <v>37</v>
      </c>
      <c r="X506">
        <v>2</v>
      </c>
      <c r="Y506">
        <v>14</v>
      </c>
      <c r="Z506">
        <v>3</v>
      </c>
      <c r="AA506">
        <v>4</v>
      </c>
      <c r="AB506">
        <v>5</v>
      </c>
      <c r="AC506">
        <v>1</v>
      </c>
    </row>
    <row r="507" spans="1:29" x14ac:dyDescent="0.35">
      <c r="A507">
        <v>26</v>
      </c>
      <c r="B507" t="s">
        <v>32</v>
      </c>
      <c r="C507" t="s">
        <v>39</v>
      </c>
      <c r="D507" s="4">
        <v>2659</v>
      </c>
      <c r="E507">
        <v>3</v>
      </c>
      <c r="F507">
        <v>4</v>
      </c>
      <c r="G507">
        <v>3</v>
      </c>
      <c r="H507" t="s">
        <v>25</v>
      </c>
      <c r="I507">
        <v>3</v>
      </c>
      <c r="J507" t="s">
        <v>29</v>
      </c>
      <c r="K507" s="5">
        <v>0.09</v>
      </c>
      <c r="L507" s="5">
        <v>0.09</v>
      </c>
      <c r="M507" s="6">
        <v>6.0000000000000012E-2</v>
      </c>
      <c r="N507">
        <v>531.80000000000007</v>
      </c>
      <c r="O507">
        <v>3623</v>
      </c>
      <c r="P507" t="s">
        <v>26</v>
      </c>
      <c r="Q507" t="s">
        <v>34</v>
      </c>
      <c r="R507">
        <v>6</v>
      </c>
      <c r="S507">
        <v>3</v>
      </c>
      <c r="T507" t="s">
        <v>28</v>
      </c>
      <c r="U507">
        <v>3</v>
      </c>
      <c r="V507">
        <v>1</v>
      </c>
      <c r="W507" t="s">
        <v>37</v>
      </c>
      <c r="X507">
        <v>1</v>
      </c>
      <c r="Y507">
        <v>13</v>
      </c>
      <c r="Z507">
        <v>3</v>
      </c>
      <c r="AA507">
        <v>3</v>
      </c>
      <c r="AB507">
        <v>3</v>
      </c>
      <c r="AC507">
        <v>2</v>
      </c>
    </row>
    <row r="508" spans="1:29" x14ac:dyDescent="0.35">
      <c r="A508">
        <v>37</v>
      </c>
      <c r="B508" t="s">
        <v>32</v>
      </c>
      <c r="C508" t="s">
        <v>42</v>
      </c>
      <c r="D508" s="4">
        <v>9434</v>
      </c>
      <c r="E508">
        <v>10</v>
      </c>
      <c r="F508">
        <v>3</v>
      </c>
      <c r="G508">
        <v>3</v>
      </c>
      <c r="H508" t="s">
        <v>32</v>
      </c>
      <c r="I508">
        <v>3</v>
      </c>
      <c r="J508" t="s">
        <v>35</v>
      </c>
      <c r="K508" s="5">
        <v>0.13</v>
      </c>
      <c r="L508" s="5">
        <v>0.08</v>
      </c>
      <c r="M508" s="6">
        <v>1.999999999999999E-2</v>
      </c>
      <c r="N508">
        <v>1886.8000000000002</v>
      </c>
      <c r="O508">
        <v>1558</v>
      </c>
      <c r="P508" t="s">
        <v>26</v>
      </c>
      <c r="Q508" t="s">
        <v>34</v>
      </c>
      <c r="R508">
        <v>3</v>
      </c>
      <c r="S508">
        <v>3</v>
      </c>
      <c r="T508" t="s">
        <v>38</v>
      </c>
      <c r="U508">
        <v>3</v>
      </c>
      <c r="V508">
        <v>3</v>
      </c>
      <c r="W508" t="s">
        <v>37</v>
      </c>
      <c r="X508">
        <v>1</v>
      </c>
      <c r="Y508">
        <v>15</v>
      </c>
      <c r="Z508">
        <v>3</v>
      </c>
      <c r="AA508">
        <v>3</v>
      </c>
      <c r="AB508">
        <v>10</v>
      </c>
      <c r="AC508">
        <v>7</v>
      </c>
    </row>
    <row r="509" spans="1:29" x14ac:dyDescent="0.35">
      <c r="A509">
        <v>29</v>
      </c>
      <c r="B509" t="s">
        <v>32</v>
      </c>
      <c r="C509" t="s">
        <v>27</v>
      </c>
      <c r="D509" s="4">
        <v>5561</v>
      </c>
      <c r="E509">
        <v>6</v>
      </c>
      <c r="F509">
        <v>3</v>
      </c>
      <c r="G509">
        <v>2</v>
      </c>
      <c r="H509" t="s">
        <v>32</v>
      </c>
      <c r="I509">
        <v>2</v>
      </c>
      <c r="J509" t="s">
        <v>29</v>
      </c>
      <c r="K509" s="5">
        <v>0.08</v>
      </c>
      <c r="L509" s="5">
        <v>0.09</v>
      </c>
      <c r="M509" s="6">
        <v>-0.03</v>
      </c>
      <c r="N509">
        <v>1112.2</v>
      </c>
      <c r="O509">
        <v>3516</v>
      </c>
      <c r="P509" t="s">
        <v>26</v>
      </c>
      <c r="Q509" t="s">
        <v>27</v>
      </c>
      <c r="R509">
        <v>3</v>
      </c>
      <c r="S509">
        <v>2</v>
      </c>
      <c r="T509" t="s">
        <v>40</v>
      </c>
      <c r="U509">
        <v>3</v>
      </c>
      <c r="V509">
        <v>2</v>
      </c>
      <c r="W509" t="s">
        <v>37</v>
      </c>
      <c r="X509">
        <v>1</v>
      </c>
      <c r="Y509">
        <v>14</v>
      </c>
      <c r="Z509">
        <v>3</v>
      </c>
      <c r="AA509">
        <v>1</v>
      </c>
      <c r="AB509">
        <v>6</v>
      </c>
      <c r="AC509">
        <v>0</v>
      </c>
    </row>
    <row r="510" spans="1:29" x14ac:dyDescent="0.35">
      <c r="A510">
        <v>35</v>
      </c>
      <c r="B510" t="s">
        <v>32</v>
      </c>
      <c r="C510" t="s">
        <v>36</v>
      </c>
      <c r="D510" s="4">
        <v>6646</v>
      </c>
      <c r="E510">
        <v>17</v>
      </c>
      <c r="F510">
        <v>4</v>
      </c>
      <c r="G510">
        <v>3</v>
      </c>
      <c r="H510" t="s">
        <v>32</v>
      </c>
      <c r="I510">
        <v>2</v>
      </c>
      <c r="J510" t="s">
        <v>35</v>
      </c>
      <c r="K510" s="5">
        <v>0.15</v>
      </c>
      <c r="L510" s="5">
        <v>0.08</v>
      </c>
      <c r="M510" s="6">
        <v>-9.999999999999995E-3</v>
      </c>
      <c r="N510">
        <v>1329.2</v>
      </c>
      <c r="O510">
        <v>3124</v>
      </c>
      <c r="P510" t="s">
        <v>26</v>
      </c>
      <c r="Q510" t="s">
        <v>34</v>
      </c>
      <c r="R510">
        <v>6</v>
      </c>
      <c r="S510">
        <v>4</v>
      </c>
      <c r="T510" t="s">
        <v>28</v>
      </c>
      <c r="U510">
        <v>1</v>
      </c>
      <c r="V510">
        <v>2</v>
      </c>
      <c r="W510" t="s">
        <v>31</v>
      </c>
      <c r="X510">
        <v>1</v>
      </c>
      <c r="Y510">
        <v>13</v>
      </c>
      <c r="Z510">
        <v>3</v>
      </c>
      <c r="AA510">
        <v>2</v>
      </c>
      <c r="AB510">
        <v>17</v>
      </c>
      <c r="AC510">
        <v>11</v>
      </c>
    </row>
    <row r="511" spans="1:29" x14ac:dyDescent="0.35">
      <c r="A511">
        <v>33</v>
      </c>
      <c r="B511" t="s">
        <v>32</v>
      </c>
      <c r="C511" t="s">
        <v>43</v>
      </c>
      <c r="D511" s="4">
        <v>7725</v>
      </c>
      <c r="E511">
        <v>13</v>
      </c>
      <c r="F511">
        <v>4</v>
      </c>
      <c r="G511">
        <v>1</v>
      </c>
      <c r="H511" t="s">
        <v>32</v>
      </c>
      <c r="I511">
        <v>3</v>
      </c>
      <c r="J511" t="s">
        <v>35</v>
      </c>
      <c r="K511" s="5">
        <v>0.08</v>
      </c>
      <c r="L511" s="5">
        <v>7.0000000000000007E-2</v>
      </c>
      <c r="M511" s="6">
        <v>7.9999999999999988E-2</v>
      </c>
      <c r="N511">
        <v>1545</v>
      </c>
      <c r="O511">
        <v>1417</v>
      </c>
      <c r="P511" t="s">
        <v>33</v>
      </c>
      <c r="Q511" t="s">
        <v>34</v>
      </c>
      <c r="R511">
        <v>6</v>
      </c>
      <c r="S511">
        <v>3</v>
      </c>
      <c r="T511" t="s">
        <v>28</v>
      </c>
      <c r="U511">
        <v>3</v>
      </c>
      <c r="V511">
        <v>2</v>
      </c>
      <c r="W511" t="s">
        <v>41</v>
      </c>
      <c r="X511">
        <v>3</v>
      </c>
      <c r="Y511">
        <v>23</v>
      </c>
      <c r="Z511">
        <v>4</v>
      </c>
      <c r="AA511">
        <v>3</v>
      </c>
      <c r="AB511">
        <v>15</v>
      </c>
      <c r="AC511">
        <v>11</v>
      </c>
    </row>
    <row r="512" spans="1:29" x14ac:dyDescent="0.35">
      <c r="A512">
        <v>54</v>
      </c>
      <c r="B512" t="s">
        <v>32</v>
      </c>
      <c r="C512" t="s">
        <v>50</v>
      </c>
      <c r="D512" s="4">
        <v>10725</v>
      </c>
      <c r="E512">
        <v>9</v>
      </c>
      <c r="F512">
        <v>2</v>
      </c>
      <c r="G512">
        <v>4</v>
      </c>
      <c r="H512" t="s">
        <v>32</v>
      </c>
      <c r="I512">
        <v>3</v>
      </c>
      <c r="J512" t="s">
        <v>35</v>
      </c>
      <c r="K512" s="5">
        <v>0.13</v>
      </c>
      <c r="L512" s="5">
        <v>0.11</v>
      </c>
      <c r="M512" s="6">
        <v>-9.999999999999995E-3</v>
      </c>
      <c r="N512">
        <v>2145</v>
      </c>
      <c r="O512">
        <v>4800</v>
      </c>
      <c r="P512" t="s">
        <v>26</v>
      </c>
      <c r="Q512" t="s">
        <v>50</v>
      </c>
      <c r="R512">
        <v>19</v>
      </c>
      <c r="S512">
        <v>4</v>
      </c>
      <c r="T512" t="s">
        <v>40</v>
      </c>
      <c r="U512">
        <v>3</v>
      </c>
      <c r="V512">
        <v>3</v>
      </c>
      <c r="W512" t="s">
        <v>37</v>
      </c>
      <c r="X512">
        <v>2</v>
      </c>
      <c r="Y512">
        <v>15</v>
      </c>
      <c r="Z512">
        <v>3</v>
      </c>
      <c r="AA512">
        <v>3</v>
      </c>
      <c r="AB512">
        <v>16</v>
      </c>
      <c r="AC512">
        <v>7</v>
      </c>
    </row>
    <row r="513" spans="1:29" x14ac:dyDescent="0.35">
      <c r="A513">
        <v>36</v>
      </c>
      <c r="B513" t="s">
        <v>32</v>
      </c>
      <c r="C513" t="s">
        <v>42</v>
      </c>
      <c r="D513" s="4">
        <v>8847</v>
      </c>
      <c r="E513">
        <v>3</v>
      </c>
      <c r="F513">
        <v>2</v>
      </c>
      <c r="G513">
        <v>3</v>
      </c>
      <c r="H513" t="s">
        <v>25</v>
      </c>
      <c r="I513">
        <v>2</v>
      </c>
      <c r="J513" t="s">
        <v>35</v>
      </c>
      <c r="K513" s="5">
        <v>0.08</v>
      </c>
      <c r="L513" s="5">
        <v>0.1</v>
      </c>
      <c r="M513" s="6">
        <v>0.03</v>
      </c>
      <c r="N513">
        <v>1769.4</v>
      </c>
      <c r="O513">
        <v>1241</v>
      </c>
      <c r="P513" t="s">
        <v>26</v>
      </c>
      <c r="Q513" t="s">
        <v>34</v>
      </c>
      <c r="R513">
        <v>9</v>
      </c>
      <c r="S513">
        <v>2</v>
      </c>
      <c r="T513" t="s">
        <v>40</v>
      </c>
      <c r="U513">
        <v>2</v>
      </c>
      <c r="V513">
        <v>2</v>
      </c>
      <c r="W513" t="s">
        <v>41</v>
      </c>
      <c r="X513">
        <v>2</v>
      </c>
      <c r="Y513">
        <v>11</v>
      </c>
      <c r="Z513">
        <v>3</v>
      </c>
      <c r="AA513">
        <v>3</v>
      </c>
      <c r="AB513">
        <v>13</v>
      </c>
      <c r="AC513">
        <v>2</v>
      </c>
    </row>
    <row r="514" spans="1:29" x14ac:dyDescent="0.35">
      <c r="A514">
        <v>27</v>
      </c>
      <c r="B514" t="s">
        <v>32</v>
      </c>
      <c r="C514" t="s">
        <v>36</v>
      </c>
      <c r="D514" s="4">
        <v>2045</v>
      </c>
      <c r="E514">
        <v>4</v>
      </c>
      <c r="F514">
        <v>4</v>
      </c>
      <c r="G514">
        <v>3</v>
      </c>
      <c r="H514" t="s">
        <v>32</v>
      </c>
      <c r="I514">
        <v>1</v>
      </c>
      <c r="J514" t="s">
        <v>35</v>
      </c>
      <c r="K514" s="5">
        <v>0.11</v>
      </c>
      <c r="L514" s="5">
        <v>0.09</v>
      </c>
      <c r="M514" s="6">
        <v>3.9999999999999994E-2</v>
      </c>
      <c r="N514">
        <v>409</v>
      </c>
      <c r="O514">
        <v>4309</v>
      </c>
      <c r="P514" t="s">
        <v>26</v>
      </c>
      <c r="Q514" t="s">
        <v>34</v>
      </c>
      <c r="R514">
        <v>3</v>
      </c>
      <c r="S514">
        <v>4</v>
      </c>
      <c r="T514" t="s">
        <v>40</v>
      </c>
      <c r="U514">
        <v>2</v>
      </c>
      <c r="V514">
        <v>1</v>
      </c>
      <c r="W514" t="s">
        <v>31</v>
      </c>
      <c r="X514">
        <v>0</v>
      </c>
      <c r="Y514">
        <v>13</v>
      </c>
      <c r="Z514">
        <v>3</v>
      </c>
      <c r="AA514">
        <v>4</v>
      </c>
      <c r="AB514">
        <v>5</v>
      </c>
      <c r="AC514">
        <v>2</v>
      </c>
    </row>
    <row r="515" spans="1:29" x14ac:dyDescent="0.35">
      <c r="A515">
        <v>20</v>
      </c>
      <c r="B515" t="s">
        <v>25</v>
      </c>
      <c r="C515" t="s">
        <v>36</v>
      </c>
      <c r="D515" s="4">
        <v>1009</v>
      </c>
      <c r="E515">
        <v>1</v>
      </c>
      <c r="F515">
        <v>3</v>
      </c>
      <c r="G515">
        <v>3</v>
      </c>
      <c r="H515" t="s">
        <v>25</v>
      </c>
      <c r="I515">
        <v>4</v>
      </c>
      <c r="J515" t="s">
        <v>35</v>
      </c>
      <c r="K515" s="5">
        <v>0.1</v>
      </c>
      <c r="L515" s="5">
        <v>0.1</v>
      </c>
      <c r="M515" s="6">
        <v>-2.0000000000000004E-2</v>
      </c>
      <c r="N515">
        <v>201.8</v>
      </c>
      <c r="O515">
        <v>4503</v>
      </c>
      <c r="P515" t="s">
        <v>26</v>
      </c>
      <c r="Q515" t="s">
        <v>34</v>
      </c>
      <c r="R515">
        <v>10</v>
      </c>
      <c r="S515">
        <v>1</v>
      </c>
      <c r="T515" t="s">
        <v>40</v>
      </c>
      <c r="U515">
        <v>3</v>
      </c>
      <c r="V515">
        <v>1</v>
      </c>
      <c r="W515" t="s">
        <v>31</v>
      </c>
      <c r="X515">
        <v>1</v>
      </c>
      <c r="Y515">
        <v>11</v>
      </c>
      <c r="Z515">
        <v>3</v>
      </c>
      <c r="AA515">
        <v>4</v>
      </c>
      <c r="AB515">
        <v>1</v>
      </c>
      <c r="AC515">
        <v>0</v>
      </c>
    </row>
    <row r="516" spans="1:29" x14ac:dyDescent="0.35">
      <c r="A516">
        <v>33</v>
      </c>
      <c r="B516" t="s">
        <v>25</v>
      </c>
      <c r="C516" t="s">
        <v>36</v>
      </c>
      <c r="D516" s="4">
        <v>3348</v>
      </c>
      <c r="E516">
        <v>10</v>
      </c>
      <c r="F516">
        <v>1</v>
      </c>
      <c r="G516">
        <v>3</v>
      </c>
      <c r="H516" t="s">
        <v>25</v>
      </c>
      <c r="I516">
        <v>1</v>
      </c>
      <c r="J516" t="s">
        <v>35</v>
      </c>
      <c r="K516" s="5">
        <v>0.09</v>
      </c>
      <c r="L516" s="5">
        <v>7.0000000000000007E-2</v>
      </c>
      <c r="M516" s="6">
        <v>4.0000000000000008E-2</v>
      </c>
      <c r="N516">
        <v>669.6</v>
      </c>
      <c r="O516">
        <v>1513</v>
      </c>
      <c r="P516" t="s">
        <v>33</v>
      </c>
      <c r="Q516" t="s">
        <v>34</v>
      </c>
      <c r="R516">
        <v>3</v>
      </c>
      <c r="S516">
        <v>3</v>
      </c>
      <c r="T516" t="s">
        <v>28</v>
      </c>
      <c r="U516">
        <v>3</v>
      </c>
      <c r="V516">
        <v>1</v>
      </c>
      <c r="W516" t="s">
        <v>31</v>
      </c>
      <c r="X516">
        <v>1</v>
      </c>
      <c r="Y516">
        <v>11</v>
      </c>
      <c r="Z516">
        <v>3</v>
      </c>
      <c r="AA516">
        <v>1</v>
      </c>
      <c r="AB516">
        <v>10</v>
      </c>
      <c r="AC516">
        <v>8</v>
      </c>
    </row>
    <row r="517" spans="1:29" x14ac:dyDescent="0.35">
      <c r="A517">
        <v>35</v>
      </c>
      <c r="B517" t="s">
        <v>32</v>
      </c>
      <c r="C517" t="s">
        <v>39</v>
      </c>
      <c r="D517" s="4">
        <v>1281</v>
      </c>
      <c r="E517">
        <v>1</v>
      </c>
      <c r="F517">
        <v>3</v>
      </c>
      <c r="G517">
        <v>3</v>
      </c>
      <c r="H517" t="s">
        <v>32</v>
      </c>
      <c r="I517">
        <v>3</v>
      </c>
      <c r="J517" t="s">
        <v>35</v>
      </c>
      <c r="K517" s="5">
        <v>0.15</v>
      </c>
      <c r="L517" s="5">
        <v>0.1</v>
      </c>
      <c r="M517" s="6">
        <v>-2.0000000000000004E-2</v>
      </c>
      <c r="N517">
        <v>256.2</v>
      </c>
      <c r="O517">
        <v>3555</v>
      </c>
      <c r="P517" t="s">
        <v>44</v>
      </c>
      <c r="Q517" t="s">
        <v>34</v>
      </c>
      <c r="R517">
        <v>3</v>
      </c>
      <c r="S517">
        <v>3</v>
      </c>
      <c r="T517" t="s">
        <v>28</v>
      </c>
      <c r="U517">
        <v>2</v>
      </c>
      <c r="V517">
        <v>1</v>
      </c>
      <c r="W517" t="s">
        <v>37</v>
      </c>
      <c r="X517">
        <v>1</v>
      </c>
      <c r="Y517">
        <v>18</v>
      </c>
      <c r="Z517">
        <v>3</v>
      </c>
      <c r="AA517">
        <v>3</v>
      </c>
      <c r="AB517">
        <v>1</v>
      </c>
      <c r="AC517">
        <v>0</v>
      </c>
    </row>
    <row r="518" spans="1:29" x14ac:dyDescent="0.35">
      <c r="A518">
        <v>23</v>
      </c>
      <c r="B518" t="s">
        <v>32</v>
      </c>
      <c r="C518" t="s">
        <v>36</v>
      </c>
      <c r="D518" s="4">
        <v>2819</v>
      </c>
      <c r="E518">
        <v>3</v>
      </c>
      <c r="F518">
        <v>1</v>
      </c>
      <c r="G518">
        <v>4</v>
      </c>
      <c r="H518" t="s">
        <v>32</v>
      </c>
      <c r="I518">
        <v>1</v>
      </c>
      <c r="J518" t="s">
        <v>35</v>
      </c>
      <c r="K518" s="5">
        <v>0.08</v>
      </c>
      <c r="L518" s="5">
        <v>0.11</v>
      </c>
      <c r="M518" s="6">
        <v>3.9999999999999994E-2</v>
      </c>
      <c r="N518">
        <v>563.80000000000007</v>
      </c>
      <c r="O518">
        <v>1733</v>
      </c>
      <c r="P518" t="s">
        <v>26</v>
      </c>
      <c r="Q518" t="s">
        <v>34</v>
      </c>
      <c r="R518">
        <v>4</v>
      </c>
      <c r="S518">
        <v>3</v>
      </c>
      <c r="T518" t="s">
        <v>40</v>
      </c>
      <c r="U518">
        <v>4</v>
      </c>
      <c r="V518">
        <v>1</v>
      </c>
      <c r="W518" t="s">
        <v>37</v>
      </c>
      <c r="X518">
        <v>2</v>
      </c>
      <c r="Y518">
        <v>16</v>
      </c>
      <c r="Z518">
        <v>3</v>
      </c>
      <c r="AA518">
        <v>1</v>
      </c>
      <c r="AB518">
        <v>5</v>
      </c>
      <c r="AC518">
        <v>2</v>
      </c>
    </row>
    <row r="519" spans="1:29" x14ac:dyDescent="0.35">
      <c r="A519">
        <v>25</v>
      </c>
      <c r="B519" t="s">
        <v>32</v>
      </c>
      <c r="C519" t="s">
        <v>27</v>
      </c>
      <c r="D519" s="4">
        <v>4851</v>
      </c>
      <c r="E519">
        <v>3</v>
      </c>
      <c r="F519">
        <v>2</v>
      </c>
      <c r="G519">
        <v>3</v>
      </c>
      <c r="H519" t="s">
        <v>32</v>
      </c>
      <c r="I519">
        <v>4</v>
      </c>
      <c r="J519" t="s">
        <v>35</v>
      </c>
      <c r="K519" s="5">
        <v>0.12</v>
      </c>
      <c r="L519" s="5">
        <v>0.09</v>
      </c>
      <c r="M519" s="6">
        <v>0</v>
      </c>
      <c r="N519">
        <v>970.2</v>
      </c>
      <c r="O519">
        <v>2173</v>
      </c>
      <c r="P519" t="s">
        <v>26</v>
      </c>
      <c r="Q519" t="s">
        <v>27</v>
      </c>
      <c r="R519">
        <v>8</v>
      </c>
      <c r="S519">
        <v>3</v>
      </c>
      <c r="T519" t="s">
        <v>28</v>
      </c>
      <c r="U519">
        <v>4</v>
      </c>
      <c r="V519">
        <v>2</v>
      </c>
      <c r="W519" t="s">
        <v>37</v>
      </c>
      <c r="X519">
        <v>0</v>
      </c>
      <c r="Y519">
        <v>22</v>
      </c>
      <c r="Z519">
        <v>4</v>
      </c>
      <c r="AA519">
        <v>3</v>
      </c>
      <c r="AB519">
        <v>4</v>
      </c>
      <c r="AC519">
        <v>2</v>
      </c>
    </row>
    <row r="520" spans="1:29" x14ac:dyDescent="0.35">
      <c r="A520">
        <v>38</v>
      </c>
      <c r="B520" t="s">
        <v>32</v>
      </c>
      <c r="C520" t="s">
        <v>27</v>
      </c>
      <c r="D520" s="4">
        <v>4028</v>
      </c>
      <c r="E520">
        <v>7</v>
      </c>
      <c r="F520">
        <v>4</v>
      </c>
      <c r="G520">
        <v>3</v>
      </c>
      <c r="H520" t="s">
        <v>32</v>
      </c>
      <c r="I520">
        <v>4</v>
      </c>
      <c r="J520" t="s">
        <v>29</v>
      </c>
      <c r="K520" s="5">
        <v>0.08</v>
      </c>
      <c r="L520" s="5">
        <v>0.08</v>
      </c>
      <c r="M520" s="6">
        <v>4.0000000000000008E-2</v>
      </c>
      <c r="N520">
        <v>805.6</v>
      </c>
      <c r="O520">
        <v>2002</v>
      </c>
      <c r="P520" t="s">
        <v>26</v>
      </c>
      <c r="Q520" t="s">
        <v>27</v>
      </c>
      <c r="R520">
        <v>7</v>
      </c>
      <c r="S520">
        <v>4</v>
      </c>
      <c r="T520" t="s">
        <v>48</v>
      </c>
      <c r="U520">
        <v>2</v>
      </c>
      <c r="V520">
        <v>2</v>
      </c>
      <c r="W520" t="s">
        <v>31</v>
      </c>
      <c r="X520">
        <v>0</v>
      </c>
      <c r="Y520">
        <v>20</v>
      </c>
      <c r="Z520">
        <v>4</v>
      </c>
      <c r="AA520">
        <v>1</v>
      </c>
      <c r="AB520">
        <v>8</v>
      </c>
      <c r="AC520">
        <v>7</v>
      </c>
    </row>
    <row r="521" spans="1:29" x14ac:dyDescent="0.35">
      <c r="A521">
        <v>29</v>
      </c>
      <c r="B521" t="s">
        <v>32</v>
      </c>
      <c r="C521" t="s">
        <v>36</v>
      </c>
      <c r="D521" s="4">
        <v>2720</v>
      </c>
      <c r="E521">
        <v>10</v>
      </c>
      <c r="F521">
        <v>4</v>
      </c>
      <c r="G521">
        <v>3</v>
      </c>
      <c r="H521" t="s">
        <v>32</v>
      </c>
      <c r="I521">
        <v>2</v>
      </c>
      <c r="J521" t="s">
        <v>35</v>
      </c>
      <c r="K521" s="5">
        <v>0.11</v>
      </c>
      <c r="L521" s="5">
        <v>7.0000000000000007E-2</v>
      </c>
      <c r="M521" s="6">
        <v>4.9999999999999989E-2</v>
      </c>
      <c r="N521">
        <v>544</v>
      </c>
      <c r="O521">
        <v>1518</v>
      </c>
      <c r="P521" t="s">
        <v>33</v>
      </c>
      <c r="Q521" t="s">
        <v>34</v>
      </c>
      <c r="R521">
        <v>1</v>
      </c>
      <c r="S521">
        <v>4</v>
      </c>
      <c r="T521" t="s">
        <v>28</v>
      </c>
      <c r="U521">
        <v>1</v>
      </c>
      <c r="V521">
        <v>1</v>
      </c>
      <c r="W521" t="s">
        <v>41</v>
      </c>
      <c r="X521">
        <v>1</v>
      </c>
      <c r="Y521">
        <v>18</v>
      </c>
      <c r="Z521">
        <v>3</v>
      </c>
      <c r="AA521">
        <v>4</v>
      </c>
      <c r="AB521">
        <v>10</v>
      </c>
      <c r="AC521">
        <v>7</v>
      </c>
    </row>
    <row r="522" spans="1:29" x14ac:dyDescent="0.35">
      <c r="A522">
        <v>48</v>
      </c>
      <c r="B522" t="s">
        <v>32</v>
      </c>
      <c r="C522" t="s">
        <v>27</v>
      </c>
      <c r="D522" s="4">
        <v>8120</v>
      </c>
      <c r="E522">
        <v>2</v>
      </c>
      <c r="F522">
        <v>2</v>
      </c>
      <c r="G522">
        <v>3</v>
      </c>
      <c r="H522" t="s">
        <v>32</v>
      </c>
      <c r="I522">
        <v>2</v>
      </c>
      <c r="J522" t="s">
        <v>35</v>
      </c>
      <c r="K522" s="5">
        <v>0.15</v>
      </c>
      <c r="L522" s="5">
        <v>0.08</v>
      </c>
      <c r="M522" s="6">
        <v>0</v>
      </c>
      <c r="N522">
        <v>1624</v>
      </c>
      <c r="O522">
        <v>957</v>
      </c>
      <c r="P522" t="s">
        <v>26</v>
      </c>
      <c r="Q522" t="s">
        <v>27</v>
      </c>
      <c r="R522">
        <v>2</v>
      </c>
      <c r="S522">
        <v>1</v>
      </c>
      <c r="T522" t="s">
        <v>48</v>
      </c>
      <c r="U522">
        <v>4</v>
      </c>
      <c r="V522">
        <v>2</v>
      </c>
      <c r="W522" t="s">
        <v>37</v>
      </c>
      <c r="X522">
        <v>3</v>
      </c>
      <c r="Y522">
        <v>12</v>
      </c>
      <c r="Z522">
        <v>3</v>
      </c>
      <c r="AA522">
        <v>4</v>
      </c>
      <c r="AB522">
        <v>12</v>
      </c>
      <c r="AC522">
        <v>2</v>
      </c>
    </row>
    <row r="523" spans="1:29" x14ac:dyDescent="0.35">
      <c r="A523">
        <v>27</v>
      </c>
      <c r="B523" t="s">
        <v>32</v>
      </c>
      <c r="C523" t="s">
        <v>27</v>
      </c>
      <c r="D523" s="4">
        <v>4647</v>
      </c>
      <c r="E523">
        <v>6</v>
      </c>
      <c r="F523">
        <v>4</v>
      </c>
      <c r="G523">
        <v>3</v>
      </c>
      <c r="H523" t="s">
        <v>25</v>
      </c>
      <c r="I523">
        <v>4</v>
      </c>
      <c r="J523" t="s">
        <v>29</v>
      </c>
      <c r="K523" s="5">
        <v>0.15</v>
      </c>
      <c r="L523" s="5">
        <v>7.0000000000000007E-2</v>
      </c>
      <c r="M523" s="6">
        <v>2.0000000000000004E-2</v>
      </c>
      <c r="N523">
        <v>929.40000000000009</v>
      </c>
      <c r="O523">
        <v>1891</v>
      </c>
      <c r="P523" t="s">
        <v>33</v>
      </c>
      <c r="Q523" t="s">
        <v>27</v>
      </c>
      <c r="R523">
        <v>3</v>
      </c>
      <c r="S523">
        <v>1</v>
      </c>
      <c r="T523" t="s">
        <v>40</v>
      </c>
      <c r="U523">
        <v>4</v>
      </c>
      <c r="V523">
        <v>2</v>
      </c>
      <c r="W523" t="s">
        <v>41</v>
      </c>
      <c r="X523">
        <v>1</v>
      </c>
      <c r="Y523">
        <v>20</v>
      </c>
      <c r="Z523">
        <v>4</v>
      </c>
      <c r="AA523">
        <v>2</v>
      </c>
      <c r="AB523">
        <v>6</v>
      </c>
      <c r="AC523">
        <v>5</v>
      </c>
    </row>
    <row r="524" spans="1:29" x14ac:dyDescent="0.35">
      <c r="A524">
        <v>37</v>
      </c>
      <c r="B524" t="s">
        <v>32</v>
      </c>
      <c r="C524" t="s">
        <v>36</v>
      </c>
      <c r="D524" s="4">
        <v>4680</v>
      </c>
      <c r="E524">
        <v>1</v>
      </c>
      <c r="F524">
        <v>4</v>
      </c>
      <c r="G524">
        <v>3</v>
      </c>
      <c r="H524" t="s">
        <v>32</v>
      </c>
      <c r="I524">
        <v>4</v>
      </c>
      <c r="J524" t="s">
        <v>35</v>
      </c>
      <c r="K524" s="5">
        <v>0.08</v>
      </c>
      <c r="L524" s="5">
        <v>0.11</v>
      </c>
      <c r="M524" s="6">
        <v>3.9999999999999994E-2</v>
      </c>
      <c r="N524">
        <v>936</v>
      </c>
      <c r="O524">
        <v>1262</v>
      </c>
      <c r="P524" t="s">
        <v>26</v>
      </c>
      <c r="Q524" t="s">
        <v>34</v>
      </c>
      <c r="R524">
        <v>10</v>
      </c>
      <c r="S524">
        <v>2</v>
      </c>
      <c r="T524" t="s">
        <v>28</v>
      </c>
      <c r="U524">
        <v>4</v>
      </c>
      <c r="V524">
        <v>1</v>
      </c>
      <c r="W524" t="s">
        <v>31</v>
      </c>
      <c r="X524">
        <v>3</v>
      </c>
      <c r="Y524">
        <v>17</v>
      </c>
      <c r="Z524">
        <v>3</v>
      </c>
      <c r="AA524">
        <v>1</v>
      </c>
      <c r="AB524">
        <v>4</v>
      </c>
      <c r="AC524">
        <v>0</v>
      </c>
    </row>
    <row r="525" spans="1:29" x14ac:dyDescent="0.35">
      <c r="A525">
        <v>50</v>
      </c>
      <c r="B525" t="s">
        <v>32</v>
      </c>
      <c r="C525" t="s">
        <v>39</v>
      </c>
      <c r="D525" s="4">
        <v>3221</v>
      </c>
      <c r="E525">
        <v>20</v>
      </c>
      <c r="F525">
        <v>3</v>
      </c>
      <c r="G525">
        <v>3</v>
      </c>
      <c r="H525" t="s">
        <v>25</v>
      </c>
      <c r="I525">
        <v>4</v>
      </c>
      <c r="J525" t="s">
        <v>35</v>
      </c>
      <c r="K525" s="5">
        <v>0.12</v>
      </c>
      <c r="L525" s="5">
        <v>0.08</v>
      </c>
      <c r="M525" s="6">
        <v>0</v>
      </c>
      <c r="N525">
        <v>644.20000000000005</v>
      </c>
      <c r="O525">
        <v>2358</v>
      </c>
      <c r="P525" t="s">
        <v>26</v>
      </c>
      <c r="Q525" t="s">
        <v>34</v>
      </c>
      <c r="R525">
        <v>28</v>
      </c>
      <c r="S525">
        <v>1</v>
      </c>
      <c r="T525" t="s">
        <v>40</v>
      </c>
      <c r="U525">
        <v>4</v>
      </c>
      <c r="V525">
        <v>1</v>
      </c>
      <c r="W525" t="s">
        <v>37</v>
      </c>
      <c r="X525">
        <v>1</v>
      </c>
      <c r="Y525">
        <v>11</v>
      </c>
      <c r="Z525">
        <v>3</v>
      </c>
      <c r="AA525">
        <v>3</v>
      </c>
      <c r="AB525">
        <v>20</v>
      </c>
      <c r="AC525">
        <v>8</v>
      </c>
    </row>
    <row r="526" spans="1:29" x14ac:dyDescent="0.35">
      <c r="A526">
        <v>34</v>
      </c>
      <c r="B526" t="s">
        <v>32</v>
      </c>
      <c r="C526" t="s">
        <v>43</v>
      </c>
      <c r="D526" s="4">
        <v>8621</v>
      </c>
      <c r="E526">
        <v>8</v>
      </c>
      <c r="F526">
        <v>2</v>
      </c>
      <c r="G526">
        <v>4</v>
      </c>
      <c r="H526" t="s">
        <v>32</v>
      </c>
      <c r="I526">
        <v>4</v>
      </c>
      <c r="J526" t="s">
        <v>29</v>
      </c>
      <c r="K526" s="5">
        <v>0.11</v>
      </c>
      <c r="L526" s="5">
        <v>7.0000000000000007E-2</v>
      </c>
      <c r="M526" s="6">
        <v>2.0000000000000004E-2</v>
      </c>
      <c r="N526">
        <v>1724.2</v>
      </c>
      <c r="O526">
        <v>855</v>
      </c>
      <c r="P526" t="s">
        <v>26</v>
      </c>
      <c r="Q526" t="s">
        <v>34</v>
      </c>
      <c r="R526">
        <v>9</v>
      </c>
      <c r="S526">
        <v>3</v>
      </c>
      <c r="T526" t="s">
        <v>40</v>
      </c>
      <c r="U526">
        <v>2</v>
      </c>
      <c r="V526">
        <v>3</v>
      </c>
      <c r="W526" t="s">
        <v>31</v>
      </c>
      <c r="X526">
        <v>1</v>
      </c>
      <c r="Y526">
        <v>14</v>
      </c>
      <c r="Z526">
        <v>3</v>
      </c>
      <c r="AA526">
        <v>2</v>
      </c>
      <c r="AB526">
        <v>9</v>
      </c>
      <c r="AC526">
        <v>7</v>
      </c>
    </row>
    <row r="527" spans="1:29" x14ac:dyDescent="0.35">
      <c r="A527">
        <v>24</v>
      </c>
      <c r="B527" t="s">
        <v>25</v>
      </c>
      <c r="C527" t="s">
        <v>27</v>
      </c>
      <c r="D527" s="4">
        <v>4577</v>
      </c>
      <c r="E527">
        <v>2</v>
      </c>
      <c r="F527">
        <v>3</v>
      </c>
      <c r="G527">
        <v>3</v>
      </c>
      <c r="H527" t="s">
        <v>32</v>
      </c>
      <c r="I527">
        <v>1</v>
      </c>
      <c r="J527" t="s">
        <v>29</v>
      </c>
      <c r="K527" s="5">
        <v>0.13</v>
      </c>
      <c r="L527" s="5">
        <v>0.1</v>
      </c>
      <c r="M527" s="6">
        <v>3.9999999999999994E-2</v>
      </c>
      <c r="N527">
        <v>915.40000000000009</v>
      </c>
      <c r="O527">
        <v>2325</v>
      </c>
      <c r="P527" t="s">
        <v>26</v>
      </c>
      <c r="Q527" t="s">
        <v>27</v>
      </c>
      <c r="R527">
        <v>3</v>
      </c>
      <c r="S527">
        <v>2</v>
      </c>
      <c r="T527" t="s">
        <v>28</v>
      </c>
      <c r="U527">
        <v>3</v>
      </c>
      <c r="V527">
        <v>2</v>
      </c>
      <c r="W527" t="s">
        <v>31</v>
      </c>
      <c r="X527">
        <v>9</v>
      </c>
      <c r="Y527">
        <v>14</v>
      </c>
      <c r="Z527">
        <v>3</v>
      </c>
      <c r="AA527">
        <v>1</v>
      </c>
      <c r="AB527">
        <v>4</v>
      </c>
      <c r="AC527">
        <v>2</v>
      </c>
    </row>
    <row r="528" spans="1:29" x14ac:dyDescent="0.35">
      <c r="A528">
        <v>39</v>
      </c>
      <c r="B528" t="s">
        <v>32</v>
      </c>
      <c r="C528" t="s">
        <v>43</v>
      </c>
      <c r="D528" s="4">
        <v>4553</v>
      </c>
      <c r="E528">
        <v>20</v>
      </c>
      <c r="F528">
        <v>3</v>
      </c>
      <c r="G528">
        <v>3</v>
      </c>
      <c r="H528" t="s">
        <v>32</v>
      </c>
      <c r="I528">
        <v>4</v>
      </c>
      <c r="J528" t="s">
        <v>29</v>
      </c>
      <c r="K528" s="5">
        <v>0.09</v>
      </c>
      <c r="L528" s="5">
        <v>7.0000000000000007E-2</v>
      </c>
      <c r="M528" s="6">
        <v>-2.0000000000000004E-2</v>
      </c>
      <c r="N528">
        <v>910.6</v>
      </c>
      <c r="O528">
        <v>1443</v>
      </c>
      <c r="P528" t="s">
        <v>26</v>
      </c>
      <c r="Q528" t="s">
        <v>34</v>
      </c>
      <c r="R528">
        <v>2</v>
      </c>
      <c r="S528">
        <v>4</v>
      </c>
      <c r="T528" t="s">
        <v>49</v>
      </c>
      <c r="U528">
        <v>2</v>
      </c>
      <c r="V528">
        <v>2</v>
      </c>
      <c r="W528" t="s">
        <v>31</v>
      </c>
      <c r="X528">
        <v>1</v>
      </c>
      <c r="Y528">
        <v>11</v>
      </c>
      <c r="Z528">
        <v>3</v>
      </c>
      <c r="AA528">
        <v>1</v>
      </c>
      <c r="AB528">
        <v>20</v>
      </c>
      <c r="AC528">
        <v>7</v>
      </c>
    </row>
    <row r="529" spans="1:29" x14ac:dyDescent="0.35">
      <c r="A529">
        <v>32</v>
      </c>
      <c r="B529" t="s">
        <v>32</v>
      </c>
      <c r="C529" t="s">
        <v>27</v>
      </c>
      <c r="D529" s="4">
        <v>5396</v>
      </c>
      <c r="E529">
        <v>10</v>
      </c>
      <c r="F529">
        <v>4</v>
      </c>
      <c r="G529">
        <v>2</v>
      </c>
      <c r="H529" t="s">
        <v>32</v>
      </c>
      <c r="I529">
        <v>4</v>
      </c>
      <c r="J529" t="s">
        <v>35</v>
      </c>
      <c r="K529" s="5">
        <v>0.15</v>
      </c>
      <c r="L529" s="5">
        <v>0.11</v>
      </c>
      <c r="M529" s="6">
        <v>0.06</v>
      </c>
      <c r="N529">
        <v>1079.2</v>
      </c>
      <c r="O529">
        <v>3386</v>
      </c>
      <c r="P529" t="s">
        <v>26</v>
      </c>
      <c r="Q529" t="s">
        <v>27</v>
      </c>
      <c r="R529">
        <v>10</v>
      </c>
      <c r="S529">
        <v>3</v>
      </c>
      <c r="T529" t="s">
        <v>48</v>
      </c>
      <c r="U529">
        <v>3</v>
      </c>
      <c r="V529">
        <v>2</v>
      </c>
      <c r="W529" t="s">
        <v>31</v>
      </c>
      <c r="X529">
        <v>1</v>
      </c>
      <c r="Y529">
        <v>12</v>
      </c>
      <c r="Z529">
        <v>3</v>
      </c>
      <c r="AA529">
        <v>4</v>
      </c>
      <c r="AB529">
        <v>10</v>
      </c>
      <c r="AC529">
        <v>7</v>
      </c>
    </row>
    <row r="530" spans="1:29" x14ac:dyDescent="0.35">
      <c r="A530">
        <v>50</v>
      </c>
      <c r="B530" t="s">
        <v>25</v>
      </c>
      <c r="C530" t="s">
        <v>27</v>
      </c>
      <c r="D530" s="4">
        <v>6796</v>
      </c>
      <c r="E530">
        <v>4</v>
      </c>
      <c r="F530">
        <v>3</v>
      </c>
      <c r="G530">
        <v>3</v>
      </c>
      <c r="H530" t="s">
        <v>25</v>
      </c>
      <c r="I530">
        <v>2</v>
      </c>
      <c r="J530" t="s">
        <v>35</v>
      </c>
      <c r="K530" s="5">
        <v>0.15</v>
      </c>
      <c r="L530" s="5">
        <v>0.1</v>
      </c>
      <c r="M530" s="6">
        <v>5.0000000000000017E-2</v>
      </c>
      <c r="N530">
        <v>1359.2</v>
      </c>
      <c r="O530">
        <v>1091</v>
      </c>
      <c r="P530" t="s">
        <v>33</v>
      </c>
      <c r="Q530" t="s">
        <v>27</v>
      </c>
      <c r="R530">
        <v>8</v>
      </c>
      <c r="S530">
        <v>2</v>
      </c>
      <c r="T530" t="s">
        <v>49</v>
      </c>
      <c r="U530">
        <v>3</v>
      </c>
      <c r="V530">
        <v>2</v>
      </c>
      <c r="W530" t="s">
        <v>37</v>
      </c>
      <c r="X530">
        <v>3</v>
      </c>
      <c r="Y530">
        <v>14</v>
      </c>
      <c r="Z530">
        <v>3</v>
      </c>
      <c r="AA530">
        <v>1</v>
      </c>
      <c r="AB530">
        <v>18</v>
      </c>
      <c r="AC530">
        <v>3</v>
      </c>
    </row>
    <row r="531" spans="1:29" x14ac:dyDescent="0.35">
      <c r="A531">
        <v>38</v>
      </c>
      <c r="B531" t="s">
        <v>32</v>
      </c>
      <c r="C531" t="s">
        <v>43</v>
      </c>
      <c r="D531" s="4">
        <v>7625</v>
      </c>
      <c r="E531">
        <v>9</v>
      </c>
      <c r="F531">
        <v>4</v>
      </c>
      <c r="G531">
        <v>2</v>
      </c>
      <c r="H531" t="s">
        <v>32</v>
      </c>
      <c r="I531">
        <v>2</v>
      </c>
      <c r="J531" t="s">
        <v>29</v>
      </c>
      <c r="K531" s="5">
        <v>0.12</v>
      </c>
      <c r="L531" s="5">
        <v>7.0000000000000007E-2</v>
      </c>
      <c r="M531" s="6">
        <v>0.03</v>
      </c>
      <c r="N531">
        <v>1525</v>
      </c>
      <c r="O531">
        <v>2628</v>
      </c>
      <c r="P531" t="s">
        <v>26</v>
      </c>
      <c r="Q531" t="s">
        <v>34</v>
      </c>
      <c r="R531">
        <v>1</v>
      </c>
      <c r="S531">
        <v>4</v>
      </c>
      <c r="T531" t="s">
        <v>28</v>
      </c>
      <c r="U531">
        <v>4</v>
      </c>
      <c r="V531">
        <v>2</v>
      </c>
      <c r="W531" t="s">
        <v>31</v>
      </c>
      <c r="X531">
        <v>0</v>
      </c>
      <c r="Y531">
        <v>13</v>
      </c>
      <c r="Z531">
        <v>3</v>
      </c>
      <c r="AA531">
        <v>3</v>
      </c>
      <c r="AB531">
        <v>10</v>
      </c>
      <c r="AC531">
        <v>7</v>
      </c>
    </row>
    <row r="532" spans="1:29" x14ac:dyDescent="0.35">
      <c r="A532">
        <v>27</v>
      </c>
      <c r="B532" t="s">
        <v>32</v>
      </c>
      <c r="C532" t="s">
        <v>42</v>
      </c>
      <c r="D532" s="4">
        <v>7412</v>
      </c>
      <c r="E532">
        <v>9</v>
      </c>
      <c r="F532">
        <v>1</v>
      </c>
      <c r="G532">
        <v>3</v>
      </c>
      <c r="H532" t="s">
        <v>32</v>
      </c>
      <c r="I532">
        <v>3</v>
      </c>
      <c r="J532" t="s">
        <v>29</v>
      </c>
      <c r="K532" s="5">
        <v>0.09</v>
      </c>
      <c r="L532" s="5">
        <v>0.1</v>
      </c>
      <c r="M532" s="6">
        <v>9.999999999999995E-3</v>
      </c>
      <c r="N532">
        <v>1482.4</v>
      </c>
      <c r="O532">
        <v>3045</v>
      </c>
      <c r="P532" t="s">
        <v>26</v>
      </c>
      <c r="Q532" t="s">
        <v>34</v>
      </c>
      <c r="R532">
        <v>1</v>
      </c>
      <c r="S532">
        <v>2</v>
      </c>
      <c r="T532" t="s">
        <v>28</v>
      </c>
      <c r="U532">
        <v>3</v>
      </c>
      <c r="V532">
        <v>3</v>
      </c>
      <c r="W532" t="s">
        <v>37</v>
      </c>
      <c r="X532">
        <v>1</v>
      </c>
      <c r="Y532">
        <v>11</v>
      </c>
      <c r="Z532">
        <v>3</v>
      </c>
      <c r="AA532">
        <v>4</v>
      </c>
      <c r="AB532">
        <v>9</v>
      </c>
      <c r="AC532">
        <v>7</v>
      </c>
    </row>
    <row r="533" spans="1:29" x14ac:dyDescent="0.35">
      <c r="A533">
        <v>32</v>
      </c>
      <c r="B533" t="s">
        <v>32</v>
      </c>
      <c r="C533" t="s">
        <v>63</v>
      </c>
      <c r="D533" s="4">
        <v>11159</v>
      </c>
      <c r="E533">
        <v>7</v>
      </c>
      <c r="F533">
        <v>4</v>
      </c>
      <c r="G533">
        <v>3</v>
      </c>
      <c r="H533" t="s">
        <v>32</v>
      </c>
      <c r="I533">
        <v>3</v>
      </c>
      <c r="J533" t="s">
        <v>29</v>
      </c>
      <c r="K533" s="5">
        <v>0.09</v>
      </c>
      <c r="L533" s="5">
        <v>0.08</v>
      </c>
      <c r="M533" s="6">
        <v>0.03</v>
      </c>
      <c r="N533">
        <v>2231.8000000000002</v>
      </c>
      <c r="O533">
        <v>2964</v>
      </c>
      <c r="P533" t="s">
        <v>26</v>
      </c>
      <c r="Q533" t="s">
        <v>34</v>
      </c>
      <c r="R533">
        <v>3</v>
      </c>
      <c r="S533">
        <v>2</v>
      </c>
      <c r="T533" t="s">
        <v>28</v>
      </c>
      <c r="U533">
        <v>3</v>
      </c>
      <c r="V533">
        <v>3</v>
      </c>
      <c r="W533" t="s">
        <v>31</v>
      </c>
      <c r="X533">
        <v>3</v>
      </c>
      <c r="Y533">
        <v>15</v>
      </c>
      <c r="Z533">
        <v>3</v>
      </c>
      <c r="AA533">
        <v>4</v>
      </c>
      <c r="AB533">
        <v>10</v>
      </c>
      <c r="AC533">
        <v>7</v>
      </c>
    </row>
    <row r="534" spans="1:29" x14ac:dyDescent="0.35">
      <c r="A534">
        <v>47</v>
      </c>
      <c r="B534" t="s">
        <v>32</v>
      </c>
      <c r="C534" t="s">
        <v>27</v>
      </c>
      <c r="D534" s="4">
        <v>4960</v>
      </c>
      <c r="E534">
        <v>7</v>
      </c>
      <c r="F534">
        <v>1</v>
      </c>
      <c r="G534">
        <v>3</v>
      </c>
      <c r="H534" t="s">
        <v>32</v>
      </c>
      <c r="I534">
        <v>4</v>
      </c>
      <c r="J534" t="s">
        <v>35</v>
      </c>
      <c r="K534" s="5">
        <v>0.11</v>
      </c>
      <c r="L534" s="5">
        <v>7.0000000000000007E-2</v>
      </c>
      <c r="M534" s="6">
        <v>9.999999999999995E-3</v>
      </c>
      <c r="N534">
        <v>992</v>
      </c>
      <c r="O534">
        <v>2089</v>
      </c>
      <c r="P534" t="s">
        <v>26</v>
      </c>
      <c r="Q534" t="s">
        <v>27</v>
      </c>
      <c r="R534">
        <v>14</v>
      </c>
      <c r="S534">
        <v>4</v>
      </c>
      <c r="T534" t="s">
        <v>48</v>
      </c>
      <c r="U534">
        <v>3</v>
      </c>
      <c r="V534">
        <v>2</v>
      </c>
      <c r="W534" t="s">
        <v>31</v>
      </c>
      <c r="X534">
        <v>2</v>
      </c>
      <c r="Y534">
        <v>12</v>
      </c>
      <c r="Z534">
        <v>3</v>
      </c>
      <c r="AA534">
        <v>4</v>
      </c>
      <c r="AB534">
        <v>20</v>
      </c>
      <c r="AC534">
        <v>7</v>
      </c>
    </row>
    <row r="535" spans="1:29" x14ac:dyDescent="0.35">
      <c r="A535">
        <v>40</v>
      </c>
      <c r="B535" t="s">
        <v>32</v>
      </c>
      <c r="C535" t="s">
        <v>27</v>
      </c>
      <c r="D535" s="4">
        <v>10475</v>
      </c>
      <c r="E535">
        <v>18</v>
      </c>
      <c r="F535">
        <v>1</v>
      </c>
      <c r="G535">
        <v>3</v>
      </c>
      <c r="H535" t="s">
        <v>25</v>
      </c>
      <c r="I535">
        <v>4</v>
      </c>
      <c r="J535" t="s">
        <v>35</v>
      </c>
      <c r="K535" s="5">
        <v>0.14000000000000001</v>
      </c>
      <c r="L535" s="5">
        <v>0.11</v>
      </c>
      <c r="M535" s="6">
        <v>0</v>
      </c>
      <c r="N535">
        <v>2095</v>
      </c>
      <c r="O535">
        <v>2798</v>
      </c>
      <c r="P535" t="s">
        <v>33</v>
      </c>
      <c r="Q535" t="s">
        <v>27</v>
      </c>
      <c r="R535">
        <v>5</v>
      </c>
      <c r="S535">
        <v>4</v>
      </c>
      <c r="T535" t="s">
        <v>28</v>
      </c>
      <c r="U535">
        <v>2</v>
      </c>
      <c r="V535">
        <v>3</v>
      </c>
      <c r="W535" t="s">
        <v>37</v>
      </c>
      <c r="X535">
        <v>5</v>
      </c>
      <c r="Y535">
        <v>21</v>
      </c>
      <c r="Z535">
        <v>4</v>
      </c>
      <c r="AA535">
        <v>3</v>
      </c>
      <c r="AB535">
        <v>20</v>
      </c>
      <c r="AC535">
        <v>13</v>
      </c>
    </row>
    <row r="536" spans="1:29" x14ac:dyDescent="0.35">
      <c r="A536">
        <v>53</v>
      </c>
      <c r="B536" t="s">
        <v>32</v>
      </c>
      <c r="C536" t="s">
        <v>63</v>
      </c>
      <c r="D536" s="4">
        <v>14814</v>
      </c>
      <c r="E536">
        <v>5</v>
      </c>
      <c r="F536">
        <v>3</v>
      </c>
      <c r="G536">
        <v>3</v>
      </c>
      <c r="H536" t="s">
        <v>32</v>
      </c>
      <c r="I536">
        <v>3</v>
      </c>
      <c r="J536" t="s">
        <v>35</v>
      </c>
      <c r="K536" s="5">
        <v>0.12</v>
      </c>
      <c r="L536" s="5">
        <v>0.11</v>
      </c>
      <c r="M536" s="6">
        <v>9.999999999999995E-3</v>
      </c>
      <c r="N536">
        <v>2962.8</v>
      </c>
      <c r="O536">
        <v>2932</v>
      </c>
      <c r="P536" t="s">
        <v>26</v>
      </c>
      <c r="Q536" t="s">
        <v>34</v>
      </c>
      <c r="R536">
        <v>7</v>
      </c>
      <c r="S536">
        <v>3</v>
      </c>
      <c r="T536" t="s">
        <v>28</v>
      </c>
      <c r="U536">
        <v>4</v>
      </c>
      <c r="V536">
        <v>4</v>
      </c>
      <c r="W536" t="s">
        <v>37</v>
      </c>
      <c r="X536">
        <v>3</v>
      </c>
      <c r="Y536">
        <v>19</v>
      </c>
      <c r="Z536">
        <v>3</v>
      </c>
      <c r="AA536">
        <v>3</v>
      </c>
      <c r="AB536">
        <v>32</v>
      </c>
      <c r="AC536">
        <v>1</v>
      </c>
    </row>
    <row r="537" spans="1:29" x14ac:dyDescent="0.35">
      <c r="A537">
        <v>41</v>
      </c>
      <c r="B537" t="s">
        <v>32</v>
      </c>
      <c r="C537" t="s">
        <v>62</v>
      </c>
      <c r="D537" s="4">
        <v>19141</v>
      </c>
      <c r="E537">
        <v>21</v>
      </c>
      <c r="F537">
        <v>4</v>
      </c>
      <c r="G537">
        <v>2</v>
      </c>
      <c r="H537" t="s">
        <v>32</v>
      </c>
      <c r="I537">
        <v>2</v>
      </c>
      <c r="J537" t="s">
        <v>35</v>
      </c>
      <c r="K537" s="5">
        <v>0.15</v>
      </c>
      <c r="L537" s="5">
        <v>7.0000000000000007E-2</v>
      </c>
      <c r="M537" s="6">
        <v>5.0000000000000017E-2</v>
      </c>
      <c r="N537">
        <v>3828.2000000000003</v>
      </c>
      <c r="O537">
        <v>2490</v>
      </c>
      <c r="P537" t="s">
        <v>26</v>
      </c>
      <c r="Q537" t="s">
        <v>50</v>
      </c>
      <c r="R537">
        <v>10</v>
      </c>
      <c r="S537">
        <v>4</v>
      </c>
      <c r="T537" t="s">
        <v>50</v>
      </c>
      <c r="U537">
        <v>2</v>
      </c>
      <c r="V537">
        <v>5</v>
      </c>
      <c r="W537" t="s">
        <v>41</v>
      </c>
      <c r="X537">
        <v>3</v>
      </c>
      <c r="Y537">
        <v>15</v>
      </c>
      <c r="Z537">
        <v>3</v>
      </c>
      <c r="AA537">
        <v>2</v>
      </c>
      <c r="AB537">
        <v>23</v>
      </c>
      <c r="AC537">
        <v>6</v>
      </c>
    </row>
    <row r="538" spans="1:29" x14ac:dyDescent="0.35">
      <c r="A538">
        <v>60</v>
      </c>
      <c r="B538" t="s">
        <v>32</v>
      </c>
      <c r="C538" t="s">
        <v>27</v>
      </c>
      <c r="D538" s="4">
        <v>5405</v>
      </c>
      <c r="E538">
        <v>2</v>
      </c>
      <c r="F538">
        <v>1</v>
      </c>
      <c r="G538">
        <v>3</v>
      </c>
      <c r="H538" t="s">
        <v>32</v>
      </c>
      <c r="I538">
        <v>1</v>
      </c>
      <c r="J538" t="s">
        <v>35</v>
      </c>
      <c r="K538" s="5">
        <v>0.09</v>
      </c>
      <c r="L538" s="5">
        <v>0.09</v>
      </c>
      <c r="M538" s="6">
        <v>4.0000000000000008E-2</v>
      </c>
      <c r="N538">
        <v>1081</v>
      </c>
      <c r="O538">
        <v>1681</v>
      </c>
      <c r="P538" t="s">
        <v>26</v>
      </c>
      <c r="Q538" t="s">
        <v>27</v>
      </c>
      <c r="R538">
        <v>16</v>
      </c>
      <c r="S538">
        <v>4</v>
      </c>
      <c r="T538" t="s">
        <v>48</v>
      </c>
      <c r="U538">
        <v>3</v>
      </c>
      <c r="V538">
        <v>2</v>
      </c>
      <c r="W538" t="s">
        <v>31</v>
      </c>
      <c r="X538">
        <v>8</v>
      </c>
      <c r="Y538">
        <v>14</v>
      </c>
      <c r="Z538">
        <v>3</v>
      </c>
      <c r="AA538">
        <v>4</v>
      </c>
      <c r="AB538">
        <v>10</v>
      </c>
      <c r="AC538">
        <v>2</v>
      </c>
    </row>
    <row r="539" spans="1:29" x14ac:dyDescent="0.35">
      <c r="A539">
        <v>27</v>
      </c>
      <c r="B539" t="s">
        <v>32</v>
      </c>
      <c r="C539" t="s">
        <v>42</v>
      </c>
      <c r="D539" s="4">
        <v>8793</v>
      </c>
      <c r="E539">
        <v>9</v>
      </c>
      <c r="F539">
        <v>1</v>
      </c>
      <c r="G539">
        <v>2</v>
      </c>
      <c r="H539" t="s">
        <v>32</v>
      </c>
      <c r="I539">
        <v>4</v>
      </c>
      <c r="J539" t="s">
        <v>35</v>
      </c>
      <c r="K539" s="5">
        <v>0.08</v>
      </c>
      <c r="L539" s="5">
        <v>7.0000000000000007E-2</v>
      </c>
      <c r="M539" s="6">
        <v>0.03</v>
      </c>
      <c r="N539">
        <v>1758.6000000000001</v>
      </c>
      <c r="O539">
        <v>529</v>
      </c>
      <c r="P539" t="s">
        <v>33</v>
      </c>
      <c r="Q539" t="s">
        <v>34</v>
      </c>
      <c r="R539">
        <v>10</v>
      </c>
      <c r="S539">
        <v>2</v>
      </c>
      <c r="T539" t="s">
        <v>28</v>
      </c>
      <c r="U539">
        <v>3</v>
      </c>
      <c r="V539">
        <v>3</v>
      </c>
      <c r="W539" t="s">
        <v>41</v>
      </c>
      <c r="X539">
        <v>1</v>
      </c>
      <c r="Y539">
        <v>21</v>
      </c>
      <c r="Z539">
        <v>4</v>
      </c>
      <c r="AA539">
        <v>3</v>
      </c>
      <c r="AB539">
        <v>9</v>
      </c>
      <c r="AC539">
        <v>7</v>
      </c>
    </row>
    <row r="540" spans="1:29" x14ac:dyDescent="0.35">
      <c r="A540">
        <v>41</v>
      </c>
      <c r="B540" t="s">
        <v>32</v>
      </c>
      <c r="C540" t="s">
        <v>62</v>
      </c>
      <c r="D540" s="4">
        <v>19189</v>
      </c>
      <c r="E540">
        <v>22</v>
      </c>
      <c r="F540">
        <v>3</v>
      </c>
      <c r="G540">
        <v>3</v>
      </c>
      <c r="H540" t="s">
        <v>32</v>
      </c>
      <c r="I540">
        <v>4</v>
      </c>
      <c r="J540" t="s">
        <v>35</v>
      </c>
      <c r="K540" s="5">
        <v>0.09</v>
      </c>
      <c r="L540" s="5">
        <v>0.09</v>
      </c>
      <c r="M540" s="6">
        <v>9.999999999999995E-3</v>
      </c>
      <c r="N540">
        <v>3837.8</v>
      </c>
      <c r="O540">
        <v>3845</v>
      </c>
      <c r="P540" t="s">
        <v>26</v>
      </c>
      <c r="Q540" t="s">
        <v>50</v>
      </c>
      <c r="R540">
        <v>1</v>
      </c>
      <c r="S540">
        <v>3</v>
      </c>
      <c r="T540" t="s">
        <v>50</v>
      </c>
      <c r="U540">
        <v>2</v>
      </c>
      <c r="V540">
        <v>5</v>
      </c>
      <c r="W540" t="s">
        <v>37</v>
      </c>
      <c r="X540">
        <v>1</v>
      </c>
      <c r="Y540">
        <v>12</v>
      </c>
      <c r="Z540">
        <v>3</v>
      </c>
      <c r="AA540">
        <v>2</v>
      </c>
      <c r="AB540">
        <v>22</v>
      </c>
      <c r="AC540">
        <v>7</v>
      </c>
    </row>
    <row r="541" spans="1:29" x14ac:dyDescent="0.35">
      <c r="A541">
        <v>50</v>
      </c>
      <c r="B541" t="s">
        <v>32</v>
      </c>
      <c r="C541" t="s">
        <v>46</v>
      </c>
      <c r="D541" s="4">
        <v>3875</v>
      </c>
      <c r="E541">
        <v>2</v>
      </c>
      <c r="F541">
        <v>2</v>
      </c>
      <c r="G541">
        <v>3</v>
      </c>
      <c r="H541" t="s">
        <v>32</v>
      </c>
      <c r="I541">
        <v>4</v>
      </c>
      <c r="J541" t="s">
        <v>35</v>
      </c>
      <c r="K541" s="5">
        <v>0.12</v>
      </c>
      <c r="L541" s="5">
        <v>0.1</v>
      </c>
      <c r="M541" s="6">
        <v>7.9999999999999988E-2</v>
      </c>
      <c r="N541">
        <v>775</v>
      </c>
      <c r="O541">
        <v>850</v>
      </c>
      <c r="P541" t="s">
        <v>26</v>
      </c>
      <c r="Q541" t="s">
        <v>27</v>
      </c>
      <c r="R541">
        <v>8</v>
      </c>
      <c r="S541">
        <v>4</v>
      </c>
      <c r="T541" t="s">
        <v>48</v>
      </c>
      <c r="U541">
        <v>3</v>
      </c>
      <c r="V541">
        <v>1</v>
      </c>
      <c r="W541" t="s">
        <v>37</v>
      </c>
      <c r="X541">
        <v>7</v>
      </c>
      <c r="Y541">
        <v>15</v>
      </c>
      <c r="Z541">
        <v>3</v>
      </c>
      <c r="AA541">
        <v>4</v>
      </c>
      <c r="AB541">
        <v>4</v>
      </c>
      <c r="AC541">
        <v>2</v>
      </c>
    </row>
    <row r="542" spans="1:29" x14ac:dyDescent="0.35">
      <c r="A542">
        <v>28</v>
      </c>
      <c r="B542" t="s">
        <v>25</v>
      </c>
      <c r="C542" t="s">
        <v>36</v>
      </c>
      <c r="D542" s="4">
        <v>2216</v>
      </c>
      <c r="E542">
        <v>7</v>
      </c>
      <c r="F542">
        <v>2</v>
      </c>
      <c r="G542">
        <v>3</v>
      </c>
      <c r="H542" t="s">
        <v>25</v>
      </c>
      <c r="I542">
        <v>1</v>
      </c>
      <c r="J542" t="s">
        <v>29</v>
      </c>
      <c r="K542" s="5">
        <v>0.14000000000000001</v>
      </c>
      <c r="L542" s="5">
        <v>0.1</v>
      </c>
      <c r="M542" s="6">
        <v>0.06</v>
      </c>
      <c r="N542">
        <v>443.20000000000005</v>
      </c>
      <c r="O542">
        <v>3613</v>
      </c>
      <c r="P542" t="s">
        <v>26</v>
      </c>
      <c r="Q542" t="s">
        <v>34</v>
      </c>
      <c r="R542">
        <v>1</v>
      </c>
      <c r="S542">
        <v>2</v>
      </c>
      <c r="T542" t="s">
        <v>28</v>
      </c>
      <c r="U542">
        <v>1</v>
      </c>
      <c r="V542">
        <v>1</v>
      </c>
      <c r="W542" t="s">
        <v>31</v>
      </c>
      <c r="X542">
        <v>7</v>
      </c>
      <c r="Y542">
        <v>13</v>
      </c>
      <c r="Z542">
        <v>3</v>
      </c>
      <c r="AA542">
        <v>4</v>
      </c>
      <c r="AB542">
        <v>10</v>
      </c>
      <c r="AC542">
        <v>7</v>
      </c>
    </row>
    <row r="543" spans="1:29" x14ac:dyDescent="0.35">
      <c r="A543">
        <v>36</v>
      </c>
      <c r="B543" t="s">
        <v>32</v>
      </c>
      <c r="C543" t="s">
        <v>63</v>
      </c>
      <c r="D543" s="4">
        <v>11713</v>
      </c>
      <c r="E543">
        <v>8</v>
      </c>
      <c r="F543">
        <v>1</v>
      </c>
      <c r="G543">
        <v>3</v>
      </c>
      <c r="H543" t="s">
        <v>32</v>
      </c>
      <c r="I543">
        <v>1</v>
      </c>
      <c r="J543" t="s">
        <v>29</v>
      </c>
      <c r="K543" s="5">
        <v>0.15</v>
      </c>
      <c r="L543" s="5">
        <v>0.1</v>
      </c>
      <c r="M543" s="6">
        <v>9.999999999999995E-3</v>
      </c>
      <c r="N543">
        <v>2342.6</v>
      </c>
      <c r="O543">
        <v>2557</v>
      </c>
      <c r="P543" t="s">
        <v>44</v>
      </c>
      <c r="Q543" t="s">
        <v>34</v>
      </c>
      <c r="R543">
        <v>8</v>
      </c>
      <c r="S543">
        <v>3</v>
      </c>
      <c r="T543" t="s">
        <v>28</v>
      </c>
      <c r="U543">
        <v>4</v>
      </c>
      <c r="V543">
        <v>3</v>
      </c>
      <c r="W543" t="s">
        <v>37</v>
      </c>
      <c r="X543">
        <v>9</v>
      </c>
      <c r="Y543">
        <v>14</v>
      </c>
      <c r="Z543">
        <v>3</v>
      </c>
      <c r="AA543">
        <v>1</v>
      </c>
      <c r="AB543">
        <v>10</v>
      </c>
      <c r="AC543">
        <v>7</v>
      </c>
    </row>
    <row r="544" spans="1:29" x14ac:dyDescent="0.35">
      <c r="A544">
        <v>38</v>
      </c>
      <c r="B544" t="s">
        <v>32</v>
      </c>
      <c r="C544" t="s">
        <v>42</v>
      </c>
      <c r="D544" s="4">
        <v>7861</v>
      </c>
      <c r="E544">
        <v>1</v>
      </c>
      <c r="F544">
        <v>3</v>
      </c>
      <c r="G544">
        <v>4</v>
      </c>
      <c r="H544" t="s">
        <v>25</v>
      </c>
      <c r="I544">
        <v>3</v>
      </c>
      <c r="J544" t="s">
        <v>29</v>
      </c>
      <c r="K544" s="5">
        <v>0.12</v>
      </c>
      <c r="L544" s="5">
        <v>0.1</v>
      </c>
      <c r="M544" s="6">
        <v>-2.0000000000000004E-2</v>
      </c>
      <c r="N544">
        <v>1572.2</v>
      </c>
      <c r="O544">
        <v>3459</v>
      </c>
      <c r="P544" t="s">
        <v>26</v>
      </c>
      <c r="Q544" t="s">
        <v>34</v>
      </c>
      <c r="R544">
        <v>1</v>
      </c>
      <c r="S544">
        <v>3</v>
      </c>
      <c r="T544" t="s">
        <v>28</v>
      </c>
      <c r="U544">
        <v>3</v>
      </c>
      <c r="V544">
        <v>3</v>
      </c>
      <c r="W544" t="s">
        <v>31</v>
      </c>
      <c r="X544">
        <v>4</v>
      </c>
      <c r="Y544">
        <v>14</v>
      </c>
      <c r="Z544">
        <v>3</v>
      </c>
      <c r="AA544">
        <v>4</v>
      </c>
      <c r="AB544">
        <v>10</v>
      </c>
      <c r="AC544">
        <v>0</v>
      </c>
    </row>
    <row r="545" spans="1:29" x14ac:dyDescent="0.35">
      <c r="A545">
        <v>44</v>
      </c>
      <c r="B545" t="s">
        <v>32</v>
      </c>
      <c r="C545" t="s">
        <v>39</v>
      </c>
      <c r="D545" s="4">
        <v>3708</v>
      </c>
      <c r="E545">
        <v>5</v>
      </c>
      <c r="F545">
        <v>3</v>
      </c>
      <c r="G545">
        <v>3</v>
      </c>
      <c r="H545" t="s">
        <v>32</v>
      </c>
      <c r="I545">
        <v>1</v>
      </c>
      <c r="J545" t="s">
        <v>35</v>
      </c>
      <c r="K545" s="5">
        <v>0.15</v>
      </c>
      <c r="L545" s="5">
        <v>7.0000000000000007E-2</v>
      </c>
      <c r="M545" s="6">
        <v>2.0000000000000004E-2</v>
      </c>
      <c r="N545">
        <v>741.6</v>
      </c>
      <c r="O545">
        <v>3921</v>
      </c>
      <c r="P545" t="s">
        <v>44</v>
      </c>
      <c r="Q545" t="s">
        <v>34</v>
      </c>
      <c r="R545">
        <v>24</v>
      </c>
      <c r="S545">
        <v>3</v>
      </c>
      <c r="T545" t="s">
        <v>40</v>
      </c>
      <c r="U545">
        <v>1</v>
      </c>
      <c r="V545">
        <v>1</v>
      </c>
      <c r="W545" t="s">
        <v>31</v>
      </c>
      <c r="X545">
        <v>2</v>
      </c>
      <c r="Y545">
        <v>14</v>
      </c>
      <c r="Z545">
        <v>3</v>
      </c>
      <c r="AA545">
        <v>3</v>
      </c>
      <c r="AB545">
        <v>9</v>
      </c>
      <c r="AC545">
        <v>2</v>
      </c>
    </row>
    <row r="546" spans="1:29" x14ac:dyDescent="0.35">
      <c r="A546">
        <v>47</v>
      </c>
      <c r="B546" t="s">
        <v>32</v>
      </c>
      <c r="C546" t="s">
        <v>27</v>
      </c>
      <c r="D546" s="4">
        <v>13770</v>
      </c>
      <c r="E546">
        <v>22</v>
      </c>
      <c r="F546">
        <v>3</v>
      </c>
      <c r="G546">
        <v>2</v>
      </c>
      <c r="H546" t="s">
        <v>25</v>
      </c>
      <c r="I546">
        <v>4</v>
      </c>
      <c r="J546" t="s">
        <v>29</v>
      </c>
      <c r="K546" s="5">
        <v>0.08</v>
      </c>
      <c r="L546" s="5">
        <v>0.08</v>
      </c>
      <c r="M546" s="6">
        <v>3.9999999999999994E-2</v>
      </c>
      <c r="N546">
        <v>2754</v>
      </c>
      <c r="O546">
        <v>2364</v>
      </c>
      <c r="P546" t="s">
        <v>33</v>
      </c>
      <c r="Q546" t="s">
        <v>27</v>
      </c>
      <c r="R546">
        <v>3</v>
      </c>
      <c r="S546">
        <v>3</v>
      </c>
      <c r="T546" t="s">
        <v>40</v>
      </c>
      <c r="U546">
        <v>3</v>
      </c>
      <c r="V546">
        <v>4</v>
      </c>
      <c r="W546" t="s">
        <v>41</v>
      </c>
      <c r="X546">
        <v>9</v>
      </c>
      <c r="Y546">
        <v>12</v>
      </c>
      <c r="Z546">
        <v>3</v>
      </c>
      <c r="AA546">
        <v>4</v>
      </c>
      <c r="AB546">
        <v>28</v>
      </c>
      <c r="AC546">
        <v>2</v>
      </c>
    </row>
    <row r="547" spans="1:29" x14ac:dyDescent="0.35">
      <c r="A547">
        <v>30</v>
      </c>
      <c r="B547" t="s">
        <v>32</v>
      </c>
      <c r="C547" t="s">
        <v>27</v>
      </c>
      <c r="D547" s="4">
        <v>5304</v>
      </c>
      <c r="E547">
        <v>8</v>
      </c>
      <c r="F547">
        <v>4</v>
      </c>
      <c r="G547">
        <v>2</v>
      </c>
      <c r="H547" t="s">
        <v>32</v>
      </c>
      <c r="I547">
        <v>3</v>
      </c>
      <c r="J547" t="s">
        <v>35</v>
      </c>
      <c r="K547" s="5">
        <v>0.1</v>
      </c>
      <c r="L547" s="5">
        <v>0.11</v>
      </c>
      <c r="M547" s="6">
        <v>4.0000000000000008E-2</v>
      </c>
      <c r="N547">
        <v>1060.8</v>
      </c>
      <c r="O547">
        <v>1510</v>
      </c>
      <c r="P547" t="s">
        <v>26</v>
      </c>
      <c r="Q547" t="s">
        <v>27</v>
      </c>
      <c r="R547">
        <v>27</v>
      </c>
      <c r="S547">
        <v>5</v>
      </c>
      <c r="T547" t="s">
        <v>48</v>
      </c>
      <c r="U547">
        <v>3</v>
      </c>
      <c r="V547">
        <v>2</v>
      </c>
      <c r="W547" t="s">
        <v>41</v>
      </c>
      <c r="X547">
        <v>7</v>
      </c>
      <c r="Y547">
        <v>23</v>
      </c>
      <c r="Z547">
        <v>4</v>
      </c>
      <c r="AA547">
        <v>4</v>
      </c>
      <c r="AB547">
        <v>10</v>
      </c>
      <c r="AC547">
        <v>7</v>
      </c>
    </row>
    <row r="548" spans="1:29" x14ac:dyDescent="0.35">
      <c r="A548">
        <v>29</v>
      </c>
      <c r="B548" t="s">
        <v>32</v>
      </c>
      <c r="C548" t="s">
        <v>46</v>
      </c>
      <c r="D548" s="4">
        <v>2642</v>
      </c>
      <c r="E548">
        <v>1</v>
      </c>
      <c r="F548">
        <v>3</v>
      </c>
      <c r="G548">
        <v>3</v>
      </c>
      <c r="H548" t="s">
        <v>32</v>
      </c>
      <c r="I548">
        <v>3</v>
      </c>
      <c r="J548" t="s">
        <v>35</v>
      </c>
      <c r="K548" s="5">
        <v>0.08</v>
      </c>
      <c r="L548" s="5">
        <v>0.11</v>
      </c>
      <c r="M548" s="6">
        <v>7.9999999999999988E-2</v>
      </c>
      <c r="N548">
        <v>528.4</v>
      </c>
      <c r="O548">
        <v>1099</v>
      </c>
      <c r="P548" t="s">
        <v>26</v>
      </c>
      <c r="Q548" t="s">
        <v>27</v>
      </c>
      <c r="R548">
        <v>10</v>
      </c>
      <c r="S548">
        <v>3</v>
      </c>
      <c r="T548" t="s">
        <v>28</v>
      </c>
      <c r="U548">
        <v>3</v>
      </c>
      <c r="V548">
        <v>1</v>
      </c>
      <c r="W548" t="s">
        <v>31</v>
      </c>
      <c r="X548">
        <v>1</v>
      </c>
      <c r="Y548">
        <v>11</v>
      </c>
      <c r="Z548">
        <v>3</v>
      </c>
      <c r="AA548">
        <v>3</v>
      </c>
      <c r="AB548">
        <v>1</v>
      </c>
      <c r="AC548">
        <v>0</v>
      </c>
    </row>
    <row r="549" spans="1:29" x14ac:dyDescent="0.35">
      <c r="A549">
        <v>42</v>
      </c>
      <c r="B549" t="s">
        <v>25</v>
      </c>
      <c r="C549" t="s">
        <v>36</v>
      </c>
      <c r="D549" s="4">
        <v>2759</v>
      </c>
      <c r="E549">
        <v>2</v>
      </c>
      <c r="F549">
        <v>3</v>
      </c>
      <c r="G549">
        <v>3</v>
      </c>
      <c r="H549" t="s">
        <v>25</v>
      </c>
      <c r="I549">
        <v>3</v>
      </c>
      <c r="J549" t="s">
        <v>35</v>
      </c>
      <c r="K549" s="5">
        <v>0.1</v>
      </c>
      <c r="L549" s="5">
        <v>0.08</v>
      </c>
      <c r="M549" s="6">
        <v>1.0000000000000009E-2</v>
      </c>
      <c r="N549">
        <v>551.80000000000007</v>
      </c>
      <c r="O549">
        <v>3300</v>
      </c>
      <c r="P549" t="s">
        <v>33</v>
      </c>
      <c r="Q549" t="s">
        <v>34</v>
      </c>
      <c r="R549">
        <v>19</v>
      </c>
      <c r="S549">
        <v>3</v>
      </c>
      <c r="T549" t="s">
        <v>40</v>
      </c>
      <c r="U549">
        <v>4</v>
      </c>
      <c r="V549">
        <v>1</v>
      </c>
      <c r="W549" t="s">
        <v>41</v>
      </c>
      <c r="X549">
        <v>6</v>
      </c>
      <c r="Y549">
        <v>12</v>
      </c>
      <c r="Z549">
        <v>3</v>
      </c>
      <c r="AA549">
        <v>4</v>
      </c>
      <c r="AB549">
        <v>7</v>
      </c>
      <c r="AC549">
        <v>2</v>
      </c>
    </row>
    <row r="550" spans="1:29" x14ac:dyDescent="0.35">
      <c r="A550">
        <v>43</v>
      </c>
      <c r="B550" t="s">
        <v>32</v>
      </c>
      <c r="C550" t="s">
        <v>27</v>
      </c>
      <c r="D550" s="4">
        <v>6804</v>
      </c>
      <c r="E550">
        <v>2</v>
      </c>
      <c r="F550">
        <v>4</v>
      </c>
      <c r="G550">
        <v>3</v>
      </c>
      <c r="H550" t="s">
        <v>32</v>
      </c>
      <c r="I550">
        <v>4</v>
      </c>
      <c r="J550" t="s">
        <v>35</v>
      </c>
      <c r="K550" s="5">
        <v>0.08</v>
      </c>
      <c r="L550" s="5">
        <v>0.1</v>
      </c>
      <c r="M550" s="6">
        <v>4.9999999999999989E-2</v>
      </c>
      <c r="N550">
        <v>1360.8000000000002</v>
      </c>
      <c r="O550">
        <v>4890</v>
      </c>
      <c r="P550" t="s">
        <v>33</v>
      </c>
      <c r="Q550" t="s">
        <v>27</v>
      </c>
      <c r="R550">
        <v>15</v>
      </c>
      <c r="S550">
        <v>3</v>
      </c>
      <c r="T550" t="s">
        <v>28</v>
      </c>
      <c r="U550">
        <v>2</v>
      </c>
      <c r="V550">
        <v>2</v>
      </c>
      <c r="W550" t="s">
        <v>37</v>
      </c>
      <c r="X550">
        <v>3</v>
      </c>
      <c r="Y550">
        <v>18</v>
      </c>
      <c r="Z550">
        <v>3</v>
      </c>
      <c r="AA550">
        <v>3</v>
      </c>
      <c r="AB550">
        <v>7</v>
      </c>
      <c r="AC550">
        <v>2</v>
      </c>
    </row>
    <row r="551" spans="1:29" x14ac:dyDescent="0.35">
      <c r="A551">
        <v>34</v>
      </c>
      <c r="B551" t="s">
        <v>32</v>
      </c>
      <c r="C551" t="s">
        <v>43</v>
      </c>
      <c r="D551" s="4">
        <v>6142</v>
      </c>
      <c r="E551">
        <v>5</v>
      </c>
      <c r="F551">
        <v>3</v>
      </c>
      <c r="G551">
        <v>3</v>
      </c>
      <c r="H551" t="s">
        <v>32</v>
      </c>
      <c r="I551">
        <v>2</v>
      </c>
      <c r="J551" t="s">
        <v>29</v>
      </c>
      <c r="K551" s="5">
        <v>0.12</v>
      </c>
      <c r="L551" s="5">
        <v>0.08</v>
      </c>
      <c r="M551" s="6">
        <v>4.9999999999999989E-2</v>
      </c>
      <c r="N551">
        <v>1228.4000000000001</v>
      </c>
      <c r="O551">
        <v>2905</v>
      </c>
      <c r="P551" t="s">
        <v>26</v>
      </c>
      <c r="Q551" t="s">
        <v>34</v>
      </c>
      <c r="R551">
        <v>8</v>
      </c>
      <c r="S551">
        <v>2</v>
      </c>
      <c r="T551" t="s">
        <v>40</v>
      </c>
      <c r="U551">
        <v>3</v>
      </c>
      <c r="V551">
        <v>2</v>
      </c>
      <c r="W551" t="s">
        <v>31</v>
      </c>
      <c r="X551">
        <v>3</v>
      </c>
      <c r="Y551">
        <v>11</v>
      </c>
      <c r="Z551">
        <v>3</v>
      </c>
      <c r="AA551">
        <v>4</v>
      </c>
      <c r="AB551">
        <v>10</v>
      </c>
      <c r="AC551">
        <v>1</v>
      </c>
    </row>
    <row r="552" spans="1:29" x14ac:dyDescent="0.35">
      <c r="A552">
        <v>23</v>
      </c>
      <c r="B552" t="s">
        <v>32</v>
      </c>
      <c r="C552" t="s">
        <v>39</v>
      </c>
      <c r="D552" s="4">
        <v>2500</v>
      </c>
      <c r="E552">
        <v>4</v>
      </c>
      <c r="F552">
        <v>1</v>
      </c>
      <c r="G552">
        <v>4</v>
      </c>
      <c r="H552" t="s">
        <v>32</v>
      </c>
      <c r="I552">
        <v>2</v>
      </c>
      <c r="J552" t="s">
        <v>35</v>
      </c>
      <c r="K552" s="5">
        <v>0.11</v>
      </c>
      <c r="L552" s="5">
        <v>0.11</v>
      </c>
      <c r="M552" s="6">
        <v>3.9999999999999994E-2</v>
      </c>
      <c r="N552">
        <v>500</v>
      </c>
      <c r="O552">
        <v>2139</v>
      </c>
      <c r="P552" t="s">
        <v>26</v>
      </c>
      <c r="Q552" t="s">
        <v>34</v>
      </c>
      <c r="R552">
        <v>9</v>
      </c>
      <c r="S552">
        <v>1</v>
      </c>
      <c r="T552" t="s">
        <v>40</v>
      </c>
      <c r="U552">
        <v>3</v>
      </c>
      <c r="V552">
        <v>1</v>
      </c>
      <c r="W552" t="s">
        <v>37</v>
      </c>
      <c r="X552">
        <v>1</v>
      </c>
      <c r="Y552">
        <v>14</v>
      </c>
      <c r="Z552">
        <v>3</v>
      </c>
      <c r="AA552">
        <v>4</v>
      </c>
      <c r="AB552">
        <v>5</v>
      </c>
      <c r="AC552">
        <v>3</v>
      </c>
    </row>
    <row r="553" spans="1:29" x14ac:dyDescent="0.35">
      <c r="A553">
        <v>39</v>
      </c>
      <c r="B553" t="s">
        <v>32</v>
      </c>
      <c r="C553" t="s">
        <v>50</v>
      </c>
      <c r="D553" s="4">
        <v>6389</v>
      </c>
      <c r="E553">
        <v>8</v>
      </c>
      <c r="F553">
        <v>2</v>
      </c>
      <c r="G553">
        <v>1</v>
      </c>
      <c r="H553" t="s">
        <v>32</v>
      </c>
      <c r="I553">
        <v>3</v>
      </c>
      <c r="J553" t="s">
        <v>29</v>
      </c>
      <c r="K553" s="5">
        <v>0.13</v>
      </c>
      <c r="L553" s="5">
        <v>7.0000000000000007E-2</v>
      </c>
      <c r="M553" s="6">
        <v>1.999999999999999E-2</v>
      </c>
      <c r="N553">
        <v>1277.8000000000002</v>
      </c>
      <c r="O553">
        <v>3372</v>
      </c>
      <c r="P553" t="s">
        <v>26</v>
      </c>
      <c r="Q553" t="s">
        <v>50</v>
      </c>
      <c r="R553">
        <v>3</v>
      </c>
      <c r="S553">
        <v>3</v>
      </c>
      <c r="T553" t="s">
        <v>50</v>
      </c>
      <c r="U553">
        <v>4</v>
      </c>
      <c r="V553">
        <v>2</v>
      </c>
      <c r="W553" t="s">
        <v>37</v>
      </c>
      <c r="X553">
        <v>9</v>
      </c>
      <c r="Y553">
        <v>15</v>
      </c>
      <c r="Z553">
        <v>3</v>
      </c>
      <c r="AA553">
        <v>3</v>
      </c>
      <c r="AB553">
        <v>12</v>
      </c>
      <c r="AC553">
        <v>3</v>
      </c>
    </row>
    <row r="554" spans="1:29" x14ac:dyDescent="0.35">
      <c r="A554">
        <v>56</v>
      </c>
      <c r="B554" t="s">
        <v>32</v>
      </c>
      <c r="C554" t="s">
        <v>43</v>
      </c>
      <c r="D554" s="4">
        <v>11103</v>
      </c>
      <c r="E554">
        <v>10</v>
      </c>
      <c r="F554">
        <v>4</v>
      </c>
      <c r="G554">
        <v>2</v>
      </c>
      <c r="H554" t="s">
        <v>32</v>
      </c>
      <c r="I554">
        <v>3</v>
      </c>
      <c r="J554" t="s">
        <v>35</v>
      </c>
      <c r="K554" s="5">
        <v>0.08</v>
      </c>
      <c r="L554" s="5">
        <v>0.09</v>
      </c>
      <c r="M554" s="6">
        <v>7.0000000000000007E-2</v>
      </c>
      <c r="N554">
        <v>2220.6</v>
      </c>
      <c r="O554">
        <v>3961</v>
      </c>
      <c r="P554" t="s">
        <v>26</v>
      </c>
      <c r="Q554" t="s">
        <v>34</v>
      </c>
      <c r="R554">
        <v>9</v>
      </c>
      <c r="S554">
        <v>3</v>
      </c>
      <c r="T554" t="s">
        <v>40</v>
      </c>
      <c r="U554">
        <v>3</v>
      </c>
      <c r="V554">
        <v>4</v>
      </c>
      <c r="W554" t="s">
        <v>37</v>
      </c>
      <c r="X554">
        <v>7</v>
      </c>
      <c r="Y554">
        <v>11</v>
      </c>
      <c r="Z554">
        <v>3</v>
      </c>
      <c r="AA554">
        <v>3</v>
      </c>
      <c r="AB554">
        <v>30</v>
      </c>
      <c r="AC554">
        <v>7</v>
      </c>
    </row>
    <row r="555" spans="1:29" x14ac:dyDescent="0.35">
      <c r="A555">
        <v>40</v>
      </c>
      <c r="B555" t="s">
        <v>32</v>
      </c>
      <c r="C555" t="s">
        <v>36</v>
      </c>
      <c r="D555" s="4">
        <v>2342</v>
      </c>
      <c r="E555">
        <v>4</v>
      </c>
      <c r="F555">
        <v>4</v>
      </c>
      <c r="G555">
        <v>2</v>
      </c>
      <c r="H555" t="s">
        <v>25</v>
      </c>
      <c r="I555">
        <v>4</v>
      </c>
      <c r="J555" t="s">
        <v>29</v>
      </c>
      <c r="K555" s="5">
        <v>0.12</v>
      </c>
      <c r="L555" s="5">
        <v>0.09</v>
      </c>
      <c r="M555" s="6">
        <v>9.999999999999995E-3</v>
      </c>
      <c r="N555">
        <v>468.40000000000003</v>
      </c>
      <c r="O555">
        <v>1863</v>
      </c>
      <c r="P555" t="s">
        <v>26</v>
      </c>
      <c r="Q555" t="s">
        <v>34</v>
      </c>
      <c r="R555">
        <v>2</v>
      </c>
      <c r="S555">
        <v>1</v>
      </c>
      <c r="T555" t="s">
        <v>40</v>
      </c>
      <c r="U555">
        <v>2</v>
      </c>
      <c r="V555">
        <v>1</v>
      </c>
      <c r="W555" t="s">
        <v>31</v>
      </c>
      <c r="X555">
        <v>0</v>
      </c>
      <c r="Y555">
        <v>20</v>
      </c>
      <c r="Z555">
        <v>4</v>
      </c>
      <c r="AA555">
        <v>4</v>
      </c>
      <c r="AB555">
        <v>5</v>
      </c>
      <c r="AC555">
        <v>2</v>
      </c>
    </row>
    <row r="556" spans="1:29" x14ac:dyDescent="0.35">
      <c r="A556">
        <v>27</v>
      </c>
      <c r="B556" t="s">
        <v>32</v>
      </c>
      <c r="C556" t="s">
        <v>43</v>
      </c>
      <c r="D556" s="4">
        <v>6811</v>
      </c>
      <c r="E556">
        <v>7</v>
      </c>
      <c r="F556">
        <v>1</v>
      </c>
      <c r="G556">
        <v>1</v>
      </c>
      <c r="H556" t="s">
        <v>32</v>
      </c>
      <c r="I556">
        <v>4</v>
      </c>
      <c r="J556" t="s">
        <v>29</v>
      </c>
      <c r="K556" s="5">
        <v>0.11</v>
      </c>
      <c r="L556" s="5">
        <v>0.11</v>
      </c>
      <c r="M556" s="6">
        <v>4.9999999999999989E-2</v>
      </c>
      <c r="N556">
        <v>1362.2</v>
      </c>
      <c r="O556">
        <v>1998</v>
      </c>
      <c r="P556" t="s">
        <v>26</v>
      </c>
      <c r="Q556" t="s">
        <v>34</v>
      </c>
      <c r="R556">
        <v>7</v>
      </c>
      <c r="S556">
        <v>3</v>
      </c>
      <c r="T556" t="s">
        <v>40</v>
      </c>
      <c r="U556">
        <v>2</v>
      </c>
      <c r="V556">
        <v>2</v>
      </c>
      <c r="W556" t="s">
        <v>31</v>
      </c>
      <c r="X556">
        <v>8</v>
      </c>
      <c r="Y556">
        <v>19</v>
      </c>
      <c r="Z556">
        <v>3</v>
      </c>
      <c r="AA556">
        <v>1</v>
      </c>
      <c r="AB556">
        <v>9</v>
      </c>
      <c r="AC556">
        <v>6</v>
      </c>
    </row>
    <row r="557" spans="1:29" x14ac:dyDescent="0.35">
      <c r="A557">
        <v>29</v>
      </c>
      <c r="B557" t="s">
        <v>32</v>
      </c>
      <c r="C557" t="s">
        <v>46</v>
      </c>
      <c r="D557" s="4">
        <v>2297</v>
      </c>
      <c r="E557">
        <v>2</v>
      </c>
      <c r="F557">
        <v>2</v>
      </c>
      <c r="G557">
        <v>3</v>
      </c>
      <c r="H557" t="s">
        <v>32</v>
      </c>
      <c r="I557">
        <v>4</v>
      </c>
      <c r="J557" t="s">
        <v>35</v>
      </c>
      <c r="K557" s="5">
        <v>0.15</v>
      </c>
      <c r="L557" s="5">
        <v>0.08</v>
      </c>
      <c r="M557" s="6">
        <v>0.03</v>
      </c>
      <c r="N557">
        <v>459.40000000000003</v>
      </c>
      <c r="O557">
        <v>3898</v>
      </c>
      <c r="P557" t="s">
        <v>26</v>
      </c>
      <c r="Q557" t="s">
        <v>27</v>
      </c>
      <c r="R557">
        <v>10</v>
      </c>
      <c r="S557">
        <v>3</v>
      </c>
      <c r="T557" t="s">
        <v>48</v>
      </c>
      <c r="U557">
        <v>3</v>
      </c>
      <c r="V557">
        <v>1</v>
      </c>
      <c r="W557" t="s">
        <v>41</v>
      </c>
      <c r="X557">
        <v>1</v>
      </c>
      <c r="Y557">
        <v>14</v>
      </c>
      <c r="Z557">
        <v>3</v>
      </c>
      <c r="AA557">
        <v>4</v>
      </c>
      <c r="AB557">
        <v>2</v>
      </c>
      <c r="AC557">
        <v>2</v>
      </c>
    </row>
    <row r="558" spans="1:29" x14ac:dyDescent="0.35">
      <c r="A558">
        <v>53</v>
      </c>
      <c r="B558" t="s">
        <v>32</v>
      </c>
      <c r="C558" t="s">
        <v>39</v>
      </c>
      <c r="D558" s="4">
        <v>2450</v>
      </c>
      <c r="E558">
        <v>2</v>
      </c>
      <c r="F558">
        <v>4</v>
      </c>
      <c r="G558">
        <v>3</v>
      </c>
      <c r="H558" t="s">
        <v>32</v>
      </c>
      <c r="I558">
        <v>4</v>
      </c>
      <c r="J558" t="s">
        <v>35</v>
      </c>
      <c r="K558" s="5">
        <v>0.13</v>
      </c>
      <c r="L558" s="5">
        <v>0.11</v>
      </c>
      <c r="M558" s="6">
        <v>1.0000000000000009E-2</v>
      </c>
      <c r="N558">
        <v>490</v>
      </c>
      <c r="O558">
        <v>1300</v>
      </c>
      <c r="P558" t="s">
        <v>26</v>
      </c>
      <c r="Q558" t="s">
        <v>34</v>
      </c>
      <c r="R558">
        <v>6</v>
      </c>
      <c r="S558">
        <v>3</v>
      </c>
      <c r="T558" t="s">
        <v>28</v>
      </c>
      <c r="U558">
        <v>3</v>
      </c>
      <c r="V558">
        <v>2</v>
      </c>
      <c r="W558" t="s">
        <v>31</v>
      </c>
      <c r="X558">
        <v>2</v>
      </c>
      <c r="Y558">
        <v>17</v>
      </c>
      <c r="Z558">
        <v>3</v>
      </c>
      <c r="AA558">
        <v>4</v>
      </c>
      <c r="AB558">
        <v>19</v>
      </c>
      <c r="AC558">
        <v>2</v>
      </c>
    </row>
    <row r="559" spans="1:29" x14ac:dyDescent="0.35">
      <c r="A559">
        <v>35</v>
      </c>
      <c r="B559" t="s">
        <v>32</v>
      </c>
      <c r="C559" t="s">
        <v>43</v>
      </c>
      <c r="D559" s="4">
        <v>5093</v>
      </c>
      <c r="E559">
        <v>1</v>
      </c>
      <c r="F559">
        <v>1</v>
      </c>
      <c r="G559">
        <v>4</v>
      </c>
      <c r="H559" t="s">
        <v>32</v>
      </c>
      <c r="I559">
        <v>4</v>
      </c>
      <c r="J559" t="s">
        <v>29</v>
      </c>
      <c r="K559" s="5">
        <v>0.09</v>
      </c>
      <c r="L559" s="5">
        <v>7.0000000000000007E-2</v>
      </c>
      <c r="M559" s="6">
        <v>0.06</v>
      </c>
      <c r="N559">
        <v>1018.6</v>
      </c>
      <c r="O559">
        <v>1621</v>
      </c>
      <c r="P559" t="s">
        <v>44</v>
      </c>
      <c r="Q559" t="s">
        <v>34</v>
      </c>
      <c r="R559">
        <v>2</v>
      </c>
      <c r="S559">
        <v>4</v>
      </c>
      <c r="T559" t="s">
        <v>28</v>
      </c>
      <c r="U559">
        <v>3</v>
      </c>
      <c r="V559">
        <v>2</v>
      </c>
      <c r="W559" t="s">
        <v>41</v>
      </c>
      <c r="X559">
        <v>2</v>
      </c>
      <c r="Y559">
        <v>11</v>
      </c>
      <c r="Z559">
        <v>3</v>
      </c>
      <c r="AA559">
        <v>1</v>
      </c>
      <c r="AB559">
        <v>16</v>
      </c>
      <c r="AC559">
        <v>0</v>
      </c>
    </row>
    <row r="560" spans="1:29" x14ac:dyDescent="0.35">
      <c r="A560">
        <v>32</v>
      </c>
      <c r="B560" t="s">
        <v>32</v>
      </c>
      <c r="C560" t="s">
        <v>39</v>
      </c>
      <c r="D560" s="4">
        <v>5309</v>
      </c>
      <c r="E560">
        <v>10</v>
      </c>
      <c r="F560">
        <v>4</v>
      </c>
      <c r="G560">
        <v>3</v>
      </c>
      <c r="H560" t="s">
        <v>32</v>
      </c>
      <c r="I560">
        <v>1</v>
      </c>
      <c r="J560" t="s">
        <v>35</v>
      </c>
      <c r="K560" s="5">
        <v>0.13</v>
      </c>
      <c r="L560" s="5">
        <v>0.11</v>
      </c>
      <c r="M560" s="6">
        <v>0.03</v>
      </c>
      <c r="N560">
        <v>1061.8</v>
      </c>
      <c r="O560">
        <v>839</v>
      </c>
      <c r="P560" t="s">
        <v>33</v>
      </c>
      <c r="Q560" t="s">
        <v>34</v>
      </c>
      <c r="R560">
        <v>24</v>
      </c>
      <c r="S560">
        <v>4</v>
      </c>
      <c r="T560" t="s">
        <v>28</v>
      </c>
      <c r="U560">
        <v>3</v>
      </c>
      <c r="V560">
        <v>2</v>
      </c>
      <c r="W560" t="s">
        <v>37</v>
      </c>
      <c r="X560">
        <v>1</v>
      </c>
      <c r="Y560">
        <v>15</v>
      </c>
      <c r="Z560">
        <v>3</v>
      </c>
      <c r="AA560">
        <v>4</v>
      </c>
      <c r="AB560">
        <v>10</v>
      </c>
      <c r="AC560">
        <v>8</v>
      </c>
    </row>
    <row r="561" spans="1:29" x14ac:dyDescent="0.35">
      <c r="A561">
        <v>38</v>
      </c>
      <c r="B561" t="s">
        <v>32</v>
      </c>
      <c r="C561" t="s">
        <v>36</v>
      </c>
      <c r="D561" s="4">
        <v>3057</v>
      </c>
      <c r="E561">
        <v>1</v>
      </c>
      <c r="F561">
        <v>3</v>
      </c>
      <c r="G561">
        <v>1</v>
      </c>
      <c r="H561" t="s">
        <v>25</v>
      </c>
      <c r="I561">
        <v>4</v>
      </c>
      <c r="J561" t="s">
        <v>35</v>
      </c>
      <c r="K561" s="5">
        <v>0.11</v>
      </c>
      <c r="L561" s="5">
        <v>0.09</v>
      </c>
      <c r="M561" s="6">
        <v>1.999999999999999E-2</v>
      </c>
      <c r="N561">
        <v>611.4</v>
      </c>
      <c r="O561">
        <v>1240</v>
      </c>
      <c r="P561" t="s">
        <v>26</v>
      </c>
      <c r="Q561" t="s">
        <v>34</v>
      </c>
      <c r="R561">
        <v>2</v>
      </c>
      <c r="S561">
        <v>5</v>
      </c>
      <c r="T561" t="s">
        <v>40</v>
      </c>
      <c r="U561">
        <v>3</v>
      </c>
      <c r="V561">
        <v>1</v>
      </c>
      <c r="W561" t="s">
        <v>37</v>
      </c>
      <c r="X561">
        <v>6</v>
      </c>
      <c r="Y561">
        <v>13</v>
      </c>
      <c r="Z561">
        <v>3</v>
      </c>
      <c r="AA561">
        <v>2</v>
      </c>
      <c r="AB561">
        <v>6</v>
      </c>
      <c r="AC561">
        <v>0</v>
      </c>
    </row>
    <row r="562" spans="1:29" x14ac:dyDescent="0.35">
      <c r="A562">
        <v>34</v>
      </c>
      <c r="B562" t="s">
        <v>32</v>
      </c>
      <c r="C562" t="s">
        <v>42</v>
      </c>
      <c r="D562" s="4">
        <v>5121</v>
      </c>
      <c r="E562">
        <v>0</v>
      </c>
      <c r="F562">
        <v>1</v>
      </c>
      <c r="G562">
        <v>3</v>
      </c>
      <c r="H562" t="s">
        <v>32</v>
      </c>
      <c r="I562">
        <v>2</v>
      </c>
      <c r="J562" t="s">
        <v>29</v>
      </c>
      <c r="K562" s="5">
        <v>0.15</v>
      </c>
      <c r="L562" s="5">
        <v>0.08</v>
      </c>
      <c r="M562" s="6">
        <v>3.9999999999999994E-2</v>
      </c>
      <c r="N562">
        <v>1024.2</v>
      </c>
      <c r="O562">
        <v>3223</v>
      </c>
      <c r="P562" t="s">
        <v>26</v>
      </c>
      <c r="Q562" t="s">
        <v>34</v>
      </c>
      <c r="R562">
        <v>8</v>
      </c>
      <c r="S562">
        <v>5</v>
      </c>
      <c r="T562" t="s">
        <v>28</v>
      </c>
      <c r="U562">
        <v>3</v>
      </c>
      <c r="V562">
        <v>2</v>
      </c>
      <c r="W562" t="s">
        <v>41</v>
      </c>
      <c r="X562">
        <v>3</v>
      </c>
      <c r="Y562">
        <v>14</v>
      </c>
      <c r="Z562">
        <v>3</v>
      </c>
      <c r="AA562">
        <v>3</v>
      </c>
      <c r="AB562">
        <v>7</v>
      </c>
      <c r="AC562">
        <v>0</v>
      </c>
    </row>
    <row r="563" spans="1:29" x14ac:dyDescent="0.35">
      <c r="A563">
        <v>52</v>
      </c>
      <c r="B563" t="s">
        <v>32</v>
      </c>
      <c r="C563" t="s">
        <v>62</v>
      </c>
      <c r="D563" s="4">
        <v>16856</v>
      </c>
      <c r="E563">
        <v>34</v>
      </c>
      <c r="F563">
        <v>1</v>
      </c>
      <c r="G563">
        <v>4</v>
      </c>
      <c r="H563" t="s">
        <v>32</v>
      </c>
      <c r="I563">
        <v>3</v>
      </c>
      <c r="J563" t="s">
        <v>35</v>
      </c>
      <c r="K563" s="5">
        <v>0.08</v>
      </c>
      <c r="L563" s="5">
        <v>7.0000000000000007E-2</v>
      </c>
      <c r="M563" s="6">
        <v>4.9999999999999989E-2</v>
      </c>
      <c r="N563">
        <v>3371.2000000000003</v>
      </c>
      <c r="O563">
        <v>1685</v>
      </c>
      <c r="P563" t="s">
        <v>26</v>
      </c>
      <c r="Q563" t="s">
        <v>27</v>
      </c>
      <c r="R563">
        <v>3</v>
      </c>
      <c r="S563">
        <v>4</v>
      </c>
      <c r="T563" t="s">
        <v>48</v>
      </c>
      <c r="U563">
        <v>2</v>
      </c>
      <c r="V563">
        <v>4</v>
      </c>
      <c r="W563" t="s">
        <v>37</v>
      </c>
      <c r="X563">
        <v>1</v>
      </c>
      <c r="Y563">
        <v>11</v>
      </c>
      <c r="Z563">
        <v>3</v>
      </c>
      <c r="AA563">
        <v>1</v>
      </c>
      <c r="AB563">
        <v>34</v>
      </c>
      <c r="AC563">
        <v>6</v>
      </c>
    </row>
    <row r="564" spans="1:29" x14ac:dyDescent="0.35">
      <c r="A564">
        <v>33</v>
      </c>
      <c r="B564" t="s">
        <v>25</v>
      </c>
      <c r="C564" t="s">
        <v>36</v>
      </c>
      <c r="D564" s="4">
        <v>2686</v>
      </c>
      <c r="E564">
        <v>10</v>
      </c>
      <c r="F564">
        <v>4</v>
      </c>
      <c r="G564">
        <v>2</v>
      </c>
      <c r="H564" t="s">
        <v>25</v>
      </c>
      <c r="I564">
        <v>4</v>
      </c>
      <c r="J564" t="s">
        <v>35</v>
      </c>
      <c r="K564" s="5">
        <v>0.14000000000000001</v>
      </c>
      <c r="L564" s="5">
        <v>0.09</v>
      </c>
      <c r="M564" s="6">
        <v>9.999999999999995E-3</v>
      </c>
      <c r="N564">
        <v>537.20000000000005</v>
      </c>
      <c r="O564">
        <v>2548</v>
      </c>
      <c r="P564" t="s">
        <v>26</v>
      </c>
      <c r="Q564" t="s">
        <v>34</v>
      </c>
      <c r="R564">
        <v>1</v>
      </c>
      <c r="S564">
        <v>4</v>
      </c>
      <c r="T564" t="s">
        <v>38</v>
      </c>
      <c r="U564">
        <v>3</v>
      </c>
      <c r="V564">
        <v>1</v>
      </c>
      <c r="W564" t="s">
        <v>31</v>
      </c>
      <c r="X564">
        <v>1</v>
      </c>
      <c r="Y564">
        <v>13</v>
      </c>
      <c r="Z564">
        <v>3</v>
      </c>
      <c r="AA564">
        <v>3</v>
      </c>
      <c r="AB564">
        <v>10</v>
      </c>
      <c r="AC564">
        <v>9</v>
      </c>
    </row>
    <row r="565" spans="1:29" x14ac:dyDescent="0.35">
      <c r="A565">
        <v>25</v>
      </c>
      <c r="B565" t="s">
        <v>32</v>
      </c>
      <c r="C565" t="s">
        <v>27</v>
      </c>
      <c r="D565" s="4">
        <v>6180</v>
      </c>
      <c r="E565">
        <v>6</v>
      </c>
      <c r="F565">
        <v>4</v>
      </c>
      <c r="G565">
        <v>2</v>
      </c>
      <c r="H565" t="s">
        <v>32</v>
      </c>
      <c r="I565">
        <v>3</v>
      </c>
      <c r="J565" t="s">
        <v>29</v>
      </c>
      <c r="K565" s="5">
        <v>0.13</v>
      </c>
      <c r="L565" s="5">
        <v>7.0000000000000007E-2</v>
      </c>
      <c r="M565" s="6">
        <v>-2.0000000000000004E-2</v>
      </c>
      <c r="N565">
        <v>1236</v>
      </c>
      <c r="O565">
        <v>912</v>
      </c>
      <c r="P565" t="s">
        <v>26</v>
      </c>
      <c r="Q565" t="s">
        <v>27</v>
      </c>
      <c r="R565">
        <v>26</v>
      </c>
      <c r="S565">
        <v>1</v>
      </c>
      <c r="T565" t="s">
        <v>40</v>
      </c>
      <c r="U565">
        <v>3</v>
      </c>
      <c r="V565">
        <v>2</v>
      </c>
      <c r="W565" t="s">
        <v>31</v>
      </c>
      <c r="X565">
        <v>1</v>
      </c>
      <c r="Y565">
        <v>23</v>
      </c>
      <c r="Z565">
        <v>4</v>
      </c>
      <c r="AA565">
        <v>2</v>
      </c>
      <c r="AB565">
        <v>6</v>
      </c>
      <c r="AC565">
        <v>5</v>
      </c>
    </row>
    <row r="566" spans="1:29" x14ac:dyDescent="0.35">
      <c r="A566">
        <v>45</v>
      </c>
      <c r="B566" t="s">
        <v>32</v>
      </c>
      <c r="C566" t="s">
        <v>46</v>
      </c>
      <c r="D566" s="4">
        <v>6632</v>
      </c>
      <c r="E566">
        <v>8</v>
      </c>
      <c r="F566">
        <v>3</v>
      </c>
      <c r="G566">
        <v>3</v>
      </c>
      <c r="H566" t="s">
        <v>32</v>
      </c>
      <c r="I566">
        <v>2</v>
      </c>
      <c r="J566" t="s">
        <v>35</v>
      </c>
      <c r="K566" s="5">
        <v>0.13</v>
      </c>
      <c r="L566" s="5">
        <v>0.09</v>
      </c>
      <c r="M566" s="6">
        <v>0</v>
      </c>
      <c r="N566">
        <v>1326.4</v>
      </c>
      <c r="O566">
        <v>4631</v>
      </c>
      <c r="P566" t="s">
        <v>26</v>
      </c>
      <c r="Q566" t="s">
        <v>27</v>
      </c>
      <c r="R566">
        <v>2</v>
      </c>
      <c r="S566">
        <v>2</v>
      </c>
      <c r="T566" t="s">
        <v>49</v>
      </c>
      <c r="U566">
        <v>1</v>
      </c>
      <c r="V566">
        <v>2</v>
      </c>
      <c r="W566" t="s">
        <v>31</v>
      </c>
      <c r="X566">
        <v>0</v>
      </c>
      <c r="Y566">
        <v>13</v>
      </c>
      <c r="Z566">
        <v>3</v>
      </c>
      <c r="AA566">
        <v>1</v>
      </c>
      <c r="AB566">
        <v>9</v>
      </c>
      <c r="AC566">
        <v>7</v>
      </c>
    </row>
    <row r="567" spans="1:29" x14ac:dyDescent="0.35">
      <c r="A567">
        <v>23</v>
      </c>
      <c r="B567" t="s">
        <v>32</v>
      </c>
      <c r="C567" t="s">
        <v>36</v>
      </c>
      <c r="D567" s="4">
        <v>3505</v>
      </c>
      <c r="E567">
        <v>2</v>
      </c>
      <c r="F567">
        <v>3</v>
      </c>
      <c r="G567">
        <v>3</v>
      </c>
      <c r="H567" t="s">
        <v>32</v>
      </c>
      <c r="I567">
        <v>1</v>
      </c>
      <c r="J567" t="s">
        <v>35</v>
      </c>
      <c r="K567" s="5">
        <v>0.08</v>
      </c>
      <c r="L567" s="5">
        <v>0.09</v>
      </c>
      <c r="M567" s="6">
        <v>3.9999999999999994E-2</v>
      </c>
      <c r="N567">
        <v>701</v>
      </c>
      <c r="O567">
        <v>1286</v>
      </c>
      <c r="P567" t="s">
        <v>26</v>
      </c>
      <c r="Q567" t="s">
        <v>34</v>
      </c>
      <c r="R567">
        <v>10</v>
      </c>
      <c r="S567">
        <v>1</v>
      </c>
      <c r="T567" t="s">
        <v>40</v>
      </c>
      <c r="U567">
        <v>4</v>
      </c>
      <c r="V567">
        <v>1</v>
      </c>
      <c r="W567" t="s">
        <v>31</v>
      </c>
      <c r="X567">
        <v>1</v>
      </c>
      <c r="Y567">
        <v>18</v>
      </c>
      <c r="Z567">
        <v>3</v>
      </c>
      <c r="AA567">
        <v>4</v>
      </c>
      <c r="AB567">
        <v>2</v>
      </c>
      <c r="AC567">
        <v>2</v>
      </c>
    </row>
    <row r="568" spans="1:29" x14ac:dyDescent="0.35">
      <c r="A568">
        <v>47</v>
      </c>
      <c r="B568" t="s">
        <v>25</v>
      </c>
      <c r="C568" t="s">
        <v>27</v>
      </c>
      <c r="D568" s="4">
        <v>6397</v>
      </c>
      <c r="E568">
        <v>5</v>
      </c>
      <c r="F568">
        <v>3</v>
      </c>
      <c r="G568">
        <v>3</v>
      </c>
      <c r="H568" t="s">
        <v>25</v>
      </c>
      <c r="I568">
        <v>2</v>
      </c>
      <c r="J568" t="s">
        <v>29</v>
      </c>
      <c r="K568" s="5">
        <v>0.15</v>
      </c>
      <c r="L568" s="5">
        <v>0.09</v>
      </c>
      <c r="M568" s="6">
        <v>1.0000000000000009E-2</v>
      </c>
      <c r="N568">
        <v>1279.4000000000001</v>
      </c>
      <c r="O568">
        <v>2170</v>
      </c>
      <c r="P568" t="s">
        <v>33</v>
      </c>
      <c r="Q568" t="s">
        <v>27</v>
      </c>
      <c r="R568">
        <v>27</v>
      </c>
      <c r="S568">
        <v>2</v>
      </c>
      <c r="T568" t="s">
        <v>28</v>
      </c>
      <c r="U568">
        <v>4</v>
      </c>
      <c r="V568">
        <v>2</v>
      </c>
      <c r="W568" t="s">
        <v>31</v>
      </c>
      <c r="X568">
        <v>4</v>
      </c>
      <c r="Y568">
        <v>12</v>
      </c>
      <c r="Z568">
        <v>3</v>
      </c>
      <c r="AA568">
        <v>4</v>
      </c>
      <c r="AB568">
        <v>8</v>
      </c>
      <c r="AC568">
        <v>4</v>
      </c>
    </row>
    <row r="569" spans="1:29" x14ac:dyDescent="0.35">
      <c r="A569">
        <v>34</v>
      </c>
      <c r="B569" t="s">
        <v>32</v>
      </c>
      <c r="C569" t="s">
        <v>27</v>
      </c>
      <c r="D569" s="4">
        <v>6274</v>
      </c>
      <c r="E569">
        <v>6</v>
      </c>
      <c r="F569">
        <v>4</v>
      </c>
      <c r="G569">
        <v>3</v>
      </c>
      <c r="H569" t="s">
        <v>32</v>
      </c>
      <c r="I569">
        <v>4</v>
      </c>
      <c r="J569" t="s">
        <v>35</v>
      </c>
      <c r="K569" s="5">
        <v>0.11</v>
      </c>
      <c r="L569" s="5">
        <v>0.08</v>
      </c>
      <c r="M569" s="6">
        <v>0.03</v>
      </c>
      <c r="N569">
        <v>1254.8000000000002</v>
      </c>
      <c r="O569">
        <v>2231</v>
      </c>
      <c r="P569" t="s">
        <v>26</v>
      </c>
      <c r="Q569" t="s">
        <v>27</v>
      </c>
      <c r="R569">
        <v>2</v>
      </c>
      <c r="S569">
        <v>3</v>
      </c>
      <c r="T569" t="s">
        <v>38</v>
      </c>
      <c r="U569">
        <v>3</v>
      </c>
      <c r="V569">
        <v>2</v>
      </c>
      <c r="W569" t="s">
        <v>31</v>
      </c>
      <c r="X569">
        <v>1</v>
      </c>
      <c r="Y569">
        <v>22</v>
      </c>
      <c r="Z569">
        <v>4</v>
      </c>
      <c r="AA569">
        <v>3</v>
      </c>
      <c r="AB569">
        <v>6</v>
      </c>
      <c r="AC569">
        <v>5</v>
      </c>
    </row>
    <row r="570" spans="1:29" x14ac:dyDescent="0.35">
      <c r="A570">
        <v>55</v>
      </c>
      <c r="B570" t="s">
        <v>25</v>
      </c>
      <c r="C570" t="s">
        <v>62</v>
      </c>
      <c r="D570" s="4">
        <v>19859</v>
      </c>
      <c r="E570">
        <v>5</v>
      </c>
      <c r="F570">
        <v>1</v>
      </c>
      <c r="G570">
        <v>3</v>
      </c>
      <c r="H570" t="s">
        <v>25</v>
      </c>
      <c r="I570">
        <v>4</v>
      </c>
      <c r="J570" t="s">
        <v>35</v>
      </c>
      <c r="K570" s="5">
        <v>0.08</v>
      </c>
      <c r="L570" s="5">
        <v>0.11</v>
      </c>
      <c r="M570" s="6">
        <v>3.0000000000000013E-2</v>
      </c>
      <c r="N570">
        <v>3971.8</v>
      </c>
      <c r="O570">
        <v>2192</v>
      </c>
      <c r="P570" t="s">
        <v>26</v>
      </c>
      <c r="Q570" t="s">
        <v>34</v>
      </c>
      <c r="R570">
        <v>2</v>
      </c>
      <c r="S570">
        <v>3</v>
      </c>
      <c r="T570" t="s">
        <v>40</v>
      </c>
      <c r="U570">
        <v>3</v>
      </c>
      <c r="V570">
        <v>5</v>
      </c>
      <c r="W570" t="s">
        <v>37</v>
      </c>
      <c r="X570">
        <v>5</v>
      </c>
      <c r="Y570">
        <v>13</v>
      </c>
      <c r="Z570">
        <v>3</v>
      </c>
      <c r="AA570">
        <v>4</v>
      </c>
      <c r="AB570">
        <v>24</v>
      </c>
      <c r="AC570">
        <v>2</v>
      </c>
    </row>
    <row r="571" spans="1:29" x14ac:dyDescent="0.35">
      <c r="A571">
        <v>36</v>
      </c>
      <c r="B571" t="s">
        <v>32</v>
      </c>
      <c r="C571" t="s">
        <v>27</v>
      </c>
      <c r="D571" s="4">
        <v>7587</v>
      </c>
      <c r="E571">
        <v>10</v>
      </c>
      <c r="F571">
        <v>1</v>
      </c>
      <c r="G571">
        <v>3</v>
      </c>
      <c r="H571" t="s">
        <v>32</v>
      </c>
      <c r="I571">
        <v>1</v>
      </c>
      <c r="J571" t="s">
        <v>35</v>
      </c>
      <c r="K571" s="5">
        <v>0.11</v>
      </c>
      <c r="L571" s="5">
        <v>0.08</v>
      </c>
      <c r="M571" s="6">
        <v>9.999999999999995E-3</v>
      </c>
      <c r="N571">
        <v>1517.4</v>
      </c>
      <c r="O571">
        <v>1806</v>
      </c>
      <c r="P571" t="s">
        <v>44</v>
      </c>
      <c r="Q571" t="s">
        <v>27</v>
      </c>
      <c r="R571">
        <v>8</v>
      </c>
      <c r="S571">
        <v>4</v>
      </c>
      <c r="T571" t="s">
        <v>28</v>
      </c>
      <c r="U571">
        <v>2</v>
      </c>
      <c r="V571">
        <v>3</v>
      </c>
      <c r="W571" t="s">
        <v>31</v>
      </c>
      <c r="X571">
        <v>1</v>
      </c>
      <c r="Y571">
        <v>15</v>
      </c>
      <c r="Z571">
        <v>3</v>
      </c>
      <c r="AA571">
        <v>2</v>
      </c>
      <c r="AB571">
        <v>10</v>
      </c>
      <c r="AC571">
        <v>7</v>
      </c>
    </row>
    <row r="572" spans="1:29" x14ac:dyDescent="0.35">
      <c r="A572">
        <v>52</v>
      </c>
      <c r="B572" t="s">
        <v>32</v>
      </c>
      <c r="C572" t="s">
        <v>36</v>
      </c>
      <c r="D572" s="4">
        <v>4258</v>
      </c>
      <c r="E572">
        <v>4</v>
      </c>
      <c r="F572">
        <v>4</v>
      </c>
      <c r="G572">
        <v>3</v>
      </c>
      <c r="H572" t="s">
        <v>32</v>
      </c>
      <c r="I572">
        <v>4</v>
      </c>
      <c r="J572" t="s">
        <v>35</v>
      </c>
      <c r="K572" s="5">
        <v>0.14000000000000001</v>
      </c>
      <c r="L572" s="5">
        <v>0.09</v>
      </c>
      <c r="M572" s="6">
        <v>9.999999999999995E-3</v>
      </c>
      <c r="N572">
        <v>851.6</v>
      </c>
      <c r="O572">
        <v>2351</v>
      </c>
      <c r="P572" t="s">
        <v>44</v>
      </c>
      <c r="Q572" t="s">
        <v>34</v>
      </c>
      <c r="R572">
        <v>19</v>
      </c>
      <c r="S572">
        <v>4</v>
      </c>
      <c r="T572" t="s">
        <v>40</v>
      </c>
      <c r="U572">
        <v>3</v>
      </c>
      <c r="V572">
        <v>1</v>
      </c>
      <c r="W572" t="s">
        <v>37</v>
      </c>
      <c r="X572">
        <v>0</v>
      </c>
      <c r="Y572">
        <v>18</v>
      </c>
      <c r="Z572">
        <v>3</v>
      </c>
      <c r="AA572">
        <v>1</v>
      </c>
      <c r="AB572">
        <v>5</v>
      </c>
      <c r="AC572">
        <v>3</v>
      </c>
    </row>
    <row r="573" spans="1:29" x14ac:dyDescent="0.35">
      <c r="A573">
        <v>26</v>
      </c>
      <c r="B573" t="s">
        <v>32</v>
      </c>
      <c r="C573" t="s">
        <v>39</v>
      </c>
      <c r="D573" s="4">
        <v>4364</v>
      </c>
      <c r="E573">
        <v>2</v>
      </c>
      <c r="F573">
        <v>4</v>
      </c>
      <c r="G573">
        <v>3</v>
      </c>
      <c r="H573" t="s">
        <v>32</v>
      </c>
      <c r="I573">
        <v>1</v>
      </c>
      <c r="J573" t="s">
        <v>29</v>
      </c>
      <c r="K573" s="5">
        <v>0.1</v>
      </c>
      <c r="L573" s="5">
        <v>7.0000000000000007E-2</v>
      </c>
      <c r="M573" s="6">
        <v>3.9999999999999994E-2</v>
      </c>
      <c r="N573">
        <v>872.80000000000007</v>
      </c>
      <c r="O573">
        <v>2372</v>
      </c>
      <c r="P573" t="s">
        <v>33</v>
      </c>
      <c r="Q573" t="s">
        <v>34</v>
      </c>
      <c r="R573">
        <v>1</v>
      </c>
      <c r="S573">
        <v>2</v>
      </c>
      <c r="T573" t="s">
        <v>28</v>
      </c>
      <c r="U573">
        <v>1</v>
      </c>
      <c r="V573">
        <v>1</v>
      </c>
      <c r="W573" t="s">
        <v>41</v>
      </c>
      <c r="X573">
        <v>3</v>
      </c>
      <c r="Y573">
        <v>14</v>
      </c>
      <c r="Z573">
        <v>3</v>
      </c>
      <c r="AA573">
        <v>1</v>
      </c>
      <c r="AB573">
        <v>5</v>
      </c>
      <c r="AC573">
        <v>2</v>
      </c>
    </row>
    <row r="574" spans="1:29" x14ac:dyDescent="0.35">
      <c r="A574">
        <v>29</v>
      </c>
      <c r="B574" t="s">
        <v>32</v>
      </c>
      <c r="C574" t="s">
        <v>43</v>
      </c>
      <c r="D574" s="4">
        <v>4335</v>
      </c>
      <c r="E574">
        <v>8</v>
      </c>
      <c r="F574">
        <v>3</v>
      </c>
      <c r="G574">
        <v>2</v>
      </c>
      <c r="H574" t="s">
        <v>32</v>
      </c>
      <c r="I574">
        <v>2</v>
      </c>
      <c r="J574" t="s">
        <v>29</v>
      </c>
      <c r="K574" s="5">
        <v>0.09</v>
      </c>
      <c r="L574" s="5">
        <v>0.08</v>
      </c>
      <c r="M574" s="6">
        <v>-2.0000000000000004E-2</v>
      </c>
      <c r="N574">
        <v>867</v>
      </c>
      <c r="O574">
        <v>1965</v>
      </c>
      <c r="P574" t="s">
        <v>26</v>
      </c>
      <c r="Q574" t="s">
        <v>34</v>
      </c>
      <c r="R574">
        <v>27</v>
      </c>
      <c r="S574">
        <v>3</v>
      </c>
      <c r="T574" t="s">
        <v>40</v>
      </c>
      <c r="U574">
        <v>3</v>
      </c>
      <c r="V574">
        <v>2</v>
      </c>
      <c r="W574" t="s">
        <v>37</v>
      </c>
      <c r="X574">
        <v>4</v>
      </c>
      <c r="Y574">
        <v>12</v>
      </c>
      <c r="Z574">
        <v>3</v>
      </c>
      <c r="AA574">
        <v>1</v>
      </c>
      <c r="AB574">
        <v>11</v>
      </c>
      <c r="AC574">
        <v>7</v>
      </c>
    </row>
    <row r="575" spans="1:29" x14ac:dyDescent="0.35">
      <c r="A575">
        <v>26</v>
      </c>
      <c r="B575" t="s">
        <v>25</v>
      </c>
      <c r="C575" t="s">
        <v>27</v>
      </c>
      <c r="D575" s="4">
        <v>5326</v>
      </c>
      <c r="E575">
        <v>4</v>
      </c>
      <c r="F575">
        <v>1</v>
      </c>
      <c r="G575">
        <v>2</v>
      </c>
      <c r="H575" t="s">
        <v>32</v>
      </c>
      <c r="I575">
        <v>4</v>
      </c>
      <c r="J575" t="s">
        <v>35</v>
      </c>
      <c r="K575" s="5">
        <v>0.09</v>
      </c>
      <c r="L575" s="5">
        <v>0.1</v>
      </c>
      <c r="M575" s="6">
        <v>3.9999999999999994E-2</v>
      </c>
      <c r="N575">
        <v>1065.2</v>
      </c>
      <c r="O575">
        <v>1219</v>
      </c>
      <c r="P575" t="s">
        <v>26</v>
      </c>
      <c r="Q575" t="s">
        <v>27</v>
      </c>
      <c r="R575">
        <v>8</v>
      </c>
      <c r="S575">
        <v>3</v>
      </c>
      <c r="T575" t="s">
        <v>49</v>
      </c>
      <c r="U575">
        <v>2</v>
      </c>
      <c r="V575">
        <v>2</v>
      </c>
      <c r="W575" t="s">
        <v>31</v>
      </c>
      <c r="X575">
        <v>6</v>
      </c>
      <c r="Y575">
        <v>17</v>
      </c>
      <c r="Z575">
        <v>3</v>
      </c>
      <c r="AA575">
        <v>3</v>
      </c>
      <c r="AB575">
        <v>6</v>
      </c>
      <c r="AC575">
        <v>3</v>
      </c>
    </row>
    <row r="576" spans="1:29" x14ac:dyDescent="0.35">
      <c r="A576">
        <v>34</v>
      </c>
      <c r="B576" t="s">
        <v>32</v>
      </c>
      <c r="C576" t="s">
        <v>36</v>
      </c>
      <c r="D576" s="4">
        <v>3280</v>
      </c>
      <c r="E576">
        <v>4</v>
      </c>
      <c r="F576">
        <v>4</v>
      </c>
      <c r="G576">
        <v>3</v>
      </c>
      <c r="H576" t="s">
        <v>32</v>
      </c>
      <c r="I576">
        <v>2</v>
      </c>
      <c r="J576" t="s">
        <v>29</v>
      </c>
      <c r="K576" s="5">
        <v>0.09</v>
      </c>
      <c r="L576" s="5">
        <v>7.0000000000000007E-2</v>
      </c>
      <c r="M576" s="6">
        <v>0.03</v>
      </c>
      <c r="N576">
        <v>656</v>
      </c>
      <c r="O576">
        <v>1167</v>
      </c>
      <c r="P576" t="s">
        <v>26</v>
      </c>
      <c r="Q576" t="s">
        <v>34</v>
      </c>
      <c r="R576">
        <v>1</v>
      </c>
      <c r="S576">
        <v>4</v>
      </c>
      <c r="T576" t="s">
        <v>28</v>
      </c>
      <c r="U576">
        <v>4</v>
      </c>
      <c r="V576">
        <v>1</v>
      </c>
      <c r="W576" t="s">
        <v>31</v>
      </c>
      <c r="X576">
        <v>2</v>
      </c>
      <c r="Y576">
        <v>16</v>
      </c>
      <c r="Z576">
        <v>3</v>
      </c>
      <c r="AA576">
        <v>3</v>
      </c>
      <c r="AB576">
        <v>10</v>
      </c>
      <c r="AC576">
        <v>2</v>
      </c>
    </row>
    <row r="577" spans="1:29" x14ac:dyDescent="0.35">
      <c r="A577">
        <v>54</v>
      </c>
      <c r="B577" t="s">
        <v>32</v>
      </c>
      <c r="C577" t="s">
        <v>42</v>
      </c>
      <c r="D577" s="4">
        <v>5485</v>
      </c>
      <c r="E577">
        <v>5</v>
      </c>
      <c r="F577">
        <v>1</v>
      </c>
      <c r="G577">
        <v>3</v>
      </c>
      <c r="H577" t="s">
        <v>25</v>
      </c>
      <c r="I577">
        <v>4</v>
      </c>
      <c r="J577" t="s">
        <v>29</v>
      </c>
      <c r="K577" s="5">
        <v>0.13</v>
      </c>
      <c r="L577" s="5">
        <v>0.09</v>
      </c>
      <c r="M577" s="6">
        <v>9.999999999999995E-3</v>
      </c>
      <c r="N577">
        <v>1097</v>
      </c>
      <c r="O577">
        <v>1260</v>
      </c>
      <c r="P577" t="s">
        <v>26</v>
      </c>
      <c r="Q577" t="s">
        <v>34</v>
      </c>
      <c r="R577">
        <v>19</v>
      </c>
      <c r="S577">
        <v>4</v>
      </c>
      <c r="T577" t="s">
        <v>40</v>
      </c>
      <c r="U577">
        <v>3</v>
      </c>
      <c r="V577">
        <v>2</v>
      </c>
      <c r="W577" t="s">
        <v>41</v>
      </c>
      <c r="X577">
        <v>9</v>
      </c>
      <c r="Y577">
        <v>11</v>
      </c>
      <c r="Z577">
        <v>3</v>
      </c>
      <c r="AA577">
        <v>2</v>
      </c>
      <c r="AB577">
        <v>9</v>
      </c>
      <c r="AC577">
        <v>3</v>
      </c>
    </row>
    <row r="578" spans="1:29" x14ac:dyDescent="0.35">
      <c r="A578">
        <v>27</v>
      </c>
      <c r="B578" t="s">
        <v>32</v>
      </c>
      <c r="C578" t="s">
        <v>27</v>
      </c>
      <c r="D578" s="4">
        <v>4342</v>
      </c>
      <c r="E578">
        <v>4</v>
      </c>
      <c r="F578">
        <v>4</v>
      </c>
      <c r="G578">
        <v>3</v>
      </c>
      <c r="H578" t="s">
        <v>32</v>
      </c>
      <c r="I578">
        <v>3</v>
      </c>
      <c r="J578" t="s">
        <v>35</v>
      </c>
      <c r="K578" s="5">
        <v>0.1</v>
      </c>
      <c r="L578" s="5">
        <v>0.08</v>
      </c>
      <c r="M578" s="6">
        <v>6.9999999999999993E-2</v>
      </c>
      <c r="N578">
        <v>868.40000000000009</v>
      </c>
      <c r="O578">
        <v>4952</v>
      </c>
      <c r="P578" t="s">
        <v>33</v>
      </c>
      <c r="Q578" t="s">
        <v>27</v>
      </c>
      <c r="R578">
        <v>8</v>
      </c>
      <c r="S578">
        <v>1</v>
      </c>
      <c r="T578" t="s">
        <v>48</v>
      </c>
      <c r="U578">
        <v>3</v>
      </c>
      <c r="V578">
        <v>2</v>
      </c>
      <c r="W578" t="s">
        <v>37</v>
      </c>
      <c r="X578">
        <v>0</v>
      </c>
      <c r="Y578">
        <v>19</v>
      </c>
      <c r="Z578">
        <v>3</v>
      </c>
      <c r="AA578">
        <v>2</v>
      </c>
      <c r="AB578">
        <v>5</v>
      </c>
      <c r="AC578">
        <v>2</v>
      </c>
    </row>
    <row r="579" spans="1:29" x14ac:dyDescent="0.35">
      <c r="A579">
        <v>37</v>
      </c>
      <c r="B579" t="s">
        <v>32</v>
      </c>
      <c r="C579" t="s">
        <v>36</v>
      </c>
      <c r="D579" s="4">
        <v>2782</v>
      </c>
      <c r="E579">
        <v>5</v>
      </c>
      <c r="F579">
        <v>1</v>
      </c>
      <c r="G579">
        <v>2</v>
      </c>
      <c r="H579" t="s">
        <v>25</v>
      </c>
      <c r="I579">
        <v>4</v>
      </c>
      <c r="J579" t="s">
        <v>29</v>
      </c>
      <c r="K579" s="5">
        <v>0.1</v>
      </c>
      <c r="L579" s="5">
        <v>0.1</v>
      </c>
      <c r="M579" s="6">
        <v>0.03</v>
      </c>
      <c r="N579">
        <v>556.4</v>
      </c>
      <c r="O579">
        <v>2872</v>
      </c>
      <c r="P579" t="s">
        <v>26</v>
      </c>
      <c r="Q579" t="s">
        <v>34</v>
      </c>
      <c r="R579">
        <v>10</v>
      </c>
      <c r="S579">
        <v>1</v>
      </c>
      <c r="T579" t="s">
        <v>28</v>
      </c>
      <c r="U579">
        <v>3</v>
      </c>
      <c r="V579">
        <v>1</v>
      </c>
      <c r="W579" t="s">
        <v>41</v>
      </c>
      <c r="X579">
        <v>0</v>
      </c>
      <c r="Y579">
        <v>13</v>
      </c>
      <c r="Z579">
        <v>3</v>
      </c>
      <c r="AA579">
        <v>2</v>
      </c>
      <c r="AB579">
        <v>6</v>
      </c>
      <c r="AC579">
        <v>3</v>
      </c>
    </row>
    <row r="580" spans="1:29" x14ac:dyDescent="0.35">
      <c r="A580">
        <v>38</v>
      </c>
      <c r="B580" t="s">
        <v>32</v>
      </c>
      <c r="C580" t="s">
        <v>42</v>
      </c>
      <c r="D580" s="4">
        <v>5980</v>
      </c>
      <c r="E580">
        <v>15</v>
      </c>
      <c r="F580">
        <v>1</v>
      </c>
      <c r="G580">
        <v>3</v>
      </c>
      <c r="H580" t="s">
        <v>25</v>
      </c>
      <c r="I580">
        <v>1</v>
      </c>
      <c r="J580" t="s">
        <v>29</v>
      </c>
      <c r="K580" s="5">
        <v>0.15</v>
      </c>
      <c r="L580" s="5">
        <v>0.1</v>
      </c>
      <c r="M580" s="6">
        <v>0</v>
      </c>
      <c r="N580">
        <v>1196</v>
      </c>
      <c r="O580">
        <v>936</v>
      </c>
      <c r="P580" t="s">
        <v>33</v>
      </c>
      <c r="Q580" t="s">
        <v>34</v>
      </c>
      <c r="R580">
        <v>2</v>
      </c>
      <c r="S580">
        <v>4</v>
      </c>
      <c r="T580" t="s">
        <v>28</v>
      </c>
      <c r="U580">
        <v>4</v>
      </c>
      <c r="V580">
        <v>2</v>
      </c>
      <c r="W580" t="s">
        <v>31</v>
      </c>
      <c r="X580">
        <v>6</v>
      </c>
      <c r="Y580">
        <v>12</v>
      </c>
      <c r="Z580">
        <v>3</v>
      </c>
      <c r="AA580">
        <v>4</v>
      </c>
      <c r="AB580">
        <v>17</v>
      </c>
      <c r="AC580">
        <v>7</v>
      </c>
    </row>
    <row r="581" spans="1:29" x14ac:dyDescent="0.35">
      <c r="A581">
        <v>34</v>
      </c>
      <c r="B581" t="s">
        <v>32</v>
      </c>
      <c r="C581" t="s">
        <v>36</v>
      </c>
      <c r="D581" s="4">
        <v>4381</v>
      </c>
      <c r="E581">
        <v>6</v>
      </c>
      <c r="F581">
        <v>1</v>
      </c>
      <c r="G581">
        <v>3</v>
      </c>
      <c r="H581" t="s">
        <v>32</v>
      </c>
      <c r="I581">
        <v>3</v>
      </c>
      <c r="J581" t="s">
        <v>29</v>
      </c>
      <c r="K581" s="5">
        <v>0.13</v>
      </c>
      <c r="L581" s="5">
        <v>0.08</v>
      </c>
      <c r="M581" s="6">
        <v>4.0000000000000008E-2</v>
      </c>
      <c r="N581">
        <v>876.2</v>
      </c>
      <c r="O581">
        <v>2325</v>
      </c>
      <c r="P581" t="s">
        <v>26</v>
      </c>
      <c r="Q581" t="s">
        <v>34</v>
      </c>
      <c r="R581">
        <v>2</v>
      </c>
      <c r="S581">
        <v>4</v>
      </c>
      <c r="T581" t="s">
        <v>40</v>
      </c>
      <c r="U581">
        <v>2</v>
      </c>
      <c r="V581">
        <v>1</v>
      </c>
      <c r="W581" t="s">
        <v>31</v>
      </c>
      <c r="X581">
        <v>1</v>
      </c>
      <c r="Y581">
        <v>11</v>
      </c>
      <c r="Z581">
        <v>3</v>
      </c>
      <c r="AA581">
        <v>3</v>
      </c>
      <c r="AB581">
        <v>6</v>
      </c>
      <c r="AC581">
        <v>5</v>
      </c>
    </row>
    <row r="582" spans="1:29" x14ac:dyDescent="0.35">
      <c r="A582">
        <v>35</v>
      </c>
      <c r="B582" t="s">
        <v>32</v>
      </c>
      <c r="C582" t="s">
        <v>46</v>
      </c>
      <c r="D582" s="4">
        <v>2572</v>
      </c>
      <c r="E582">
        <v>3</v>
      </c>
      <c r="F582">
        <v>4</v>
      </c>
      <c r="G582">
        <v>2</v>
      </c>
      <c r="H582" t="s">
        <v>32</v>
      </c>
      <c r="I582">
        <v>1</v>
      </c>
      <c r="J582" t="s">
        <v>29</v>
      </c>
      <c r="K582" s="5">
        <v>0.08</v>
      </c>
      <c r="L582" s="5">
        <v>0.1</v>
      </c>
      <c r="M582" s="6">
        <v>0.06</v>
      </c>
      <c r="N582">
        <v>514.4</v>
      </c>
      <c r="O582">
        <v>2664</v>
      </c>
      <c r="P582" t="s">
        <v>26</v>
      </c>
      <c r="Q582" t="s">
        <v>27</v>
      </c>
      <c r="R582">
        <v>8</v>
      </c>
      <c r="S582">
        <v>4</v>
      </c>
      <c r="T582" t="s">
        <v>28</v>
      </c>
      <c r="U582">
        <v>3</v>
      </c>
      <c r="V582">
        <v>1</v>
      </c>
      <c r="W582" t="s">
        <v>37</v>
      </c>
      <c r="X582">
        <v>1</v>
      </c>
      <c r="Y582">
        <v>16</v>
      </c>
      <c r="Z582">
        <v>3</v>
      </c>
      <c r="AA582">
        <v>2</v>
      </c>
      <c r="AB582">
        <v>3</v>
      </c>
      <c r="AC582">
        <v>2</v>
      </c>
    </row>
    <row r="583" spans="1:29" x14ac:dyDescent="0.35">
      <c r="A583">
        <v>30</v>
      </c>
      <c r="B583" t="s">
        <v>32</v>
      </c>
      <c r="C583" t="s">
        <v>39</v>
      </c>
      <c r="D583" s="4">
        <v>3833</v>
      </c>
      <c r="E583">
        <v>2</v>
      </c>
      <c r="F583">
        <v>3</v>
      </c>
      <c r="G583">
        <v>3</v>
      </c>
      <c r="H583" t="s">
        <v>32</v>
      </c>
      <c r="I583">
        <v>4</v>
      </c>
      <c r="J583" t="s">
        <v>35</v>
      </c>
      <c r="K583" s="5">
        <v>0.13</v>
      </c>
      <c r="L583" s="5">
        <v>0.11</v>
      </c>
      <c r="M583" s="6">
        <v>-2.0000000000000004E-2</v>
      </c>
      <c r="N583">
        <v>766.6</v>
      </c>
      <c r="O583">
        <v>2910</v>
      </c>
      <c r="P583" t="s">
        <v>26</v>
      </c>
      <c r="Q583" t="s">
        <v>34</v>
      </c>
      <c r="R583">
        <v>1</v>
      </c>
      <c r="S583">
        <v>3</v>
      </c>
      <c r="T583" t="s">
        <v>28</v>
      </c>
      <c r="U583">
        <v>1</v>
      </c>
      <c r="V583">
        <v>1</v>
      </c>
      <c r="W583" t="s">
        <v>37</v>
      </c>
      <c r="X583">
        <v>3</v>
      </c>
      <c r="Y583">
        <v>21</v>
      </c>
      <c r="Z583">
        <v>4</v>
      </c>
      <c r="AA583">
        <v>3</v>
      </c>
      <c r="AB583">
        <v>7</v>
      </c>
      <c r="AC583">
        <v>2</v>
      </c>
    </row>
    <row r="584" spans="1:29" x14ac:dyDescent="0.35">
      <c r="A584">
        <v>40</v>
      </c>
      <c r="B584" t="s">
        <v>32</v>
      </c>
      <c r="C584" t="s">
        <v>43</v>
      </c>
      <c r="D584" s="4">
        <v>4244</v>
      </c>
      <c r="E584">
        <v>8</v>
      </c>
      <c r="F584">
        <v>2</v>
      </c>
      <c r="G584">
        <v>3</v>
      </c>
      <c r="H584" t="s">
        <v>32</v>
      </c>
      <c r="I584">
        <v>3</v>
      </c>
      <c r="J584" t="s">
        <v>29</v>
      </c>
      <c r="K584" s="5">
        <v>0.13</v>
      </c>
      <c r="L584" s="5">
        <v>0.1</v>
      </c>
      <c r="M584" s="6">
        <v>2.0000000000000004E-2</v>
      </c>
      <c r="N584">
        <v>848.80000000000007</v>
      </c>
      <c r="O584">
        <v>2792</v>
      </c>
      <c r="P584" t="s">
        <v>33</v>
      </c>
      <c r="Q584" t="s">
        <v>34</v>
      </c>
      <c r="R584">
        <v>2</v>
      </c>
      <c r="S584">
        <v>2</v>
      </c>
      <c r="T584" t="s">
        <v>40</v>
      </c>
      <c r="U584">
        <v>4</v>
      </c>
      <c r="V584">
        <v>2</v>
      </c>
      <c r="W584" t="s">
        <v>37</v>
      </c>
      <c r="X584">
        <v>1</v>
      </c>
      <c r="Y584">
        <v>24</v>
      </c>
      <c r="Z584">
        <v>4</v>
      </c>
      <c r="AA584">
        <v>4</v>
      </c>
      <c r="AB584">
        <v>8</v>
      </c>
      <c r="AC584">
        <v>7</v>
      </c>
    </row>
    <row r="585" spans="1:29" x14ac:dyDescent="0.35">
      <c r="A585">
        <v>34</v>
      </c>
      <c r="B585" t="s">
        <v>32</v>
      </c>
      <c r="C585" t="s">
        <v>27</v>
      </c>
      <c r="D585" s="4">
        <v>6500</v>
      </c>
      <c r="E585">
        <v>3</v>
      </c>
      <c r="F585">
        <v>1</v>
      </c>
      <c r="G585">
        <v>3</v>
      </c>
      <c r="H585" t="s">
        <v>32</v>
      </c>
      <c r="I585">
        <v>3</v>
      </c>
      <c r="J585" t="s">
        <v>29</v>
      </c>
      <c r="K585" s="5">
        <v>0.15</v>
      </c>
      <c r="L585" s="5">
        <v>0.11</v>
      </c>
      <c r="M585" s="6">
        <v>7.0000000000000007E-2</v>
      </c>
      <c r="N585">
        <v>1300</v>
      </c>
      <c r="O585">
        <v>1987</v>
      </c>
      <c r="P585" t="s">
        <v>26</v>
      </c>
      <c r="Q585" t="s">
        <v>27</v>
      </c>
      <c r="R585">
        <v>8</v>
      </c>
      <c r="S585">
        <v>2</v>
      </c>
      <c r="T585" t="s">
        <v>28</v>
      </c>
      <c r="U585">
        <v>3</v>
      </c>
      <c r="V585">
        <v>2</v>
      </c>
      <c r="W585" t="s">
        <v>37</v>
      </c>
      <c r="X585">
        <v>5</v>
      </c>
      <c r="Y585">
        <v>17</v>
      </c>
      <c r="Z585">
        <v>3</v>
      </c>
      <c r="AA585">
        <v>2</v>
      </c>
      <c r="AB585">
        <v>6</v>
      </c>
      <c r="AC585">
        <v>2</v>
      </c>
    </row>
    <row r="586" spans="1:29" x14ac:dyDescent="0.35">
      <c r="A586">
        <v>42</v>
      </c>
      <c r="B586" t="s">
        <v>32</v>
      </c>
      <c r="C586" t="s">
        <v>62</v>
      </c>
      <c r="D586" s="4">
        <v>18430</v>
      </c>
      <c r="E586">
        <v>24</v>
      </c>
      <c r="F586">
        <v>4</v>
      </c>
      <c r="G586">
        <v>2</v>
      </c>
      <c r="H586" t="s">
        <v>32</v>
      </c>
      <c r="I586">
        <v>2</v>
      </c>
      <c r="J586" t="s">
        <v>35</v>
      </c>
      <c r="K586" s="5">
        <v>0.11</v>
      </c>
      <c r="L586" s="5">
        <v>0.09</v>
      </c>
      <c r="M586" s="6">
        <v>-0.03</v>
      </c>
      <c r="N586">
        <v>3686</v>
      </c>
      <c r="O586">
        <v>2775</v>
      </c>
      <c r="P586" t="s">
        <v>33</v>
      </c>
      <c r="Q586" t="s">
        <v>34</v>
      </c>
      <c r="R586">
        <v>8</v>
      </c>
      <c r="S586">
        <v>3</v>
      </c>
      <c r="T586" t="s">
        <v>28</v>
      </c>
      <c r="U586">
        <v>3</v>
      </c>
      <c r="V586">
        <v>5</v>
      </c>
      <c r="W586" t="s">
        <v>41</v>
      </c>
      <c r="X586">
        <v>1</v>
      </c>
      <c r="Y586">
        <v>13</v>
      </c>
      <c r="Z586">
        <v>3</v>
      </c>
      <c r="AA586">
        <v>2</v>
      </c>
      <c r="AB586">
        <v>24</v>
      </c>
      <c r="AC586">
        <v>7</v>
      </c>
    </row>
    <row r="587" spans="1:29" x14ac:dyDescent="0.35">
      <c r="A587">
        <v>23</v>
      </c>
      <c r="B587" t="s">
        <v>25</v>
      </c>
      <c r="C587" t="s">
        <v>39</v>
      </c>
      <c r="D587" s="4">
        <v>1601</v>
      </c>
      <c r="E587">
        <v>0</v>
      </c>
      <c r="F587">
        <v>1</v>
      </c>
      <c r="G587">
        <v>3</v>
      </c>
      <c r="H587" t="s">
        <v>25</v>
      </c>
      <c r="I587">
        <v>3</v>
      </c>
      <c r="J587" t="s">
        <v>35</v>
      </c>
      <c r="K587" s="5">
        <v>0.14000000000000001</v>
      </c>
      <c r="L587" s="5">
        <v>0.08</v>
      </c>
      <c r="M587" s="6">
        <v>0</v>
      </c>
      <c r="N587">
        <v>320.20000000000005</v>
      </c>
      <c r="O587">
        <v>3703</v>
      </c>
      <c r="P587" t="s">
        <v>26</v>
      </c>
      <c r="Q587" t="s">
        <v>34</v>
      </c>
      <c r="R587">
        <v>6</v>
      </c>
      <c r="S587">
        <v>3</v>
      </c>
      <c r="T587" t="s">
        <v>28</v>
      </c>
      <c r="U587">
        <v>4</v>
      </c>
      <c r="V587">
        <v>1</v>
      </c>
      <c r="W587" t="s">
        <v>37</v>
      </c>
      <c r="X587">
        <v>1</v>
      </c>
      <c r="Y587">
        <v>21</v>
      </c>
      <c r="Z587">
        <v>4</v>
      </c>
      <c r="AA587">
        <v>3</v>
      </c>
      <c r="AB587">
        <v>1</v>
      </c>
      <c r="AC587">
        <v>0</v>
      </c>
    </row>
    <row r="588" spans="1:29" x14ac:dyDescent="0.35">
      <c r="A588">
        <v>24</v>
      </c>
      <c r="B588" t="s">
        <v>32</v>
      </c>
      <c r="C588" t="s">
        <v>39</v>
      </c>
      <c r="D588" s="4">
        <v>2694</v>
      </c>
      <c r="E588">
        <v>1</v>
      </c>
      <c r="F588">
        <v>2</v>
      </c>
      <c r="G588">
        <v>3</v>
      </c>
      <c r="H588" t="s">
        <v>32</v>
      </c>
      <c r="I588">
        <v>3</v>
      </c>
      <c r="J588" t="s">
        <v>35</v>
      </c>
      <c r="K588" s="5">
        <v>0.1</v>
      </c>
      <c r="L588" s="5">
        <v>0.09</v>
      </c>
      <c r="M588" s="6">
        <v>5.0000000000000017E-2</v>
      </c>
      <c r="N588">
        <v>538.80000000000007</v>
      </c>
      <c r="O588">
        <v>1322</v>
      </c>
      <c r="P588" t="s">
        <v>44</v>
      </c>
      <c r="Q588" t="s">
        <v>34</v>
      </c>
      <c r="R588">
        <v>9</v>
      </c>
      <c r="S588">
        <v>3</v>
      </c>
      <c r="T588" t="s">
        <v>28</v>
      </c>
      <c r="U588">
        <v>2</v>
      </c>
      <c r="V588">
        <v>1</v>
      </c>
      <c r="W588" t="s">
        <v>41</v>
      </c>
      <c r="X588">
        <v>1</v>
      </c>
      <c r="Y588">
        <v>11</v>
      </c>
      <c r="Z588">
        <v>3</v>
      </c>
      <c r="AA588">
        <v>3</v>
      </c>
      <c r="AB588">
        <v>1</v>
      </c>
      <c r="AC588">
        <v>0</v>
      </c>
    </row>
    <row r="589" spans="1:29" x14ac:dyDescent="0.35">
      <c r="A589">
        <v>52</v>
      </c>
      <c r="B589" t="s">
        <v>32</v>
      </c>
      <c r="C589" t="s">
        <v>39</v>
      </c>
      <c r="D589" s="4">
        <v>3149</v>
      </c>
      <c r="E589">
        <v>5</v>
      </c>
      <c r="F589">
        <v>3</v>
      </c>
      <c r="G589">
        <v>3</v>
      </c>
      <c r="H589" t="s">
        <v>32</v>
      </c>
      <c r="I589">
        <v>4</v>
      </c>
      <c r="J589" t="s">
        <v>29</v>
      </c>
      <c r="K589" s="5">
        <v>0.1</v>
      </c>
      <c r="L589" s="5">
        <v>0.09</v>
      </c>
      <c r="M589" s="6">
        <v>1.0000000000000009E-2</v>
      </c>
      <c r="N589">
        <v>629.80000000000007</v>
      </c>
      <c r="O589">
        <v>3810</v>
      </c>
      <c r="P589" t="s">
        <v>26</v>
      </c>
      <c r="Q589" t="s">
        <v>34</v>
      </c>
      <c r="R589">
        <v>11</v>
      </c>
      <c r="S589">
        <v>4</v>
      </c>
      <c r="T589" t="s">
        <v>28</v>
      </c>
      <c r="U589">
        <v>3</v>
      </c>
      <c r="V589">
        <v>2</v>
      </c>
      <c r="W589" t="s">
        <v>37</v>
      </c>
      <c r="X589">
        <v>8</v>
      </c>
      <c r="Y589">
        <v>20</v>
      </c>
      <c r="Z589">
        <v>4</v>
      </c>
      <c r="AA589">
        <v>2</v>
      </c>
      <c r="AB589">
        <v>9</v>
      </c>
      <c r="AC589">
        <v>2</v>
      </c>
    </row>
    <row r="590" spans="1:29" x14ac:dyDescent="0.35">
      <c r="A590">
        <v>50</v>
      </c>
      <c r="B590" t="s">
        <v>32</v>
      </c>
      <c r="C590" t="s">
        <v>63</v>
      </c>
      <c r="D590" s="4">
        <v>17639</v>
      </c>
      <c r="E590">
        <v>4</v>
      </c>
      <c r="F590">
        <v>3</v>
      </c>
      <c r="G590">
        <v>3</v>
      </c>
      <c r="H590" t="s">
        <v>32</v>
      </c>
      <c r="I590">
        <v>3</v>
      </c>
      <c r="J590" t="s">
        <v>35</v>
      </c>
      <c r="K590" s="5">
        <v>0.08</v>
      </c>
      <c r="L590" s="5">
        <v>0.09</v>
      </c>
      <c r="M590" s="6">
        <v>1.999999999999999E-2</v>
      </c>
      <c r="N590">
        <v>3527.8</v>
      </c>
      <c r="O590">
        <v>2306</v>
      </c>
      <c r="P590" t="s">
        <v>26</v>
      </c>
      <c r="Q590" t="s">
        <v>34</v>
      </c>
      <c r="R590">
        <v>2</v>
      </c>
      <c r="S590">
        <v>3</v>
      </c>
      <c r="T590" t="s">
        <v>40</v>
      </c>
      <c r="U590">
        <v>3</v>
      </c>
      <c r="V590">
        <v>4</v>
      </c>
      <c r="W590" t="s">
        <v>37</v>
      </c>
      <c r="X590">
        <v>5</v>
      </c>
      <c r="Y590">
        <v>16</v>
      </c>
      <c r="Z590">
        <v>3</v>
      </c>
      <c r="AA590">
        <v>4</v>
      </c>
      <c r="AB590">
        <v>30</v>
      </c>
      <c r="AC590">
        <v>3</v>
      </c>
    </row>
    <row r="591" spans="1:29" x14ac:dyDescent="0.35">
      <c r="A591">
        <v>29</v>
      </c>
      <c r="B591" t="s">
        <v>25</v>
      </c>
      <c r="C591" t="s">
        <v>39</v>
      </c>
      <c r="D591" s="4">
        <v>2319</v>
      </c>
      <c r="E591">
        <v>1</v>
      </c>
      <c r="F591">
        <v>1</v>
      </c>
      <c r="G591">
        <v>3</v>
      </c>
      <c r="H591" t="s">
        <v>25</v>
      </c>
      <c r="I591">
        <v>2</v>
      </c>
      <c r="J591" t="s">
        <v>29</v>
      </c>
      <c r="K591" s="5">
        <v>0.11</v>
      </c>
      <c r="L591" s="5">
        <v>0.08</v>
      </c>
      <c r="M591" s="6">
        <v>-2.0000000000000004E-2</v>
      </c>
      <c r="N591">
        <v>463.8</v>
      </c>
      <c r="O591">
        <v>4090</v>
      </c>
      <c r="P591" t="s">
        <v>26</v>
      </c>
      <c r="Q591" t="s">
        <v>34</v>
      </c>
      <c r="R591">
        <v>1</v>
      </c>
      <c r="S591">
        <v>2</v>
      </c>
      <c r="T591" t="s">
        <v>28</v>
      </c>
      <c r="U591">
        <v>2</v>
      </c>
      <c r="V591">
        <v>1</v>
      </c>
      <c r="W591" t="s">
        <v>37</v>
      </c>
      <c r="X591">
        <v>1</v>
      </c>
      <c r="Y591">
        <v>11</v>
      </c>
      <c r="Z591">
        <v>3</v>
      </c>
      <c r="AA591">
        <v>4</v>
      </c>
      <c r="AB591">
        <v>1</v>
      </c>
      <c r="AC591">
        <v>0</v>
      </c>
    </row>
    <row r="592" spans="1:29" x14ac:dyDescent="0.35">
      <c r="A592">
        <v>33</v>
      </c>
      <c r="B592" t="s">
        <v>32</v>
      </c>
      <c r="C592" t="s">
        <v>63</v>
      </c>
      <c r="D592" s="4">
        <v>11691</v>
      </c>
      <c r="E592">
        <v>13</v>
      </c>
      <c r="F592">
        <v>3</v>
      </c>
      <c r="G592">
        <v>4</v>
      </c>
      <c r="H592" t="s">
        <v>32</v>
      </c>
      <c r="I592">
        <v>3</v>
      </c>
      <c r="J592" t="s">
        <v>35</v>
      </c>
      <c r="K592" s="5">
        <v>0.12</v>
      </c>
      <c r="L592" s="5">
        <v>7.0000000000000007E-2</v>
      </c>
      <c r="M592" s="6">
        <v>3.9999999999999994E-2</v>
      </c>
      <c r="N592">
        <v>2338.2000000000003</v>
      </c>
      <c r="O592">
        <v>1991</v>
      </c>
      <c r="P592" t="s">
        <v>26</v>
      </c>
      <c r="Q592" t="s">
        <v>34</v>
      </c>
      <c r="R592">
        <v>7</v>
      </c>
      <c r="S592">
        <v>3</v>
      </c>
      <c r="T592" t="s">
        <v>40</v>
      </c>
      <c r="U592">
        <v>3</v>
      </c>
      <c r="V592">
        <v>3</v>
      </c>
      <c r="W592" t="s">
        <v>37</v>
      </c>
      <c r="X592">
        <v>0</v>
      </c>
      <c r="Y592">
        <v>11</v>
      </c>
      <c r="Z592">
        <v>3</v>
      </c>
      <c r="AA592">
        <v>4</v>
      </c>
      <c r="AB592">
        <v>14</v>
      </c>
      <c r="AC592">
        <v>9</v>
      </c>
    </row>
    <row r="593" spans="1:29" x14ac:dyDescent="0.35">
      <c r="A593">
        <v>33</v>
      </c>
      <c r="B593" t="s">
        <v>25</v>
      </c>
      <c r="C593" t="s">
        <v>27</v>
      </c>
      <c r="D593" s="4">
        <v>5324</v>
      </c>
      <c r="E593">
        <v>3</v>
      </c>
      <c r="F593">
        <v>1</v>
      </c>
      <c r="G593">
        <v>3</v>
      </c>
      <c r="H593" t="s">
        <v>32</v>
      </c>
      <c r="I593">
        <v>1</v>
      </c>
      <c r="J593" t="s">
        <v>29</v>
      </c>
      <c r="K593" s="5">
        <v>0.12</v>
      </c>
      <c r="L593" s="5">
        <v>0.11</v>
      </c>
      <c r="M593" s="6">
        <v>0.03</v>
      </c>
      <c r="N593">
        <v>1064.8</v>
      </c>
      <c r="O593">
        <v>1763</v>
      </c>
      <c r="P593" t="s">
        <v>26</v>
      </c>
      <c r="Q593" t="s">
        <v>27</v>
      </c>
      <c r="R593">
        <v>16</v>
      </c>
      <c r="S593">
        <v>3</v>
      </c>
      <c r="T593" t="s">
        <v>48</v>
      </c>
      <c r="U593">
        <v>3</v>
      </c>
      <c r="V593">
        <v>2</v>
      </c>
      <c r="W593" t="s">
        <v>31</v>
      </c>
      <c r="X593">
        <v>5</v>
      </c>
      <c r="Y593">
        <v>15</v>
      </c>
      <c r="Z593">
        <v>3</v>
      </c>
      <c r="AA593">
        <v>3</v>
      </c>
      <c r="AB593">
        <v>6</v>
      </c>
      <c r="AC593">
        <v>2</v>
      </c>
    </row>
    <row r="594" spans="1:29" x14ac:dyDescent="0.35">
      <c r="A594">
        <v>47</v>
      </c>
      <c r="B594" t="s">
        <v>32</v>
      </c>
      <c r="C594" t="s">
        <v>62</v>
      </c>
      <c r="D594" s="4">
        <v>16752</v>
      </c>
      <c r="E594">
        <v>26</v>
      </c>
      <c r="F594">
        <v>4</v>
      </c>
      <c r="G594">
        <v>2</v>
      </c>
      <c r="H594" t="s">
        <v>25</v>
      </c>
      <c r="I594">
        <v>3</v>
      </c>
      <c r="J594" t="s">
        <v>29</v>
      </c>
      <c r="K594" s="5">
        <v>0.13</v>
      </c>
      <c r="L594" s="5">
        <v>0.1</v>
      </c>
      <c r="M594" s="6">
        <v>-9.999999999999995E-3</v>
      </c>
      <c r="N594">
        <v>3350.4</v>
      </c>
      <c r="O594">
        <v>4560</v>
      </c>
      <c r="P594" t="s">
        <v>26</v>
      </c>
      <c r="Q594" t="s">
        <v>34</v>
      </c>
      <c r="R594">
        <v>2</v>
      </c>
      <c r="S594">
        <v>2</v>
      </c>
      <c r="T594" t="s">
        <v>38</v>
      </c>
      <c r="U594">
        <v>3</v>
      </c>
      <c r="V594">
        <v>4</v>
      </c>
      <c r="W594" t="s">
        <v>37</v>
      </c>
      <c r="X594">
        <v>1</v>
      </c>
      <c r="Y594">
        <v>11</v>
      </c>
      <c r="Z594">
        <v>3</v>
      </c>
      <c r="AA594">
        <v>3</v>
      </c>
      <c r="AB594">
        <v>26</v>
      </c>
      <c r="AC594">
        <v>14</v>
      </c>
    </row>
    <row r="595" spans="1:29" x14ac:dyDescent="0.35">
      <c r="A595">
        <v>36</v>
      </c>
      <c r="B595" t="s">
        <v>32</v>
      </c>
      <c r="C595" t="s">
        <v>42</v>
      </c>
      <c r="D595" s="4">
        <v>5228</v>
      </c>
      <c r="E595">
        <v>9</v>
      </c>
      <c r="F595">
        <v>2</v>
      </c>
      <c r="G595">
        <v>3</v>
      </c>
      <c r="H595" t="s">
        <v>32</v>
      </c>
      <c r="I595">
        <v>3</v>
      </c>
      <c r="J595" t="s">
        <v>29</v>
      </c>
      <c r="K595" s="5">
        <v>0.08</v>
      </c>
      <c r="L595" s="5">
        <v>0.1</v>
      </c>
      <c r="M595" s="6">
        <v>0.06</v>
      </c>
      <c r="N595">
        <v>1045.6000000000001</v>
      </c>
      <c r="O595">
        <v>1070</v>
      </c>
      <c r="P595" t="s">
        <v>26</v>
      </c>
      <c r="Q595" t="s">
        <v>34</v>
      </c>
      <c r="R595">
        <v>1</v>
      </c>
      <c r="S595">
        <v>3</v>
      </c>
      <c r="T595" t="s">
        <v>38</v>
      </c>
      <c r="U595">
        <v>3</v>
      </c>
      <c r="V595">
        <v>2</v>
      </c>
      <c r="W595" t="s">
        <v>37</v>
      </c>
      <c r="X595">
        <v>0</v>
      </c>
      <c r="Y595">
        <v>15</v>
      </c>
      <c r="Z595">
        <v>3</v>
      </c>
      <c r="AA595">
        <v>1</v>
      </c>
      <c r="AB595">
        <v>10</v>
      </c>
      <c r="AC595">
        <v>7</v>
      </c>
    </row>
    <row r="596" spans="1:29" x14ac:dyDescent="0.35">
      <c r="A596">
        <v>29</v>
      </c>
      <c r="B596" t="s">
        <v>32</v>
      </c>
      <c r="C596" t="s">
        <v>36</v>
      </c>
      <c r="D596" s="4">
        <v>2700</v>
      </c>
      <c r="E596">
        <v>10</v>
      </c>
      <c r="F596">
        <v>3</v>
      </c>
      <c r="G596">
        <v>3</v>
      </c>
      <c r="H596" t="s">
        <v>32</v>
      </c>
      <c r="I596">
        <v>3</v>
      </c>
      <c r="J596" t="s">
        <v>35</v>
      </c>
      <c r="K596" s="5">
        <v>0.15</v>
      </c>
      <c r="L596" s="5">
        <v>0.08</v>
      </c>
      <c r="M596" s="6">
        <v>9.999999999999995E-3</v>
      </c>
      <c r="N596">
        <v>540</v>
      </c>
      <c r="O596">
        <v>3700</v>
      </c>
      <c r="P596" t="s">
        <v>26</v>
      </c>
      <c r="Q596" t="s">
        <v>34</v>
      </c>
      <c r="R596">
        <v>23</v>
      </c>
      <c r="S596">
        <v>2</v>
      </c>
      <c r="T596" t="s">
        <v>28</v>
      </c>
      <c r="U596">
        <v>4</v>
      </c>
      <c r="V596">
        <v>1</v>
      </c>
      <c r="W596" t="s">
        <v>37</v>
      </c>
      <c r="X596">
        <v>1</v>
      </c>
      <c r="Y596">
        <v>24</v>
      </c>
      <c r="Z596">
        <v>4</v>
      </c>
      <c r="AA596">
        <v>3</v>
      </c>
      <c r="AB596">
        <v>10</v>
      </c>
      <c r="AC596">
        <v>7</v>
      </c>
    </row>
    <row r="597" spans="1:29" x14ac:dyDescent="0.35">
      <c r="A597">
        <v>58</v>
      </c>
      <c r="B597" t="s">
        <v>25</v>
      </c>
      <c r="C597" t="s">
        <v>63</v>
      </c>
      <c r="D597" s="4">
        <v>19246</v>
      </c>
      <c r="E597">
        <v>31</v>
      </c>
      <c r="F597">
        <v>2</v>
      </c>
      <c r="G597">
        <v>3</v>
      </c>
      <c r="H597" t="s">
        <v>25</v>
      </c>
      <c r="I597">
        <v>4</v>
      </c>
      <c r="J597" t="s">
        <v>35</v>
      </c>
      <c r="K597" s="5">
        <v>0.09</v>
      </c>
      <c r="L597" s="5">
        <v>0.11</v>
      </c>
      <c r="M597" s="6">
        <v>-1.0000000000000009E-2</v>
      </c>
      <c r="N597">
        <v>3849.2000000000003</v>
      </c>
      <c r="O597">
        <v>890</v>
      </c>
      <c r="P597" t="s">
        <v>26</v>
      </c>
      <c r="Q597" t="s">
        <v>34</v>
      </c>
      <c r="R597">
        <v>2</v>
      </c>
      <c r="S597">
        <v>4</v>
      </c>
      <c r="T597" t="s">
        <v>28</v>
      </c>
      <c r="U597">
        <v>3</v>
      </c>
      <c r="V597">
        <v>5</v>
      </c>
      <c r="W597" t="s">
        <v>31</v>
      </c>
      <c r="X597">
        <v>7</v>
      </c>
      <c r="Y597">
        <v>12</v>
      </c>
      <c r="Z597">
        <v>3</v>
      </c>
      <c r="AA597">
        <v>4</v>
      </c>
      <c r="AB597">
        <v>40</v>
      </c>
      <c r="AC597">
        <v>15</v>
      </c>
    </row>
    <row r="598" spans="1:29" x14ac:dyDescent="0.35">
      <c r="A598">
        <v>35</v>
      </c>
      <c r="B598" t="s">
        <v>32</v>
      </c>
      <c r="C598" t="s">
        <v>36</v>
      </c>
      <c r="D598" s="4">
        <v>2506</v>
      </c>
      <c r="E598">
        <v>2</v>
      </c>
      <c r="F598">
        <v>3</v>
      </c>
      <c r="G598">
        <v>3</v>
      </c>
      <c r="H598" t="s">
        <v>32</v>
      </c>
      <c r="I598">
        <v>4</v>
      </c>
      <c r="J598" t="s">
        <v>29</v>
      </c>
      <c r="K598" s="5">
        <v>0.11</v>
      </c>
      <c r="L598" s="5">
        <v>0.11</v>
      </c>
      <c r="M598" s="6">
        <v>4.9999999999999989E-2</v>
      </c>
      <c r="N598">
        <v>501.20000000000005</v>
      </c>
      <c r="O598">
        <v>1642</v>
      </c>
      <c r="P598" t="s">
        <v>26</v>
      </c>
      <c r="Q598" t="s">
        <v>34</v>
      </c>
      <c r="R598">
        <v>1</v>
      </c>
      <c r="S598">
        <v>4</v>
      </c>
      <c r="T598" t="s">
        <v>28</v>
      </c>
      <c r="U598">
        <v>4</v>
      </c>
      <c r="V598">
        <v>1</v>
      </c>
      <c r="W598" t="s">
        <v>31</v>
      </c>
      <c r="X598">
        <v>3</v>
      </c>
      <c r="Y598">
        <v>13</v>
      </c>
      <c r="Z598">
        <v>3</v>
      </c>
      <c r="AA598">
        <v>3</v>
      </c>
      <c r="AB598">
        <v>7</v>
      </c>
      <c r="AC598">
        <v>2</v>
      </c>
    </row>
    <row r="599" spans="1:29" x14ac:dyDescent="0.35">
      <c r="A599">
        <v>42</v>
      </c>
      <c r="B599" t="s">
        <v>32</v>
      </c>
      <c r="C599" t="s">
        <v>42</v>
      </c>
      <c r="D599" s="4">
        <v>6062</v>
      </c>
      <c r="E599">
        <v>4</v>
      </c>
      <c r="F599">
        <v>4</v>
      </c>
      <c r="G599">
        <v>3</v>
      </c>
      <c r="H599" t="s">
        <v>25</v>
      </c>
      <c r="I599">
        <v>4</v>
      </c>
      <c r="J599" t="s">
        <v>29</v>
      </c>
      <c r="K599" s="5">
        <v>0.12</v>
      </c>
      <c r="L599" s="5">
        <v>0.08</v>
      </c>
      <c r="M599" s="6">
        <v>0</v>
      </c>
      <c r="N599">
        <v>1212.4000000000001</v>
      </c>
      <c r="O599">
        <v>4181</v>
      </c>
      <c r="P599" t="s">
        <v>26</v>
      </c>
      <c r="Q599" t="s">
        <v>34</v>
      </c>
      <c r="R599">
        <v>1</v>
      </c>
      <c r="S599">
        <v>2</v>
      </c>
      <c r="T599" t="s">
        <v>28</v>
      </c>
      <c r="U599">
        <v>2</v>
      </c>
      <c r="V599">
        <v>2</v>
      </c>
      <c r="W599" t="s">
        <v>37</v>
      </c>
      <c r="X599">
        <v>9</v>
      </c>
      <c r="Y599">
        <v>13</v>
      </c>
      <c r="Z599">
        <v>3</v>
      </c>
      <c r="AA599">
        <v>4</v>
      </c>
      <c r="AB599">
        <v>8</v>
      </c>
      <c r="AC599">
        <v>3</v>
      </c>
    </row>
    <row r="600" spans="1:29" x14ac:dyDescent="0.35">
      <c r="A600">
        <v>28</v>
      </c>
      <c r="B600" t="s">
        <v>25</v>
      </c>
      <c r="C600" t="s">
        <v>36</v>
      </c>
      <c r="D600" s="4">
        <v>4382</v>
      </c>
      <c r="E600">
        <v>2</v>
      </c>
      <c r="F600">
        <v>3</v>
      </c>
      <c r="G600">
        <v>2</v>
      </c>
      <c r="H600" t="s">
        <v>32</v>
      </c>
      <c r="I600">
        <v>3</v>
      </c>
      <c r="J600" t="s">
        <v>35</v>
      </c>
      <c r="K600" s="5">
        <v>0.1</v>
      </c>
      <c r="L600" s="5">
        <v>0.11</v>
      </c>
      <c r="M600" s="6">
        <v>3.9999999999999994E-2</v>
      </c>
      <c r="N600">
        <v>876.40000000000009</v>
      </c>
      <c r="O600">
        <v>2572</v>
      </c>
      <c r="P600" t="s">
        <v>26</v>
      </c>
      <c r="Q600" t="s">
        <v>34</v>
      </c>
      <c r="R600">
        <v>2</v>
      </c>
      <c r="S600">
        <v>4</v>
      </c>
      <c r="T600" t="s">
        <v>40</v>
      </c>
      <c r="U600">
        <v>3</v>
      </c>
      <c r="V600">
        <v>1</v>
      </c>
      <c r="W600" t="s">
        <v>31</v>
      </c>
      <c r="X600">
        <v>6</v>
      </c>
      <c r="Y600">
        <v>17</v>
      </c>
      <c r="Z600">
        <v>3</v>
      </c>
      <c r="AA600">
        <v>4</v>
      </c>
      <c r="AB600">
        <v>5</v>
      </c>
      <c r="AC600">
        <v>2</v>
      </c>
    </row>
    <row r="601" spans="1:29" x14ac:dyDescent="0.35">
      <c r="A601">
        <v>36</v>
      </c>
      <c r="B601" t="s">
        <v>32</v>
      </c>
      <c r="C601" t="s">
        <v>50</v>
      </c>
      <c r="D601" s="4">
        <v>2143</v>
      </c>
      <c r="E601">
        <v>5</v>
      </c>
      <c r="F601">
        <v>2</v>
      </c>
      <c r="G601">
        <v>3</v>
      </c>
      <c r="H601" t="s">
        <v>32</v>
      </c>
      <c r="I601">
        <v>3</v>
      </c>
      <c r="J601" t="s">
        <v>35</v>
      </c>
      <c r="K601" s="5">
        <v>0.13</v>
      </c>
      <c r="L601" s="5">
        <v>0.11</v>
      </c>
      <c r="M601" s="6">
        <v>9.999999999999995E-3</v>
      </c>
      <c r="N601">
        <v>428.6</v>
      </c>
      <c r="O601">
        <v>3300</v>
      </c>
      <c r="P601" t="s">
        <v>26</v>
      </c>
      <c r="Q601" t="s">
        <v>50</v>
      </c>
      <c r="R601">
        <v>13</v>
      </c>
      <c r="S601">
        <v>3</v>
      </c>
      <c r="T601" t="s">
        <v>50</v>
      </c>
      <c r="U601">
        <v>3</v>
      </c>
      <c r="V601">
        <v>1</v>
      </c>
      <c r="W601" t="s">
        <v>37</v>
      </c>
      <c r="X601">
        <v>4</v>
      </c>
      <c r="Y601">
        <v>13</v>
      </c>
      <c r="Z601">
        <v>3</v>
      </c>
      <c r="AA601">
        <v>2</v>
      </c>
      <c r="AB601">
        <v>8</v>
      </c>
      <c r="AC601">
        <v>2</v>
      </c>
    </row>
    <row r="602" spans="1:29" x14ac:dyDescent="0.35">
      <c r="A602">
        <v>32</v>
      </c>
      <c r="B602" t="s">
        <v>32</v>
      </c>
      <c r="C602" t="s">
        <v>42</v>
      </c>
      <c r="D602" s="4">
        <v>6162</v>
      </c>
      <c r="E602">
        <v>14</v>
      </c>
      <c r="F602">
        <v>3</v>
      </c>
      <c r="G602">
        <v>3</v>
      </c>
      <c r="H602" t="s">
        <v>32</v>
      </c>
      <c r="I602">
        <v>3</v>
      </c>
      <c r="J602" t="s">
        <v>29</v>
      </c>
      <c r="K602" s="5">
        <v>0.14000000000000001</v>
      </c>
      <c r="L602" s="5">
        <v>0.08</v>
      </c>
      <c r="M602" s="6">
        <v>2.0000000000000004E-2</v>
      </c>
      <c r="N602">
        <v>1232.4000000000001</v>
      </c>
      <c r="O602">
        <v>1588</v>
      </c>
      <c r="P602" t="s">
        <v>26</v>
      </c>
      <c r="Q602" t="s">
        <v>34</v>
      </c>
      <c r="R602">
        <v>4</v>
      </c>
      <c r="S602">
        <v>3</v>
      </c>
      <c r="T602" t="s">
        <v>28</v>
      </c>
      <c r="U602">
        <v>2</v>
      </c>
      <c r="V602">
        <v>2</v>
      </c>
      <c r="W602" t="s">
        <v>37</v>
      </c>
      <c r="X602">
        <v>1</v>
      </c>
      <c r="Y602">
        <v>12</v>
      </c>
      <c r="Z602">
        <v>3</v>
      </c>
      <c r="AA602">
        <v>3</v>
      </c>
      <c r="AB602">
        <v>14</v>
      </c>
      <c r="AC602">
        <v>13</v>
      </c>
    </row>
    <row r="603" spans="1:29" x14ac:dyDescent="0.35">
      <c r="A603">
        <v>40</v>
      </c>
      <c r="B603" t="s">
        <v>32</v>
      </c>
      <c r="C603" t="s">
        <v>39</v>
      </c>
      <c r="D603" s="4">
        <v>5094</v>
      </c>
      <c r="E603">
        <v>1</v>
      </c>
      <c r="F603">
        <v>3</v>
      </c>
      <c r="G603">
        <v>3</v>
      </c>
      <c r="H603" t="s">
        <v>32</v>
      </c>
      <c r="I603">
        <v>1</v>
      </c>
      <c r="J603" t="s">
        <v>35</v>
      </c>
      <c r="K603" s="5">
        <v>0.15</v>
      </c>
      <c r="L603" s="5">
        <v>0.09</v>
      </c>
      <c r="M603" s="6">
        <v>4.9999999999999989E-2</v>
      </c>
      <c r="N603">
        <v>1018.8000000000001</v>
      </c>
      <c r="O603">
        <v>2590</v>
      </c>
      <c r="P603" t="s">
        <v>33</v>
      </c>
      <c r="Q603" t="s">
        <v>34</v>
      </c>
      <c r="R603">
        <v>16</v>
      </c>
      <c r="S603">
        <v>4</v>
      </c>
      <c r="T603" t="s">
        <v>40</v>
      </c>
      <c r="U603">
        <v>2</v>
      </c>
      <c r="V603">
        <v>2</v>
      </c>
      <c r="W603" t="s">
        <v>31</v>
      </c>
      <c r="X603">
        <v>6</v>
      </c>
      <c r="Y603">
        <v>14</v>
      </c>
      <c r="Z603">
        <v>3</v>
      </c>
      <c r="AA603">
        <v>4</v>
      </c>
      <c r="AB603">
        <v>10</v>
      </c>
      <c r="AC603">
        <v>0</v>
      </c>
    </row>
    <row r="604" spans="1:29" x14ac:dyDescent="0.35">
      <c r="A604">
        <v>30</v>
      </c>
      <c r="B604" t="s">
        <v>32</v>
      </c>
      <c r="C604" t="s">
        <v>42</v>
      </c>
      <c r="D604" s="4">
        <v>6877</v>
      </c>
      <c r="E604">
        <v>0</v>
      </c>
      <c r="F604">
        <v>4</v>
      </c>
      <c r="G604">
        <v>2</v>
      </c>
      <c r="H604" t="s">
        <v>25</v>
      </c>
      <c r="I604">
        <v>3</v>
      </c>
      <c r="J604" t="s">
        <v>29</v>
      </c>
      <c r="K604" s="5">
        <v>0.1</v>
      </c>
      <c r="L604" s="5">
        <v>7.0000000000000007E-2</v>
      </c>
      <c r="M604" s="6">
        <v>7.0000000000000007E-2</v>
      </c>
      <c r="N604">
        <v>1375.4</v>
      </c>
      <c r="O604">
        <v>3024</v>
      </c>
      <c r="P604" t="s">
        <v>26</v>
      </c>
      <c r="Q604" t="s">
        <v>34</v>
      </c>
      <c r="R604">
        <v>2</v>
      </c>
      <c r="S604">
        <v>3</v>
      </c>
      <c r="T604" t="s">
        <v>40</v>
      </c>
      <c r="U604">
        <v>2</v>
      </c>
      <c r="V604">
        <v>2</v>
      </c>
      <c r="W604" t="s">
        <v>31</v>
      </c>
      <c r="X604">
        <v>5</v>
      </c>
      <c r="Y604">
        <v>24</v>
      </c>
      <c r="Z604">
        <v>4</v>
      </c>
      <c r="AA604">
        <v>2</v>
      </c>
      <c r="AB604">
        <v>12</v>
      </c>
      <c r="AC604">
        <v>0</v>
      </c>
    </row>
    <row r="605" spans="1:29" x14ac:dyDescent="0.35">
      <c r="A605">
        <v>45</v>
      </c>
      <c r="B605" t="s">
        <v>32</v>
      </c>
      <c r="C605" t="s">
        <v>36</v>
      </c>
      <c r="D605" s="4">
        <v>2274</v>
      </c>
      <c r="E605">
        <v>1</v>
      </c>
      <c r="F605">
        <v>3</v>
      </c>
      <c r="G605">
        <v>3</v>
      </c>
      <c r="H605" t="s">
        <v>32</v>
      </c>
      <c r="I605">
        <v>2</v>
      </c>
      <c r="J605" t="s">
        <v>29</v>
      </c>
      <c r="K605" s="5">
        <v>0.09</v>
      </c>
      <c r="L605" s="5">
        <v>0.1</v>
      </c>
      <c r="M605" s="6">
        <v>2.0000000000000004E-2</v>
      </c>
      <c r="N605">
        <v>454.8</v>
      </c>
      <c r="O605">
        <v>3691</v>
      </c>
      <c r="P605" t="s">
        <v>26</v>
      </c>
      <c r="Q605" t="s">
        <v>34</v>
      </c>
      <c r="R605">
        <v>2</v>
      </c>
      <c r="S605">
        <v>3</v>
      </c>
      <c r="T605" t="s">
        <v>28</v>
      </c>
      <c r="U605">
        <v>2</v>
      </c>
      <c r="V605">
        <v>1</v>
      </c>
      <c r="W605" t="s">
        <v>31</v>
      </c>
      <c r="X605">
        <v>1</v>
      </c>
      <c r="Y605">
        <v>14</v>
      </c>
      <c r="Z605">
        <v>3</v>
      </c>
      <c r="AA605">
        <v>4</v>
      </c>
      <c r="AB605">
        <v>1</v>
      </c>
      <c r="AC605">
        <v>0</v>
      </c>
    </row>
    <row r="606" spans="1:29" x14ac:dyDescent="0.35">
      <c r="A606">
        <v>42</v>
      </c>
      <c r="B606" t="s">
        <v>32</v>
      </c>
      <c r="C606" t="s">
        <v>42</v>
      </c>
      <c r="D606" s="4">
        <v>4434</v>
      </c>
      <c r="E606">
        <v>9</v>
      </c>
      <c r="F606">
        <v>2</v>
      </c>
      <c r="G606">
        <v>2</v>
      </c>
      <c r="H606" t="s">
        <v>32</v>
      </c>
      <c r="I606">
        <v>2</v>
      </c>
      <c r="J606" t="s">
        <v>35</v>
      </c>
      <c r="K606" s="5">
        <v>0.12</v>
      </c>
      <c r="L606" s="5">
        <v>0.08</v>
      </c>
      <c r="M606" s="6">
        <v>6.9999999999999993E-2</v>
      </c>
      <c r="N606">
        <v>886.80000000000007</v>
      </c>
      <c r="O606">
        <v>2929</v>
      </c>
      <c r="P606" t="s">
        <v>26</v>
      </c>
      <c r="Q606" t="s">
        <v>34</v>
      </c>
      <c r="R606">
        <v>29</v>
      </c>
      <c r="S606">
        <v>3</v>
      </c>
      <c r="T606" t="s">
        <v>28</v>
      </c>
      <c r="U606">
        <v>3</v>
      </c>
      <c r="V606">
        <v>2</v>
      </c>
      <c r="W606" t="s">
        <v>37</v>
      </c>
      <c r="X606">
        <v>1</v>
      </c>
      <c r="Y606">
        <v>13</v>
      </c>
      <c r="Z606">
        <v>3</v>
      </c>
      <c r="AA606">
        <v>4</v>
      </c>
      <c r="AB606">
        <v>10</v>
      </c>
      <c r="AC606">
        <v>8</v>
      </c>
    </row>
    <row r="607" spans="1:29" x14ac:dyDescent="0.35">
      <c r="A607">
        <v>38</v>
      </c>
      <c r="B607" t="s">
        <v>32</v>
      </c>
      <c r="C607" t="s">
        <v>43</v>
      </c>
      <c r="D607" s="4">
        <v>6288</v>
      </c>
      <c r="E607">
        <v>4</v>
      </c>
      <c r="F607">
        <v>1</v>
      </c>
      <c r="G607">
        <v>2</v>
      </c>
      <c r="H607" t="s">
        <v>32</v>
      </c>
      <c r="I607">
        <v>1</v>
      </c>
      <c r="J607" t="s">
        <v>35</v>
      </c>
      <c r="K607" s="5">
        <v>0.14000000000000001</v>
      </c>
      <c r="L607" s="5">
        <v>0.11</v>
      </c>
      <c r="M607" s="6">
        <v>-9.999999999999995E-3</v>
      </c>
      <c r="N607">
        <v>1257.6000000000001</v>
      </c>
      <c r="O607">
        <v>1524</v>
      </c>
      <c r="P607" t="s">
        <v>33</v>
      </c>
      <c r="Q607" t="s">
        <v>34</v>
      </c>
      <c r="R607">
        <v>12</v>
      </c>
      <c r="S607">
        <v>3</v>
      </c>
      <c r="T607" t="s">
        <v>28</v>
      </c>
      <c r="U607">
        <v>2</v>
      </c>
      <c r="V607">
        <v>2</v>
      </c>
      <c r="W607" t="s">
        <v>41</v>
      </c>
      <c r="X607">
        <v>2</v>
      </c>
      <c r="Y607">
        <v>15</v>
      </c>
      <c r="Z607">
        <v>3</v>
      </c>
      <c r="AA607">
        <v>3</v>
      </c>
      <c r="AB607">
        <v>13</v>
      </c>
      <c r="AC607">
        <v>3</v>
      </c>
    </row>
    <row r="608" spans="1:29" x14ac:dyDescent="0.35">
      <c r="A608">
        <v>34</v>
      </c>
      <c r="B608" t="s">
        <v>32</v>
      </c>
      <c r="C608" t="s">
        <v>36</v>
      </c>
      <c r="D608" s="4">
        <v>2553</v>
      </c>
      <c r="E608">
        <v>5</v>
      </c>
      <c r="F608">
        <v>4</v>
      </c>
      <c r="G608">
        <v>3</v>
      </c>
      <c r="H608" t="s">
        <v>32</v>
      </c>
      <c r="I608">
        <v>3</v>
      </c>
      <c r="J608" t="s">
        <v>29</v>
      </c>
      <c r="K608" s="5">
        <v>0.15</v>
      </c>
      <c r="L608" s="5">
        <v>7.0000000000000007E-2</v>
      </c>
      <c r="M608" s="6">
        <v>0.03</v>
      </c>
      <c r="N608">
        <v>510.6</v>
      </c>
      <c r="O608">
        <v>4309</v>
      </c>
      <c r="P608" t="s">
        <v>33</v>
      </c>
      <c r="Q608" t="s">
        <v>34</v>
      </c>
      <c r="R608">
        <v>16</v>
      </c>
      <c r="S608">
        <v>4</v>
      </c>
      <c r="T608" t="s">
        <v>28</v>
      </c>
      <c r="U608">
        <v>2</v>
      </c>
      <c r="V608">
        <v>1</v>
      </c>
      <c r="W608" t="s">
        <v>31</v>
      </c>
      <c r="X608">
        <v>1</v>
      </c>
      <c r="Y608">
        <v>16</v>
      </c>
      <c r="Z608">
        <v>3</v>
      </c>
      <c r="AA608">
        <v>3</v>
      </c>
      <c r="AB608">
        <v>6</v>
      </c>
      <c r="AC608">
        <v>2</v>
      </c>
    </row>
    <row r="609" spans="1:29" x14ac:dyDescent="0.35">
      <c r="A609">
        <v>49</v>
      </c>
      <c r="B609" t="s">
        <v>25</v>
      </c>
      <c r="C609" t="s">
        <v>27</v>
      </c>
      <c r="D609" s="4">
        <v>7654</v>
      </c>
      <c r="E609">
        <v>9</v>
      </c>
      <c r="F609">
        <v>4</v>
      </c>
      <c r="G609">
        <v>4</v>
      </c>
      <c r="H609" t="s">
        <v>32</v>
      </c>
      <c r="I609">
        <v>3</v>
      </c>
      <c r="J609" t="s">
        <v>29</v>
      </c>
      <c r="K609" s="5">
        <v>0.12</v>
      </c>
      <c r="L609" s="5">
        <v>7.0000000000000007E-2</v>
      </c>
      <c r="M609" s="6">
        <v>3.9999999999999994E-2</v>
      </c>
      <c r="N609">
        <v>1530.8000000000002</v>
      </c>
      <c r="O609">
        <v>3757</v>
      </c>
      <c r="P609" t="s">
        <v>26</v>
      </c>
      <c r="Q609" t="s">
        <v>27</v>
      </c>
      <c r="R609">
        <v>11</v>
      </c>
      <c r="S609">
        <v>3</v>
      </c>
      <c r="T609" t="s">
        <v>48</v>
      </c>
      <c r="U609">
        <v>3</v>
      </c>
      <c r="V609">
        <v>3</v>
      </c>
      <c r="W609" t="s">
        <v>37</v>
      </c>
      <c r="X609">
        <v>1</v>
      </c>
      <c r="Y609">
        <v>18</v>
      </c>
      <c r="Z609">
        <v>3</v>
      </c>
      <c r="AA609">
        <v>1</v>
      </c>
      <c r="AB609">
        <v>9</v>
      </c>
      <c r="AC609">
        <v>8</v>
      </c>
    </row>
    <row r="610" spans="1:29" x14ac:dyDescent="0.35">
      <c r="A610">
        <v>55</v>
      </c>
      <c r="B610" t="s">
        <v>25</v>
      </c>
      <c r="C610" t="s">
        <v>27</v>
      </c>
      <c r="D610" s="4">
        <v>5160</v>
      </c>
      <c r="E610">
        <v>9</v>
      </c>
      <c r="F610">
        <v>4</v>
      </c>
      <c r="G610">
        <v>2</v>
      </c>
      <c r="H610" t="s">
        <v>32</v>
      </c>
      <c r="I610">
        <v>3</v>
      </c>
      <c r="J610" t="s">
        <v>35</v>
      </c>
      <c r="K610" s="5">
        <v>0.1</v>
      </c>
      <c r="L610" s="5">
        <v>0.08</v>
      </c>
      <c r="M610" s="6">
        <v>3.9999999999999994E-2</v>
      </c>
      <c r="N610">
        <v>1032</v>
      </c>
      <c r="O610">
        <v>1972</v>
      </c>
      <c r="P610" t="s">
        <v>26</v>
      </c>
      <c r="Q610" t="s">
        <v>27</v>
      </c>
      <c r="R610">
        <v>2</v>
      </c>
      <c r="S610">
        <v>1</v>
      </c>
      <c r="T610" t="s">
        <v>40</v>
      </c>
      <c r="U610">
        <v>3</v>
      </c>
      <c r="V610">
        <v>2</v>
      </c>
      <c r="W610" t="s">
        <v>31</v>
      </c>
      <c r="X610">
        <v>4</v>
      </c>
      <c r="Y610">
        <v>16</v>
      </c>
      <c r="Z610">
        <v>3</v>
      </c>
      <c r="AA610">
        <v>3</v>
      </c>
      <c r="AB610">
        <v>12</v>
      </c>
      <c r="AC610">
        <v>7</v>
      </c>
    </row>
    <row r="611" spans="1:29" x14ac:dyDescent="0.35">
      <c r="A611">
        <v>43</v>
      </c>
      <c r="B611" t="s">
        <v>32</v>
      </c>
      <c r="C611" t="s">
        <v>63</v>
      </c>
      <c r="D611" s="4">
        <v>17159</v>
      </c>
      <c r="E611">
        <v>4</v>
      </c>
      <c r="F611">
        <v>1</v>
      </c>
      <c r="G611">
        <v>3</v>
      </c>
      <c r="H611" t="s">
        <v>32</v>
      </c>
      <c r="I611">
        <v>2</v>
      </c>
      <c r="J611" t="s">
        <v>35</v>
      </c>
      <c r="K611" s="5">
        <v>0.09</v>
      </c>
      <c r="L611" s="5">
        <v>0.1</v>
      </c>
      <c r="M611" s="6">
        <v>-0.03</v>
      </c>
      <c r="N611">
        <v>3431.8</v>
      </c>
      <c r="O611">
        <v>1628</v>
      </c>
      <c r="P611" t="s">
        <v>26</v>
      </c>
      <c r="Q611" t="s">
        <v>34</v>
      </c>
      <c r="R611">
        <v>14</v>
      </c>
      <c r="S611">
        <v>2</v>
      </c>
      <c r="T611" t="s">
        <v>28</v>
      </c>
      <c r="U611">
        <v>3</v>
      </c>
      <c r="V611">
        <v>4</v>
      </c>
      <c r="W611" t="s">
        <v>37</v>
      </c>
      <c r="X611">
        <v>6</v>
      </c>
      <c r="Y611">
        <v>24</v>
      </c>
      <c r="Z611">
        <v>4</v>
      </c>
      <c r="AA611">
        <v>3</v>
      </c>
      <c r="AB611">
        <v>22</v>
      </c>
      <c r="AC611">
        <v>1</v>
      </c>
    </row>
    <row r="612" spans="1:29" x14ac:dyDescent="0.35">
      <c r="A612">
        <v>27</v>
      </c>
      <c r="B612" t="s">
        <v>32</v>
      </c>
      <c r="C612" t="s">
        <v>63</v>
      </c>
      <c r="D612" s="4">
        <v>12808</v>
      </c>
      <c r="E612">
        <v>9</v>
      </c>
      <c r="F612">
        <v>4</v>
      </c>
      <c r="G612">
        <v>3</v>
      </c>
      <c r="H612" t="s">
        <v>25</v>
      </c>
      <c r="I612">
        <v>3</v>
      </c>
      <c r="J612" t="s">
        <v>35</v>
      </c>
      <c r="K612" s="5">
        <v>0.12</v>
      </c>
      <c r="L612" s="5">
        <v>0.08</v>
      </c>
      <c r="M612" s="6">
        <v>-1.0000000000000009E-2</v>
      </c>
      <c r="N612">
        <v>2561.6000000000004</v>
      </c>
      <c r="O612">
        <v>3297</v>
      </c>
      <c r="P612" t="s">
        <v>26</v>
      </c>
      <c r="Q612" t="s">
        <v>34</v>
      </c>
      <c r="R612">
        <v>5</v>
      </c>
      <c r="S612">
        <v>1</v>
      </c>
      <c r="T612" t="s">
        <v>49</v>
      </c>
      <c r="U612">
        <v>2</v>
      </c>
      <c r="V612">
        <v>3</v>
      </c>
      <c r="W612" t="s">
        <v>41</v>
      </c>
      <c r="X612">
        <v>1</v>
      </c>
      <c r="Y612">
        <v>16</v>
      </c>
      <c r="Z612">
        <v>3</v>
      </c>
      <c r="AA612">
        <v>2</v>
      </c>
      <c r="AB612">
        <v>9</v>
      </c>
      <c r="AC612">
        <v>8</v>
      </c>
    </row>
    <row r="613" spans="1:29" x14ac:dyDescent="0.35">
      <c r="A613">
        <v>35</v>
      </c>
      <c r="B613" t="s">
        <v>32</v>
      </c>
      <c r="C613" t="s">
        <v>42</v>
      </c>
      <c r="D613" s="4">
        <v>10221</v>
      </c>
      <c r="E613">
        <v>8</v>
      </c>
      <c r="F613">
        <v>3</v>
      </c>
      <c r="G613">
        <v>4</v>
      </c>
      <c r="H613" t="s">
        <v>32</v>
      </c>
      <c r="I613">
        <v>3</v>
      </c>
      <c r="J613" t="s">
        <v>35</v>
      </c>
      <c r="K613" s="5">
        <v>0.09</v>
      </c>
      <c r="L613" s="5">
        <v>7.0000000000000007E-2</v>
      </c>
      <c r="M613" s="6">
        <v>1.999999999999999E-2</v>
      </c>
      <c r="N613">
        <v>2044.2</v>
      </c>
      <c r="O613">
        <v>3819</v>
      </c>
      <c r="P613" t="s">
        <v>26</v>
      </c>
      <c r="Q613" t="s">
        <v>34</v>
      </c>
      <c r="R613">
        <v>7</v>
      </c>
      <c r="S613">
        <v>3</v>
      </c>
      <c r="T613" t="s">
        <v>38</v>
      </c>
      <c r="U613">
        <v>3</v>
      </c>
      <c r="V613">
        <v>3</v>
      </c>
      <c r="W613" t="s">
        <v>31</v>
      </c>
      <c r="X613">
        <v>3</v>
      </c>
      <c r="Y613">
        <v>21</v>
      </c>
      <c r="Z613">
        <v>4</v>
      </c>
      <c r="AA613">
        <v>2</v>
      </c>
      <c r="AB613">
        <v>17</v>
      </c>
      <c r="AC613">
        <v>5</v>
      </c>
    </row>
    <row r="614" spans="1:29" x14ac:dyDescent="0.35">
      <c r="A614">
        <v>28</v>
      </c>
      <c r="B614" t="s">
        <v>32</v>
      </c>
      <c r="C614" t="s">
        <v>27</v>
      </c>
      <c r="D614" s="4">
        <v>4779</v>
      </c>
      <c r="E614">
        <v>8</v>
      </c>
      <c r="F614">
        <v>2</v>
      </c>
      <c r="G614">
        <v>3</v>
      </c>
      <c r="H614" t="s">
        <v>25</v>
      </c>
      <c r="I614">
        <v>2</v>
      </c>
      <c r="J614" t="s">
        <v>29</v>
      </c>
      <c r="K614" s="5">
        <v>0.09</v>
      </c>
      <c r="L614" s="5">
        <v>0.09</v>
      </c>
      <c r="M614" s="6">
        <v>1.999999999999999E-2</v>
      </c>
      <c r="N614">
        <v>955.80000000000007</v>
      </c>
      <c r="O614">
        <v>4105</v>
      </c>
      <c r="P614" t="s">
        <v>26</v>
      </c>
      <c r="Q614" t="s">
        <v>27</v>
      </c>
      <c r="R614">
        <v>2</v>
      </c>
      <c r="S614">
        <v>4</v>
      </c>
      <c r="T614" t="s">
        <v>48</v>
      </c>
      <c r="U614">
        <v>3</v>
      </c>
      <c r="V614">
        <v>2</v>
      </c>
      <c r="W614" t="s">
        <v>37</v>
      </c>
      <c r="X614">
        <v>1</v>
      </c>
      <c r="Y614">
        <v>20</v>
      </c>
      <c r="Z614">
        <v>4</v>
      </c>
      <c r="AA614">
        <v>1</v>
      </c>
      <c r="AB614">
        <v>8</v>
      </c>
      <c r="AC614">
        <v>7</v>
      </c>
    </row>
    <row r="615" spans="1:29" x14ac:dyDescent="0.35">
      <c r="A615">
        <v>34</v>
      </c>
      <c r="B615" t="s">
        <v>32</v>
      </c>
      <c r="C615" t="s">
        <v>50</v>
      </c>
      <c r="D615" s="4">
        <v>3737</v>
      </c>
      <c r="E615">
        <v>3</v>
      </c>
      <c r="F615">
        <v>4</v>
      </c>
      <c r="G615">
        <v>1</v>
      </c>
      <c r="H615" t="s">
        <v>32</v>
      </c>
      <c r="I615">
        <v>3</v>
      </c>
      <c r="J615" t="s">
        <v>35</v>
      </c>
      <c r="K615" s="5">
        <v>0.09</v>
      </c>
      <c r="L615" s="5">
        <v>0.11</v>
      </c>
      <c r="M615" s="6">
        <v>9.999999999999995E-3</v>
      </c>
      <c r="N615">
        <v>747.40000000000009</v>
      </c>
      <c r="O615">
        <v>3258</v>
      </c>
      <c r="P615" t="s">
        <v>26</v>
      </c>
      <c r="Q615" t="s">
        <v>50</v>
      </c>
      <c r="R615">
        <v>3</v>
      </c>
      <c r="S615">
        <v>2</v>
      </c>
      <c r="T615" t="s">
        <v>50</v>
      </c>
      <c r="U615">
        <v>3</v>
      </c>
      <c r="V615">
        <v>1</v>
      </c>
      <c r="W615" t="s">
        <v>37</v>
      </c>
      <c r="X615">
        <v>0</v>
      </c>
      <c r="Y615">
        <v>19</v>
      </c>
      <c r="Z615">
        <v>3</v>
      </c>
      <c r="AA615">
        <v>3</v>
      </c>
      <c r="AB615">
        <v>4</v>
      </c>
      <c r="AC615">
        <v>2</v>
      </c>
    </row>
    <row r="616" spans="1:29" x14ac:dyDescent="0.35">
      <c r="A616">
        <v>26</v>
      </c>
      <c r="B616" t="s">
        <v>25</v>
      </c>
      <c r="C616" t="s">
        <v>36</v>
      </c>
      <c r="D616" s="4">
        <v>2366</v>
      </c>
      <c r="E616">
        <v>8</v>
      </c>
      <c r="F616">
        <v>3</v>
      </c>
      <c r="G616">
        <v>3</v>
      </c>
      <c r="H616" t="s">
        <v>25</v>
      </c>
      <c r="I616">
        <v>3</v>
      </c>
      <c r="J616" t="s">
        <v>29</v>
      </c>
      <c r="K616" s="5">
        <v>0.13</v>
      </c>
      <c r="L616" s="5">
        <v>0.08</v>
      </c>
      <c r="M616" s="6">
        <v>-1.0000000000000009E-2</v>
      </c>
      <c r="N616">
        <v>473.20000000000005</v>
      </c>
      <c r="O616">
        <v>3456</v>
      </c>
      <c r="P616" t="s">
        <v>33</v>
      </c>
      <c r="Q616" t="s">
        <v>34</v>
      </c>
      <c r="R616">
        <v>5</v>
      </c>
      <c r="S616">
        <v>2</v>
      </c>
      <c r="T616" t="s">
        <v>40</v>
      </c>
      <c r="U616">
        <v>2</v>
      </c>
      <c r="V616">
        <v>1</v>
      </c>
      <c r="W616" t="s">
        <v>37</v>
      </c>
      <c r="X616">
        <v>1</v>
      </c>
      <c r="Y616">
        <v>14</v>
      </c>
      <c r="Z616">
        <v>3</v>
      </c>
      <c r="AA616">
        <v>1</v>
      </c>
      <c r="AB616">
        <v>8</v>
      </c>
      <c r="AC616">
        <v>7</v>
      </c>
    </row>
    <row r="617" spans="1:29" x14ac:dyDescent="0.35">
      <c r="A617">
        <v>27</v>
      </c>
      <c r="B617" t="s">
        <v>32</v>
      </c>
      <c r="C617" t="s">
        <v>36</v>
      </c>
      <c r="D617" s="4">
        <v>1706</v>
      </c>
      <c r="E617">
        <v>0</v>
      </c>
      <c r="F617">
        <v>4</v>
      </c>
      <c r="G617">
        <v>2</v>
      </c>
      <c r="H617" t="s">
        <v>32</v>
      </c>
      <c r="I617">
        <v>4</v>
      </c>
      <c r="J617" t="s">
        <v>35</v>
      </c>
      <c r="K617" s="5">
        <v>0.15</v>
      </c>
      <c r="L617" s="5">
        <v>0.11</v>
      </c>
      <c r="M617" s="6">
        <v>5.0000000000000017E-2</v>
      </c>
      <c r="N617">
        <v>341.20000000000005</v>
      </c>
      <c r="O617">
        <v>829</v>
      </c>
      <c r="P617" t="s">
        <v>44</v>
      </c>
      <c r="Q617" t="s">
        <v>34</v>
      </c>
      <c r="R617">
        <v>3</v>
      </c>
      <c r="S617">
        <v>3</v>
      </c>
      <c r="T617" t="s">
        <v>40</v>
      </c>
      <c r="U617">
        <v>3</v>
      </c>
      <c r="V617">
        <v>1</v>
      </c>
      <c r="W617" t="s">
        <v>37</v>
      </c>
      <c r="X617">
        <v>1</v>
      </c>
      <c r="Y617">
        <v>11</v>
      </c>
      <c r="Z617">
        <v>3</v>
      </c>
      <c r="AA617">
        <v>3</v>
      </c>
      <c r="AB617">
        <v>0</v>
      </c>
      <c r="AC617">
        <v>0</v>
      </c>
    </row>
    <row r="618" spans="1:29" x14ac:dyDescent="0.35">
      <c r="A618">
        <v>51</v>
      </c>
      <c r="B618" t="s">
        <v>32</v>
      </c>
      <c r="C618" t="s">
        <v>62</v>
      </c>
      <c r="D618" s="4">
        <v>16307</v>
      </c>
      <c r="E618">
        <v>20</v>
      </c>
      <c r="F618">
        <v>3</v>
      </c>
      <c r="G618">
        <v>2</v>
      </c>
      <c r="H618" t="s">
        <v>32</v>
      </c>
      <c r="I618">
        <v>1</v>
      </c>
      <c r="J618" t="s">
        <v>29</v>
      </c>
      <c r="K618" s="5">
        <v>0.09</v>
      </c>
      <c r="L618" s="5">
        <v>0.1</v>
      </c>
      <c r="M618" s="6">
        <v>6.9999999999999993E-2</v>
      </c>
      <c r="N618">
        <v>3261.4</v>
      </c>
      <c r="O618">
        <v>4436</v>
      </c>
      <c r="P618" t="s">
        <v>26</v>
      </c>
      <c r="Q618" t="s">
        <v>27</v>
      </c>
      <c r="R618">
        <v>26</v>
      </c>
      <c r="S618">
        <v>4</v>
      </c>
      <c r="T618" t="s">
        <v>48</v>
      </c>
      <c r="U618">
        <v>3</v>
      </c>
      <c r="V618">
        <v>4</v>
      </c>
      <c r="W618" t="s">
        <v>37</v>
      </c>
      <c r="X618">
        <v>2</v>
      </c>
      <c r="Y618">
        <v>14</v>
      </c>
      <c r="Z618">
        <v>3</v>
      </c>
      <c r="AA618">
        <v>3</v>
      </c>
      <c r="AB618">
        <v>29</v>
      </c>
      <c r="AC618">
        <v>6</v>
      </c>
    </row>
    <row r="619" spans="1:29" x14ac:dyDescent="0.35">
      <c r="A619">
        <v>44</v>
      </c>
      <c r="B619" t="s">
        <v>32</v>
      </c>
      <c r="C619" t="s">
        <v>43</v>
      </c>
      <c r="D619" s="4">
        <v>5933</v>
      </c>
      <c r="E619">
        <v>5</v>
      </c>
      <c r="F619">
        <v>2</v>
      </c>
      <c r="G619">
        <v>2</v>
      </c>
      <c r="H619" t="s">
        <v>32</v>
      </c>
      <c r="I619">
        <v>4</v>
      </c>
      <c r="J619" t="s">
        <v>35</v>
      </c>
      <c r="K619" s="5">
        <v>0.11</v>
      </c>
      <c r="L619" s="5">
        <v>0.08</v>
      </c>
      <c r="M619" s="6">
        <v>1.0000000000000009E-2</v>
      </c>
      <c r="N619">
        <v>1186.6000000000001</v>
      </c>
      <c r="O619">
        <v>1659</v>
      </c>
      <c r="P619" t="s">
        <v>26</v>
      </c>
      <c r="Q619" t="s">
        <v>34</v>
      </c>
      <c r="R619">
        <v>4</v>
      </c>
      <c r="S619">
        <v>3</v>
      </c>
      <c r="T619" t="s">
        <v>40</v>
      </c>
      <c r="U619">
        <v>3</v>
      </c>
      <c r="V619">
        <v>2</v>
      </c>
      <c r="W619" t="s">
        <v>31</v>
      </c>
      <c r="X619">
        <v>9</v>
      </c>
      <c r="Y619">
        <v>12</v>
      </c>
      <c r="Z619">
        <v>3</v>
      </c>
      <c r="AA619">
        <v>4</v>
      </c>
      <c r="AB619">
        <v>10</v>
      </c>
      <c r="AC619">
        <v>2</v>
      </c>
    </row>
    <row r="620" spans="1:29" x14ac:dyDescent="0.35">
      <c r="A620">
        <v>25</v>
      </c>
      <c r="B620" t="s">
        <v>32</v>
      </c>
      <c r="C620" t="s">
        <v>36</v>
      </c>
      <c r="D620" s="4">
        <v>3424</v>
      </c>
      <c r="E620">
        <v>4</v>
      </c>
      <c r="F620">
        <v>1</v>
      </c>
      <c r="G620">
        <v>2</v>
      </c>
      <c r="H620" t="s">
        <v>32</v>
      </c>
      <c r="I620">
        <v>1</v>
      </c>
      <c r="J620" t="s">
        <v>35</v>
      </c>
      <c r="K620" s="5">
        <v>0.13</v>
      </c>
      <c r="L620" s="5">
        <v>0.11</v>
      </c>
      <c r="M620" s="6">
        <v>5.0000000000000017E-2</v>
      </c>
      <c r="N620">
        <v>684.80000000000007</v>
      </c>
      <c r="O620">
        <v>3050</v>
      </c>
      <c r="P620" t="s">
        <v>26</v>
      </c>
      <c r="Q620" t="s">
        <v>34</v>
      </c>
      <c r="R620">
        <v>2</v>
      </c>
      <c r="S620">
        <v>1</v>
      </c>
      <c r="T620" t="s">
        <v>40</v>
      </c>
      <c r="U620">
        <v>4</v>
      </c>
      <c r="V620">
        <v>1</v>
      </c>
      <c r="W620" t="s">
        <v>31</v>
      </c>
      <c r="X620">
        <v>7</v>
      </c>
      <c r="Y620">
        <v>13</v>
      </c>
      <c r="Z620">
        <v>3</v>
      </c>
      <c r="AA620">
        <v>3</v>
      </c>
      <c r="AB620">
        <v>6</v>
      </c>
      <c r="AC620">
        <v>3</v>
      </c>
    </row>
    <row r="621" spans="1:29" x14ac:dyDescent="0.35">
      <c r="A621">
        <v>33</v>
      </c>
      <c r="B621" t="s">
        <v>32</v>
      </c>
      <c r="C621" t="s">
        <v>27</v>
      </c>
      <c r="D621" s="4">
        <v>4037</v>
      </c>
      <c r="E621">
        <v>9</v>
      </c>
      <c r="F621">
        <v>1</v>
      </c>
      <c r="G621">
        <v>3</v>
      </c>
      <c r="H621" t="s">
        <v>32</v>
      </c>
      <c r="I621">
        <v>1</v>
      </c>
      <c r="J621" t="s">
        <v>35</v>
      </c>
      <c r="K621" s="5">
        <v>0.1</v>
      </c>
      <c r="L621" s="5">
        <v>0.11</v>
      </c>
      <c r="M621" s="6">
        <v>-9.999999999999995E-3</v>
      </c>
      <c r="N621">
        <v>807.40000000000009</v>
      </c>
      <c r="O621">
        <v>4708</v>
      </c>
      <c r="P621" t="s">
        <v>26</v>
      </c>
      <c r="Q621" t="s">
        <v>27</v>
      </c>
      <c r="R621">
        <v>1</v>
      </c>
      <c r="S621">
        <v>3</v>
      </c>
      <c r="T621" t="s">
        <v>40</v>
      </c>
      <c r="U621">
        <v>4</v>
      </c>
      <c r="V621">
        <v>2</v>
      </c>
      <c r="W621" t="s">
        <v>41</v>
      </c>
      <c r="X621">
        <v>1</v>
      </c>
      <c r="Y621">
        <v>22</v>
      </c>
      <c r="Z621">
        <v>4</v>
      </c>
      <c r="AA621">
        <v>1</v>
      </c>
      <c r="AB621">
        <v>9</v>
      </c>
      <c r="AC621">
        <v>8</v>
      </c>
    </row>
    <row r="622" spans="1:29" x14ac:dyDescent="0.35">
      <c r="A622">
        <v>35</v>
      </c>
      <c r="B622" t="s">
        <v>32</v>
      </c>
      <c r="C622" t="s">
        <v>36</v>
      </c>
      <c r="D622" s="4">
        <v>2559</v>
      </c>
      <c r="E622">
        <v>6</v>
      </c>
      <c r="F622">
        <v>1</v>
      </c>
      <c r="G622">
        <v>2</v>
      </c>
      <c r="H622" t="s">
        <v>32</v>
      </c>
      <c r="I622">
        <v>3</v>
      </c>
      <c r="J622" t="s">
        <v>29</v>
      </c>
      <c r="K622" s="5">
        <v>0.09</v>
      </c>
      <c r="L622" s="5">
        <v>7.0000000000000007E-2</v>
      </c>
      <c r="M622" s="6">
        <v>4.9999999999999989E-2</v>
      </c>
      <c r="N622">
        <v>511.8</v>
      </c>
      <c r="O622">
        <v>2712</v>
      </c>
      <c r="P622" t="s">
        <v>26</v>
      </c>
      <c r="Q622" t="s">
        <v>34</v>
      </c>
      <c r="R622">
        <v>27</v>
      </c>
      <c r="S622">
        <v>1</v>
      </c>
      <c r="T622" t="s">
        <v>40</v>
      </c>
      <c r="U622">
        <v>2</v>
      </c>
      <c r="V622">
        <v>1</v>
      </c>
      <c r="W622" t="s">
        <v>31</v>
      </c>
      <c r="X622">
        <v>1</v>
      </c>
      <c r="Y622">
        <v>11</v>
      </c>
      <c r="Z622">
        <v>3</v>
      </c>
      <c r="AA622">
        <v>4</v>
      </c>
      <c r="AB622">
        <v>6</v>
      </c>
      <c r="AC622">
        <v>5</v>
      </c>
    </row>
    <row r="623" spans="1:29" x14ac:dyDescent="0.35">
      <c r="A623">
        <v>36</v>
      </c>
      <c r="B623" t="s">
        <v>32</v>
      </c>
      <c r="C623" t="s">
        <v>27</v>
      </c>
      <c r="D623" s="4">
        <v>6201</v>
      </c>
      <c r="E623">
        <v>18</v>
      </c>
      <c r="F623">
        <v>4</v>
      </c>
      <c r="G623">
        <v>2</v>
      </c>
      <c r="H623" t="s">
        <v>25</v>
      </c>
      <c r="I623">
        <v>2</v>
      </c>
      <c r="J623" t="s">
        <v>35</v>
      </c>
      <c r="K623" s="5">
        <v>0.15</v>
      </c>
      <c r="L623" s="5">
        <v>7.0000000000000007E-2</v>
      </c>
      <c r="M623" s="6">
        <v>0.03</v>
      </c>
      <c r="N623">
        <v>1240.2</v>
      </c>
      <c r="O623">
        <v>4582</v>
      </c>
      <c r="P623" t="s">
        <v>26</v>
      </c>
      <c r="Q623" t="s">
        <v>27</v>
      </c>
      <c r="R623">
        <v>1</v>
      </c>
      <c r="S623">
        <v>2</v>
      </c>
      <c r="T623" t="s">
        <v>28</v>
      </c>
      <c r="U623">
        <v>3</v>
      </c>
      <c r="V623">
        <v>2</v>
      </c>
      <c r="W623" t="s">
        <v>37</v>
      </c>
      <c r="X623">
        <v>1</v>
      </c>
      <c r="Y623">
        <v>14</v>
      </c>
      <c r="Z623">
        <v>3</v>
      </c>
      <c r="AA623">
        <v>4</v>
      </c>
      <c r="AB623">
        <v>18</v>
      </c>
      <c r="AC623">
        <v>14</v>
      </c>
    </row>
    <row r="624" spans="1:29" x14ac:dyDescent="0.35">
      <c r="A624">
        <v>32</v>
      </c>
      <c r="B624" t="s">
        <v>32</v>
      </c>
      <c r="C624" t="s">
        <v>27</v>
      </c>
      <c r="D624" s="4">
        <v>4403</v>
      </c>
      <c r="E624">
        <v>5</v>
      </c>
      <c r="F624">
        <v>4</v>
      </c>
      <c r="G624">
        <v>2</v>
      </c>
      <c r="H624" t="s">
        <v>32</v>
      </c>
      <c r="I624">
        <v>2</v>
      </c>
      <c r="J624" t="s">
        <v>35</v>
      </c>
      <c r="K624" s="5">
        <v>0.13</v>
      </c>
      <c r="L624" s="5">
        <v>7.0000000000000007E-2</v>
      </c>
      <c r="M624" s="6">
        <v>3.9999999999999994E-2</v>
      </c>
      <c r="N624">
        <v>880.6</v>
      </c>
      <c r="O624">
        <v>3185</v>
      </c>
      <c r="P624" t="s">
        <v>26</v>
      </c>
      <c r="Q624" t="s">
        <v>27</v>
      </c>
      <c r="R624">
        <v>13</v>
      </c>
      <c r="S624">
        <v>4</v>
      </c>
      <c r="T624" t="s">
        <v>28</v>
      </c>
      <c r="U624">
        <v>3</v>
      </c>
      <c r="V624">
        <v>2</v>
      </c>
      <c r="W624" t="s">
        <v>41</v>
      </c>
      <c r="X624">
        <v>2</v>
      </c>
      <c r="Y624">
        <v>11</v>
      </c>
      <c r="Z624">
        <v>3</v>
      </c>
      <c r="AA624">
        <v>3</v>
      </c>
      <c r="AB624">
        <v>8</v>
      </c>
      <c r="AC624">
        <v>2</v>
      </c>
    </row>
    <row r="625" spans="1:29" x14ac:dyDescent="0.35">
      <c r="A625">
        <v>30</v>
      </c>
      <c r="B625" t="s">
        <v>32</v>
      </c>
      <c r="C625" t="s">
        <v>36</v>
      </c>
      <c r="D625" s="4">
        <v>3761</v>
      </c>
      <c r="E625">
        <v>5</v>
      </c>
      <c r="F625">
        <v>4</v>
      </c>
      <c r="G625">
        <v>2</v>
      </c>
      <c r="H625" t="s">
        <v>32</v>
      </c>
      <c r="I625">
        <v>2</v>
      </c>
      <c r="J625" t="s">
        <v>35</v>
      </c>
      <c r="K625" s="5">
        <v>0.15</v>
      </c>
      <c r="L625" s="5">
        <v>0.1</v>
      </c>
      <c r="M625" s="6">
        <v>4.0000000000000008E-2</v>
      </c>
      <c r="N625">
        <v>752.2</v>
      </c>
      <c r="O625">
        <v>1754</v>
      </c>
      <c r="P625" t="s">
        <v>33</v>
      </c>
      <c r="Q625" t="s">
        <v>34</v>
      </c>
      <c r="R625">
        <v>5</v>
      </c>
      <c r="S625">
        <v>4</v>
      </c>
      <c r="T625" t="s">
        <v>28</v>
      </c>
      <c r="U625">
        <v>2</v>
      </c>
      <c r="V625">
        <v>1</v>
      </c>
      <c r="W625" t="s">
        <v>41</v>
      </c>
      <c r="X625">
        <v>9</v>
      </c>
      <c r="Y625">
        <v>12</v>
      </c>
      <c r="Z625">
        <v>3</v>
      </c>
      <c r="AA625">
        <v>2</v>
      </c>
      <c r="AB625">
        <v>10</v>
      </c>
      <c r="AC625">
        <v>4</v>
      </c>
    </row>
    <row r="626" spans="1:29" x14ac:dyDescent="0.35">
      <c r="A626">
        <v>53</v>
      </c>
      <c r="B626" t="s">
        <v>32</v>
      </c>
      <c r="C626" t="s">
        <v>27</v>
      </c>
      <c r="D626" s="4">
        <v>10934</v>
      </c>
      <c r="E626">
        <v>5</v>
      </c>
      <c r="F626">
        <v>4</v>
      </c>
      <c r="G626">
        <v>3</v>
      </c>
      <c r="H626" t="s">
        <v>25</v>
      </c>
      <c r="I626">
        <v>1</v>
      </c>
      <c r="J626" t="s">
        <v>29</v>
      </c>
      <c r="K626" s="5">
        <v>0.13</v>
      </c>
      <c r="L626" s="5">
        <v>0.11</v>
      </c>
      <c r="M626" s="6">
        <v>-0.03</v>
      </c>
      <c r="N626">
        <v>2186.8000000000002</v>
      </c>
      <c r="O626">
        <v>4042</v>
      </c>
      <c r="P626" t="s">
        <v>26</v>
      </c>
      <c r="Q626" t="s">
        <v>27</v>
      </c>
      <c r="R626">
        <v>7</v>
      </c>
      <c r="S626">
        <v>2</v>
      </c>
      <c r="T626" t="s">
        <v>48</v>
      </c>
      <c r="U626">
        <v>2</v>
      </c>
      <c r="V626">
        <v>3</v>
      </c>
      <c r="W626" t="s">
        <v>37</v>
      </c>
      <c r="X626">
        <v>7</v>
      </c>
      <c r="Y626">
        <v>18</v>
      </c>
      <c r="Z626">
        <v>3</v>
      </c>
      <c r="AA626">
        <v>4</v>
      </c>
      <c r="AB626">
        <v>35</v>
      </c>
      <c r="AC626">
        <v>2</v>
      </c>
    </row>
    <row r="627" spans="1:29" x14ac:dyDescent="0.35">
      <c r="A627">
        <v>45</v>
      </c>
      <c r="B627" t="s">
        <v>32</v>
      </c>
      <c r="C627" t="s">
        <v>27</v>
      </c>
      <c r="D627" s="4">
        <v>10761</v>
      </c>
      <c r="E627">
        <v>5</v>
      </c>
      <c r="F627">
        <v>1</v>
      </c>
      <c r="G627">
        <v>3</v>
      </c>
      <c r="H627" t="s">
        <v>25</v>
      </c>
      <c r="I627">
        <v>4</v>
      </c>
      <c r="J627" t="s">
        <v>35</v>
      </c>
      <c r="K627" s="5">
        <v>0.14000000000000001</v>
      </c>
      <c r="L627" s="5">
        <v>0.1</v>
      </c>
      <c r="M627" s="6">
        <v>1.999999999999999E-2</v>
      </c>
      <c r="N627">
        <v>2152.2000000000003</v>
      </c>
      <c r="O627">
        <v>1000</v>
      </c>
      <c r="P627" t="s">
        <v>26</v>
      </c>
      <c r="Q627" t="s">
        <v>27</v>
      </c>
      <c r="R627">
        <v>9</v>
      </c>
      <c r="S627">
        <v>3</v>
      </c>
      <c r="T627" t="s">
        <v>48</v>
      </c>
      <c r="U627">
        <v>3</v>
      </c>
      <c r="V627">
        <v>3</v>
      </c>
      <c r="W627" t="s">
        <v>41</v>
      </c>
      <c r="X627">
        <v>4</v>
      </c>
      <c r="Y627">
        <v>12</v>
      </c>
      <c r="Z627">
        <v>3</v>
      </c>
      <c r="AA627">
        <v>3</v>
      </c>
      <c r="AB627">
        <v>18</v>
      </c>
      <c r="AC627">
        <v>4</v>
      </c>
    </row>
    <row r="628" spans="1:29" x14ac:dyDescent="0.35">
      <c r="A628">
        <v>32</v>
      </c>
      <c r="B628" t="s">
        <v>32</v>
      </c>
      <c r="C628" t="s">
        <v>36</v>
      </c>
      <c r="D628" s="4">
        <v>5175</v>
      </c>
      <c r="E628">
        <v>5</v>
      </c>
      <c r="F628">
        <v>3</v>
      </c>
      <c r="G628">
        <v>2</v>
      </c>
      <c r="H628" t="s">
        <v>32</v>
      </c>
      <c r="I628">
        <v>3</v>
      </c>
      <c r="J628" t="s">
        <v>29</v>
      </c>
      <c r="K628" s="5">
        <v>0.08</v>
      </c>
      <c r="L628" s="5">
        <v>0.09</v>
      </c>
      <c r="M628" s="6">
        <v>3.9999999999999994E-2</v>
      </c>
      <c r="N628">
        <v>1035</v>
      </c>
      <c r="O628">
        <v>916</v>
      </c>
      <c r="P628" t="s">
        <v>26</v>
      </c>
      <c r="Q628" t="s">
        <v>34</v>
      </c>
      <c r="R628">
        <v>8</v>
      </c>
      <c r="S628">
        <v>2</v>
      </c>
      <c r="T628" t="s">
        <v>40</v>
      </c>
      <c r="U628">
        <v>4</v>
      </c>
      <c r="V628">
        <v>2</v>
      </c>
      <c r="W628" t="s">
        <v>37</v>
      </c>
      <c r="X628">
        <v>5</v>
      </c>
      <c r="Y628">
        <v>12</v>
      </c>
      <c r="Z628">
        <v>3</v>
      </c>
      <c r="AA628">
        <v>3</v>
      </c>
      <c r="AB628">
        <v>9</v>
      </c>
      <c r="AC628">
        <v>3</v>
      </c>
    </row>
    <row r="629" spans="1:29" x14ac:dyDescent="0.35">
      <c r="A629">
        <v>52</v>
      </c>
      <c r="B629" t="s">
        <v>32</v>
      </c>
      <c r="C629" t="s">
        <v>42</v>
      </c>
      <c r="D629" s="4">
        <v>13826</v>
      </c>
      <c r="E629">
        <v>9</v>
      </c>
      <c r="F629">
        <v>4</v>
      </c>
      <c r="G629">
        <v>3</v>
      </c>
      <c r="H629" t="s">
        <v>32</v>
      </c>
      <c r="I629">
        <v>3</v>
      </c>
      <c r="J629" t="s">
        <v>29</v>
      </c>
      <c r="K629" s="5">
        <v>0.11</v>
      </c>
      <c r="L629" s="5">
        <v>0.08</v>
      </c>
      <c r="M629" s="6">
        <v>-2.0000000000000004E-2</v>
      </c>
      <c r="N629">
        <v>2765.2000000000003</v>
      </c>
      <c r="O629">
        <v>1099</v>
      </c>
      <c r="P629" t="s">
        <v>33</v>
      </c>
      <c r="Q629" t="s">
        <v>34</v>
      </c>
      <c r="R629">
        <v>25</v>
      </c>
      <c r="S629">
        <v>4</v>
      </c>
      <c r="T629" t="s">
        <v>40</v>
      </c>
      <c r="U629">
        <v>2</v>
      </c>
      <c r="V629">
        <v>4</v>
      </c>
      <c r="W629" t="s">
        <v>37</v>
      </c>
      <c r="X629">
        <v>3</v>
      </c>
      <c r="Y629">
        <v>22</v>
      </c>
      <c r="Z629">
        <v>4</v>
      </c>
      <c r="AA629">
        <v>3</v>
      </c>
      <c r="AB629">
        <v>31</v>
      </c>
      <c r="AC629">
        <v>8</v>
      </c>
    </row>
    <row r="630" spans="1:29" x14ac:dyDescent="0.35">
      <c r="A630">
        <v>37</v>
      </c>
      <c r="B630" t="s">
        <v>32</v>
      </c>
      <c r="C630" t="s">
        <v>27</v>
      </c>
      <c r="D630" s="4">
        <v>6334</v>
      </c>
      <c r="E630">
        <v>1</v>
      </c>
      <c r="F630">
        <v>3</v>
      </c>
      <c r="G630">
        <v>3</v>
      </c>
      <c r="H630" t="s">
        <v>32</v>
      </c>
      <c r="I630">
        <v>4</v>
      </c>
      <c r="J630" t="s">
        <v>35</v>
      </c>
      <c r="K630" s="5">
        <v>0.13</v>
      </c>
      <c r="L630" s="5">
        <v>7.0000000000000007E-2</v>
      </c>
      <c r="M630" s="6">
        <v>7.9999999999999988E-2</v>
      </c>
      <c r="N630">
        <v>1266.8000000000002</v>
      </c>
      <c r="O630">
        <v>3945</v>
      </c>
      <c r="P630" t="s">
        <v>26</v>
      </c>
      <c r="Q630" t="s">
        <v>27</v>
      </c>
      <c r="R630">
        <v>16</v>
      </c>
      <c r="S630">
        <v>4</v>
      </c>
      <c r="T630" t="s">
        <v>48</v>
      </c>
      <c r="U630">
        <v>2</v>
      </c>
      <c r="V630">
        <v>2</v>
      </c>
      <c r="W630" t="s">
        <v>41</v>
      </c>
      <c r="X630">
        <v>4</v>
      </c>
      <c r="Y630">
        <v>19</v>
      </c>
      <c r="Z630">
        <v>3</v>
      </c>
      <c r="AA630">
        <v>4</v>
      </c>
      <c r="AB630">
        <v>9</v>
      </c>
      <c r="AC630">
        <v>0</v>
      </c>
    </row>
    <row r="631" spans="1:29" x14ac:dyDescent="0.35">
      <c r="A631">
        <v>28</v>
      </c>
      <c r="B631" t="s">
        <v>32</v>
      </c>
      <c r="C631" t="s">
        <v>50</v>
      </c>
      <c r="D631" s="4">
        <v>4936</v>
      </c>
      <c r="E631">
        <v>5</v>
      </c>
      <c r="F631">
        <v>4</v>
      </c>
      <c r="G631">
        <v>3</v>
      </c>
      <c r="H631" t="s">
        <v>32</v>
      </c>
      <c r="I631">
        <v>2</v>
      </c>
      <c r="J631" t="s">
        <v>35</v>
      </c>
      <c r="K631" s="5">
        <v>0.09</v>
      </c>
      <c r="L631" s="5">
        <v>0.08</v>
      </c>
      <c r="M631" s="6">
        <v>6.0000000000000012E-2</v>
      </c>
      <c r="N631">
        <v>987.2</v>
      </c>
      <c r="O631">
        <v>4119</v>
      </c>
      <c r="P631" t="s">
        <v>26</v>
      </c>
      <c r="Q631" t="s">
        <v>50</v>
      </c>
      <c r="R631">
        <v>8</v>
      </c>
      <c r="S631">
        <v>2</v>
      </c>
      <c r="T631" t="s">
        <v>40</v>
      </c>
      <c r="U631">
        <v>2</v>
      </c>
      <c r="V631">
        <v>1</v>
      </c>
      <c r="W631" t="s">
        <v>41</v>
      </c>
      <c r="X631">
        <v>1</v>
      </c>
      <c r="Y631">
        <v>13</v>
      </c>
      <c r="Z631">
        <v>3</v>
      </c>
      <c r="AA631">
        <v>4</v>
      </c>
      <c r="AB631">
        <v>6</v>
      </c>
      <c r="AC631">
        <v>1</v>
      </c>
    </row>
    <row r="632" spans="1:29" x14ac:dyDescent="0.35">
      <c r="A632">
        <v>22</v>
      </c>
      <c r="B632" t="s">
        <v>32</v>
      </c>
      <c r="C632" t="s">
        <v>42</v>
      </c>
      <c r="D632" s="4">
        <v>4775</v>
      </c>
      <c r="E632">
        <v>2</v>
      </c>
      <c r="F632">
        <v>4</v>
      </c>
      <c r="G632">
        <v>1</v>
      </c>
      <c r="H632" t="s">
        <v>32</v>
      </c>
      <c r="I632">
        <v>4</v>
      </c>
      <c r="J632" t="s">
        <v>35</v>
      </c>
      <c r="K632" s="5">
        <v>0.12</v>
      </c>
      <c r="L632" s="5">
        <v>0.09</v>
      </c>
      <c r="M632" s="6">
        <v>0.06</v>
      </c>
      <c r="N632">
        <v>955</v>
      </c>
      <c r="O632">
        <v>1083</v>
      </c>
      <c r="P632" t="s">
        <v>26</v>
      </c>
      <c r="Q632" t="s">
        <v>34</v>
      </c>
      <c r="R632">
        <v>1</v>
      </c>
      <c r="S632">
        <v>2</v>
      </c>
      <c r="T632" t="s">
        <v>28</v>
      </c>
      <c r="U632">
        <v>2</v>
      </c>
      <c r="V632">
        <v>2</v>
      </c>
      <c r="W632" t="s">
        <v>37</v>
      </c>
      <c r="X632">
        <v>6</v>
      </c>
      <c r="Y632">
        <v>22</v>
      </c>
      <c r="Z632">
        <v>4</v>
      </c>
      <c r="AA632">
        <v>1</v>
      </c>
      <c r="AB632">
        <v>4</v>
      </c>
      <c r="AC632">
        <v>2</v>
      </c>
    </row>
    <row r="633" spans="1:29" x14ac:dyDescent="0.35">
      <c r="A633">
        <v>44</v>
      </c>
      <c r="B633" t="s">
        <v>32</v>
      </c>
      <c r="C633" t="s">
        <v>39</v>
      </c>
      <c r="D633" s="4">
        <v>2818</v>
      </c>
      <c r="E633">
        <v>3</v>
      </c>
      <c r="F633">
        <v>4</v>
      </c>
      <c r="G633">
        <v>2</v>
      </c>
      <c r="H633" t="s">
        <v>25</v>
      </c>
      <c r="I633">
        <v>1</v>
      </c>
      <c r="J633" t="s">
        <v>35</v>
      </c>
      <c r="K633" s="5">
        <v>0.1</v>
      </c>
      <c r="L633" s="5">
        <v>7.0000000000000007E-2</v>
      </c>
      <c r="M633" s="6">
        <v>-9.999999999999995E-3</v>
      </c>
      <c r="N633">
        <v>563.6</v>
      </c>
      <c r="O633">
        <v>1630</v>
      </c>
      <c r="P633" t="s">
        <v>26</v>
      </c>
      <c r="Q633" t="s">
        <v>34</v>
      </c>
      <c r="R633">
        <v>8</v>
      </c>
      <c r="S633">
        <v>4</v>
      </c>
      <c r="T633" t="s">
        <v>28</v>
      </c>
      <c r="U633">
        <v>4</v>
      </c>
      <c r="V633">
        <v>1</v>
      </c>
      <c r="W633" t="s">
        <v>37</v>
      </c>
      <c r="X633">
        <v>2</v>
      </c>
      <c r="Y633">
        <v>24</v>
      </c>
      <c r="Z633">
        <v>4</v>
      </c>
      <c r="AA633">
        <v>3</v>
      </c>
      <c r="AB633">
        <v>10</v>
      </c>
      <c r="AC633">
        <v>2</v>
      </c>
    </row>
    <row r="634" spans="1:29" x14ac:dyDescent="0.35">
      <c r="A634">
        <v>42</v>
      </c>
      <c r="B634" t="s">
        <v>32</v>
      </c>
      <c r="C634" t="s">
        <v>36</v>
      </c>
      <c r="D634" s="4">
        <v>2515</v>
      </c>
      <c r="E634">
        <v>2</v>
      </c>
      <c r="F634">
        <v>4</v>
      </c>
      <c r="G634">
        <v>3</v>
      </c>
      <c r="H634" t="s">
        <v>25</v>
      </c>
      <c r="I634">
        <v>2</v>
      </c>
      <c r="J634" t="s">
        <v>35</v>
      </c>
      <c r="K634" s="5">
        <v>0.11</v>
      </c>
      <c r="L634" s="5">
        <v>0.1</v>
      </c>
      <c r="M634" s="6">
        <v>1.999999999999999E-2</v>
      </c>
      <c r="N634">
        <v>503</v>
      </c>
      <c r="O634">
        <v>1005</v>
      </c>
      <c r="P634" t="s">
        <v>33</v>
      </c>
      <c r="Q634" t="s">
        <v>34</v>
      </c>
      <c r="R634">
        <v>2</v>
      </c>
      <c r="S634">
        <v>1</v>
      </c>
      <c r="T634" t="s">
        <v>40</v>
      </c>
      <c r="U634">
        <v>3</v>
      </c>
      <c r="V634">
        <v>1</v>
      </c>
      <c r="W634" t="s">
        <v>31</v>
      </c>
      <c r="X634">
        <v>5</v>
      </c>
      <c r="Y634">
        <v>14</v>
      </c>
      <c r="Z634">
        <v>3</v>
      </c>
      <c r="AA634">
        <v>4</v>
      </c>
      <c r="AB634">
        <v>8</v>
      </c>
      <c r="AC634">
        <v>1</v>
      </c>
    </row>
    <row r="635" spans="1:29" x14ac:dyDescent="0.35">
      <c r="A635">
        <v>36</v>
      </c>
      <c r="B635" t="s">
        <v>32</v>
      </c>
      <c r="C635" t="s">
        <v>50</v>
      </c>
      <c r="D635" s="4">
        <v>2342</v>
      </c>
      <c r="E635">
        <v>5</v>
      </c>
      <c r="F635">
        <v>1</v>
      </c>
      <c r="G635">
        <v>3</v>
      </c>
      <c r="H635" t="s">
        <v>32</v>
      </c>
      <c r="I635">
        <v>1</v>
      </c>
      <c r="J635" t="s">
        <v>35</v>
      </c>
      <c r="K635" s="5">
        <v>0.12</v>
      </c>
      <c r="L635" s="5">
        <v>7.0000000000000007E-2</v>
      </c>
      <c r="M635" s="6">
        <v>1.999999999999999E-2</v>
      </c>
      <c r="N635">
        <v>468.40000000000003</v>
      </c>
      <c r="O635">
        <v>3379</v>
      </c>
      <c r="P635" t="s">
        <v>26</v>
      </c>
      <c r="Q635" t="s">
        <v>50</v>
      </c>
      <c r="R635">
        <v>8</v>
      </c>
      <c r="S635">
        <v>3</v>
      </c>
      <c r="T635" t="s">
        <v>28</v>
      </c>
      <c r="U635">
        <v>2</v>
      </c>
      <c r="V635">
        <v>1</v>
      </c>
      <c r="W635" t="s">
        <v>37</v>
      </c>
      <c r="X635">
        <v>0</v>
      </c>
      <c r="Y635">
        <v>21</v>
      </c>
      <c r="Z635">
        <v>4</v>
      </c>
      <c r="AA635">
        <v>3</v>
      </c>
      <c r="AB635">
        <v>6</v>
      </c>
      <c r="AC635">
        <v>4</v>
      </c>
    </row>
    <row r="636" spans="1:29" x14ac:dyDescent="0.35">
      <c r="A636">
        <v>25</v>
      </c>
      <c r="B636" t="s">
        <v>32</v>
      </c>
      <c r="C636" t="s">
        <v>27</v>
      </c>
      <c r="D636" s="4">
        <v>4194</v>
      </c>
      <c r="E636">
        <v>5</v>
      </c>
      <c r="F636">
        <v>1</v>
      </c>
      <c r="G636">
        <v>3</v>
      </c>
      <c r="H636" t="s">
        <v>25</v>
      </c>
      <c r="I636">
        <v>3</v>
      </c>
      <c r="J636" t="s">
        <v>35</v>
      </c>
      <c r="K636" s="5">
        <v>0.13</v>
      </c>
      <c r="L636" s="5">
        <v>0.11</v>
      </c>
      <c r="M636" s="6">
        <v>4.0000000000000008E-2</v>
      </c>
      <c r="N636">
        <v>838.80000000000007</v>
      </c>
      <c r="O636">
        <v>693</v>
      </c>
      <c r="P636" t="s">
        <v>26</v>
      </c>
      <c r="Q636" t="s">
        <v>27</v>
      </c>
      <c r="R636">
        <v>3</v>
      </c>
      <c r="S636">
        <v>1</v>
      </c>
      <c r="T636" t="s">
        <v>38</v>
      </c>
      <c r="U636">
        <v>3</v>
      </c>
      <c r="V636">
        <v>2</v>
      </c>
      <c r="W636" t="s">
        <v>37</v>
      </c>
      <c r="X636">
        <v>1</v>
      </c>
      <c r="Y636">
        <v>18</v>
      </c>
      <c r="Z636">
        <v>3</v>
      </c>
      <c r="AA636">
        <v>4</v>
      </c>
      <c r="AB636">
        <v>5</v>
      </c>
      <c r="AC636">
        <v>3</v>
      </c>
    </row>
    <row r="637" spans="1:29" x14ac:dyDescent="0.35">
      <c r="A637">
        <v>35</v>
      </c>
      <c r="B637" t="s">
        <v>32</v>
      </c>
      <c r="C637" t="s">
        <v>42</v>
      </c>
      <c r="D637" s="4">
        <v>10685</v>
      </c>
      <c r="E637">
        <v>17</v>
      </c>
      <c r="F637">
        <v>3</v>
      </c>
      <c r="G637">
        <v>3</v>
      </c>
      <c r="H637" t="s">
        <v>25</v>
      </c>
      <c r="I637">
        <v>4</v>
      </c>
      <c r="J637" t="s">
        <v>29</v>
      </c>
      <c r="K637" s="5">
        <v>0.15</v>
      </c>
      <c r="L637" s="5">
        <v>0.1</v>
      </c>
      <c r="M637" s="6">
        <v>4.9999999999999989E-2</v>
      </c>
      <c r="N637">
        <v>2137</v>
      </c>
      <c r="O637">
        <v>2545</v>
      </c>
      <c r="P637" t="s">
        <v>26</v>
      </c>
      <c r="Q637" t="s">
        <v>34</v>
      </c>
      <c r="R637">
        <v>9</v>
      </c>
      <c r="S637">
        <v>3</v>
      </c>
      <c r="T637" t="s">
        <v>28</v>
      </c>
      <c r="U637">
        <v>2</v>
      </c>
      <c r="V637">
        <v>3</v>
      </c>
      <c r="W637" t="s">
        <v>37</v>
      </c>
      <c r="X637">
        <v>1</v>
      </c>
      <c r="Y637">
        <v>20</v>
      </c>
      <c r="Z637">
        <v>4</v>
      </c>
      <c r="AA637">
        <v>2</v>
      </c>
      <c r="AB637">
        <v>17</v>
      </c>
      <c r="AC637">
        <v>14</v>
      </c>
    </row>
    <row r="638" spans="1:29" x14ac:dyDescent="0.35">
      <c r="A638">
        <v>35</v>
      </c>
      <c r="B638" t="s">
        <v>25</v>
      </c>
      <c r="C638" t="s">
        <v>36</v>
      </c>
      <c r="D638" s="4">
        <v>2022</v>
      </c>
      <c r="E638">
        <v>10</v>
      </c>
      <c r="F638">
        <v>2</v>
      </c>
      <c r="G638">
        <v>2</v>
      </c>
      <c r="H638" t="s">
        <v>25</v>
      </c>
      <c r="I638">
        <v>4</v>
      </c>
      <c r="J638" t="s">
        <v>29</v>
      </c>
      <c r="K638" s="5">
        <v>0.15</v>
      </c>
      <c r="L638" s="5">
        <v>0.1</v>
      </c>
      <c r="M638" s="6">
        <v>0</v>
      </c>
      <c r="N638">
        <v>404.40000000000003</v>
      </c>
      <c r="O638">
        <v>1140</v>
      </c>
      <c r="P638" t="s">
        <v>33</v>
      </c>
      <c r="Q638" t="s">
        <v>34</v>
      </c>
      <c r="R638">
        <v>25</v>
      </c>
      <c r="S638">
        <v>4</v>
      </c>
      <c r="T638" t="s">
        <v>28</v>
      </c>
      <c r="U638">
        <v>3</v>
      </c>
      <c r="V638">
        <v>1</v>
      </c>
      <c r="W638" t="s">
        <v>41</v>
      </c>
      <c r="X638">
        <v>1</v>
      </c>
      <c r="Y638">
        <v>19</v>
      </c>
      <c r="Z638">
        <v>3</v>
      </c>
      <c r="AA638">
        <v>1</v>
      </c>
      <c r="AB638">
        <v>10</v>
      </c>
      <c r="AC638">
        <v>2</v>
      </c>
    </row>
    <row r="639" spans="1:29" x14ac:dyDescent="0.35">
      <c r="A639">
        <v>32</v>
      </c>
      <c r="B639" t="s">
        <v>32</v>
      </c>
      <c r="C639" t="s">
        <v>39</v>
      </c>
      <c r="D639" s="4">
        <v>2314</v>
      </c>
      <c r="E639">
        <v>3</v>
      </c>
      <c r="F639">
        <v>4</v>
      </c>
      <c r="G639">
        <v>3</v>
      </c>
      <c r="H639" t="s">
        <v>32</v>
      </c>
      <c r="I639">
        <v>4</v>
      </c>
      <c r="J639" t="s">
        <v>35</v>
      </c>
      <c r="K639" s="5">
        <v>0.11</v>
      </c>
      <c r="L639" s="5">
        <v>7.0000000000000007E-2</v>
      </c>
      <c r="M639" s="6">
        <v>-9.999999999999995E-3</v>
      </c>
      <c r="N639">
        <v>462.8</v>
      </c>
      <c r="O639">
        <v>4463</v>
      </c>
      <c r="P639" t="s">
        <v>44</v>
      </c>
      <c r="Q639" t="s">
        <v>34</v>
      </c>
      <c r="R639">
        <v>1</v>
      </c>
      <c r="S639">
        <v>3</v>
      </c>
      <c r="T639" t="s">
        <v>28</v>
      </c>
      <c r="U639">
        <v>3</v>
      </c>
      <c r="V639">
        <v>1</v>
      </c>
      <c r="W639" t="s">
        <v>41</v>
      </c>
      <c r="X639">
        <v>0</v>
      </c>
      <c r="Y639">
        <v>12</v>
      </c>
      <c r="Z639">
        <v>3</v>
      </c>
      <c r="AA639">
        <v>2</v>
      </c>
      <c r="AB639">
        <v>4</v>
      </c>
      <c r="AC639">
        <v>0</v>
      </c>
    </row>
    <row r="640" spans="1:29" x14ac:dyDescent="0.35">
      <c r="A640">
        <v>25</v>
      </c>
      <c r="B640" t="s">
        <v>32</v>
      </c>
      <c r="C640" t="s">
        <v>27</v>
      </c>
      <c r="D640" s="4">
        <v>4256</v>
      </c>
      <c r="E640">
        <v>5</v>
      </c>
      <c r="F640">
        <v>1</v>
      </c>
      <c r="G640">
        <v>4</v>
      </c>
      <c r="H640" t="s">
        <v>32</v>
      </c>
      <c r="I640">
        <v>3</v>
      </c>
      <c r="J640" t="s">
        <v>35</v>
      </c>
      <c r="K640" s="5">
        <v>0.08</v>
      </c>
      <c r="L640" s="5">
        <v>7.0000000000000007E-2</v>
      </c>
      <c r="M640" s="6">
        <v>0.03</v>
      </c>
      <c r="N640">
        <v>851.2</v>
      </c>
      <c r="O640">
        <v>4167</v>
      </c>
      <c r="P640" t="s">
        <v>26</v>
      </c>
      <c r="Q640" t="s">
        <v>27</v>
      </c>
      <c r="R640">
        <v>4</v>
      </c>
      <c r="S640">
        <v>1</v>
      </c>
      <c r="T640" t="s">
        <v>48</v>
      </c>
      <c r="U640">
        <v>2</v>
      </c>
      <c r="V640">
        <v>2</v>
      </c>
      <c r="W640" t="s">
        <v>37</v>
      </c>
      <c r="X640">
        <v>1</v>
      </c>
      <c r="Y640">
        <v>12</v>
      </c>
      <c r="Z640">
        <v>3</v>
      </c>
      <c r="AA640">
        <v>1</v>
      </c>
      <c r="AB640">
        <v>5</v>
      </c>
      <c r="AC640">
        <v>2</v>
      </c>
    </row>
    <row r="641" spans="1:29" x14ac:dyDescent="0.35">
      <c r="A641">
        <v>49</v>
      </c>
      <c r="B641" t="s">
        <v>32</v>
      </c>
      <c r="C641" t="s">
        <v>36</v>
      </c>
      <c r="D641" s="4">
        <v>3580</v>
      </c>
      <c r="E641">
        <v>4</v>
      </c>
      <c r="F641">
        <v>1</v>
      </c>
      <c r="G641">
        <v>3</v>
      </c>
      <c r="H641" t="s">
        <v>32</v>
      </c>
      <c r="I641">
        <v>3</v>
      </c>
      <c r="J641" t="s">
        <v>29</v>
      </c>
      <c r="K641" s="5">
        <v>0.09</v>
      </c>
      <c r="L641" s="5">
        <v>0.08</v>
      </c>
      <c r="M641" s="6">
        <v>-2.0000000000000004E-2</v>
      </c>
      <c r="N641">
        <v>716</v>
      </c>
      <c r="O641">
        <v>1051</v>
      </c>
      <c r="P641" t="s">
        <v>26</v>
      </c>
      <c r="Q641" t="s">
        <v>34</v>
      </c>
      <c r="R641">
        <v>1</v>
      </c>
      <c r="S641">
        <v>3</v>
      </c>
      <c r="T641" t="s">
        <v>49</v>
      </c>
      <c r="U641">
        <v>3</v>
      </c>
      <c r="V641">
        <v>1</v>
      </c>
      <c r="W641" t="s">
        <v>37</v>
      </c>
      <c r="X641">
        <v>2</v>
      </c>
      <c r="Y641">
        <v>16</v>
      </c>
      <c r="Z641">
        <v>3</v>
      </c>
      <c r="AA641">
        <v>2</v>
      </c>
      <c r="AB641">
        <v>7</v>
      </c>
      <c r="AC641">
        <v>2</v>
      </c>
    </row>
    <row r="642" spans="1:29" x14ac:dyDescent="0.35">
      <c r="A642">
        <v>24</v>
      </c>
      <c r="B642" t="s">
        <v>32</v>
      </c>
      <c r="C642" t="s">
        <v>39</v>
      </c>
      <c r="D642" s="4">
        <v>3162</v>
      </c>
      <c r="E642">
        <v>5</v>
      </c>
      <c r="F642">
        <v>4</v>
      </c>
      <c r="G642">
        <v>2</v>
      </c>
      <c r="H642" t="s">
        <v>32</v>
      </c>
      <c r="I642">
        <v>1</v>
      </c>
      <c r="J642" t="s">
        <v>35</v>
      </c>
      <c r="K642" s="5">
        <v>0.09</v>
      </c>
      <c r="L642" s="5">
        <v>0.08</v>
      </c>
      <c r="M642" s="6">
        <v>4.9999999999999989E-2</v>
      </c>
      <c r="N642">
        <v>632.40000000000009</v>
      </c>
      <c r="O642">
        <v>3737</v>
      </c>
      <c r="P642" t="s">
        <v>44</v>
      </c>
      <c r="Q642" t="s">
        <v>34</v>
      </c>
      <c r="R642">
        <v>4</v>
      </c>
      <c r="S642">
        <v>1</v>
      </c>
      <c r="T642" t="s">
        <v>28</v>
      </c>
      <c r="U642">
        <v>2</v>
      </c>
      <c r="V642">
        <v>1</v>
      </c>
      <c r="W642" t="s">
        <v>37</v>
      </c>
      <c r="X642">
        <v>0</v>
      </c>
      <c r="Y642">
        <v>17</v>
      </c>
      <c r="Z642">
        <v>3</v>
      </c>
      <c r="AA642">
        <v>4</v>
      </c>
      <c r="AB642">
        <v>6</v>
      </c>
      <c r="AC642">
        <v>2</v>
      </c>
    </row>
    <row r="643" spans="1:29" x14ac:dyDescent="0.35">
      <c r="A643">
        <v>32</v>
      </c>
      <c r="B643" t="s">
        <v>32</v>
      </c>
      <c r="C643" t="s">
        <v>27</v>
      </c>
      <c r="D643" s="4">
        <v>6524</v>
      </c>
      <c r="E643">
        <v>10</v>
      </c>
      <c r="F643">
        <v>2</v>
      </c>
      <c r="G643">
        <v>3</v>
      </c>
      <c r="H643" t="s">
        <v>32</v>
      </c>
      <c r="I643">
        <v>2</v>
      </c>
      <c r="J643" t="s">
        <v>35</v>
      </c>
      <c r="K643" s="5">
        <v>0.15</v>
      </c>
      <c r="L643" s="5">
        <v>0.08</v>
      </c>
      <c r="M643" s="6">
        <v>0.05</v>
      </c>
      <c r="N643">
        <v>1304.8000000000002</v>
      </c>
      <c r="O643">
        <v>3333</v>
      </c>
      <c r="P643" t="s">
        <v>33</v>
      </c>
      <c r="Q643" t="s">
        <v>27</v>
      </c>
      <c r="R643">
        <v>5</v>
      </c>
      <c r="S643">
        <v>2</v>
      </c>
      <c r="T643" t="s">
        <v>28</v>
      </c>
      <c r="U643">
        <v>3</v>
      </c>
      <c r="V643">
        <v>2</v>
      </c>
      <c r="W643" t="s">
        <v>37</v>
      </c>
      <c r="X643">
        <v>1</v>
      </c>
      <c r="Y643">
        <v>14</v>
      </c>
      <c r="Z643">
        <v>3</v>
      </c>
      <c r="AA643">
        <v>4</v>
      </c>
      <c r="AB643">
        <v>10</v>
      </c>
      <c r="AC643">
        <v>8</v>
      </c>
    </row>
    <row r="644" spans="1:29" x14ac:dyDescent="0.35">
      <c r="A644">
        <v>38</v>
      </c>
      <c r="B644" t="s">
        <v>32</v>
      </c>
      <c r="C644" t="s">
        <v>46</v>
      </c>
      <c r="D644" s="4">
        <v>2899</v>
      </c>
      <c r="E644">
        <v>2</v>
      </c>
      <c r="F644">
        <v>2</v>
      </c>
      <c r="G644">
        <v>3</v>
      </c>
      <c r="H644" t="s">
        <v>32</v>
      </c>
      <c r="I644">
        <v>2</v>
      </c>
      <c r="J644" t="s">
        <v>35</v>
      </c>
      <c r="K644" s="5">
        <v>0.15</v>
      </c>
      <c r="L644" s="5">
        <v>7.0000000000000007E-2</v>
      </c>
      <c r="M644" s="6">
        <v>4.9999999999999989E-2</v>
      </c>
      <c r="N644">
        <v>579.80000000000007</v>
      </c>
      <c r="O644">
        <v>655</v>
      </c>
      <c r="P644" t="s">
        <v>26</v>
      </c>
      <c r="Q644" t="s">
        <v>27</v>
      </c>
      <c r="R644">
        <v>9</v>
      </c>
      <c r="S644">
        <v>3</v>
      </c>
      <c r="T644" t="s">
        <v>48</v>
      </c>
      <c r="U644">
        <v>2</v>
      </c>
      <c r="V644">
        <v>1</v>
      </c>
      <c r="W644" t="s">
        <v>37</v>
      </c>
      <c r="X644">
        <v>0</v>
      </c>
      <c r="Y644">
        <v>19</v>
      </c>
      <c r="Z644">
        <v>3</v>
      </c>
      <c r="AA644">
        <v>4</v>
      </c>
      <c r="AB644">
        <v>3</v>
      </c>
      <c r="AC644">
        <v>2</v>
      </c>
    </row>
    <row r="645" spans="1:29" x14ac:dyDescent="0.35">
      <c r="A645">
        <v>42</v>
      </c>
      <c r="B645" t="s">
        <v>32</v>
      </c>
      <c r="C645" t="s">
        <v>39</v>
      </c>
      <c r="D645" s="4">
        <v>5231</v>
      </c>
      <c r="E645">
        <v>5</v>
      </c>
      <c r="F645">
        <v>4</v>
      </c>
      <c r="G645">
        <v>2</v>
      </c>
      <c r="H645" t="s">
        <v>25</v>
      </c>
      <c r="I645">
        <v>3</v>
      </c>
      <c r="J645" t="s">
        <v>29</v>
      </c>
      <c r="K645" s="5">
        <v>0.1</v>
      </c>
      <c r="L645" s="5">
        <v>7.0000000000000007E-2</v>
      </c>
      <c r="M645" s="6">
        <v>0.03</v>
      </c>
      <c r="N645">
        <v>1046.2</v>
      </c>
      <c r="O645">
        <v>4521</v>
      </c>
      <c r="P645" t="s">
        <v>26</v>
      </c>
      <c r="Q645" t="s">
        <v>34</v>
      </c>
      <c r="R645">
        <v>3</v>
      </c>
      <c r="S645">
        <v>3</v>
      </c>
      <c r="T645" t="s">
        <v>28</v>
      </c>
      <c r="U645">
        <v>4</v>
      </c>
      <c r="V645">
        <v>2</v>
      </c>
      <c r="W645" t="s">
        <v>37</v>
      </c>
      <c r="X645">
        <v>2</v>
      </c>
      <c r="Y645">
        <v>13</v>
      </c>
      <c r="Z645">
        <v>3</v>
      </c>
      <c r="AA645">
        <v>2</v>
      </c>
      <c r="AB645">
        <v>17</v>
      </c>
      <c r="AC645">
        <v>3</v>
      </c>
    </row>
    <row r="646" spans="1:29" x14ac:dyDescent="0.35">
      <c r="A646">
        <v>31</v>
      </c>
      <c r="B646" t="s">
        <v>32</v>
      </c>
      <c r="C646" t="s">
        <v>36</v>
      </c>
      <c r="D646" s="4">
        <v>2356</v>
      </c>
      <c r="E646">
        <v>6</v>
      </c>
      <c r="F646">
        <v>4</v>
      </c>
      <c r="G646">
        <v>3</v>
      </c>
      <c r="H646" t="s">
        <v>25</v>
      </c>
      <c r="I646">
        <v>4</v>
      </c>
      <c r="J646" t="s">
        <v>35</v>
      </c>
      <c r="K646" s="5">
        <v>0.14000000000000001</v>
      </c>
      <c r="L646" s="5">
        <v>0.08</v>
      </c>
      <c r="M646" s="6">
        <v>-9.999999999999995E-3</v>
      </c>
      <c r="N646">
        <v>471.20000000000005</v>
      </c>
      <c r="O646">
        <v>2464</v>
      </c>
      <c r="P646" t="s">
        <v>26</v>
      </c>
      <c r="Q646" t="s">
        <v>34</v>
      </c>
      <c r="R646">
        <v>11</v>
      </c>
      <c r="S646">
        <v>4</v>
      </c>
      <c r="T646" t="s">
        <v>28</v>
      </c>
      <c r="U646">
        <v>3</v>
      </c>
      <c r="V646">
        <v>1</v>
      </c>
      <c r="W646" t="s">
        <v>37</v>
      </c>
      <c r="X646">
        <v>3</v>
      </c>
      <c r="Y646">
        <v>19</v>
      </c>
      <c r="Z646">
        <v>3</v>
      </c>
      <c r="AA646">
        <v>2</v>
      </c>
      <c r="AB646">
        <v>8</v>
      </c>
      <c r="AC646">
        <v>4</v>
      </c>
    </row>
    <row r="647" spans="1:29" x14ac:dyDescent="0.35">
      <c r="A647">
        <v>29</v>
      </c>
      <c r="B647" t="s">
        <v>25</v>
      </c>
      <c r="C647" t="s">
        <v>46</v>
      </c>
      <c r="D647" s="4">
        <v>2800</v>
      </c>
      <c r="E647">
        <v>3</v>
      </c>
      <c r="F647">
        <v>3</v>
      </c>
      <c r="G647">
        <v>3</v>
      </c>
      <c r="H647" t="s">
        <v>25</v>
      </c>
      <c r="I647">
        <v>2</v>
      </c>
      <c r="J647" t="s">
        <v>29</v>
      </c>
      <c r="K647" s="5">
        <v>0.12</v>
      </c>
      <c r="L647" s="5">
        <v>0.11</v>
      </c>
      <c r="M647" s="6">
        <v>3.9999999999999994E-2</v>
      </c>
      <c r="N647">
        <v>560</v>
      </c>
      <c r="O647">
        <v>3653</v>
      </c>
      <c r="P647" t="s">
        <v>26</v>
      </c>
      <c r="Q647" t="s">
        <v>27</v>
      </c>
      <c r="R647">
        <v>1</v>
      </c>
      <c r="S647">
        <v>3</v>
      </c>
      <c r="T647" t="s">
        <v>40</v>
      </c>
      <c r="U647">
        <v>2</v>
      </c>
      <c r="V647">
        <v>1</v>
      </c>
      <c r="W647" t="s">
        <v>41</v>
      </c>
      <c r="X647">
        <v>6</v>
      </c>
      <c r="Y647">
        <v>19</v>
      </c>
      <c r="Z647">
        <v>3</v>
      </c>
      <c r="AA647">
        <v>3</v>
      </c>
      <c r="AB647">
        <v>5</v>
      </c>
      <c r="AC647">
        <v>2</v>
      </c>
    </row>
    <row r="648" spans="1:29" x14ac:dyDescent="0.35">
      <c r="A648">
        <v>53</v>
      </c>
      <c r="B648" t="s">
        <v>32</v>
      </c>
      <c r="C648" t="s">
        <v>27</v>
      </c>
      <c r="D648" s="4">
        <v>11836</v>
      </c>
      <c r="E648">
        <v>2</v>
      </c>
      <c r="F648">
        <v>4</v>
      </c>
      <c r="G648">
        <v>3</v>
      </c>
      <c r="H648" t="s">
        <v>32</v>
      </c>
      <c r="I648">
        <v>1</v>
      </c>
      <c r="J648" t="s">
        <v>35</v>
      </c>
      <c r="K648" s="5">
        <v>0.12</v>
      </c>
      <c r="L648" s="5">
        <v>0.11</v>
      </c>
      <c r="M648" s="6">
        <v>0.06</v>
      </c>
      <c r="N648">
        <v>2367.2000000000003</v>
      </c>
      <c r="O648">
        <v>2068</v>
      </c>
      <c r="P648" t="s">
        <v>26</v>
      </c>
      <c r="Q648" t="s">
        <v>27</v>
      </c>
      <c r="R648">
        <v>8</v>
      </c>
      <c r="S648">
        <v>3</v>
      </c>
      <c r="T648" t="s">
        <v>48</v>
      </c>
      <c r="U648">
        <v>3</v>
      </c>
      <c r="V648">
        <v>4</v>
      </c>
      <c r="W648" t="s">
        <v>37</v>
      </c>
      <c r="X648">
        <v>5</v>
      </c>
      <c r="Y648">
        <v>14</v>
      </c>
      <c r="Z648">
        <v>3</v>
      </c>
      <c r="AA648">
        <v>3</v>
      </c>
      <c r="AB648">
        <v>28</v>
      </c>
      <c r="AC648">
        <v>0</v>
      </c>
    </row>
    <row r="649" spans="1:29" x14ac:dyDescent="0.35">
      <c r="A649">
        <v>35</v>
      </c>
      <c r="B649" t="s">
        <v>32</v>
      </c>
      <c r="C649" t="s">
        <v>42</v>
      </c>
      <c r="D649" s="4">
        <v>10903</v>
      </c>
      <c r="E649">
        <v>13</v>
      </c>
      <c r="F649">
        <v>2</v>
      </c>
      <c r="G649">
        <v>3</v>
      </c>
      <c r="H649" t="s">
        <v>32</v>
      </c>
      <c r="I649">
        <v>4</v>
      </c>
      <c r="J649" t="s">
        <v>35</v>
      </c>
      <c r="K649" s="5">
        <v>0.12</v>
      </c>
      <c r="L649" s="5">
        <v>0.1</v>
      </c>
      <c r="M649" s="6">
        <v>0.06</v>
      </c>
      <c r="N649">
        <v>2180.6</v>
      </c>
      <c r="O649">
        <v>2475</v>
      </c>
      <c r="P649" t="s">
        <v>26</v>
      </c>
      <c r="Q649" t="s">
        <v>34</v>
      </c>
      <c r="R649">
        <v>25</v>
      </c>
      <c r="S649">
        <v>3</v>
      </c>
      <c r="T649" t="s">
        <v>49</v>
      </c>
      <c r="U649">
        <v>2</v>
      </c>
      <c r="V649">
        <v>3</v>
      </c>
      <c r="W649" t="s">
        <v>37</v>
      </c>
      <c r="X649">
        <v>3</v>
      </c>
      <c r="Y649">
        <v>16</v>
      </c>
      <c r="Z649">
        <v>3</v>
      </c>
      <c r="AA649">
        <v>1</v>
      </c>
      <c r="AB649">
        <v>16</v>
      </c>
      <c r="AC649">
        <v>10</v>
      </c>
    </row>
    <row r="650" spans="1:29" x14ac:dyDescent="0.35">
      <c r="A650">
        <v>37</v>
      </c>
      <c r="B650" t="s">
        <v>32</v>
      </c>
      <c r="C650" t="s">
        <v>46</v>
      </c>
      <c r="D650" s="4">
        <v>2973</v>
      </c>
      <c r="E650">
        <v>5</v>
      </c>
      <c r="F650">
        <v>4</v>
      </c>
      <c r="G650">
        <v>3</v>
      </c>
      <c r="H650" t="s">
        <v>32</v>
      </c>
      <c r="I650">
        <v>3</v>
      </c>
      <c r="J650" t="s">
        <v>29</v>
      </c>
      <c r="K650" s="5">
        <v>0.1</v>
      </c>
      <c r="L650" s="5">
        <v>0.09</v>
      </c>
      <c r="M650" s="6">
        <v>0.03</v>
      </c>
      <c r="N650">
        <v>594.6</v>
      </c>
      <c r="O650">
        <v>1309</v>
      </c>
      <c r="P650" t="s">
        <v>33</v>
      </c>
      <c r="Q650" t="s">
        <v>27</v>
      </c>
      <c r="R650">
        <v>21</v>
      </c>
      <c r="S650">
        <v>2</v>
      </c>
      <c r="T650" t="s">
        <v>40</v>
      </c>
      <c r="U650">
        <v>3</v>
      </c>
      <c r="V650">
        <v>1</v>
      </c>
      <c r="W650" t="s">
        <v>37</v>
      </c>
      <c r="X650">
        <v>5</v>
      </c>
      <c r="Y650">
        <v>15</v>
      </c>
      <c r="Z650">
        <v>3</v>
      </c>
      <c r="AA650">
        <v>2</v>
      </c>
      <c r="AB650">
        <v>10</v>
      </c>
      <c r="AC650">
        <v>4</v>
      </c>
    </row>
    <row r="651" spans="1:29" x14ac:dyDescent="0.35">
      <c r="A651">
        <v>53</v>
      </c>
      <c r="B651" t="s">
        <v>32</v>
      </c>
      <c r="C651" t="s">
        <v>63</v>
      </c>
      <c r="D651" s="4">
        <v>14275</v>
      </c>
      <c r="E651">
        <v>12</v>
      </c>
      <c r="F651">
        <v>4</v>
      </c>
      <c r="G651">
        <v>3</v>
      </c>
      <c r="H651" t="s">
        <v>32</v>
      </c>
      <c r="I651">
        <v>4</v>
      </c>
      <c r="J651" t="s">
        <v>29</v>
      </c>
      <c r="K651" s="5">
        <v>0.14000000000000001</v>
      </c>
      <c r="L651" s="5">
        <v>7.0000000000000007E-2</v>
      </c>
      <c r="M651" s="6">
        <v>0</v>
      </c>
      <c r="N651">
        <v>2855</v>
      </c>
      <c r="O651">
        <v>3540</v>
      </c>
      <c r="P651" t="s">
        <v>26</v>
      </c>
      <c r="Q651" t="s">
        <v>34</v>
      </c>
      <c r="R651">
        <v>23</v>
      </c>
      <c r="S651">
        <v>4</v>
      </c>
      <c r="T651" t="s">
        <v>28</v>
      </c>
      <c r="U651">
        <v>3</v>
      </c>
      <c r="V651">
        <v>4</v>
      </c>
      <c r="W651" t="s">
        <v>31</v>
      </c>
      <c r="X651">
        <v>6</v>
      </c>
      <c r="Y651">
        <v>18</v>
      </c>
      <c r="Z651">
        <v>3</v>
      </c>
      <c r="AA651">
        <v>3</v>
      </c>
      <c r="AB651">
        <v>33</v>
      </c>
      <c r="AC651">
        <v>9</v>
      </c>
    </row>
    <row r="652" spans="1:29" x14ac:dyDescent="0.35">
      <c r="A652">
        <v>43</v>
      </c>
      <c r="B652" t="s">
        <v>32</v>
      </c>
      <c r="C652" t="s">
        <v>43</v>
      </c>
      <c r="D652" s="4">
        <v>5562</v>
      </c>
      <c r="E652">
        <v>5</v>
      </c>
      <c r="F652">
        <v>4</v>
      </c>
      <c r="G652">
        <v>2</v>
      </c>
      <c r="H652" t="s">
        <v>32</v>
      </c>
      <c r="I652">
        <v>4</v>
      </c>
      <c r="J652" t="s">
        <v>29</v>
      </c>
      <c r="K652" s="5">
        <v>0.11</v>
      </c>
      <c r="L652" s="5">
        <v>7.0000000000000007E-2</v>
      </c>
      <c r="M652" s="6">
        <v>2.0000000000000004E-2</v>
      </c>
      <c r="N652">
        <v>1112.4000000000001</v>
      </c>
      <c r="O652">
        <v>2710</v>
      </c>
      <c r="P652" t="s">
        <v>33</v>
      </c>
      <c r="Q652" t="s">
        <v>34</v>
      </c>
      <c r="R652">
        <v>1</v>
      </c>
      <c r="S652">
        <v>3</v>
      </c>
      <c r="T652" t="s">
        <v>28</v>
      </c>
      <c r="U652">
        <v>3</v>
      </c>
      <c r="V652">
        <v>2</v>
      </c>
      <c r="W652" t="s">
        <v>37</v>
      </c>
      <c r="X652">
        <v>4</v>
      </c>
      <c r="Y652">
        <v>13</v>
      </c>
      <c r="Z652">
        <v>3</v>
      </c>
      <c r="AA652">
        <v>2</v>
      </c>
      <c r="AB652">
        <v>12</v>
      </c>
      <c r="AC652">
        <v>2</v>
      </c>
    </row>
    <row r="653" spans="1:29" x14ac:dyDescent="0.35">
      <c r="A653">
        <v>47</v>
      </c>
      <c r="B653" t="s">
        <v>32</v>
      </c>
      <c r="C653" t="s">
        <v>27</v>
      </c>
      <c r="D653" s="4">
        <v>4537</v>
      </c>
      <c r="E653">
        <v>7</v>
      </c>
      <c r="F653">
        <v>4</v>
      </c>
      <c r="G653">
        <v>3</v>
      </c>
      <c r="H653" t="s">
        <v>25</v>
      </c>
      <c r="I653">
        <v>3</v>
      </c>
      <c r="J653" t="s">
        <v>29</v>
      </c>
      <c r="K653" s="5">
        <v>0.12</v>
      </c>
      <c r="L653" s="5">
        <v>0.08</v>
      </c>
      <c r="M653" s="6">
        <v>3.0000000000000013E-2</v>
      </c>
      <c r="N653">
        <v>907.40000000000009</v>
      </c>
      <c r="O653">
        <v>1119</v>
      </c>
      <c r="P653" t="s">
        <v>26</v>
      </c>
      <c r="Q653" t="s">
        <v>27</v>
      </c>
      <c r="R653">
        <v>2</v>
      </c>
      <c r="S653">
        <v>2</v>
      </c>
      <c r="T653" t="s">
        <v>48</v>
      </c>
      <c r="U653">
        <v>3</v>
      </c>
      <c r="V653">
        <v>2</v>
      </c>
      <c r="W653" t="s">
        <v>37</v>
      </c>
      <c r="X653">
        <v>0</v>
      </c>
      <c r="Y653">
        <v>22</v>
      </c>
      <c r="Z653">
        <v>4</v>
      </c>
      <c r="AA653">
        <v>1</v>
      </c>
      <c r="AB653">
        <v>8</v>
      </c>
      <c r="AC653">
        <v>6</v>
      </c>
    </row>
    <row r="654" spans="1:29" x14ac:dyDescent="0.35">
      <c r="A654">
        <v>37</v>
      </c>
      <c r="B654" t="s">
        <v>32</v>
      </c>
      <c r="C654" t="s">
        <v>27</v>
      </c>
      <c r="D654" s="4">
        <v>7642</v>
      </c>
      <c r="E654">
        <v>10</v>
      </c>
      <c r="F654">
        <v>2</v>
      </c>
      <c r="G654">
        <v>3</v>
      </c>
      <c r="H654" t="s">
        <v>25</v>
      </c>
      <c r="I654">
        <v>1</v>
      </c>
      <c r="J654" t="s">
        <v>35</v>
      </c>
      <c r="K654" s="5">
        <v>0.08</v>
      </c>
      <c r="L654" s="5">
        <v>0.1</v>
      </c>
      <c r="M654" s="6">
        <v>9.999999999999995E-3</v>
      </c>
      <c r="N654">
        <v>1528.4</v>
      </c>
      <c r="O654">
        <v>1138</v>
      </c>
      <c r="P654" t="s">
        <v>44</v>
      </c>
      <c r="Q654" t="s">
        <v>27</v>
      </c>
      <c r="R654">
        <v>19</v>
      </c>
      <c r="S654">
        <v>2</v>
      </c>
      <c r="T654" t="s">
        <v>40</v>
      </c>
      <c r="U654">
        <v>3</v>
      </c>
      <c r="V654">
        <v>3</v>
      </c>
      <c r="W654" t="s">
        <v>31</v>
      </c>
      <c r="X654">
        <v>1</v>
      </c>
      <c r="Y654">
        <v>13</v>
      </c>
      <c r="Z654">
        <v>3</v>
      </c>
      <c r="AA654">
        <v>4</v>
      </c>
      <c r="AB654">
        <v>10</v>
      </c>
      <c r="AC654">
        <v>0</v>
      </c>
    </row>
    <row r="655" spans="1:29" x14ac:dyDescent="0.35">
      <c r="A655">
        <v>50</v>
      </c>
      <c r="B655" t="s">
        <v>32</v>
      </c>
      <c r="C655" t="s">
        <v>62</v>
      </c>
      <c r="D655" s="4">
        <v>17924</v>
      </c>
      <c r="E655">
        <v>31</v>
      </c>
      <c r="F655">
        <v>1</v>
      </c>
      <c r="G655">
        <v>3</v>
      </c>
      <c r="H655" t="s">
        <v>32</v>
      </c>
      <c r="I655">
        <v>1</v>
      </c>
      <c r="J655" t="s">
        <v>35</v>
      </c>
      <c r="K655" s="5">
        <v>0.13</v>
      </c>
      <c r="L655" s="5">
        <v>0.09</v>
      </c>
      <c r="M655" s="6">
        <v>9.999999999999995E-3</v>
      </c>
      <c r="N655">
        <v>3584.8</v>
      </c>
      <c r="O655">
        <v>634</v>
      </c>
      <c r="P655" t="s">
        <v>44</v>
      </c>
      <c r="Q655" t="s">
        <v>34</v>
      </c>
      <c r="R655">
        <v>2</v>
      </c>
      <c r="S655">
        <v>4</v>
      </c>
      <c r="T655" t="s">
        <v>28</v>
      </c>
      <c r="U655">
        <v>3</v>
      </c>
      <c r="V655">
        <v>4</v>
      </c>
      <c r="W655" t="s">
        <v>41</v>
      </c>
      <c r="X655">
        <v>1</v>
      </c>
      <c r="Y655">
        <v>11</v>
      </c>
      <c r="Z655">
        <v>3</v>
      </c>
      <c r="AA655">
        <v>4</v>
      </c>
      <c r="AB655">
        <v>31</v>
      </c>
      <c r="AC655">
        <v>6</v>
      </c>
    </row>
    <row r="656" spans="1:29" x14ac:dyDescent="0.35">
      <c r="A656">
        <v>39</v>
      </c>
      <c r="B656" t="s">
        <v>32</v>
      </c>
      <c r="C656" t="s">
        <v>50</v>
      </c>
      <c r="D656" s="4">
        <v>5204</v>
      </c>
      <c r="E656">
        <v>5</v>
      </c>
      <c r="F656">
        <v>4</v>
      </c>
      <c r="G656">
        <v>3</v>
      </c>
      <c r="H656" t="s">
        <v>32</v>
      </c>
      <c r="I656">
        <v>4</v>
      </c>
      <c r="J656" t="s">
        <v>29</v>
      </c>
      <c r="K656" s="5">
        <v>0.08</v>
      </c>
      <c r="L656" s="5">
        <v>7.0000000000000007E-2</v>
      </c>
      <c r="M656" s="6">
        <v>-2.0000000000000004E-2</v>
      </c>
      <c r="N656">
        <v>1040.8</v>
      </c>
      <c r="O656">
        <v>862</v>
      </c>
      <c r="P656" t="s">
        <v>26</v>
      </c>
      <c r="Q656" t="s">
        <v>50</v>
      </c>
      <c r="R656">
        <v>2</v>
      </c>
      <c r="S656">
        <v>3</v>
      </c>
      <c r="T656" t="s">
        <v>28</v>
      </c>
      <c r="U656">
        <v>2</v>
      </c>
      <c r="V656">
        <v>2</v>
      </c>
      <c r="W656" t="s">
        <v>37</v>
      </c>
      <c r="X656">
        <v>8</v>
      </c>
      <c r="Y656">
        <v>11</v>
      </c>
      <c r="Z656">
        <v>3</v>
      </c>
      <c r="AA656">
        <v>3</v>
      </c>
      <c r="AB656">
        <v>13</v>
      </c>
      <c r="AC656">
        <v>4</v>
      </c>
    </row>
    <row r="657" spans="1:29" x14ac:dyDescent="0.35">
      <c r="A657">
        <v>33</v>
      </c>
      <c r="B657" t="s">
        <v>32</v>
      </c>
      <c r="C657" t="s">
        <v>50</v>
      </c>
      <c r="D657" s="4">
        <v>2277</v>
      </c>
      <c r="E657">
        <v>4</v>
      </c>
      <c r="F657">
        <v>2</v>
      </c>
      <c r="G657">
        <v>4</v>
      </c>
      <c r="H657" t="s">
        <v>25</v>
      </c>
      <c r="I657">
        <v>4</v>
      </c>
      <c r="J657" t="s">
        <v>35</v>
      </c>
      <c r="K657" s="5">
        <v>0.12</v>
      </c>
      <c r="L657" s="5">
        <v>7.0000000000000007E-2</v>
      </c>
      <c r="M657" s="6">
        <v>4.9999999999999989E-2</v>
      </c>
      <c r="N657">
        <v>455.40000000000003</v>
      </c>
      <c r="O657">
        <v>3444</v>
      </c>
      <c r="P657" t="s">
        <v>26</v>
      </c>
      <c r="Q657" t="s">
        <v>50</v>
      </c>
      <c r="R657">
        <v>3</v>
      </c>
      <c r="S657">
        <v>2</v>
      </c>
      <c r="T657" t="s">
        <v>50</v>
      </c>
      <c r="U657">
        <v>3</v>
      </c>
      <c r="V657">
        <v>1</v>
      </c>
      <c r="W657" t="s">
        <v>41</v>
      </c>
      <c r="X657">
        <v>3</v>
      </c>
      <c r="Y657">
        <v>11</v>
      </c>
      <c r="Z657">
        <v>3</v>
      </c>
      <c r="AA657">
        <v>3</v>
      </c>
      <c r="AB657">
        <v>7</v>
      </c>
      <c r="AC657">
        <v>3</v>
      </c>
    </row>
    <row r="658" spans="1:29" x14ac:dyDescent="0.35">
      <c r="A658">
        <v>32</v>
      </c>
      <c r="B658" t="s">
        <v>25</v>
      </c>
      <c r="C658" t="s">
        <v>39</v>
      </c>
      <c r="D658" s="4">
        <v>2795</v>
      </c>
      <c r="E658">
        <v>1</v>
      </c>
      <c r="F658">
        <v>4</v>
      </c>
      <c r="G658">
        <v>1</v>
      </c>
      <c r="H658" t="s">
        <v>25</v>
      </c>
      <c r="I658">
        <v>1</v>
      </c>
      <c r="J658" t="s">
        <v>35</v>
      </c>
      <c r="K658" s="5">
        <v>0.15</v>
      </c>
      <c r="L658" s="5">
        <v>0.1</v>
      </c>
      <c r="M658" s="6">
        <v>4.9999999999999989E-2</v>
      </c>
      <c r="N658">
        <v>559</v>
      </c>
      <c r="O658">
        <v>2224</v>
      </c>
      <c r="P658" t="s">
        <v>26</v>
      </c>
      <c r="Q658" t="s">
        <v>34</v>
      </c>
      <c r="R658">
        <v>25</v>
      </c>
      <c r="S658">
        <v>4</v>
      </c>
      <c r="T658" t="s">
        <v>28</v>
      </c>
      <c r="U658">
        <v>3</v>
      </c>
      <c r="V658">
        <v>1</v>
      </c>
      <c r="W658" t="s">
        <v>31</v>
      </c>
      <c r="X658">
        <v>1</v>
      </c>
      <c r="Y658">
        <v>24</v>
      </c>
      <c r="Z658">
        <v>4</v>
      </c>
      <c r="AA658">
        <v>3</v>
      </c>
      <c r="AB658">
        <v>1</v>
      </c>
      <c r="AC658">
        <v>0</v>
      </c>
    </row>
    <row r="659" spans="1:29" x14ac:dyDescent="0.35">
      <c r="A659">
        <v>29</v>
      </c>
      <c r="B659" t="s">
        <v>32</v>
      </c>
      <c r="C659" t="s">
        <v>39</v>
      </c>
      <c r="D659" s="4">
        <v>2532</v>
      </c>
      <c r="E659">
        <v>4</v>
      </c>
      <c r="F659">
        <v>4</v>
      </c>
      <c r="G659">
        <v>3</v>
      </c>
      <c r="H659" t="s">
        <v>32</v>
      </c>
      <c r="I659">
        <v>1</v>
      </c>
      <c r="J659" t="s">
        <v>29</v>
      </c>
      <c r="K659" s="5">
        <v>0.1</v>
      </c>
      <c r="L659" s="5">
        <v>7.0000000000000007E-2</v>
      </c>
      <c r="M659" s="6">
        <v>-2.0000000000000004E-2</v>
      </c>
      <c r="N659">
        <v>506.40000000000003</v>
      </c>
      <c r="O659">
        <v>3383</v>
      </c>
      <c r="P659" t="s">
        <v>26</v>
      </c>
      <c r="Q659" t="s">
        <v>34</v>
      </c>
      <c r="R659">
        <v>7</v>
      </c>
      <c r="S659">
        <v>1</v>
      </c>
      <c r="T659" t="s">
        <v>40</v>
      </c>
      <c r="U659">
        <v>2</v>
      </c>
      <c r="V659">
        <v>1</v>
      </c>
      <c r="W659" t="s">
        <v>41</v>
      </c>
      <c r="X659">
        <v>6</v>
      </c>
      <c r="Y659">
        <v>14</v>
      </c>
      <c r="Z659">
        <v>3</v>
      </c>
      <c r="AA659">
        <v>3</v>
      </c>
      <c r="AB659">
        <v>8</v>
      </c>
      <c r="AC659">
        <v>3</v>
      </c>
    </row>
    <row r="660" spans="1:29" x14ac:dyDescent="0.35">
      <c r="A660">
        <v>44</v>
      </c>
      <c r="B660" t="s">
        <v>32</v>
      </c>
      <c r="C660" t="s">
        <v>36</v>
      </c>
      <c r="D660" s="4">
        <v>2559</v>
      </c>
      <c r="E660">
        <v>8</v>
      </c>
      <c r="F660">
        <v>1</v>
      </c>
      <c r="G660">
        <v>3</v>
      </c>
      <c r="H660" t="s">
        <v>25</v>
      </c>
      <c r="I660">
        <v>2</v>
      </c>
      <c r="J660" t="s">
        <v>35</v>
      </c>
      <c r="K660" s="5">
        <v>0.08</v>
      </c>
      <c r="L660" s="5">
        <v>0.08</v>
      </c>
      <c r="M660" s="6">
        <v>1.0000000000000009E-2</v>
      </c>
      <c r="N660">
        <v>511.8</v>
      </c>
      <c r="O660">
        <v>4153</v>
      </c>
      <c r="P660" t="s">
        <v>26</v>
      </c>
      <c r="Q660" t="s">
        <v>34</v>
      </c>
      <c r="R660">
        <v>9</v>
      </c>
      <c r="S660">
        <v>2</v>
      </c>
      <c r="T660" t="s">
        <v>28</v>
      </c>
      <c r="U660">
        <v>3</v>
      </c>
      <c r="V660">
        <v>1</v>
      </c>
      <c r="W660" t="s">
        <v>37</v>
      </c>
      <c r="X660">
        <v>1</v>
      </c>
      <c r="Y660">
        <v>13</v>
      </c>
      <c r="Z660">
        <v>3</v>
      </c>
      <c r="AA660">
        <v>4</v>
      </c>
      <c r="AB660">
        <v>8</v>
      </c>
      <c r="AC660">
        <v>7</v>
      </c>
    </row>
    <row r="661" spans="1:29" x14ac:dyDescent="0.35">
      <c r="A661">
        <v>28</v>
      </c>
      <c r="B661" t="s">
        <v>32</v>
      </c>
      <c r="C661" t="s">
        <v>27</v>
      </c>
      <c r="D661" s="4">
        <v>4908</v>
      </c>
      <c r="E661">
        <v>4</v>
      </c>
      <c r="F661">
        <v>4</v>
      </c>
      <c r="G661">
        <v>3</v>
      </c>
      <c r="H661" t="s">
        <v>32</v>
      </c>
      <c r="I661">
        <v>1</v>
      </c>
      <c r="J661" t="s">
        <v>35</v>
      </c>
      <c r="K661" s="5">
        <v>0.09</v>
      </c>
      <c r="L661" s="5">
        <v>0.1</v>
      </c>
      <c r="M661" s="6">
        <v>-2.0000000000000004E-2</v>
      </c>
      <c r="N661">
        <v>981.6</v>
      </c>
      <c r="O661">
        <v>2508</v>
      </c>
      <c r="P661" t="s">
        <v>26</v>
      </c>
      <c r="Q661" t="s">
        <v>27</v>
      </c>
      <c r="R661">
        <v>5</v>
      </c>
      <c r="S661">
        <v>4</v>
      </c>
      <c r="T661" t="s">
        <v>40</v>
      </c>
      <c r="U661">
        <v>3</v>
      </c>
      <c r="V661">
        <v>2</v>
      </c>
      <c r="W661" t="s">
        <v>31</v>
      </c>
      <c r="X661">
        <v>1</v>
      </c>
      <c r="Y661">
        <v>14</v>
      </c>
      <c r="Z661">
        <v>3</v>
      </c>
      <c r="AA661">
        <v>2</v>
      </c>
      <c r="AB661">
        <v>4</v>
      </c>
      <c r="AC661">
        <v>2</v>
      </c>
    </row>
    <row r="662" spans="1:29" x14ac:dyDescent="0.35">
      <c r="A662">
        <v>58</v>
      </c>
      <c r="B662" t="s">
        <v>25</v>
      </c>
      <c r="C662" t="s">
        <v>39</v>
      </c>
      <c r="D662" s="4">
        <v>2380</v>
      </c>
      <c r="E662">
        <v>1</v>
      </c>
      <c r="F662">
        <v>4</v>
      </c>
      <c r="G662">
        <v>2</v>
      </c>
      <c r="H662" t="s">
        <v>25</v>
      </c>
      <c r="I662">
        <v>4</v>
      </c>
      <c r="J662" t="s">
        <v>35</v>
      </c>
      <c r="K662" s="5">
        <v>0.14000000000000001</v>
      </c>
      <c r="L662" s="5">
        <v>0.09</v>
      </c>
      <c r="M662" s="6">
        <v>1.999999999999999E-2</v>
      </c>
      <c r="N662">
        <v>476</v>
      </c>
      <c r="O662">
        <v>2921</v>
      </c>
      <c r="P662" t="s">
        <v>33</v>
      </c>
      <c r="Q662" t="s">
        <v>34</v>
      </c>
      <c r="R662">
        <v>2</v>
      </c>
      <c r="S662">
        <v>1</v>
      </c>
      <c r="T662" t="s">
        <v>28</v>
      </c>
      <c r="U662">
        <v>2</v>
      </c>
      <c r="V662">
        <v>1</v>
      </c>
      <c r="W662" t="s">
        <v>41</v>
      </c>
      <c r="X662">
        <v>9</v>
      </c>
      <c r="Y662">
        <v>14</v>
      </c>
      <c r="Z662">
        <v>3</v>
      </c>
      <c r="AA662">
        <v>4</v>
      </c>
      <c r="AB662">
        <v>3</v>
      </c>
      <c r="AC662">
        <v>0</v>
      </c>
    </row>
    <row r="663" spans="1:29" x14ac:dyDescent="0.35">
      <c r="A663">
        <v>43</v>
      </c>
      <c r="B663" t="s">
        <v>32</v>
      </c>
      <c r="C663" t="s">
        <v>42</v>
      </c>
      <c r="D663" s="4">
        <v>4765</v>
      </c>
      <c r="E663">
        <v>1</v>
      </c>
      <c r="F663">
        <v>2</v>
      </c>
      <c r="G663">
        <v>4</v>
      </c>
      <c r="H663" t="s">
        <v>32</v>
      </c>
      <c r="I663">
        <v>1</v>
      </c>
      <c r="J663" t="s">
        <v>29</v>
      </c>
      <c r="K663" s="5">
        <v>0.1</v>
      </c>
      <c r="L663" s="5">
        <v>0.09</v>
      </c>
      <c r="M663" s="6">
        <v>0.03</v>
      </c>
      <c r="N663">
        <v>953</v>
      </c>
      <c r="O663">
        <v>3496</v>
      </c>
      <c r="P663" t="s">
        <v>26</v>
      </c>
      <c r="Q663" t="s">
        <v>34</v>
      </c>
      <c r="R663">
        <v>8</v>
      </c>
      <c r="S663">
        <v>3</v>
      </c>
      <c r="T663" t="s">
        <v>28</v>
      </c>
      <c r="U663">
        <v>3</v>
      </c>
      <c r="V663">
        <v>2</v>
      </c>
      <c r="W663" t="s">
        <v>41</v>
      </c>
      <c r="X663">
        <v>4</v>
      </c>
      <c r="Y663">
        <v>21</v>
      </c>
      <c r="Z663">
        <v>4</v>
      </c>
      <c r="AA663">
        <v>3</v>
      </c>
      <c r="AB663">
        <v>4</v>
      </c>
      <c r="AC663">
        <v>0</v>
      </c>
    </row>
    <row r="664" spans="1:29" x14ac:dyDescent="0.35">
      <c r="A664">
        <v>20</v>
      </c>
      <c r="B664" t="s">
        <v>25</v>
      </c>
      <c r="C664" t="s">
        <v>46</v>
      </c>
      <c r="D664" s="4">
        <v>2044</v>
      </c>
      <c r="E664">
        <v>2</v>
      </c>
      <c r="F664">
        <v>3</v>
      </c>
      <c r="G664">
        <v>2</v>
      </c>
      <c r="H664" t="s">
        <v>32</v>
      </c>
      <c r="I664">
        <v>3</v>
      </c>
      <c r="J664" t="s">
        <v>29</v>
      </c>
      <c r="K664" s="5">
        <v>0.1</v>
      </c>
      <c r="L664" s="5">
        <v>0.1</v>
      </c>
      <c r="M664" s="6">
        <v>6.0000000000000012E-2</v>
      </c>
      <c r="N664">
        <v>408.8</v>
      </c>
      <c r="O664">
        <v>4051</v>
      </c>
      <c r="P664" t="s">
        <v>26</v>
      </c>
      <c r="Q664" t="s">
        <v>27</v>
      </c>
      <c r="R664">
        <v>2</v>
      </c>
      <c r="S664">
        <v>3</v>
      </c>
      <c r="T664" t="s">
        <v>40</v>
      </c>
      <c r="U664">
        <v>2</v>
      </c>
      <c r="V664">
        <v>1</v>
      </c>
      <c r="W664" t="s">
        <v>31</v>
      </c>
      <c r="X664">
        <v>1</v>
      </c>
      <c r="Y664">
        <v>13</v>
      </c>
      <c r="Z664">
        <v>3</v>
      </c>
      <c r="AA664">
        <v>4</v>
      </c>
      <c r="AB664">
        <v>2</v>
      </c>
      <c r="AC664">
        <v>2</v>
      </c>
    </row>
    <row r="665" spans="1:29" x14ac:dyDescent="0.35">
      <c r="A665">
        <v>21</v>
      </c>
      <c r="B665" t="s">
        <v>25</v>
      </c>
      <c r="C665" t="s">
        <v>36</v>
      </c>
      <c r="D665" s="4">
        <v>2693</v>
      </c>
      <c r="E665">
        <v>1</v>
      </c>
      <c r="F665">
        <v>4</v>
      </c>
      <c r="G665">
        <v>2</v>
      </c>
      <c r="H665" t="s">
        <v>32</v>
      </c>
      <c r="I665">
        <v>4</v>
      </c>
      <c r="J665" t="s">
        <v>29</v>
      </c>
      <c r="K665" s="5">
        <v>0.14000000000000001</v>
      </c>
      <c r="L665" s="5">
        <v>0.1</v>
      </c>
      <c r="M665" s="6">
        <v>-0.03</v>
      </c>
      <c r="N665">
        <v>538.6</v>
      </c>
      <c r="O665">
        <v>3807</v>
      </c>
      <c r="P665" t="s">
        <v>26</v>
      </c>
      <c r="Q665" t="s">
        <v>34</v>
      </c>
      <c r="R665">
        <v>18</v>
      </c>
      <c r="S665">
        <v>1</v>
      </c>
      <c r="T665" t="s">
        <v>38</v>
      </c>
      <c r="U665">
        <v>3</v>
      </c>
      <c r="V665">
        <v>1</v>
      </c>
      <c r="W665" t="s">
        <v>31</v>
      </c>
      <c r="X665">
        <v>1</v>
      </c>
      <c r="Y665">
        <v>19</v>
      </c>
      <c r="Z665">
        <v>3</v>
      </c>
      <c r="AA665">
        <v>1</v>
      </c>
      <c r="AB665">
        <v>1</v>
      </c>
      <c r="AC665">
        <v>0</v>
      </c>
    </row>
    <row r="666" spans="1:29" x14ac:dyDescent="0.35">
      <c r="A666">
        <v>36</v>
      </c>
      <c r="B666" t="s">
        <v>32</v>
      </c>
      <c r="C666" t="s">
        <v>43</v>
      </c>
      <c r="D666" s="4">
        <v>6586</v>
      </c>
      <c r="E666">
        <v>16</v>
      </c>
      <c r="F666">
        <v>4</v>
      </c>
      <c r="G666">
        <v>2</v>
      </c>
      <c r="H666" t="s">
        <v>25</v>
      </c>
      <c r="I666">
        <v>3</v>
      </c>
      <c r="J666" t="s">
        <v>35</v>
      </c>
      <c r="K666" s="5">
        <v>0.15</v>
      </c>
      <c r="L666" s="5">
        <v>0.08</v>
      </c>
      <c r="M666" s="6">
        <v>0.03</v>
      </c>
      <c r="N666">
        <v>1317.2</v>
      </c>
      <c r="O666">
        <v>2664</v>
      </c>
      <c r="P666" t="s">
        <v>26</v>
      </c>
      <c r="Q666" t="s">
        <v>34</v>
      </c>
      <c r="R666">
        <v>14</v>
      </c>
      <c r="S666">
        <v>1</v>
      </c>
      <c r="T666" t="s">
        <v>28</v>
      </c>
      <c r="U666">
        <v>3</v>
      </c>
      <c r="V666">
        <v>2</v>
      </c>
      <c r="W666" t="s">
        <v>37</v>
      </c>
      <c r="X666">
        <v>0</v>
      </c>
      <c r="Y666">
        <v>17</v>
      </c>
      <c r="Z666">
        <v>3</v>
      </c>
      <c r="AA666">
        <v>1</v>
      </c>
      <c r="AB666">
        <v>17</v>
      </c>
      <c r="AC666">
        <v>8</v>
      </c>
    </row>
    <row r="667" spans="1:29" x14ac:dyDescent="0.35">
      <c r="A667">
        <v>47</v>
      </c>
      <c r="B667" t="s">
        <v>32</v>
      </c>
      <c r="C667" t="s">
        <v>46</v>
      </c>
      <c r="D667" s="4">
        <v>3294</v>
      </c>
      <c r="E667">
        <v>3</v>
      </c>
      <c r="F667">
        <v>4</v>
      </c>
      <c r="G667">
        <v>2</v>
      </c>
      <c r="H667" t="s">
        <v>25</v>
      </c>
      <c r="I667">
        <v>4</v>
      </c>
      <c r="J667" t="s">
        <v>29</v>
      </c>
      <c r="K667" s="5">
        <v>0.14000000000000001</v>
      </c>
      <c r="L667" s="5">
        <v>0.1</v>
      </c>
      <c r="M667" s="6">
        <v>5.0000000000000017E-2</v>
      </c>
      <c r="N667">
        <v>658.80000000000007</v>
      </c>
      <c r="O667">
        <v>2941</v>
      </c>
      <c r="P667" t="s">
        <v>26</v>
      </c>
      <c r="Q667" t="s">
        <v>27</v>
      </c>
      <c r="R667">
        <v>2</v>
      </c>
      <c r="S667">
        <v>4</v>
      </c>
      <c r="T667" t="s">
        <v>28</v>
      </c>
      <c r="U667">
        <v>2</v>
      </c>
      <c r="V667">
        <v>1</v>
      </c>
      <c r="W667" t="s">
        <v>31</v>
      </c>
      <c r="X667">
        <v>1</v>
      </c>
      <c r="Y667">
        <v>18</v>
      </c>
      <c r="Z667">
        <v>3</v>
      </c>
      <c r="AA667">
        <v>1</v>
      </c>
      <c r="AB667">
        <v>3</v>
      </c>
      <c r="AC667">
        <v>2</v>
      </c>
    </row>
    <row r="668" spans="1:29" x14ac:dyDescent="0.35">
      <c r="A668">
        <v>22</v>
      </c>
      <c r="B668" t="s">
        <v>25</v>
      </c>
      <c r="C668" t="s">
        <v>42</v>
      </c>
      <c r="D668" s="4">
        <v>4171</v>
      </c>
      <c r="E668">
        <v>3</v>
      </c>
      <c r="F668">
        <v>3</v>
      </c>
      <c r="G668">
        <v>4</v>
      </c>
      <c r="H668" t="s">
        <v>25</v>
      </c>
      <c r="I668">
        <v>2</v>
      </c>
      <c r="J668" t="s">
        <v>29</v>
      </c>
      <c r="K668" s="5">
        <v>0.08</v>
      </c>
      <c r="L668" s="5">
        <v>0.09</v>
      </c>
      <c r="M668" s="6">
        <v>7.0000000000000007E-2</v>
      </c>
      <c r="N668">
        <v>834.2</v>
      </c>
      <c r="O668">
        <v>3761</v>
      </c>
      <c r="P668" t="s">
        <v>26</v>
      </c>
      <c r="Q668" t="s">
        <v>34</v>
      </c>
      <c r="R668">
        <v>3</v>
      </c>
      <c r="S668">
        <v>1</v>
      </c>
      <c r="T668" t="s">
        <v>28</v>
      </c>
      <c r="U668">
        <v>3</v>
      </c>
      <c r="V668">
        <v>2</v>
      </c>
      <c r="W668" t="s">
        <v>37</v>
      </c>
      <c r="X668">
        <v>0</v>
      </c>
      <c r="Y668">
        <v>19</v>
      </c>
      <c r="Z668">
        <v>3</v>
      </c>
      <c r="AA668">
        <v>1</v>
      </c>
      <c r="AB668">
        <v>4</v>
      </c>
      <c r="AC668">
        <v>2</v>
      </c>
    </row>
    <row r="669" spans="1:29" x14ac:dyDescent="0.35">
      <c r="A669">
        <v>41</v>
      </c>
      <c r="B669" t="s">
        <v>25</v>
      </c>
      <c r="C669" t="s">
        <v>39</v>
      </c>
      <c r="D669" s="4">
        <v>2778</v>
      </c>
      <c r="E669">
        <v>7</v>
      </c>
      <c r="F669">
        <v>4</v>
      </c>
      <c r="G669">
        <v>2</v>
      </c>
      <c r="H669" t="s">
        <v>25</v>
      </c>
      <c r="I669">
        <v>2</v>
      </c>
      <c r="J669" t="s">
        <v>29</v>
      </c>
      <c r="K669" s="5">
        <v>0.11</v>
      </c>
      <c r="L669" s="5">
        <v>0.08</v>
      </c>
      <c r="M669" s="6">
        <v>9.999999999999995E-3</v>
      </c>
      <c r="N669">
        <v>555.6</v>
      </c>
      <c r="O669">
        <v>1984</v>
      </c>
      <c r="P669" t="s">
        <v>26</v>
      </c>
      <c r="Q669" t="s">
        <v>34</v>
      </c>
      <c r="R669">
        <v>2</v>
      </c>
      <c r="S669">
        <v>4</v>
      </c>
      <c r="T669" t="s">
        <v>28</v>
      </c>
      <c r="U669">
        <v>1</v>
      </c>
      <c r="V669">
        <v>1</v>
      </c>
      <c r="W669" t="s">
        <v>41</v>
      </c>
      <c r="X669">
        <v>4</v>
      </c>
      <c r="Y669">
        <v>13</v>
      </c>
      <c r="Z669">
        <v>3</v>
      </c>
      <c r="AA669">
        <v>3</v>
      </c>
      <c r="AB669">
        <v>10</v>
      </c>
      <c r="AC669">
        <v>7</v>
      </c>
    </row>
    <row r="670" spans="1:29" x14ac:dyDescent="0.35">
      <c r="A670">
        <v>28</v>
      </c>
      <c r="B670" t="s">
        <v>32</v>
      </c>
      <c r="C670" t="s">
        <v>36</v>
      </c>
      <c r="D670" s="4">
        <v>2377</v>
      </c>
      <c r="E670">
        <v>2</v>
      </c>
      <c r="F670">
        <v>3</v>
      </c>
      <c r="G670">
        <v>3</v>
      </c>
      <c r="H670" t="s">
        <v>32</v>
      </c>
      <c r="I670">
        <v>3</v>
      </c>
      <c r="J670" t="s">
        <v>29</v>
      </c>
      <c r="K670" s="5">
        <v>0.15</v>
      </c>
      <c r="L670" s="5">
        <v>0.11</v>
      </c>
      <c r="M670" s="6">
        <v>7.0000000000000007E-2</v>
      </c>
      <c r="N670">
        <v>475.40000000000003</v>
      </c>
      <c r="O670">
        <v>3825</v>
      </c>
      <c r="P670" t="s">
        <v>26</v>
      </c>
      <c r="Q670" t="s">
        <v>34</v>
      </c>
      <c r="R670">
        <v>9</v>
      </c>
      <c r="S670">
        <v>3</v>
      </c>
      <c r="T670" t="s">
        <v>40</v>
      </c>
      <c r="U670">
        <v>3</v>
      </c>
      <c r="V670">
        <v>1</v>
      </c>
      <c r="W670" t="s">
        <v>41</v>
      </c>
      <c r="X670">
        <v>5</v>
      </c>
      <c r="Y670">
        <v>18</v>
      </c>
      <c r="Z670">
        <v>3</v>
      </c>
      <c r="AA670">
        <v>2</v>
      </c>
      <c r="AB670">
        <v>6</v>
      </c>
      <c r="AC670">
        <v>2</v>
      </c>
    </row>
    <row r="671" spans="1:29" x14ac:dyDescent="0.35">
      <c r="A671">
        <v>39</v>
      </c>
      <c r="B671" t="s">
        <v>25</v>
      </c>
      <c r="C671" t="s">
        <v>39</v>
      </c>
      <c r="D671" s="4">
        <v>2404</v>
      </c>
      <c r="E671">
        <v>2</v>
      </c>
      <c r="F671">
        <v>1</v>
      </c>
      <c r="G671">
        <v>1</v>
      </c>
      <c r="H671" t="s">
        <v>25</v>
      </c>
      <c r="I671">
        <v>4</v>
      </c>
      <c r="J671" t="s">
        <v>35</v>
      </c>
      <c r="K671" s="5">
        <v>0.08</v>
      </c>
      <c r="L671" s="5">
        <v>0.09</v>
      </c>
      <c r="M671" s="6">
        <v>0</v>
      </c>
      <c r="N671">
        <v>480.8</v>
      </c>
      <c r="O671">
        <v>760</v>
      </c>
      <c r="P671" t="s">
        <v>26</v>
      </c>
      <c r="Q671" t="s">
        <v>34</v>
      </c>
      <c r="R671">
        <v>6</v>
      </c>
      <c r="S671">
        <v>3</v>
      </c>
      <c r="T671" t="s">
        <v>40</v>
      </c>
      <c r="U671">
        <v>3</v>
      </c>
      <c r="V671">
        <v>1</v>
      </c>
      <c r="W671" t="s">
        <v>37</v>
      </c>
      <c r="X671">
        <v>7</v>
      </c>
      <c r="Y671">
        <v>21</v>
      </c>
      <c r="Z671">
        <v>4</v>
      </c>
      <c r="AA671">
        <v>4</v>
      </c>
      <c r="AB671">
        <v>8</v>
      </c>
      <c r="AC671">
        <v>2</v>
      </c>
    </row>
    <row r="672" spans="1:29" x14ac:dyDescent="0.35">
      <c r="A672">
        <v>27</v>
      </c>
      <c r="B672" t="s">
        <v>32</v>
      </c>
      <c r="C672" t="s">
        <v>36</v>
      </c>
      <c r="D672" s="4">
        <v>2318</v>
      </c>
      <c r="E672">
        <v>1</v>
      </c>
      <c r="F672">
        <v>3</v>
      </c>
      <c r="G672">
        <v>3</v>
      </c>
      <c r="H672" t="s">
        <v>32</v>
      </c>
      <c r="I672">
        <v>2</v>
      </c>
      <c r="J672" t="s">
        <v>29</v>
      </c>
      <c r="K672" s="5">
        <v>0.12</v>
      </c>
      <c r="L672" s="5">
        <v>0.09</v>
      </c>
      <c r="M672" s="6">
        <v>6.0000000000000012E-2</v>
      </c>
      <c r="N672">
        <v>463.6</v>
      </c>
      <c r="O672">
        <v>929</v>
      </c>
      <c r="P672" t="s">
        <v>26</v>
      </c>
      <c r="Q672" t="s">
        <v>34</v>
      </c>
      <c r="R672">
        <v>4</v>
      </c>
      <c r="S672">
        <v>3</v>
      </c>
      <c r="T672" t="s">
        <v>28</v>
      </c>
      <c r="U672">
        <v>3</v>
      </c>
      <c r="V672">
        <v>1</v>
      </c>
      <c r="W672" t="s">
        <v>31</v>
      </c>
      <c r="X672">
        <v>1</v>
      </c>
      <c r="Y672">
        <v>19</v>
      </c>
      <c r="Z672">
        <v>3</v>
      </c>
      <c r="AA672">
        <v>3</v>
      </c>
      <c r="AB672">
        <v>1</v>
      </c>
      <c r="AC672">
        <v>1</v>
      </c>
    </row>
    <row r="673" spans="1:29" x14ac:dyDescent="0.35">
      <c r="A673">
        <v>34</v>
      </c>
      <c r="B673" t="s">
        <v>32</v>
      </c>
      <c r="C673" t="s">
        <v>39</v>
      </c>
      <c r="D673" s="4">
        <v>2008</v>
      </c>
      <c r="E673">
        <v>1</v>
      </c>
      <c r="F673">
        <v>2</v>
      </c>
      <c r="G673">
        <v>3</v>
      </c>
      <c r="H673" t="s">
        <v>32</v>
      </c>
      <c r="I673">
        <v>2</v>
      </c>
      <c r="J673" t="s">
        <v>35</v>
      </c>
      <c r="K673" s="5">
        <v>0.08</v>
      </c>
      <c r="L673" s="5">
        <v>0.1</v>
      </c>
      <c r="M673" s="6">
        <v>9.999999999999995E-3</v>
      </c>
      <c r="N673">
        <v>401.6</v>
      </c>
      <c r="O673">
        <v>1609</v>
      </c>
      <c r="P673" t="s">
        <v>26</v>
      </c>
      <c r="Q673" t="s">
        <v>34</v>
      </c>
      <c r="R673">
        <v>10</v>
      </c>
      <c r="S673">
        <v>3</v>
      </c>
      <c r="T673" t="s">
        <v>28</v>
      </c>
      <c r="U673">
        <v>3</v>
      </c>
      <c r="V673">
        <v>1</v>
      </c>
      <c r="W673" t="s">
        <v>41</v>
      </c>
      <c r="X673">
        <v>1</v>
      </c>
      <c r="Y673">
        <v>14</v>
      </c>
      <c r="Z673">
        <v>3</v>
      </c>
      <c r="AA673">
        <v>2</v>
      </c>
      <c r="AB673">
        <v>1</v>
      </c>
      <c r="AC673">
        <v>0</v>
      </c>
    </row>
    <row r="674" spans="1:29" x14ac:dyDescent="0.35">
      <c r="A674">
        <v>42</v>
      </c>
      <c r="B674" t="s">
        <v>32</v>
      </c>
      <c r="C674" t="s">
        <v>27</v>
      </c>
      <c r="D674" s="4">
        <v>6244</v>
      </c>
      <c r="E674">
        <v>5</v>
      </c>
      <c r="F674">
        <v>3</v>
      </c>
      <c r="G674">
        <v>3</v>
      </c>
      <c r="H674" t="s">
        <v>32</v>
      </c>
      <c r="I674">
        <v>3</v>
      </c>
      <c r="J674" t="s">
        <v>29</v>
      </c>
      <c r="K674" s="5">
        <v>0.15</v>
      </c>
      <c r="L674" s="5">
        <v>0.11</v>
      </c>
      <c r="M674" s="6">
        <v>3.0000000000000013E-2</v>
      </c>
      <c r="N674">
        <v>1248.8000000000002</v>
      </c>
      <c r="O674">
        <v>4208</v>
      </c>
      <c r="P674" t="s">
        <v>26</v>
      </c>
      <c r="Q674" t="s">
        <v>27</v>
      </c>
      <c r="R674">
        <v>14</v>
      </c>
      <c r="S674">
        <v>2</v>
      </c>
      <c r="T674" t="s">
        <v>40</v>
      </c>
      <c r="U674">
        <v>2</v>
      </c>
      <c r="V674">
        <v>2</v>
      </c>
      <c r="W674" t="s">
        <v>31</v>
      </c>
      <c r="X674">
        <v>7</v>
      </c>
      <c r="Y674">
        <v>17</v>
      </c>
      <c r="Z674">
        <v>3</v>
      </c>
      <c r="AA674">
        <v>1</v>
      </c>
      <c r="AB674">
        <v>10</v>
      </c>
      <c r="AC674">
        <v>4</v>
      </c>
    </row>
    <row r="675" spans="1:29" x14ac:dyDescent="0.35">
      <c r="A675">
        <v>33</v>
      </c>
      <c r="B675" t="s">
        <v>32</v>
      </c>
      <c r="C675" t="s">
        <v>36</v>
      </c>
      <c r="D675" s="4">
        <v>2799</v>
      </c>
      <c r="E675">
        <v>3</v>
      </c>
      <c r="F675">
        <v>1</v>
      </c>
      <c r="G675">
        <v>3</v>
      </c>
      <c r="H675" t="s">
        <v>25</v>
      </c>
      <c r="I675">
        <v>3</v>
      </c>
      <c r="J675" t="s">
        <v>35</v>
      </c>
      <c r="K675" s="5">
        <v>0.12</v>
      </c>
      <c r="L675" s="5">
        <v>0.11</v>
      </c>
      <c r="M675" s="6">
        <v>7.0000000000000007E-2</v>
      </c>
      <c r="N675">
        <v>559.80000000000007</v>
      </c>
      <c r="O675">
        <v>4304</v>
      </c>
      <c r="P675" t="s">
        <v>26</v>
      </c>
      <c r="Q675" t="s">
        <v>34</v>
      </c>
      <c r="R675">
        <v>1</v>
      </c>
      <c r="S675">
        <v>4</v>
      </c>
      <c r="T675" t="s">
        <v>38</v>
      </c>
      <c r="U675">
        <v>2</v>
      </c>
      <c r="V675">
        <v>1</v>
      </c>
      <c r="W675" t="s">
        <v>31</v>
      </c>
      <c r="X675">
        <v>3</v>
      </c>
      <c r="Y675">
        <v>11</v>
      </c>
      <c r="Z675">
        <v>3</v>
      </c>
      <c r="AA675">
        <v>2</v>
      </c>
      <c r="AB675">
        <v>6</v>
      </c>
      <c r="AC675">
        <v>2</v>
      </c>
    </row>
    <row r="676" spans="1:29" x14ac:dyDescent="0.35">
      <c r="A676">
        <v>58</v>
      </c>
      <c r="B676" t="s">
        <v>32</v>
      </c>
      <c r="C676" t="s">
        <v>43</v>
      </c>
      <c r="D676" s="4">
        <v>10552</v>
      </c>
      <c r="E676">
        <v>6</v>
      </c>
      <c r="F676">
        <v>2</v>
      </c>
      <c r="G676">
        <v>3</v>
      </c>
      <c r="H676" t="s">
        <v>25</v>
      </c>
      <c r="I676">
        <v>3</v>
      </c>
      <c r="J676" t="s">
        <v>29</v>
      </c>
      <c r="K676" s="5">
        <v>0.1</v>
      </c>
      <c r="L676" s="5">
        <v>0.1</v>
      </c>
      <c r="M676" s="6">
        <v>0.06</v>
      </c>
      <c r="N676">
        <v>2110.4</v>
      </c>
      <c r="O676">
        <v>4223</v>
      </c>
      <c r="P676" t="s">
        <v>26</v>
      </c>
      <c r="Q676" t="s">
        <v>34</v>
      </c>
      <c r="R676">
        <v>5</v>
      </c>
      <c r="S676">
        <v>3</v>
      </c>
      <c r="T676" t="s">
        <v>49</v>
      </c>
      <c r="U676">
        <v>2</v>
      </c>
      <c r="V676">
        <v>3</v>
      </c>
      <c r="W676" t="s">
        <v>41</v>
      </c>
      <c r="X676">
        <v>2</v>
      </c>
      <c r="Y676">
        <v>13</v>
      </c>
      <c r="Z676">
        <v>3</v>
      </c>
      <c r="AA676">
        <v>4</v>
      </c>
      <c r="AB676">
        <v>24</v>
      </c>
      <c r="AC676">
        <v>0</v>
      </c>
    </row>
    <row r="677" spans="1:29" x14ac:dyDescent="0.35">
      <c r="A677">
        <v>31</v>
      </c>
      <c r="B677" t="s">
        <v>32</v>
      </c>
      <c r="C677" t="s">
        <v>46</v>
      </c>
      <c r="D677" s="4">
        <v>2329</v>
      </c>
      <c r="E677">
        <v>7</v>
      </c>
      <c r="F677">
        <v>3</v>
      </c>
      <c r="G677">
        <v>4</v>
      </c>
      <c r="H677" t="s">
        <v>32</v>
      </c>
      <c r="I677">
        <v>2</v>
      </c>
      <c r="J677" t="s">
        <v>35</v>
      </c>
      <c r="K677" s="5">
        <v>0.13</v>
      </c>
      <c r="L677" s="5">
        <v>7.0000000000000007E-2</v>
      </c>
      <c r="M677" s="6">
        <v>2.0000000000000004E-2</v>
      </c>
      <c r="N677">
        <v>465.8</v>
      </c>
      <c r="O677">
        <v>1671</v>
      </c>
      <c r="P677" t="s">
        <v>26</v>
      </c>
      <c r="Q677" t="s">
        <v>27</v>
      </c>
      <c r="R677">
        <v>7</v>
      </c>
      <c r="S677">
        <v>4</v>
      </c>
      <c r="T677" t="s">
        <v>28</v>
      </c>
      <c r="U677">
        <v>2</v>
      </c>
      <c r="V677">
        <v>1</v>
      </c>
      <c r="W677" t="s">
        <v>37</v>
      </c>
      <c r="X677">
        <v>3</v>
      </c>
      <c r="Y677">
        <v>15</v>
      </c>
      <c r="Z677">
        <v>3</v>
      </c>
      <c r="AA677">
        <v>2</v>
      </c>
      <c r="AB677">
        <v>13</v>
      </c>
      <c r="AC677">
        <v>7</v>
      </c>
    </row>
    <row r="678" spans="1:29" x14ac:dyDescent="0.35">
      <c r="A678">
        <v>35</v>
      </c>
      <c r="B678" t="s">
        <v>32</v>
      </c>
      <c r="C678" t="s">
        <v>43</v>
      </c>
      <c r="D678" s="4">
        <v>4014</v>
      </c>
      <c r="E678">
        <v>10</v>
      </c>
      <c r="F678">
        <v>4</v>
      </c>
      <c r="G678">
        <v>1</v>
      </c>
      <c r="H678" t="s">
        <v>25</v>
      </c>
      <c r="I678">
        <v>4</v>
      </c>
      <c r="J678" t="s">
        <v>29</v>
      </c>
      <c r="K678" s="5">
        <v>0.11</v>
      </c>
      <c r="L678" s="5">
        <v>0.08</v>
      </c>
      <c r="M678" s="6">
        <v>1.0000000000000009E-2</v>
      </c>
      <c r="N678">
        <v>802.80000000000007</v>
      </c>
      <c r="O678">
        <v>4097</v>
      </c>
      <c r="P678" t="s">
        <v>26</v>
      </c>
      <c r="Q678" t="s">
        <v>34</v>
      </c>
      <c r="R678">
        <v>21</v>
      </c>
      <c r="S678">
        <v>1</v>
      </c>
      <c r="T678" t="s">
        <v>28</v>
      </c>
      <c r="U678">
        <v>3</v>
      </c>
      <c r="V678">
        <v>2</v>
      </c>
      <c r="W678" t="s">
        <v>37</v>
      </c>
      <c r="X678">
        <v>1</v>
      </c>
      <c r="Y678">
        <v>25</v>
      </c>
      <c r="Z678">
        <v>4</v>
      </c>
      <c r="AA678">
        <v>4</v>
      </c>
      <c r="AB678">
        <v>10</v>
      </c>
      <c r="AC678">
        <v>6</v>
      </c>
    </row>
    <row r="679" spans="1:29" x14ac:dyDescent="0.35">
      <c r="A679">
        <v>49</v>
      </c>
      <c r="B679" t="s">
        <v>32</v>
      </c>
      <c r="C679" t="s">
        <v>39</v>
      </c>
      <c r="D679" s="4">
        <v>7403</v>
      </c>
      <c r="E679">
        <v>26</v>
      </c>
      <c r="F679">
        <v>2</v>
      </c>
      <c r="G679">
        <v>2</v>
      </c>
      <c r="H679" t="s">
        <v>32</v>
      </c>
      <c r="I679">
        <v>1</v>
      </c>
      <c r="J679" t="s">
        <v>29</v>
      </c>
      <c r="K679" s="5">
        <v>0.14000000000000001</v>
      </c>
      <c r="L679" s="5">
        <v>0.09</v>
      </c>
      <c r="M679" s="6">
        <v>1.0000000000000009E-2</v>
      </c>
      <c r="N679">
        <v>1480.6000000000001</v>
      </c>
      <c r="O679">
        <v>4761</v>
      </c>
      <c r="P679" t="s">
        <v>26</v>
      </c>
      <c r="Q679" t="s">
        <v>34</v>
      </c>
      <c r="R679">
        <v>8</v>
      </c>
      <c r="S679">
        <v>2</v>
      </c>
      <c r="T679" t="s">
        <v>38</v>
      </c>
      <c r="U679">
        <v>3</v>
      </c>
      <c r="V679">
        <v>3</v>
      </c>
      <c r="W679" t="s">
        <v>37</v>
      </c>
      <c r="X679">
        <v>4</v>
      </c>
      <c r="Y679">
        <v>11</v>
      </c>
      <c r="Z679">
        <v>3</v>
      </c>
      <c r="AA679">
        <v>3</v>
      </c>
      <c r="AB679">
        <v>29</v>
      </c>
      <c r="AC679">
        <v>9</v>
      </c>
    </row>
    <row r="680" spans="1:29" x14ac:dyDescent="0.35">
      <c r="A680">
        <v>48</v>
      </c>
      <c r="B680" t="s">
        <v>32</v>
      </c>
      <c r="C680" t="s">
        <v>36</v>
      </c>
      <c r="D680" s="4">
        <v>2259</v>
      </c>
      <c r="E680">
        <v>0</v>
      </c>
      <c r="F680">
        <v>3</v>
      </c>
      <c r="G680">
        <v>2</v>
      </c>
      <c r="H680" t="s">
        <v>32</v>
      </c>
      <c r="I680">
        <v>4</v>
      </c>
      <c r="J680" t="s">
        <v>35</v>
      </c>
      <c r="K680" s="5">
        <v>0.14000000000000001</v>
      </c>
      <c r="L680" s="5">
        <v>0.1</v>
      </c>
      <c r="M680" s="6">
        <v>3.9999999999999994E-2</v>
      </c>
      <c r="N680">
        <v>451.8</v>
      </c>
      <c r="O680">
        <v>932</v>
      </c>
      <c r="P680" t="s">
        <v>26</v>
      </c>
      <c r="Q680" t="s">
        <v>34</v>
      </c>
      <c r="R680">
        <v>20</v>
      </c>
      <c r="S680">
        <v>4</v>
      </c>
      <c r="T680" t="s">
        <v>40</v>
      </c>
      <c r="U680">
        <v>3</v>
      </c>
      <c r="V680">
        <v>1</v>
      </c>
      <c r="W680" t="s">
        <v>37</v>
      </c>
      <c r="X680">
        <v>4</v>
      </c>
      <c r="Y680">
        <v>17</v>
      </c>
      <c r="Z680">
        <v>3</v>
      </c>
      <c r="AA680">
        <v>1</v>
      </c>
      <c r="AB680">
        <v>13</v>
      </c>
      <c r="AC680">
        <v>0</v>
      </c>
    </row>
    <row r="681" spans="1:29" x14ac:dyDescent="0.35">
      <c r="A681">
        <v>31</v>
      </c>
      <c r="B681" t="s">
        <v>32</v>
      </c>
      <c r="C681" t="s">
        <v>27</v>
      </c>
      <c r="D681" s="4">
        <v>6932</v>
      </c>
      <c r="E681">
        <v>9</v>
      </c>
      <c r="F681">
        <v>3</v>
      </c>
      <c r="G681">
        <v>2</v>
      </c>
      <c r="H681" t="s">
        <v>32</v>
      </c>
      <c r="I681">
        <v>4</v>
      </c>
      <c r="J681" t="s">
        <v>29</v>
      </c>
      <c r="K681" s="5">
        <v>0.08</v>
      </c>
      <c r="L681" s="5">
        <v>0.08</v>
      </c>
      <c r="M681" s="6">
        <v>0</v>
      </c>
      <c r="N681">
        <v>1386.4</v>
      </c>
      <c r="O681">
        <v>2638</v>
      </c>
      <c r="P681" t="s">
        <v>44</v>
      </c>
      <c r="Q681" t="s">
        <v>27</v>
      </c>
      <c r="R681">
        <v>20</v>
      </c>
      <c r="S681">
        <v>2</v>
      </c>
      <c r="T681" t="s">
        <v>48</v>
      </c>
      <c r="U681">
        <v>3</v>
      </c>
      <c r="V681">
        <v>2</v>
      </c>
      <c r="W681" t="s">
        <v>37</v>
      </c>
      <c r="X681">
        <v>1</v>
      </c>
      <c r="Y681">
        <v>13</v>
      </c>
      <c r="Z681">
        <v>3</v>
      </c>
      <c r="AA681">
        <v>4</v>
      </c>
      <c r="AB681">
        <v>9</v>
      </c>
      <c r="AC681">
        <v>8</v>
      </c>
    </row>
    <row r="682" spans="1:29" x14ac:dyDescent="0.35">
      <c r="A682">
        <v>36</v>
      </c>
      <c r="B682" t="s">
        <v>32</v>
      </c>
      <c r="C682" t="s">
        <v>36</v>
      </c>
      <c r="D682" s="4">
        <v>4678</v>
      </c>
      <c r="E682">
        <v>6</v>
      </c>
      <c r="F682">
        <v>4</v>
      </c>
      <c r="G682">
        <v>3</v>
      </c>
      <c r="H682" t="s">
        <v>32</v>
      </c>
      <c r="I682">
        <v>2</v>
      </c>
      <c r="J682" t="s">
        <v>35</v>
      </c>
      <c r="K682" s="5">
        <v>0.1</v>
      </c>
      <c r="L682" s="5">
        <v>0.09</v>
      </c>
      <c r="M682" s="6">
        <v>7.0000000000000007E-2</v>
      </c>
      <c r="N682">
        <v>935.6</v>
      </c>
      <c r="O682">
        <v>3447</v>
      </c>
      <c r="P682" t="s">
        <v>26</v>
      </c>
      <c r="Q682" t="s">
        <v>34</v>
      </c>
      <c r="R682">
        <v>7</v>
      </c>
      <c r="S682">
        <v>4</v>
      </c>
      <c r="T682" t="s">
        <v>38</v>
      </c>
      <c r="U682">
        <v>3</v>
      </c>
      <c r="V682">
        <v>1</v>
      </c>
      <c r="W682" t="s">
        <v>31</v>
      </c>
      <c r="X682">
        <v>2</v>
      </c>
      <c r="Y682">
        <v>18</v>
      </c>
      <c r="Z682">
        <v>3</v>
      </c>
      <c r="AA682">
        <v>3</v>
      </c>
      <c r="AB682">
        <v>8</v>
      </c>
      <c r="AC682">
        <v>2</v>
      </c>
    </row>
    <row r="683" spans="1:29" x14ac:dyDescent="0.35">
      <c r="A683">
        <v>38</v>
      </c>
      <c r="B683" t="s">
        <v>32</v>
      </c>
      <c r="C683" t="s">
        <v>63</v>
      </c>
      <c r="D683" s="4">
        <v>13582</v>
      </c>
      <c r="E683">
        <v>15</v>
      </c>
      <c r="F683">
        <v>1</v>
      </c>
      <c r="G683">
        <v>3</v>
      </c>
      <c r="H683" t="s">
        <v>32</v>
      </c>
      <c r="I683">
        <v>4</v>
      </c>
      <c r="J683" t="s">
        <v>29</v>
      </c>
      <c r="K683" s="5">
        <v>0.11</v>
      </c>
      <c r="L683" s="5">
        <v>7.0000000000000007E-2</v>
      </c>
      <c r="M683" s="6">
        <v>0</v>
      </c>
      <c r="N683">
        <v>2716.4</v>
      </c>
      <c r="O683">
        <v>1030</v>
      </c>
      <c r="P683" t="s">
        <v>26</v>
      </c>
      <c r="Q683" t="s">
        <v>34</v>
      </c>
      <c r="R683">
        <v>1</v>
      </c>
      <c r="S683">
        <v>3</v>
      </c>
      <c r="T683" t="s">
        <v>49</v>
      </c>
      <c r="U683">
        <v>3</v>
      </c>
      <c r="V683">
        <v>3</v>
      </c>
      <c r="W683" t="s">
        <v>37</v>
      </c>
      <c r="X683">
        <v>1</v>
      </c>
      <c r="Y683">
        <v>13</v>
      </c>
      <c r="Z683">
        <v>3</v>
      </c>
      <c r="AA683">
        <v>2</v>
      </c>
      <c r="AB683">
        <v>15</v>
      </c>
      <c r="AC683">
        <v>12</v>
      </c>
    </row>
    <row r="684" spans="1:29" x14ac:dyDescent="0.35">
      <c r="A684">
        <v>32</v>
      </c>
      <c r="B684" t="s">
        <v>32</v>
      </c>
      <c r="C684" t="s">
        <v>39</v>
      </c>
      <c r="D684" s="4">
        <v>2332</v>
      </c>
      <c r="E684">
        <v>3</v>
      </c>
      <c r="F684">
        <v>2</v>
      </c>
      <c r="G684">
        <v>3</v>
      </c>
      <c r="H684" t="s">
        <v>32</v>
      </c>
      <c r="I684">
        <v>3</v>
      </c>
      <c r="J684" t="s">
        <v>29</v>
      </c>
      <c r="K684" s="5">
        <v>0.08</v>
      </c>
      <c r="L684" s="5">
        <v>7.0000000000000007E-2</v>
      </c>
      <c r="M684" s="6">
        <v>7.0000000000000007E-2</v>
      </c>
      <c r="N684">
        <v>466.40000000000003</v>
      </c>
      <c r="O684">
        <v>545</v>
      </c>
      <c r="P684" t="s">
        <v>44</v>
      </c>
      <c r="Q684" t="s">
        <v>34</v>
      </c>
      <c r="R684">
        <v>1</v>
      </c>
      <c r="S684">
        <v>3</v>
      </c>
      <c r="T684" t="s">
        <v>28</v>
      </c>
      <c r="U684">
        <v>2</v>
      </c>
      <c r="V684">
        <v>1</v>
      </c>
      <c r="W684" t="s">
        <v>37</v>
      </c>
      <c r="X684">
        <v>6</v>
      </c>
      <c r="Y684">
        <v>20</v>
      </c>
      <c r="Z684">
        <v>4</v>
      </c>
      <c r="AA684">
        <v>3</v>
      </c>
      <c r="AB684">
        <v>5</v>
      </c>
      <c r="AC684">
        <v>0</v>
      </c>
    </row>
    <row r="685" spans="1:29" x14ac:dyDescent="0.35">
      <c r="A685">
        <v>25</v>
      </c>
      <c r="B685" t="s">
        <v>25</v>
      </c>
      <c r="C685" t="s">
        <v>46</v>
      </c>
      <c r="D685" s="4">
        <v>2413</v>
      </c>
      <c r="E685">
        <v>1</v>
      </c>
      <c r="F685">
        <v>2</v>
      </c>
      <c r="G685">
        <v>3</v>
      </c>
      <c r="H685" t="s">
        <v>25</v>
      </c>
      <c r="I685">
        <v>3</v>
      </c>
      <c r="J685" t="s">
        <v>35</v>
      </c>
      <c r="K685" s="5">
        <v>0.08</v>
      </c>
      <c r="L685" s="5">
        <v>0.11</v>
      </c>
      <c r="M685" s="6">
        <v>3.9999999999999994E-2</v>
      </c>
      <c r="N685">
        <v>482.6</v>
      </c>
      <c r="O685">
        <v>4880</v>
      </c>
      <c r="P685" t="s">
        <v>26</v>
      </c>
      <c r="Q685" t="s">
        <v>27</v>
      </c>
      <c r="R685">
        <v>19</v>
      </c>
      <c r="S685">
        <v>2</v>
      </c>
      <c r="T685" t="s">
        <v>48</v>
      </c>
      <c r="U685">
        <v>2</v>
      </c>
      <c r="V685">
        <v>1</v>
      </c>
      <c r="W685" t="s">
        <v>37</v>
      </c>
      <c r="X685">
        <v>1</v>
      </c>
      <c r="Y685">
        <v>18</v>
      </c>
      <c r="Z685">
        <v>3</v>
      </c>
      <c r="AA685">
        <v>3</v>
      </c>
      <c r="AB685">
        <v>1</v>
      </c>
      <c r="AC685">
        <v>0</v>
      </c>
    </row>
    <row r="686" spans="1:29" x14ac:dyDescent="0.35">
      <c r="A686">
        <v>40</v>
      </c>
      <c r="B686" t="s">
        <v>32</v>
      </c>
      <c r="C686" t="s">
        <v>27</v>
      </c>
      <c r="D686" s="4">
        <v>9705</v>
      </c>
      <c r="E686">
        <v>1</v>
      </c>
      <c r="F686">
        <v>2</v>
      </c>
      <c r="G686">
        <v>2</v>
      </c>
      <c r="H686" t="s">
        <v>32</v>
      </c>
      <c r="I686">
        <v>1</v>
      </c>
      <c r="J686" t="s">
        <v>35</v>
      </c>
      <c r="K686" s="5">
        <v>0.12</v>
      </c>
      <c r="L686" s="5">
        <v>7.0000000000000007E-2</v>
      </c>
      <c r="M686" s="6">
        <v>0.05</v>
      </c>
      <c r="N686">
        <v>1941</v>
      </c>
      <c r="O686">
        <v>2505</v>
      </c>
      <c r="P686" t="s">
        <v>26</v>
      </c>
      <c r="Q686" t="s">
        <v>27</v>
      </c>
      <c r="R686">
        <v>10</v>
      </c>
      <c r="S686">
        <v>4</v>
      </c>
      <c r="T686" t="s">
        <v>48</v>
      </c>
      <c r="U686">
        <v>2</v>
      </c>
      <c r="V686">
        <v>3</v>
      </c>
      <c r="W686" t="s">
        <v>41</v>
      </c>
      <c r="X686">
        <v>2</v>
      </c>
      <c r="Y686">
        <v>12</v>
      </c>
      <c r="Z686">
        <v>3</v>
      </c>
      <c r="AA686">
        <v>2</v>
      </c>
      <c r="AB686">
        <v>11</v>
      </c>
      <c r="AC686">
        <v>0</v>
      </c>
    </row>
    <row r="687" spans="1:29" x14ac:dyDescent="0.35">
      <c r="A687">
        <v>26</v>
      </c>
      <c r="B687" t="s">
        <v>32</v>
      </c>
      <c r="C687" t="s">
        <v>27</v>
      </c>
      <c r="D687" s="4">
        <v>4294</v>
      </c>
      <c r="E687">
        <v>7</v>
      </c>
      <c r="F687">
        <v>1</v>
      </c>
      <c r="G687">
        <v>3</v>
      </c>
      <c r="H687" t="s">
        <v>32</v>
      </c>
      <c r="I687">
        <v>3</v>
      </c>
      <c r="J687" t="s">
        <v>35</v>
      </c>
      <c r="K687" s="5">
        <v>0.11</v>
      </c>
      <c r="L687" s="5">
        <v>0.1</v>
      </c>
      <c r="M687" s="6">
        <v>-2.0000000000000004E-2</v>
      </c>
      <c r="N687">
        <v>858.80000000000007</v>
      </c>
      <c r="O687">
        <v>4693</v>
      </c>
      <c r="P687" t="s">
        <v>33</v>
      </c>
      <c r="Q687" t="s">
        <v>27</v>
      </c>
      <c r="R687">
        <v>1</v>
      </c>
      <c r="S687">
        <v>3</v>
      </c>
      <c r="T687" t="s">
        <v>40</v>
      </c>
      <c r="U687">
        <v>2</v>
      </c>
      <c r="V687">
        <v>2</v>
      </c>
      <c r="W687" t="s">
        <v>31</v>
      </c>
      <c r="X687">
        <v>1</v>
      </c>
      <c r="Y687">
        <v>12</v>
      </c>
      <c r="Z687">
        <v>3</v>
      </c>
      <c r="AA687">
        <v>2</v>
      </c>
      <c r="AB687">
        <v>7</v>
      </c>
      <c r="AC687">
        <v>7</v>
      </c>
    </row>
    <row r="688" spans="1:29" x14ac:dyDescent="0.35">
      <c r="A688">
        <v>41</v>
      </c>
      <c r="B688" t="s">
        <v>32</v>
      </c>
      <c r="C688" t="s">
        <v>39</v>
      </c>
      <c r="D688" s="4">
        <v>4721</v>
      </c>
      <c r="E688">
        <v>18</v>
      </c>
      <c r="F688">
        <v>1</v>
      </c>
      <c r="G688">
        <v>3</v>
      </c>
      <c r="H688" t="s">
        <v>25</v>
      </c>
      <c r="I688">
        <v>4</v>
      </c>
      <c r="J688" t="s">
        <v>35</v>
      </c>
      <c r="K688" s="5">
        <v>0.13</v>
      </c>
      <c r="L688" s="5">
        <v>0.11</v>
      </c>
      <c r="M688" s="6">
        <v>0.03</v>
      </c>
      <c r="N688">
        <v>944.2</v>
      </c>
      <c r="O688">
        <v>1482</v>
      </c>
      <c r="P688" t="s">
        <v>26</v>
      </c>
      <c r="Q688" t="s">
        <v>34</v>
      </c>
      <c r="R688">
        <v>6</v>
      </c>
      <c r="S688">
        <v>3</v>
      </c>
      <c r="T688" t="s">
        <v>40</v>
      </c>
      <c r="U688">
        <v>3</v>
      </c>
      <c r="V688">
        <v>1</v>
      </c>
      <c r="W688" t="s">
        <v>31</v>
      </c>
      <c r="X688">
        <v>2</v>
      </c>
      <c r="Y688">
        <v>13</v>
      </c>
      <c r="Z688">
        <v>3</v>
      </c>
      <c r="AA688">
        <v>3</v>
      </c>
      <c r="AB688">
        <v>20</v>
      </c>
      <c r="AC688">
        <v>13</v>
      </c>
    </row>
    <row r="689" spans="1:29" x14ac:dyDescent="0.35">
      <c r="A689">
        <v>36</v>
      </c>
      <c r="B689" t="s">
        <v>32</v>
      </c>
      <c r="C689" t="s">
        <v>39</v>
      </c>
      <c r="D689" s="4">
        <v>2519</v>
      </c>
      <c r="E689">
        <v>11</v>
      </c>
      <c r="F689">
        <v>3</v>
      </c>
      <c r="G689">
        <v>3</v>
      </c>
      <c r="H689" t="s">
        <v>32</v>
      </c>
      <c r="I689">
        <v>3</v>
      </c>
      <c r="J689" t="s">
        <v>35</v>
      </c>
      <c r="K689" s="5">
        <v>0.13</v>
      </c>
      <c r="L689" s="5">
        <v>0.08</v>
      </c>
      <c r="M689" s="6">
        <v>0</v>
      </c>
      <c r="N689">
        <v>503.8</v>
      </c>
      <c r="O689">
        <v>4150</v>
      </c>
      <c r="P689" t="s">
        <v>26</v>
      </c>
      <c r="Q689" t="s">
        <v>34</v>
      </c>
      <c r="R689">
        <v>2</v>
      </c>
      <c r="S689">
        <v>4</v>
      </c>
      <c r="T689" t="s">
        <v>40</v>
      </c>
      <c r="U689">
        <v>3</v>
      </c>
      <c r="V689">
        <v>1</v>
      </c>
      <c r="W689" t="s">
        <v>31</v>
      </c>
      <c r="X689">
        <v>4</v>
      </c>
      <c r="Y689">
        <v>21</v>
      </c>
      <c r="Z689">
        <v>4</v>
      </c>
      <c r="AA689">
        <v>3</v>
      </c>
      <c r="AB689">
        <v>16</v>
      </c>
      <c r="AC689">
        <v>8</v>
      </c>
    </row>
    <row r="690" spans="1:29" x14ac:dyDescent="0.35">
      <c r="A690">
        <v>19</v>
      </c>
      <c r="B690" t="s">
        <v>25</v>
      </c>
      <c r="C690" t="s">
        <v>46</v>
      </c>
      <c r="D690" s="4">
        <v>2121</v>
      </c>
      <c r="E690">
        <v>1</v>
      </c>
      <c r="F690">
        <v>2</v>
      </c>
      <c r="G690">
        <v>4</v>
      </c>
      <c r="H690" t="s">
        <v>25</v>
      </c>
      <c r="I690">
        <v>4</v>
      </c>
      <c r="J690" t="s">
        <v>35</v>
      </c>
      <c r="K690" s="5">
        <v>0.09</v>
      </c>
      <c r="L690" s="5">
        <v>0.09</v>
      </c>
      <c r="M690" s="6">
        <v>2.0000000000000004E-2</v>
      </c>
      <c r="N690">
        <v>424.20000000000005</v>
      </c>
      <c r="O690">
        <v>3644</v>
      </c>
      <c r="P690" t="s">
        <v>26</v>
      </c>
      <c r="Q690" t="s">
        <v>27</v>
      </c>
      <c r="R690">
        <v>21</v>
      </c>
      <c r="S690">
        <v>3</v>
      </c>
      <c r="T690" t="s">
        <v>38</v>
      </c>
      <c r="U690">
        <v>2</v>
      </c>
      <c r="V690">
        <v>1</v>
      </c>
      <c r="W690" t="s">
        <v>31</v>
      </c>
      <c r="X690">
        <v>1</v>
      </c>
      <c r="Y690">
        <v>13</v>
      </c>
      <c r="Z690">
        <v>3</v>
      </c>
      <c r="AA690">
        <v>2</v>
      </c>
      <c r="AB690">
        <v>1</v>
      </c>
      <c r="AC690">
        <v>0</v>
      </c>
    </row>
    <row r="691" spans="1:29" x14ac:dyDescent="0.35">
      <c r="A691">
        <v>20</v>
      </c>
      <c r="B691" t="s">
        <v>25</v>
      </c>
      <c r="C691" t="s">
        <v>39</v>
      </c>
      <c r="D691" s="4">
        <v>2973</v>
      </c>
      <c r="E691">
        <v>1</v>
      </c>
      <c r="F691">
        <v>1</v>
      </c>
      <c r="G691">
        <v>3</v>
      </c>
      <c r="H691" t="s">
        <v>32</v>
      </c>
      <c r="I691">
        <v>1</v>
      </c>
      <c r="J691" t="s">
        <v>35</v>
      </c>
      <c r="K691" s="5">
        <v>0.11</v>
      </c>
      <c r="L691" s="5">
        <v>0.1</v>
      </c>
      <c r="M691" s="6">
        <v>9.999999999999995E-3</v>
      </c>
      <c r="N691">
        <v>594.6</v>
      </c>
      <c r="O691">
        <v>1115</v>
      </c>
      <c r="P691" t="s">
        <v>26</v>
      </c>
      <c r="Q691" t="s">
        <v>34</v>
      </c>
      <c r="R691">
        <v>4</v>
      </c>
      <c r="S691">
        <v>3</v>
      </c>
      <c r="T691" t="s">
        <v>49</v>
      </c>
      <c r="U691">
        <v>3</v>
      </c>
      <c r="V691">
        <v>1</v>
      </c>
      <c r="W691" t="s">
        <v>31</v>
      </c>
      <c r="X691">
        <v>1</v>
      </c>
      <c r="Y691">
        <v>19</v>
      </c>
      <c r="Z691">
        <v>3</v>
      </c>
      <c r="AA691">
        <v>2</v>
      </c>
      <c r="AB691">
        <v>1</v>
      </c>
      <c r="AC691">
        <v>0</v>
      </c>
    </row>
    <row r="692" spans="1:29" x14ac:dyDescent="0.35">
      <c r="A692">
        <v>31</v>
      </c>
      <c r="B692" t="s">
        <v>32</v>
      </c>
      <c r="C692" t="s">
        <v>43</v>
      </c>
      <c r="D692" s="4">
        <v>5855</v>
      </c>
      <c r="E692">
        <v>9</v>
      </c>
      <c r="F692">
        <v>4</v>
      </c>
      <c r="G692">
        <v>1</v>
      </c>
      <c r="H692" t="s">
        <v>25</v>
      </c>
      <c r="I692">
        <v>4</v>
      </c>
      <c r="J692" t="s">
        <v>29</v>
      </c>
      <c r="K692" s="5">
        <v>0.1</v>
      </c>
      <c r="L692" s="5">
        <v>0.1</v>
      </c>
      <c r="M692" s="6">
        <v>0</v>
      </c>
      <c r="N692">
        <v>1171</v>
      </c>
      <c r="O692">
        <v>2269</v>
      </c>
      <c r="P692" t="s">
        <v>26</v>
      </c>
      <c r="Q692" t="s">
        <v>34</v>
      </c>
      <c r="R692">
        <v>12</v>
      </c>
      <c r="S692">
        <v>3</v>
      </c>
      <c r="T692" t="s">
        <v>40</v>
      </c>
      <c r="U692">
        <v>3</v>
      </c>
      <c r="V692">
        <v>2</v>
      </c>
      <c r="W692" t="s">
        <v>37</v>
      </c>
      <c r="X692">
        <v>0</v>
      </c>
      <c r="Y692">
        <v>11</v>
      </c>
      <c r="Z692">
        <v>3</v>
      </c>
      <c r="AA692">
        <v>3</v>
      </c>
      <c r="AB692">
        <v>10</v>
      </c>
      <c r="AC692">
        <v>7</v>
      </c>
    </row>
    <row r="693" spans="1:29" x14ac:dyDescent="0.35">
      <c r="A693">
        <v>40</v>
      </c>
      <c r="B693" t="s">
        <v>32</v>
      </c>
      <c r="C693" t="s">
        <v>36</v>
      </c>
      <c r="D693" s="4">
        <v>3617</v>
      </c>
      <c r="E693">
        <v>1</v>
      </c>
      <c r="F693">
        <v>2</v>
      </c>
      <c r="G693">
        <v>3</v>
      </c>
      <c r="H693" t="s">
        <v>25</v>
      </c>
      <c r="I693">
        <v>4</v>
      </c>
      <c r="J693" t="s">
        <v>35</v>
      </c>
      <c r="K693" s="5">
        <v>0.15</v>
      </c>
      <c r="L693" s="5">
        <v>7.0000000000000007E-2</v>
      </c>
      <c r="M693" s="6">
        <v>7.9999999999999988E-2</v>
      </c>
      <c r="N693">
        <v>723.40000000000009</v>
      </c>
      <c r="O693">
        <v>3791</v>
      </c>
      <c r="P693" t="s">
        <v>33</v>
      </c>
      <c r="Q693" t="s">
        <v>34</v>
      </c>
      <c r="R693">
        <v>9</v>
      </c>
      <c r="S693">
        <v>4</v>
      </c>
      <c r="T693" t="s">
        <v>40</v>
      </c>
      <c r="U693">
        <v>3</v>
      </c>
      <c r="V693">
        <v>1</v>
      </c>
      <c r="W693" t="s">
        <v>41</v>
      </c>
      <c r="X693">
        <v>8</v>
      </c>
      <c r="Y693">
        <v>14</v>
      </c>
      <c r="Z693">
        <v>3</v>
      </c>
      <c r="AA693">
        <v>4</v>
      </c>
      <c r="AB693">
        <v>3</v>
      </c>
      <c r="AC693">
        <v>1</v>
      </c>
    </row>
    <row r="694" spans="1:29" x14ac:dyDescent="0.35">
      <c r="A694">
        <v>32</v>
      </c>
      <c r="B694" t="s">
        <v>32</v>
      </c>
      <c r="C694" t="s">
        <v>42</v>
      </c>
      <c r="D694" s="4">
        <v>6725</v>
      </c>
      <c r="E694">
        <v>8</v>
      </c>
      <c r="F694">
        <v>1</v>
      </c>
      <c r="G694">
        <v>4</v>
      </c>
      <c r="H694" t="s">
        <v>32</v>
      </c>
      <c r="I694">
        <v>3</v>
      </c>
      <c r="J694" t="s">
        <v>29</v>
      </c>
      <c r="K694" s="5">
        <v>0.08</v>
      </c>
      <c r="L694" s="5">
        <v>0.11</v>
      </c>
      <c r="M694" s="6">
        <v>4.0000000000000008E-2</v>
      </c>
      <c r="N694">
        <v>1345</v>
      </c>
      <c r="O694">
        <v>4806</v>
      </c>
      <c r="P694" t="s">
        <v>26</v>
      </c>
      <c r="Q694" t="s">
        <v>34</v>
      </c>
      <c r="R694">
        <v>3</v>
      </c>
      <c r="S694">
        <v>4</v>
      </c>
      <c r="T694" t="s">
        <v>40</v>
      </c>
      <c r="U694">
        <v>3</v>
      </c>
      <c r="V694">
        <v>2</v>
      </c>
      <c r="W694" t="s">
        <v>37</v>
      </c>
      <c r="X694">
        <v>1</v>
      </c>
      <c r="Y694">
        <v>12</v>
      </c>
      <c r="Z694">
        <v>3</v>
      </c>
      <c r="AA694">
        <v>3</v>
      </c>
      <c r="AB694">
        <v>8</v>
      </c>
      <c r="AC694">
        <v>7</v>
      </c>
    </row>
    <row r="695" spans="1:29" x14ac:dyDescent="0.35">
      <c r="A695">
        <v>36</v>
      </c>
      <c r="B695" t="s">
        <v>25</v>
      </c>
      <c r="C695" t="s">
        <v>27</v>
      </c>
      <c r="D695" s="4">
        <v>10325</v>
      </c>
      <c r="E695">
        <v>16</v>
      </c>
      <c r="F695">
        <v>4</v>
      </c>
      <c r="G695">
        <v>3</v>
      </c>
      <c r="H695" t="s">
        <v>25</v>
      </c>
      <c r="I695">
        <v>3</v>
      </c>
      <c r="J695" t="s">
        <v>35</v>
      </c>
      <c r="K695" s="5">
        <v>0.12</v>
      </c>
      <c r="L695" s="5">
        <v>0.1</v>
      </c>
      <c r="M695" s="6">
        <v>-0.03</v>
      </c>
      <c r="N695">
        <v>2065</v>
      </c>
      <c r="O695">
        <v>1969</v>
      </c>
      <c r="P695" t="s">
        <v>26</v>
      </c>
      <c r="Q695" t="s">
        <v>27</v>
      </c>
      <c r="R695">
        <v>3</v>
      </c>
      <c r="S695">
        <v>1</v>
      </c>
      <c r="T695" t="s">
        <v>28</v>
      </c>
      <c r="U695">
        <v>2</v>
      </c>
      <c r="V695">
        <v>3</v>
      </c>
      <c r="W695" t="s">
        <v>37</v>
      </c>
      <c r="X695">
        <v>1</v>
      </c>
      <c r="Y695">
        <v>11</v>
      </c>
      <c r="Z695">
        <v>3</v>
      </c>
      <c r="AA695">
        <v>1</v>
      </c>
      <c r="AB695">
        <v>16</v>
      </c>
      <c r="AC695">
        <v>7</v>
      </c>
    </row>
    <row r="696" spans="1:29" x14ac:dyDescent="0.35">
      <c r="A696">
        <v>33</v>
      </c>
      <c r="B696" t="s">
        <v>32</v>
      </c>
      <c r="C696" t="s">
        <v>43</v>
      </c>
      <c r="D696" s="4">
        <v>6949</v>
      </c>
      <c r="E696">
        <v>5</v>
      </c>
      <c r="F696">
        <v>4</v>
      </c>
      <c r="G696">
        <v>3</v>
      </c>
      <c r="H696" t="s">
        <v>32</v>
      </c>
      <c r="I696">
        <v>2</v>
      </c>
      <c r="J696" t="s">
        <v>29</v>
      </c>
      <c r="K696" s="5">
        <v>0.09</v>
      </c>
      <c r="L696" s="5">
        <v>0.1</v>
      </c>
      <c r="M696" s="6">
        <v>4.0000000000000008E-2</v>
      </c>
      <c r="N696">
        <v>1389.8000000000002</v>
      </c>
      <c r="O696">
        <v>3579</v>
      </c>
      <c r="P696" t="s">
        <v>26</v>
      </c>
      <c r="Q696" t="s">
        <v>34</v>
      </c>
      <c r="R696">
        <v>1</v>
      </c>
      <c r="S696">
        <v>3</v>
      </c>
      <c r="T696" t="s">
        <v>28</v>
      </c>
      <c r="U696">
        <v>2</v>
      </c>
      <c r="V696">
        <v>2</v>
      </c>
      <c r="W696" t="s">
        <v>31</v>
      </c>
      <c r="X696">
        <v>0</v>
      </c>
      <c r="Y696">
        <v>14</v>
      </c>
      <c r="Z696">
        <v>3</v>
      </c>
      <c r="AA696">
        <v>1</v>
      </c>
      <c r="AB696">
        <v>6</v>
      </c>
      <c r="AC696">
        <v>0</v>
      </c>
    </row>
    <row r="697" spans="1:29" x14ac:dyDescent="0.35">
      <c r="A697">
        <v>37</v>
      </c>
      <c r="B697" t="s">
        <v>25</v>
      </c>
      <c r="C697" t="s">
        <v>27</v>
      </c>
      <c r="D697" s="4">
        <v>10609</v>
      </c>
      <c r="E697">
        <v>14</v>
      </c>
      <c r="F697">
        <v>3</v>
      </c>
      <c r="G697">
        <v>1</v>
      </c>
      <c r="H697" t="s">
        <v>32</v>
      </c>
      <c r="I697">
        <v>1</v>
      </c>
      <c r="J697" t="s">
        <v>35</v>
      </c>
      <c r="K697" s="5">
        <v>0.09</v>
      </c>
      <c r="L697" s="5">
        <v>7.0000000000000007E-2</v>
      </c>
      <c r="M697" s="6">
        <v>-0.03</v>
      </c>
      <c r="N697">
        <v>2121.8000000000002</v>
      </c>
      <c r="O697">
        <v>2493</v>
      </c>
      <c r="P697" t="s">
        <v>26</v>
      </c>
      <c r="Q697" t="s">
        <v>27</v>
      </c>
      <c r="R697">
        <v>1</v>
      </c>
      <c r="S697">
        <v>4</v>
      </c>
      <c r="T697" t="s">
        <v>28</v>
      </c>
      <c r="U697">
        <v>2</v>
      </c>
      <c r="V697">
        <v>3</v>
      </c>
      <c r="W697" t="s">
        <v>37</v>
      </c>
      <c r="X697">
        <v>5</v>
      </c>
      <c r="Y697">
        <v>11</v>
      </c>
      <c r="Z697">
        <v>3</v>
      </c>
      <c r="AA697">
        <v>3</v>
      </c>
      <c r="AB697">
        <v>17</v>
      </c>
      <c r="AC697">
        <v>1</v>
      </c>
    </row>
    <row r="698" spans="1:29" x14ac:dyDescent="0.35">
      <c r="A698">
        <v>45</v>
      </c>
      <c r="B698" t="s">
        <v>32</v>
      </c>
      <c r="C698" t="s">
        <v>39</v>
      </c>
      <c r="D698" s="4">
        <v>4447</v>
      </c>
      <c r="E698">
        <v>9</v>
      </c>
      <c r="F698">
        <v>2</v>
      </c>
      <c r="G698">
        <v>2</v>
      </c>
      <c r="H698" t="s">
        <v>32</v>
      </c>
      <c r="I698">
        <v>3</v>
      </c>
      <c r="J698" t="s">
        <v>35</v>
      </c>
      <c r="K698" s="5">
        <v>0.12</v>
      </c>
      <c r="L698" s="5">
        <v>0.09</v>
      </c>
      <c r="M698" s="6">
        <v>-2.0000000000000004E-2</v>
      </c>
      <c r="N698">
        <v>889.40000000000009</v>
      </c>
      <c r="O698">
        <v>4642</v>
      </c>
      <c r="P698" t="s">
        <v>44</v>
      </c>
      <c r="Q698" t="s">
        <v>34</v>
      </c>
      <c r="R698">
        <v>4</v>
      </c>
      <c r="S698">
        <v>2</v>
      </c>
      <c r="T698" t="s">
        <v>28</v>
      </c>
      <c r="U698">
        <v>3</v>
      </c>
      <c r="V698">
        <v>2</v>
      </c>
      <c r="W698" t="s">
        <v>37</v>
      </c>
      <c r="X698">
        <v>1</v>
      </c>
      <c r="Y698">
        <v>12</v>
      </c>
      <c r="Z698">
        <v>3</v>
      </c>
      <c r="AA698">
        <v>2</v>
      </c>
      <c r="AB698">
        <v>9</v>
      </c>
      <c r="AC698">
        <v>7</v>
      </c>
    </row>
    <row r="699" spans="1:29" x14ac:dyDescent="0.35">
      <c r="A699">
        <v>29</v>
      </c>
      <c r="B699" t="s">
        <v>32</v>
      </c>
      <c r="C699" t="s">
        <v>46</v>
      </c>
      <c r="D699" s="4">
        <v>2157</v>
      </c>
      <c r="E699">
        <v>3</v>
      </c>
      <c r="F699">
        <v>4</v>
      </c>
      <c r="G699">
        <v>3</v>
      </c>
      <c r="H699" t="s">
        <v>32</v>
      </c>
      <c r="I699">
        <v>3</v>
      </c>
      <c r="J699" t="s">
        <v>29</v>
      </c>
      <c r="K699" s="5">
        <v>0.12</v>
      </c>
      <c r="L699" s="5">
        <v>0.1</v>
      </c>
      <c r="M699" s="6">
        <v>-0.03</v>
      </c>
      <c r="N699">
        <v>431.40000000000003</v>
      </c>
      <c r="O699">
        <v>3322</v>
      </c>
      <c r="P699" t="s">
        <v>33</v>
      </c>
      <c r="Q699" t="s">
        <v>27</v>
      </c>
      <c r="R699">
        <v>20</v>
      </c>
      <c r="S699">
        <v>3</v>
      </c>
      <c r="T699" t="s">
        <v>49</v>
      </c>
      <c r="U699">
        <v>3</v>
      </c>
      <c r="V699">
        <v>1</v>
      </c>
      <c r="W699" t="s">
        <v>37</v>
      </c>
      <c r="X699">
        <v>1</v>
      </c>
      <c r="Y699">
        <v>15</v>
      </c>
      <c r="Z699">
        <v>3</v>
      </c>
      <c r="AA699">
        <v>2</v>
      </c>
      <c r="AB699">
        <v>3</v>
      </c>
      <c r="AC699">
        <v>1</v>
      </c>
    </row>
    <row r="700" spans="1:29" x14ac:dyDescent="0.35">
      <c r="A700">
        <v>35</v>
      </c>
      <c r="B700" t="s">
        <v>32</v>
      </c>
      <c r="C700" t="s">
        <v>27</v>
      </c>
      <c r="D700" s="4">
        <v>4601</v>
      </c>
      <c r="E700">
        <v>5</v>
      </c>
      <c r="F700">
        <v>3</v>
      </c>
      <c r="G700">
        <v>3</v>
      </c>
      <c r="H700" t="s">
        <v>32</v>
      </c>
      <c r="I700">
        <v>3</v>
      </c>
      <c r="J700" t="s">
        <v>29</v>
      </c>
      <c r="K700" s="5">
        <v>0.15</v>
      </c>
      <c r="L700" s="5">
        <v>0.1</v>
      </c>
      <c r="M700" s="6">
        <v>0.03</v>
      </c>
      <c r="N700">
        <v>920.2</v>
      </c>
      <c r="O700">
        <v>2176</v>
      </c>
      <c r="P700" t="s">
        <v>26</v>
      </c>
      <c r="Q700" t="s">
        <v>27</v>
      </c>
      <c r="R700">
        <v>18</v>
      </c>
      <c r="S700">
        <v>3</v>
      </c>
      <c r="T700" t="s">
        <v>40</v>
      </c>
      <c r="U700">
        <v>3</v>
      </c>
      <c r="V700">
        <v>2</v>
      </c>
      <c r="W700" t="s">
        <v>37</v>
      </c>
      <c r="X700">
        <v>1</v>
      </c>
      <c r="Y700">
        <v>16</v>
      </c>
      <c r="Z700">
        <v>3</v>
      </c>
      <c r="AA700">
        <v>2</v>
      </c>
      <c r="AB700">
        <v>5</v>
      </c>
      <c r="AC700">
        <v>2</v>
      </c>
    </row>
    <row r="701" spans="1:29" x14ac:dyDescent="0.35">
      <c r="A701">
        <v>52</v>
      </c>
      <c r="B701" t="s">
        <v>32</v>
      </c>
      <c r="C701" t="s">
        <v>62</v>
      </c>
      <c r="D701" s="4">
        <v>17099</v>
      </c>
      <c r="E701">
        <v>9</v>
      </c>
      <c r="F701">
        <v>4</v>
      </c>
      <c r="G701">
        <v>2</v>
      </c>
      <c r="H701" t="s">
        <v>32</v>
      </c>
      <c r="I701">
        <v>4</v>
      </c>
      <c r="J701" t="s">
        <v>35</v>
      </c>
      <c r="K701" s="5">
        <v>0.08</v>
      </c>
      <c r="L701" s="5">
        <v>0.09</v>
      </c>
      <c r="M701" s="6">
        <v>0</v>
      </c>
      <c r="N701">
        <v>3419.8</v>
      </c>
      <c r="O701">
        <v>4974</v>
      </c>
      <c r="P701" t="s">
        <v>26</v>
      </c>
      <c r="Q701" t="s">
        <v>34</v>
      </c>
      <c r="R701">
        <v>1</v>
      </c>
      <c r="S701">
        <v>2</v>
      </c>
      <c r="T701" t="s">
        <v>28</v>
      </c>
      <c r="U701">
        <v>3</v>
      </c>
      <c r="V701">
        <v>4</v>
      </c>
      <c r="W701" t="s">
        <v>37</v>
      </c>
      <c r="X701">
        <v>2</v>
      </c>
      <c r="Y701">
        <v>15</v>
      </c>
      <c r="Z701">
        <v>3</v>
      </c>
      <c r="AA701">
        <v>2</v>
      </c>
      <c r="AB701">
        <v>26</v>
      </c>
      <c r="AC701">
        <v>8</v>
      </c>
    </row>
    <row r="702" spans="1:29" x14ac:dyDescent="0.35">
      <c r="A702">
        <v>58</v>
      </c>
      <c r="B702" t="s">
        <v>25</v>
      </c>
      <c r="C702" t="s">
        <v>36</v>
      </c>
      <c r="D702" s="4">
        <v>2479</v>
      </c>
      <c r="E702">
        <v>1</v>
      </c>
      <c r="F702">
        <v>3</v>
      </c>
      <c r="G702">
        <v>3</v>
      </c>
      <c r="H702" t="s">
        <v>32</v>
      </c>
      <c r="I702">
        <v>4</v>
      </c>
      <c r="J702" t="s">
        <v>35</v>
      </c>
      <c r="K702" s="5">
        <v>0.14000000000000001</v>
      </c>
      <c r="L702" s="5">
        <v>0.1</v>
      </c>
      <c r="M702" s="6">
        <v>4.9999999999999989E-2</v>
      </c>
      <c r="N702">
        <v>495.8</v>
      </c>
      <c r="O702">
        <v>4858</v>
      </c>
      <c r="P702" t="s">
        <v>26</v>
      </c>
      <c r="Q702" t="s">
        <v>34</v>
      </c>
      <c r="R702">
        <v>2</v>
      </c>
      <c r="S702">
        <v>3</v>
      </c>
      <c r="T702" t="s">
        <v>49</v>
      </c>
      <c r="U702">
        <v>3</v>
      </c>
      <c r="V702">
        <v>1</v>
      </c>
      <c r="W702" t="s">
        <v>31</v>
      </c>
      <c r="X702">
        <v>4</v>
      </c>
      <c r="Y702">
        <v>24</v>
      </c>
      <c r="Z702">
        <v>4</v>
      </c>
      <c r="AA702">
        <v>1</v>
      </c>
      <c r="AB702">
        <v>7</v>
      </c>
      <c r="AC702">
        <v>0</v>
      </c>
    </row>
    <row r="703" spans="1:29" x14ac:dyDescent="0.35">
      <c r="A703">
        <v>53</v>
      </c>
      <c r="B703" t="s">
        <v>32</v>
      </c>
      <c r="C703" t="s">
        <v>62</v>
      </c>
      <c r="D703" s="4">
        <v>14852</v>
      </c>
      <c r="E703">
        <v>17</v>
      </c>
      <c r="F703">
        <v>3</v>
      </c>
      <c r="G703">
        <v>4</v>
      </c>
      <c r="H703" t="s">
        <v>32</v>
      </c>
      <c r="I703">
        <v>3</v>
      </c>
      <c r="J703" t="s">
        <v>35</v>
      </c>
      <c r="K703" s="5">
        <v>0.1</v>
      </c>
      <c r="L703" s="5">
        <v>7.0000000000000007E-2</v>
      </c>
      <c r="M703" s="6">
        <v>7.0000000000000007E-2</v>
      </c>
      <c r="N703">
        <v>2970.4</v>
      </c>
      <c r="O703">
        <v>2709</v>
      </c>
      <c r="P703" t="s">
        <v>26</v>
      </c>
      <c r="Q703" t="s">
        <v>27</v>
      </c>
      <c r="R703">
        <v>2</v>
      </c>
      <c r="S703">
        <v>2</v>
      </c>
      <c r="T703" t="s">
        <v>40</v>
      </c>
      <c r="U703">
        <v>3</v>
      </c>
      <c r="V703">
        <v>4</v>
      </c>
      <c r="W703" t="s">
        <v>41</v>
      </c>
      <c r="X703">
        <v>6</v>
      </c>
      <c r="Y703">
        <v>13</v>
      </c>
      <c r="Z703">
        <v>3</v>
      </c>
      <c r="AA703">
        <v>3</v>
      </c>
      <c r="AB703">
        <v>22</v>
      </c>
      <c r="AC703">
        <v>13</v>
      </c>
    </row>
    <row r="704" spans="1:29" x14ac:dyDescent="0.35">
      <c r="A704">
        <v>30</v>
      </c>
      <c r="B704" t="s">
        <v>32</v>
      </c>
      <c r="C704" t="s">
        <v>27</v>
      </c>
      <c r="D704" s="4">
        <v>7264</v>
      </c>
      <c r="E704">
        <v>8</v>
      </c>
      <c r="F704">
        <v>3</v>
      </c>
      <c r="G704">
        <v>4</v>
      </c>
      <c r="H704" t="s">
        <v>32</v>
      </c>
      <c r="I704">
        <v>3</v>
      </c>
      <c r="J704" t="s">
        <v>35</v>
      </c>
      <c r="K704" s="5">
        <v>0.15</v>
      </c>
      <c r="L704" s="5">
        <v>7.0000000000000007E-2</v>
      </c>
      <c r="M704" s="6">
        <v>6.9999999999999993E-2</v>
      </c>
      <c r="N704">
        <v>1452.8000000000002</v>
      </c>
      <c r="O704">
        <v>649</v>
      </c>
      <c r="P704" t="s">
        <v>26</v>
      </c>
      <c r="Q704" t="s">
        <v>27</v>
      </c>
      <c r="R704">
        <v>8</v>
      </c>
      <c r="S704">
        <v>2</v>
      </c>
      <c r="T704" t="s">
        <v>38</v>
      </c>
      <c r="U704">
        <v>3</v>
      </c>
      <c r="V704">
        <v>3</v>
      </c>
      <c r="W704" t="s">
        <v>41</v>
      </c>
      <c r="X704">
        <v>5</v>
      </c>
      <c r="Y704">
        <v>11</v>
      </c>
      <c r="Z704">
        <v>3</v>
      </c>
      <c r="AA704">
        <v>1</v>
      </c>
      <c r="AB704">
        <v>10</v>
      </c>
      <c r="AC704">
        <v>4</v>
      </c>
    </row>
    <row r="705" spans="1:29" x14ac:dyDescent="0.35">
      <c r="A705">
        <v>38</v>
      </c>
      <c r="B705" t="s">
        <v>32</v>
      </c>
      <c r="C705" t="s">
        <v>27</v>
      </c>
      <c r="D705" s="4">
        <v>5666</v>
      </c>
      <c r="E705">
        <v>5</v>
      </c>
      <c r="F705">
        <v>4</v>
      </c>
      <c r="G705">
        <v>3</v>
      </c>
      <c r="H705" t="s">
        <v>25</v>
      </c>
      <c r="I705">
        <v>3</v>
      </c>
      <c r="J705" t="s">
        <v>29</v>
      </c>
      <c r="K705" s="5">
        <v>0.14000000000000001</v>
      </c>
      <c r="L705" s="5">
        <v>0.11</v>
      </c>
      <c r="M705" s="6">
        <v>-2.0000000000000004E-2</v>
      </c>
      <c r="N705">
        <v>1133.2</v>
      </c>
      <c r="O705">
        <v>4150</v>
      </c>
      <c r="P705" t="s">
        <v>44</v>
      </c>
      <c r="Q705" t="s">
        <v>27</v>
      </c>
      <c r="R705">
        <v>10</v>
      </c>
      <c r="S705">
        <v>3</v>
      </c>
      <c r="T705" t="s">
        <v>49</v>
      </c>
      <c r="U705">
        <v>3</v>
      </c>
      <c r="V705">
        <v>2</v>
      </c>
      <c r="W705" t="s">
        <v>31</v>
      </c>
      <c r="X705">
        <v>1</v>
      </c>
      <c r="Y705">
        <v>13</v>
      </c>
      <c r="Z705">
        <v>3</v>
      </c>
      <c r="AA705">
        <v>2</v>
      </c>
      <c r="AB705">
        <v>6</v>
      </c>
      <c r="AC705">
        <v>3</v>
      </c>
    </row>
    <row r="706" spans="1:29" x14ac:dyDescent="0.35">
      <c r="A706">
        <v>35</v>
      </c>
      <c r="B706" t="s">
        <v>32</v>
      </c>
      <c r="C706" t="s">
        <v>27</v>
      </c>
      <c r="D706" s="4">
        <v>7823</v>
      </c>
      <c r="E706">
        <v>10</v>
      </c>
      <c r="F706">
        <v>4</v>
      </c>
      <c r="G706">
        <v>3</v>
      </c>
      <c r="H706" t="s">
        <v>32</v>
      </c>
      <c r="I706">
        <v>4</v>
      </c>
      <c r="J706" t="s">
        <v>35</v>
      </c>
      <c r="K706" s="5">
        <v>0.08</v>
      </c>
      <c r="L706" s="5">
        <v>7.0000000000000007E-2</v>
      </c>
      <c r="M706" s="6">
        <v>2.0000000000000004E-2</v>
      </c>
      <c r="N706">
        <v>1564.6000000000001</v>
      </c>
      <c r="O706">
        <v>770</v>
      </c>
      <c r="P706" t="s">
        <v>26</v>
      </c>
      <c r="Q706" t="s">
        <v>27</v>
      </c>
      <c r="R706">
        <v>3</v>
      </c>
      <c r="S706">
        <v>4</v>
      </c>
      <c r="T706" t="s">
        <v>28</v>
      </c>
      <c r="U706">
        <v>3</v>
      </c>
      <c r="V706">
        <v>3</v>
      </c>
      <c r="W706" t="s">
        <v>41</v>
      </c>
      <c r="X706">
        <v>6</v>
      </c>
      <c r="Y706">
        <v>13</v>
      </c>
      <c r="Z706">
        <v>3</v>
      </c>
      <c r="AA706">
        <v>2</v>
      </c>
      <c r="AB706">
        <v>12</v>
      </c>
      <c r="AC706">
        <v>9</v>
      </c>
    </row>
    <row r="707" spans="1:29" x14ac:dyDescent="0.35">
      <c r="A707">
        <v>39</v>
      </c>
      <c r="B707" t="s">
        <v>32</v>
      </c>
      <c r="C707" t="s">
        <v>27</v>
      </c>
      <c r="D707" s="4">
        <v>7880</v>
      </c>
      <c r="E707">
        <v>8</v>
      </c>
      <c r="F707">
        <v>3</v>
      </c>
      <c r="G707">
        <v>3</v>
      </c>
      <c r="H707" t="s">
        <v>32</v>
      </c>
      <c r="I707">
        <v>1</v>
      </c>
      <c r="J707" t="s">
        <v>35</v>
      </c>
      <c r="K707" s="5">
        <v>0.14000000000000001</v>
      </c>
      <c r="L707" s="5">
        <v>7.0000000000000007E-2</v>
      </c>
      <c r="M707" s="6">
        <v>-2.0000000000000004E-2</v>
      </c>
      <c r="N707">
        <v>1576</v>
      </c>
      <c r="O707">
        <v>4674</v>
      </c>
      <c r="P707" t="s">
        <v>26</v>
      </c>
      <c r="Q707" t="s">
        <v>27</v>
      </c>
      <c r="R707">
        <v>2</v>
      </c>
      <c r="S707">
        <v>5</v>
      </c>
      <c r="T707" t="s">
        <v>28</v>
      </c>
      <c r="U707">
        <v>4</v>
      </c>
      <c r="V707">
        <v>3</v>
      </c>
      <c r="W707" t="s">
        <v>31</v>
      </c>
      <c r="X707">
        <v>0</v>
      </c>
      <c r="Y707">
        <v>18</v>
      </c>
      <c r="Z707">
        <v>3</v>
      </c>
      <c r="AA707">
        <v>4</v>
      </c>
      <c r="AB707">
        <v>9</v>
      </c>
      <c r="AC707">
        <v>7</v>
      </c>
    </row>
    <row r="708" spans="1:29" x14ac:dyDescent="0.35">
      <c r="A708">
        <v>40</v>
      </c>
      <c r="B708" t="s">
        <v>25</v>
      </c>
      <c r="C708" t="s">
        <v>27</v>
      </c>
      <c r="D708" s="4">
        <v>13194</v>
      </c>
      <c r="E708">
        <v>1</v>
      </c>
      <c r="F708">
        <v>2</v>
      </c>
      <c r="G708">
        <v>2</v>
      </c>
      <c r="H708" t="s">
        <v>25</v>
      </c>
      <c r="I708">
        <v>2</v>
      </c>
      <c r="J708" t="s">
        <v>29</v>
      </c>
      <c r="K708" s="5">
        <v>0.15</v>
      </c>
      <c r="L708" s="5">
        <v>0.1</v>
      </c>
      <c r="M708" s="6">
        <v>9.999999999999995E-3</v>
      </c>
      <c r="N708">
        <v>2638.8</v>
      </c>
      <c r="O708">
        <v>752</v>
      </c>
      <c r="P708" t="s">
        <v>44</v>
      </c>
      <c r="Q708" t="s">
        <v>27</v>
      </c>
      <c r="R708">
        <v>24</v>
      </c>
      <c r="S708">
        <v>3</v>
      </c>
      <c r="T708" t="s">
        <v>28</v>
      </c>
      <c r="U708">
        <v>4</v>
      </c>
      <c r="V708">
        <v>4</v>
      </c>
      <c r="W708" t="s">
        <v>31</v>
      </c>
      <c r="X708">
        <v>4</v>
      </c>
      <c r="Y708">
        <v>16</v>
      </c>
      <c r="Z708">
        <v>3</v>
      </c>
      <c r="AA708">
        <v>4</v>
      </c>
      <c r="AB708">
        <v>22</v>
      </c>
      <c r="AC708">
        <v>0</v>
      </c>
    </row>
    <row r="709" spans="1:29" x14ac:dyDescent="0.35">
      <c r="A709">
        <v>47</v>
      </c>
      <c r="B709" t="s">
        <v>32</v>
      </c>
      <c r="C709" t="s">
        <v>42</v>
      </c>
      <c r="D709" s="4">
        <v>5067</v>
      </c>
      <c r="E709">
        <v>19</v>
      </c>
      <c r="F709">
        <v>3</v>
      </c>
      <c r="G709">
        <v>4</v>
      </c>
      <c r="H709" t="s">
        <v>25</v>
      </c>
      <c r="I709">
        <v>3</v>
      </c>
      <c r="J709" t="s">
        <v>35</v>
      </c>
      <c r="K709" s="5">
        <v>0.1</v>
      </c>
      <c r="L709" s="5">
        <v>0.08</v>
      </c>
      <c r="M709" s="6">
        <v>-1.0000000000000009E-2</v>
      </c>
      <c r="N709">
        <v>1013.4000000000001</v>
      </c>
      <c r="O709">
        <v>2446</v>
      </c>
      <c r="P709" t="s">
        <v>33</v>
      </c>
      <c r="Q709" t="s">
        <v>34</v>
      </c>
      <c r="R709">
        <v>16</v>
      </c>
      <c r="S709">
        <v>4</v>
      </c>
      <c r="T709" t="s">
        <v>40</v>
      </c>
      <c r="U709">
        <v>4</v>
      </c>
      <c r="V709">
        <v>2</v>
      </c>
      <c r="W709" t="s">
        <v>41</v>
      </c>
      <c r="X709">
        <v>1</v>
      </c>
      <c r="Y709">
        <v>19</v>
      </c>
      <c r="Z709">
        <v>3</v>
      </c>
      <c r="AA709">
        <v>3</v>
      </c>
      <c r="AB709">
        <v>20</v>
      </c>
      <c r="AC709">
        <v>10</v>
      </c>
    </row>
    <row r="710" spans="1:29" x14ac:dyDescent="0.35">
      <c r="A710">
        <v>36</v>
      </c>
      <c r="B710" t="s">
        <v>32</v>
      </c>
      <c r="C710" t="s">
        <v>27</v>
      </c>
      <c r="D710" s="4">
        <v>5079</v>
      </c>
      <c r="E710">
        <v>7</v>
      </c>
      <c r="F710">
        <v>4</v>
      </c>
      <c r="G710">
        <v>3</v>
      </c>
      <c r="H710" t="s">
        <v>32</v>
      </c>
      <c r="I710">
        <v>1</v>
      </c>
      <c r="J710" t="s">
        <v>35</v>
      </c>
      <c r="K710" s="5">
        <v>0.11</v>
      </c>
      <c r="L710" s="5">
        <v>0.09</v>
      </c>
      <c r="M710" s="6">
        <v>1.0000000000000009E-2</v>
      </c>
      <c r="N710">
        <v>1015.8000000000001</v>
      </c>
      <c r="O710">
        <v>3312</v>
      </c>
      <c r="P710" t="s">
        <v>44</v>
      </c>
      <c r="Q710" t="s">
        <v>27</v>
      </c>
      <c r="R710">
        <v>8</v>
      </c>
      <c r="S710">
        <v>4</v>
      </c>
      <c r="T710" t="s">
        <v>49</v>
      </c>
      <c r="U710">
        <v>3</v>
      </c>
      <c r="V710">
        <v>2</v>
      </c>
      <c r="W710" t="s">
        <v>41</v>
      </c>
      <c r="X710">
        <v>4</v>
      </c>
      <c r="Y710">
        <v>13</v>
      </c>
      <c r="Z710">
        <v>3</v>
      </c>
      <c r="AA710">
        <v>4</v>
      </c>
      <c r="AB710">
        <v>12</v>
      </c>
      <c r="AC710">
        <v>7</v>
      </c>
    </row>
    <row r="711" spans="1:29" x14ac:dyDescent="0.35">
      <c r="A711">
        <v>31</v>
      </c>
      <c r="B711" t="s">
        <v>25</v>
      </c>
      <c r="C711" t="s">
        <v>36</v>
      </c>
      <c r="D711" s="4">
        <v>2321</v>
      </c>
      <c r="E711">
        <v>3</v>
      </c>
      <c r="F711">
        <v>1</v>
      </c>
      <c r="G711">
        <v>3</v>
      </c>
      <c r="H711" t="s">
        <v>25</v>
      </c>
      <c r="I711">
        <v>3</v>
      </c>
      <c r="J711" t="s">
        <v>35</v>
      </c>
      <c r="K711" s="5">
        <v>0.13</v>
      </c>
      <c r="L711" s="5">
        <v>0.09</v>
      </c>
      <c r="M711" s="6">
        <v>3.9999999999999994E-2</v>
      </c>
      <c r="N711">
        <v>464.20000000000005</v>
      </c>
      <c r="O711">
        <v>4011</v>
      </c>
      <c r="P711" t="s">
        <v>44</v>
      </c>
      <c r="Q711" t="s">
        <v>34</v>
      </c>
      <c r="R711">
        <v>9</v>
      </c>
      <c r="S711">
        <v>2</v>
      </c>
      <c r="T711" t="s">
        <v>40</v>
      </c>
      <c r="U711">
        <v>2</v>
      </c>
      <c r="V711">
        <v>1</v>
      </c>
      <c r="W711" t="s">
        <v>31</v>
      </c>
      <c r="X711">
        <v>0</v>
      </c>
      <c r="Y711">
        <v>22</v>
      </c>
      <c r="Z711">
        <v>4</v>
      </c>
      <c r="AA711">
        <v>1</v>
      </c>
      <c r="AB711">
        <v>4</v>
      </c>
      <c r="AC711">
        <v>2</v>
      </c>
    </row>
    <row r="712" spans="1:29" x14ac:dyDescent="0.35">
      <c r="A712">
        <v>33</v>
      </c>
      <c r="B712" t="s">
        <v>32</v>
      </c>
      <c r="C712" t="s">
        <v>62</v>
      </c>
      <c r="D712" s="4">
        <v>17444</v>
      </c>
      <c r="E712">
        <v>10</v>
      </c>
      <c r="F712">
        <v>3</v>
      </c>
      <c r="G712">
        <v>3</v>
      </c>
      <c r="H712" t="s">
        <v>32</v>
      </c>
      <c r="I712">
        <v>4</v>
      </c>
      <c r="J712" t="s">
        <v>35</v>
      </c>
      <c r="K712" s="5">
        <v>0.11</v>
      </c>
      <c r="L712" s="5">
        <v>0.08</v>
      </c>
      <c r="M712" s="6">
        <v>3.9999999999999994E-2</v>
      </c>
      <c r="N712">
        <v>3488.8</v>
      </c>
      <c r="O712">
        <v>4005</v>
      </c>
      <c r="P712" t="s">
        <v>44</v>
      </c>
      <c r="Q712" t="s">
        <v>27</v>
      </c>
      <c r="R712">
        <v>17</v>
      </c>
      <c r="S712">
        <v>3</v>
      </c>
      <c r="T712" t="s">
        <v>28</v>
      </c>
      <c r="U712">
        <v>3</v>
      </c>
      <c r="V712">
        <v>4</v>
      </c>
      <c r="W712" t="s">
        <v>31</v>
      </c>
      <c r="X712">
        <v>1</v>
      </c>
      <c r="Y712">
        <v>11</v>
      </c>
      <c r="Z712">
        <v>3</v>
      </c>
      <c r="AA712">
        <v>4</v>
      </c>
      <c r="AB712">
        <v>10</v>
      </c>
      <c r="AC712">
        <v>8</v>
      </c>
    </row>
    <row r="713" spans="1:29" x14ac:dyDescent="0.35">
      <c r="A713">
        <v>29</v>
      </c>
      <c r="B713" t="s">
        <v>25</v>
      </c>
      <c r="C713" t="s">
        <v>36</v>
      </c>
      <c r="D713" s="4">
        <v>2404</v>
      </c>
      <c r="E713">
        <v>0</v>
      </c>
      <c r="F713">
        <v>1</v>
      </c>
      <c r="G713">
        <v>3</v>
      </c>
      <c r="H713" t="s">
        <v>25</v>
      </c>
      <c r="I713">
        <v>4</v>
      </c>
      <c r="J713" t="s">
        <v>29</v>
      </c>
      <c r="K713" s="5">
        <v>0.11</v>
      </c>
      <c r="L713" s="5">
        <v>0.11</v>
      </c>
      <c r="M713" s="6">
        <v>0.06</v>
      </c>
      <c r="N713">
        <v>480.8</v>
      </c>
      <c r="O713">
        <v>845</v>
      </c>
      <c r="P713" t="s">
        <v>26</v>
      </c>
      <c r="Q713" t="s">
        <v>34</v>
      </c>
      <c r="R713">
        <v>10</v>
      </c>
      <c r="S713">
        <v>3</v>
      </c>
      <c r="T713" t="s">
        <v>28</v>
      </c>
      <c r="U713">
        <v>2</v>
      </c>
      <c r="V713">
        <v>1</v>
      </c>
      <c r="W713" t="s">
        <v>31</v>
      </c>
      <c r="X713">
        <v>6</v>
      </c>
      <c r="Y713">
        <v>20</v>
      </c>
      <c r="Z713">
        <v>4</v>
      </c>
      <c r="AA713">
        <v>3</v>
      </c>
      <c r="AB713">
        <v>3</v>
      </c>
      <c r="AC713">
        <v>0</v>
      </c>
    </row>
    <row r="714" spans="1:29" x14ac:dyDescent="0.35">
      <c r="A714">
        <v>33</v>
      </c>
      <c r="B714" t="s">
        <v>32</v>
      </c>
      <c r="C714" t="s">
        <v>36</v>
      </c>
      <c r="D714" s="4">
        <v>3452</v>
      </c>
      <c r="E714">
        <v>3</v>
      </c>
      <c r="F714">
        <v>4</v>
      </c>
      <c r="G714">
        <v>3</v>
      </c>
      <c r="H714" t="s">
        <v>32</v>
      </c>
      <c r="I714">
        <v>2</v>
      </c>
      <c r="J714" t="s">
        <v>29</v>
      </c>
      <c r="K714" s="5">
        <v>0.13</v>
      </c>
      <c r="L714" s="5">
        <v>0.1</v>
      </c>
      <c r="M714" s="6">
        <v>2.0000000000000004E-2</v>
      </c>
      <c r="N714">
        <v>690.40000000000009</v>
      </c>
      <c r="O714">
        <v>3814</v>
      </c>
      <c r="P714" t="s">
        <v>26</v>
      </c>
      <c r="Q714" t="s">
        <v>34</v>
      </c>
      <c r="R714">
        <v>13</v>
      </c>
      <c r="S714">
        <v>1</v>
      </c>
      <c r="T714" t="s">
        <v>28</v>
      </c>
      <c r="U714">
        <v>3</v>
      </c>
      <c r="V714">
        <v>1</v>
      </c>
      <c r="W714" t="s">
        <v>31</v>
      </c>
      <c r="X714">
        <v>3</v>
      </c>
      <c r="Y714">
        <v>18</v>
      </c>
      <c r="Z714">
        <v>3</v>
      </c>
      <c r="AA714">
        <v>1</v>
      </c>
      <c r="AB714">
        <v>5</v>
      </c>
      <c r="AC714">
        <v>2</v>
      </c>
    </row>
    <row r="715" spans="1:29" x14ac:dyDescent="0.35">
      <c r="A715">
        <v>45</v>
      </c>
      <c r="B715" t="s">
        <v>32</v>
      </c>
      <c r="C715" t="s">
        <v>39</v>
      </c>
      <c r="D715" s="4">
        <v>2270</v>
      </c>
      <c r="E715">
        <v>5</v>
      </c>
      <c r="F715">
        <v>4</v>
      </c>
      <c r="G715">
        <v>3</v>
      </c>
      <c r="H715" t="s">
        <v>32</v>
      </c>
      <c r="I715">
        <v>4</v>
      </c>
      <c r="J715" t="s">
        <v>29</v>
      </c>
      <c r="K715" s="5">
        <v>0.08</v>
      </c>
      <c r="L715" s="5">
        <v>0.08</v>
      </c>
      <c r="M715" s="6">
        <v>0</v>
      </c>
      <c r="N715">
        <v>454</v>
      </c>
      <c r="O715">
        <v>1362</v>
      </c>
      <c r="P715" t="s">
        <v>26</v>
      </c>
      <c r="Q715" t="s">
        <v>34</v>
      </c>
      <c r="R715">
        <v>1</v>
      </c>
      <c r="S715">
        <v>4</v>
      </c>
      <c r="T715" t="s">
        <v>40</v>
      </c>
      <c r="U715">
        <v>3</v>
      </c>
      <c r="V715">
        <v>1</v>
      </c>
      <c r="W715" t="s">
        <v>41</v>
      </c>
      <c r="X715">
        <v>3</v>
      </c>
      <c r="Y715">
        <v>14</v>
      </c>
      <c r="Z715">
        <v>3</v>
      </c>
      <c r="AA715">
        <v>4</v>
      </c>
      <c r="AB715">
        <v>8</v>
      </c>
      <c r="AC715">
        <v>3</v>
      </c>
    </row>
    <row r="716" spans="1:29" x14ac:dyDescent="0.35">
      <c r="A716">
        <v>50</v>
      </c>
      <c r="B716" t="s">
        <v>32</v>
      </c>
      <c r="C716" t="s">
        <v>63</v>
      </c>
      <c r="D716" s="4">
        <v>17399</v>
      </c>
      <c r="E716">
        <v>5</v>
      </c>
      <c r="F716">
        <v>4</v>
      </c>
      <c r="G716">
        <v>2</v>
      </c>
      <c r="H716" t="s">
        <v>32</v>
      </c>
      <c r="I716">
        <v>4</v>
      </c>
      <c r="J716" t="s">
        <v>35</v>
      </c>
      <c r="K716" s="5">
        <v>0.15</v>
      </c>
      <c r="L716" s="5">
        <v>7.0000000000000007E-2</v>
      </c>
      <c r="M716" s="6">
        <v>0.05</v>
      </c>
      <c r="N716">
        <v>3479.8</v>
      </c>
      <c r="O716">
        <v>3424</v>
      </c>
      <c r="P716" t="s">
        <v>26</v>
      </c>
      <c r="Q716" t="s">
        <v>34</v>
      </c>
      <c r="R716">
        <v>1</v>
      </c>
      <c r="S716">
        <v>2</v>
      </c>
      <c r="T716" t="s">
        <v>40</v>
      </c>
      <c r="U716">
        <v>3</v>
      </c>
      <c r="V716">
        <v>4</v>
      </c>
      <c r="W716" t="s">
        <v>41</v>
      </c>
      <c r="X716">
        <v>9</v>
      </c>
      <c r="Y716">
        <v>22</v>
      </c>
      <c r="Z716">
        <v>4</v>
      </c>
      <c r="AA716">
        <v>3</v>
      </c>
      <c r="AB716">
        <v>32</v>
      </c>
      <c r="AC716">
        <v>4</v>
      </c>
    </row>
    <row r="717" spans="1:29" x14ac:dyDescent="0.35">
      <c r="A717">
        <v>33</v>
      </c>
      <c r="B717" t="s">
        <v>32</v>
      </c>
      <c r="C717" t="s">
        <v>43</v>
      </c>
      <c r="D717" s="4">
        <v>5488</v>
      </c>
      <c r="E717">
        <v>6</v>
      </c>
      <c r="F717">
        <v>2</v>
      </c>
      <c r="G717">
        <v>3</v>
      </c>
      <c r="H717" t="s">
        <v>25</v>
      </c>
      <c r="I717">
        <v>3</v>
      </c>
      <c r="J717" t="s">
        <v>29</v>
      </c>
      <c r="K717" s="5">
        <v>0.09</v>
      </c>
      <c r="L717" s="5">
        <v>7.0000000000000007E-2</v>
      </c>
      <c r="M717" s="6">
        <v>9.999999999999995E-3</v>
      </c>
      <c r="N717">
        <v>1097.6000000000001</v>
      </c>
      <c r="O717">
        <v>2774</v>
      </c>
      <c r="P717" t="s">
        <v>33</v>
      </c>
      <c r="Q717" t="s">
        <v>34</v>
      </c>
      <c r="R717">
        <v>1</v>
      </c>
      <c r="S717">
        <v>4</v>
      </c>
      <c r="T717" t="s">
        <v>38</v>
      </c>
      <c r="U717">
        <v>4</v>
      </c>
      <c r="V717">
        <v>2</v>
      </c>
      <c r="W717" t="s">
        <v>37</v>
      </c>
      <c r="X717">
        <v>1</v>
      </c>
      <c r="Y717">
        <v>13</v>
      </c>
      <c r="Z717">
        <v>3</v>
      </c>
      <c r="AA717">
        <v>1</v>
      </c>
      <c r="AB717">
        <v>6</v>
      </c>
      <c r="AC717">
        <v>5</v>
      </c>
    </row>
    <row r="718" spans="1:29" x14ac:dyDescent="0.35">
      <c r="A718">
        <v>41</v>
      </c>
      <c r="B718" t="s">
        <v>32</v>
      </c>
      <c r="C718" t="s">
        <v>63</v>
      </c>
      <c r="D718" s="4">
        <v>19419</v>
      </c>
      <c r="E718">
        <v>18</v>
      </c>
      <c r="F718">
        <v>3</v>
      </c>
      <c r="G718">
        <v>4</v>
      </c>
      <c r="H718" t="s">
        <v>32</v>
      </c>
      <c r="I718">
        <v>1</v>
      </c>
      <c r="J718" t="s">
        <v>35</v>
      </c>
      <c r="K718" s="5">
        <v>0.12</v>
      </c>
      <c r="L718" s="5">
        <v>0.11</v>
      </c>
      <c r="M718" s="6">
        <v>0</v>
      </c>
      <c r="N718">
        <v>3883.8</v>
      </c>
      <c r="O718">
        <v>1101</v>
      </c>
      <c r="P718" t="s">
        <v>33</v>
      </c>
      <c r="Q718" t="s">
        <v>34</v>
      </c>
      <c r="R718">
        <v>9</v>
      </c>
      <c r="S718">
        <v>3</v>
      </c>
      <c r="T718" t="s">
        <v>40</v>
      </c>
      <c r="U718">
        <v>3</v>
      </c>
      <c r="V718">
        <v>5</v>
      </c>
      <c r="W718" t="s">
        <v>41</v>
      </c>
      <c r="X718">
        <v>2</v>
      </c>
      <c r="Y718">
        <v>17</v>
      </c>
      <c r="Z718">
        <v>3</v>
      </c>
      <c r="AA718">
        <v>2</v>
      </c>
      <c r="AB718">
        <v>21</v>
      </c>
      <c r="AC718">
        <v>16</v>
      </c>
    </row>
    <row r="719" spans="1:29" x14ac:dyDescent="0.35">
      <c r="A719">
        <v>27</v>
      </c>
      <c r="B719" t="s">
        <v>32</v>
      </c>
      <c r="C719" t="s">
        <v>39</v>
      </c>
      <c r="D719" s="4">
        <v>2811</v>
      </c>
      <c r="E719">
        <v>2</v>
      </c>
      <c r="F719">
        <v>2</v>
      </c>
      <c r="G719">
        <v>3</v>
      </c>
      <c r="H719" t="s">
        <v>32</v>
      </c>
      <c r="I719">
        <v>3</v>
      </c>
      <c r="J719" t="s">
        <v>29</v>
      </c>
      <c r="K719" s="5">
        <v>0.11</v>
      </c>
      <c r="L719" s="5">
        <v>0.08</v>
      </c>
      <c r="M719" s="6">
        <v>0.03</v>
      </c>
      <c r="N719">
        <v>562.20000000000005</v>
      </c>
      <c r="O719">
        <v>2235</v>
      </c>
      <c r="P719" t="s">
        <v>26</v>
      </c>
      <c r="Q719" t="s">
        <v>34</v>
      </c>
      <c r="R719">
        <v>16</v>
      </c>
      <c r="S719">
        <v>4</v>
      </c>
      <c r="T719" t="s">
        <v>49</v>
      </c>
      <c r="U719">
        <v>3</v>
      </c>
      <c r="V719">
        <v>1</v>
      </c>
      <c r="W719" t="s">
        <v>37</v>
      </c>
      <c r="X719">
        <v>9</v>
      </c>
      <c r="Y719">
        <v>14</v>
      </c>
      <c r="Z719">
        <v>3</v>
      </c>
      <c r="AA719">
        <v>2</v>
      </c>
      <c r="AB719">
        <v>4</v>
      </c>
      <c r="AC719">
        <v>2</v>
      </c>
    </row>
    <row r="720" spans="1:29" x14ac:dyDescent="0.35">
      <c r="A720">
        <v>45</v>
      </c>
      <c r="B720" t="s">
        <v>32</v>
      </c>
      <c r="C720" t="s">
        <v>39</v>
      </c>
      <c r="D720" s="4">
        <v>3633</v>
      </c>
      <c r="E720">
        <v>9</v>
      </c>
      <c r="F720">
        <v>1</v>
      </c>
      <c r="G720">
        <v>3</v>
      </c>
      <c r="H720" t="s">
        <v>25</v>
      </c>
      <c r="I720">
        <v>4</v>
      </c>
      <c r="J720" t="s">
        <v>35</v>
      </c>
      <c r="K720" s="5">
        <v>0.08</v>
      </c>
      <c r="L720" s="5">
        <v>0.1</v>
      </c>
      <c r="M720" s="6">
        <v>0.03</v>
      </c>
      <c r="N720">
        <v>726.6</v>
      </c>
      <c r="O720">
        <v>2918</v>
      </c>
      <c r="P720" t="s">
        <v>44</v>
      </c>
      <c r="Q720" t="s">
        <v>34</v>
      </c>
      <c r="R720">
        <v>23</v>
      </c>
      <c r="S720">
        <v>2</v>
      </c>
      <c r="T720" t="s">
        <v>28</v>
      </c>
      <c r="U720">
        <v>3</v>
      </c>
      <c r="V720">
        <v>2</v>
      </c>
      <c r="W720" t="s">
        <v>37</v>
      </c>
      <c r="X720">
        <v>1</v>
      </c>
      <c r="Y720">
        <v>15</v>
      </c>
      <c r="Z720">
        <v>3</v>
      </c>
      <c r="AA720">
        <v>3</v>
      </c>
      <c r="AB720">
        <v>9</v>
      </c>
      <c r="AC720">
        <v>8</v>
      </c>
    </row>
    <row r="721" spans="1:29" x14ac:dyDescent="0.35">
      <c r="A721">
        <v>47</v>
      </c>
      <c r="B721" t="s">
        <v>32</v>
      </c>
      <c r="C721" t="s">
        <v>27</v>
      </c>
      <c r="D721" s="4">
        <v>4163</v>
      </c>
      <c r="E721">
        <v>9</v>
      </c>
      <c r="F721">
        <v>4</v>
      </c>
      <c r="G721">
        <v>3</v>
      </c>
      <c r="H721" t="s">
        <v>25</v>
      </c>
      <c r="I721">
        <v>4</v>
      </c>
      <c r="J721" t="s">
        <v>29</v>
      </c>
      <c r="K721" s="5">
        <v>0.13</v>
      </c>
      <c r="L721" s="5">
        <v>0.08</v>
      </c>
      <c r="M721" s="6">
        <v>0</v>
      </c>
      <c r="N721">
        <v>832.6</v>
      </c>
      <c r="O721">
        <v>4054</v>
      </c>
      <c r="P721" t="s">
        <v>26</v>
      </c>
      <c r="Q721" t="s">
        <v>27</v>
      </c>
      <c r="R721">
        <v>4</v>
      </c>
      <c r="S721">
        <v>2</v>
      </c>
      <c r="T721" t="s">
        <v>28</v>
      </c>
      <c r="U721">
        <v>3</v>
      </c>
      <c r="V721">
        <v>2</v>
      </c>
      <c r="W721" t="s">
        <v>31</v>
      </c>
      <c r="X721">
        <v>1</v>
      </c>
      <c r="Y721">
        <v>17</v>
      </c>
      <c r="Z721">
        <v>3</v>
      </c>
      <c r="AA721">
        <v>3</v>
      </c>
      <c r="AB721">
        <v>9</v>
      </c>
      <c r="AC721">
        <v>0</v>
      </c>
    </row>
    <row r="722" spans="1:29" x14ac:dyDescent="0.35">
      <c r="A722">
        <v>30</v>
      </c>
      <c r="B722" t="s">
        <v>25</v>
      </c>
      <c r="C722" t="s">
        <v>36</v>
      </c>
      <c r="D722" s="4">
        <v>2132</v>
      </c>
      <c r="E722">
        <v>5</v>
      </c>
      <c r="F722">
        <v>3</v>
      </c>
      <c r="G722">
        <v>3</v>
      </c>
      <c r="H722" t="s">
        <v>25</v>
      </c>
      <c r="I722">
        <v>1</v>
      </c>
      <c r="J722" t="s">
        <v>29</v>
      </c>
      <c r="K722" s="5">
        <v>0.08</v>
      </c>
      <c r="L722" s="5">
        <v>0.1</v>
      </c>
      <c r="M722" s="6">
        <v>0.06</v>
      </c>
      <c r="N722">
        <v>426.40000000000003</v>
      </c>
      <c r="O722">
        <v>3436</v>
      </c>
      <c r="P722" t="s">
        <v>26</v>
      </c>
      <c r="Q722" t="s">
        <v>34</v>
      </c>
      <c r="R722">
        <v>22</v>
      </c>
      <c r="S722">
        <v>3</v>
      </c>
      <c r="T722" t="s">
        <v>28</v>
      </c>
      <c r="U722">
        <v>3</v>
      </c>
      <c r="V722">
        <v>1</v>
      </c>
      <c r="W722" t="s">
        <v>37</v>
      </c>
      <c r="X722">
        <v>4</v>
      </c>
      <c r="Y722">
        <v>11</v>
      </c>
      <c r="Z722">
        <v>3</v>
      </c>
      <c r="AA722">
        <v>2</v>
      </c>
      <c r="AB722">
        <v>7</v>
      </c>
      <c r="AC722">
        <v>2</v>
      </c>
    </row>
    <row r="723" spans="1:29" x14ac:dyDescent="0.35">
      <c r="A723">
        <v>50</v>
      </c>
      <c r="B723" t="s">
        <v>32</v>
      </c>
      <c r="C723" t="s">
        <v>42</v>
      </c>
      <c r="D723" s="4">
        <v>13973</v>
      </c>
      <c r="E723">
        <v>12</v>
      </c>
      <c r="F723">
        <v>3</v>
      </c>
      <c r="G723">
        <v>3</v>
      </c>
      <c r="H723" t="s">
        <v>25</v>
      </c>
      <c r="I723">
        <v>4</v>
      </c>
      <c r="J723" t="s">
        <v>35</v>
      </c>
      <c r="K723" s="5">
        <v>0.14000000000000001</v>
      </c>
      <c r="L723" s="5">
        <v>0.08</v>
      </c>
      <c r="M723" s="6">
        <v>1.0000000000000009E-2</v>
      </c>
      <c r="N723">
        <v>2794.6000000000004</v>
      </c>
      <c r="O723">
        <v>4124</v>
      </c>
      <c r="P723" t="s">
        <v>26</v>
      </c>
      <c r="Q723" t="s">
        <v>34</v>
      </c>
      <c r="R723">
        <v>24</v>
      </c>
      <c r="S723">
        <v>3</v>
      </c>
      <c r="T723" t="s">
        <v>28</v>
      </c>
      <c r="U723">
        <v>3</v>
      </c>
      <c r="V723">
        <v>4</v>
      </c>
      <c r="W723" t="s">
        <v>37</v>
      </c>
      <c r="X723">
        <v>3</v>
      </c>
      <c r="Y723">
        <v>18</v>
      </c>
      <c r="Z723">
        <v>3</v>
      </c>
      <c r="AA723">
        <v>4</v>
      </c>
      <c r="AB723">
        <v>22</v>
      </c>
      <c r="AC723">
        <v>11</v>
      </c>
    </row>
    <row r="724" spans="1:29" x14ac:dyDescent="0.35">
      <c r="A724">
        <v>38</v>
      </c>
      <c r="B724" t="s">
        <v>32</v>
      </c>
      <c r="C724" t="s">
        <v>36</v>
      </c>
      <c r="D724" s="4">
        <v>2684</v>
      </c>
      <c r="E724">
        <v>2</v>
      </c>
      <c r="F724">
        <v>3</v>
      </c>
      <c r="G724">
        <v>2</v>
      </c>
      <c r="H724" t="s">
        <v>32</v>
      </c>
      <c r="I724">
        <v>3</v>
      </c>
      <c r="J724" t="s">
        <v>35</v>
      </c>
      <c r="K724" s="5">
        <v>0.1</v>
      </c>
      <c r="L724" s="5">
        <v>0.11</v>
      </c>
      <c r="M724" s="6">
        <v>-2.0000000000000004E-2</v>
      </c>
      <c r="N724">
        <v>536.80000000000007</v>
      </c>
      <c r="O724">
        <v>4332</v>
      </c>
      <c r="P724" t="s">
        <v>33</v>
      </c>
      <c r="Q724" t="s">
        <v>34</v>
      </c>
      <c r="R724">
        <v>10</v>
      </c>
      <c r="S724">
        <v>1</v>
      </c>
      <c r="T724" t="s">
        <v>40</v>
      </c>
      <c r="U724">
        <v>3</v>
      </c>
      <c r="V724">
        <v>1</v>
      </c>
      <c r="W724" t="s">
        <v>37</v>
      </c>
      <c r="X724">
        <v>0</v>
      </c>
      <c r="Y724">
        <v>17</v>
      </c>
      <c r="Z724">
        <v>3</v>
      </c>
      <c r="AA724">
        <v>2</v>
      </c>
      <c r="AB724">
        <v>3</v>
      </c>
      <c r="AC724">
        <v>1</v>
      </c>
    </row>
    <row r="725" spans="1:29" x14ac:dyDescent="0.35">
      <c r="A725">
        <v>46</v>
      </c>
      <c r="B725" t="s">
        <v>32</v>
      </c>
      <c r="C725" t="s">
        <v>42</v>
      </c>
      <c r="D725" s="4">
        <v>10845</v>
      </c>
      <c r="E725">
        <v>8</v>
      </c>
      <c r="F725">
        <v>3</v>
      </c>
      <c r="G725">
        <v>3</v>
      </c>
      <c r="H725" t="s">
        <v>32</v>
      </c>
      <c r="I725">
        <v>4</v>
      </c>
      <c r="J725" t="s">
        <v>35</v>
      </c>
      <c r="K725" s="5">
        <v>0.08</v>
      </c>
      <c r="L725" s="5">
        <v>0.11</v>
      </c>
      <c r="M725" s="6">
        <v>5.0000000000000017E-2</v>
      </c>
      <c r="N725">
        <v>2169</v>
      </c>
      <c r="O725">
        <v>4827</v>
      </c>
      <c r="P725" t="s">
        <v>26</v>
      </c>
      <c r="Q725" t="s">
        <v>34</v>
      </c>
      <c r="R725">
        <v>7</v>
      </c>
      <c r="S725">
        <v>2</v>
      </c>
      <c r="T725" t="s">
        <v>40</v>
      </c>
      <c r="U725">
        <v>3</v>
      </c>
      <c r="V725">
        <v>3</v>
      </c>
      <c r="W725" t="s">
        <v>41</v>
      </c>
      <c r="X725">
        <v>6</v>
      </c>
      <c r="Y725">
        <v>13</v>
      </c>
      <c r="Z725">
        <v>3</v>
      </c>
      <c r="AA725">
        <v>2</v>
      </c>
      <c r="AB725">
        <v>13</v>
      </c>
      <c r="AC725">
        <v>7</v>
      </c>
    </row>
    <row r="726" spans="1:29" x14ac:dyDescent="0.35">
      <c r="A726">
        <v>24</v>
      </c>
      <c r="B726" t="s">
        <v>32</v>
      </c>
      <c r="C726" t="s">
        <v>42</v>
      </c>
      <c r="D726" s="4">
        <v>4377</v>
      </c>
      <c r="E726">
        <v>4</v>
      </c>
      <c r="F726">
        <v>3</v>
      </c>
      <c r="G726">
        <v>3</v>
      </c>
      <c r="H726" t="s">
        <v>32</v>
      </c>
      <c r="I726">
        <v>4</v>
      </c>
      <c r="J726" t="s">
        <v>29</v>
      </c>
      <c r="K726" s="5">
        <v>0.14000000000000001</v>
      </c>
      <c r="L726" s="5">
        <v>0.1</v>
      </c>
      <c r="M726" s="6">
        <v>0.03</v>
      </c>
      <c r="N726">
        <v>875.40000000000009</v>
      </c>
      <c r="O726">
        <v>4883</v>
      </c>
      <c r="P726" t="s">
        <v>26</v>
      </c>
      <c r="Q726" t="s">
        <v>34</v>
      </c>
      <c r="R726">
        <v>17</v>
      </c>
      <c r="S726">
        <v>1</v>
      </c>
      <c r="T726" t="s">
        <v>40</v>
      </c>
      <c r="U726">
        <v>2</v>
      </c>
      <c r="V726">
        <v>2</v>
      </c>
      <c r="W726" t="s">
        <v>41</v>
      </c>
      <c r="X726">
        <v>1</v>
      </c>
      <c r="Y726">
        <v>15</v>
      </c>
      <c r="Z726">
        <v>3</v>
      </c>
      <c r="AA726">
        <v>2</v>
      </c>
      <c r="AB726">
        <v>5</v>
      </c>
      <c r="AC726">
        <v>2</v>
      </c>
    </row>
    <row r="727" spans="1:29" x14ac:dyDescent="0.35">
      <c r="A727">
        <v>35</v>
      </c>
      <c r="B727" t="s">
        <v>25</v>
      </c>
      <c r="C727" t="s">
        <v>39</v>
      </c>
      <c r="D727" s="4">
        <v>3743</v>
      </c>
      <c r="E727">
        <v>4</v>
      </c>
      <c r="F727">
        <v>2</v>
      </c>
      <c r="G727">
        <v>1</v>
      </c>
      <c r="H727" t="s">
        <v>25</v>
      </c>
      <c r="I727">
        <v>3</v>
      </c>
      <c r="J727" t="s">
        <v>35</v>
      </c>
      <c r="K727" s="5">
        <v>0.09</v>
      </c>
      <c r="L727" s="5">
        <v>0.08</v>
      </c>
      <c r="M727" s="6">
        <v>4.9999999999999989E-2</v>
      </c>
      <c r="N727">
        <v>748.6</v>
      </c>
      <c r="O727">
        <v>1205</v>
      </c>
      <c r="P727" t="s">
        <v>26</v>
      </c>
      <c r="Q727" t="s">
        <v>34</v>
      </c>
      <c r="R727">
        <v>14</v>
      </c>
      <c r="S727">
        <v>4</v>
      </c>
      <c r="T727" t="s">
        <v>38</v>
      </c>
      <c r="U727">
        <v>2</v>
      </c>
      <c r="V727">
        <v>1</v>
      </c>
      <c r="W727" t="s">
        <v>41</v>
      </c>
      <c r="X727">
        <v>1</v>
      </c>
      <c r="Y727">
        <v>24</v>
      </c>
      <c r="Z727">
        <v>4</v>
      </c>
      <c r="AA727">
        <v>4</v>
      </c>
      <c r="AB727">
        <v>5</v>
      </c>
      <c r="AC727">
        <v>2</v>
      </c>
    </row>
    <row r="728" spans="1:29" x14ac:dyDescent="0.35">
      <c r="A728">
        <v>31</v>
      </c>
      <c r="B728" t="s">
        <v>32</v>
      </c>
      <c r="C728" t="s">
        <v>42</v>
      </c>
      <c r="D728" s="4">
        <v>4148</v>
      </c>
      <c r="E728">
        <v>4</v>
      </c>
      <c r="F728">
        <v>1</v>
      </c>
      <c r="G728">
        <v>3</v>
      </c>
      <c r="H728" t="s">
        <v>32</v>
      </c>
      <c r="I728">
        <v>3</v>
      </c>
      <c r="J728" t="s">
        <v>29</v>
      </c>
      <c r="K728" s="5">
        <v>0.09</v>
      </c>
      <c r="L728" s="5">
        <v>0.09</v>
      </c>
      <c r="M728" s="6">
        <v>-1.0000000000000009E-2</v>
      </c>
      <c r="N728">
        <v>829.6</v>
      </c>
      <c r="O728">
        <v>581</v>
      </c>
      <c r="P728" t="s">
        <v>33</v>
      </c>
      <c r="Q728" t="s">
        <v>34</v>
      </c>
      <c r="R728">
        <v>1</v>
      </c>
      <c r="S728">
        <v>1</v>
      </c>
      <c r="T728" t="s">
        <v>28</v>
      </c>
      <c r="U728">
        <v>3</v>
      </c>
      <c r="V728">
        <v>2</v>
      </c>
      <c r="W728" t="s">
        <v>37</v>
      </c>
      <c r="X728">
        <v>1</v>
      </c>
      <c r="Y728">
        <v>12</v>
      </c>
      <c r="Z728">
        <v>3</v>
      </c>
      <c r="AA728">
        <v>3</v>
      </c>
      <c r="AB728">
        <v>4</v>
      </c>
      <c r="AC728">
        <v>3</v>
      </c>
    </row>
    <row r="729" spans="1:29" x14ac:dyDescent="0.35">
      <c r="A729">
        <v>18</v>
      </c>
      <c r="B729" t="s">
        <v>32</v>
      </c>
      <c r="C729" t="s">
        <v>36</v>
      </c>
      <c r="D729" s="4">
        <v>1051</v>
      </c>
      <c r="E729">
        <v>0</v>
      </c>
      <c r="F729">
        <v>4</v>
      </c>
      <c r="G729">
        <v>3</v>
      </c>
      <c r="H729" t="s">
        <v>32</v>
      </c>
      <c r="I729">
        <v>2</v>
      </c>
      <c r="J729" t="s">
        <v>35</v>
      </c>
      <c r="K729" s="5">
        <v>0.13</v>
      </c>
      <c r="L729" s="5">
        <v>0.08</v>
      </c>
      <c r="M729" s="6">
        <v>-1.0000000000000009E-2</v>
      </c>
      <c r="N729">
        <v>210.20000000000002</v>
      </c>
      <c r="O729">
        <v>2894</v>
      </c>
      <c r="P729" t="s">
        <v>44</v>
      </c>
      <c r="Q729" t="s">
        <v>34</v>
      </c>
      <c r="R729">
        <v>5</v>
      </c>
      <c r="S729">
        <v>2</v>
      </c>
      <c r="T729" t="s">
        <v>28</v>
      </c>
      <c r="U729">
        <v>3</v>
      </c>
      <c r="V729">
        <v>1</v>
      </c>
      <c r="W729" t="s">
        <v>31</v>
      </c>
      <c r="X729">
        <v>1</v>
      </c>
      <c r="Y729">
        <v>15</v>
      </c>
      <c r="Z729">
        <v>3</v>
      </c>
      <c r="AA729">
        <v>4</v>
      </c>
      <c r="AB729">
        <v>0</v>
      </c>
      <c r="AC729">
        <v>0</v>
      </c>
    </row>
    <row r="730" spans="1:29" x14ac:dyDescent="0.35">
      <c r="A730">
        <v>54</v>
      </c>
      <c r="B730" t="s">
        <v>32</v>
      </c>
      <c r="C730" t="s">
        <v>42</v>
      </c>
      <c r="D730" s="4">
        <v>10739</v>
      </c>
      <c r="E730">
        <v>10</v>
      </c>
      <c r="F730">
        <v>3</v>
      </c>
      <c r="G730">
        <v>3</v>
      </c>
      <c r="H730" t="s">
        <v>32</v>
      </c>
      <c r="I730">
        <v>3</v>
      </c>
      <c r="J730" t="s">
        <v>29</v>
      </c>
      <c r="K730" s="5">
        <v>0.14000000000000001</v>
      </c>
      <c r="L730" s="5">
        <v>7.0000000000000007E-2</v>
      </c>
      <c r="M730" s="6">
        <v>1.999999999999999E-2</v>
      </c>
      <c r="N730">
        <v>2147.8000000000002</v>
      </c>
      <c r="O730">
        <v>4660</v>
      </c>
      <c r="P730" t="s">
        <v>26</v>
      </c>
      <c r="Q730" t="s">
        <v>34</v>
      </c>
      <c r="R730">
        <v>17</v>
      </c>
      <c r="S730">
        <v>3</v>
      </c>
      <c r="T730" t="s">
        <v>49</v>
      </c>
      <c r="U730">
        <v>3</v>
      </c>
      <c r="V730">
        <v>3</v>
      </c>
      <c r="W730" t="s">
        <v>37</v>
      </c>
      <c r="X730">
        <v>8</v>
      </c>
      <c r="Y730">
        <v>11</v>
      </c>
      <c r="Z730">
        <v>3</v>
      </c>
      <c r="AA730">
        <v>3</v>
      </c>
      <c r="AB730">
        <v>22</v>
      </c>
      <c r="AC730">
        <v>7</v>
      </c>
    </row>
    <row r="731" spans="1:29" x14ac:dyDescent="0.35">
      <c r="A731">
        <v>35</v>
      </c>
      <c r="B731" t="s">
        <v>32</v>
      </c>
      <c r="C731" t="s">
        <v>43</v>
      </c>
      <c r="D731" s="4">
        <v>10388</v>
      </c>
      <c r="E731">
        <v>16</v>
      </c>
      <c r="F731">
        <v>3</v>
      </c>
      <c r="G731">
        <v>2</v>
      </c>
      <c r="H731" t="s">
        <v>25</v>
      </c>
      <c r="I731">
        <v>3</v>
      </c>
      <c r="J731" t="s">
        <v>29</v>
      </c>
      <c r="K731" s="5">
        <v>0.09</v>
      </c>
      <c r="L731" s="5">
        <v>0.1</v>
      </c>
      <c r="M731" s="6">
        <v>0.06</v>
      </c>
      <c r="N731">
        <v>2077.6</v>
      </c>
      <c r="O731">
        <v>2788</v>
      </c>
      <c r="P731" t="s">
        <v>26</v>
      </c>
      <c r="Q731" t="s">
        <v>34</v>
      </c>
      <c r="R731">
        <v>25</v>
      </c>
      <c r="S731">
        <v>4</v>
      </c>
      <c r="T731" t="s">
        <v>40</v>
      </c>
      <c r="U731">
        <v>3</v>
      </c>
      <c r="V731">
        <v>3</v>
      </c>
      <c r="W731" t="s">
        <v>41</v>
      </c>
      <c r="X731">
        <v>1</v>
      </c>
      <c r="Y731">
        <v>11</v>
      </c>
      <c r="Z731">
        <v>3</v>
      </c>
      <c r="AA731">
        <v>3</v>
      </c>
      <c r="AB731">
        <v>16</v>
      </c>
      <c r="AC731">
        <v>10</v>
      </c>
    </row>
    <row r="732" spans="1:29" x14ac:dyDescent="0.35">
      <c r="A732">
        <v>30</v>
      </c>
      <c r="B732" t="s">
        <v>32</v>
      </c>
      <c r="C732" t="s">
        <v>63</v>
      </c>
      <c r="D732" s="4">
        <v>11416</v>
      </c>
      <c r="E732">
        <v>8</v>
      </c>
      <c r="F732">
        <v>1</v>
      </c>
      <c r="G732">
        <v>2</v>
      </c>
      <c r="H732" t="s">
        <v>25</v>
      </c>
      <c r="I732">
        <v>2</v>
      </c>
      <c r="J732" t="s">
        <v>29</v>
      </c>
      <c r="K732" s="5">
        <v>0.1</v>
      </c>
      <c r="L732" s="5">
        <v>0.08</v>
      </c>
      <c r="M732" s="6">
        <v>0.03</v>
      </c>
      <c r="N732">
        <v>2283.2000000000003</v>
      </c>
      <c r="O732">
        <v>947</v>
      </c>
      <c r="P732" t="s">
        <v>26</v>
      </c>
      <c r="Q732" t="s">
        <v>34</v>
      </c>
      <c r="R732">
        <v>8</v>
      </c>
      <c r="S732">
        <v>2</v>
      </c>
      <c r="T732" t="s">
        <v>28</v>
      </c>
      <c r="U732">
        <v>4</v>
      </c>
      <c r="V732">
        <v>3</v>
      </c>
      <c r="W732" t="s">
        <v>37</v>
      </c>
      <c r="X732">
        <v>0</v>
      </c>
      <c r="Y732">
        <v>12</v>
      </c>
      <c r="Z732">
        <v>3</v>
      </c>
      <c r="AA732">
        <v>3</v>
      </c>
      <c r="AB732">
        <v>9</v>
      </c>
      <c r="AC732">
        <v>7</v>
      </c>
    </row>
    <row r="733" spans="1:29" x14ac:dyDescent="0.35">
      <c r="A733">
        <v>20</v>
      </c>
      <c r="B733" t="s">
        <v>25</v>
      </c>
      <c r="C733" t="s">
        <v>36</v>
      </c>
      <c r="D733" s="4">
        <v>2600</v>
      </c>
      <c r="E733">
        <v>1</v>
      </c>
      <c r="F733">
        <v>1</v>
      </c>
      <c r="G733">
        <v>3</v>
      </c>
      <c r="H733" t="s">
        <v>25</v>
      </c>
      <c r="I733">
        <v>4</v>
      </c>
      <c r="J733" t="s">
        <v>29</v>
      </c>
      <c r="K733" s="5">
        <v>0.08</v>
      </c>
      <c r="L733" s="5">
        <v>0.1</v>
      </c>
      <c r="M733" s="6">
        <v>-2.0000000000000004E-2</v>
      </c>
      <c r="N733">
        <v>520</v>
      </c>
      <c r="O733">
        <v>1335</v>
      </c>
      <c r="P733" t="s">
        <v>26</v>
      </c>
      <c r="Q733" t="s">
        <v>34</v>
      </c>
      <c r="R733">
        <v>11</v>
      </c>
      <c r="S733">
        <v>3</v>
      </c>
      <c r="T733" t="s">
        <v>40</v>
      </c>
      <c r="U733">
        <v>2</v>
      </c>
      <c r="V733">
        <v>1</v>
      </c>
      <c r="W733" t="s">
        <v>31</v>
      </c>
      <c r="X733">
        <v>1</v>
      </c>
      <c r="Y733">
        <v>15</v>
      </c>
      <c r="Z733">
        <v>3</v>
      </c>
      <c r="AA733">
        <v>1</v>
      </c>
      <c r="AB733">
        <v>1</v>
      </c>
      <c r="AC733">
        <v>0</v>
      </c>
    </row>
    <row r="734" spans="1:29" x14ac:dyDescent="0.35">
      <c r="A734">
        <v>30</v>
      </c>
      <c r="B734" t="s">
        <v>25</v>
      </c>
      <c r="C734" t="s">
        <v>39</v>
      </c>
      <c r="D734" s="4">
        <v>2422</v>
      </c>
      <c r="E734">
        <v>3</v>
      </c>
      <c r="F734">
        <v>2</v>
      </c>
      <c r="G734">
        <v>3</v>
      </c>
      <c r="H734" t="s">
        <v>32</v>
      </c>
      <c r="I734">
        <v>2</v>
      </c>
      <c r="J734" t="s">
        <v>29</v>
      </c>
      <c r="K734" s="5">
        <v>0.12</v>
      </c>
      <c r="L734" s="5">
        <v>0.11</v>
      </c>
      <c r="M734" s="6">
        <v>0.06</v>
      </c>
      <c r="N734">
        <v>484.40000000000003</v>
      </c>
      <c r="O734">
        <v>4396</v>
      </c>
      <c r="P734" t="s">
        <v>33</v>
      </c>
      <c r="Q734" t="s">
        <v>34</v>
      </c>
      <c r="R734">
        <v>5</v>
      </c>
      <c r="S734">
        <v>3</v>
      </c>
      <c r="T734" t="s">
        <v>40</v>
      </c>
      <c r="U734">
        <v>3</v>
      </c>
      <c r="V734">
        <v>1</v>
      </c>
      <c r="W734" t="s">
        <v>31</v>
      </c>
      <c r="X734">
        <v>0</v>
      </c>
      <c r="Y734">
        <v>17</v>
      </c>
      <c r="Z734">
        <v>3</v>
      </c>
      <c r="AA734">
        <v>1</v>
      </c>
      <c r="AB734">
        <v>4</v>
      </c>
      <c r="AC734">
        <v>2</v>
      </c>
    </row>
    <row r="735" spans="1:29" x14ac:dyDescent="0.35">
      <c r="A735">
        <v>26</v>
      </c>
      <c r="B735" t="s">
        <v>32</v>
      </c>
      <c r="C735" t="s">
        <v>42</v>
      </c>
      <c r="D735" s="4">
        <v>5472</v>
      </c>
      <c r="E735">
        <v>8</v>
      </c>
      <c r="F735">
        <v>4</v>
      </c>
      <c r="G735">
        <v>3</v>
      </c>
      <c r="H735" t="s">
        <v>32</v>
      </c>
      <c r="I735">
        <v>4</v>
      </c>
      <c r="J735" t="s">
        <v>35</v>
      </c>
      <c r="K735" s="5">
        <v>0.09</v>
      </c>
      <c r="L735" s="5">
        <v>0.11</v>
      </c>
      <c r="M735" s="6">
        <v>2.0000000000000004E-2</v>
      </c>
      <c r="N735">
        <v>1094.4000000000001</v>
      </c>
      <c r="O735">
        <v>2157</v>
      </c>
      <c r="P735" t="s">
        <v>26</v>
      </c>
      <c r="Q735" t="s">
        <v>34</v>
      </c>
      <c r="R735">
        <v>2</v>
      </c>
      <c r="S735">
        <v>2</v>
      </c>
      <c r="T735" t="s">
        <v>40</v>
      </c>
      <c r="U735">
        <v>4</v>
      </c>
      <c r="V735">
        <v>2</v>
      </c>
      <c r="W735" t="s">
        <v>37</v>
      </c>
      <c r="X735">
        <v>1</v>
      </c>
      <c r="Y735">
        <v>12</v>
      </c>
      <c r="Z735">
        <v>3</v>
      </c>
      <c r="AA735">
        <v>2</v>
      </c>
      <c r="AB735">
        <v>8</v>
      </c>
      <c r="AC735">
        <v>7</v>
      </c>
    </row>
    <row r="736" spans="1:29" x14ac:dyDescent="0.35">
      <c r="A736">
        <v>22</v>
      </c>
      <c r="B736" t="s">
        <v>32</v>
      </c>
      <c r="C736" t="s">
        <v>39</v>
      </c>
      <c r="D736" s="4">
        <v>2451</v>
      </c>
      <c r="E736">
        <v>4</v>
      </c>
      <c r="F736">
        <v>1</v>
      </c>
      <c r="G736">
        <v>2</v>
      </c>
      <c r="H736" t="s">
        <v>32</v>
      </c>
      <c r="I736">
        <v>2</v>
      </c>
      <c r="J736" t="s">
        <v>35</v>
      </c>
      <c r="K736" s="5">
        <v>0.13</v>
      </c>
      <c r="L736" s="5">
        <v>0.08</v>
      </c>
      <c r="M736" s="6">
        <v>9.999999999999995E-3</v>
      </c>
      <c r="N736">
        <v>490.20000000000005</v>
      </c>
      <c r="O736">
        <v>4185</v>
      </c>
      <c r="P736" t="s">
        <v>26</v>
      </c>
      <c r="Q736" t="s">
        <v>34</v>
      </c>
      <c r="R736">
        <v>8</v>
      </c>
      <c r="S736">
        <v>1</v>
      </c>
      <c r="T736" t="s">
        <v>28</v>
      </c>
      <c r="U736">
        <v>1</v>
      </c>
      <c r="V736">
        <v>1</v>
      </c>
      <c r="W736" t="s">
        <v>37</v>
      </c>
      <c r="X736">
        <v>1</v>
      </c>
      <c r="Y736">
        <v>15</v>
      </c>
      <c r="Z736">
        <v>3</v>
      </c>
      <c r="AA736">
        <v>1</v>
      </c>
      <c r="AB736">
        <v>4</v>
      </c>
      <c r="AC736">
        <v>3</v>
      </c>
    </row>
    <row r="737" spans="1:29" x14ac:dyDescent="0.35">
      <c r="A737">
        <v>48</v>
      </c>
      <c r="B737" t="s">
        <v>32</v>
      </c>
      <c r="C737" t="s">
        <v>43</v>
      </c>
      <c r="D737" s="4">
        <v>4240</v>
      </c>
      <c r="E737">
        <v>2</v>
      </c>
      <c r="F737">
        <v>3</v>
      </c>
      <c r="G737">
        <v>3</v>
      </c>
      <c r="H737" t="s">
        <v>32</v>
      </c>
      <c r="I737">
        <v>1</v>
      </c>
      <c r="J737" t="s">
        <v>35</v>
      </c>
      <c r="K737" s="5">
        <v>0.13</v>
      </c>
      <c r="L737" s="5">
        <v>7.0000000000000007E-2</v>
      </c>
      <c r="M737" s="6">
        <v>9.999999999999995E-3</v>
      </c>
      <c r="N737">
        <v>848</v>
      </c>
      <c r="O737">
        <v>1303</v>
      </c>
      <c r="P737" t="s">
        <v>26</v>
      </c>
      <c r="Q737" t="s">
        <v>34</v>
      </c>
      <c r="R737">
        <v>6</v>
      </c>
      <c r="S737">
        <v>3</v>
      </c>
      <c r="T737" t="s">
        <v>28</v>
      </c>
      <c r="U737">
        <v>2</v>
      </c>
      <c r="V737">
        <v>2</v>
      </c>
      <c r="W737" t="s">
        <v>31</v>
      </c>
      <c r="X737">
        <v>2</v>
      </c>
      <c r="Y737">
        <v>13</v>
      </c>
      <c r="Z737">
        <v>3</v>
      </c>
      <c r="AA737">
        <v>4</v>
      </c>
      <c r="AB737">
        <v>19</v>
      </c>
      <c r="AC737">
        <v>2</v>
      </c>
    </row>
    <row r="738" spans="1:29" x14ac:dyDescent="0.35">
      <c r="A738">
        <v>48</v>
      </c>
      <c r="B738" t="s">
        <v>32</v>
      </c>
      <c r="C738" t="s">
        <v>43</v>
      </c>
      <c r="D738" s="4">
        <v>10999</v>
      </c>
      <c r="E738">
        <v>15</v>
      </c>
      <c r="F738">
        <v>3</v>
      </c>
      <c r="G738">
        <v>3</v>
      </c>
      <c r="H738" t="s">
        <v>32</v>
      </c>
      <c r="I738">
        <v>3</v>
      </c>
      <c r="J738" t="s">
        <v>35</v>
      </c>
      <c r="K738" s="5">
        <v>0.14000000000000001</v>
      </c>
      <c r="L738" s="5">
        <v>0.1</v>
      </c>
      <c r="M738" s="6">
        <v>2.0000000000000004E-2</v>
      </c>
      <c r="N738">
        <v>2199.8000000000002</v>
      </c>
      <c r="O738">
        <v>1096</v>
      </c>
      <c r="P738" t="s">
        <v>26</v>
      </c>
      <c r="Q738" t="s">
        <v>34</v>
      </c>
      <c r="R738">
        <v>4</v>
      </c>
      <c r="S738">
        <v>4</v>
      </c>
      <c r="T738" t="s">
        <v>28</v>
      </c>
      <c r="U738">
        <v>2</v>
      </c>
      <c r="V738">
        <v>3</v>
      </c>
      <c r="W738" t="s">
        <v>31</v>
      </c>
      <c r="X738">
        <v>7</v>
      </c>
      <c r="Y738">
        <v>14</v>
      </c>
      <c r="Z738">
        <v>3</v>
      </c>
      <c r="AA738">
        <v>2</v>
      </c>
      <c r="AB738">
        <v>27</v>
      </c>
      <c r="AC738">
        <v>11</v>
      </c>
    </row>
    <row r="739" spans="1:29" x14ac:dyDescent="0.35">
      <c r="A739">
        <v>41</v>
      </c>
      <c r="B739" t="s">
        <v>32</v>
      </c>
      <c r="C739" t="s">
        <v>42</v>
      </c>
      <c r="D739" s="4">
        <v>5003</v>
      </c>
      <c r="E739">
        <v>2</v>
      </c>
      <c r="F739">
        <v>3</v>
      </c>
      <c r="G739">
        <v>3</v>
      </c>
      <c r="H739" t="s">
        <v>32</v>
      </c>
      <c r="I739">
        <v>4</v>
      </c>
      <c r="J739" t="s">
        <v>29</v>
      </c>
      <c r="K739" s="5">
        <v>0.13</v>
      </c>
      <c r="L739" s="5">
        <v>0.1</v>
      </c>
      <c r="M739" s="6">
        <v>2.0000000000000004E-2</v>
      </c>
      <c r="N739">
        <v>1000.6</v>
      </c>
      <c r="O739">
        <v>4283</v>
      </c>
      <c r="P739" t="s">
        <v>26</v>
      </c>
      <c r="Q739" t="s">
        <v>34</v>
      </c>
      <c r="R739">
        <v>7</v>
      </c>
      <c r="S739">
        <v>2</v>
      </c>
      <c r="T739" t="s">
        <v>40</v>
      </c>
      <c r="U739">
        <v>3</v>
      </c>
      <c r="V739">
        <v>2</v>
      </c>
      <c r="W739" t="s">
        <v>31</v>
      </c>
      <c r="X739">
        <v>6</v>
      </c>
      <c r="Y739">
        <v>14</v>
      </c>
      <c r="Z739">
        <v>3</v>
      </c>
      <c r="AA739">
        <v>2</v>
      </c>
      <c r="AB739">
        <v>8</v>
      </c>
      <c r="AC739">
        <v>2</v>
      </c>
    </row>
    <row r="740" spans="1:29" x14ac:dyDescent="0.35">
      <c r="A740">
        <v>39</v>
      </c>
      <c r="B740" t="s">
        <v>32</v>
      </c>
      <c r="C740" t="s">
        <v>42</v>
      </c>
      <c r="D740" s="4">
        <v>12742</v>
      </c>
      <c r="E740">
        <v>21</v>
      </c>
      <c r="F740">
        <v>4</v>
      </c>
      <c r="G740">
        <v>3</v>
      </c>
      <c r="H740" t="s">
        <v>32</v>
      </c>
      <c r="I740">
        <v>4</v>
      </c>
      <c r="J740" t="s">
        <v>29</v>
      </c>
      <c r="K740" s="5">
        <v>0.1</v>
      </c>
      <c r="L740" s="5">
        <v>0.08</v>
      </c>
      <c r="M740" s="6">
        <v>-9.999999999999995E-3</v>
      </c>
      <c r="N740">
        <v>2548.4</v>
      </c>
      <c r="O740">
        <v>832</v>
      </c>
      <c r="P740" t="s">
        <v>26</v>
      </c>
      <c r="Q740" t="s">
        <v>34</v>
      </c>
      <c r="R740">
        <v>1</v>
      </c>
      <c r="S740">
        <v>1</v>
      </c>
      <c r="T740" t="s">
        <v>28</v>
      </c>
      <c r="U740">
        <v>2</v>
      </c>
      <c r="V740">
        <v>4</v>
      </c>
      <c r="W740" t="s">
        <v>37</v>
      </c>
      <c r="X740">
        <v>1</v>
      </c>
      <c r="Y740">
        <v>16</v>
      </c>
      <c r="Z740">
        <v>3</v>
      </c>
      <c r="AA740">
        <v>3</v>
      </c>
      <c r="AB740">
        <v>21</v>
      </c>
      <c r="AC740">
        <v>6</v>
      </c>
    </row>
    <row r="741" spans="1:29" x14ac:dyDescent="0.35">
      <c r="A741">
        <v>27</v>
      </c>
      <c r="B741" t="s">
        <v>32</v>
      </c>
      <c r="C741" t="s">
        <v>42</v>
      </c>
      <c r="D741" s="4">
        <v>4227</v>
      </c>
      <c r="E741">
        <v>3</v>
      </c>
      <c r="F741">
        <v>4</v>
      </c>
      <c r="G741">
        <v>3</v>
      </c>
      <c r="H741" t="s">
        <v>32</v>
      </c>
      <c r="I741">
        <v>1</v>
      </c>
      <c r="J741" t="s">
        <v>29</v>
      </c>
      <c r="K741" s="5">
        <v>0.15</v>
      </c>
      <c r="L741" s="5">
        <v>0.1</v>
      </c>
      <c r="M741" s="6">
        <v>2.0000000000000004E-2</v>
      </c>
      <c r="N741">
        <v>845.40000000000009</v>
      </c>
      <c r="O741">
        <v>2447</v>
      </c>
      <c r="P741" t="s">
        <v>26</v>
      </c>
      <c r="Q741" t="s">
        <v>34</v>
      </c>
      <c r="R741">
        <v>2</v>
      </c>
      <c r="S741">
        <v>4</v>
      </c>
      <c r="T741" t="s">
        <v>28</v>
      </c>
      <c r="U741">
        <v>3</v>
      </c>
      <c r="V741">
        <v>2</v>
      </c>
      <c r="W741" t="s">
        <v>37</v>
      </c>
      <c r="X741">
        <v>0</v>
      </c>
      <c r="Y741">
        <v>18</v>
      </c>
      <c r="Z741">
        <v>3</v>
      </c>
      <c r="AA741">
        <v>2</v>
      </c>
      <c r="AB741">
        <v>4</v>
      </c>
      <c r="AC741">
        <v>2</v>
      </c>
    </row>
    <row r="742" spans="1:29" x14ac:dyDescent="0.35">
      <c r="A742">
        <v>35</v>
      </c>
      <c r="B742" t="s">
        <v>32</v>
      </c>
      <c r="C742" t="s">
        <v>39</v>
      </c>
      <c r="D742" s="4">
        <v>3917</v>
      </c>
      <c r="E742">
        <v>3</v>
      </c>
      <c r="F742">
        <v>4</v>
      </c>
      <c r="G742">
        <v>2</v>
      </c>
      <c r="H742" t="s">
        <v>32</v>
      </c>
      <c r="I742">
        <v>2</v>
      </c>
      <c r="J742" t="s">
        <v>35</v>
      </c>
      <c r="K742" s="5">
        <v>0.12</v>
      </c>
      <c r="L742" s="5">
        <v>0.1</v>
      </c>
      <c r="M742" s="6">
        <v>7.0000000000000007E-2</v>
      </c>
      <c r="N742">
        <v>783.40000000000009</v>
      </c>
      <c r="O742">
        <v>4904</v>
      </c>
      <c r="P742" t="s">
        <v>26</v>
      </c>
      <c r="Q742" t="s">
        <v>34</v>
      </c>
      <c r="R742">
        <v>10</v>
      </c>
      <c r="S742">
        <v>3</v>
      </c>
      <c r="T742" t="s">
        <v>38</v>
      </c>
      <c r="U742">
        <v>3</v>
      </c>
      <c r="V742">
        <v>1</v>
      </c>
      <c r="W742" t="s">
        <v>41</v>
      </c>
      <c r="X742">
        <v>1</v>
      </c>
      <c r="Y742">
        <v>20</v>
      </c>
      <c r="Z742">
        <v>4</v>
      </c>
      <c r="AA742">
        <v>1</v>
      </c>
      <c r="AB742">
        <v>3</v>
      </c>
      <c r="AC742">
        <v>2</v>
      </c>
    </row>
    <row r="743" spans="1:29" x14ac:dyDescent="0.35">
      <c r="A743">
        <v>42</v>
      </c>
      <c r="B743" t="s">
        <v>32</v>
      </c>
      <c r="C743" t="s">
        <v>62</v>
      </c>
      <c r="D743" s="4">
        <v>18303</v>
      </c>
      <c r="E743">
        <v>1</v>
      </c>
      <c r="F743">
        <v>3</v>
      </c>
      <c r="G743">
        <v>4</v>
      </c>
      <c r="H743" t="s">
        <v>32</v>
      </c>
      <c r="I743">
        <v>4</v>
      </c>
      <c r="J743" t="s">
        <v>35</v>
      </c>
      <c r="K743" s="5">
        <v>0.08</v>
      </c>
      <c r="L743" s="5">
        <v>7.0000000000000007E-2</v>
      </c>
      <c r="M743" s="6">
        <v>4.9999999999999989E-2</v>
      </c>
      <c r="N743">
        <v>3660.6000000000004</v>
      </c>
      <c r="O743">
        <v>4337</v>
      </c>
      <c r="P743" t="s">
        <v>26</v>
      </c>
      <c r="Q743" t="s">
        <v>27</v>
      </c>
      <c r="R743">
        <v>5</v>
      </c>
      <c r="S743">
        <v>2</v>
      </c>
      <c r="T743" t="s">
        <v>48</v>
      </c>
      <c r="U743">
        <v>3</v>
      </c>
      <c r="V743">
        <v>5</v>
      </c>
      <c r="W743" t="s">
        <v>37</v>
      </c>
      <c r="X743">
        <v>6</v>
      </c>
      <c r="Y743">
        <v>13</v>
      </c>
      <c r="Z743">
        <v>3</v>
      </c>
      <c r="AA743">
        <v>2</v>
      </c>
      <c r="AB743">
        <v>21</v>
      </c>
      <c r="AC743">
        <v>0</v>
      </c>
    </row>
    <row r="744" spans="1:29" x14ac:dyDescent="0.35">
      <c r="A744">
        <v>50</v>
      </c>
      <c r="B744" t="s">
        <v>32</v>
      </c>
      <c r="C744" t="s">
        <v>39</v>
      </c>
      <c r="D744" s="4">
        <v>2380</v>
      </c>
      <c r="E744">
        <v>1</v>
      </c>
      <c r="F744">
        <v>4</v>
      </c>
      <c r="G744">
        <v>3</v>
      </c>
      <c r="H744" t="s">
        <v>32</v>
      </c>
      <c r="I744">
        <v>1</v>
      </c>
      <c r="J744" t="s">
        <v>35</v>
      </c>
      <c r="K744" s="5">
        <v>0.15</v>
      </c>
      <c r="L744" s="5">
        <v>7.0000000000000007E-2</v>
      </c>
      <c r="M744" s="6">
        <v>-1.0000000000000009E-2</v>
      </c>
      <c r="N744">
        <v>476</v>
      </c>
      <c r="O744">
        <v>1616</v>
      </c>
      <c r="P744" t="s">
        <v>26</v>
      </c>
      <c r="Q744" t="s">
        <v>34</v>
      </c>
      <c r="R744">
        <v>9</v>
      </c>
      <c r="S744">
        <v>3</v>
      </c>
      <c r="T744" t="s">
        <v>28</v>
      </c>
      <c r="U744">
        <v>3</v>
      </c>
      <c r="V744">
        <v>1</v>
      </c>
      <c r="W744" t="s">
        <v>37</v>
      </c>
      <c r="X744">
        <v>4</v>
      </c>
      <c r="Y744">
        <v>18</v>
      </c>
      <c r="Z744">
        <v>3</v>
      </c>
      <c r="AA744">
        <v>2</v>
      </c>
      <c r="AB744">
        <v>8</v>
      </c>
      <c r="AC744">
        <v>0</v>
      </c>
    </row>
    <row r="745" spans="1:29" x14ac:dyDescent="0.35">
      <c r="A745">
        <v>59</v>
      </c>
      <c r="B745" t="s">
        <v>32</v>
      </c>
      <c r="C745" t="s">
        <v>42</v>
      </c>
      <c r="D745" s="4">
        <v>13726</v>
      </c>
      <c r="E745">
        <v>5</v>
      </c>
      <c r="F745">
        <v>4</v>
      </c>
      <c r="G745">
        <v>3</v>
      </c>
      <c r="H745" t="s">
        <v>25</v>
      </c>
      <c r="I745">
        <v>3</v>
      </c>
      <c r="J745" t="s">
        <v>29</v>
      </c>
      <c r="K745" s="5">
        <v>0.1</v>
      </c>
      <c r="L745" s="5">
        <v>0.09</v>
      </c>
      <c r="M745" s="6">
        <v>0.03</v>
      </c>
      <c r="N745">
        <v>2745.2000000000003</v>
      </c>
      <c r="O745">
        <v>1714</v>
      </c>
      <c r="P745" t="s">
        <v>26</v>
      </c>
      <c r="Q745" t="s">
        <v>34</v>
      </c>
      <c r="R745">
        <v>2</v>
      </c>
      <c r="S745">
        <v>3</v>
      </c>
      <c r="T745" t="s">
        <v>28</v>
      </c>
      <c r="U745">
        <v>2</v>
      </c>
      <c r="V745">
        <v>4</v>
      </c>
      <c r="W745" t="s">
        <v>31</v>
      </c>
      <c r="X745">
        <v>3</v>
      </c>
      <c r="Y745">
        <v>13</v>
      </c>
      <c r="Z745">
        <v>3</v>
      </c>
      <c r="AA745">
        <v>1</v>
      </c>
      <c r="AB745">
        <v>30</v>
      </c>
      <c r="AC745">
        <v>3</v>
      </c>
    </row>
    <row r="746" spans="1:29" x14ac:dyDescent="0.35">
      <c r="A746">
        <v>37</v>
      </c>
      <c r="B746" t="s">
        <v>25</v>
      </c>
      <c r="C746" t="s">
        <v>43</v>
      </c>
      <c r="D746" s="4">
        <v>4777</v>
      </c>
      <c r="E746">
        <v>1</v>
      </c>
      <c r="F746">
        <v>2</v>
      </c>
      <c r="G746">
        <v>1</v>
      </c>
      <c r="H746" t="s">
        <v>32</v>
      </c>
      <c r="I746">
        <v>1</v>
      </c>
      <c r="J746" t="s">
        <v>29</v>
      </c>
      <c r="K746" s="5">
        <v>0.13</v>
      </c>
      <c r="L746" s="5">
        <v>0.11</v>
      </c>
      <c r="M746" s="6">
        <v>2.0000000000000004E-2</v>
      </c>
      <c r="N746">
        <v>955.40000000000009</v>
      </c>
      <c r="O746">
        <v>3068</v>
      </c>
      <c r="P746" t="s">
        <v>26</v>
      </c>
      <c r="Q746" t="s">
        <v>34</v>
      </c>
      <c r="R746">
        <v>11</v>
      </c>
      <c r="S746">
        <v>2</v>
      </c>
      <c r="T746" t="s">
        <v>40</v>
      </c>
      <c r="U746">
        <v>1</v>
      </c>
      <c r="V746">
        <v>2</v>
      </c>
      <c r="W746" t="s">
        <v>37</v>
      </c>
      <c r="X746">
        <v>5</v>
      </c>
      <c r="Y746">
        <v>15</v>
      </c>
      <c r="Z746">
        <v>3</v>
      </c>
      <c r="AA746">
        <v>1</v>
      </c>
      <c r="AB746">
        <v>15</v>
      </c>
      <c r="AC746">
        <v>0</v>
      </c>
    </row>
    <row r="747" spans="1:29" x14ac:dyDescent="0.35">
      <c r="A747">
        <v>55</v>
      </c>
      <c r="B747" t="s">
        <v>32</v>
      </c>
      <c r="C747" t="s">
        <v>43</v>
      </c>
      <c r="D747" s="4">
        <v>6385</v>
      </c>
      <c r="E747">
        <v>8</v>
      </c>
      <c r="F747">
        <v>2</v>
      </c>
      <c r="G747">
        <v>3</v>
      </c>
      <c r="H747" t="s">
        <v>25</v>
      </c>
      <c r="I747">
        <v>3</v>
      </c>
      <c r="J747" t="s">
        <v>35</v>
      </c>
      <c r="K747" s="5">
        <v>0.11</v>
      </c>
      <c r="L747" s="5">
        <v>0.11</v>
      </c>
      <c r="M747" s="6">
        <v>0.05</v>
      </c>
      <c r="N747">
        <v>1277</v>
      </c>
      <c r="O747">
        <v>4622</v>
      </c>
      <c r="P747" t="s">
        <v>33</v>
      </c>
      <c r="Q747" t="s">
        <v>34</v>
      </c>
      <c r="R747">
        <v>18</v>
      </c>
      <c r="S747">
        <v>4</v>
      </c>
      <c r="T747" t="s">
        <v>40</v>
      </c>
      <c r="U747">
        <v>3</v>
      </c>
      <c r="V747">
        <v>2</v>
      </c>
      <c r="W747" t="s">
        <v>37</v>
      </c>
      <c r="X747">
        <v>3</v>
      </c>
      <c r="Y747">
        <v>14</v>
      </c>
      <c r="Z747">
        <v>3</v>
      </c>
      <c r="AA747">
        <v>4</v>
      </c>
      <c r="AB747">
        <v>17</v>
      </c>
      <c r="AC747">
        <v>7</v>
      </c>
    </row>
    <row r="748" spans="1:29" x14ac:dyDescent="0.35">
      <c r="A748">
        <v>41</v>
      </c>
      <c r="B748" t="s">
        <v>32</v>
      </c>
      <c r="C748" t="s">
        <v>63</v>
      </c>
      <c r="D748" s="4">
        <v>19973</v>
      </c>
      <c r="E748">
        <v>21</v>
      </c>
      <c r="F748">
        <v>3</v>
      </c>
      <c r="G748">
        <v>3</v>
      </c>
      <c r="H748" t="s">
        <v>32</v>
      </c>
      <c r="I748">
        <v>2</v>
      </c>
      <c r="J748" t="s">
        <v>29</v>
      </c>
      <c r="K748" s="5">
        <v>0.13</v>
      </c>
      <c r="L748" s="5">
        <v>0.08</v>
      </c>
      <c r="M748" s="6">
        <v>0.03</v>
      </c>
      <c r="N748">
        <v>3994.6000000000004</v>
      </c>
      <c r="O748">
        <v>1198</v>
      </c>
      <c r="P748" t="s">
        <v>44</v>
      </c>
      <c r="Q748" t="s">
        <v>34</v>
      </c>
      <c r="R748">
        <v>7</v>
      </c>
      <c r="S748">
        <v>1</v>
      </c>
      <c r="T748" t="s">
        <v>28</v>
      </c>
      <c r="U748">
        <v>1</v>
      </c>
      <c r="V748">
        <v>5</v>
      </c>
      <c r="W748" t="s">
        <v>41</v>
      </c>
      <c r="X748">
        <v>1</v>
      </c>
      <c r="Y748">
        <v>22</v>
      </c>
      <c r="Z748">
        <v>4</v>
      </c>
      <c r="AA748">
        <v>2</v>
      </c>
      <c r="AB748">
        <v>21</v>
      </c>
      <c r="AC748">
        <v>16</v>
      </c>
    </row>
    <row r="749" spans="1:29" x14ac:dyDescent="0.35">
      <c r="A749">
        <v>38</v>
      </c>
      <c r="B749" t="s">
        <v>32</v>
      </c>
      <c r="C749" t="s">
        <v>27</v>
      </c>
      <c r="D749" s="4">
        <v>6861</v>
      </c>
      <c r="E749">
        <v>1</v>
      </c>
      <c r="F749">
        <v>4</v>
      </c>
      <c r="G749">
        <v>3</v>
      </c>
      <c r="H749" t="s">
        <v>25</v>
      </c>
      <c r="I749">
        <v>2</v>
      </c>
      <c r="J749" t="s">
        <v>35</v>
      </c>
      <c r="K749" s="5">
        <v>0.09</v>
      </c>
      <c r="L749" s="5">
        <v>7.0000000000000007E-2</v>
      </c>
      <c r="M749" s="6">
        <v>1.0000000000000009E-2</v>
      </c>
      <c r="N749">
        <v>1372.2</v>
      </c>
      <c r="O749">
        <v>3381</v>
      </c>
      <c r="P749" t="s">
        <v>26</v>
      </c>
      <c r="Q749" t="s">
        <v>27</v>
      </c>
      <c r="R749">
        <v>3</v>
      </c>
      <c r="S749">
        <v>4</v>
      </c>
      <c r="T749" t="s">
        <v>28</v>
      </c>
      <c r="U749">
        <v>3</v>
      </c>
      <c r="V749">
        <v>2</v>
      </c>
      <c r="W749" t="s">
        <v>31</v>
      </c>
      <c r="X749">
        <v>8</v>
      </c>
      <c r="Y749">
        <v>12</v>
      </c>
      <c r="Z749">
        <v>3</v>
      </c>
      <c r="AA749">
        <v>3</v>
      </c>
      <c r="AB749">
        <v>19</v>
      </c>
      <c r="AC749">
        <v>0</v>
      </c>
    </row>
    <row r="750" spans="1:29" x14ac:dyDescent="0.35">
      <c r="A750">
        <v>26</v>
      </c>
      <c r="B750" t="s">
        <v>25</v>
      </c>
      <c r="C750" t="s">
        <v>27</v>
      </c>
      <c r="D750" s="4">
        <v>4969</v>
      </c>
      <c r="E750">
        <v>2</v>
      </c>
      <c r="F750">
        <v>1</v>
      </c>
      <c r="G750">
        <v>3</v>
      </c>
      <c r="H750" t="s">
        <v>32</v>
      </c>
      <c r="I750">
        <v>2</v>
      </c>
      <c r="J750" t="s">
        <v>35</v>
      </c>
      <c r="K750" s="5">
        <v>0.13</v>
      </c>
      <c r="L750" s="5">
        <v>0.08</v>
      </c>
      <c r="M750" s="6">
        <v>4.0000000000000008E-2</v>
      </c>
      <c r="N750">
        <v>993.80000000000007</v>
      </c>
      <c r="O750">
        <v>3782</v>
      </c>
      <c r="P750" t="s">
        <v>44</v>
      </c>
      <c r="Q750" t="s">
        <v>27</v>
      </c>
      <c r="R750">
        <v>29</v>
      </c>
      <c r="S750">
        <v>2</v>
      </c>
      <c r="T750" t="s">
        <v>40</v>
      </c>
      <c r="U750">
        <v>1</v>
      </c>
      <c r="V750">
        <v>2</v>
      </c>
      <c r="W750" t="s">
        <v>31</v>
      </c>
      <c r="X750">
        <v>8</v>
      </c>
      <c r="Y750">
        <v>18</v>
      </c>
      <c r="Z750">
        <v>3</v>
      </c>
      <c r="AA750">
        <v>4</v>
      </c>
      <c r="AB750">
        <v>7</v>
      </c>
      <c r="AC750">
        <v>2</v>
      </c>
    </row>
    <row r="751" spans="1:29" x14ac:dyDescent="0.35">
      <c r="A751">
        <v>52</v>
      </c>
      <c r="B751" t="s">
        <v>25</v>
      </c>
      <c r="C751" t="s">
        <v>62</v>
      </c>
      <c r="D751" s="4">
        <v>19845</v>
      </c>
      <c r="E751">
        <v>32</v>
      </c>
      <c r="F751">
        <v>4</v>
      </c>
      <c r="G751">
        <v>3</v>
      </c>
      <c r="H751" t="s">
        <v>32</v>
      </c>
      <c r="I751">
        <v>1</v>
      </c>
      <c r="J751" t="s">
        <v>29</v>
      </c>
      <c r="K751" s="5">
        <v>0.12</v>
      </c>
      <c r="L751" s="5">
        <v>7.0000000000000007E-2</v>
      </c>
      <c r="M751" s="6">
        <v>3.9999999999999994E-2</v>
      </c>
      <c r="N751">
        <v>3969</v>
      </c>
      <c r="O751">
        <v>3567</v>
      </c>
      <c r="P751" t="s">
        <v>26</v>
      </c>
      <c r="Q751" t="s">
        <v>27</v>
      </c>
      <c r="R751">
        <v>2</v>
      </c>
      <c r="S751">
        <v>1</v>
      </c>
      <c r="T751" t="s">
        <v>48</v>
      </c>
      <c r="U751">
        <v>1</v>
      </c>
      <c r="V751">
        <v>5</v>
      </c>
      <c r="W751" t="s">
        <v>37</v>
      </c>
      <c r="X751">
        <v>1</v>
      </c>
      <c r="Y751">
        <v>15</v>
      </c>
      <c r="Z751">
        <v>3</v>
      </c>
      <c r="AA751">
        <v>4</v>
      </c>
      <c r="AB751">
        <v>33</v>
      </c>
      <c r="AC751">
        <v>14</v>
      </c>
    </row>
    <row r="752" spans="1:29" x14ac:dyDescent="0.35">
      <c r="A752">
        <v>44</v>
      </c>
      <c r="B752" t="s">
        <v>32</v>
      </c>
      <c r="C752" t="s">
        <v>27</v>
      </c>
      <c r="D752" s="4">
        <v>13320</v>
      </c>
      <c r="E752">
        <v>12</v>
      </c>
      <c r="F752">
        <v>4</v>
      </c>
      <c r="G752">
        <v>3</v>
      </c>
      <c r="H752" t="s">
        <v>25</v>
      </c>
      <c r="I752">
        <v>4</v>
      </c>
      <c r="J752" t="s">
        <v>29</v>
      </c>
      <c r="K752" s="5">
        <v>0.08</v>
      </c>
      <c r="L752" s="5">
        <v>0.1</v>
      </c>
      <c r="M752" s="6">
        <v>1.0000000000000009E-2</v>
      </c>
      <c r="N752">
        <v>2664</v>
      </c>
      <c r="O752">
        <v>3145</v>
      </c>
      <c r="P752" t="s">
        <v>26</v>
      </c>
      <c r="Q752" t="s">
        <v>27</v>
      </c>
      <c r="R752">
        <v>28</v>
      </c>
      <c r="S752">
        <v>3</v>
      </c>
      <c r="T752" t="s">
        <v>40</v>
      </c>
      <c r="U752">
        <v>4</v>
      </c>
      <c r="V752">
        <v>4</v>
      </c>
      <c r="W752" t="s">
        <v>37</v>
      </c>
      <c r="X752">
        <v>3</v>
      </c>
      <c r="Y752">
        <v>18</v>
      </c>
      <c r="Z752">
        <v>3</v>
      </c>
      <c r="AA752">
        <v>3</v>
      </c>
      <c r="AB752">
        <v>23</v>
      </c>
      <c r="AC752">
        <v>11</v>
      </c>
    </row>
    <row r="753" spans="1:29" x14ac:dyDescent="0.35">
      <c r="A753">
        <v>50</v>
      </c>
      <c r="B753" t="s">
        <v>32</v>
      </c>
      <c r="C753" t="s">
        <v>27</v>
      </c>
      <c r="D753" s="4">
        <v>6347</v>
      </c>
      <c r="E753">
        <v>18</v>
      </c>
      <c r="F753">
        <v>3</v>
      </c>
      <c r="G753">
        <v>3</v>
      </c>
      <c r="H753" t="s">
        <v>32</v>
      </c>
      <c r="I753">
        <v>4</v>
      </c>
      <c r="J753" t="s">
        <v>29</v>
      </c>
      <c r="K753" s="5">
        <v>0.09</v>
      </c>
      <c r="L753" s="5">
        <v>7.0000000000000007E-2</v>
      </c>
      <c r="M753" s="6">
        <v>4.9999999999999989E-2</v>
      </c>
      <c r="N753">
        <v>1269.4000000000001</v>
      </c>
      <c r="O753">
        <v>1801</v>
      </c>
      <c r="P753" t="s">
        <v>44</v>
      </c>
      <c r="Q753" t="s">
        <v>27</v>
      </c>
      <c r="R753">
        <v>1</v>
      </c>
      <c r="S753">
        <v>3</v>
      </c>
      <c r="T753" t="s">
        <v>28</v>
      </c>
      <c r="U753">
        <v>3</v>
      </c>
      <c r="V753">
        <v>2</v>
      </c>
      <c r="W753" t="s">
        <v>37</v>
      </c>
      <c r="X753">
        <v>0</v>
      </c>
      <c r="Y753">
        <v>12</v>
      </c>
      <c r="Z753">
        <v>3</v>
      </c>
      <c r="AA753">
        <v>1</v>
      </c>
      <c r="AB753">
        <v>19</v>
      </c>
      <c r="AC753">
        <v>7</v>
      </c>
    </row>
    <row r="754" spans="1:29" x14ac:dyDescent="0.35">
      <c r="A754">
        <v>36</v>
      </c>
      <c r="B754" t="s">
        <v>25</v>
      </c>
      <c r="C754" t="s">
        <v>39</v>
      </c>
      <c r="D754" s="4">
        <v>2743</v>
      </c>
      <c r="E754">
        <v>17</v>
      </c>
      <c r="F754">
        <v>1</v>
      </c>
      <c r="G754">
        <v>3</v>
      </c>
      <c r="H754" t="s">
        <v>32</v>
      </c>
      <c r="I754">
        <v>3</v>
      </c>
      <c r="J754" t="s">
        <v>29</v>
      </c>
      <c r="K754" s="5">
        <v>0.08</v>
      </c>
      <c r="L754" s="5">
        <v>0.08</v>
      </c>
      <c r="M754" s="6">
        <v>7.0000000000000007E-2</v>
      </c>
      <c r="N754">
        <v>548.6</v>
      </c>
      <c r="O754">
        <v>3162</v>
      </c>
      <c r="P754" t="s">
        <v>26</v>
      </c>
      <c r="Q754" t="s">
        <v>34</v>
      </c>
      <c r="R754">
        <v>16</v>
      </c>
      <c r="S754">
        <v>4</v>
      </c>
      <c r="T754" t="s">
        <v>28</v>
      </c>
      <c r="U754">
        <v>4</v>
      </c>
      <c r="V754">
        <v>1</v>
      </c>
      <c r="W754" t="s">
        <v>31</v>
      </c>
      <c r="X754">
        <v>1</v>
      </c>
      <c r="Y754">
        <v>16</v>
      </c>
      <c r="Z754">
        <v>3</v>
      </c>
      <c r="AA754">
        <v>3</v>
      </c>
      <c r="AB754">
        <v>18</v>
      </c>
      <c r="AC754">
        <v>13</v>
      </c>
    </row>
    <row r="755" spans="1:29" x14ac:dyDescent="0.35">
      <c r="A755">
        <v>39</v>
      </c>
      <c r="B755" t="s">
        <v>32</v>
      </c>
      <c r="C755" t="s">
        <v>42</v>
      </c>
      <c r="D755" s="4">
        <v>10880</v>
      </c>
      <c r="E755">
        <v>21</v>
      </c>
      <c r="F755">
        <v>1</v>
      </c>
      <c r="G755">
        <v>3</v>
      </c>
      <c r="H755" t="s">
        <v>25</v>
      </c>
      <c r="I755">
        <v>4</v>
      </c>
      <c r="J755" t="s">
        <v>29</v>
      </c>
      <c r="K755" s="5">
        <v>0.15</v>
      </c>
      <c r="L755" s="5">
        <v>0.11</v>
      </c>
      <c r="M755" s="6">
        <v>4.0000000000000008E-2</v>
      </c>
      <c r="N755">
        <v>2176</v>
      </c>
      <c r="O755">
        <v>2797</v>
      </c>
      <c r="P755" t="s">
        <v>33</v>
      </c>
      <c r="Q755" t="s">
        <v>34</v>
      </c>
      <c r="R755">
        <v>22</v>
      </c>
      <c r="S755">
        <v>3</v>
      </c>
      <c r="T755" t="s">
        <v>40</v>
      </c>
      <c r="U755">
        <v>3</v>
      </c>
      <c r="V755">
        <v>3</v>
      </c>
      <c r="W755" t="s">
        <v>31</v>
      </c>
      <c r="X755">
        <v>1</v>
      </c>
      <c r="Y755">
        <v>13</v>
      </c>
      <c r="Z755">
        <v>3</v>
      </c>
      <c r="AA755">
        <v>3</v>
      </c>
      <c r="AB755">
        <v>21</v>
      </c>
      <c r="AC755">
        <v>6</v>
      </c>
    </row>
    <row r="756" spans="1:29" x14ac:dyDescent="0.35">
      <c r="A756">
        <v>33</v>
      </c>
      <c r="B756" t="s">
        <v>32</v>
      </c>
      <c r="C756" t="s">
        <v>46</v>
      </c>
      <c r="D756" s="4">
        <v>2342</v>
      </c>
      <c r="E756">
        <v>2</v>
      </c>
      <c r="F756">
        <v>4</v>
      </c>
      <c r="G756">
        <v>2</v>
      </c>
      <c r="H756" t="s">
        <v>32</v>
      </c>
      <c r="I756">
        <v>2</v>
      </c>
      <c r="J756" t="s">
        <v>29</v>
      </c>
      <c r="K756" s="5">
        <v>0.08</v>
      </c>
      <c r="L756" s="5">
        <v>7.0000000000000007E-2</v>
      </c>
      <c r="M756" s="6">
        <v>3.9999999999999994E-2</v>
      </c>
      <c r="N756">
        <v>468.40000000000003</v>
      </c>
      <c r="O756">
        <v>1483</v>
      </c>
      <c r="P756" t="s">
        <v>44</v>
      </c>
      <c r="Q756" t="s">
        <v>27</v>
      </c>
      <c r="R756">
        <v>8</v>
      </c>
      <c r="S756">
        <v>1</v>
      </c>
      <c r="T756" t="s">
        <v>28</v>
      </c>
      <c r="U756">
        <v>2</v>
      </c>
      <c r="V756">
        <v>1</v>
      </c>
      <c r="W756" t="s">
        <v>31</v>
      </c>
      <c r="X756">
        <v>0</v>
      </c>
      <c r="Y756">
        <v>19</v>
      </c>
      <c r="Z756">
        <v>3</v>
      </c>
      <c r="AA756">
        <v>4</v>
      </c>
      <c r="AB756">
        <v>3</v>
      </c>
      <c r="AC756">
        <v>2</v>
      </c>
    </row>
    <row r="757" spans="1:29" x14ac:dyDescent="0.35">
      <c r="A757">
        <v>45</v>
      </c>
      <c r="B757" t="s">
        <v>32</v>
      </c>
      <c r="C757" t="s">
        <v>62</v>
      </c>
      <c r="D757" s="4">
        <v>17650</v>
      </c>
      <c r="E757">
        <v>9</v>
      </c>
      <c r="F757">
        <v>4</v>
      </c>
      <c r="G757">
        <v>4</v>
      </c>
      <c r="H757" t="s">
        <v>32</v>
      </c>
      <c r="I757">
        <v>4</v>
      </c>
      <c r="J757" t="s">
        <v>29</v>
      </c>
      <c r="K757" s="5">
        <v>0.08</v>
      </c>
      <c r="L757" s="5">
        <v>0.1</v>
      </c>
      <c r="M757" s="6">
        <v>0.03</v>
      </c>
      <c r="N757">
        <v>3530</v>
      </c>
      <c r="O757">
        <v>3222</v>
      </c>
      <c r="P757" t="s">
        <v>26</v>
      </c>
      <c r="Q757" t="s">
        <v>27</v>
      </c>
      <c r="R757">
        <v>11</v>
      </c>
      <c r="S757">
        <v>2</v>
      </c>
      <c r="T757" t="s">
        <v>28</v>
      </c>
      <c r="U757">
        <v>3</v>
      </c>
      <c r="V757">
        <v>4</v>
      </c>
      <c r="W757" t="s">
        <v>37</v>
      </c>
      <c r="X757">
        <v>3</v>
      </c>
      <c r="Y757">
        <v>13</v>
      </c>
      <c r="Z757">
        <v>3</v>
      </c>
      <c r="AA757">
        <v>2</v>
      </c>
      <c r="AB757">
        <v>26</v>
      </c>
      <c r="AC757">
        <v>3</v>
      </c>
    </row>
    <row r="758" spans="1:29" x14ac:dyDescent="0.35">
      <c r="A758">
        <v>32</v>
      </c>
      <c r="B758" t="s">
        <v>32</v>
      </c>
      <c r="C758" t="s">
        <v>39</v>
      </c>
      <c r="D758" s="4">
        <v>4025</v>
      </c>
      <c r="E758">
        <v>8</v>
      </c>
      <c r="F758">
        <v>3</v>
      </c>
      <c r="G758">
        <v>3</v>
      </c>
      <c r="H758" t="s">
        <v>32</v>
      </c>
      <c r="I758">
        <v>4</v>
      </c>
      <c r="J758" t="s">
        <v>29</v>
      </c>
      <c r="K758" s="5">
        <v>0.1</v>
      </c>
      <c r="L758" s="5">
        <v>7.0000000000000007E-2</v>
      </c>
      <c r="M758" s="6">
        <v>0.06</v>
      </c>
      <c r="N758">
        <v>805</v>
      </c>
      <c r="O758">
        <v>4284</v>
      </c>
      <c r="P758" t="s">
        <v>44</v>
      </c>
      <c r="Q758" t="s">
        <v>34</v>
      </c>
      <c r="R758">
        <v>29</v>
      </c>
      <c r="S758">
        <v>4</v>
      </c>
      <c r="T758" t="s">
        <v>40</v>
      </c>
      <c r="U758">
        <v>3</v>
      </c>
      <c r="V758">
        <v>1</v>
      </c>
      <c r="W758" t="s">
        <v>31</v>
      </c>
      <c r="X758">
        <v>9</v>
      </c>
      <c r="Y758">
        <v>12</v>
      </c>
      <c r="Z758">
        <v>3</v>
      </c>
      <c r="AA758">
        <v>2</v>
      </c>
      <c r="AB758">
        <v>10</v>
      </c>
      <c r="AC758">
        <v>7</v>
      </c>
    </row>
    <row r="759" spans="1:29" x14ac:dyDescent="0.35">
      <c r="A759">
        <v>34</v>
      </c>
      <c r="B759" t="s">
        <v>32</v>
      </c>
      <c r="C759" t="s">
        <v>27</v>
      </c>
      <c r="D759" s="4">
        <v>9725</v>
      </c>
      <c r="E759">
        <v>15</v>
      </c>
      <c r="F759">
        <v>4</v>
      </c>
      <c r="G759">
        <v>2</v>
      </c>
      <c r="H759" t="s">
        <v>32</v>
      </c>
      <c r="I759">
        <v>2</v>
      </c>
      <c r="J759" t="s">
        <v>35</v>
      </c>
      <c r="K759" s="5">
        <v>0.08</v>
      </c>
      <c r="L759" s="5">
        <v>7.0000000000000007E-2</v>
      </c>
      <c r="M759" s="6">
        <v>2.0000000000000004E-2</v>
      </c>
      <c r="N759">
        <v>1945</v>
      </c>
      <c r="O759">
        <v>1275</v>
      </c>
      <c r="P759" t="s">
        <v>26</v>
      </c>
      <c r="Q759" t="s">
        <v>27</v>
      </c>
      <c r="R759">
        <v>1</v>
      </c>
      <c r="S759">
        <v>4</v>
      </c>
      <c r="T759" t="s">
        <v>48</v>
      </c>
      <c r="U759">
        <v>4</v>
      </c>
      <c r="V759">
        <v>2</v>
      </c>
      <c r="W759" t="s">
        <v>41</v>
      </c>
      <c r="X759">
        <v>0</v>
      </c>
      <c r="Y759">
        <v>11</v>
      </c>
      <c r="Z759">
        <v>3</v>
      </c>
      <c r="AA759">
        <v>4</v>
      </c>
      <c r="AB759">
        <v>16</v>
      </c>
      <c r="AC759">
        <v>1</v>
      </c>
    </row>
    <row r="760" spans="1:29" x14ac:dyDescent="0.35">
      <c r="A760">
        <v>59</v>
      </c>
      <c r="B760" t="s">
        <v>32</v>
      </c>
      <c r="C760" t="s">
        <v>62</v>
      </c>
      <c r="D760" s="4">
        <v>11904</v>
      </c>
      <c r="E760">
        <v>6</v>
      </c>
      <c r="F760">
        <v>4</v>
      </c>
      <c r="G760">
        <v>1</v>
      </c>
      <c r="H760" t="s">
        <v>25</v>
      </c>
      <c r="I760">
        <v>2</v>
      </c>
      <c r="J760" t="s">
        <v>35</v>
      </c>
      <c r="K760" s="5">
        <v>0.08</v>
      </c>
      <c r="L760" s="5">
        <v>0.11</v>
      </c>
      <c r="M760" s="6">
        <v>4.0000000000000008E-2</v>
      </c>
      <c r="N760">
        <v>2380.8000000000002</v>
      </c>
      <c r="O760">
        <v>3151</v>
      </c>
      <c r="P760" t="s">
        <v>26</v>
      </c>
      <c r="Q760" t="s">
        <v>27</v>
      </c>
      <c r="R760">
        <v>1</v>
      </c>
      <c r="S760">
        <v>2</v>
      </c>
      <c r="T760" t="s">
        <v>49</v>
      </c>
      <c r="U760">
        <v>3</v>
      </c>
      <c r="V760">
        <v>3</v>
      </c>
      <c r="W760" t="s">
        <v>37</v>
      </c>
      <c r="X760">
        <v>3</v>
      </c>
      <c r="Y760">
        <v>14</v>
      </c>
      <c r="Z760">
        <v>3</v>
      </c>
      <c r="AA760">
        <v>3</v>
      </c>
      <c r="AB760">
        <v>14</v>
      </c>
      <c r="AC760">
        <v>4</v>
      </c>
    </row>
    <row r="761" spans="1:29" x14ac:dyDescent="0.35">
      <c r="A761">
        <v>45</v>
      </c>
      <c r="B761" t="s">
        <v>32</v>
      </c>
      <c r="C761" t="s">
        <v>50</v>
      </c>
      <c r="D761" s="4">
        <v>2177</v>
      </c>
      <c r="E761">
        <v>6</v>
      </c>
      <c r="F761">
        <v>2</v>
      </c>
      <c r="G761">
        <v>3</v>
      </c>
      <c r="H761" t="s">
        <v>32</v>
      </c>
      <c r="I761">
        <v>2</v>
      </c>
      <c r="J761" t="s">
        <v>35</v>
      </c>
      <c r="K761" s="5">
        <v>0.14000000000000001</v>
      </c>
      <c r="L761" s="5">
        <v>0.1</v>
      </c>
      <c r="M761" s="6">
        <v>9.999999999999995E-3</v>
      </c>
      <c r="N761">
        <v>435.40000000000003</v>
      </c>
      <c r="O761">
        <v>868</v>
      </c>
      <c r="P761" t="s">
        <v>26</v>
      </c>
      <c r="Q761" t="s">
        <v>50</v>
      </c>
      <c r="R761">
        <v>24</v>
      </c>
      <c r="S761">
        <v>4</v>
      </c>
      <c r="T761" t="s">
        <v>40</v>
      </c>
      <c r="U761">
        <v>3</v>
      </c>
      <c r="V761">
        <v>1</v>
      </c>
      <c r="W761" t="s">
        <v>31</v>
      </c>
      <c r="X761">
        <v>1</v>
      </c>
      <c r="Y761">
        <v>16</v>
      </c>
      <c r="Z761">
        <v>3</v>
      </c>
      <c r="AA761">
        <v>1</v>
      </c>
      <c r="AB761">
        <v>6</v>
      </c>
      <c r="AC761">
        <v>3</v>
      </c>
    </row>
    <row r="762" spans="1:29" x14ac:dyDescent="0.35">
      <c r="A762">
        <v>53</v>
      </c>
      <c r="B762" t="s">
        <v>32</v>
      </c>
      <c r="C762" t="s">
        <v>27</v>
      </c>
      <c r="D762" s="4">
        <v>7525</v>
      </c>
      <c r="E762">
        <v>15</v>
      </c>
      <c r="F762">
        <v>2</v>
      </c>
      <c r="G762">
        <v>3</v>
      </c>
      <c r="H762" t="s">
        <v>32</v>
      </c>
      <c r="I762">
        <v>3</v>
      </c>
      <c r="J762" t="s">
        <v>29</v>
      </c>
      <c r="K762" s="5">
        <v>0.15</v>
      </c>
      <c r="L762" s="5">
        <v>7.0000000000000007E-2</v>
      </c>
      <c r="M762" s="6">
        <v>6.0000000000000012E-2</v>
      </c>
      <c r="N762">
        <v>1505</v>
      </c>
      <c r="O762">
        <v>4708</v>
      </c>
      <c r="P762" t="s">
        <v>33</v>
      </c>
      <c r="Q762" t="s">
        <v>27</v>
      </c>
      <c r="R762">
        <v>2</v>
      </c>
      <c r="S762">
        <v>3</v>
      </c>
      <c r="T762" t="s">
        <v>48</v>
      </c>
      <c r="U762">
        <v>2</v>
      </c>
      <c r="V762">
        <v>3</v>
      </c>
      <c r="W762" t="s">
        <v>37</v>
      </c>
      <c r="X762">
        <v>2</v>
      </c>
      <c r="Y762">
        <v>12</v>
      </c>
      <c r="Z762">
        <v>3</v>
      </c>
      <c r="AA762">
        <v>1</v>
      </c>
      <c r="AB762">
        <v>30</v>
      </c>
      <c r="AC762">
        <v>7</v>
      </c>
    </row>
    <row r="763" spans="1:29" x14ac:dyDescent="0.35">
      <c r="A763">
        <v>36</v>
      </c>
      <c r="B763" t="s">
        <v>25</v>
      </c>
      <c r="C763" t="s">
        <v>39</v>
      </c>
      <c r="D763" s="4">
        <v>4834</v>
      </c>
      <c r="E763">
        <v>1</v>
      </c>
      <c r="F763">
        <v>3</v>
      </c>
      <c r="G763">
        <v>2</v>
      </c>
      <c r="H763" t="s">
        <v>32</v>
      </c>
      <c r="I763">
        <v>1</v>
      </c>
      <c r="J763" t="s">
        <v>35</v>
      </c>
      <c r="K763" s="5">
        <v>0.12</v>
      </c>
      <c r="L763" s="5">
        <v>0.08</v>
      </c>
      <c r="M763" s="6">
        <v>3.0000000000000013E-2</v>
      </c>
      <c r="N763">
        <v>966.80000000000007</v>
      </c>
      <c r="O763">
        <v>3712</v>
      </c>
      <c r="P763" t="s">
        <v>26</v>
      </c>
      <c r="Q763" t="s">
        <v>34</v>
      </c>
      <c r="R763">
        <v>15</v>
      </c>
      <c r="S763">
        <v>3</v>
      </c>
      <c r="T763" t="s">
        <v>38</v>
      </c>
      <c r="U763">
        <v>3</v>
      </c>
      <c r="V763">
        <v>2</v>
      </c>
      <c r="W763" t="s">
        <v>41</v>
      </c>
      <c r="X763">
        <v>7</v>
      </c>
      <c r="Y763">
        <v>14</v>
      </c>
      <c r="Z763">
        <v>3</v>
      </c>
      <c r="AA763">
        <v>2</v>
      </c>
      <c r="AB763">
        <v>9</v>
      </c>
      <c r="AC763">
        <v>0</v>
      </c>
    </row>
    <row r="764" spans="1:29" x14ac:dyDescent="0.35">
      <c r="A764">
        <v>26</v>
      </c>
      <c r="B764" t="s">
        <v>25</v>
      </c>
      <c r="C764" t="s">
        <v>36</v>
      </c>
      <c r="D764" s="4">
        <v>2042</v>
      </c>
      <c r="E764">
        <v>3</v>
      </c>
      <c r="F764">
        <v>1</v>
      </c>
      <c r="G764">
        <v>3</v>
      </c>
      <c r="H764" t="s">
        <v>25</v>
      </c>
      <c r="I764">
        <v>1</v>
      </c>
      <c r="J764" t="s">
        <v>35</v>
      </c>
      <c r="K764" s="5">
        <v>0.13</v>
      </c>
      <c r="L764" s="5">
        <v>0.11</v>
      </c>
      <c r="M764" s="6">
        <v>0.03</v>
      </c>
      <c r="N764">
        <v>408.40000000000003</v>
      </c>
      <c r="O764">
        <v>855</v>
      </c>
      <c r="P764" t="s">
        <v>33</v>
      </c>
      <c r="Q764" t="s">
        <v>34</v>
      </c>
      <c r="R764">
        <v>2</v>
      </c>
      <c r="S764">
        <v>3</v>
      </c>
      <c r="T764" t="s">
        <v>28</v>
      </c>
      <c r="U764">
        <v>3</v>
      </c>
      <c r="V764">
        <v>1</v>
      </c>
      <c r="W764" t="s">
        <v>37</v>
      </c>
      <c r="X764">
        <v>6</v>
      </c>
      <c r="Y764">
        <v>14</v>
      </c>
      <c r="Z764">
        <v>3</v>
      </c>
      <c r="AA764">
        <v>2</v>
      </c>
      <c r="AB764">
        <v>6</v>
      </c>
      <c r="AC764">
        <v>2</v>
      </c>
    </row>
    <row r="765" spans="1:29" x14ac:dyDescent="0.35">
      <c r="A765">
        <v>34</v>
      </c>
      <c r="B765" t="s">
        <v>32</v>
      </c>
      <c r="C765" t="s">
        <v>46</v>
      </c>
      <c r="D765" s="4">
        <v>2220</v>
      </c>
      <c r="E765">
        <v>1</v>
      </c>
      <c r="F765">
        <v>3</v>
      </c>
      <c r="G765">
        <v>3</v>
      </c>
      <c r="H765" t="s">
        <v>25</v>
      </c>
      <c r="I765">
        <v>3</v>
      </c>
      <c r="J765" t="s">
        <v>29</v>
      </c>
      <c r="K765" s="5">
        <v>0.09</v>
      </c>
      <c r="L765" s="5">
        <v>0.11</v>
      </c>
      <c r="M765" s="6">
        <v>4.9999999999999989E-2</v>
      </c>
      <c r="N765">
        <v>444</v>
      </c>
      <c r="O765">
        <v>2369</v>
      </c>
      <c r="P765" t="s">
        <v>26</v>
      </c>
      <c r="Q765" t="s">
        <v>27</v>
      </c>
      <c r="R765">
        <v>10</v>
      </c>
      <c r="S765">
        <v>4</v>
      </c>
      <c r="T765" t="s">
        <v>28</v>
      </c>
      <c r="U765">
        <v>3</v>
      </c>
      <c r="V765">
        <v>1</v>
      </c>
      <c r="W765" t="s">
        <v>37</v>
      </c>
      <c r="X765">
        <v>1</v>
      </c>
      <c r="Y765">
        <v>19</v>
      </c>
      <c r="Z765">
        <v>3</v>
      </c>
      <c r="AA765">
        <v>4</v>
      </c>
      <c r="AB765">
        <v>1</v>
      </c>
      <c r="AC765">
        <v>1</v>
      </c>
    </row>
    <row r="766" spans="1:29" x14ac:dyDescent="0.35">
      <c r="A766">
        <v>28</v>
      </c>
      <c r="B766" t="s">
        <v>32</v>
      </c>
      <c r="C766" t="s">
        <v>46</v>
      </c>
      <c r="D766" s="4">
        <v>1052</v>
      </c>
      <c r="E766">
        <v>1</v>
      </c>
      <c r="F766">
        <v>2</v>
      </c>
      <c r="G766">
        <v>3</v>
      </c>
      <c r="H766" t="s">
        <v>32</v>
      </c>
      <c r="I766">
        <v>4</v>
      </c>
      <c r="J766" t="s">
        <v>35</v>
      </c>
      <c r="K766" s="5">
        <v>0.12</v>
      </c>
      <c r="L766" s="5">
        <v>7.0000000000000007E-2</v>
      </c>
      <c r="M766" s="6">
        <v>0.05</v>
      </c>
      <c r="N766">
        <v>210.4</v>
      </c>
      <c r="O766">
        <v>3703</v>
      </c>
      <c r="P766" t="s">
        <v>26</v>
      </c>
      <c r="Q766" t="s">
        <v>27</v>
      </c>
      <c r="R766">
        <v>10</v>
      </c>
      <c r="S766">
        <v>1</v>
      </c>
      <c r="T766" t="s">
        <v>40</v>
      </c>
      <c r="U766">
        <v>3</v>
      </c>
      <c r="V766">
        <v>1</v>
      </c>
      <c r="W766" t="s">
        <v>37</v>
      </c>
      <c r="X766">
        <v>1</v>
      </c>
      <c r="Y766">
        <v>22</v>
      </c>
      <c r="Z766">
        <v>4</v>
      </c>
      <c r="AA766">
        <v>2</v>
      </c>
      <c r="AB766">
        <v>1</v>
      </c>
      <c r="AC766">
        <v>0</v>
      </c>
    </row>
    <row r="767" spans="1:29" x14ac:dyDescent="0.35">
      <c r="A767">
        <v>38</v>
      </c>
      <c r="B767" t="s">
        <v>32</v>
      </c>
      <c r="C767" t="s">
        <v>36</v>
      </c>
      <c r="D767" s="4">
        <v>2821</v>
      </c>
      <c r="E767">
        <v>2</v>
      </c>
      <c r="F767">
        <v>3</v>
      </c>
      <c r="G767">
        <v>3</v>
      </c>
      <c r="H767" t="s">
        <v>32</v>
      </c>
      <c r="I767">
        <v>3</v>
      </c>
      <c r="J767" t="s">
        <v>35</v>
      </c>
      <c r="K767" s="5">
        <v>0.1</v>
      </c>
      <c r="L767" s="5">
        <v>7.0000000000000007E-2</v>
      </c>
      <c r="M767" s="6">
        <v>4.0000000000000008E-2</v>
      </c>
      <c r="N767">
        <v>564.20000000000005</v>
      </c>
      <c r="O767">
        <v>4499</v>
      </c>
      <c r="P767" t="s">
        <v>33</v>
      </c>
      <c r="Q767" t="s">
        <v>34</v>
      </c>
      <c r="R767">
        <v>3</v>
      </c>
      <c r="S767">
        <v>4</v>
      </c>
      <c r="T767" t="s">
        <v>38</v>
      </c>
      <c r="U767">
        <v>3</v>
      </c>
      <c r="V767">
        <v>1</v>
      </c>
      <c r="W767" t="s">
        <v>37</v>
      </c>
      <c r="X767">
        <v>3</v>
      </c>
      <c r="Y767">
        <v>16</v>
      </c>
      <c r="Z767">
        <v>3</v>
      </c>
      <c r="AA767">
        <v>1</v>
      </c>
      <c r="AB767">
        <v>8</v>
      </c>
      <c r="AC767">
        <v>2</v>
      </c>
    </row>
    <row r="768" spans="1:29" x14ac:dyDescent="0.35">
      <c r="A768">
        <v>50</v>
      </c>
      <c r="B768" t="s">
        <v>32</v>
      </c>
      <c r="C768" t="s">
        <v>63</v>
      </c>
      <c r="D768" s="4">
        <v>19237</v>
      </c>
      <c r="E768">
        <v>8</v>
      </c>
      <c r="F768">
        <v>3</v>
      </c>
      <c r="G768">
        <v>2</v>
      </c>
      <c r="H768" t="s">
        <v>25</v>
      </c>
      <c r="I768">
        <v>2</v>
      </c>
      <c r="J768" t="s">
        <v>35</v>
      </c>
      <c r="K768" s="5">
        <v>0.13</v>
      </c>
      <c r="L768" s="5">
        <v>0.08</v>
      </c>
      <c r="M768" s="6">
        <v>3.9999999999999994E-2</v>
      </c>
      <c r="N768">
        <v>3847.4</v>
      </c>
      <c r="O768">
        <v>708</v>
      </c>
      <c r="P768" t="s">
        <v>26</v>
      </c>
      <c r="Q768" t="s">
        <v>34</v>
      </c>
      <c r="R768">
        <v>2</v>
      </c>
      <c r="S768">
        <v>4</v>
      </c>
      <c r="T768" t="s">
        <v>40</v>
      </c>
      <c r="U768">
        <v>3</v>
      </c>
      <c r="V768">
        <v>5</v>
      </c>
      <c r="W768" t="s">
        <v>37</v>
      </c>
      <c r="X768">
        <v>2</v>
      </c>
      <c r="Y768">
        <v>11</v>
      </c>
      <c r="Z768">
        <v>3</v>
      </c>
      <c r="AA768">
        <v>4</v>
      </c>
      <c r="AB768">
        <v>29</v>
      </c>
      <c r="AC768">
        <v>1</v>
      </c>
    </row>
    <row r="769" spans="1:29" x14ac:dyDescent="0.35">
      <c r="A769">
        <v>37</v>
      </c>
      <c r="B769" t="s">
        <v>32</v>
      </c>
      <c r="C769" t="s">
        <v>43</v>
      </c>
      <c r="D769" s="4">
        <v>4107</v>
      </c>
      <c r="E769">
        <v>4</v>
      </c>
      <c r="F769">
        <v>2</v>
      </c>
      <c r="G769">
        <v>2</v>
      </c>
      <c r="H769" t="s">
        <v>32</v>
      </c>
      <c r="I769">
        <v>4</v>
      </c>
      <c r="J769" t="s">
        <v>29</v>
      </c>
      <c r="K769" s="5">
        <v>0.11</v>
      </c>
      <c r="L769" s="5">
        <v>0.09</v>
      </c>
      <c r="M769" s="6">
        <v>1.0000000000000009E-2</v>
      </c>
      <c r="N769">
        <v>821.40000000000009</v>
      </c>
      <c r="O769">
        <v>1048</v>
      </c>
      <c r="P769" t="s">
        <v>26</v>
      </c>
      <c r="Q769" t="s">
        <v>34</v>
      </c>
      <c r="R769">
        <v>3</v>
      </c>
      <c r="S769">
        <v>3</v>
      </c>
      <c r="T769" t="s">
        <v>38</v>
      </c>
      <c r="U769">
        <v>3</v>
      </c>
      <c r="V769">
        <v>2</v>
      </c>
      <c r="W769" t="s">
        <v>31</v>
      </c>
      <c r="X769">
        <v>3</v>
      </c>
      <c r="Y769">
        <v>15</v>
      </c>
      <c r="Z769">
        <v>3</v>
      </c>
      <c r="AA769">
        <v>1</v>
      </c>
      <c r="AB769">
        <v>8</v>
      </c>
      <c r="AC769">
        <v>3</v>
      </c>
    </row>
    <row r="770" spans="1:29" x14ac:dyDescent="0.35">
      <c r="A770">
        <v>40</v>
      </c>
      <c r="B770" t="s">
        <v>32</v>
      </c>
      <c r="C770" t="s">
        <v>27</v>
      </c>
      <c r="D770" s="4">
        <v>8396</v>
      </c>
      <c r="E770">
        <v>7</v>
      </c>
      <c r="F770">
        <v>1</v>
      </c>
      <c r="G770">
        <v>2</v>
      </c>
      <c r="H770" t="s">
        <v>32</v>
      </c>
      <c r="I770">
        <v>3</v>
      </c>
      <c r="J770" t="s">
        <v>35</v>
      </c>
      <c r="K770" s="5">
        <v>0.15</v>
      </c>
      <c r="L770" s="5">
        <v>0.08</v>
      </c>
      <c r="M770" s="6">
        <v>0</v>
      </c>
      <c r="N770">
        <v>1679.2</v>
      </c>
      <c r="O770">
        <v>4157</v>
      </c>
      <c r="P770" t="s">
        <v>26</v>
      </c>
      <c r="Q770" t="s">
        <v>27</v>
      </c>
      <c r="R770">
        <v>26</v>
      </c>
      <c r="S770">
        <v>3</v>
      </c>
      <c r="T770" t="s">
        <v>48</v>
      </c>
      <c r="U770">
        <v>3</v>
      </c>
      <c r="V770">
        <v>2</v>
      </c>
      <c r="W770" t="s">
        <v>37</v>
      </c>
      <c r="X770">
        <v>1</v>
      </c>
      <c r="Y770">
        <v>14</v>
      </c>
      <c r="Z770">
        <v>3</v>
      </c>
      <c r="AA770">
        <v>2</v>
      </c>
      <c r="AB770">
        <v>8</v>
      </c>
      <c r="AC770">
        <v>7</v>
      </c>
    </row>
    <row r="771" spans="1:29" x14ac:dyDescent="0.35">
      <c r="A771">
        <v>26</v>
      </c>
      <c r="B771" t="s">
        <v>32</v>
      </c>
      <c r="C771" t="s">
        <v>36</v>
      </c>
      <c r="D771" s="4">
        <v>2007</v>
      </c>
      <c r="E771">
        <v>5</v>
      </c>
      <c r="F771">
        <v>3</v>
      </c>
      <c r="G771">
        <v>3</v>
      </c>
      <c r="H771" t="s">
        <v>32</v>
      </c>
      <c r="I771">
        <v>1</v>
      </c>
      <c r="J771" t="s">
        <v>29</v>
      </c>
      <c r="K771" s="5">
        <v>0.1</v>
      </c>
      <c r="L771" s="5">
        <v>0.11</v>
      </c>
      <c r="M771" s="6">
        <v>3.9999999999999994E-2</v>
      </c>
      <c r="N771">
        <v>401.40000000000003</v>
      </c>
      <c r="O771">
        <v>3947</v>
      </c>
      <c r="P771" t="s">
        <v>33</v>
      </c>
      <c r="Q771" t="s">
        <v>34</v>
      </c>
      <c r="R771">
        <v>1</v>
      </c>
      <c r="S771">
        <v>1</v>
      </c>
      <c r="T771" t="s">
        <v>40</v>
      </c>
      <c r="U771">
        <v>2</v>
      </c>
      <c r="V771">
        <v>1</v>
      </c>
      <c r="W771" t="s">
        <v>41</v>
      </c>
      <c r="X771">
        <v>1</v>
      </c>
      <c r="Y771">
        <v>13</v>
      </c>
      <c r="Z771">
        <v>3</v>
      </c>
      <c r="AA771">
        <v>3</v>
      </c>
      <c r="AB771">
        <v>5</v>
      </c>
      <c r="AC771">
        <v>3</v>
      </c>
    </row>
    <row r="772" spans="1:29" x14ac:dyDescent="0.35">
      <c r="A772">
        <v>46</v>
      </c>
      <c r="B772" t="s">
        <v>32</v>
      </c>
      <c r="C772" t="s">
        <v>63</v>
      </c>
      <c r="D772" s="4">
        <v>19627</v>
      </c>
      <c r="E772">
        <v>2</v>
      </c>
      <c r="F772">
        <v>4</v>
      </c>
      <c r="G772">
        <v>3</v>
      </c>
      <c r="H772" t="s">
        <v>32</v>
      </c>
      <c r="I772">
        <v>4</v>
      </c>
      <c r="J772" t="s">
        <v>35</v>
      </c>
      <c r="K772" s="5">
        <v>0.1</v>
      </c>
      <c r="L772" s="5">
        <v>0.08</v>
      </c>
      <c r="M772" s="6">
        <v>0</v>
      </c>
      <c r="N772">
        <v>3925.4</v>
      </c>
      <c r="O772">
        <v>2829</v>
      </c>
      <c r="P772" t="s">
        <v>26</v>
      </c>
      <c r="Q772" t="s">
        <v>34</v>
      </c>
      <c r="R772">
        <v>1</v>
      </c>
      <c r="S772">
        <v>4</v>
      </c>
      <c r="T772" t="s">
        <v>40</v>
      </c>
      <c r="U772">
        <v>3</v>
      </c>
      <c r="V772">
        <v>5</v>
      </c>
      <c r="W772" t="s">
        <v>41</v>
      </c>
      <c r="X772">
        <v>9</v>
      </c>
      <c r="Y772">
        <v>17</v>
      </c>
      <c r="Z772">
        <v>3</v>
      </c>
      <c r="AA772">
        <v>4</v>
      </c>
      <c r="AB772">
        <v>23</v>
      </c>
      <c r="AC772">
        <v>2</v>
      </c>
    </row>
    <row r="773" spans="1:29" x14ac:dyDescent="0.35">
      <c r="A773">
        <v>54</v>
      </c>
      <c r="B773" t="s">
        <v>32</v>
      </c>
      <c r="C773" t="s">
        <v>27</v>
      </c>
      <c r="D773" s="4">
        <v>10686</v>
      </c>
      <c r="E773">
        <v>9</v>
      </c>
      <c r="F773">
        <v>3</v>
      </c>
      <c r="G773">
        <v>3</v>
      </c>
      <c r="H773" t="s">
        <v>32</v>
      </c>
      <c r="I773">
        <v>3</v>
      </c>
      <c r="J773" t="s">
        <v>29</v>
      </c>
      <c r="K773" s="5">
        <v>0.08</v>
      </c>
      <c r="L773" s="5">
        <v>0.1</v>
      </c>
      <c r="M773" s="6">
        <v>6.9999999999999993E-2</v>
      </c>
      <c r="N773">
        <v>2137.2000000000003</v>
      </c>
      <c r="O773">
        <v>1044</v>
      </c>
      <c r="P773" t="s">
        <v>26</v>
      </c>
      <c r="Q773" t="s">
        <v>27</v>
      </c>
      <c r="R773">
        <v>2</v>
      </c>
      <c r="S773">
        <v>4</v>
      </c>
      <c r="T773" t="s">
        <v>28</v>
      </c>
      <c r="U773">
        <v>2</v>
      </c>
      <c r="V773">
        <v>3</v>
      </c>
      <c r="W773" t="s">
        <v>37</v>
      </c>
      <c r="X773">
        <v>6</v>
      </c>
      <c r="Y773">
        <v>11</v>
      </c>
      <c r="Z773">
        <v>3</v>
      </c>
      <c r="AA773">
        <v>2</v>
      </c>
      <c r="AB773">
        <v>13</v>
      </c>
      <c r="AC773">
        <v>4</v>
      </c>
    </row>
    <row r="774" spans="1:29" x14ac:dyDescent="0.35">
      <c r="A774">
        <v>56</v>
      </c>
      <c r="B774" t="s">
        <v>32</v>
      </c>
      <c r="C774" t="s">
        <v>36</v>
      </c>
      <c r="D774" s="4">
        <v>2942</v>
      </c>
      <c r="E774">
        <v>5</v>
      </c>
      <c r="F774">
        <v>3</v>
      </c>
      <c r="G774">
        <v>3</v>
      </c>
      <c r="H774" t="s">
        <v>32</v>
      </c>
      <c r="I774">
        <v>1</v>
      </c>
      <c r="J774" t="s">
        <v>29</v>
      </c>
      <c r="K774" s="5">
        <v>0.1</v>
      </c>
      <c r="L774" s="5">
        <v>7.0000000000000007E-2</v>
      </c>
      <c r="M774" s="6">
        <v>2.0000000000000004E-2</v>
      </c>
      <c r="N774">
        <v>588.4</v>
      </c>
      <c r="O774">
        <v>1558</v>
      </c>
      <c r="P774" t="s">
        <v>33</v>
      </c>
      <c r="Q774" t="s">
        <v>34</v>
      </c>
      <c r="R774">
        <v>9</v>
      </c>
      <c r="S774">
        <v>3</v>
      </c>
      <c r="T774" t="s">
        <v>40</v>
      </c>
      <c r="U774">
        <v>3</v>
      </c>
      <c r="V774">
        <v>1</v>
      </c>
      <c r="W774" t="s">
        <v>37</v>
      </c>
      <c r="X774">
        <v>2</v>
      </c>
      <c r="Y774">
        <v>19</v>
      </c>
      <c r="Z774">
        <v>3</v>
      </c>
      <c r="AA774">
        <v>2</v>
      </c>
      <c r="AB774">
        <v>18</v>
      </c>
      <c r="AC774">
        <v>4</v>
      </c>
    </row>
    <row r="775" spans="1:29" x14ac:dyDescent="0.35">
      <c r="A775">
        <v>36</v>
      </c>
      <c r="B775" t="s">
        <v>32</v>
      </c>
      <c r="C775" t="s">
        <v>42</v>
      </c>
      <c r="D775" s="4">
        <v>8858</v>
      </c>
      <c r="E775">
        <v>14</v>
      </c>
      <c r="F775">
        <v>4</v>
      </c>
      <c r="G775">
        <v>2</v>
      </c>
      <c r="H775" t="s">
        <v>32</v>
      </c>
      <c r="I775">
        <v>4</v>
      </c>
      <c r="J775" t="s">
        <v>29</v>
      </c>
      <c r="K775" s="5">
        <v>0.15</v>
      </c>
      <c r="L775" s="5">
        <v>0.1</v>
      </c>
      <c r="M775" s="6">
        <v>0</v>
      </c>
      <c r="N775">
        <v>1771.6000000000001</v>
      </c>
      <c r="O775">
        <v>4482</v>
      </c>
      <c r="P775" t="s">
        <v>26</v>
      </c>
      <c r="Q775" t="s">
        <v>34</v>
      </c>
      <c r="R775">
        <v>12</v>
      </c>
      <c r="S775">
        <v>5</v>
      </c>
      <c r="T775" t="s">
        <v>40</v>
      </c>
      <c r="U775">
        <v>2</v>
      </c>
      <c r="V775">
        <v>3</v>
      </c>
      <c r="W775" t="s">
        <v>31</v>
      </c>
      <c r="X775">
        <v>0</v>
      </c>
      <c r="Y775">
        <v>11</v>
      </c>
      <c r="Z775">
        <v>3</v>
      </c>
      <c r="AA775">
        <v>2</v>
      </c>
      <c r="AB775">
        <v>15</v>
      </c>
      <c r="AC775">
        <v>8</v>
      </c>
    </row>
    <row r="776" spans="1:29" x14ac:dyDescent="0.35">
      <c r="A776">
        <v>55</v>
      </c>
      <c r="B776" t="s">
        <v>32</v>
      </c>
      <c r="C776" t="s">
        <v>62</v>
      </c>
      <c r="D776" s="4">
        <v>16756</v>
      </c>
      <c r="E776">
        <v>9</v>
      </c>
      <c r="F776">
        <v>1</v>
      </c>
      <c r="G776">
        <v>4</v>
      </c>
      <c r="H776" t="s">
        <v>32</v>
      </c>
      <c r="I776">
        <v>3</v>
      </c>
      <c r="J776" t="s">
        <v>35</v>
      </c>
      <c r="K776" s="5">
        <v>0.14000000000000001</v>
      </c>
      <c r="L776" s="5">
        <v>0.08</v>
      </c>
      <c r="M776" s="6">
        <v>1.999999999999999E-2</v>
      </c>
      <c r="N776">
        <v>3351.2000000000003</v>
      </c>
      <c r="O776">
        <v>3012</v>
      </c>
      <c r="P776" t="s">
        <v>44</v>
      </c>
      <c r="Q776" t="s">
        <v>34</v>
      </c>
      <c r="R776">
        <v>2</v>
      </c>
      <c r="S776">
        <v>1</v>
      </c>
      <c r="T776" t="s">
        <v>40</v>
      </c>
      <c r="U776">
        <v>2</v>
      </c>
      <c r="V776">
        <v>4</v>
      </c>
      <c r="W776" t="s">
        <v>31</v>
      </c>
      <c r="X776">
        <v>7</v>
      </c>
      <c r="Y776">
        <v>15</v>
      </c>
      <c r="Z776">
        <v>3</v>
      </c>
      <c r="AA776">
        <v>2</v>
      </c>
      <c r="AB776">
        <v>31</v>
      </c>
      <c r="AC776">
        <v>7</v>
      </c>
    </row>
    <row r="777" spans="1:29" x14ac:dyDescent="0.35">
      <c r="A777">
        <v>43</v>
      </c>
      <c r="B777" t="s">
        <v>32</v>
      </c>
      <c r="C777" t="s">
        <v>27</v>
      </c>
      <c r="D777" s="4">
        <v>10798</v>
      </c>
      <c r="E777">
        <v>1</v>
      </c>
      <c r="F777">
        <v>4</v>
      </c>
      <c r="G777">
        <v>3</v>
      </c>
      <c r="H777" t="s">
        <v>32</v>
      </c>
      <c r="I777">
        <v>3</v>
      </c>
      <c r="J777" t="s">
        <v>35</v>
      </c>
      <c r="K777" s="5">
        <v>0.12</v>
      </c>
      <c r="L777" s="5">
        <v>0.11</v>
      </c>
      <c r="M777" s="6">
        <v>4.9999999999999989E-2</v>
      </c>
      <c r="N777">
        <v>2159.6</v>
      </c>
      <c r="O777">
        <v>1950</v>
      </c>
      <c r="P777" t="s">
        <v>26</v>
      </c>
      <c r="Q777" t="s">
        <v>27</v>
      </c>
      <c r="R777">
        <v>25</v>
      </c>
      <c r="S777">
        <v>3</v>
      </c>
      <c r="T777" t="s">
        <v>40</v>
      </c>
      <c r="U777">
        <v>2</v>
      </c>
      <c r="V777">
        <v>3</v>
      </c>
      <c r="W777" t="s">
        <v>41</v>
      </c>
      <c r="X777">
        <v>5</v>
      </c>
      <c r="Y777">
        <v>13</v>
      </c>
      <c r="Z777">
        <v>3</v>
      </c>
      <c r="AA777">
        <v>3</v>
      </c>
      <c r="AB777">
        <v>18</v>
      </c>
      <c r="AC777">
        <v>0</v>
      </c>
    </row>
    <row r="778" spans="1:29" x14ac:dyDescent="0.35">
      <c r="A778">
        <v>20</v>
      </c>
      <c r="B778" t="s">
        <v>25</v>
      </c>
      <c r="C778" t="s">
        <v>46</v>
      </c>
      <c r="D778" s="4">
        <v>2323</v>
      </c>
      <c r="E778">
        <v>2</v>
      </c>
      <c r="F778">
        <v>4</v>
      </c>
      <c r="G778">
        <v>3</v>
      </c>
      <c r="H778" t="s">
        <v>25</v>
      </c>
      <c r="I778">
        <v>4</v>
      </c>
      <c r="J778" t="s">
        <v>29</v>
      </c>
      <c r="K778" s="5">
        <v>0.14000000000000001</v>
      </c>
      <c r="L778" s="5">
        <v>7.0000000000000007E-2</v>
      </c>
      <c r="M778" s="6">
        <v>0.06</v>
      </c>
      <c r="N778">
        <v>464.6</v>
      </c>
      <c r="O778">
        <v>2175</v>
      </c>
      <c r="P778" t="s">
        <v>33</v>
      </c>
      <c r="Q778" t="s">
        <v>27</v>
      </c>
      <c r="R778">
        <v>9</v>
      </c>
      <c r="S778">
        <v>3</v>
      </c>
      <c r="T778" t="s">
        <v>48</v>
      </c>
      <c r="U778">
        <v>3</v>
      </c>
      <c r="V778">
        <v>1</v>
      </c>
      <c r="W778" t="s">
        <v>31</v>
      </c>
      <c r="X778">
        <v>1</v>
      </c>
      <c r="Y778">
        <v>14</v>
      </c>
      <c r="Z778">
        <v>3</v>
      </c>
      <c r="AA778">
        <v>2</v>
      </c>
      <c r="AB778">
        <v>2</v>
      </c>
      <c r="AC778">
        <v>2</v>
      </c>
    </row>
    <row r="779" spans="1:29" x14ac:dyDescent="0.35">
      <c r="A779">
        <v>21</v>
      </c>
      <c r="B779" t="s">
        <v>25</v>
      </c>
      <c r="C779" t="s">
        <v>39</v>
      </c>
      <c r="D779" s="4">
        <v>1416</v>
      </c>
      <c r="E779">
        <v>1</v>
      </c>
      <c r="F779">
        <v>1</v>
      </c>
      <c r="G779">
        <v>2</v>
      </c>
      <c r="H779" t="s">
        <v>32</v>
      </c>
      <c r="I779">
        <v>3</v>
      </c>
      <c r="J779" t="s">
        <v>29</v>
      </c>
      <c r="K779" s="5">
        <v>0.1</v>
      </c>
      <c r="L779" s="5">
        <v>7.0000000000000007E-2</v>
      </c>
      <c r="M779" s="6">
        <v>7.0000000000000007E-2</v>
      </c>
      <c r="N779">
        <v>283.2</v>
      </c>
      <c r="O779">
        <v>3551</v>
      </c>
      <c r="P779" t="s">
        <v>26</v>
      </c>
      <c r="Q779" t="s">
        <v>34</v>
      </c>
      <c r="R779">
        <v>10</v>
      </c>
      <c r="S779">
        <v>3</v>
      </c>
      <c r="T779" t="s">
        <v>28</v>
      </c>
      <c r="U779">
        <v>2</v>
      </c>
      <c r="V779">
        <v>1</v>
      </c>
      <c r="W779" t="s">
        <v>31</v>
      </c>
      <c r="X779">
        <v>1</v>
      </c>
      <c r="Y779">
        <v>13</v>
      </c>
      <c r="Z779">
        <v>3</v>
      </c>
      <c r="AA779">
        <v>1</v>
      </c>
      <c r="AB779">
        <v>1</v>
      </c>
      <c r="AC779">
        <v>0</v>
      </c>
    </row>
    <row r="780" spans="1:29" x14ac:dyDescent="0.35">
      <c r="A780">
        <v>46</v>
      </c>
      <c r="B780" t="s">
        <v>32</v>
      </c>
      <c r="C780" t="s">
        <v>36</v>
      </c>
      <c r="D780" s="4">
        <v>4615</v>
      </c>
      <c r="E780">
        <v>16</v>
      </c>
      <c r="F780">
        <v>1</v>
      </c>
      <c r="G780">
        <v>3</v>
      </c>
      <c r="H780" t="s">
        <v>25</v>
      </c>
      <c r="I780">
        <v>4</v>
      </c>
      <c r="J780" t="s">
        <v>29</v>
      </c>
      <c r="K780" s="5">
        <v>0.15</v>
      </c>
      <c r="L780" s="5">
        <v>7.0000000000000007E-2</v>
      </c>
      <c r="M780" s="6">
        <v>6.0000000000000012E-2</v>
      </c>
      <c r="N780">
        <v>923</v>
      </c>
      <c r="O780">
        <v>3601</v>
      </c>
      <c r="P780" t="s">
        <v>26</v>
      </c>
      <c r="Q780" t="s">
        <v>34</v>
      </c>
      <c r="R780">
        <v>8</v>
      </c>
      <c r="S780">
        <v>4</v>
      </c>
      <c r="T780" t="s">
        <v>28</v>
      </c>
      <c r="U780">
        <v>2</v>
      </c>
      <c r="V780">
        <v>2</v>
      </c>
      <c r="W780" t="s">
        <v>41</v>
      </c>
      <c r="X780">
        <v>8</v>
      </c>
      <c r="Y780">
        <v>23</v>
      </c>
      <c r="Z780">
        <v>4</v>
      </c>
      <c r="AA780">
        <v>1</v>
      </c>
      <c r="AB780">
        <v>19</v>
      </c>
      <c r="AC780">
        <v>13</v>
      </c>
    </row>
    <row r="781" spans="1:29" x14ac:dyDescent="0.35">
      <c r="A781">
        <v>51</v>
      </c>
      <c r="B781" t="s">
        <v>25</v>
      </c>
      <c r="C781" t="s">
        <v>36</v>
      </c>
      <c r="D781" s="4">
        <v>2461</v>
      </c>
      <c r="E781">
        <v>10</v>
      </c>
      <c r="F781">
        <v>3</v>
      </c>
      <c r="G781">
        <v>4</v>
      </c>
      <c r="H781" t="s">
        <v>25</v>
      </c>
      <c r="I781">
        <v>1</v>
      </c>
      <c r="J781" t="s">
        <v>35</v>
      </c>
      <c r="K781" s="5">
        <v>0.1</v>
      </c>
      <c r="L781" s="5">
        <v>0.08</v>
      </c>
      <c r="M781" s="6">
        <v>0.03</v>
      </c>
      <c r="N781">
        <v>492.20000000000005</v>
      </c>
      <c r="O781">
        <v>3984</v>
      </c>
      <c r="P781" t="s">
        <v>26</v>
      </c>
      <c r="Q781" t="s">
        <v>34</v>
      </c>
      <c r="R781">
        <v>4</v>
      </c>
      <c r="S781">
        <v>4</v>
      </c>
      <c r="T781" t="s">
        <v>28</v>
      </c>
      <c r="U781">
        <v>3</v>
      </c>
      <c r="V781">
        <v>1</v>
      </c>
      <c r="W781" t="s">
        <v>37</v>
      </c>
      <c r="X781">
        <v>9</v>
      </c>
      <c r="Y781">
        <v>12</v>
      </c>
      <c r="Z781">
        <v>3</v>
      </c>
      <c r="AA781">
        <v>3</v>
      </c>
      <c r="AB781">
        <v>18</v>
      </c>
      <c r="AC781">
        <v>0</v>
      </c>
    </row>
    <row r="782" spans="1:29" x14ac:dyDescent="0.35">
      <c r="A782">
        <v>28</v>
      </c>
      <c r="B782" t="s">
        <v>25</v>
      </c>
      <c r="C782" t="s">
        <v>43</v>
      </c>
      <c r="D782" s="4">
        <v>8722</v>
      </c>
      <c r="E782">
        <v>10</v>
      </c>
      <c r="F782">
        <v>1</v>
      </c>
      <c r="G782">
        <v>2</v>
      </c>
      <c r="H782" t="s">
        <v>32</v>
      </c>
      <c r="I782">
        <v>2</v>
      </c>
      <c r="J782" t="s">
        <v>35</v>
      </c>
      <c r="K782" s="5">
        <v>0.13</v>
      </c>
      <c r="L782" s="5">
        <v>0.09</v>
      </c>
      <c r="M782" s="6">
        <v>0.05</v>
      </c>
      <c r="N782">
        <v>1744.4</v>
      </c>
      <c r="O782">
        <v>1875</v>
      </c>
      <c r="P782" t="s">
        <v>44</v>
      </c>
      <c r="Q782" t="s">
        <v>34</v>
      </c>
      <c r="R782">
        <v>24</v>
      </c>
      <c r="S782">
        <v>2</v>
      </c>
      <c r="T782" t="s">
        <v>49</v>
      </c>
      <c r="U782">
        <v>2</v>
      </c>
      <c r="V782">
        <v>3</v>
      </c>
      <c r="W782" t="s">
        <v>31</v>
      </c>
      <c r="X782">
        <v>1</v>
      </c>
      <c r="Y782">
        <v>12</v>
      </c>
      <c r="Z782">
        <v>3</v>
      </c>
      <c r="AA782">
        <v>1</v>
      </c>
      <c r="AB782">
        <v>10</v>
      </c>
      <c r="AC782">
        <v>7</v>
      </c>
    </row>
    <row r="783" spans="1:29" x14ac:dyDescent="0.35">
      <c r="A783">
        <v>26</v>
      </c>
      <c r="B783" t="s">
        <v>32</v>
      </c>
      <c r="C783" t="s">
        <v>39</v>
      </c>
      <c r="D783" s="4">
        <v>3955</v>
      </c>
      <c r="E783">
        <v>5</v>
      </c>
      <c r="F783">
        <v>1</v>
      </c>
      <c r="G783">
        <v>3</v>
      </c>
      <c r="H783" t="s">
        <v>32</v>
      </c>
      <c r="I783">
        <v>1</v>
      </c>
      <c r="J783" t="s">
        <v>35</v>
      </c>
      <c r="K783" s="5">
        <v>0.15</v>
      </c>
      <c r="L783" s="5">
        <v>0.1</v>
      </c>
      <c r="M783" s="6">
        <v>0.06</v>
      </c>
      <c r="N783">
        <v>791</v>
      </c>
      <c r="O783">
        <v>3703</v>
      </c>
      <c r="P783" t="s">
        <v>26</v>
      </c>
      <c r="Q783" t="s">
        <v>34</v>
      </c>
      <c r="R783">
        <v>1</v>
      </c>
      <c r="S783">
        <v>2</v>
      </c>
      <c r="T783" t="s">
        <v>40</v>
      </c>
      <c r="U783">
        <v>2</v>
      </c>
      <c r="V783">
        <v>1</v>
      </c>
      <c r="W783" t="s">
        <v>37</v>
      </c>
      <c r="X783">
        <v>1</v>
      </c>
      <c r="Y783">
        <v>16</v>
      </c>
      <c r="Z783">
        <v>3</v>
      </c>
      <c r="AA783">
        <v>1</v>
      </c>
      <c r="AB783">
        <v>6</v>
      </c>
      <c r="AC783">
        <v>3</v>
      </c>
    </row>
    <row r="784" spans="1:29" x14ac:dyDescent="0.35">
      <c r="A784">
        <v>30</v>
      </c>
      <c r="B784" t="s">
        <v>32</v>
      </c>
      <c r="C784" t="s">
        <v>42</v>
      </c>
      <c r="D784" s="4">
        <v>9957</v>
      </c>
      <c r="E784">
        <v>6</v>
      </c>
      <c r="F784">
        <v>1</v>
      </c>
      <c r="G784">
        <v>2</v>
      </c>
      <c r="H784" t="s">
        <v>32</v>
      </c>
      <c r="I784">
        <v>3</v>
      </c>
      <c r="J784" t="s">
        <v>35</v>
      </c>
      <c r="K784" s="5">
        <v>0.12</v>
      </c>
      <c r="L784" s="5">
        <v>0.09</v>
      </c>
      <c r="M784" s="6">
        <v>9.999999999999995E-3</v>
      </c>
      <c r="N784">
        <v>1991.4</v>
      </c>
      <c r="O784">
        <v>2227</v>
      </c>
      <c r="P784" t="s">
        <v>26</v>
      </c>
      <c r="Q784" t="s">
        <v>34</v>
      </c>
      <c r="R784">
        <v>20</v>
      </c>
      <c r="S784">
        <v>3</v>
      </c>
      <c r="T784" t="s">
        <v>38</v>
      </c>
      <c r="U784">
        <v>3</v>
      </c>
      <c r="V784">
        <v>2</v>
      </c>
      <c r="W784" t="s">
        <v>37</v>
      </c>
      <c r="X784">
        <v>0</v>
      </c>
      <c r="Y784">
        <v>15</v>
      </c>
      <c r="Z784">
        <v>3</v>
      </c>
      <c r="AA784">
        <v>3</v>
      </c>
      <c r="AB784">
        <v>7</v>
      </c>
      <c r="AC784">
        <v>2</v>
      </c>
    </row>
    <row r="785" spans="1:29" x14ac:dyDescent="0.35">
      <c r="A785">
        <v>41</v>
      </c>
      <c r="B785" t="s">
        <v>32</v>
      </c>
      <c r="C785" t="s">
        <v>36</v>
      </c>
      <c r="D785" s="4">
        <v>3376</v>
      </c>
      <c r="E785">
        <v>10</v>
      </c>
      <c r="F785">
        <v>3</v>
      </c>
      <c r="G785">
        <v>3</v>
      </c>
      <c r="H785" t="s">
        <v>32</v>
      </c>
      <c r="I785">
        <v>2</v>
      </c>
      <c r="J785" t="s">
        <v>29</v>
      </c>
      <c r="K785" s="5">
        <v>0.12</v>
      </c>
      <c r="L785" s="5">
        <v>0.08</v>
      </c>
      <c r="M785" s="6">
        <v>1.999999999999999E-2</v>
      </c>
      <c r="N785">
        <v>675.2</v>
      </c>
      <c r="O785">
        <v>2492</v>
      </c>
      <c r="P785" t="s">
        <v>26</v>
      </c>
      <c r="Q785" t="s">
        <v>34</v>
      </c>
      <c r="R785">
        <v>7</v>
      </c>
      <c r="S785">
        <v>2</v>
      </c>
      <c r="T785" t="s">
        <v>49</v>
      </c>
      <c r="U785">
        <v>4</v>
      </c>
      <c r="V785">
        <v>1</v>
      </c>
      <c r="W785" t="s">
        <v>37</v>
      </c>
      <c r="X785">
        <v>1</v>
      </c>
      <c r="Y785">
        <v>13</v>
      </c>
      <c r="Z785">
        <v>3</v>
      </c>
      <c r="AA785">
        <v>3</v>
      </c>
      <c r="AB785">
        <v>10</v>
      </c>
      <c r="AC785">
        <v>6</v>
      </c>
    </row>
    <row r="786" spans="1:29" x14ac:dyDescent="0.35">
      <c r="A786">
        <v>38</v>
      </c>
      <c r="B786" t="s">
        <v>32</v>
      </c>
      <c r="C786" t="s">
        <v>43</v>
      </c>
      <c r="D786" s="4">
        <v>8823</v>
      </c>
      <c r="E786">
        <v>19</v>
      </c>
      <c r="F786">
        <v>3</v>
      </c>
      <c r="G786">
        <v>2</v>
      </c>
      <c r="H786" t="s">
        <v>32</v>
      </c>
      <c r="I786">
        <v>3</v>
      </c>
      <c r="J786" t="s">
        <v>29</v>
      </c>
      <c r="K786" s="5">
        <v>0.15</v>
      </c>
      <c r="L786" s="5">
        <v>7.0000000000000007E-2</v>
      </c>
      <c r="M786" s="6">
        <v>3.9999999999999994E-2</v>
      </c>
      <c r="N786">
        <v>1764.6000000000001</v>
      </c>
      <c r="O786">
        <v>3141</v>
      </c>
      <c r="P786" t="s">
        <v>26</v>
      </c>
      <c r="Q786" t="s">
        <v>34</v>
      </c>
      <c r="R786">
        <v>17</v>
      </c>
      <c r="S786">
        <v>1</v>
      </c>
      <c r="T786" t="s">
        <v>28</v>
      </c>
      <c r="U786">
        <v>2</v>
      </c>
      <c r="V786">
        <v>3</v>
      </c>
      <c r="W786" t="s">
        <v>37</v>
      </c>
      <c r="X786">
        <v>0</v>
      </c>
      <c r="Y786">
        <v>18</v>
      </c>
      <c r="Z786">
        <v>3</v>
      </c>
      <c r="AA786">
        <v>1</v>
      </c>
      <c r="AB786">
        <v>20</v>
      </c>
      <c r="AC786">
        <v>9</v>
      </c>
    </row>
    <row r="787" spans="1:29" x14ac:dyDescent="0.35">
      <c r="A787">
        <v>40</v>
      </c>
      <c r="B787" t="s">
        <v>32</v>
      </c>
      <c r="C787" t="s">
        <v>43</v>
      </c>
      <c r="D787" s="4">
        <v>10322</v>
      </c>
      <c r="E787">
        <v>11</v>
      </c>
      <c r="F787">
        <v>4</v>
      </c>
      <c r="G787">
        <v>3</v>
      </c>
      <c r="H787" t="s">
        <v>32</v>
      </c>
      <c r="I787">
        <v>1</v>
      </c>
      <c r="J787" t="s">
        <v>35</v>
      </c>
      <c r="K787" s="5">
        <v>0.09</v>
      </c>
      <c r="L787" s="5">
        <v>0.1</v>
      </c>
      <c r="M787" s="6">
        <v>-9.999999999999995E-3</v>
      </c>
      <c r="N787">
        <v>2064.4</v>
      </c>
      <c r="O787">
        <v>3947</v>
      </c>
      <c r="P787" t="s">
        <v>26</v>
      </c>
      <c r="Q787" t="s">
        <v>34</v>
      </c>
      <c r="R787">
        <v>20</v>
      </c>
      <c r="S787">
        <v>4</v>
      </c>
      <c r="T787" t="s">
        <v>49</v>
      </c>
      <c r="U787">
        <v>3</v>
      </c>
      <c r="V787">
        <v>3</v>
      </c>
      <c r="W787" t="s">
        <v>37</v>
      </c>
      <c r="X787">
        <v>4</v>
      </c>
      <c r="Y787">
        <v>20</v>
      </c>
      <c r="Z787">
        <v>4</v>
      </c>
      <c r="AA787">
        <v>4</v>
      </c>
      <c r="AB787">
        <v>14</v>
      </c>
      <c r="AC787">
        <v>10</v>
      </c>
    </row>
    <row r="788" spans="1:29" x14ac:dyDescent="0.35">
      <c r="A788">
        <v>27</v>
      </c>
      <c r="B788" t="s">
        <v>32</v>
      </c>
      <c r="C788" t="s">
        <v>39</v>
      </c>
      <c r="D788" s="4">
        <v>4621</v>
      </c>
      <c r="E788">
        <v>3</v>
      </c>
      <c r="F788">
        <v>3</v>
      </c>
      <c r="G788">
        <v>3</v>
      </c>
      <c r="H788" t="s">
        <v>32</v>
      </c>
      <c r="I788">
        <v>1</v>
      </c>
      <c r="J788" t="s">
        <v>35</v>
      </c>
      <c r="K788" s="5">
        <v>0.12</v>
      </c>
      <c r="L788" s="5">
        <v>0.08</v>
      </c>
      <c r="M788" s="6">
        <v>6.9999999999999993E-2</v>
      </c>
      <c r="N788">
        <v>924.2</v>
      </c>
      <c r="O788">
        <v>687</v>
      </c>
      <c r="P788" t="s">
        <v>44</v>
      </c>
      <c r="Q788" t="s">
        <v>34</v>
      </c>
      <c r="R788">
        <v>8</v>
      </c>
      <c r="S788">
        <v>5</v>
      </c>
      <c r="T788" t="s">
        <v>28</v>
      </c>
      <c r="U788">
        <v>1</v>
      </c>
      <c r="V788">
        <v>1</v>
      </c>
      <c r="W788" t="s">
        <v>37</v>
      </c>
      <c r="X788">
        <v>1</v>
      </c>
      <c r="Y788">
        <v>19</v>
      </c>
      <c r="Z788">
        <v>3</v>
      </c>
      <c r="AA788">
        <v>4</v>
      </c>
      <c r="AB788">
        <v>3</v>
      </c>
      <c r="AC788">
        <v>2</v>
      </c>
    </row>
    <row r="789" spans="1:29" x14ac:dyDescent="0.35">
      <c r="A789">
        <v>55</v>
      </c>
      <c r="B789" t="s">
        <v>32</v>
      </c>
      <c r="C789" t="s">
        <v>42</v>
      </c>
      <c r="D789" s="4">
        <v>10976</v>
      </c>
      <c r="E789">
        <v>3</v>
      </c>
      <c r="F789">
        <v>2</v>
      </c>
      <c r="G789">
        <v>3</v>
      </c>
      <c r="H789" t="s">
        <v>32</v>
      </c>
      <c r="I789">
        <v>4</v>
      </c>
      <c r="J789" t="s">
        <v>35</v>
      </c>
      <c r="K789" s="5">
        <v>0.14000000000000001</v>
      </c>
      <c r="L789" s="5">
        <v>7.0000000000000007E-2</v>
      </c>
      <c r="M789" s="6">
        <v>5.0000000000000017E-2</v>
      </c>
      <c r="N789">
        <v>2195.2000000000003</v>
      </c>
      <c r="O789">
        <v>2626</v>
      </c>
      <c r="P789" t="s">
        <v>33</v>
      </c>
      <c r="Q789" t="s">
        <v>34</v>
      </c>
      <c r="R789">
        <v>2</v>
      </c>
      <c r="S789">
        <v>1</v>
      </c>
      <c r="T789" t="s">
        <v>28</v>
      </c>
      <c r="U789">
        <v>3</v>
      </c>
      <c r="V789">
        <v>3</v>
      </c>
      <c r="W789" t="s">
        <v>37</v>
      </c>
      <c r="X789">
        <v>3</v>
      </c>
      <c r="Y789">
        <v>18</v>
      </c>
      <c r="Z789">
        <v>3</v>
      </c>
      <c r="AA789">
        <v>2</v>
      </c>
      <c r="AB789">
        <v>23</v>
      </c>
      <c r="AC789">
        <v>2</v>
      </c>
    </row>
    <row r="790" spans="1:29" x14ac:dyDescent="0.35">
      <c r="A790">
        <v>28</v>
      </c>
      <c r="B790" t="s">
        <v>32</v>
      </c>
      <c r="C790" t="s">
        <v>36</v>
      </c>
      <c r="D790" s="4">
        <v>3660</v>
      </c>
      <c r="E790">
        <v>8</v>
      </c>
      <c r="F790">
        <v>3</v>
      </c>
      <c r="G790">
        <v>4</v>
      </c>
      <c r="H790" t="s">
        <v>32</v>
      </c>
      <c r="I790">
        <v>3</v>
      </c>
      <c r="J790" t="s">
        <v>29</v>
      </c>
      <c r="K790" s="5">
        <v>0.08</v>
      </c>
      <c r="L790" s="5">
        <v>0.09</v>
      </c>
      <c r="M790" s="6">
        <v>-9.999999999999995E-3</v>
      </c>
      <c r="N790">
        <v>732</v>
      </c>
      <c r="O790">
        <v>1802</v>
      </c>
      <c r="P790" t="s">
        <v>26</v>
      </c>
      <c r="Q790" t="s">
        <v>34</v>
      </c>
      <c r="R790">
        <v>10</v>
      </c>
      <c r="S790">
        <v>3</v>
      </c>
      <c r="T790" t="s">
        <v>38</v>
      </c>
      <c r="U790">
        <v>3</v>
      </c>
      <c r="V790">
        <v>2</v>
      </c>
      <c r="W790" t="s">
        <v>31</v>
      </c>
      <c r="X790">
        <v>3</v>
      </c>
      <c r="Y790">
        <v>13</v>
      </c>
      <c r="Z790">
        <v>3</v>
      </c>
      <c r="AA790">
        <v>4</v>
      </c>
      <c r="AB790">
        <v>10</v>
      </c>
      <c r="AC790">
        <v>7</v>
      </c>
    </row>
    <row r="791" spans="1:29" x14ac:dyDescent="0.35">
      <c r="A791">
        <v>44</v>
      </c>
      <c r="B791" t="s">
        <v>25</v>
      </c>
      <c r="C791" t="s">
        <v>50</v>
      </c>
      <c r="D791" s="4">
        <v>10482</v>
      </c>
      <c r="E791">
        <v>20</v>
      </c>
      <c r="F791">
        <v>1</v>
      </c>
      <c r="G791">
        <v>3</v>
      </c>
      <c r="H791" t="s">
        <v>32</v>
      </c>
      <c r="I791">
        <v>2</v>
      </c>
      <c r="J791" t="s">
        <v>35</v>
      </c>
      <c r="K791" s="5">
        <v>0.11</v>
      </c>
      <c r="L791" s="5">
        <v>0.09</v>
      </c>
      <c r="M791" s="6">
        <v>6.0000000000000012E-2</v>
      </c>
      <c r="N791">
        <v>2096.4</v>
      </c>
      <c r="O791">
        <v>3059</v>
      </c>
      <c r="P791" t="s">
        <v>26</v>
      </c>
      <c r="Q791" t="s">
        <v>50</v>
      </c>
      <c r="R791">
        <v>1</v>
      </c>
      <c r="S791">
        <v>2</v>
      </c>
      <c r="T791" t="s">
        <v>40</v>
      </c>
      <c r="U791">
        <v>2</v>
      </c>
      <c r="V791">
        <v>3</v>
      </c>
      <c r="W791" t="s">
        <v>37</v>
      </c>
      <c r="X791">
        <v>9</v>
      </c>
      <c r="Y791">
        <v>14</v>
      </c>
      <c r="Z791">
        <v>3</v>
      </c>
      <c r="AA791">
        <v>4</v>
      </c>
      <c r="AB791">
        <v>24</v>
      </c>
      <c r="AC791">
        <v>6</v>
      </c>
    </row>
    <row r="792" spans="1:29" x14ac:dyDescent="0.35">
      <c r="A792">
        <v>33</v>
      </c>
      <c r="B792" t="s">
        <v>32</v>
      </c>
      <c r="C792" t="s">
        <v>43</v>
      </c>
      <c r="D792" s="4">
        <v>7119</v>
      </c>
      <c r="E792">
        <v>3</v>
      </c>
      <c r="F792">
        <v>4</v>
      </c>
      <c r="G792">
        <v>3</v>
      </c>
      <c r="H792" t="s">
        <v>32</v>
      </c>
      <c r="I792">
        <v>4</v>
      </c>
      <c r="J792" t="s">
        <v>35</v>
      </c>
      <c r="K792" s="5">
        <v>0.08</v>
      </c>
      <c r="L792" s="5">
        <v>0.11</v>
      </c>
      <c r="M792" s="6">
        <v>0</v>
      </c>
      <c r="N792">
        <v>1423.8000000000002</v>
      </c>
      <c r="O792">
        <v>4826</v>
      </c>
      <c r="P792" t="s">
        <v>26</v>
      </c>
      <c r="Q792" t="s">
        <v>34</v>
      </c>
      <c r="R792">
        <v>5</v>
      </c>
      <c r="S792">
        <v>3</v>
      </c>
      <c r="T792" t="s">
        <v>28</v>
      </c>
      <c r="U792">
        <v>2</v>
      </c>
      <c r="V792">
        <v>3</v>
      </c>
      <c r="W792" t="s">
        <v>41</v>
      </c>
      <c r="X792">
        <v>4</v>
      </c>
      <c r="Y792">
        <v>15</v>
      </c>
      <c r="Z792">
        <v>3</v>
      </c>
      <c r="AA792">
        <v>3</v>
      </c>
      <c r="AB792">
        <v>9</v>
      </c>
      <c r="AC792">
        <v>2</v>
      </c>
    </row>
    <row r="793" spans="1:29" x14ac:dyDescent="0.35">
      <c r="A793">
        <v>35</v>
      </c>
      <c r="B793" t="s">
        <v>25</v>
      </c>
      <c r="C793" t="s">
        <v>27</v>
      </c>
      <c r="D793" s="4">
        <v>9582</v>
      </c>
      <c r="E793">
        <v>8</v>
      </c>
      <c r="F793">
        <v>1</v>
      </c>
      <c r="G793">
        <v>3</v>
      </c>
      <c r="H793" t="s">
        <v>25</v>
      </c>
      <c r="I793">
        <v>4</v>
      </c>
      <c r="J793" t="s">
        <v>35</v>
      </c>
      <c r="K793" s="5">
        <v>0.15</v>
      </c>
      <c r="L793" s="5">
        <v>0.09</v>
      </c>
      <c r="M793" s="6">
        <v>1.999999999999999E-2</v>
      </c>
      <c r="N793">
        <v>1916.4</v>
      </c>
      <c r="O793">
        <v>834</v>
      </c>
      <c r="P793" t="s">
        <v>26</v>
      </c>
      <c r="Q793" t="s">
        <v>27</v>
      </c>
      <c r="R793">
        <v>4</v>
      </c>
      <c r="S793">
        <v>3</v>
      </c>
      <c r="T793" t="s">
        <v>49</v>
      </c>
      <c r="U793">
        <v>3</v>
      </c>
      <c r="V793">
        <v>3</v>
      </c>
      <c r="W793" t="s">
        <v>31</v>
      </c>
      <c r="X793">
        <v>0</v>
      </c>
      <c r="Y793">
        <v>22</v>
      </c>
      <c r="Z793">
        <v>4</v>
      </c>
      <c r="AA793">
        <v>1</v>
      </c>
      <c r="AB793">
        <v>9</v>
      </c>
      <c r="AC793">
        <v>7</v>
      </c>
    </row>
    <row r="794" spans="1:29" x14ac:dyDescent="0.35">
      <c r="A794">
        <v>33</v>
      </c>
      <c r="B794" t="s">
        <v>25</v>
      </c>
      <c r="C794" t="s">
        <v>36</v>
      </c>
      <c r="D794" s="4">
        <v>4508</v>
      </c>
      <c r="E794">
        <v>13</v>
      </c>
      <c r="F794">
        <v>3</v>
      </c>
      <c r="G794">
        <v>3</v>
      </c>
      <c r="H794" t="s">
        <v>32</v>
      </c>
      <c r="I794">
        <v>1</v>
      </c>
      <c r="J794" t="s">
        <v>29</v>
      </c>
      <c r="K794" s="5">
        <v>0.13</v>
      </c>
      <c r="L794" s="5">
        <v>0.09</v>
      </c>
      <c r="M794" s="6">
        <v>-9.999999999999995E-3</v>
      </c>
      <c r="N794">
        <v>901.6</v>
      </c>
      <c r="O794">
        <v>1299</v>
      </c>
      <c r="P794" t="s">
        <v>33</v>
      </c>
      <c r="Q794" t="s">
        <v>34</v>
      </c>
      <c r="R794">
        <v>29</v>
      </c>
      <c r="S794">
        <v>4</v>
      </c>
      <c r="T794" t="s">
        <v>40</v>
      </c>
      <c r="U794">
        <v>2</v>
      </c>
      <c r="V794">
        <v>2</v>
      </c>
      <c r="W794" t="s">
        <v>31</v>
      </c>
      <c r="X794">
        <v>1</v>
      </c>
      <c r="Y794">
        <v>22</v>
      </c>
      <c r="Z794">
        <v>4</v>
      </c>
      <c r="AA794">
        <v>2</v>
      </c>
      <c r="AB794">
        <v>14</v>
      </c>
      <c r="AC794">
        <v>7</v>
      </c>
    </row>
    <row r="795" spans="1:29" x14ac:dyDescent="0.35">
      <c r="A795">
        <v>28</v>
      </c>
      <c r="B795" t="s">
        <v>32</v>
      </c>
      <c r="C795" t="s">
        <v>39</v>
      </c>
      <c r="D795" s="4">
        <v>2207</v>
      </c>
      <c r="E795">
        <v>4</v>
      </c>
      <c r="F795">
        <v>3</v>
      </c>
      <c r="G795">
        <v>2</v>
      </c>
      <c r="H795" t="s">
        <v>32</v>
      </c>
      <c r="I795">
        <v>1</v>
      </c>
      <c r="J795" t="s">
        <v>35</v>
      </c>
      <c r="K795" s="5">
        <v>0.14000000000000001</v>
      </c>
      <c r="L795" s="5">
        <v>0.1</v>
      </c>
      <c r="M795" s="6">
        <v>4.9999999999999989E-2</v>
      </c>
      <c r="N795">
        <v>441.40000000000003</v>
      </c>
      <c r="O795">
        <v>1798</v>
      </c>
      <c r="P795" t="s">
        <v>26</v>
      </c>
      <c r="Q795" t="s">
        <v>34</v>
      </c>
      <c r="R795">
        <v>15</v>
      </c>
      <c r="S795">
        <v>2</v>
      </c>
      <c r="T795" t="s">
        <v>28</v>
      </c>
      <c r="U795">
        <v>3</v>
      </c>
      <c r="V795">
        <v>1</v>
      </c>
      <c r="W795" t="s">
        <v>41</v>
      </c>
      <c r="X795">
        <v>1</v>
      </c>
      <c r="Y795">
        <v>16</v>
      </c>
      <c r="Z795">
        <v>3</v>
      </c>
      <c r="AA795">
        <v>4</v>
      </c>
      <c r="AB795">
        <v>4</v>
      </c>
      <c r="AC795">
        <v>2</v>
      </c>
    </row>
    <row r="796" spans="1:29" x14ac:dyDescent="0.35">
      <c r="A796">
        <v>34</v>
      </c>
      <c r="B796" t="s">
        <v>32</v>
      </c>
      <c r="C796" t="s">
        <v>43</v>
      </c>
      <c r="D796" s="4">
        <v>7756</v>
      </c>
      <c r="E796">
        <v>6</v>
      </c>
      <c r="F796">
        <v>4</v>
      </c>
      <c r="G796">
        <v>2</v>
      </c>
      <c r="H796" t="s">
        <v>32</v>
      </c>
      <c r="I796">
        <v>1</v>
      </c>
      <c r="J796" t="s">
        <v>35</v>
      </c>
      <c r="K796" s="5">
        <v>0.14000000000000001</v>
      </c>
      <c r="L796" s="5">
        <v>0.1</v>
      </c>
      <c r="M796" s="6">
        <v>3.9999999999999994E-2</v>
      </c>
      <c r="N796">
        <v>1551.2</v>
      </c>
      <c r="O796">
        <v>2981</v>
      </c>
      <c r="P796" t="s">
        <v>33</v>
      </c>
      <c r="Q796" t="s">
        <v>34</v>
      </c>
      <c r="R796">
        <v>3</v>
      </c>
      <c r="S796">
        <v>1</v>
      </c>
      <c r="T796" t="s">
        <v>28</v>
      </c>
      <c r="U796">
        <v>3</v>
      </c>
      <c r="V796">
        <v>2</v>
      </c>
      <c r="W796" t="s">
        <v>31</v>
      </c>
      <c r="X796">
        <v>0</v>
      </c>
      <c r="Y796">
        <v>17</v>
      </c>
      <c r="Z796">
        <v>3</v>
      </c>
      <c r="AA796">
        <v>3</v>
      </c>
      <c r="AB796">
        <v>7</v>
      </c>
      <c r="AC796">
        <v>2</v>
      </c>
    </row>
    <row r="797" spans="1:29" x14ac:dyDescent="0.35">
      <c r="A797">
        <v>37</v>
      </c>
      <c r="B797" t="s">
        <v>32</v>
      </c>
      <c r="C797" t="s">
        <v>27</v>
      </c>
      <c r="D797" s="4">
        <v>6694</v>
      </c>
      <c r="E797">
        <v>1</v>
      </c>
      <c r="F797">
        <v>4</v>
      </c>
      <c r="G797">
        <v>3</v>
      </c>
      <c r="H797" t="s">
        <v>25</v>
      </c>
      <c r="I797">
        <v>4</v>
      </c>
      <c r="J797" t="s">
        <v>29</v>
      </c>
      <c r="K797" s="5">
        <v>0.13</v>
      </c>
      <c r="L797" s="5">
        <v>0.08</v>
      </c>
      <c r="M797" s="6">
        <v>4.9999999999999989E-2</v>
      </c>
      <c r="N797">
        <v>1338.8000000000002</v>
      </c>
      <c r="O797">
        <v>3368</v>
      </c>
      <c r="P797" t="s">
        <v>26</v>
      </c>
      <c r="Q797" t="s">
        <v>27</v>
      </c>
      <c r="R797">
        <v>10</v>
      </c>
      <c r="S797">
        <v>4</v>
      </c>
      <c r="T797" t="s">
        <v>28</v>
      </c>
      <c r="U797">
        <v>2</v>
      </c>
      <c r="V797">
        <v>2</v>
      </c>
      <c r="W797" t="s">
        <v>41</v>
      </c>
      <c r="X797">
        <v>2</v>
      </c>
      <c r="Y797">
        <v>14</v>
      </c>
      <c r="Z797">
        <v>3</v>
      </c>
      <c r="AA797">
        <v>3</v>
      </c>
      <c r="AB797">
        <v>8</v>
      </c>
      <c r="AC797">
        <v>0</v>
      </c>
    </row>
    <row r="798" spans="1:29" x14ac:dyDescent="0.35">
      <c r="A798">
        <v>25</v>
      </c>
      <c r="B798" t="s">
        <v>25</v>
      </c>
      <c r="C798" t="s">
        <v>39</v>
      </c>
      <c r="D798" s="4">
        <v>3691</v>
      </c>
      <c r="E798">
        <v>7</v>
      </c>
      <c r="F798">
        <v>4</v>
      </c>
      <c r="G798">
        <v>4</v>
      </c>
      <c r="H798" t="s">
        <v>25</v>
      </c>
      <c r="I798">
        <v>4</v>
      </c>
      <c r="J798" t="s">
        <v>35</v>
      </c>
      <c r="K798" s="5">
        <v>0.13</v>
      </c>
      <c r="L798" s="5">
        <v>7.0000000000000007E-2</v>
      </c>
      <c r="M798" s="6">
        <v>4.0000000000000008E-2</v>
      </c>
      <c r="N798">
        <v>738.2</v>
      </c>
      <c r="O798">
        <v>2727</v>
      </c>
      <c r="P798" t="s">
        <v>26</v>
      </c>
      <c r="Q798" t="s">
        <v>34</v>
      </c>
      <c r="R798">
        <v>4</v>
      </c>
      <c r="S798">
        <v>1</v>
      </c>
      <c r="T798" t="s">
        <v>49</v>
      </c>
      <c r="U798">
        <v>3</v>
      </c>
      <c r="V798">
        <v>1</v>
      </c>
      <c r="W798" t="s">
        <v>37</v>
      </c>
      <c r="X798">
        <v>1</v>
      </c>
      <c r="Y798">
        <v>15</v>
      </c>
      <c r="Z798">
        <v>3</v>
      </c>
      <c r="AA798">
        <v>2</v>
      </c>
      <c r="AB798">
        <v>7</v>
      </c>
      <c r="AC798">
        <v>7</v>
      </c>
    </row>
    <row r="799" spans="1:29" x14ac:dyDescent="0.35">
      <c r="A799">
        <v>26</v>
      </c>
      <c r="B799" t="s">
        <v>25</v>
      </c>
      <c r="C799" t="s">
        <v>39</v>
      </c>
      <c r="D799" s="4">
        <v>2377</v>
      </c>
      <c r="E799">
        <v>1</v>
      </c>
      <c r="F799">
        <v>3</v>
      </c>
      <c r="G799">
        <v>2</v>
      </c>
      <c r="H799" t="s">
        <v>32</v>
      </c>
      <c r="I799">
        <v>1</v>
      </c>
      <c r="J799" t="s">
        <v>35</v>
      </c>
      <c r="K799" s="5">
        <v>0.13</v>
      </c>
      <c r="L799" s="5">
        <v>0.1</v>
      </c>
      <c r="M799" s="6">
        <v>-2.0000000000000004E-2</v>
      </c>
      <c r="N799">
        <v>475.40000000000003</v>
      </c>
      <c r="O799">
        <v>744</v>
      </c>
      <c r="P799" t="s">
        <v>26</v>
      </c>
      <c r="Q799" t="s">
        <v>34</v>
      </c>
      <c r="R799">
        <v>21</v>
      </c>
      <c r="S799">
        <v>3</v>
      </c>
      <c r="T799" t="s">
        <v>40</v>
      </c>
      <c r="U799">
        <v>3</v>
      </c>
      <c r="V799">
        <v>1</v>
      </c>
      <c r="W799" t="s">
        <v>41</v>
      </c>
      <c r="X799">
        <v>1</v>
      </c>
      <c r="Y799">
        <v>20</v>
      </c>
      <c r="Z799">
        <v>4</v>
      </c>
      <c r="AA799">
        <v>3</v>
      </c>
      <c r="AB799">
        <v>1</v>
      </c>
      <c r="AC799">
        <v>1</v>
      </c>
    </row>
    <row r="800" spans="1:29" x14ac:dyDescent="0.35">
      <c r="A800">
        <v>33</v>
      </c>
      <c r="B800" t="s">
        <v>25</v>
      </c>
      <c r="C800" t="s">
        <v>36</v>
      </c>
      <c r="D800" s="4">
        <v>2313</v>
      </c>
      <c r="E800">
        <v>2</v>
      </c>
      <c r="F800">
        <v>2</v>
      </c>
      <c r="G800">
        <v>3</v>
      </c>
      <c r="H800" t="s">
        <v>25</v>
      </c>
      <c r="I800">
        <v>1</v>
      </c>
      <c r="J800" t="s">
        <v>35</v>
      </c>
      <c r="K800" s="5">
        <v>0.12</v>
      </c>
      <c r="L800" s="5">
        <v>0.09</v>
      </c>
      <c r="M800" s="6">
        <v>0.03</v>
      </c>
      <c r="N800">
        <v>462.6</v>
      </c>
      <c r="O800">
        <v>1442</v>
      </c>
      <c r="P800" t="s">
        <v>26</v>
      </c>
      <c r="Q800" t="s">
        <v>34</v>
      </c>
      <c r="R800">
        <v>25</v>
      </c>
      <c r="S800">
        <v>3</v>
      </c>
      <c r="T800" t="s">
        <v>40</v>
      </c>
      <c r="U800">
        <v>2</v>
      </c>
      <c r="V800">
        <v>1</v>
      </c>
      <c r="W800" t="s">
        <v>31</v>
      </c>
      <c r="X800">
        <v>4</v>
      </c>
      <c r="Y800">
        <v>20</v>
      </c>
      <c r="Z800">
        <v>4</v>
      </c>
      <c r="AA800">
        <v>2</v>
      </c>
      <c r="AB800">
        <v>5</v>
      </c>
      <c r="AC800">
        <v>2</v>
      </c>
    </row>
    <row r="801" spans="1:29" x14ac:dyDescent="0.35">
      <c r="A801">
        <v>42</v>
      </c>
      <c r="B801" t="s">
        <v>32</v>
      </c>
      <c r="C801" t="s">
        <v>62</v>
      </c>
      <c r="D801" s="4">
        <v>17665</v>
      </c>
      <c r="E801">
        <v>22</v>
      </c>
      <c r="F801">
        <v>1</v>
      </c>
      <c r="G801">
        <v>3</v>
      </c>
      <c r="H801" t="s">
        <v>32</v>
      </c>
      <c r="I801">
        <v>4</v>
      </c>
      <c r="J801" t="s">
        <v>35</v>
      </c>
      <c r="K801" s="5">
        <v>0.09</v>
      </c>
      <c r="L801" s="5">
        <v>0.1</v>
      </c>
      <c r="M801" s="6">
        <v>0.06</v>
      </c>
      <c r="N801">
        <v>3533</v>
      </c>
      <c r="O801">
        <v>4062</v>
      </c>
      <c r="P801" t="s">
        <v>26</v>
      </c>
      <c r="Q801" t="s">
        <v>34</v>
      </c>
      <c r="R801">
        <v>2</v>
      </c>
      <c r="S801">
        <v>2</v>
      </c>
      <c r="T801" t="s">
        <v>40</v>
      </c>
      <c r="U801">
        <v>3</v>
      </c>
      <c r="V801">
        <v>4</v>
      </c>
      <c r="W801" t="s">
        <v>37</v>
      </c>
      <c r="X801">
        <v>0</v>
      </c>
      <c r="Y801">
        <v>17</v>
      </c>
      <c r="Z801">
        <v>3</v>
      </c>
      <c r="AA801">
        <v>4</v>
      </c>
      <c r="AB801">
        <v>23</v>
      </c>
      <c r="AC801">
        <v>6</v>
      </c>
    </row>
    <row r="802" spans="1:29" x14ac:dyDescent="0.35">
      <c r="A802">
        <v>28</v>
      </c>
      <c r="B802" t="s">
        <v>25</v>
      </c>
      <c r="C802" t="s">
        <v>39</v>
      </c>
      <c r="D802" s="4">
        <v>2596</v>
      </c>
      <c r="E802">
        <v>1</v>
      </c>
      <c r="F802">
        <v>2</v>
      </c>
      <c r="G802">
        <v>3</v>
      </c>
      <c r="H802" t="s">
        <v>32</v>
      </c>
      <c r="I802">
        <v>1</v>
      </c>
      <c r="J802" t="s">
        <v>35</v>
      </c>
      <c r="K802" s="5">
        <v>0.11</v>
      </c>
      <c r="L802" s="5">
        <v>7.0000000000000007E-2</v>
      </c>
      <c r="M802" s="6">
        <v>2.0000000000000004E-2</v>
      </c>
      <c r="N802">
        <v>519.20000000000005</v>
      </c>
      <c r="O802">
        <v>1922</v>
      </c>
      <c r="P802" t="s">
        <v>33</v>
      </c>
      <c r="Q802" t="s">
        <v>34</v>
      </c>
      <c r="R802">
        <v>1</v>
      </c>
      <c r="S802">
        <v>3</v>
      </c>
      <c r="T802" t="s">
        <v>40</v>
      </c>
      <c r="U802">
        <v>2</v>
      </c>
      <c r="V802">
        <v>1</v>
      </c>
      <c r="W802" t="s">
        <v>41</v>
      </c>
      <c r="X802">
        <v>1</v>
      </c>
      <c r="Y802">
        <v>15</v>
      </c>
      <c r="Z802">
        <v>3</v>
      </c>
      <c r="AA802">
        <v>1</v>
      </c>
      <c r="AB802">
        <v>1</v>
      </c>
      <c r="AC802">
        <v>0</v>
      </c>
    </row>
    <row r="803" spans="1:29" x14ac:dyDescent="0.35">
      <c r="A803">
        <v>50</v>
      </c>
      <c r="B803" t="s">
        <v>25</v>
      </c>
      <c r="C803" t="s">
        <v>27</v>
      </c>
      <c r="D803" s="4">
        <v>4728</v>
      </c>
      <c r="E803">
        <v>0</v>
      </c>
      <c r="F803">
        <v>3</v>
      </c>
      <c r="G803">
        <v>3</v>
      </c>
      <c r="H803" t="s">
        <v>25</v>
      </c>
      <c r="I803">
        <v>4</v>
      </c>
      <c r="J803" t="s">
        <v>35</v>
      </c>
      <c r="K803" s="5">
        <v>0.1</v>
      </c>
      <c r="L803" s="5">
        <v>0.08</v>
      </c>
      <c r="M803" s="6">
        <v>3.0000000000000013E-2</v>
      </c>
      <c r="N803">
        <v>945.6</v>
      </c>
      <c r="O803">
        <v>896</v>
      </c>
      <c r="P803" t="s">
        <v>33</v>
      </c>
      <c r="Q803" t="s">
        <v>27</v>
      </c>
      <c r="R803">
        <v>1</v>
      </c>
      <c r="S803">
        <v>4</v>
      </c>
      <c r="T803" t="s">
        <v>38</v>
      </c>
      <c r="U803">
        <v>3</v>
      </c>
      <c r="V803">
        <v>2</v>
      </c>
      <c r="W803" t="s">
        <v>31</v>
      </c>
      <c r="X803">
        <v>3</v>
      </c>
      <c r="Y803">
        <v>14</v>
      </c>
      <c r="Z803">
        <v>3</v>
      </c>
      <c r="AA803">
        <v>4</v>
      </c>
      <c r="AB803">
        <v>5</v>
      </c>
      <c r="AC803">
        <v>0</v>
      </c>
    </row>
    <row r="804" spans="1:29" x14ac:dyDescent="0.35">
      <c r="A804">
        <v>33</v>
      </c>
      <c r="B804" t="s">
        <v>32</v>
      </c>
      <c r="C804" t="s">
        <v>27</v>
      </c>
      <c r="D804" s="4">
        <v>4302</v>
      </c>
      <c r="E804">
        <v>3</v>
      </c>
      <c r="F804">
        <v>2</v>
      </c>
      <c r="G804">
        <v>3</v>
      </c>
      <c r="H804" t="s">
        <v>32</v>
      </c>
      <c r="I804">
        <v>4</v>
      </c>
      <c r="J804" t="s">
        <v>29</v>
      </c>
      <c r="K804" s="5">
        <v>0.08</v>
      </c>
      <c r="L804" s="5">
        <v>0.1</v>
      </c>
      <c r="M804" s="6">
        <v>0</v>
      </c>
      <c r="N804">
        <v>860.40000000000009</v>
      </c>
      <c r="O804">
        <v>3512</v>
      </c>
      <c r="P804" t="s">
        <v>33</v>
      </c>
      <c r="Q804" t="s">
        <v>27</v>
      </c>
      <c r="R804">
        <v>7</v>
      </c>
      <c r="S804">
        <v>3</v>
      </c>
      <c r="T804" t="s">
        <v>28</v>
      </c>
      <c r="U804">
        <v>3</v>
      </c>
      <c r="V804">
        <v>2</v>
      </c>
      <c r="W804" t="s">
        <v>37</v>
      </c>
      <c r="X804">
        <v>0</v>
      </c>
      <c r="Y804">
        <v>17</v>
      </c>
      <c r="Z804">
        <v>3</v>
      </c>
      <c r="AA804">
        <v>3</v>
      </c>
      <c r="AB804">
        <v>4</v>
      </c>
      <c r="AC804">
        <v>2</v>
      </c>
    </row>
    <row r="805" spans="1:29" x14ac:dyDescent="0.35">
      <c r="A805">
        <v>34</v>
      </c>
      <c r="B805" t="s">
        <v>32</v>
      </c>
      <c r="C805" t="s">
        <v>36</v>
      </c>
      <c r="D805" s="4">
        <v>2979</v>
      </c>
      <c r="E805">
        <v>0</v>
      </c>
      <c r="F805">
        <v>4</v>
      </c>
      <c r="G805">
        <v>3</v>
      </c>
      <c r="H805" t="s">
        <v>32</v>
      </c>
      <c r="I805">
        <v>3</v>
      </c>
      <c r="J805" t="s">
        <v>35</v>
      </c>
      <c r="K805" s="5">
        <v>0.12</v>
      </c>
      <c r="L805" s="5">
        <v>7.0000000000000007E-2</v>
      </c>
      <c r="M805" s="6">
        <v>6.0000000000000012E-2</v>
      </c>
      <c r="N805">
        <v>595.80000000000007</v>
      </c>
      <c r="O805">
        <v>4828</v>
      </c>
      <c r="P805" t="s">
        <v>44</v>
      </c>
      <c r="Q805" t="s">
        <v>34</v>
      </c>
      <c r="R805">
        <v>3</v>
      </c>
      <c r="S805">
        <v>4</v>
      </c>
      <c r="T805" t="s">
        <v>28</v>
      </c>
      <c r="U805">
        <v>2</v>
      </c>
      <c r="V805">
        <v>1</v>
      </c>
      <c r="W805" t="s">
        <v>37</v>
      </c>
      <c r="X805">
        <v>3</v>
      </c>
      <c r="Y805">
        <v>17</v>
      </c>
      <c r="Z805">
        <v>3</v>
      </c>
      <c r="AA805">
        <v>4</v>
      </c>
      <c r="AB805">
        <v>6</v>
      </c>
      <c r="AC805">
        <v>0</v>
      </c>
    </row>
    <row r="806" spans="1:29" x14ac:dyDescent="0.35">
      <c r="A806">
        <v>48</v>
      </c>
      <c r="B806" t="s">
        <v>32</v>
      </c>
      <c r="C806" t="s">
        <v>62</v>
      </c>
      <c r="D806" s="4">
        <v>16885</v>
      </c>
      <c r="E806">
        <v>5</v>
      </c>
      <c r="F806">
        <v>4</v>
      </c>
      <c r="G806">
        <v>2</v>
      </c>
      <c r="H806" t="s">
        <v>32</v>
      </c>
      <c r="I806">
        <v>1</v>
      </c>
      <c r="J806" t="s">
        <v>35</v>
      </c>
      <c r="K806" s="5">
        <v>0.1</v>
      </c>
      <c r="L806" s="5">
        <v>0.1</v>
      </c>
      <c r="M806" s="6">
        <v>-2.0000000000000004E-2</v>
      </c>
      <c r="N806">
        <v>3377</v>
      </c>
      <c r="O806">
        <v>1478</v>
      </c>
      <c r="P806" t="s">
        <v>44</v>
      </c>
      <c r="Q806" t="s">
        <v>34</v>
      </c>
      <c r="R806">
        <v>1</v>
      </c>
      <c r="S806">
        <v>4</v>
      </c>
      <c r="T806" t="s">
        <v>40</v>
      </c>
      <c r="U806">
        <v>4</v>
      </c>
      <c r="V806">
        <v>4</v>
      </c>
      <c r="W806" t="s">
        <v>31</v>
      </c>
      <c r="X806">
        <v>2</v>
      </c>
      <c r="Y806">
        <v>22</v>
      </c>
      <c r="Z806">
        <v>4</v>
      </c>
      <c r="AA806">
        <v>3</v>
      </c>
      <c r="AB806">
        <v>27</v>
      </c>
      <c r="AC806">
        <v>4</v>
      </c>
    </row>
    <row r="807" spans="1:29" x14ac:dyDescent="0.35">
      <c r="A807">
        <v>45</v>
      </c>
      <c r="B807" t="s">
        <v>32</v>
      </c>
      <c r="C807" t="s">
        <v>27</v>
      </c>
      <c r="D807" s="4">
        <v>5593</v>
      </c>
      <c r="E807">
        <v>15</v>
      </c>
      <c r="F807">
        <v>3</v>
      </c>
      <c r="G807">
        <v>3</v>
      </c>
      <c r="H807" t="s">
        <v>32</v>
      </c>
      <c r="I807">
        <v>2</v>
      </c>
      <c r="J807" t="s">
        <v>29</v>
      </c>
      <c r="K807" s="5">
        <v>0.09</v>
      </c>
      <c r="L807" s="5">
        <v>7.0000000000000007E-2</v>
      </c>
      <c r="M807" s="6">
        <v>6.9999999999999993E-2</v>
      </c>
      <c r="N807">
        <v>1118.6000000000001</v>
      </c>
      <c r="O807">
        <v>3687</v>
      </c>
      <c r="P807" t="s">
        <v>44</v>
      </c>
      <c r="Q807" t="s">
        <v>27</v>
      </c>
      <c r="R807">
        <v>9</v>
      </c>
      <c r="S807">
        <v>4</v>
      </c>
      <c r="T807" t="s">
        <v>28</v>
      </c>
      <c r="U807">
        <v>2</v>
      </c>
      <c r="V807">
        <v>2</v>
      </c>
      <c r="W807" t="s">
        <v>37</v>
      </c>
      <c r="X807">
        <v>1</v>
      </c>
      <c r="Y807">
        <v>13</v>
      </c>
      <c r="Z807">
        <v>3</v>
      </c>
      <c r="AA807">
        <v>4</v>
      </c>
      <c r="AB807">
        <v>15</v>
      </c>
      <c r="AC807">
        <v>10</v>
      </c>
    </row>
    <row r="808" spans="1:29" x14ac:dyDescent="0.35">
      <c r="A808">
        <v>52</v>
      </c>
      <c r="B808" t="s">
        <v>32</v>
      </c>
      <c r="C808" t="s">
        <v>43</v>
      </c>
      <c r="D808" s="4">
        <v>10445</v>
      </c>
      <c r="E808">
        <v>8</v>
      </c>
      <c r="F808">
        <v>2</v>
      </c>
      <c r="G808">
        <v>3</v>
      </c>
      <c r="H808" t="s">
        <v>32</v>
      </c>
      <c r="I808">
        <v>2</v>
      </c>
      <c r="J808" t="s">
        <v>35</v>
      </c>
      <c r="K808" s="5">
        <v>0.08</v>
      </c>
      <c r="L808" s="5">
        <v>0.08</v>
      </c>
      <c r="M808" s="6">
        <v>2.0000000000000004E-2</v>
      </c>
      <c r="N808">
        <v>2089</v>
      </c>
      <c r="O808">
        <v>3311</v>
      </c>
      <c r="P808" t="s">
        <v>26</v>
      </c>
      <c r="Q808" t="s">
        <v>34</v>
      </c>
      <c r="R808">
        <v>7</v>
      </c>
      <c r="S808">
        <v>4</v>
      </c>
      <c r="T808" t="s">
        <v>28</v>
      </c>
      <c r="U808">
        <v>3</v>
      </c>
      <c r="V808">
        <v>3</v>
      </c>
      <c r="W808" t="s">
        <v>31</v>
      </c>
      <c r="X808">
        <v>7</v>
      </c>
      <c r="Y808">
        <v>19</v>
      </c>
      <c r="Z808">
        <v>3</v>
      </c>
      <c r="AA808">
        <v>4</v>
      </c>
      <c r="AB808">
        <v>18</v>
      </c>
      <c r="AC808">
        <v>6</v>
      </c>
    </row>
    <row r="809" spans="1:29" x14ac:dyDescent="0.35">
      <c r="A809">
        <v>38</v>
      </c>
      <c r="B809" t="s">
        <v>32</v>
      </c>
      <c r="C809" t="s">
        <v>27</v>
      </c>
      <c r="D809" s="4">
        <v>8740</v>
      </c>
      <c r="E809">
        <v>8</v>
      </c>
      <c r="F809">
        <v>3</v>
      </c>
      <c r="G809">
        <v>3</v>
      </c>
      <c r="H809" t="s">
        <v>25</v>
      </c>
      <c r="I809">
        <v>3</v>
      </c>
      <c r="J809" t="s">
        <v>35</v>
      </c>
      <c r="K809" s="5">
        <v>0.11</v>
      </c>
      <c r="L809" s="5">
        <v>0.09</v>
      </c>
      <c r="M809" s="6">
        <v>3.9999999999999994E-2</v>
      </c>
      <c r="N809">
        <v>1748</v>
      </c>
      <c r="O809">
        <v>2003</v>
      </c>
      <c r="P809" t="s">
        <v>26</v>
      </c>
      <c r="Q809" t="s">
        <v>27</v>
      </c>
      <c r="R809">
        <v>10</v>
      </c>
      <c r="S809">
        <v>4</v>
      </c>
      <c r="T809" t="s">
        <v>48</v>
      </c>
      <c r="U809">
        <v>2</v>
      </c>
      <c r="V809">
        <v>3</v>
      </c>
      <c r="W809" t="s">
        <v>41</v>
      </c>
      <c r="X809">
        <v>0</v>
      </c>
      <c r="Y809">
        <v>14</v>
      </c>
      <c r="Z809">
        <v>3</v>
      </c>
      <c r="AA809">
        <v>2</v>
      </c>
      <c r="AB809">
        <v>9</v>
      </c>
      <c r="AC809">
        <v>7</v>
      </c>
    </row>
    <row r="810" spans="1:29" x14ac:dyDescent="0.35">
      <c r="A810">
        <v>29</v>
      </c>
      <c r="B810" t="s">
        <v>32</v>
      </c>
      <c r="C810" t="s">
        <v>36</v>
      </c>
      <c r="D810" s="4">
        <v>2514</v>
      </c>
      <c r="E810">
        <v>7</v>
      </c>
      <c r="F810">
        <v>4</v>
      </c>
      <c r="G810">
        <v>3</v>
      </c>
      <c r="H810" t="s">
        <v>32</v>
      </c>
      <c r="I810">
        <v>3</v>
      </c>
      <c r="J810" t="s">
        <v>29</v>
      </c>
      <c r="K810" s="5">
        <v>0.14000000000000001</v>
      </c>
      <c r="L810" s="5">
        <v>0.09</v>
      </c>
      <c r="M810" s="6">
        <v>9.999999999999995E-3</v>
      </c>
      <c r="N810">
        <v>502.8</v>
      </c>
      <c r="O810">
        <v>1045</v>
      </c>
      <c r="P810" t="s">
        <v>26</v>
      </c>
      <c r="Q810" t="s">
        <v>34</v>
      </c>
      <c r="R810">
        <v>28</v>
      </c>
      <c r="S810">
        <v>4</v>
      </c>
      <c r="T810" t="s">
        <v>28</v>
      </c>
      <c r="U810">
        <v>3</v>
      </c>
      <c r="V810">
        <v>1</v>
      </c>
      <c r="W810" t="s">
        <v>41</v>
      </c>
      <c r="X810">
        <v>4</v>
      </c>
      <c r="Y810">
        <v>22</v>
      </c>
      <c r="Z810">
        <v>4</v>
      </c>
      <c r="AA810">
        <v>1</v>
      </c>
      <c r="AB810">
        <v>11</v>
      </c>
      <c r="AC810">
        <v>5</v>
      </c>
    </row>
    <row r="811" spans="1:29" x14ac:dyDescent="0.35">
      <c r="A811">
        <v>28</v>
      </c>
      <c r="B811" t="s">
        <v>32</v>
      </c>
      <c r="C811" t="s">
        <v>42</v>
      </c>
      <c r="D811" s="4">
        <v>7655</v>
      </c>
      <c r="E811">
        <v>9</v>
      </c>
      <c r="F811">
        <v>2</v>
      </c>
      <c r="G811">
        <v>2</v>
      </c>
      <c r="H811" t="s">
        <v>32</v>
      </c>
      <c r="I811">
        <v>4</v>
      </c>
      <c r="J811" t="s">
        <v>29</v>
      </c>
      <c r="K811" s="5">
        <v>0.14000000000000001</v>
      </c>
      <c r="L811" s="5">
        <v>0.09</v>
      </c>
      <c r="M811" s="6">
        <v>-2.0000000000000004E-2</v>
      </c>
      <c r="N811">
        <v>1531</v>
      </c>
      <c r="O811">
        <v>4819</v>
      </c>
      <c r="P811" t="s">
        <v>26</v>
      </c>
      <c r="Q811" t="s">
        <v>34</v>
      </c>
      <c r="R811">
        <v>3</v>
      </c>
      <c r="S811">
        <v>3</v>
      </c>
      <c r="T811" t="s">
        <v>40</v>
      </c>
      <c r="U811">
        <v>3</v>
      </c>
      <c r="V811">
        <v>3</v>
      </c>
      <c r="W811" t="s">
        <v>41</v>
      </c>
      <c r="X811">
        <v>0</v>
      </c>
      <c r="Y811">
        <v>17</v>
      </c>
      <c r="Z811">
        <v>3</v>
      </c>
      <c r="AA811">
        <v>2</v>
      </c>
      <c r="AB811">
        <v>10</v>
      </c>
      <c r="AC811">
        <v>7</v>
      </c>
    </row>
    <row r="812" spans="1:29" x14ac:dyDescent="0.35">
      <c r="A812">
        <v>46</v>
      </c>
      <c r="B812" t="s">
        <v>32</v>
      </c>
      <c r="C812" t="s">
        <v>62</v>
      </c>
      <c r="D812" s="4">
        <v>17465</v>
      </c>
      <c r="E812">
        <v>12</v>
      </c>
      <c r="F812">
        <v>3</v>
      </c>
      <c r="G812">
        <v>3</v>
      </c>
      <c r="H812" t="s">
        <v>32</v>
      </c>
      <c r="I812">
        <v>1</v>
      </c>
      <c r="J812" t="s">
        <v>35</v>
      </c>
      <c r="K812" s="5">
        <v>0.13</v>
      </c>
      <c r="L812" s="5">
        <v>0.08</v>
      </c>
      <c r="M812" s="6">
        <v>7.9999999999999988E-2</v>
      </c>
      <c r="N812">
        <v>3493</v>
      </c>
      <c r="O812">
        <v>3175</v>
      </c>
      <c r="P812" t="s">
        <v>26</v>
      </c>
      <c r="Q812" t="s">
        <v>27</v>
      </c>
      <c r="R812">
        <v>3</v>
      </c>
      <c r="S812">
        <v>1</v>
      </c>
      <c r="T812" t="s">
        <v>48</v>
      </c>
      <c r="U812">
        <v>3</v>
      </c>
      <c r="V812">
        <v>4</v>
      </c>
      <c r="W812" t="s">
        <v>37</v>
      </c>
      <c r="X812">
        <v>3</v>
      </c>
      <c r="Y812">
        <v>12</v>
      </c>
      <c r="Z812">
        <v>3</v>
      </c>
      <c r="AA812">
        <v>4</v>
      </c>
      <c r="AB812">
        <v>23</v>
      </c>
      <c r="AC812">
        <v>9</v>
      </c>
    </row>
    <row r="813" spans="1:29" x14ac:dyDescent="0.35">
      <c r="A813">
        <v>38</v>
      </c>
      <c r="B813" t="s">
        <v>32</v>
      </c>
      <c r="C813" t="s">
        <v>27</v>
      </c>
      <c r="D813" s="4">
        <v>7351</v>
      </c>
      <c r="E813">
        <v>1</v>
      </c>
      <c r="F813">
        <v>2</v>
      </c>
      <c r="G813">
        <v>3</v>
      </c>
      <c r="H813" t="s">
        <v>32</v>
      </c>
      <c r="I813">
        <v>4</v>
      </c>
      <c r="J813" t="s">
        <v>35</v>
      </c>
      <c r="K813" s="5">
        <v>0.1</v>
      </c>
      <c r="L813" s="5">
        <v>0.11</v>
      </c>
      <c r="M813" s="6">
        <v>0</v>
      </c>
      <c r="N813">
        <v>1470.2</v>
      </c>
      <c r="O813">
        <v>1064</v>
      </c>
      <c r="P813" t="s">
        <v>26</v>
      </c>
      <c r="Q813" t="s">
        <v>27</v>
      </c>
      <c r="R813">
        <v>2</v>
      </c>
      <c r="S813">
        <v>2</v>
      </c>
      <c r="T813" t="s">
        <v>48</v>
      </c>
      <c r="U813">
        <v>3</v>
      </c>
      <c r="V813">
        <v>3</v>
      </c>
      <c r="W813" t="s">
        <v>31</v>
      </c>
      <c r="X813">
        <v>7</v>
      </c>
      <c r="Y813">
        <v>16</v>
      </c>
      <c r="Z813">
        <v>3</v>
      </c>
      <c r="AA813">
        <v>3</v>
      </c>
      <c r="AB813">
        <v>10</v>
      </c>
      <c r="AC813">
        <v>0</v>
      </c>
    </row>
    <row r="814" spans="1:29" x14ac:dyDescent="0.35">
      <c r="A814">
        <v>43</v>
      </c>
      <c r="B814" t="s">
        <v>32</v>
      </c>
      <c r="C814" t="s">
        <v>42</v>
      </c>
      <c r="D814" s="4">
        <v>10820</v>
      </c>
      <c r="E814">
        <v>8</v>
      </c>
      <c r="F814">
        <v>1</v>
      </c>
      <c r="G814">
        <v>3</v>
      </c>
      <c r="H814" t="s">
        <v>32</v>
      </c>
      <c r="I814">
        <v>3</v>
      </c>
      <c r="J814" t="s">
        <v>29</v>
      </c>
      <c r="K814" s="5">
        <v>0.15</v>
      </c>
      <c r="L814" s="5">
        <v>0.1</v>
      </c>
      <c r="M814" s="6">
        <v>9.999999999999995E-3</v>
      </c>
      <c r="N814">
        <v>2164</v>
      </c>
      <c r="O814">
        <v>1336</v>
      </c>
      <c r="P814" t="s">
        <v>33</v>
      </c>
      <c r="Q814" t="s">
        <v>34</v>
      </c>
      <c r="R814">
        <v>27</v>
      </c>
      <c r="S814">
        <v>3</v>
      </c>
      <c r="T814" t="s">
        <v>28</v>
      </c>
      <c r="U814">
        <v>3</v>
      </c>
      <c r="V814">
        <v>3</v>
      </c>
      <c r="W814" t="s">
        <v>37</v>
      </c>
      <c r="X814">
        <v>8</v>
      </c>
      <c r="Y814">
        <v>11</v>
      </c>
      <c r="Z814">
        <v>3</v>
      </c>
      <c r="AA814">
        <v>3</v>
      </c>
      <c r="AB814">
        <v>18</v>
      </c>
      <c r="AC814">
        <v>7</v>
      </c>
    </row>
    <row r="815" spans="1:29" x14ac:dyDescent="0.35">
      <c r="A815">
        <v>39</v>
      </c>
      <c r="B815" t="s">
        <v>25</v>
      </c>
      <c r="C815" t="s">
        <v>43</v>
      </c>
      <c r="D815" s="4">
        <v>12169</v>
      </c>
      <c r="E815">
        <v>18</v>
      </c>
      <c r="F815">
        <v>4</v>
      </c>
      <c r="G815">
        <v>3</v>
      </c>
      <c r="H815" t="s">
        <v>32</v>
      </c>
      <c r="I815">
        <v>1</v>
      </c>
      <c r="J815" t="s">
        <v>35</v>
      </c>
      <c r="K815" s="5">
        <v>0.14000000000000001</v>
      </c>
      <c r="L815" s="5">
        <v>0.09</v>
      </c>
      <c r="M815" s="6">
        <v>2.0000000000000004E-2</v>
      </c>
      <c r="N815">
        <v>2433.8000000000002</v>
      </c>
      <c r="O815">
        <v>2515</v>
      </c>
      <c r="P815" t="s">
        <v>33</v>
      </c>
      <c r="Q815" t="s">
        <v>34</v>
      </c>
      <c r="R815">
        <v>2</v>
      </c>
      <c r="S815">
        <v>3</v>
      </c>
      <c r="T815" t="s">
        <v>28</v>
      </c>
      <c r="U815">
        <v>3</v>
      </c>
      <c r="V815">
        <v>4</v>
      </c>
      <c r="W815" t="s">
        <v>41</v>
      </c>
      <c r="X815">
        <v>7</v>
      </c>
      <c r="Y815">
        <v>11</v>
      </c>
      <c r="Z815">
        <v>3</v>
      </c>
      <c r="AA815">
        <v>4</v>
      </c>
      <c r="AB815">
        <v>21</v>
      </c>
      <c r="AC815">
        <v>7</v>
      </c>
    </row>
    <row r="816" spans="1:29" x14ac:dyDescent="0.35">
      <c r="A816">
        <v>40</v>
      </c>
      <c r="B816" t="s">
        <v>32</v>
      </c>
      <c r="C816" t="s">
        <v>63</v>
      </c>
      <c r="D816" s="4">
        <v>19626</v>
      </c>
      <c r="E816">
        <v>20</v>
      </c>
      <c r="F816">
        <v>3</v>
      </c>
      <c r="G816">
        <v>4</v>
      </c>
      <c r="H816" t="s">
        <v>32</v>
      </c>
      <c r="I816">
        <v>3</v>
      </c>
      <c r="J816" t="s">
        <v>35</v>
      </c>
      <c r="K816" s="5">
        <v>0.1</v>
      </c>
      <c r="L816" s="5">
        <v>0.09</v>
      </c>
      <c r="M816" s="6">
        <v>-0.03</v>
      </c>
      <c r="N816">
        <v>3925.2000000000003</v>
      </c>
      <c r="O816">
        <v>4700</v>
      </c>
      <c r="P816" t="s">
        <v>26</v>
      </c>
      <c r="Q816" t="s">
        <v>34</v>
      </c>
      <c r="R816">
        <v>14</v>
      </c>
      <c r="S816">
        <v>3</v>
      </c>
      <c r="T816" t="s">
        <v>40</v>
      </c>
      <c r="U816">
        <v>2</v>
      </c>
      <c r="V816">
        <v>5</v>
      </c>
      <c r="W816" t="s">
        <v>31</v>
      </c>
      <c r="X816">
        <v>1</v>
      </c>
      <c r="Y816">
        <v>14</v>
      </c>
      <c r="Z816">
        <v>3</v>
      </c>
      <c r="AA816">
        <v>1</v>
      </c>
      <c r="AB816">
        <v>21</v>
      </c>
      <c r="AC816">
        <v>7</v>
      </c>
    </row>
    <row r="817" spans="1:29" x14ac:dyDescent="0.35">
      <c r="A817">
        <v>21</v>
      </c>
      <c r="B817" t="s">
        <v>32</v>
      </c>
      <c r="C817" t="s">
        <v>36</v>
      </c>
      <c r="D817" s="4">
        <v>2070</v>
      </c>
      <c r="E817">
        <v>2</v>
      </c>
      <c r="F817">
        <v>2</v>
      </c>
      <c r="G817">
        <v>4</v>
      </c>
      <c r="H817" t="s">
        <v>25</v>
      </c>
      <c r="I817">
        <v>4</v>
      </c>
      <c r="J817" t="s">
        <v>29</v>
      </c>
      <c r="K817" s="5">
        <v>0.11</v>
      </c>
      <c r="L817" s="5">
        <v>0.08</v>
      </c>
      <c r="M817" s="6">
        <v>-2.0000000000000004E-2</v>
      </c>
      <c r="N817">
        <v>414</v>
      </c>
      <c r="O817">
        <v>3192</v>
      </c>
      <c r="P817" t="s">
        <v>26</v>
      </c>
      <c r="Q817" t="s">
        <v>34</v>
      </c>
      <c r="R817">
        <v>1</v>
      </c>
      <c r="S817">
        <v>1</v>
      </c>
      <c r="T817" t="s">
        <v>49</v>
      </c>
      <c r="U817">
        <v>2</v>
      </c>
      <c r="V817">
        <v>1</v>
      </c>
      <c r="W817" t="s">
        <v>31</v>
      </c>
      <c r="X817">
        <v>1</v>
      </c>
      <c r="Y817">
        <v>11</v>
      </c>
      <c r="Z817">
        <v>3</v>
      </c>
      <c r="AA817">
        <v>3</v>
      </c>
      <c r="AB817">
        <v>2</v>
      </c>
      <c r="AC817">
        <v>2</v>
      </c>
    </row>
    <row r="818" spans="1:29" x14ac:dyDescent="0.35">
      <c r="A818">
        <v>39</v>
      </c>
      <c r="B818" t="s">
        <v>32</v>
      </c>
      <c r="C818" t="s">
        <v>39</v>
      </c>
      <c r="D818" s="4">
        <v>6782</v>
      </c>
      <c r="E818">
        <v>5</v>
      </c>
      <c r="F818">
        <v>2</v>
      </c>
      <c r="G818">
        <v>2</v>
      </c>
      <c r="H818" t="s">
        <v>32</v>
      </c>
      <c r="I818">
        <v>3</v>
      </c>
      <c r="J818" t="s">
        <v>35</v>
      </c>
      <c r="K818" s="5">
        <v>0.09</v>
      </c>
      <c r="L818" s="5">
        <v>0.08</v>
      </c>
      <c r="M818" s="6">
        <v>9.999999999999995E-3</v>
      </c>
      <c r="N818">
        <v>1356.4</v>
      </c>
      <c r="O818">
        <v>3433</v>
      </c>
      <c r="P818" t="s">
        <v>44</v>
      </c>
      <c r="Q818" t="s">
        <v>34</v>
      </c>
      <c r="R818">
        <v>9</v>
      </c>
      <c r="S818">
        <v>3</v>
      </c>
      <c r="T818" t="s">
        <v>28</v>
      </c>
      <c r="U818">
        <v>3</v>
      </c>
      <c r="V818">
        <v>2</v>
      </c>
      <c r="W818" t="s">
        <v>31</v>
      </c>
      <c r="X818">
        <v>9</v>
      </c>
      <c r="Y818">
        <v>15</v>
      </c>
      <c r="Z818">
        <v>3</v>
      </c>
      <c r="AA818">
        <v>3</v>
      </c>
      <c r="AB818">
        <v>9</v>
      </c>
      <c r="AC818">
        <v>4</v>
      </c>
    </row>
    <row r="819" spans="1:29" x14ac:dyDescent="0.35">
      <c r="A819">
        <v>36</v>
      </c>
      <c r="B819" t="s">
        <v>32</v>
      </c>
      <c r="C819" t="s">
        <v>42</v>
      </c>
      <c r="D819" s="4">
        <v>7779</v>
      </c>
      <c r="E819">
        <v>11</v>
      </c>
      <c r="F819">
        <v>4</v>
      </c>
      <c r="G819">
        <v>3</v>
      </c>
      <c r="H819" t="s">
        <v>32</v>
      </c>
      <c r="I819">
        <v>1</v>
      </c>
      <c r="J819" t="s">
        <v>35</v>
      </c>
      <c r="K819" s="5">
        <v>0.14000000000000001</v>
      </c>
      <c r="L819" s="5">
        <v>7.0000000000000007E-2</v>
      </c>
      <c r="M819" s="6">
        <v>7.0000000000000007E-2</v>
      </c>
      <c r="N819">
        <v>1555.8000000000002</v>
      </c>
      <c r="O819">
        <v>785</v>
      </c>
      <c r="P819" t="s">
        <v>44</v>
      </c>
      <c r="Q819" t="s">
        <v>34</v>
      </c>
      <c r="R819">
        <v>18</v>
      </c>
      <c r="S819">
        <v>4</v>
      </c>
      <c r="T819" t="s">
        <v>28</v>
      </c>
      <c r="U819">
        <v>3</v>
      </c>
      <c r="V819">
        <v>2</v>
      </c>
      <c r="W819" t="s">
        <v>31</v>
      </c>
      <c r="X819">
        <v>2</v>
      </c>
      <c r="Y819">
        <v>20</v>
      </c>
      <c r="Z819">
        <v>4</v>
      </c>
      <c r="AA819">
        <v>1</v>
      </c>
      <c r="AB819">
        <v>18</v>
      </c>
      <c r="AC819">
        <v>9</v>
      </c>
    </row>
    <row r="820" spans="1:29" x14ac:dyDescent="0.35">
      <c r="A820">
        <v>31</v>
      </c>
      <c r="B820" t="s">
        <v>32</v>
      </c>
      <c r="C820" t="s">
        <v>46</v>
      </c>
      <c r="D820" s="4">
        <v>2791</v>
      </c>
      <c r="E820">
        <v>2</v>
      </c>
      <c r="F820">
        <v>4</v>
      </c>
      <c r="G820">
        <v>3</v>
      </c>
      <c r="H820" t="s">
        <v>32</v>
      </c>
      <c r="I820">
        <v>3</v>
      </c>
      <c r="J820" t="s">
        <v>35</v>
      </c>
      <c r="K820" s="5">
        <v>0.15</v>
      </c>
      <c r="L820" s="5">
        <v>0.08</v>
      </c>
      <c r="M820" s="6">
        <v>0</v>
      </c>
      <c r="N820">
        <v>558.20000000000005</v>
      </c>
      <c r="O820">
        <v>4074</v>
      </c>
      <c r="P820" t="s">
        <v>33</v>
      </c>
      <c r="Q820" t="s">
        <v>27</v>
      </c>
      <c r="R820">
        <v>20</v>
      </c>
      <c r="S820">
        <v>3</v>
      </c>
      <c r="T820" t="s">
        <v>28</v>
      </c>
      <c r="U820">
        <v>4</v>
      </c>
      <c r="V820">
        <v>1</v>
      </c>
      <c r="W820" t="s">
        <v>37</v>
      </c>
      <c r="X820">
        <v>0</v>
      </c>
      <c r="Y820">
        <v>12</v>
      </c>
      <c r="Z820">
        <v>3</v>
      </c>
      <c r="AA820">
        <v>1</v>
      </c>
      <c r="AB820">
        <v>3</v>
      </c>
      <c r="AC820">
        <v>2</v>
      </c>
    </row>
    <row r="821" spans="1:29" x14ac:dyDescent="0.35">
      <c r="A821">
        <v>28</v>
      </c>
      <c r="B821" t="s">
        <v>32</v>
      </c>
      <c r="C821" t="s">
        <v>36</v>
      </c>
      <c r="D821" s="4">
        <v>3201</v>
      </c>
      <c r="E821">
        <v>5</v>
      </c>
      <c r="F821">
        <v>2</v>
      </c>
      <c r="G821">
        <v>1</v>
      </c>
      <c r="H821" t="s">
        <v>32</v>
      </c>
      <c r="I821">
        <v>1</v>
      </c>
      <c r="J821" t="s">
        <v>35</v>
      </c>
      <c r="K821" s="5">
        <v>0.1</v>
      </c>
      <c r="L821" s="5">
        <v>0.09</v>
      </c>
      <c r="M821" s="6">
        <v>5.0000000000000017E-2</v>
      </c>
      <c r="N821">
        <v>640.20000000000005</v>
      </c>
      <c r="O821">
        <v>4725</v>
      </c>
      <c r="P821" t="s">
        <v>26</v>
      </c>
      <c r="Q821" t="s">
        <v>34</v>
      </c>
      <c r="R821">
        <v>2</v>
      </c>
      <c r="S821">
        <v>1</v>
      </c>
      <c r="T821" t="s">
        <v>28</v>
      </c>
      <c r="U821">
        <v>2</v>
      </c>
      <c r="V821">
        <v>1</v>
      </c>
      <c r="W821" t="s">
        <v>37</v>
      </c>
      <c r="X821">
        <v>0</v>
      </c>
      <c r="Y821">
        <v>17</v>
      </c>
      <c r="Z821">
        <v>3</v>
      </c>
      <c r="AA821">
        <v>1</v>
      </c>
      <c r="AB821">
        <v>6</v>
      </c>
      <c r="AC821">
        <v>3</v>
      </c>
    </row>
    <row r="822" spans="1:29" x14ac:dyDescent="0.35">
      <c r="A822">
        <v>35</v>
      </c>
      <c r="B822" t="s">
        <v>32</v>
      </c>
      <c r="C822" t="s">
        <v>27</v>
      </c>
      <c r="D822" s="4">
        <v>4968</v>
      </c>
      <c r="E822">
        <v>5</v>
      </c>
      <c r="F822">
        <v>4</v>
      </c>
      <c r="G822">
        <v>3</v>
      </c>
      <c r="H822" t="s">
        <v>32</v>
      </c>
      <c r="I822">
        <v>4</v>
      </c>
      <c r="J822" t="s">
        <v>35</v>
      </c>
      <c r="K822" s="5">
        <v>0.11</v>
      </c>
      <c r="L822" s="5">
        <v>0.08</v>
      </c>
      <c r="M822" s="6">
        <v>0</v>
      </c>
      <c r="N822">
        <v>993.6</v>
      </c>
      <c r="O822">
        <v>4065</v>
      </c>
      <c r="P822" t="s">
        <v>33</v>
      </c>
      <c r="Q822" t="s">
        <v>27</v>
      </c>
      <c r="R822">
        <v>11</v>
      </c>
      <c r="S822">
        <v>2</v>
      </c>
      <c r="T822" t="s">
        <v>48</v>
      </c>
      <c r="U822">
        <v>3</v>
      </c>
      <c r="V822">
        <v>2</v>
      </c>
      <c r="W822" t="s">
        <v>41</v>
      </c>
      <c r="X822">
        <v>1</v>
      </c>
      <c r="Y822">
        <v>11</v>
      </c>
      <c r="Z822">
        <v>3</v>
      </c>
      <c r="AA822">
        <v>4</v>
      </c>
      <c r="AB822">
        <v>5</v>
      </c>
      <c r="AC822">
        <v>2</v>
      </c>
    </row>
    <row r="823" spans="1:29" x14ac:dyDescent="0.35">
      <c r="A823">
        <v>49</v>
      </c>
      <c r="B823" t="s">
        <v>32</v>
      </c>
      <c r="C823" t="s">
        <v>27</v>
      </c>
      <c r="D823" s="4">
        <v>13120</v>
      </c>
      <c r="E823">
        <v>9</v>
      </c>
      <c r="F823">
        <v>2</v>
      </c>
      <c r="G823">
        <v>3</v>
      </c>
      <c r="H823" t="s">
        <v>32</v>
      </c>
      <c r="I823">
        <v>4</v>
      </c>
      <c r="J823" t="s">
        <v>35</v>
      </c>
      <c r="K823" s="5">
        <v>0.13</v>
      </c>
      <c r="L823" s="5">
        <v>0.09</v>
      </c>
      <c r="M823" s="6">
        <v>7.9999999999999988E-2</v>
      </c>
      <c r="N823">
        <v>2624</v>
      </c>
      <c r="O823">
        <v>1663</v>
      </c>
      <c r="P823" t="s">
        <v>26</v>
      </c>
      <c r="Q823" t="s">
        <v>27</v>
      </c>
      <c r="R823">
        <v>8</v>
      </c>
      <c r="S823">
        <v>4</v>
      </c>
      <c r="T823" t="s">
        <v>49</v>
      </c>
      <c r="U823">
        <v>2</v>
      </c>
      <c r="V823">
        <v>4</v>
      </c>
      <c r="W823" t="s">
        <v>37</v>
      </c>
      <c r="X823">
        <v>6</v>
      </c>
      <c r="Y823">
        <v>17</v>
      </c>
      <c r="Z823">
        <v>3</v>
      </c>
      <c r="AA823">
        <v>2</v>
      </c>
      <c r="AB823">
        <v>22</v>
      </c>
      <c r="AC823">
        <v>8</v>
      </c>
    </row>
    <row r="824" spans="1:29" x14ac:dyDescent="0.35">
      <c r="A824">
        <v>34</v>
      </c>
      <c r="B824" t="s">
        <v>32</v>
      </c>
      <c r="C824" t="s">
        <v>42</v>
      </c>
      <c r="D824" s="4">
        <v>4033</v>
      </c>
      <c r="E824">
        <v>3</v>
      </c>
      <c r="F824">
        <v>3</v>
      </c>
      <c r="G824">
        <v>2</v>
      </c>
      <c r="H824" t="s">
        <v>32</v>
      </c>
      <c r="I824">
        <v>4</v>
      </c>
      <c r="J824" t="s">
        <v>35</v>
      </c>
      <c r="K824" s="5">
        <v>0.12</v>
      </c>
      <c r="L824" s="5">
        <v>0.08</v>
      </c>
      <c r="M824" s="6">
        <v>0.06</v>
      </c>
      <c r="N824">
        <v>806.6</v>
      </c>
      <c r="O824">
        <v>1918</v>
      </c>
      <c r="P824" t="s">
        <v>33</v>
      </c>
      <c r="Q824" t="s">
        <v>34</v>
      </c>
      <c r="R824">
        <v>2</v>
      </c>
      <c r="S824">
        <v>2</v>
      </c>
      <c r="T824" t="s">
        <v>28</v>
      </c>
      <c r="U824">
        <v>3</v>
      </c>
      <c r="V824">
        <v>2</v>
      </c>
      <c r="W824" t="s">
        <v>31</v>
      </c>
      <c r="X824">
        <v>2</v>
      </c>
      <c r="Y824">
        <v>11</v>
      </c>
      <c r="Z824">
        <v>3</v>
      </c>
      <c r="AA824">
        <v>4</v>
      </c>
      <c r="AB824">
        <v>5</v>
      </c>
      <c r="AC824">
        <v>2</v>
      </c>
    </row>
    <row r="825" spans="1:29" x14ac:dyDescent="0.35">
      <c r="A825">
        <v>29</v>
      </c>
      <c r="B825" t="s">
        <v>32</v>
      </c>
      <c r="C825" t="s">
        <v>36</v>
      </c>
      <c r="D825" s="4">
        <v>3291</v>
      </c>
      <c r="E825">
        <v>7</v>
      </c>
      <c r="F825">
        <v>2</v>
      </c>
      <c r="G825">
        <v>2</v>
      </c>
      <c r="H825" t="s">
        <v>32</v>
      </c>
      <c r="I825">
        <v>4</v>
      </c>
      <c r="J825" t="s">
        <v>29</v>
      </c>
      <c r="K825" s="5">
        <v>0.13</v>
      </c>
      <c r="L825" s="5">
        <v>7.0000000000000007E-2</v>
      </c>
      <c r="M825" s="6">
        <v>6.0000000000000012E-2</v>
      </c>
      <c r="N825">
        <v>658.2</v>
      </c>
      <c r="O825">
        <v>2160</v>
      </c>
      <c r="P825" t="s">
        <v>33</v>
      </c>
      <c r="Q825" t="s">
        <v>34</v>
      </c>
      <c r="R825">
        <v>10</v>
      </c>
      <c r="S825">
        <v>3</v>
      </c>
      <c r="T825" t="s">
        <v>28</v>
      </c>
      <c r="U825">
        <v>3</v>
      </c>
      <c r="V825">
        <v>1</v>
      </c>
      <c r="W825" t="s">
        <v>41</v>
      </c>
      <c r="X825">
        <v>0</v>
      </c>
      <c r="Y825">
        <v>14</v>
      </c>
      <c r="Z825">
        <v>3</v>
      </c>
      <c r="AA825">
        <v>4</v>
      </c>
      <c r="AB825">
        <v>8</v>
      </c>
      <c r="AC825">
        <v>5</v>
      </c>
    </row>
    <row r="826" spans="1:29" x14ac:dyDescent="0.35">
      <c r="A826">
        <v>42</v>
      </c>
      <c r="B826" t="s">
        <v>32</v>
      </c>
      <c r="C826" t="s">
        <v>39</v>
      </c>
      <c r="D826" s="4">
        <v>4272</v>
      </c>
      <c r="E826">
        <v>1</v>
      </c>
      <c r="F826">
        <v>4</v>
      </c>
      <c r="G826">
        <v>3</v>
      </c>
      <c r="H826" t="s">
        <v>32</v>
      </c>
      <c r="I826">
        <v>2</v>
      </c>
      <c r="J826" t="s">
        <v>35</v>
      </c>
      <c r="K826" s="5">
        <v>0.11</v>
      </c>
      <c r="L826" s="5">
        <v>7.0000000000000007E-2</v>
      </c>
      <c r="M826" s="6">
        <v>1.999999999999999E-2</v>
      </c>
      <c r="N826">
        <v>854.40000000000009</v>
      </c>
      <c r="O826">
        <v>2095</v>
      </c>
      <c r="P826" t="s">
        <v>26</v>
      </c>
      <c r="Q826" t="s">
        <v>34</v>
      </c>
      <c r="R826">
        <v>29</v>
      </c>
      <c r="S826">
        <v>3</v>
      </c>
      <c r="T826" t="s">
        <v>40</v>
      </c>
      <c r="U826">
        <v>1</v>
      </c>
      <c r="V826">
        <v>2</v>
      </c>
      <c r="W826" t="s">
        <v>31</v>
      </c>
      <c r="X826">
        <v>4</v>
      </c>
      <c r="Y826">
        <v>19</v>
      </c>
      <c r="Z826">
        <v>3</v>
      </c>
      <c r="AA826">
        <v>1</v>
      </c>
      <c r="AB826">
        <v>16</v>
      </c>
      <c r="AC826">
        <v>0</v>
      </c>
    </row>
    <row r="827" spans="1:29" x14ac:dyDescent="0.35">
      <c r="A827">
        <v>29</v>
      </c>
      <c r="B827" t="s">
        <v>32</v>
      </c>
      <c r="C827" t="s">
        <v>42</v>
      </c>
      <c r="D827" s="4">
        <v>5056</v>
      </c>
      <c r="E827">
        <v>10</v>
      </c>
      <c r="F827">
        <v>4</v>
      </c>
      <c r="G827">
        <v>2</v>
      </c>
      <c r="H827" t="s">
        <v>25</v>
      </c>
      <c r="I827">
        <v>2</v>
      </c>
      <c r="J827" t="s">
        <v>35</v>
      </c>
      <c r="K827" s="5">
        <v>0.08</v>
      </c>
      <c r="L827" s="5">
        <v>0.08</v>
      </c>
      <c r="M827" s="6">
        <v>-2.0000000000000004E-2</v>
      </c>
      <c r="N827">
        <v>1011.2</v>
      </c>
      <c r="O827">
        <v>906</v>
      </c>
      <c r="P827" t="s">
        <v>26</v>
      </c>
      <c r="Q827" t="s">
        <v>34</v>
      </c>
      <c r="R827">
        <v>8</v>
      </c>
      <c r="S827">
        <v>1</v>
      </c>
      <c r="T827" t="s">
        <v>40</v>
      </c>
      <c r="U827">
        <v>2</v>
      </c>
      <c r="V827">
        <v>2</v>
      </c>
      <c r="W827" t="s">
        <v>37</v>
      </c>
      <c r="X827">
        <v>1</v>
      </c>
      <c r="Y827">
        <v>15</v>
      </c>
      <c r="Z827">
        <v>3</v>
      </c>
      <c r="AA827">
        <v>3</v>
      </c>
      <c r="AB827">
        <v>10</v>
      </c>
      <c r="AC827">
        <v>7</v>
      </c>
    </row>
    <row r="828" spans="1:29" x14ac:dyDescent="0.35">
      <c r="A828">
        <v>38</v>
      </c>
      <c r="B828" t="s">
        <v>32</v>
      </c>
      <c r="C828" t="s">
        <v>50</v>
      </c>
      <c r="D828" s="4">
        <v>2844</v>
      </c>
      <c r="E828">
        <v>7</v>
      </c>
      <c r="F828">
        <v>3</v>
      </c>
      <c r="G828">
        <v>4</v>
      </c>
      <c r="H828" t="s">
        <v>32</v>
      </c>
      <c r="I828">
        <v>3</v>
      </c>
      <c r="J828" t="s">
        <v>35</v>
      </c>
      <c r="K828" s="5">
        <v>0.08</v>
      </c>
      <c r="L828" s="5">
        <v>0.1</v>
      </c>
      <c r="M828" s="6">
        <v>0.03</v>
      </c>
      <c r="N828">
        <v>568.80000000000007</v>
      </c>
      <c r="O828">
        <v>1413</v>
      </c>
      <c r="P828" t="s">
        <v>26</v>
      </c>
      <c r="Q828" t="s">
        <v>50</v>
      </c>
      <c r="R828">
        <v>1</v>
      </c>
      <c r="S828">
        <v>3</v>
      </c>
      <c r="T828" t="s">
        <v>50</v>
      </c>
      <c r="U828">
        <v>4</v>
      </c>
      <c r="V828">
        <v>1</v>
      </c>
      <c r="W828" t="s">
        <v>37</v>
      </c>
      <c r="X828">
        <v>1</v>
      </c>
      <c r="Y828">
        <v>13</v>
      </c>
      <c r="Z828">
        <v>3</v>
      </c>
      <c r="AA828">
        <v>4</v>
      </c>
      <c r="AB828">
        <v>7</v>
      </c>
      <c r="AC828">
        <v>6</v>
      </c>
    </row>
    <row r="829" spans="1:29" x14ac:dyDescent="0.35">
      <c r="A829">
        <v>28</v>
      </c>
      <c r="B829" t="s">
        <v>32</v>
      </c>
      <c r="C829" t="s">
        <v>36</v>
      </c>
      <c r="D829" s="4">
        <v>2703</v>
      </c>
      <c r="E829">
        <v>3</v>
      </c>
      <c r="F829">
        <v>3</v>
      </c>
      <c r="G829">
        <v>3</v>
      </c>
      <c r="H829" t="s">
        <v>25</v>
      </c>
      <c r="I829">
        <v>3</v>
      </c>
      <c r="J829" t="s">
        <v>35</v>
      </c>
      <c r="K829" s="5">
        <v>0.12</v>
      </c>
      <c r="L829" s="5">
        <v>7.0000000000000007E-2</v>
      </c>
      <c r="M829" s="6">
        <v>-9.999999999999995E-3</v>
      </c>
      <c r="N829">
        <v>540.6</v>
      </c>
      <c r="O829">
        <v>576</v>
      </c>
      <c r="P829" t="s">
        <v>33</v>
      </c>
      <c r="Q829" t="s">
        <v>34</v>
      </c>
      <c r="R829">
        <v>6</v>
      </c>
      <c r="S829">
        <v>3</v>
      </c>
      <c r="T829" t="s">
        <v>28</v>
      </c>
      <c r="U829">
        <v>2</v>
      </c>
      <c r="V829">
        <v>1</v>
      </c>
      <c r="W829" t="s">
        <v>41</v>
      </c>
      <c r="X829">
        <v>1</v>
      </c>
      <c r="Y829">
        <v>14</v>
      </c>
      <c r="Z829">
        <v>3</v>
      </c>
      <c r="AA829">
        <v>4</v>
      </c>
      <c r="AB829">
        <v>3</v>
      </c>
      <c r="AC829">
        <v>1</v>
      </c>
    </row>
    <row r="830" spans="1:29" x14ac:dyDescent="0.35">
      <c r="A830">
        <v>18</v>
      </c>
      <c r="B830" t="s">
        <v>25</v>
      </c>
      <c r="C830" t="s">
        <v>39</v>
      </c>
      <c r="D830" s="4">
        <v>1904</v>
      </c>
      <c r="E830">
        <v>0</v>
      </c>
      <c r="F830">
        <v>3</v>
      </c>
      <c r="G830">
        <v>3</v>
      </c>
      <c r="H830" t="s">
        <v>32</v>
      </c>
      <c r="I830">
        <v>3</v>
      </c>
      <c r="J830" t="s">
        <v>35</v>
      </c>
      <c r="K830" s="5">
        <v>0.14000000000000001</v>
      </c>
      <c r="L830" s="5">
        <v>0.09</v>
      </c>
      <c r="M830" s="6">
        <v>-2.0000000000000004E-2</v>
      </c>
      <c r="N830">
        <v>380.8</v>
      </c>
      <c r="O830">
        <v>2481</v>
      </c>
      <c r="P830" t="s">
        <v>44</v>
      </c>
      <c r="Q830" t="s">
        <v>34</v>
      </c>
      <c r="R830">
        <v>8</v>
      </c>
      <c r="S830">
        <v>1</v>
      </c>
      <c r="T830" t="s">
        <v>40</v>
      </c>
      <c r="U830">
        <v>3</v>
      </c>
      <c r="V830">
        <v>1</v>
      </c>
      <c r="W830" t="s">
        <v>31</v>
      </c>
      <c r="X830">
        <v>1</v>
      </c>
      <c r="Y830">
        <v>12</v>
      </c>
      <c r="Z830">
        <v>3</v>
      </c>
      <c r="AA830">
        <v>4</v>
      </c>
      <c r="AB830">
        <v>0</v>
      </c>
      <c r="AC830">
        <v>0</v>
      </c>
    </row>
    <row r="831" spans="1:29" x14ac:dyDescent="0.35">
      <c r="A831">
        <v>33</v>
      </c>
      <c r="B831" t="s">
        <v>25</v>
      </c>
      <c r="C831" t="s">
        <v>27</v>
      </c>
      <c r="D831" s="4">
        <v>8224</v>
      </c>
      <c r="E831">
        <v>5</v>
      </c>
      <c r="F831">
        <v>1</v>
      </c>
      <c r="G831">
        <v>3</v>
      </c>
      <c r="H831" t="s">
        <v>25</v>
      </c>
      <c r="I831">
        <v>1</v>
      </c>
      <c r="J831" t="s">
        <v>29</v>
      </c>
      <c r="K831" s="5">
        <v>0.11</v>
      </c>
      <c r="L831" s="5">
        <v>0.1</v>
      </c>
      <c r="M831" s="6">
        <v>0</v>
      </c>
      <c r="N831">
        <v>1644.8000000000002</v>
      </c>
      <c r="O831">
        <v>4025</v>
      </c>
      <c r="P831" t="s">
        <v>26</v>
      </c>
      <c r="Q831" t="s">
        <v>27</v>
      </c>
      <c r="R831">
        <v>9</v>
      </c>
      <c r="S831">
        <v>4</v>
      </c>
      <c r="T831" t="s">
        <v>48</v>
      </c>
      <c r="U831">
        <v>3</v>
      </c>
      <c r="V831">
        <v>2</v>
      </c>
      <c r="W831" t="s">
        <v>31</v>
      </c>
      <c r="X831">
        <v>0</v>
      </c>
      <c r="Y831">
        <v>17</v>
      </c>
      <c r="Z831">
        <v>3</v>
      </c>
      <c r="AA831">
        <v>1</v>
      </c>
      <c r="AB831">
        <v>6</v>
      </c>
      <c r="AC831">
        <v>2</v>
      </c>
    </row>
    <row r="832" spans="1:29" x14ac:dyDescent="0.35">
      <c r="A832">
        <v>41</v>
      </c>
      <c r="B832" t="s">
        <v>32</v>
      </c>
      <c r="C832" t="s">
        <v>39</v>
      </c>
      <c r="D832" s="4">
        <v>4766</v>
      </c>
      <c r="E832">
        <v>1</v>
      </c>
      <c r="F832">
        <v>4</v>
      </c>
      <c r="G832">
        <v>3</v>
      </c>
      <c r="H832" t="s">
        <v>25</v>
      </c>
      <c r="I832">
        <v>2</v>
      </c>
      <c r="J832" t="s">
        <v>35</v>
      </c>
      <c r="K832" s="5">
        <v>0.09</v>
      </c>
      <c r="L832" s="5">
        <v>0.09</v>
      </c>
      <c r="M832" s="6">
        <v>9.999999999999995E-3</v>
      </c>
      <c r="N832">
        <v>953.2</v>
      </c>
      <c r="O832">
        <v>4316</v>
      </c>
      <c r="P832" t="s">
        <v>26</v>
      </c>
      <c r="Q832" t="s">
        <v>34</v>
      </c>
      <c r="R832">
        <v>12</v>
      </c>
      <c r="S832">
        <v>4</v>
      </c>
      <c r="T832" t="s">
        <v>28</v>
      </c>
      <c r="U832">
        <v>3</v>
      </c>
      <c r="V832">
        <v>1</v>
      </c>
      <c r="W832" t="s">
        <v>37</v>
      </c>
      <c r="X832">
        <v>3</v>
      </c>
      <c r="Y832">
        <v>11</v>
      </c>
      <c r="Z832">
        <v>3</v>
      </c>
      <c r="AA832">
        <v>1</v>
      </c>
      <c r="AB832">
        <v>6</v>
      </c>
      <c r="AC832">
        <v>0</v>
      </c>
    </row>
    <row r="833" spans="1:29" x14ac:dyDescent="0.35">
      <c r="A833">
        <v>31</v>
      </c>
      <c r="B833" t="s">
        <v>25</v>
      </c>
      <c r="C833" t="s">
        <v>39</v>
      </c>
      <c r="D833" s="4">
        <v>2610</v>
      </c>
      <c r="E833">
        <v>2</v>
      </c>
      <c r="F833">
        <v>3</v>
      </c>
      <c r="G833">
        <v>2</v>
      </c>
      <c r="H833" t="s">
        <v>32</v>
      </c>
      <c r="I833">
        <v>3</v>
      </c>
      <c r="J833" t="s">
        <v>35</v>
      </c>
      <c r="K833" s="5">
        <v>0.08</v>
      </c>
      <c r="L833" s="5">
        <v>0.11</v>
      </c>
      <c r="M833" s="6">
        <v>0.03</v>
      </c>
      <c r="N833">
        <v>522</v>
      </c>
      <c r="O833">
        <v>1801</v>
      </c>
      <c r="P833" t="s">
        <v>33</v>
      </c>
      <c r="Q833" t="s">
        <v>34</v>
      </c>
      <c r="R833">
        <v>15</v>
      </c>
      <c r="S833">
        <v>3</v>
      </c>
      <c r="T833" t="s">
        <v>40</v>
      </c>
      <c r="U833">
        <v>3</v>
      </c>
      <c r="V833">
        <v>1</v>
      </c>
      <c r="W833" t="s">
        <v>37</v>
      </c>
      <c r="X833">
        <v>1</v>
      </c>
      <c r="Y833">
        <v>12</v>
      </c>
      <c r="Z833">
        <v>3</v>
      </c>
      <c r="AA833">
        <v>3</v>
      </c>
      <c r="AB833">
        <v>2</v>
      </c>
      <c r="AC833">
        <v>2</v>
      </c>
    </row>
    <row r="834" spans="1:29" x14ac:dyDescent="0.35">
      <c r="A834">
        <v>37</v>
      </c>
      <c r="B834" t="s">
        <v>32</v>
      </c>
      <c r="C834" t="s">
        <v>43</v>
      </c>
      <c r="D834" s="4">
        <v>5731</v>
      </c>
      <c r="E834">
        <v>6</v>
      </c>
      <c r="F834">
        <v>4</v>
      </c>
      <c r="G834">
        <v>3</v>
      </c>
      <c r="H834" t="s">
        <v>32</v>
      </c>
      <c r="I834">
        <v>3</v>
      </c>
      <c r="J834" t="s">
        <v>29</v>
      </c>
      <c r="K834" s="5">
        <v>0.15</v>
      </c>
      <c r="L834" s="5">
        <v>0.1</v>
      </c>
      <c r="M834" s="6">
        <v>3.9999999999999994E-2</v>
      </c>
      <c r="N834">
        <v>1146.2</v>
      </c>
      <c r="O834">
        <v>4172</v>
      </c>
      <c r="P834" t="s">
        <v>26</v>
      </c>
      <c r="Q834" t="s">
        <v>34</v>
      </c>
      <c r="R834">
        <v>25</v>
      </c>
      <c r="S834">
        <v>2</v>
      </c>
      <c r="T834" t="s">
        <v>40</v>
      </c>
      <c r="U834">
        <v>2</v>
      </c>
      <c r="V834">
        <v>2</v>
      </c>
      <c r="W834" t="s">
        <v>41</v>
      </c>
      <c r="X834">
        <v>7</v>
      </c>
      <c r="Y834">
        <v>13</v>
      </c>
      <c r="Z834">
        <v>3</v>
      </c>
      <c r="AA834">
        <v>3</v>
      </c>
      <c r="AB834">
        <v>9</v>
      </c>
      <c r="AC834">
        <v>2</v>
      </c>
    </row>
    <row r="835" spans="1:29" x14ac:dyDescent="0.35">
      <c r="A835">
        <v>27</v>
      </c>
      <c r="B835" t="s">
        <v>32</v>
      </c>
      <c r="C835" t="s">
        <v>36</v>
      </c>
      <c r="D835" s="4">
        <v>2539</v>
      </c>
      <c r="E835">
        <v>4</v>
      </c>
      <c r="F835">
        <v>3</v>
      </c>
      <c r="G835">
        <v>3</v>
      </c>
      <c r="H835" t="s">
        <v>32</v>
      </c>
      <c r="I835">
        <v>4</v>
      </c>
      <c r="J835" t="s">
        <v>35</v>
      </c>
      <c r="K835" s="5">
        <v>0.15</v>
      </c>
      <c r="L835" s="5">
        <v>0.09</v>
      </c>
      <c r="M835" s="6">
        <v>9.999999999999995E-3</v>
      </c>
      <c r="N835">
        <v>507.8</v>
      </c>
      <c r="O835">
        <v>705</v>
      </c>
      <c r="P835" t="s">
        <v>26</v>
      </c>
      <c r="Q835" t="s">
        <v>34</v>
      </c>
      <c r="R835">
        <v>6</v>
      </c>
      <c r="S835">
        <v>3</v>
      </c>
      <c r="T835" t="s">
        <v>28</v>
      </c>
      <c r="U835">
        <v>2</v>
      </c>
      <c r="V835">
        <v>1</v>
      </c>
      <c r="W835" t="s">
        <v>37</v>
      </c>
      <c r="X835">
        <v>1</v>
      </c>
      <c r="Y835">
        <v>13</v>
      </c>
      <c r="Z835">
        <v>3</v>
      </c>
      <c r="AA835">
        <v>3</v>
      </c>
      <c r="AB835">
        <v>4</v>
      </c>
      <c r="AC835">
        <v>2</v>
      </c>
    </row>
    <row r="836" spans="1:29" x14ac:dyDescent="0.35">
      <c r="A836">
        <v>34</v>
      </c>
      <c r="B836" t="s">
        <v>32</v>
      </c>
      <c r="C836" t="s">
        <v>27</v>
      </c>
      <c r="D836" s="4">
        <v>5714</v>
      </c>
      <c r="E836">
        <v>6</v>
      </c>
      <c r="F836">
        <v>3</v>
      </c>
      <c r="G836">
        <v>2</v>
      </c>
      <c r="H836" t="s">
        <v>32</v>
      </c>
      <c r="I836">
        <v>2</v>
      </c>
      <c r="J836" t="s">
        <v>29</v>
      </c>
      <c r="K836" s="5">
        <v>0.15</v>
      </c>
      <c r="L836" s="5">
        <v>0.1</v>
      </c>
      <c r="M836" s="6">
        <v>5.0000000000000017E-2</v>
      </c>
      <c r="N836">
        <v>1142.8</v>
      </c>
      <c r="O836">
        <v>1981</v>
      </c>
      <c r="P836" t="s">
        <v>26</v>
      </c>
      <c r="Q836" t="s">
        <v>27</v>
      </c>
      <c r="R836">
        <v>9</v>
      </c>
      <c r="S836">
        <v>1</v>
      </c>
      <c r="T836" t="s">
        <v>28</v>
      </c>
      <c r="U836">
        <v>3</v>
      </c>
      <c r="V836">
        <v>2</v>
      </c>
      <c r="W836" t="s">
        <v>37</v>
      </c>
      <c r="X836">
        <v>1</v>
      </c>
      <c r="Y836">
        <v>20</v>
      </c>
      <c r="Z836">
        <v>4</v>
      </c>
      <c r="AA836">
        <v>1</v>
      </c>
      <c r="AB836">
        <v>6</v>
      </c>
      <c r="AC836">
        <v>5</v>
      </c>
    </row>
    <row r="837" spans="1:29" x14ac:dyDescent="0.35">
      <c r="A837">
        <v>35</v>
      </c>
      <c r="B837" t="s">
        <v>32</v>
      </c>
      <c r="C837" t="s">
        <v>50</v>
      </c>
      <c r="D837" s="4">
        <v>4323</v>
      </c>
      <c r="E837">
        <v>5</v>
      </c>
      <c r="F837">
        <v>3</v>
      </c>
      <c r="G837">
        <v>1</v>
      </c>
      <c r="H837" t="s">
        <v>32</v>
      </c>
      <c r="I837">
        <v>3</v>
      </c>
      <c r="J837" t="s">
        <v>35</v>
      </c>
      <c r="K837" s="5">
        <v>0.08</v>
      </c>
      <c r="L837" s="5">
        <v>0.09</v>
      </c>
      <c r="M837" s="6">
        <v>1.999999999999999E-2</v>
      </c>
      <c r="N837">
        <v>864.6</v>
      </c>
      <c r="O837">
        <v>2345</v>
      </c>
      <c r="P837" t="s">
        <v>26</v>
      </c>
      <c r="Q837" t="s">
        <v>50</v>
      </c>
      <c r="R837">
        <v>8</v>
      </c>
      <c r="S837">
        <v>4</v>
      </c>
      <c r="T837" t="s">
        <v>49</v>
      </c>
      <c r="U837">
        <v>3</v>
      </c>
      <c r="V837">
        <v>1</v>
      </c>
      <c r="W837" t="s">
        <v>31</v>
      </c>
      <c r="X837">
        <v>1</v>
      </c>
      <c r="Y837">
        <v>17</v>
      </c>
      <c r="Z837">
        <v>3</v>
      </c>
      <c r="AA837">
        <v>2</v>
      </c>
      <c r="AB837">
        <v>6</v>
      </c>
      <c r="AC837">
        <v>4</v>
      </c>
    </row>
    <row r="838" spans="1:29" x14ac:dyDescent="0.35">
      <c r="A838">
        <v>29</v>
      </c>
      <c r="B838" t="s">
        <v>25</v>
      </c>
      <c r="C838" t="s">
        <v>27</v>
      </c>
      <c r="D838" s="4">
        <v>7336</v>
      </c>
      <c r="E838">
        <v>11</v>
      </c>
      <c r="F838">
        <v>1</v>
      </c>
      <c r="G838">
        <v>1</v>
      </c>
      <c r="H838" t="s">
        <v>32</v>
      </c>
      <c r="I838">
        <v>4</v>
      </c>
      <c r="J838" t="s">
        <v>29</v>
      </c>
      <c r="K838" s="5">
        <v>0.14000000000000001</v>
      </c>
      <c r="L838" s="5">
        <v>0.1</v>
      </c>
      <c r="M838" s="6">
        <v>7.0000000000000007E-2</v>
      </c>
      <c r="N838">
        <v>1467.2</v>
      </c>
      <c r="O838">
        <v>2853</v>
      </c>
      <c r="P838" t="s">
        <v>26</v>
      </c>
      <c r="Q838" t="s">
        <v>27</v>
      </c>
      <c r="R838">
        <v>23</v>
      </c>
      <c r="S838">
        <v>1</v>
      </c>
      <c r="T838" t="s">
        <v>28</v>
      </c>
      <c r="U838">
        <v>2</v>
      </c>
      <c r="V838">
        <v>3</v>
      </c>
      <c r="W838" t="s">
        <v>37</v>
      </c>
      <c r="X838">
        <v>1</v>
      </c>
      <c r="Y838">
        <v>13</v>
      </c>
      <c r="Z838">
        <v>3</v>
      </c>
      <c r="AA838">
        <v>1</v>
      </c>
      <c r="AB838">
        <v>11</v>
      </c>
      <c r="AC838">
        <v>8</v>
      </c>
    </row>
    <row r="839" spans="1:29" x14ac:dyDescent="0.35">
      <c r="A839">
        <v>40</v>
      </c>
      <c r="B839" t="s">
        <v>32</v>
      </c>
      <c r="C839" t="s">
        <v>63</v>
      </c>
      <c r="D839" s="4">
        <v>13499</v>
      </c>
      <c r="E839">
        <v>18</v>
      </c>
      <c r="F839">
        <v>3</v>
      </c>
      <c r="G839">
        <v>2</v>
      </c>
      <c r="H839" t="s">
        <v>32</v>
      </c>
      <c r="I839">
        <v>2</v>
      </c>
      <c r="J839" t="s">
        <v>29</v>
      </c>
      <c r="K839" s="5">
        <v>0.14000000000000001</v>
      </c>
      <c r="L839" s="5">
        <v>0.11</v>
      </c>
      <c r="M839" s="6">
        <v>0.03</v>
      </c>
      <c r="N839">
        <v>2699.8</v>
      </c>
      <c r="O839">
        <v>904</v>
      </c>
      <c r="P839" t="s">
        <v>33</v>
      </c>
      <c r="Q839" t="s">
        <v>34</v>
      </c>
      <c r="R839">
        <v>9</v>
      </c>
      <c r="S839">
        <v>4</v>
      </c>
      <c r="T839" t="s">
        <v>40</v>
      </c>
      <c r="U839">
        <v>3</v>
      </c>
      <c r="V839">
        <v>3</v>
      </c>
      <c r="W839" t="s">
        <v>31</v>
      </c>
      <c r="X839">
        <v>9</v>
      </c>
      <c r="Y839">
        <v>17</v>
      </c>
      <c r="Z839">
        <v>3</v>
      </c>
      <c r="AA839">
        <v>3</v>
      </c>
      <c r="AB839">
        <v>20</v>
      </c>
      <c r="AC839">
        <v>7</v>
      </c>
    </row>
    <row r="840" spans="1:29" x14ac:dyDescent="0.35">
      <c r="A840">
        <v>42</v>
      </c>
      <c r="B840" t="s">
        <v>25</v>
      </c>
      <c r="C840" t="s">
        <v>27</v>
      </c>
      <c r="D840" s="4">
        <v>13758</v>
      </c>
      <c r="E840">
        <v>21</v>
      </c>
      <c r="F840">
        <v>1</v>
      </c>
      <c r="G840">
        <v>2</v>
      </c>
      <c r="H840" t="s">
        <v>25</v>
      </c>
      <c r="I840">
        <v>3</v>
      </c>
      <c r="J840" t="s">
        <v>35</v>
      </c>
      <c r="K840" s="5">
        <v>0.12</v>
      </c>
      <c r="L840" s="5">
        <v>0.11</v>
      </c>
      <c r="M840" s="6">
        <v>7.9999999999999988E-2</v>
      </c>
      <c r="N840">
        <v>2751.6000000000004</v>
      </c>
      <c r="O840">
        <v>2777</v>
      </c>
      <c r="P840" t="s">
        <v>33</v>
      </c>
      <c r="Q840" t="s">
        <v>27</v>
      </c>
      <c r="R840">
        <v>12</v>
      </c>
      <c r="S840">
        <v>3</v>
      </c>
      <c r="T840" t="s">
        <v>28</v>
      </c>
      <c r="U840">
        <v>3</v>
      </c>
      <c r="V840">
        <v>4</v>
      </c>
      <c r="W840" t="s">
        <v>31</v>
      </c>
      <c r="X840">
        <v>0</v>
      </c>
      <c r="Y840">
        <v>12</v>
      </c>
      <c r="Z840">
        <v>3</v>
      </c>
      <c r="AA840">
        <v>2</v>
      </c>
      <c r="AB840">
        <v>22</v>
      </c>
      <c r="AC840">
        <v>9</v>
      </c>
    </row>
    <row r="841" spans="1:29" x14ac:dyDescent="0.35">
      <c r="A841">
        <v>42</v>
      </c>
      <c r="B841" t="s">
        <v>32</v>
      </c>
      <c r="C841" t="s">
        <v>27</v>
      </c>
      <c r="D841" s="4">
        <v>5155</v>
      </c>
      <c r="E841">
        <v>6</v>
      </c>
      <c r="F841">
        <v>1</v>
      </c>
      <c r="G841">
        <v>4</v>
      </c>
      <c r="H841" t="s">
        <v>32</v>
      </c>
      <c r="I841">
        <v>2</v>
      </c>
      <c r="J841" t="s">
        <v>35</v>
      </c>
      <c r="K841" s="5">
        <v>0.08</v>
      </c>
      <c r="L841" s="5">
        <v>0.09</v>
      </c>
      <c r="M841" s="6">
        <v>4.9999999999999989E-2</v>
      </c>
      <c r="N841">
        <v>1031</v>
      </c>
      <c r="O841">
        <v>696</v>
      </c>
      <c r="P841" t="s">
        <v>26</v>
      </c>
      <c r="Q841" t="s">
        <v>27</v>
      </c>
      <c r="R841">
        <v>4</v>
      </c>
      <c r="S841">
        <v>4</v>
      </c>
      <c r="T841" t="s">
        <v>48</v>
      </c>
      <c r="U841">
        <v>3</v>
      </c>
      <c r="V841">
        <v>2</v>
      </c>
      <c r="W841" t="s">
        <v>31</v>
      </c>
      <c r="X841">
        <v>7</v>
      </c>
      <c r="Y841">
        <v>13</v>
      </c>
      <c r="Z841">
        <v>3</v>
      </c>
      <c r="AA841">
        <v>4</v>
      </c>
      <c r="AB841">
        <v>9</v>
      </c>
      <c r="AC841">
        <v>4</v>
      </c>
    </row>
    <row r="842" spans="1:29" x14ac:dyDescent="0.35">
      <c r="A842">
        <v>35</v>
      </c>
      <c r="B842" t="s">
        <v>32</v>
      </c>
      <c r="C842" t="s">
        <v>39</v>
      </c>
      <c r="D842" s="4">
        <v>2258</v>
      </c>
      <c r="E842">
        <v>8</v>
      </c>
      <c r="F842">
        <v>3</v>
      </c>
      <c r="G842">
        <v>3</v>
      </c>
      <c r="H842" t="s">
        <v>32</v>
      </c>
      <c r="I842">
        <v>4</v>
      </c>
      <c r="J842" t="s">
        <v>35</v>
      </c>
      <c r="K842" s="5">
        <v>0.14000000000000001</v>
      </c>
      <c r="L842" s="5">
        <v>0.11</v>
      </c>
      <c r="M842" s="6">
        <v>0.06</v>
      </c>
      <c r="N842">
        <v>451.6</v>
      </c>
      <c r="O842">
        <v>3604</v>
      </c>
      <c r="P842" t="s">
        <v>26</v>
      </c>
      <c r="Q842" t="s">
        <v>34</v>
      </c>
      <c r="R842">
        <v>1</v>
      </c>
      <c r="S842">
        <v>4</v>
      </c>
      <c r="T842" t="s">
        <v>40</v>
      </c>
      <c r="U842">
        <v>2</v>
      </c>
      <c r="V842">
        <v>1</v>
      </c>
      <c r="W842" t="s">
        <v>37</v>
      </c>
      <c r="X842">
        <v>6</v>
      </c>
      <c r="Y842">
        <v>12</v>
      </c>
      <c r="Z842">
        <v>3</v>
      </c>
      <c r="AA842">
        <v>2</v>
      </c>
      <c r="AB842">
        <v>10</v>
      </c>
      <c r="AC842">
        <v>0</v>
      </c>
    </row>
    <row r="843" spans="1:29" x14ac:dyDescent="0.35">
      <c r="A843">
        <v>24</v>
      </c>
      <c r="B843" t="s">
        <v>32</v>
      </c>
      <c r="C843" t="s">
        <v>39</v>
      </c>
      <c r="D843" s="4">
        <v>3597</v>
      </c>
      <c r="E843">
        <v>4</v>
      </c>
      <c r="F843">
        <v>2</v>
      </c>
      <c r="G843">
        <v>3</v>
      </c>
      <c r="H843" t="s">
        <v>32</v>
      </c>
      <c r="I843">
        <v>4</v>
      </c>
      <c r="J843" t="s">
        <v>35</v>
      </c>
      <c r="K843" s="5">
        <v>0.1</v>
      </c>
      <c r="L843" s="5">
        <v>0.08</v>
      </c>
      <c r="M843" s="6">
        <v>7.9999999999999988E-2</v>
      </c>
      <c r="N843">
        <v>719.40000000000009</v>
      </c>
      <c r="O843">
        <v>4872</v>
      </c>
      <c r="P843" t="s">
        <v>26</v>
      </c>
      <c r="Q843" t="s">
        <v>34</v>
      </c>
      <c r="R843">
        <v>24</v>
      </c>
      <c r="S843">
        <v>3</v>
      </c>
      <c r="T843" t="s">
        <v>40</v>
      </c>
      <c r="U843">
        <v>3</v>
      </c>
      <c r="V843">
        <v>1</v>
      </c>
      <c r="W843" t="s">
        <v>31</v>
      </c>
      <c r="X843">
        <v>8</v>
      </c>
      <c r="Y843">
        <v>22</v>
      </c>
      <c r="Z843">
        <v>4</v>
      </c>
      <c r="AA843">
        <v>4</v>
      </c>
      <c r="AB843">
        <v>6</v>
      </c>
      <c r="AC843">
        <v>3</v>
      </c>
    </row>
    <row r="844" spans="1:29" x14ac:dyDescent="0.35">
      <c r="A844">
        <v>28</v>
      </c>
      <c r="B844" t="s">
        <v>25</v>
      </c>
      <c r="C844" t="s">
        <v>39</v>
      </c>
      <c r="D844" s="4">
        <v>2515</v>
      </c>
      <c r="E844">
        <v>1</v>
      </c>
      <c r="F844">
        <v>4</v>
      </c>
      <c r="G844">
        <v>2</v>
      </c>
      <c r="H844" t="s">
        <v>25</v>
      </c>
      <c r="I844">
        <v>3</v>
      </c>
      <c r="J844" t="s">
        <v>29</v>
      </c>
      <c r="K844" s="5">
        <v>0.15</v>
      </c>
      <c r="L844" s="5">
        <v>0.09</v>
      </c>
      <c r="M844" s="6">
        <v>-2.0000000000000004E-2</v>
      </c>
      <c r="N844">
        <v>503</v>
      </c>
      <c r="O844">
        <v>723</v>
      </c>
      <c r="P844" t="s">
        <v>26</v>
      </c>
      <c r="Q844" t="s">
        <v>34</v>
      </c>
      <c r="R844">
        <v>12</v>
      </c>
      <c r="S844">
        <v>1</v>
      </c>
      <c r="T844" t="s">
        <v>28</v>
      </c>
      <c r="U844">
        <v>3</v>
      </c>
      <c r="V844">
        <v>1</v>
      </c>
      <c r="W844" t="s">
        <v>37</v>
      </c>
      <c r="X844">
        <v>1</v>
      </c>
      <c r="Y844">
        <v>11</v>
      </c>
      <c r="Z844">
        <v>3</v>
      </c>
      <c r="AA844">
        <v>4</v>
      </c>
      <c r="AB844">
        <v>1</v>
      </c>
      <c r="AC844">
        <v>1</v>
      </c>
    </row>
    <row r="845" spans="1:29" x14ac:dyDescent="0.35">
      <c r="A845">
        <v>26</v>
      </c>
      <c r="B845" t="s">
        <v>32</v>
      </c>
      <c r="C845" t="s">
        <v>39</v>
      </c>
      <c r="D845" s="4">
        <v>4420</v>
      </c>
      <c r="E845">
        <v>8</v>
      </c>
      <c r="F845">
        <v>4</v>
      </c>
      <c r="G845">
        <v>3</v>
      </c>
      <c r="H845" t="s">
        <v>32</v>
      </c>
      <c r="I845">
        <v>1</v>
      </c>
      <c r="J845" t="s">
        <v>35</v>
      </c>
      <c r="K845" s="5">
        <v>0.12</v>
      </c>
      <c r="L845" s="5">
        <v>0.08</v>
      </c>
      <c r="M845" s="6">
        <v>9.999999999999995E-3</v>
      </c>
      <c r="N845">
        <v>884</v>
      </c>
      <c r="O845">
        <v>2709</v>
      </c>
      <c r="P845" t="s">
        <v>26</v>
      </c>
      <c r="Q845" t="s">
        <v>34</v>
      </c>
      <c r="R845">
        <v>3</v>
      </c>
      <c r="S845">
        <v>4</v>
      </c>
      <c r="T845" t="s">
        <v>40</v>
      </c>
      <c r="U845">
        <v>4</v>
      </c>
      <c r="V845">
        <v>1</v>
      </c>
      <c r="W845" t="s">
        <v>37</v>
      </c>
      <c r="X845">
        <v>1</v>
      </c>
      <c r="Y845">
        <v>22</v>
      </c>
      <c r="Z845">
        <v>4</v>
      </c>
      <c r="AA845">
        <v>2</v>
      </c>
      <c r="AB845">
        <v>8</v>
      </c>
      <c r="AC845">
        <v>7</v>
      </c>
    </row>
    <row r="846" spans="1:29" x14ac:dyDescent="0.35">
      <c r="A846">
        <v>30</v>
      </c>
      <c r="B846" t="s">
        <v>32</v>
      </c>
      <c r="C846" t="s">
        <v>27</v>
      </c>
      <c r="D846" s="4">
        <v>6578</v>
      </c>
      <c r="E846">
        <v>10</v>
      </c>
      <c r="F846">
        <v>3</v>
      </c>
      <c r="G846">
        <v>3</v>
      </c>
      <c r="H846" t="s">
        <v>32</v>
      </c>
      <c r="I846">
        <v>3</v>
      </c>
      <c r="J846" t="s">
        <v>35</v>
      </c>
      <c r="K846" s="5">
        <v>0.08</v>
      </c>
      <c r="L846" s="5">
        <v>0.1</v>
      </c>
      <c r="M846" s="6">
        <v>1.999999999999999E-2</v>
      </c>
      <c r="N846">
        <v>1315.6000000000001</v>
      </c>
      <c r="O846">
        <v>4113</v>
      </c>
      <c r="P846" t="s">
        <v>26</v>
      </c>
      <c r="Q846" t="s">
        <v>27</v>
      </c>
      <c r="R846">
        <v>10</v>
      </c>
      <c r="S846">
        <v>3</v>
      </c>
      <c r="T846" t="s">
        <v>48</v>
      </c>
      <c r="U846">
        <v>2</v>
      </c>
      <c r="V846">
        <v>2</v>
      </c>
      <c r="W846" t="s">
        <v>37</v>
      </c>
      <c r="X846">
        <v>1</v>
      </c>
      <c r="Y846">
        <v>18</v>
      </c>
      <c r="Z846">
        <v>3</v>
      </c>
      <c r="AA846">
        <v>1</v>
      </c>
      <c r="AB846">
        <v>10</v>
      </c>
      <c r="AC846">
        <v>3</v>
      </c>
    </row>
    <row r="847" spans="1:29" x14ac:dyDescent="0.35">
      <c r="A847">
        <v>40</v>
      </c>
      <c r="B847" t="s">
        <v>32</v>
      </c>
      <c r="C847" t="s">
        <v>36</v>
      </c>
      <c r="D847" s="4">
        <v>4422</v>
      </c>
      <c r="E847">
        <v>1</v>
      </c>
      <c r="F847">
        <v>4</v>
      </c>
      <c r="G847">
        <v>1</v>
      </c>
      <c r="H847" t="s">
        <v>25</v>
      </c>
      <c r="I847">
        <v>3</v>
      </c>
      <c r="J847" t="s">
        <v>29</v>
      </c>
      <c r="K847" s="5">
        <v>0.12</v>
      </c>
      <c r="L847" s="5">
        <v>0.1</v>
      </c>
      <c r="M847" s="6">
        <v>4.0000000000000008E-2</v>
      </c>
      <c r="N847">
        <v>884.40000000000009</v>
      </c>
      <c r="O847">
        <v>3377</v>
      </c>
      <c r="P847" t="s">
        <v>33</v>
      </c>
      <c r="Q847" t="s">
        <v>34</v>
      </c>
      <c r="R847">
        <v>26</v>
      </c>
      <c r="S847">
        <v>2</v>
      </c>
      <c r="T847" t="s">
        <v>40</v>
      </c>
      <c r="U847">
        <v>2</v>
      </c>
      <c r="V847">
        <v>2</v>
      </c>
      <c r="W847" t="s">
        <v>37</v>
      </c>
      <c r="X847">
        <v>3</v>
      </c>
      <c r="Y847">
        <v>13</v>
      </c>
      <c r="Z847">
        <v>3</v>
      </c>
      <c r="AA847">
        <v>4</v>
      </c>
      <c r="AB847">
        <v>16</v>
      </c>
      <c r="AC847">
        <v>1</v>
      </c>
    </row>
    <row r="848" spans="1:29" x14ac:dyDescent="0.35">
      <c r="A848">
        <v>35</v>
      </c>
      <c r="B848" t="s">
        <v>32</v>
      </c>
      <c r="C848" t="s">
        <v>42</v>
      </c>
      <c r="D848" s="4">
        <v>10274</v>
      </c>
      <c r="E848">
        <v>7</v>
      </c>
      <c r="F848">
        <v>2</v>
      </c>
      <c r="G848">
        <v>4</v>
      </c>
      <c r="H848" t="s">
        <v>32</v>
      </c>
      <c r="I848">
        <v>3</v>
      </c>
      <c r="J848" t="s">
        <v>35</v>
      </c>
      <c r="K848" s="5">
        <v>0.1</v>
      </c>
      <c r="L848" s="5">
        <v>7.0000000000000007E-2</v>
      </c>
      <c r="M848" s="6">
        <v>2.0000000000000004E-2</v>
      </c>
      <c r="N848">
        <v>2054.8000000000002</v>
      </c>
      <c r="O848">
        <v>1867</v>
      </c>
      <c r="P848" t="s">
        <v>26</v>
      </c>
      <c r="Q848" t="s">
        <v>34</v>
      </c>
      <c r="R848">
        <v>2</v>
      </c>
      <c r="S848">
        <v>3</v>
      </c>
      <c r="T848" t="s">
        <v>28</v>
      </c>
      <c r="U848">
        <v>2</v>
      </c>
      <c r="V848">
        <v>3</v>
      </c>
      <c r="W848" t="s">
        <v>41</v>
      </c>
      <c r="X848">
        <v>2</v>
      </c>
      <c r="Y848">
        <v>18</v>
      </c>
      <c r="Z848">
        <v>3</v>
      </c>
      <c r="AA848">
        <v>2</v>
      </c>
      <c r="AB848">
        <v>15</v>
      </c>
      <c r="AC848">
        <v>7</v>
      </c>
    </row>
    <row r="849" spans="1:29" x14ac:dyDescent="0.35">
      <c r="A849">
        <v>34</v>
      </c>
      <c r="B849" t="s">
        <v>32</v>
      </c>
      <c r="C849" t="s">
        <v>43</v>
      </c>
      <c r="D849" s="4">
        <v>5343</v>
      </c>
      <c r="E849">
        <v>13</v>
      </c>
      <c r="F849">
        <v>1</v>
      </c>
      <c r="G849">
        <v>3</v>
      </c>
      <c r="H849" t="s">
        <v>32</v>
      </c>
      <c r="I849">
        <v>4</v>
      </c>
      <c r="J849" t="s">
        <v>35</v>
      </c>
      <c r="K849" s="5">
        <v>0.12</v>
      </c>
      <c r="L849" s="5">
        <v>7.0000000000000007E-2</v>
      </c>
      <c r="M849" s="6">
        <v>9.999999999999995E-3</v>
      </c>
      <c r="N849">
        <v>1068.6000000000001</v>
      </c>
      <c r="O849">
        <v>3691</v>
      </c>
      <c r="P849" t="s">
        <v>33</v>
      </c>
      <c r="Q849" t="s">
        <v>34</v>
      </c>
      <c r="R849">
        <v>1</v>
      </c>
      <c r="S849">
        <v>3</v>
      </c>
      <c r="T849" t="s">
        <v>40</v>
      </c>
      <c r="U849">
        <v>2</v>
      </c>
      <c r="V849">
        <v>2</v>
      </c>
      <c r="W849" t="s">
        <v>31</v>
      </c>
      <c r="X849">
        <v>0</v>
      </c>
      <c r="Y849">
        <v>20</v>
      </c>
      <c r="Z849">
        <v>4</v>
      </c>
      <c r="AA849">
        <v>3</v>
      </c>
      <c r="AB849">
        <v>14</v>
      </c>
      <c r="AC849">
        <v>9</v>
      </c>
    </row>
    <row r="850" spans="1:29" x14ac:dyDescent="0.35">
      <c r="A850">
        <v>35</v>
      </c>
      <c r="B850" t="s">
        <v>32</v>
      </c>
      <c r="C850" t="s">
        <v>39</v>
      </c>
      <c r="D850" s="4">
        <v>2376</v>
      </c>
      <c r="E850">
        <v>2</v>
      </c>
      <c r="F850">
        <v>4</v>
      </c>
      <c r="G850">
        <v>4</v>
      </c>
      <c r="H850" t="s">
        <v>32</v>
      </c>
      <c r="I850">
        <v>4</v>
      </c>
      <c r="J850" t="s">
        <v>35</v>
      </c>
      <c r="K850" s="5">
        <v>0.13</v>
      </c>
      <c r="L850" s="5">
        <v>0.11</v>
      </c>
      <c r="M850" s="6">
        <v>2.0000000000000004E-2</v>
      </c>
      <c r="N850">
        <v>475.20000000000005</v>
      </c>
      <c r="O850">
        <v>2787</v>
      </c>
      <c r="P850" t="s">
        <v>33</v>
      </c>
      <c r="Q850" t="s">
        <v>34</v>
      </c>
      <c r="R850">
        <v>4</v>
      </c>
      <c r="S850">
        <v>4</v>
      </c>
      <c r="T850" t="s">
        <v>38</v>
      </c>
      <c r="U850">
        <v>2</v>
      </c>
      <c r="V850">
        <v>1</v>
      </c>
      <c r="W850" t="s">
        <v>37</v>
      </c>
      <c r="X850">
        <v>1</v>
      </c>
      <c r="Y850">
        <v>13</v>
      </c>
      <c r="Z850">
        <v>3</v>
      </c>
      <c r="AA850">
        <v>2</v>
      </c>
      <c r="AB850">
        <v>2</v>
      </c>
      <c r="AC850">
        <v>2</v>
      </c>
    </row>
    <row r="851" spans="1:29" x14ac:dyDescent="0.35">
      <c r="A851">
        <v>43</v>
      </c>
      <c r="B851" t="s">
        <v>25</v>
      </c>
      <c r="C851" t="s">
        <v>27</v>
      </c>
      <c r="D851" s="4">
        <v>5346</v>
      </c>
      <c r="E851">
        <v>4</v>
      </c>
      <c r="F851">
        <v>3</v>
      </c>
      <c r="G851">
        <v>2</v>
      </c>
      <c r="H851" t="s">
        <v>32</v>
      </c>
      <c r="I851">
        <v>1</v>
      </c>
      <c r="J851" t="s">
        <v>29</v>
      </c>
      <c r="K851" s="5">
        <v>0.11</v>
      </c>
      <c r="L851" s="5">
        <v>0.1</v>
      </c>
      <c r="M851" s="6">
        <v>-9.999999999999995E-3</v>
      </c>
      <c r="N851">
        <v>1069.2</v>
      </c>
      <c r="O851">
        <v>4168</v>
      </c>
      <c r="P851" t="s">
        <v>26</v>
      </c>
      <c r="Q851" t="s">
        <v>27</v>
      </c>
      <c r="R851">
        <v>9</v>
      </c>
      <c r="S851">
        <v>3</v>
      </c>
      <c r="T851" t="s">
        <v>48</v>
      </c>
      <c r="U851">
        <v>1</v>
      </c>
      <c r="V851">
        <v>2</v>
      </c>
      <c r="W851" t="s">
        <v>31</v>
      </c>
      <c r="X851">
        <v>8</v>
      </c>
      <c r="Y851">
        <v>13</v>
      </c>
      <c r="Z851">
        <v>3</v>
      </c>
      <c r="AA851">
        <v>2</v>
      </c>
      <c r="AB851">
        <v>7</v>
      </c>
      <c r="AC851">
        <v>3</v>
      </c>
    </row>
    <row r="852" spans="1:29" x14ac:dyDescent="0.35">
      <c r="A852">
        <v>32</v>
      </c>
      <c r="B852" t="s">
        <v>32</v>
      </c>
      <c r="C852" t="s">
        <v>46</v>
      </c>
      <c r="D852" s="4">
        <v>2827</v>
      </c>
      <c r="E852">
        <v>1</v>
      </c>
      <c r="F852">
        <v>1</v>
      </c>
      <c r="G852">
        <v>3</v>
      </c>
      <c r="H852" t="s">
        <v>32</v>
      </c>
      <c r="I852">
        <v>3</v>
      </c>
      <c r="J852" t="s">
        <v>29</v>
      </c>
      <c r="K852" s="5">
        <v>0.09</v>
      </c>
      <c r="L852" s="5">
        <v>0.09</v>
      </c>
      <c r="M852" s="6">
        <v>0.06</v>
      </c>
      <c r="N852">
        <v>565.4</v>
      </c>
      <c r="O852">
        <v>4793</v>
      </c>
      <c r="P852" t="s">
        <v>44</v>
      </c>
      <c r="Q852" t="s">
        <v>27</v>
      </c>
      <c r="R852">
        <v>2</v>
      </c>
      <c r="S852">
        <v>1</v>
      </c>
      <c r="T852" t="s">
        <v>28</v>
      </c>
      <c r="U852">
        <v>3</v>
      </c>
      <c r="V852">
        <v>1</v>
      </c>
      <c r="W852" t="s">
        <v>41</v>
      </c>
      <c r="X852">
        <v>1</v>
      </c>
      <c r="Y852">
        <v>12</v>
      </c>
      <c r="Z852">
        <v>3</v>
      </c>
      <c r="AA852">
        <v>3</v>
      </c>
      <c r="AB852">
        <v>1</v>
      </c>
      <c r="AC852">
        <v>0</v>
      </c>
    </row>
    <row r="853" spans="1:29" x14ac:dyDescent="0.35">
      <c r="A853">
        <v>56</v>
      </c>
      <c r="B853" t="s">
        <v>32</v>
      </c>
      <c r="C853" t="s">
        <v>62</v>
      </c>
      <c r="D853" s="4">
        <v>19943</v>
      </c>
      <c r="E853">
        <v>5</v>
      </c>
      <c r="F853">
        <v>1</v>
      </c>
      <c r="G853">
        <v>3</v>
      </c>
      <c r="H853" t="s">
        <v>32</v>
      </c>
      <c r="I853">
        <v>4</v>
      </c>
      <c r="J853" t="s">
        <v>29</v>
      </c>
      <c r="K853" s="5">
        <v>0.14000000000000001</v>
      </c>
      <c r="L853" s="5">
        <v>7.0000000000000007E-2</v>
      </c>
      <c r="M853" s="6">
        <v>-2.0000000000000004E-2</v>
      </c>
      <c r="N853">
        <v>3988.6000000000004</v>
      </c>
      <c r="O853">
        <v>830</v>
      </c>
      <c r="P853" t="s">
        <v>26</v>
      </c>
      <c r="Q853" t="s">
        <v>34</v>
      </c>
      <c r="R853">
        <v>4</v>
      </c>
      <c r="S853">
        <v>4</v>
      </c>
      <c r="T853" t="s">
        <v>49</v>
      </c>
      <c r="U853">
        <v>3</v>
      </c>
      <c r="V853">
        <v>5</v>
      </c>
      <c r="W853" t="s">
        <v>41</v>
      </c>
      <c r="X853">
        <v>4</v>
      </c>
      <c r="Y853">
        <v>13</v>
      </c>
      <c r="Z853">
        <v>3</v>
      </c>
      <c r="AA853">
        <v>4</v>
      </c>
      <c r="AB853">
        <v>28</v>
      </c>
      <c r="AC853">
        <v>2</v>
      </c>
    </row>
    <row r="854" spans="1:29" x14ac:dyDescent="0.35">
      <c r="A854">
        <v>29</v>
      </c>
      <c r="B854" t="s">
        <v>32</v>
      </c>
      <c r="C854" t="s">
        <v>39</v>
      </c>
      <c r="D854" s="4">
        <v>3131</v>
      </c>
      <c r="E854">
        <v>10</v>
      </c>
      <c r="F854">
        <v>4</v>
      </c>
      <c r="G854">
        <v>3</v>
      </c>
      <c r="H854" t="s">
        <v>32</v>
      </c>
      <c r="I854">
        <v>2</v>
      </c>
      <c r="J854" t="s">
        <v>29</v>
      </c>
      <c r="K854" s="5">
        <v>0.12</v>
      </c>
      <c r="L854" s="5">
        <v>7.0000000000000007E-2</v>
      </c>
      <c r="M854" s="6">
        <v>3.0000000000000013E-2</v>
      </c>
      <c r="N854">
        <v>626.20000000000005</v>
      </c>
      <c r="O854">
        <v>1504</v>
      </c>
      <c r="P854" t="s">
        <v>26</v>
      </c>
      <c r="Q854" t="s">
        <v>34</v>
      </c>
      <c r="R854">
        <v>6</v>
      </c>
      <c r="S854">
        <v>1</v>
      </c>
      <c r="T854" t="s">
        <v>40</v>
      </c>
      <c r="U854">
        <v>3</v>
      </c>
      <c r="V854">
        <v>1</v>
      </c>
      <c r="W854" t="s">
        <v>37</v>
      </c>
      <c r="X854">
        <v>1</v>
      </c>
      <c r="Y854">
        <v>13</v>
      </c>
      <c r="Z854">
        <v>3</v>
      </c>
      <c r="AA854">
        <v>1</v>
      </c>
      <c r="AB854">
        <v>10</v>
      </c>
      <c r="AC854">
        <v>8</v>
      </c>
    </row>
    <row r="855" spans="1:29" x14ac:dyDescent="0.35">
      <c r="A855">
        <v>19</v>
      </c>
      <c r="B855" t="s">
        <v>32</v>
      </c>
      <c r="C855" t="s">
        <v>36</v>
      </c>
      <c r="D855" s="4">
        <v>2552</v>
      </c>
      <c r="E855">
        <v>1</v>
      </c>
      <c r="F855">
        <v>1</v>
      </c>
      <c r="G855">
        <v>3</v>
      </c>
      <c r="H855" t="s">
        <v>32</v>
      </c>
      <c r="I855">
        <v>3</v>
      </c>
      <c r="J855" t="s">
        <v>35</v>
      </c>
      <c r="K855" s="5">
        <v>0.12</v>
      </c>
      <c r="L855" s="5">
        <v>0.09</v>
      </c>
      <c r="M855" s="6">
        <v>2.0000000000000004E-2</v>
      </c>
      <c r="N855">
        <v>510.40000000000003</v>
      </c>
      <c r="O855">
        <v>1457</v>
      </c>
      <c r="P855" t="s">
        <v>26</v>
      </c>
      <c r="Q855" t="s">
        <v>34</v>
      </c>
      <c r="R855">
        <v>9</v>
      </c>
      <c r="S855">
        <v>2</v>
      </c>
      <c r="T855" t="s">
        <v>28</v>
      </c>
      <c r="U855">
        <v>3</v>
      </c>
      <c r="V855">
        <v>1</v>
      </c>
      <c r="W855" t="s">
        <v>31</v>
      </c>
      <c r="X855">
        <v>1</v>
      </c>
      <c r="Y855">
        <v>25</v>
      </c>
      <c r="Z855">
        <v>4</v>
      </c>
      <c r="AA855">
        <v>3</v>
      </c>
      <c r="AB855">
        <v>1</v>
      </c>
      <c r="AC855">
        <v>1</v>
      </c>
    </row>
    <row r="856" spans="1:29" x14ac:dyDescent="0.35">
      <c r="A856">
        <v>45</v>
      </c>
      <c r="B856" t="s">
        <v>32</v>
      </c>
      <c r="C856" t="s">
        <v>36</v>
      </c>
      <c r="D856" s="4">
        <v>4477</v>
      </c>
      <c r="E856">
        <v>3</v>
      </c>
      <c r="F856">
        <v>3</v>
      </c>
      <c r="G856">
        <v>2</v>
      </c>
      <c r="H856" t="s">
        <v>25</v>
      </c>
      <c r="I856">
        <v>1</v>
      </c>
      <c r="J856" t="s">
        <v>29</v>
      </c>
      <c r="K856" s="5">
        <v>0.1</v>
      </c>
      <c r="L856" s="5">
        <v>7.0000000000000007E-2</v>
      </c>
      <c r="M856" s="6">
        <v>4.0000000000000008E-2</v>
      </c>
      <c r="N856">
        <v>895.40000000000009</v>
      </c>
      <c r="O856">
        <v>2121</v>
      </c>
      <c r="P856" t="s">
        <v>26</v>
      </c>
      <c r="Q856" t="s">
        <v>34</v>
      </c>
      <c r="R856">
        <v>7</v>
      </c>
      <c r="S856">
        <v>3</v>
      </c>
      <c r="T856" t="s">
        <v>40</v>
      </c>
      <c r="U856">
        <v>3</v>
      </c>
      <c r="V856">
        <v>1</v>
      </c>
      <c r="W856" t="s">
        <v>37</v>
      </c>
      <c r="X856">
        <v>4</v>
      </c>
      <c r="Y856">
        <v>19</v>
      </c>
      <c r="Z856">
        <v>3</v>
      </c>
      <c r="AA856">
        <v>3</v>
      </c>
      <c r="AB856">
        <v>7</v>
      </c>
      <c r="AC856">
        <v>2</v>
      </c>
    </row>
    <row r="857" spans="1:29" x14ac:dyDescent="0.35">
      <c r="A857">
        <v>37</v>
      </c>
      <c r="B857" t="s">
        <v>32</v>
      </c>
      <c r="C857" t="s">
        <v>42</v>
      </c>
      <c r="D857" s="4">
        <v>6474</v>
      </c>
      <c r="E857">
        <v>14</v>
      </c>
      <c r="F857">
        <v>4</v>
      </c>
      <c r="G857">
        <v>2</v>
      </c>
      <c r="H857" t="s">
        <v>32</v>
      </c>
      <c r="I857">
        <v>4</v>
      </c>
      <c r="J857" t="s">
        <v>29</v>
      </c>
      <c r="K857" s="5">
        <v>0.13</v>
      </c>
      <c r="L857" s="5">
        <v>0.09</v>
      </c>
      <c r="M857" s="6">
        <v>4.0000000000000008E-2</v>
      </c>
      <c r="N857">
        <v>1294.8000000000002</v>
      </c>
      <c r="O857">
        <v>4324</v>
      </c>
      <c r="P857" t="s">
        <v>26</v>
      </c>
      <c r="Q857" t="s">
        <v>34</v>
      </c>
      <c r="R857">
        <v>1</v>
      </c>
      <c r="S857">
        <v>3</v>
      </c>
      <c r="T857" t="s">
        <v>28</v>
      </c>
      <c r="U857">
        <v>2</v>
      </c>
      <c r="V857">
        <v>2</v>
      </c>
      <c r="W857" t="s">
        <v>37</v>
      </c>
      <c r="X857">
        <v>1</v>
      </c>
      <c r="Y857">
        <v>13</v>
      </c>
      <c r="Z857">
        <v>3</v>
      </c>
      <c r="AA857">
        <v>2</v>
      </c>
      <c r="AB857">
        <v>14</v>
      </c>
      <c r="AC857">
        <v>8</v>
      </c>
    </row>
    <row r="858" spans="1:29" x14ac:dyDescent="0.35">
      <c r="A858">
        <v>20</v>
      </c>
      <c r="B858" t="s">
        <v>32</v>
      </c>
      <c r="C858" t="s">
        <v>39</v>
      </c>
      <c r="D858" s="4">
        <v>3033</v>
      </c>
      <c r="E858">
        <v>2</v>
      </c>
      <c r="F858">
        <v>3</v>
      </c>
      <c r="G858">
        <v>2</v>
      </c>
      <c r="H858" t="s">
        <v>32</v>
      </c>
      <c r="I858">
        <v>1</v>
      </c>
      <c r="J858" t="s">
        <v>35</v>
      </c>
      <c r="K858" s="5">
        <v>0.09</v>
      </c>
      <c r="L858" s="5">
        <v>0.08</v>
      </c>
      <c r="M858" s="6">
        <v>1.0000000000000009E-2</v>
      </c>
      <c r="N858">
        <v>606.6</v>
      </c>
      <c r="O858">
        <v>4914</v>
      </c>
      <c r="P858" t="s">
        <v>26</v>
      </c>
      <c r="Q858" t="s">
        <v>34</v>
      </c>
      <c r="R858">
        <v>3</v>
      </c>
      <c r="S858">
        <v>3</v>
      </c>
      <c r="T858" t="s">
        <v>28</v>
      </c>
      <c r="U858">
        <v>2</v>
      </c>
      <c r="V858">
        <v>1</v>
      </c>
      <c r="W858" t="s">
        <v>31</v>
      </c>
      <c r="X858">
        <v>1</v>
      </c>
      <c r="Y858">
        <v>12</v>
      </c>
      <c r="Z858">
        <v>3</v>
      </c>
      <c r="AA858">
        <v>1</v>
      </c>
      <c r="AB858">
        <v>2</v>
      </c>
      <c r="AC858">
        <v>2</v>
      </c>
    </row>
    <row r="859" spans="1:29" x14ac:dyDescent="0.35">
      <c r="A859">
        <v>44</v>
      </c>
      <c r="B859" t="s">
        <v>25</v>
      </c>
      <c r="C859" t="s">
        <v>36</v>
      </c>
      <c r="D859" s="4">
        <v>2936</v>
      </c>
      <c r="E859">
        <v>6</v>
      </c>
      <c r="F859">
        <v>3</v>
      </c>
      <c r="G859">
        <v>3</v>
      </c>
      <c r="H859" t="s">
        <v>25</v>
      </c>
      <c r="I859">
        <v>3</v>
      </c>
      <c r="J859" t="s">
        <v>35</v>
      </c>
      <c r="K859" s="5">
        <v>0.08</v>
      </c>
      <c r="L859" s="5">
        <v>0.09</v>
      </c>
      <c r="M859" s="6">
        <v>-1.0000000000000009E-2</v>
      </c>
      <c r="N859">
        <v>587.20000000000005</v>
      </c>
      <c r="O859">
        <v>2917</v>
      </c>
      <c r="P859" t="s">
        <v>26</v>
      </c>
      <c r="Q859" t="s">
        <v>34</v>
      </c>
      <c r="R859">
        <v>10</v>
      </c>
      <c r="S859">
        <v>4</v>
      </c>
      <c r="T859" t="s">
        <v>28</v>
      </c>
      <c r="U859">
        <v>3</v>
      </c>
      <c r="V859">
        <v>1</v>
      </c>
      <c r="W859" t="s">
        <v>31</v>
      </c>
      <c r="X859">
        <v>1</v>
      </c>
      <c r="Y859">
        <v>11</v>
      </c>
      <c r="Z859">
        <v>3</v>
      </c>
      <c r="AA859">
        <v>3</v>
      </c>
      <c r="AB859">
        <v>6</v>
      </c>
      <c r="AC859">
        <v>4</v>
      </c>
    </row>
    <row r="860" spans="1:29" x14ac:dyDescent="0.35">
      <c r="A860">
        <v>53</v>
      </c>
      <c r="B860" t="s">
        <v>32</v>
      </c>
      <c r="C860" t="s">
        <v>62</v>
      </c>
      <c r="D860" s="4">
        <v>18606</v>
      </c>
      <c r="E860">
        <v>7</v>
      </c>
      <c r="F860">
        <v>3</v>
      </c>
      <c r="G860">
        <v>3</v>
      </c>
      <c r="H860" t="s">
        <v>32</v>
      </c>
      <c r="I860">
        <v>4</v>
      </c>
      <c r="J860" t="s">
        <v>29</v>
      </c>
      <c r="K860" s="5">
        <v>0.09</v>
      </c>
      <c r="L860" s="5">
        <v>0.11</v>
      </c>
      <c r="M860" s="6">
        <v>0.06</v>
      </c>
      <c r="N860">
        <v>3721.2000000000003</v>
      </c>
      <c r="O860">
        <v>4574</v>
      </c>
      <c r="P860" t="s">
        <v>26</v>
      </c>
      <c r="Q860" t="s">
        <v>34</v>
      </c>
      <c r="R860">
        <v>7</v>
      </c>
      <c r="S860">
        <v>2</v>
      </c>
      <c r="T860" t="s">
        <v>40</v>
      </c>
      <c r="U860">
        <v>3</v>
      </c>
      <c r="V860">
        <v>5</v>
      </c>
      <c r="W860" t="s">
        <v>41</v>
      </c>
      <c r="X860">
        <v>3</v>
      </c>
      <c r="Y860">
        <v>18</v>
      </c>
      <c r="Z860">
        <v>3</v>
      </c>
      <c r="AA860">
        <v>2</v>
      </c>
      <c r="AB860">
        <v>26</v>
      </c>
      <c r="AC860">
        <v>7</v>
      </c>
    </row>
    <row r="861" spans="1:29" x14ac:dyDescent="0.35">
      <c r="A861">
        <v>29</v>
      </c>
      <c r="B861" t="s">
        <v>32</v>
      </c>
      <c r="C861" t="s">
        <v>36</v>
      </c>
      <c r="D861" s="4">
        <v>2168</v>
      </c>
      <c r="E861">
        <v>5</v>
      </c>
      <c r="F861">
        <v>4</v>
      </c>
      <c r="G861">
        <v>2</v>
      </c>
      <c r="H861" t="s">
        <v>25</v>
      </c>
      <c r="I861">
        <v>2</v>
      </c>
      <c r="J861" t="s">
        <v>29</v>
      </c>
      <c r="K861" s="5">
        <v>0.08</v>
      </c>
      <c r="L861" s="5">
        <v>0.09</v>
      </c>
      <c r="M861" s="6">
        <v>4.9999999999999989E-2</v>
      </c>
      <c r="N861">
        <v>433.6</v>
      </c>
      <c r="O861">
        <v>1633</v>
      </c>
      <c r="P861" t="s">
        <v>26</v>
      </c>
      <c r="Q861" t="s">
        <v>34</v>
      </c>
      <c r="R861">
        <v>15</v>
      </c>
      <c r="S861">
        <v>1</v>
      </c>
      <c r="T861" t="s">
        <v>28</v>
      </c>
      <c r="U861">
        <v>1</v>
      </c>
      <c r="V861">
        <v>1</v>
      </c>
      <c r="W861" t="s">
        <v>37</v>
      </c>
      <c r="X861">
        <v>0</v>
      </c>
      <c r="Y861">
        <v>18</v>
      </c>
      <c r="Z861">
        <v>3</v>
      </c>
      <c r="AA861">
        <v>1</v>
      </c>
      <c r="AB861">
        <v>6</v>
      </c>
      <c r="AC861">
        <v>4</v>
      </c>
    </row>
    <row r="862" spans="1:29" x14ac:dyDescent="0.35">
      <c r="A862">
        <v>22</v>
      </c>
      <c r="B862" t="s">
        <v>25</v>
      </c>
      <c r="C862" t="s">
        <v>36</v>
      </c>
      <c r="D862" s="4">
        <v>2853</v>
      </c>
      <c r="E862">
        <v>0</v>
      </c>
      <c r="F862">
        <v>4</v>
      </c>
      <c r="G862">
        <v>3</v>
      </c>
      <c r="H862" t="s">
        <v>25</v>
      </c>
      <c r="I862">
        <v>3</v>
      </c>
      <c r="J862" t="s">
        <v>35</v>
      </c>
      <c r="K862" s="5">
        <v>0.11</v>
      </c>
      <c r="L862" s="5">
        <v>7.0000000000000007E-2</v>
      </c>
      <c r="M862" s="6">
        <v>1.999999999999999E-2</v>
      </c>
      <c r="N862">
        <v>570.6</v>
      </c>
      <c r="O862">
        <v>701</v>
      </c>
      <c r="P862" t="s">
        <v>33</v>
      </c>
      <c r="Q862" t="s">
        <v>34</v>
      </c>
      <c r="R862">
        <v>3</v>
      </c>
      <c r="S862">
        <v>4</v>
      </c>
      <c r="T862" t="s">
        <v>28</v>
      </c>
      <c r="U862">
        <v>2</v>
      </c>
      <c r="V862">
        <v>1</v>
      </c>
      <c r="W862" t="s">
        <v>37</v>
      </c>
      <c r="X862">
        <v>0</v>
      </c>
      <c r="Y862">
        <v>11</v>
      </c>
      <c r="Z862">
        <v>3</v>
      </c>
      <c r="AA862">
        <v>2</v>
      </c>
      <c r="AB862">
        <v>1</v>
      </c>
      <c r="AC862">
        <v>0</v>
      </c>
    </row>
    <row r="863" spans="1:29" x14ac:dyDescent="0.35">
      <c r="A863">
        <v>46</v>
      </c>
      <c r="B863" t="s">
        <v>32</v>
      </c>
      <c r="C863" t="s">
        <v>62</v>
      </c>
      <c r="D863" s="4">
        <v>17048</v>
      </c>
      <c r="E863">
        <v>26</v>
      </c>
      <c r="F863">
        <v>1</v>
      </c>
      <c r="G863">
        <v>3</v>
      </c>
      <c r="H863" t="s">
        <v>32</v>
      </c>
      <c r="I863">
        <v>3</v>
      </c>
      <c r="J863" t="s">
        <v>29</v>
      </c>
      <c r="K863" s="5">
        <v>0.11</v>
      </c>
      <c r="L863" s="5">
        <v>0.1</v>
      </c>
      <c r="M863" s="6">
        <v>4.9999999999999989E-2</v>
      </c>
      <c r="N863">
        <v>3409.6000000000004</v>
      </c>
      <c r="O863">
        <v>4594</v>
      </c>
      <c r="P863" t="s">
        <v>26</v>
      </c>
      <c r="Q863" t="s">
        <v>27</v>
      </c>
      <c r="R863">
        <v>2</v>
      </c>
      <c r="S863">
        <v>3</v>
      </c>
      <c r="T863" t="s">
        <v>48</v>
      </c>
      <c r="U863">
        <v>3</v>
      </c>
      <c r="V863">
        <v>4</v>
      </c>
      <c r="W863" t="s">
        <v>37</v>
      </c>
      <c r="X863">
        <v>8</v>
      </c>
      <c r="Y863">
        <v>23</v>
      </c>
      <c r="Z863">
        <v>4</v>
      </c>
      <c r="AA863">
        <v>1</v>
      </c>
      <c r="AB863">
        <v>28</v>
      </c>
      <c r="AC863">
        <v>15</v>
      </c>
    </row>
    <row r="864" spans="1:29" x14ac:dyDescent="0.35">
      <c r="A864">
        <v>44</v>
      </c>
      <c r="B864" t="s">
        <v>32</v>
      </c>
      <c r="C864" t="s">
        <v>36</v>
      </c>
      <c r="D864" s="4">
        <v>2290</v>
      </c>
      <c r="E864">
        <v>0</v>
      </c>
      <c r="F864">
        <v>3</v>
      </c>
      <c r="G864">
        <v>3</v>
      </c>
      <c r="H864" t="s">
        <v>32</v>
      </c>
      <c r="I864">
        <v>4</v>
      </c>
      <c r="J864" t="s">
        <v>35</v>
      </c>
      <c r="K864" s="5">
        <v>0.08</v>
      </c>
      <c r="L864" s="5">
        <v>0.11</v>
      </c>
      <c r="M864" s="6">
        <v>-0.03</v>
      </c>
      <c r="N864">
        <v>458</v>
      </c>
      <c r="O864">
        <v>3366</v>
      </c>
      <c r="P864" t="s">
        <v>44</v>
      </c>
      <c r="Q864" t="s">
        <v>34</v>
      </c>
      <c r="R864">
        <v>17</v>
      </c>
      <c r="S864">
        <v>3</v>
      </c>
      <c r="T864" t="s">
        <v>28</v>
      </c>
      <c r="U864">
        <v>1</v>
      </c>
      <c r="V864">
        <v>1</v>
      </c>
      <c r="W864" t="s">
        <v>31</v>
      </c>
      <c r="X864">
        <v>2</v>
      </c>
      <c r="Y864">
        <v>13</v>
      </c>
      <c r="Z864">
        <v>3</v>
      </c>
      <c r="AA864">
        <v>4</v>
      </c>
      <c r="AB864">
        <v>6</v>
      </c>
      <c r="AC864">
        <v>0</v>
      </c>
    </row>
    <row r="865" spans="1:29" x14ac:dyDescent="0.35">
      <c r="A865">
        <v>33</v>
      </c>
      <c r="B865" t="s">
        <v>32</v>
      </c>
      <c r="C865" t="s">
        <v>50</v>
      </c>
      <c r="D865" s="4">
        <v>3600</v>
      </c>
      <c r="E865">
        <v>5</v>
      </c>
      <c r="F865">
        <v>3</v>
      </c>
      <c r="G865">
        <v>3</v>
      </c>
      <c r="H865" t="s">
        <v>32</v>
      </c>
      <c r="I865">
        <v>2</v>
      </c>
      <c r="J865" t="s">
        <v>35</v>
      </c>
      <c r="K865" s="5">
        <v>0.13</v>
      </c>
      <c r="L865" s="5">
        <v>0.1</v>
      </c>
      <c r="M865" s="6">
        <v>2.0000000000000004E-2</v>
      </c>
      <c r="N865">
        <v>720</v>
      </c>
      <c r="O865">
        <v>3088</v>
      </c>
      <c r="P865" t="s">
        <v>26</v>
      </c>
      <c r="Q865" t="s">
        <v>50</v>
      </c>
      <c r="R865">
        <v>2</v>
      </c>
      <c r="S865">
        <v>3</v>
      </c>
      <c r="T865" t="s">
        <v>50</v>
      </c>
      <c r="U865">
        <v>3</v>
      </c>
      <c r="V865">
        <v>1</v>
      </c>
      <c r="W865" t="s">
        <v>37</v>
      </c>
      <c r="X865">
        <v>1</v>
      </c>
      <c r="Y865">
        <v>13</v>
      </c>
      <c r="Z865">
        <v>3</v>
      </c>
      <c r="AA865">
        <v>4</v>
      </c>
      <c r="AB865">
        <v>5</v>
      </c>
      <c r="AC865">
        <v>4</v>
      </c>
    </row>
    <row r="866" spans="1:29" x14ac:dyDescent="0.35">
      <c r="A866">
        <v>41</v>
      </c>
      <c r="B866" t="s">
        <v>25</v>
      </c>
      <c r="C866" t="s">
        <v>36</v>
      </c>
      <c r="D866" s="4">
        <v>2107</v>
      </c>
      <c r="E866">
        <v>1</v>
      </c>
      <c r="F866">
        <v>1</v>
      </c>
      <c r="G866">
        <v>1</v>
      </c>
      <c r="H866" t="s">
        <v>32</v>
      </c>
      <c r="I866">
        <v>1</v>
      </c>
      <c r="J866" t="s">
        <v>35</v>
      </c>
      <c r="K866" s="5">
        <v>0.14000000000000001</v>
      </c>
      <c r="L866" s="5">
        <v>0.08</v>
      </c>
      <c r="M866" s="6">
        <v>-0.03</v>
      </c>
      <c r="N866">
        <v>421.40000000000003</v>
      </c>
      <c r="O866">
        <v>2968</v>
      </c>
      <c r="P866" t="s">
        <v>44</v>
      </c>
      <c r="Q866" t="s">
        <v>34</v>
      </c>
      <c r="R866">
        <v>5</v>
      </c>
      <c r="S866">
        <v>2</v>
      </c>
      <c r="T866" t="s">
        <v>28</v>
      </c>
      <c r="U866">
        <v>2</v>
      </c>
      <c r="V866">
        <v>1</v>
      </c>
      <c r="W866" t="s">
        <v>41</v>
      </c>
      <c r="X866">
        <v>6</v>
      </c>
      <c r="Y866">
        <v>17</v>
      </c>
      <c r="Z866">
        <v>3</v>
      </c>
      <c r="AA866">
        <v>1</v>
      </c>
      <c r="AB866">
        <v>5</v>
      </c>
      <c r="AC866">
        <v>0</v>
      </c>
    </row>
    <row r="867" spans="1:29" x14ac:dyDescent="0.35">
      <c r="A867">
        <v>30</v>
      </c>
      <c r="B867" t="s">
        <v>32</v>
      </c>
      <c r="C867" t="s">
        <v>27</v>
      </c>
      <c r="D867" s="4">
        <v>4115</v>
      </c>
      <c r="E867">
        <v>4</v>
      </c>
      <c r="F867">
        <v>1</v>
      </c>
      <c r="G867">
        <v>3</v>
      </c>
      <c r="H867" t="s">
        <v>32</v>
      </c>
      <c r="I867">
        <v>3</v>
      </c>
      <c r="J867" t="s">
        <v>35</v>
      </c>
      <c r="K867" s="5">
        <v>0.13</v>
      </c>
      <c r="L867" s="5">
        <v>0.1</v>
      </c>
      <c r="M867" s="6">
        <v>4.0000000000000008E-2</v>
      </c>
      <c r="N867">
        <v>823</v>
      </c>
      <c r="O867">
        <v>1935</v>
      </c>
      <c r="P867" t="s">
        <v>26</v>
      </c>
      <c r="Q867" t="s">
        <v>27</v>
      </c>
      <c r="R867">
        <v>29</v>
      </c>
      <c r="S867">
        <v>4</v>
      </c>
      <c r="T867" t="s">
        <v>28</v>
      </c>
      <c r="U867">
        <v>3</v>
      </c>
      <c r="V867">
        <v>2</v>
      </c>
      <c r="W867" t="s">
        <v>41</v>
      </c>
      <c r="X867">
        <v>8</v>
      </c>
      <c r="Y867">
        <v>19</v>
      </c>
      <c r="Z867">
        <v>3</v>
      </c>
      <c r="AA867">
        <v>3</v>
      </c>
      <c r="AB867">
        <v>8</v>
      </c>
      <c r="AC867">
        <v>3</v>
      </c>
    </row>
    <row r="868" spans="1:29" x14ac:dyDescent="0.35">
      <c r="A868">
        <v>40</v>
      </c>
      <c r="B868" t="s">
        <v>32</v>
      </c>
      <c r="C868" t="s">
        <v>27</v>
      </c>
      <c r="D868" s="4">
        <v>4327</v>
      </c>
      <c r="E868">
        <v>0</v>
      </c>
      <c r="F868">
        <v>2</v>
      </c>
      <c r="G868">
        <v>3</v>
      </c>
      <c r="H868" t="s">
        <v>32</v>
      </c>
      <c r="I868">
        <v>2</v>
      </c>
      <c r="J868" t="s">
        <v>35</v>
      </c>
      <c r="K868" s="5">
        <v>0.11</v>
      </c>
      <c r="L868" s="5">
        <v>0.09</v>
      </c>
      <c r="M868" s="6">
        <v>0</v>
      </c>
      <c r="N868">
        <v>865.40000000000009</v>
      </c>
      <c r="O868">
        <v>1164</v>
      </c>
      <c r="P868" t="s">
        <v>33</v>
      </c>
      <c r="Q868" t="s">
        <v>27</v>
      </c>
      <c r="R868">
        <v>2</v>
      </c>
      <c r="S868">
        <v>4</v>
      </c>
      <c r="T868" t="s">
        <v>40</v>
      </c>
      <c r="U868">
        <v>3</v>
      </c>
      <c r="V868">
        <v>2</v>
      </c>
      <c r="W868" t="s">
        <v>37</v>
      </c>
      <c r="X868">
        <v>5</v>
      </c>
      <c r="Y868">
        <v>12</v>
      </c>
      <c r="Z868">
        <v>3</v>
      </c>
      <c r="AA868">
        <v>4</v>
      </c>
      <c r="AB868">
        <v>5</v>
      </c>
      <c r="AC868">
        <v>0</v>
      </c>
    </row>
    <row r="869" spans="1:29" x14ac:dyDescent="0.35">
      <c r="A869">
        <v>50</v>
      </c>
      <c r="B869" t="s">
        <v>32</v>
      </c>
      <c r="C869" t="s">
        <v>62</v>
      </c>
      <c r="D869" s="4">
        <v>17856</v>
      </c>
      <c r="E869">
        <v>2</v>
      </c>
      <c r="F869">
        <v>1</v>
      </c>
      <c r="G869">
        <v>3</v>
      </c>
      <c r="H869" t="s">
        <v>32</v>
      </c>
      <c r="I869">
        <v>4</v>
      </c>
      <c r="J869" t="s">
        <v>29</v>
      </c>
      <c r="K869" s="5">
        <v>0.1</v>
      </c>
      <c r="L869" s="5">
        <v>0.1</v>
      </c>
      <c r="M869" s="6">
        <v>9.999999999999995E-3</v>
      </c>
      <c r="N869">
        <v>3571.2000000000003</v>
      </c>
      <c r="O869">
        <v>746</v>
      </c>
      <c r="P869" t="s">
        <v>33</v>
      </c>
      <c r="Q869" t="s">
        <v>34</v>
      </c>
      <c r="R869">
        <v>2</v>
      </c>
      <c r="S869">
        <v>3</v>
      </c>
      <c r="T869" t="s">
        <v>40</v>
      </c>
      <c r="U869">
        <v>3</v>
      </c>
      <c r="V869">
        <v>4</v>
      </c>
      <c r="W869" t="s">
        <v>37</v>
      </c>
      <c r="X869">
        <v>2</v>
      </c>
      <c r="Y869">
        <v>22</v>
      </c>
      <c r="Z869">
        <v>4</v>
      </c>
      <c r="AA869">
        <v>3</v>
      </c>
      <c r="AB869">
        <v>32</v>
      </c>
      <c r="AC869">
        <v>2</v>
      </c>
    </row>
    <row r="870" spans="1:29" x14ac:dyDescent="0.35">
      <c r="A870">
        <v>28</v>
      </c>
      <c r="B870" t="s">
        <v>32</v>
      </c>
      <c r="C870" t="s">
        <v>39</v>
      </c>
      <c r="D870" s="4">
        <v>3196</v>
      </c>
      <c r="E870">
        <v>6</v>
      </c>
      <c r="F870">
        <v>1</v>
      </c>
      <c r="G870">
        <v>3</v>
      </c>
      <c r="H870" t="s">
        <v>32</v>
      </c>
      <c r="I870">
        <v>4</v>
      </c>
      <c r="J870" t="s">
        <v>35</v>
      </c>
      <c r="K870" s="5">
        <v>0.14000000000000001</v>
      </c>
      <c r="L870" s="5">
        <v>0.09</v>
      </c>
      <c r="M870" s="6">
        <v>0</v>
      </c>
      <c r="N870">
        <v>639.20000000000005</v>
      </c>
      <c r="O870">
        <v>789</v>
      </c>
      <c r="P870" t="s">
        <v>26</v>
      </c>
      <c r="Q870" t="s">
        <v>34</v>
      </c>
      <c r="R870">
        <v>19</v>
      </c>
      <c r="S870">
        <v>4</v>
      </c>
      <c r="T870" t="s">
        <v>40</v>
      </c>
      <c r="U870">
        <v>2</v>
      </c>
      <c r="V870">
        <v>1</v>
      </c>
      <c r="W870" t="s">
        <v>37</v>
      </c>
      <c r="X870">
        <v>1</v>
      </c>
      <c r="Y870">
        <v>12</v>
      </c>
      <c r="Z870">
        <v>3</v>
      </c>
      <c r="AA870">
        <v>3</v>
      </c>
      <c r="AB870">
        <v>6</v>
      </c>
      <c r="AC870">
        <v>5</v>
      </c>
    </row>
    <row r="871" spans="1:29" x14ac:dyDescent="0.35">
      <c r="A871">
        <v>46</v>
      </c>
      <c r="B871" t="s">
        <v>32</v>
      </c>
      <c r="C871" t="s">
        <v>63</v>
      </c>
      <c r="D871" s="4">
        <v>19081</v>
      </c>
      <c r="E871">
        <v>4</v>
      </c>
      <c r="F871">
        <v>2</v>
      </c>
      <c r="G871">
        <v>3</v>
      </c>
      <c r="H871" t="s">
        <v>32</v>
      </c>
      <c r="I871">
        <v>4</v>
      </c>
      <c r="J871" t="s">
        <v>35</v>
      </c>
      <c r="K871" s="5">
        <v>0.14000000000000001</v>
      </c>
      <c r="L871" s="5">
        <v>0.09</v>
      </c>
      <c r="M871" s="6">
        <v>0</v>
      </c>
      <c r="N871">
        <v>3816.2000000000003</v>
      </c>
      <c r="O871">
        <v>2484</v>
      </c>
      <c r="P871" t="s">
        <v>26</v>
      </c>
      <c r="Q871" t="s">
        <v>34</v>
      </c>
      <c r="R871">
        <v>15</v>
      </c>
      <c r="S871">
        <v>2</v>
      </c>
      <c r="T871" t="s">
        <v>28</v>
      </c>
      <c r="U871">
        <v>3</v>
      </c>
      <c r="V871">
        <v>5</v>
      </c>
      <c r="W871" t="s">
        <v>37</v>
      </c>
      <c r="X871">
        <v>5</v>
      </c>
      <c r="Y871">
        <v>11</v>
      </c>
      <c r="Z871">
        <v>3</v>
      </c>
      <c r="AA871">
        <v>1</v>
      </c>
      <c r="AB871">
        <v>25</v>
      </c>
      <c r="AC871">
        <v>2</v>
      </c>
    </row>
    <row r="872" spans="1:29" x14ac:dyDescent="0.35">
      <c r="A872">
        <v>35</v>
      </c>
      <c r="B872" t="s">
        <v>32</v>
      </c>
      <c r="C872" t="s">
        <v>27</v>
      </c>
      <c r="D872" s="4">
        <v>8966</v>
      </c>
      <c r="E872">
        <v>7</v>
      </c>
      <c r="F872">
        <v>1</v>
      </c>
      <c r="G872">
        <v>3</v>
      </c>
      <c r="H872" t="s">
        <v>25</v>
      </c>
      <c r="I872">
        <v>3</v>
      </c>
      <c r="J872" t="s">
        <v>35</v>
      </c>
      <c r="K872" s="5">
        <v>0.12</v>
      </c>
      <c r="L872" s="5">
        <v>0.09</v>
      </c>
      <c r="M872" s="6">
        <v>4.9999999999999989E-2</v>
      </c>
      <c r="N872">
        <v>1793.2</v>
      </c>
      <c r="O872">
        <v>900</v>
      </c>
      <c r="P872" t="s">
        <v>26</v>
      </c>
      <c r="Q872" t="s">
        <v>27</v>
      </c>
      <c r="R872">
        <v>17</v>
      </c>
      <c r="S872">
        <v>4</v>
      </c>
      <c r="T872" t="s">
        <v>28</v>
      </c>
      <c r="U872">
        <v>3</v>
      </c>
      <c r="V872">
        <v>2</v>
      </c>
      <c r="W872" t="s">
        <v>37</v>
      </c>
      <c r="X872">
        <v>3</v>
      </c>
      <c r="Y872">
        <v>15</v>
      </c>
      <c r="Z872">
        <v>3</v>
      </c>
      <c r="AA872">
        <v>4</v>
      </c>
      <c r="AB872">
        <v>15</v>
      </c>
      <c r="AC872">
        <v>7</v>
      </c>
    </row>
    <row r="873" spans="1:29" x14ac:dyDescent="0.35">
      <c r="A873">
        <v>24</v>
      </c>
      <c r="B873" t="s">
        <v>25</v>
      </c>
      <c r="C873" t="s">
        <v>39</v>
      </c>
      <c r="D873" s="4">
        <v>2210</v>
      </c>
      <c r="E873">
        <v>1</v>
      </c>
      <c r="F873">
        <v>2</v>
      </c>
      <c r="G873">
        <v>1</v>
      </c>
      <c r="H873" t="s">
        <v>32</v>
      </c>
      <c r="I873">
        <v>4</v>
      </c>
      <c r="J873" t="s">
        <v>29</v>
      </c>
      <c r="K873" s="5">
        <v>0.1</v>
      </c>
      <c r="L873" s="5">
        <v>0.11</v>
      </c>
      <c r="M873" s="6">
        <v>-2.0000000000000004E-2</v>
      </c>
      <c r="N873">
        <v>442</v>
      </c>
      <c r="O873">
        <v>2250</v>
      </c>
      <c r="P873" t="s">
        <v>26</v>
      </c>
      <c r="Q873" t="s">
        <v>34</v>
      </c>
      <c r="R873">
        <v>17</v>
      </c>
      <c r="S873">
        <v>2</v>
      </c>
      <c r="T873" t="s">
        <v>28</v>
      </c>
      <c r="U873">
        <v>3</v>
      </c>
      <c r="V873">
        <v>1</v>
      </c>
      <c r="W873" t="s">
        <v>37</v>
      </c>
      <c r="X873">
        <v>1</v>
      </c>
      <c r="Y873">
        <v>13</v>
      </c>
      <c r="Z873">
        <v>3</v>
      </c>
      <c r="AA873">
        <v>1</v>
      </c>
      <c r="AB873">
        <v>1</v>
      </c>
      <c r="AC873">
        <v>0</v>
      </c>
    </row>
    <row r="874" spans="1:29" x14ac:dyDescent="0.35">
      <c r="A874">
        <v>33</v>
      </c>
      <c r="B874" t="s">
        <v>32</v>
      </c>
      <c r="C874" t="s">
        <v>27</v>
      </c>
      <c r="D874" s="4">
        <v>4539</v>
      </c>
      <c r="E874">
        <v>10</v>
      </c>
      <c r="F874">
        <v>3</v>
      </c>
      <c r="G874">
        <v>2</v>
      </c>
      <c r="H874" t="s">
        <v>32</v>
      </c>
      <c r="I874">
        <v>2</v>
      </c>
      <c r="J874" t="s">
        <v>29</v>
      </c>
      <c r="K874" s="5">
        <v>0.14000000000000001</v>
      </c>
      <c r="L874" s="5">
        <v>0.09</v>
      </c>
      <c r="M874" s="6">
        <v>-0.03</v>
      </c>
      <c r="N874">
        <v>907.80000000000007</v>
      </c>
      <c r="O874">
        <v>3789</v>
      </c>
      <c r="P874" t="s">
        <v>33</v>
      </c>
      <c r="Q874" t="s">
        <v>27</v>
      </c>
      <c r="R874">
        <v>25</v>
      </c>
      <c r="S874">
        <v>3</v>
      </c>
      <c r="T874" t="s">
        <v>40</v>
      </c>
      <c r="U874">
        <v>3</v>
      </c>
      <c r="V874">
        <v>2</v>
      </c>
      <c r="W874" t="s">
        <v>37</v>
      </c>
      <c r="X874">
        <v>1</v>
      </c>
      <c r="Y874">
        <v>12</v>
      </c>
      <c r="Z874">
        <v>3</v>
      </c>
      <c r="AA874">
        <v>1</v>
      </c>
      <c r="AB874">
        <v>10</v>
      </c>
      <c r="AC874">
        <v>7</v>
      </c>
    </row>
    <row r="875" spans="1:29" x14ac:dyDescent="0.35">
      <c r="A875">
        <v>36</v>
      </c>
      <c r="B875" t="s">
        <v>32</v>
      </c>
      <c r="C875" t="s">
        <v>39</v>
      </c>
      <c r="D875" s="4">
        <v>2741</v>
      </c>
      <c r="E875">
        <v>7</v>
      </c>
      <c r="F875">
        <v>3</v>
      </c>
      <c r="G875">
        <v>3</v>
      </c>
      <c r="H875" t="s">
        <v>32</v>
      </c>
      <c r="I875">
        <v>3</v>
      </c>
      <c r="J875" t="s">
        <v>35</v>
      </c>
      <c r="K875" s="5">
        <v>0.13</v>
      </c>
      <c r="L875" s="5">
        <v>7.0000000000000007E-2</v>
      </c>
      <c r="M875" s="6">
        <v>9.999999999999995E-3</v>
      </c>
      <c r="N875">
        <v>548.20000000000005</v>
      </c>
      <c r="O875">
        <v>3606</v>
      </c>
      <c r="P875" t="s">
        <v>26</v>
      </c>
      <c r="Q875" t="s">
        <v>34</v>
      </c>
      <c r="R875">
        <v>6</v>
      </c>
      <c r="S875">
        <v>4</v>
      </c>
      <c r="T875" t="s">
        <v>28</v>
      </c>
      <c r="U875">
        <v>1</v>
      </c>
      <c r="V875">
        <v>1</v>
      </c>
      <c r="W875" t="s">
        <v>41</v>
      </c>
      <c r="X875">
        <v>1</v>
      </c>
      <c r="Y875">
        <v>14</v>
      </c>
      <c r="Z875">
        <v>3</v>
      </c>
      <c r="AA875">
        <v>3</v>
      </c>
      <c r="AB875">
        <v>7</v>
      </c>
      <c r="AC875">
        <v>7</v>
      </c>
    </row>
    <row r="876" spans="1:29" x14ac:dyDescent="0.35">
      <c r="A876">
        <v>30</v>
      </c>
      <c r="B876" t="s">
        <v>32</v>
      </c>
      <c r="C876" t="s">
        <v>39</v>
      </c>
      <c r="D876" s="4">
        <v>3491</v>
      </c>
      <c r="E876">
        <v>10</v>
      </c>
      <c r="F876">
        <v>3</v>
      </c>
      <c r="G876">
        <v>2</v>
      </c>
      <c r="H876" t="s">
        <v>32</v>
      </c>
      <c r="I876">
        <v>3</v>
      </c>
      <c r="J876" t="s">
        <v>35</v>
      </c>
      <c r="K876" s="5">
        <v>0.12</v>
      </c>
      <c r="L876" s="5">
        <v>0.09</v>
      </c>
      <c r="M876" s="6">
        <v>-2.0000000000000004E-2</v>
      </c>
      <c r="N876">
        <v>698.2</v>
      </c>
      <c r="O876">
        <v>2615</v>
      </c>
      <c r="P876" t="s">
        <v>26</v>
      </c>
      <c r="Q876" t="s">
        <v>34</v>
      </c>
      <c r="R876">
        <v>7</v>
      </c>
      <c r="S876">
        <v>4</v>
      </c>
      <c r="T876" t="s">
        <v>28</v>
      </c>
      <c r="U876">
        <v>3</v>
      </c>
      <c r="V876">
        <v>2</v>
      </c>
      <c r="W876" t="s">
        <v>41</v>
      </c>
      <c r="X876">
        <v>1</v>
      </c>
      <c r="Y876">
        <v>13</v>
      </c>
      <c r="Z876">
        <v>3</v>
      </c>
      <c r="AA876">
        <v>1</v>
      </c>
      <c r="AB876">
        <v>10</v>
      </c>
      <c r="AC876">
        <v>7</v>
      </c>
    </row>
    <row r="877" spans="1:29" x14ac:dyDescent="0.35">
      <c r="A877">
        <v>44</v>
      </c>
      <c r="B877" t="s">
        <v>32</v>
      </c>
      <c r="C877" t="s">
        <v>36</v>
      </c>
      <c r="D877" s="4">
        <v>4541</v>
      </c>
      <c r="E877">
        <v>20</v>
      </c>
      <c r="F877">
        <v>4</v>
      </c>
      <c r="G877">
        <v>3</v>
      </c>
      <c r="H877" t="s">
        <v>32</v>
      </c>
      <c r="I877">
        <v>4</v>
      </c>
      <c r="J877" t="s">
        <v>35</v>
      </c>
      <c r="K877" s="5">
        <v>0.11</v>
      </c>
      <c r="L877" s="5">
        <v>7.0000000000000007E-2</v>
      </c>
      <c r="M877" s="6">
        <v>5.0000000000000017E-2</v>
      </c>
      <c r="N877">
        <v>908.2</v>
      </c>
      <c r="O877">
        <v>1092</v>
      </c>
      <c r="P877" t="s">
        <v>26</v>
      </c>
      <c r="Q877" t="s">
        <v>34</v>
      </c>
      <c r="R877">
        <v>29</v>
      </c>
      <c r="S877">
        <v>4</v>
      </c>
      <c r="T877" t="s">
        <v>38</v>
      </c>
      <c r="U877">
        <v>3</v>
      </c>
      <c r="V877">
        <v>2</v>
      </c>
      <c r="W877" t="s">
        <v>31</v>
      </c>
      <c r="X877">
        <v>1</v>
      </c>
      <c r="Y877">
        <v>25</v>
      </c>
      <c r="Z877">
        <v>4</v>
      </c>
      <c r="AA877">
        <v>2</v>
      </c>
      <c r="AB877">
        <v>20</v>
      </c>
      <c r="AC877">
        <v>11</v>
      </c>
    </row>
    <row r="878" spans="1:29" x14ac:dyDescent="0.35">
      <c r="A878">
        <v>20</v>
      </c>
      <c r="B878" t="s">
        <v>32</v>
      </c>
      <c r="C878" t="s">
        <v>46</v>
      </c>
      <c r="D878" s="4">
        <v>2678</v>
      </c>
      <c r="E878">
        <v>2</v>
      </c>
      <c r="F878">
        <v>4</v>
      </c>
      <c r="G878">
        <v>3</v>
      </c>
      <c r="H878" t="s">
        <v>32</v>
      </c>
      <c r="I878">
        <v>3</v>
      </c>
      <c r="J878" t="s">
        <v>35</v>
      </c>
      <c r="K878" s="5">
        <v>0.12</v>
      </c>
      <c r="L878" s="5">
        <v>0.1</v>
      </c>
      <c r="M878" s="6">
        <v>0.06</v>
      </c>
      <c r="N878">
        <v>535.6</v>
      </c>
      <c r="O878">
        <v>2017</v>
      </c>
      <c r="P878" t="s">
        <v>26</v>
      </c>
      <c r="Q878" t="s">
        <v>27</v>
      </c>
      <c r="R878">
        <v>21</v>
      </c>
      <c r="S878">
        <v>3</v>
      </c>
      <c r="T878" t="s">
        <v>48</v>
      </c>
      <c r="U878">
        <v>4</v>
      </c>
      <c r="V878">
        <v>1</v>
      </c>
      <c r="W878" t="s">
        <v>31</v>
      </c>
      <c r="X878">
        <v>1</v>
      </c>
      <c r="Y878">
        <v>17</v>
      </c>
      <c r="Z878">
        <v>3</v>
      </c>
      <c r="AA878">
        <v>4</v>
      </c>
      <c r="AB878">
        <v>2</v>
      </c>
      <c r="AC878">
        <v>1</v>
      </c>
    </row>
    <row r="879" spans="1:29" x14ac:dyDescent="0.35">
      <c r="A879">
        <v>46</v>
      </c>
      <c r="B879" t="s">
        <v>32</v>
      </c>
      <c r="C879" t="s">
        <v>42</v>
      </c>
      <c r="D879" s="4">
        <v>7379</v>
      </c>
      <c r="E879">
        <v>6</v>
      </c>
      <c r="F879">
        <v>4</v>
      </c>
      <c r="G879">
        <v>2</v>
      </c>
      <c r="H879" t="s">
        <v>32</v>
      </c>
      <c r="I879">
        <v>4</v>
      </c>
      <c r="J879" t="s">
        <v>35</v>
      </c>
      <c r="K879" s="5">
        <v>0.08</v>
      </c>
      <c r="L879" s="5">
        <v>7.0000000000000007E-2</v>
      </c>
      <c r="M879" s="6">
        <v>4.0000000000000008E-2</v>
      </c>
      <c r="N879">
        <v>1475.8000000000002</v>
      </c>
      <c r="O879">
        <v>1458</v>
      </c>
      <c r="P879" t="s">
        <v>26</v>
      </c>
      <c r="Q879" t="s">
        <v>34</v>
      </c>
      <c r="R879">
        <v>2</v>
      </c>
      <c r="S879">
        <v>4</v>
      </c>
      <c r="T879" t="s">
        <v>49</v>
      </c>
      <c r="U879">
        <v>3</v>
      </c>
      <c r="V879">
        <v>2</v>
      </c>
      <c r="W879" t="s">
        <v>41</v>
      </c>
      <c r="X879">
        <v>2</v>
      </c>
      <c r="Y879">
        <v>11</v>
      </c>
      <c r="Z879">
        <v>3</v>
      </c>
      <c r="AA879">
        <v>3</v>
      </c>
      <c r="AB879">
        <v>12</v>
      </c>
      <c r="AC879">
        <v>3</v>
      </c>
    </row>
    <row r="880" spans="1:29" x14ac:dyDescent="0.35">
      <c r="A880">
        <v>42</v>
      </c>
      <c r="B880" t="s">
        <v>32</v>
      </c>
      <c r="C880" t="s">
        <v>50</v>
      </c>
      <c r="D880" s="4">
        <v>6272</v>
      </c>
      <c r="E880">
        <v>4</v>
      </c>
      <c r="F880">
        <v>1</v>
      </c>
      <c r="G880">
        <v>4</v>
      </c>
      <c r="H880" t="s">
        <v>32</v>
      </c>
      <c r="I880">
        <v>4</v>
      </c>
      <c r="J880" t="s">
        <v>35</v>
      </c>
      <c r="K880" s="5">
        <v>0.14000000000000001</v>
      </c>
      <c r="L880" s="5">
        <v>0.09</v>
      </c>
      <c r="M880" s="6">
        <v>-9.999999999999995E-3</v>
      </c>
      <c r="N880">
        <v>1254.4000000000001</v>
      </c>
      <c r="O880">
        <v>1081</v>
      </c>
      <c r="P880" t="s">
        <v>44</v>
      </c>
      <c r="Q880" t="s">
        <v>50</v>
      </c>
      <c r="R880">
        <v>2</v>
      </c>
      <c r="S880">
        <v>5</v>
      </c>
      <c r="T880" t="s">
        <v>40</v>
      </c>
      <c r="U880">
        <v>4</v>
      </c>
      <c r="V880">
        <v>2</v>
      </c>
      <c r="W880" t="s">
        <v>37</v>
      </c>
      <c r="X880">
        <v>7</v>
      </c>
      <c r="Y880">
        <v>16</v>
      </c>
      <c r="Z880">
        <v>3</v>
      </c>
      <c r="AA880">
        <v>1</v>
      </c>
      <c r="AB880">
        <v>10</v>
      </c>
      <c r="AC880">
        <v>3</v>
      </c>
    </row>
    <row r="881" spans="1:29" x14ac:dyDescent="0.35">
      <c r="A881">
        <v>60</v>
      </c>
      <c r="B881" t="s">
        <v>32</v>
      </c>
      <c r="C881" t="s">
        <v>27</v>
      </c>
      <c r="D881" s="4">
        <v>5220</v>
      </c>
      <c r="E881">
        <v>11</v>
      </c>
      <c r="F881">
        <v>4</v>
      </c>
      <c r="G881">
        <v>3</v>
      </c>
      <c r="H881" t="s">
        <v>25</v>
      </c>
      <c r="I881">
        <v>2</v>
      </c>
      <c r="J881" t="s">
        <v>35</v>
      </c>
      <c r="K881" s="5">
        <v>0.12</v>
      </c>
      <c r="L881" s="5">
        <v>0.1</v>
      </c>
      <c r="M881" s="6">
        <v>4.0000000000000008E-2</v>
      </c>
      <c r="N881">
        <v>1044</v>
      </c>
      <c r="O881">
        <v>2430</v>
      </c>
      <c r="P881" t="s">
        <v>26</v>
      </c>
      <c r="Q881" t="s">
        <v>27</v>
      </c>
      <c r="R881">
        <v>7</v>
      </c>
      <c r="S881">
        <v>4</v>
      </c>
      <c r="T881" t="s">
        <v>48</v>
      </c>
      <c r="U881">
        <v>4</v>
      </c>
      <c r="V881">
        <v>2</v>
      </c>
      <c r="W881" t="s">
        <v>41</v>
      </c>
      <c r="X881">
        <v>0</v>
      </c>
      <c r="Y881">
        <v>18</v>
      </c>
      <c r="Z881">
        <v>3</v>
      </c>
      <c r="AA881">
        <v>2</v>
      </c>
      <c r="AB881">
        <v>12</v>
      </c>
      <c r="AC881">
        <v>7</v>
      </c>
    </row>
    <row r="882" spans="1:29" x14ac:dyDescent="0.35">
      <c r="A882">
        <v>32</v>
      </c>
      <c r="B882" t="s">
        <v>32</v>
      </c>
      <c r="C882" t="s">
        <v>39</v>
      </c>
      <c r="D882" s="4">
        <v>2743</v>
      </c>
      <c r="E882">
        <v>2</v>
      </c>
      <c r="F882">
        <v>2</v>
      </c>
      <c r="G882">
        <v>3</v>
      </c>
      <c r="H882" t="s">
        <v>32</v>
      </c>
      <c r="I882">
        <v>3</v>
      </c>
      <c r="J882" t="s">
        <v>29</v>
      </c>
      <c r="K882" s="5">
        <v>0.12</v>
      </c>
      <c r="L882" s="5">
        <v>0.11</v>
      </c>
      <c r="M882" s="6">
        <v>1.999999999999999E-2</v>
      </c>
      <c r="N882">
        <v>548.6</v>
      </c>
      <c r="O882">
        <v>3713</v>
      </c>
      <c r="P882" t="s">
        <v>33</v>
      </c>
      <c r="Q882" t="s">
        <v>34</v>
      </c>
      <c r="R882">
        <v>13</v>
      </c>
      <c r="S882">
        <v>3</v>
      </c>
      <c r="T882" t="s">
        <v>38</v>
      </c>
      <c r="U882">
        <v>2</v>
      </c>
      <c r="V882">
        <v>1</v>
      </c>
      <c r="W882" t="s">
        <v>37</v>
      </c>
      <c r="X882">
        <v>1</v>
      </c>
      <c r="Y882">
        <v>20</v>
      </c>
      <c r="Z882">
        <v>4</v>
      </c>
      <c r="AA882">
        <v>3</v>
      </c>
      <c r="AB882">
        <v>2</v>
      </c>
      <c r="AC882">
        <v>2</v>
      </c>
    </row>
    <row r="883" spans="1:29" x14ac:dyDescent="0.35">
      <c r="A883">
        <v>32</v>
      </c>
      <c r="B883" t="s">
        <v>32</v>
      </c>
      <c r="C883" t="s">
        <v>36</v>
      </c>
      <c r="D883" s="4">
        <v>4998</v>
      </c>
      <c r="E883">
        <v>8</v>
      </c>
      <c r="F883">
        <v>3</v>
      </c>
      <c r="G883">
        <v>3</v>
      </c>
      <c r="H883" t="s">
        <v>25</v>
      </c>
      <c r="I883">
        <v>4</v>
      </c>
      <c r="J883" t="s">
        <v>29</v>
      </c>
      <c r="K883" s="5">
        <v>0.09</v>
      </c>
      <c r="L883" s="5">
        <v>7.0000000000000007E-2</v>
      </c>
      <c r="M883" s="6">
        <v>3.9999999999999994E-2</v>
      </c>
      <c r="N883">
        <v>999.6</v>
      </c>
      <c r="O883">
        <v>3975</v>
      </c>
      <c r="P883" t="s">
        <v>33</v>
      </c>
      <c r="Q883" t="s">
        <v>34</v>
      </c>
      <c r="R883">
        <v>2</v>
      </c>
      <c r="S883">
        <v>2</v>
      </c>
      <c r="T883" t="s">
        <v>28</v>
      </c>
      <c r="U883">
        <v>3</v>
      </c>
      <c r="V883">
        <v>2</v>
      </c>
      <c r="W883" t="s">
        <v>31</v>
      </c>
      <c r="X883">
        <v>4</v>
      </c>
      <c r="Y883">
        <v>14</v>
      </c>
      <c r="Z883">
        <v>3</v>
      </c>
      <c r="AA883">
        <v>4</v>
      </c>
      <c r="AB883">
        <v>10</v>
      </c>
      <c r="AC883">
        <v>7</v>
      </c>
    </row>
    <row r="884" spans="1:29" x14ac:dyDescent="0.35">
      <c r="A884">
        <v>36</v>
      </c>
      <c r="B884" t="s">
        <v>32</v>
      </c>
      <c r="C884" t="s">
        <v>42</v>
      </c>
      <c r="D884" s="4">
        <v>10252</v>
      </c>
      <c r="E884">
        <v>7</v>
      </c>
      <c r="F884">
        <v>1</v>
      </c>
      <c r="G884">
        <v>3</v>
      </c>
      <c r="H884" t="s">
        <v>25</v>
      </c>
      <c r="I884">
        <v>3</v>
      </c>
      <c r="J884" t="s">
        <v>29</v>
      </c>
      <c r="K884" s="5">
        <v>0.13</v>
      </c>
      <c r="L884" s="5">
        <v>0.1</v>
      </c>
      <c r="M884" s="6">
        <v>0</v>
      </c>
      <c r="N884">
        <v>2050.4</v>
      </c>
      <c r="O884">
        <v>3949</v>
      </c>
      <c r="P884" t="s">
        <v>26</v>
      </c>
      <c r="Q884" t="s">
        <v>34</v>
      </c>
      <c r="R884">
        <v>1</v>
      </c>
      <c r="S884">
        <v>3</v>
      </c>
      <c r="T884" t="s">
        <v>49</v>
      </c>
      <c r="U884">
        <v>1</v>
      </c>
      <c r="V884">
        <v>3</v>
      </c>
      <c r="W884" t="s">
        <v>41</v>
      </c>
      <c r="X884">
        <v>2</v>
      </c>
      <c r="Y884">
        <v>21</v>
      </c>
      <c r="Z884">
        <v>4</v>
      </c>
      <c r="AA884">
        <v>3</v>
      </c>
      <c r="AB884">
        <v>17</v>
      </c>
      <c r="AC884">
        <v>7</v>
      </c>
    </row>
    <row r="885" spans="1:29" x14ac:dyDescent="0.35">
      <c r="A885">
        <v>33</v>
      </c>
      <c r="B885" t="s">
        <v>32</v>
      </c>
      <c r="C885" t="s">
        <v>36</v>
      </c>
      <c r="D885" s="4">
        <v>2781</v>
      </c>
      <c r="E885">
        <v>14</v>
      </c>
      <c r="F885">
        <v>4</v>
      </c>
      <c r="G885">
        <v>3</v>
      </c>
      <c r="H885" t="s">
        <v>32</v>
      </c>
      <c r="I885">
        <v>1</v>
      </c>
      <c r="J885" t="s">
        <v>35</v>
      </c>
      <c r="K885" s="5">
        <v>0.11</v>
      </c>
      <c r="L885" s="5">
        <v>0.08</v>
      </c>
      <c r="M885" s="6">
        <v>4.0000000000000008E-2</v>
      </c>
      <c r="N885">
        <v>556.20000000000005</v>
      </c>
      <c r="O885">
        <v>2788</v>
      </c>
      <c r="P885" t="s">
        <v>26</v>
      </c>
      <c r="Q885" t="s">
        <v>34</v>
      </c>
      <c r="R885">
        <v>9</v>
      </c>
      <c r="S885">
        <v>3</v>
      </c>
      <c r="T885" t="s">
        <v>40</v>
      </c>
      <c r="U885">
        <v>3</v>
      </c>
      <c r="V885">
        <v>1</v>
      </c>
      <c r="W885" t="s">
        <v>37</v>
      </c>
      <c r="X885">
        <v>0</v>
      </c>
      <c r="Y885">
        <v>13</v>
      </c>
      <c r="Z885">
        <v>3</v>
      </c>
      <c r="AA885">
        <v>2</v>
      </c>
      <c r="AB885">
        <v>15</v>
      </c>
      <c r="AC885">
        <v>10</v>
      </c>
    </row>
    <row r="886" spans="1:29" x14ac:dyDescent="0.35">
      <c r="A886">
        <v>40</v>
      </c>
      <c r="B886" t="s">
        <v>32</v>
      </c>
      <c r="C886" t="s">
        <v>27</v>
      </c>
      <c r="D886" s="4">
        <v>6852</v>
      </c>
      <c r="E886">
        <v>5</v>
      </c>
      <c r="F886">
        <v>2</v>
      </c>
      <c r="G886">
        <v>4</v>
      </c>
      <c r="H886" t="s">
        <v>32</v>
      </c>
      <c r="I886">
        <v>2</v>
      </c>
      <c r="J886" t="s">
        <v>29</v>
      </c>
      <c r="K886" s="5">
        <v>0.09</v>
      </c>
      <c r="L886" s="5">
        <v>7.0000000000000007E-2</v>
      </c>
      <c r="M886" s="6">
        <v>0.03</v>
      </c>
      <c r="N886">
        <v>1370.4</v>
      </c>
      <c r="O886">
        <v>625</v>
      </c>
      <c r="P886" t="s">
        <v>26</v>
      </c>
      <c r="Q886" t="s">
        <v>27</v>
      </c>
      <c r="R886">
        <v>10</v>
      </c>
      <c r="S886">
        <v>3</v>
      </c>
      <c r="T886" t="s">
        <v>49</v>
      </c>
      <c r="U886">
        <v>2</v>
      </c>
      <c r="V886">
        <v>2</v>
      </c>
      <c r="W886" t="s">
        <v>41</v>
      </c>
      <c r="X886">
        <v>7</v>
      </c>
      <c r="Y886">
        <v>12</v>
      </c>
      <c r="Z886">
        <v>3</v>
      </c>
      <c r="AA886">
        <v>2</v>
      </c>
      <c r="AB886">
        <v>7</v>
      </c>
      <c r="AC886">
        <v>1</v>
      </c>
    </row>
    <row r="887" spans="1:29" x14ac:dyDescent="0.35">
      <c r="A887">
        <v>25</v>
      </c>
      <c r="B887" t="s">
        <v>32</v>
      </c>
      <c r="C887" t="s">
        <v>27</v>
      </c>
      <c r="D887" s="4">
        <v>4950</v>
      </c>
      <c r="E887">
        <v>4</v>
      </c>
      <c r="F887">
        <v>4</v>
      </c>
      <c r="G887">
        <v>3</v>
      </c>
      <c r="H887" t="s">
        <v>32</v>
      </c>
      <c r="I887">
        <v>3</v>
      </c>
      <c r="J887" t="s">
        <v>35</v>
      </c>
      <c r="K887" s="5">
        <v>0.15</v>
      </c>
      <c r="L887" s="5">
        <v>0.09</v>
      </c>
      <c r="M887" s="6">
        <v>0.03</v>
      </c>
      <c r="N887">
        <v>990</v>
      </c>
      <c r="O887">
        <v>1400</v>
      </c>
      <c r="P887" t="s">
        <v>26</v>
      </c>
      <c r="Q887" t="s">
        <v>27</v>
      </c>
      <c r="R887">
        <v>10</v>
      </c>
      <c r="S887">
        <v>4</v>
      </c>
      <c r="T887" t="s">
        <v>28</v>
      </c>
      <c r="U887">
        <v>3</v>
      </c>
      <c r="V887">
        <v>2</v>
      </c>
      <c r="W887" t="s">
        <v>31</v>
      </c>
      <c r="X887">
        <v>0</v>
      </c>
      <c r="Y887">
        <v>14</v>
      </c>
      <c r="Z887">
        <v>3</v>
      </c>
      <c r="AA887">
        <v>2</v>
      </c>
      <c r="AB887">
        <v>5</v>
      </c>
      <c r="AC887">
        <v>3</v>
      </c>
    </row>
    <row r="888" spans="1:29" x14ac:dyDescent="0.35">
      <c r="A888">
        <v>30</v>
      </c>
      <c r="B888" t="s">
        <v>32</v>
      </c>
      <c r="C888" t="s">
        <v>36</v>
      </c>
      <c r="D888" s="4">
        <v>3579</v>
      </c>
      <c r="E888">
        <v>11</v>
      </c>
      <c r="F888">
        <v>2</v>
      </c>
      <c r="G888">
        <v>3</v>
      </c>
      <c r="H888" t="s">
        <v>25</v>
      </c>
      <c r="I888">
        <v>4</v>
      </c>
      <c r="J888" t="s">
        <v>35</v>
      </c>
      <c r="K888" s="5">
        <v>0.13</v>
      </c>
      <c r="L888" s="5">
        <v>0.1</v>
      </c>
      <c r="M888" s="6">
        <v>6.9999999999999993E-2</v>
      </c>
      <c r="N888">
        <v>715.80000000000007</v>
      </c>
      <c r="O888">
        <v>4256</v>
      </c>
      <c r="P888" t="s">
        <v>26</v>
      </c>
      <c r="Q888" t="s">
        <v>34</v>
      </c>
      <c r="R888">
        <v>1</v>
      </c>
      <c r="S888">
        <v>3</v>
      </c>
      <c r="T888" t="s">
        <v>40</v>
      </c>
      <c r="U888">
        <v>3</v>
      </c>
      <c r="V888">
        <v>1</v>
      </c>
      <c r="W888" t="s">
        <v>37</v>
      </c>
      <c r="X888">
        <v>0</v>
      </c>
      <c r="Y888">
        <v>21</v>
      </c>
      <c r="Z888">
        <v>4</v>
      </c>
      <c r="AA888">
        <v>1</v>
      </c>
      <c r="AB888">
        <v>12</v>
      </c>
      <c r="AC888">
        <v>9</v>
      </c>
    </row>
    <row r="889" spans="1:29" x14ac:dyDescent="0.35">
      <c r="A889">
        <v>42</v>
      </c>
      <c r="B889" t="s">
        <v>32</v>
      </c>
      <c r="C889" t="s">
        <v>63</v>
      </c>
      <c r="D889" s="4">
        <v>13191</v>
      </c>
      <c r="E889">
        <v>1</v>
      </c>
      <c r="F889">
        <v>1</v>
      </c>
      <c r="G889">
        <v>3</v>
      </c>
      <c r="H889" t="s">
        <v>25</v>
      </c>
      <c r="I889">
        <v>1</v>
      </c>
      <c r="J889" t="s">
        <v>29</v>
      </c>
      <c r="K889" s="5">
        <v>0.12</v>
      </c>
      <c r="L889" s="5">
        <v>7.0000000000000007E-2</v>
      </c>
      <c r="M889" s="6">
        <v>0.03</v>
      </c>
      <c r="N889">
        <v>2638.2000000000003</v>
      </c>
      <c r="O889">
        <v>4577</v>
      </c>
      <c r="P889" t="s">
        <v>33</v>
      </c>
      <c r="Q889" t="s">
        <v>34</v>
      </c>
      <c r="R889">
        <v>26</v>
      </c>
      <c r="S889">
        <v>5</v>
      </c>
      <c r="T889" t="s">
        <v>40</v>
      </c>
      <c r="U889">
        <v>3</v>
      </c>
      <c r="V889">
        <v>3</v>
      </c>
      <c r="W889" t="s">
        <v>37</v>
      </c>
      <c r="X889">
        <v>3</v>
      </c>
      <c r="Y889">
        <v>17</v>
      </c>
      <c r="Z889">
        <v>3</v>
      </c>
      <c r="AA889">
        <v>3</v>
      </c>
      <c r="AB889">
        <v>20</v>
      </c>
      <c r="AC889">
        <v>0</v>
      </c>
    </row>
    <row r="890" spans="1:29" x14ac:dyDescent="0.35">
      <c r="A890">
        <v>35</v>
      </c>
      <c r="B890" t="s">
        <v>32</v>
      </c>
      <c r="C890" t="s">
        <v>27</v>
      </c>
      <c r="D890" s="4">
        <v>10377</v>
      </c>
      <c r="E890">
        <v>13</v>
      </c>
      <c r="F890">
        <v>4</v>
      </c>
      <c r="G890">
        <v>2</v>
      </c>
      <c r="H890" t="s">
        <v>25</v>
      </c>
      <c r="I890">
        <v>3</v>
      </c>
      <c r="J890" t="s">
        <v>29</v>
      </c>
      <c r="K890" s="5">
        <v>0.13</v>
      </c>
      <c r="L890" s="5">
        <v>0.11</v>
      </c>
      <c r="M890" s="6">
        <v>2.0000000000000004E-2</v>
      </c>
      <c r="N890">
        <v>2075.4</v>
      </c>
      <c r="O890">
        <v>2177</v>
      </c>
      <c r="P890" t="s">
        <v>44</v>
      </c>
      <c r="Q890" t="s">
        <v>27</v>
      </c>
      <c r="R890">
        <v>8</v>
      </c>
      <c r="S890">
        <v>2</v>
      </c>
      <c r="T890" t="s">
        <v>48</v>
      </c>
      <c r="U890">
        <v>2</v>
      </c>
      <c r="V890">
        <v>3</v>
      </c>
      <c r="W890" t="s">
        <v>37</v>
      </c>
      <c r="X890">
        <v>4</v>
      </c>
      <c r="Y890">
        <v>11</v>
      </c>
      <c r="Z890">
        <v>3</v>
      </c>
      <c r="AA890">
        <v>2</v>
      </c>
      <c r="AB890">
        <v>16</v>
      </c>
      <c r="AC890">
        <v>2</v>
      </c>
    </row>
    <row r="891" spans="1:29" x14ac:dyDescent="0.35">
      <c r="A891">
        <v>27</v>
      </c>
      <c r="B891" t="s">
        <v>32</v>
      </c>
      <c r="C891" t="s">
        <v>36</v>
      </c>
      <c r="D891" s="4">
        <v>2235</v>
      </c>
      <c r="E891">
        <v>9</v>
      </c>
      <c r="F891">
        <v>1</v>
      </c>
      <c r="G891">
        <v>2</v>
      </c>
      <c r="H891" t="s">
        <v>25</v>
      </c>
      <c r="I891">
        <v>1</v>
      </c>
      <c r="J891" t="s">
        <v>35</v>
      </c>
      <c r="K891" s="5">
        <v>0.08</v>
      </c>
      <c r="L891" s="5">
        <v>0.1</v>
      </c>
      <c r="M891" s="6">
        <v>-9.999999999999995E-3</v>
      </c>
      <c r="N891">
        <v>447</v>
      </c>
      <c r="O891">
        <v>1060</v>
      </c>
      <c r="P891" t="s">
        <v>26</v>
      </c>
      <c r="Q891" t="s">
        <v>34</v>
      </c>
      <c r="R891">
        <v>14</v>
      </c>
      <c r="S891">
        <v>3</v>
      </c>
      <c r="T891" t="s">
        <v>28</v>
      </c>
      <c r="U891">
        <v>3</v>
      </c>
      <c r="V891">
        <v>1</v>
      </c>
      <c r="W891" t="s">
        <v>37</v>
      </c>
      <c r="X891">
        <v>1</v>
      </c>
      <c r="Y891">
        <v>14</v>
      </c>
      <c r="Z891">
        <v>3</v>
      </c>
      <c r="AA891">
        <v>4</v>
      </c>
      <c r="AB891">
        <v>9</v>
      </c>
      <c r="AC891">
        <v>7</v>
      </c>
    </row>
    <row r="892" spans="1:29" x14ac:dyDescent="0.35">
      <c r="A892">
        <v>54</v>
      </c>
      <c r="B892" t="s">
        <v>32</v>
      </c>
      <c r="C892" t="s">
        <v>42</v>
      </c>
      <c r="D892" s="4">
        <v>10502</v>
      </c>
      <c r="E892">
        <v>5</v>
      </c>
      <c r="F892">
        <v>3</v>
      </c>
      <c r="G892">
        <v>1</v>
      </c>
      <c r="H892" t="s">
        <v>32</v>
      </c>
      <c r="I892">
        <v>4</v>
      </c>
      <c r="J892" t="s">
        <v>29</v>
      </c>
      <c r="K892" s="5">
        <v>0.15</v>
      </c>
      <c r="L892" s="5">
        <v>7.0000000000000007E-2</v>
      </c>
      <c r="M892" s="6">
        <v>0</v>
      </c>
      <c r="N892">
        <v>2100.4</v>
      </c>
      <c r="O892">
        <v>3760</v>
      </c>
      <c r="P892" t="s">
        <v>33</v>
      </c>
      <c r="Q892" t="s">
        <v>34</v>
      </c>
      <c r="R892">
        <v>1</v>
      </c>
      <c r="S892">
        <v>4</v>
      </c>
      <c r="T892" t="s">
        <v>28</v>
      </c>
      <c r="U892">
        <v>3</v>
      </c>
      <c r="V892">
        <v>3</v>
      </c>
      <c r="W892" t="s">
        <v>41</v>
      </c>
      <c r="X892">
        <v>7</v>
      </c>
      <c r="Y892">
        <v>17</v>
      </c>
      <c r="Z892">
        <v>3</v>
      </c>
      <c r="AA892">
        <v>1</v>
      </c>
      <c r="AB892">
        <v>33</v>
      </c>
      <c r="AC892">
        <v>4</v>
      </c>
    </row>
    <row r="893" spans="1:29" x14ac:dyDescent="0.35">
      <c r="A893">
        <v>44</v>
      </c>
      <c r="B893" t="s">
        <v>32</v>
      </c>
      <c r="C893" t="s">
        <v>36</v>
      </c>
      <c r="D893" s="4">
        <v>2011</v>
      </c>
      <c r="E893">
        <v>10</v>
      </c>
      <c r="F893">
        <v>4</v>
      </c>
      <c r="G893">
        <v>3</v>
      </c>
      <c r="H893" t="s">
        <v>32</v>
      </c>
      <c r="I893">
        <v>1</v>
      </c>
      <c r="J893" t="s">
        <v>29</v>
      </c>
      <c r="K893" s="5">
        <v>0.1</v>
      </c>
      <c r="L893" s="5">
        <v>0.11</v>
      </c>
      <c r="M893" s="6">
        <v>3.9999999999999994E-2</v>
      </c>
      <c r="N893">
        <v>402.20000000000005</v>
      </c>
      <c r="O893">
        <v>3399</v>
      </c>
      <c r="P893" t="s">
        <v>26</v>
      </c>
      <c r="Q893" t="s">
        <v>34</v>
      </c>
      <c r="R893">
        <v>2</v>
      </c>
      <c r="S893">
        <v>1</v>
      </c>
      <c r="T893" t="s">
        <v>28</v>
      </c>
      <c r="U893">
        <v>4</v>
      </c>
      <c r="V893">
        <v>1</v>
      </c>
      <c r="W893" t="s">
        <v>37</v>
      </c>
      <c r="X893">
        <v>1</v>
      </c>
      <c r="Y893">
        <v>13</v>
      </c>
      <c r="Z893">
        <v>3</v>
      </c>
      <c r="AA893">
        <v>4</v>
      </c>
      <c r="AB893">
        <v>10</v>
      </c>
      <c r="AC893">
        <v>5</v>
      </c>
    </row>
    <row r="894" spans="1:29" x14ac:dyDescent="0.35">
      <c r="A894">
        <v>19</v>
      </c>
      <c r="B894" t="s">
        <v>25</v>
      </c>
      <c r="C894" t="s">
        <v>36</v>
      </c>
      <c r="D894" s="4">
        <v>1859</v>
      </c>
      <c r="E894">
        <v>1</v>
      </c>
      <c r="F894">
        <v>2</v>
      </c>
      <c r="G894">
        <v>4</v>
      </c>
      <c r="H894" t="s">
        <v>25</v>
      </c>
      <c r="I894">
        <v>1</v>
      </c>
      <c r="J894" t="s">
        <v>29</v>
      </c>
      <c r="K894" s="5">
        <v>0.08</v>
      </c>
      <c r="L894" s="5">
        <v>0.08</v>
      </c>
      <c r="M894" s="6">
        <v>4.0000000000000008E-2</v>
      </c>
      <c r="N894">
        <v>371.8</v>
      </c>
      <c r="O894">
        <v>3681</v>
      </c>
      <c r="P894" t="s">
        <v>44</v>
      </c>
      <c r="Q894" t="s">
        <v>34</v>
      </c>
      <c r="R894">
        <v>10</v>
      </c>
      <c r="S894">
        <v>3</v>
      </c>
      <c r="T894" t="s">
        <v>40</v>
      </c>
      <c r="U894">
        <v>2</v>
      </c>
      <c r="V894">
        <v>1</v>
      </c>
      <c r="W894" t="s">
        <v>31</v>
      </c>
      <c r="X894">
        <v>1</v>
      </c>
      <c r="Y894">
        <v>25</v>
      </c>
      <c r="Z894">
        <v>4</v>
      </c>
      <c r="AA894">
        <v>2</v>
      </c>
      <c r="AB894">
        <v>1</v>
      </c>
      <c r="AC894">
        <v>1</v>
      </c>
    </row>
    <row r="895" spans="1:29" x14ac:dyDescent="0.35">
      <c r="A895">
        <v>29</v>
      </c>
      <c r="B895" t="s">
        <v>32</v>
      </c>
      <c r="C895" t="s">
        <v>36</v>
      </c>
      <c r="D895" s="4">
        <v>3760</v>
      </c>
      <c r="E895">
        <v>3</v>
      </c>
      <c r="F895">
        <v>4</v>
      </c>
      <c r="G895">
        <v>3</v>
      </c>
      <c r="H895" t="s">
        <v>32</v>
      </c>
      <c r="I895">
        <v>1</v>
      </c>
      <c r="J895" t="s">
        <v>29</v>
      </c>
      <c r="K895" s="5">
        <v>0.12</v>
      </c>
      <c r="L895" s="5">
        <v>0.11</v>
      </c>
      <c r="M895" s="6">
        <v>-9.999999999999995E-3</v>
      </c>
      <c r="N895">
        <v>752</v>
      </c>
      <c r="O895">
        <v>4609</v>
      </c>
      <c r="P895" t="s">
        <v>26</v>
      </c>
      <c r="Q895" t="s">
        <v>34</v>
      </c>
      <c r="R895">
        <v>1</v>
      </c>
      <c r="S895">
        <v>3</v>
      </c>
      <c r="T895" t="s">
        <v>28</v>
      </c>
      <c r="U895">
        <v>3</v>
      </c>
      <c r="V895">
        <v>1</v>
      </c>
      <c r="W895" t="s">
        <v>41</v>
      </c>
      <c r="X895">
        <v>1</v>
      </c>
      <c r="Y895">
        <v>15</v>
      </c>
      <c r="Z895">
        <v>3</v>
      </c>
      <c r="AA895">
        <v>1</v>
      </c>
      <c r="AB895">
        <v>3</v>
      </c>
      <c r="AC895">
        <v>2</v>
      </c>
    </row>
    <row r="896" spans="1:29" x14ac:dyDescent="0.35">
      <c r="A896">
        <v>54</v>
      </c>
      <c r="B896" t="s">
        <v>32</v>
      </c>
      <c r="C896" t="s">
        <v>63</v>
      </c>
      <c r="D896" s="4">
        <v>17779</v>
      </c>
      <c r="E896">
        <v>10</v>
      </c>
      <c r="F896">
        <v>4</v>
      </c>
      <c r="G896">
        <v>3</v>
      </c>
      <c r="H896" t="s">
        <v>32</v>
      </c>
      <c r="I896">
        <v>4</v>
      </c>
      <c r="J896" t="s">
        <v>35</v>
      </c>
      <c r="K896" s="5">
        <v>0.12</v>
      </c>
      <c r="L896" s="5">
        <v>7.0000000000000007E-2</v>
      </c>
      <c r="M896" s="6">
        <v>3.0000000000000013E-2</v>
      </c>
      <c r="N896">
        <v>3555.8</v>
      </c>
      <c r="O896">
        <v>4230</v>
      </c>
      <c r="P896" t="s">
        <v>26</v>
      </c>
      <c r="Q896" t="s">
        <v>34</v>
      </c>
      <c r="R896">
        <v>3</v>
      </c>
      <c r="S896">
        <v>3</v>
      </c>
      <c r="T896" t="s">
        <v>28</v>
      </c>
      <c r="U896">
        <v>3</v>
      </c>
      <c r="V896">
        <v>4</v>
      </c>
      <c r="W896" t="s">
        <v>37</v>
      </c>
      <c r="X896">
        <v>3</v>
      </c>
      <c r="Y896">
        <v>14</v>
      </c>
      <c r="Z896">
        <v>3</v>
      </c>
      <c r="AA896">
        <v>1</v>
      </c>
      <c r="AB896">
        <v>36</v>
      </c>
      <c r="AC896">
        <v>9</v>
      </c>
    </row>
    <row r="897" spans="1:29" x14ac:dyDescent="0.35">
      <c r="A897">
        <v>31</v>
      </c>
      <c r="B897" t="s">
        <v>32</v>
      </c>
      <c r="C897" t="s">
        <v>43</v>
      </c>
      <c r="D897" s="4">
        <v>6833</v>
      </c>
      <c r="E897">
        <v>6</v>
      </c>
      <c r="F897">
        <v>1</v>
      </c>
      <c r="G897">
        <v>2</v>
      </c>
      <c r="H897" t="s">
        <v>25</v>
      </c>
      <c r="I897">
        <v>3</v>
      </c>
      <c r="J897" t="s">
        <v>35</v>
      </c>
      <c r="K897" s="5">
        <v>0.13</v>
      </c>
      <c r="L897" s="5">
        <v>0.09</v>
      </c>
      <c r="M897" s="6">
        <v>1.999999999999999E-2</v>
      </c>
      <c r="N897">
        <v>1366.6000000000001</v>
      </c>
      <c r="O897">
        <v>4912</v>
      </c>
      <c r="P897" t="s">
        <v>26</v>
      </c>
      <c r="Q897" t="s">
        <v>34</v>
      </c>
      <c r="R897">
        <v>11</v>
      </c>
      <c r="S897">
        <v>2</v>
      </c>
      <c r="T897" t="s">
        <v>40</v>
      </c>
      <c r="U897">
        <v>3</v>
      </c>
      <c r="V897">
        <v>2</v>
      </c>
      <c r="W897" t="s">
        <v>37</v>
      </c>
      <c r="X897">
        <v>1</v>
      </c>
      <c r="Y897">
        <v>12</v>
      </c>
      <c r="Z897">
        <v>3</v>
      </c>
      <c r="AA897">
        <v>4</v>
      </c>
      <c r="AB897">
        <v>6</v>
      </c>
      <c r="AC897">
        <v>5</v>
      </c>
    </row>
    <row r="898" spans="1:29" x14ac:dyDescent="0.35">
      <c r="A898">
        <v>31</v>
      </c>
      <c r="B898" t="s">
        <v>32</v>
      </c>
      <c r="C898" t="s">
        <v>43</v>
      </c>
      <c r="D898" s="4">
        <v>6812</v>
      </c>
      <c r="E898">
        <v>10</v>
      </c>
      <c r="F898">
        <v>1</v>
      </c>
      <c r="G898">
        <v>3</v>
      </c>
      <c r="H898" t="s">
        <v>32</v>
      </c>
      <c r="I898">
        <v>3</v>
      </c>
      <c r="J898" t="s">
        <v>29</v>
      </c>
      <c r="K898" s="5">
        <v>0.13</v>
      </c>
      <c r="L898" s="5">
        <v>0.08</v>
      </c>
      <c r="M898" s="6">
        <v>3.0000000000000013E-2</v>
      </c>
      <c r="N898">
        <v>1362.4</v>
      </c>
      <c r="O898">
        <v>1372</v>
      </c>
      <c r="P898" t="s">
        <v>26</v>
      </c>
      <c r="Q898" t="s">
        <v>34</v>
      </c>
      <c r="R898">
        <v>24</v>
      </c>
      <c r="S898">
        <v>3</v>
      </c>
      <c r="T898" t="s">
        <v>40</v>
      </c>
      <c r="U898">
        <v>2</v>
      </c>
      <c r="V898">
        <v>2</v>
      </c>
      <c r="W898" t="s">
        <v>31</v>
      </c>
      <c r="X898">
        <v>1</v>
      </c>
      <c r="Y898">
        <v>19</v>
      </c>
      <c r="Z898">
        <v>3</v>
      </c>
      <c r="AA898">
        <v>2</v>
      </c>
      <c r="AB898">
        <v>10</v>
      </c>
      <c r="AC898">
        <v>9</v>
      </c>
    </row>
    <row r="899" spans="1:29" x14ac:dyDescent="0.35">
      <c r="A899">
        <v>59</v>
      </c>
      <c r="B899" t="s">
        <v>32</v>
      </c>
      <c r="C899" t="s">
        <v>27</v>
      </c>
      <c r="D899" s="4">
        <v>5171</v>
      </c>
      <c r="E899">
        <v>6</v>
      </c>
      <c r="F899">
        <v>4</v>
      </c>
      <c r="G899">
        <v>3</v>
      </c>
      <c r="H899" t="s">
        <v>32</v>
      </c>
      <c r="I899">
        <v>3</v>
      </c>
      <c r="J899" t="s">
        <v>29</v>
      </c>
      <c r="K899" s="5">
        <v>0.13</v>
      </c>
      <c r="L899" s="5">
        <v>0.11</v>
      </c>
      <c r="M899" s="6">
        <v>0.05</v>
      </c>
      <c r="N899">
        <v>1034.2</v>
      </c>
      <c r="O899">
        <v>1895</v>
      </c>
      <c r="P899" t="s">
        <v>26</v>
      </c>
      <c r="Q899" t="s">
        <v>27</v>
      </c>
      <c r="R899">
        <v>3</v>
      </c>
      <c r="S899">
        <v>3</v>
      </c>
      <c r="T899" t="s">
        <v>28</v>
      </c>
      <c r="U899">
        <v>2</v>
      </c>
      <c r="V899">
        <v>2</v>
      </c>
      <c r="W899" t="s">
        <v>31</v>
      </c>
      <c r="X899">
        <v>5</v>
      </c>
      <c r="Y899">
        <v>17</v>
      </c>
      <c r="Z899">
        <v>3</v>
      </c>
      <c r="AA899">
        <v>4</v>
      </c>
      <c r="AB899">
        <v>13</v>
      </c>
      <c r="AC899">
        <v>1</v>
      </c>
    </row>
    <row r="900" spans="1:29" x14ac:dyDescent="0.35">
      <c r="A900">
        <v>43</v>
      </c>
      <c r="B900" t="s">
        <v>32</v>
      </c>
      <c r="C900" t="s">
        <v>63</v>
      </c>
      <c r="D900" s="4">
        <v>19740</v>
      </c>
      <c r="E900">
        <v>8</v>
      </c>
      <c r="F900">
        <v>4</v>
      </c>
      <c r="G900">
        <v>3</v>
      </c>
      <c r="H900" t="s">
        <v>32</v>
      </c>
      <c r="I900">
        <v>3</v>
      </c>
      <c r="J900" t="s">
        <v>35</v>
      </c>
      <c r="K900" s="5">
        <v>0.11</v>
      </c>
      <c r="L900" s="5">
        <v>0.08</v>
      </c>
      <c r="M900" s="6">
        <v>2.0000000000000004E-2</v>
      </c>
      <c r="N900">
        <v>3948</v>
      </c>
      <c r="O900">
        <v>3035</v>
      </c>
      <c r="P900" t="s">
        <v>26</v>
      </c>
      <c r="Q900" t="s">
        <v>34</v>
      </c>
      <c r="R900">
        <v>3</v>
      </c>
      <c r="S900">
        <v>3</v>
      </c>
      <c r="T900" t="s">
        <v>28</v>
      </c>
      <c r="U900">
        <v>1</v>
      </c>
      <c r="V900">
        <v>5</v>
      </c>
      <c r="W900" t="s">
        <v>37</v>
      </c>
      <c r="X900">
        <v>3</v>
      </c>
      <c r="Y900">
        <v>14</v>
      </c>
      <c r="Z900">
        <v>3</v>
      </c>
      <c r="AA900">
        <v>2</v>
      </c>
      <c r="AB900">
        <v>25</v>
      </c>
      <c r="AC900">
        <v>7</v>
      </c>
    </row>
    <row r="901" spans="1:29" x14ac:dyDescent="0.35">
      <c r="A901">
        <v>49</v>
      </c>
      <c r="B901" t="s">
        <v>32</v>
      </c>
      <c r="C901" t="s">
        <v>62</v>
      </c>
      <c r="D901" s="4">
        <v>18711</v>
      </c>
      <c r="E901">
        <v>1</v>
      </c>
      <c r="F901">
        <v>3</v>
      </c>
      <c r="G901">
        <v>4</v>
      </c>
      <c r="H901" t="s">
        <v>32</v>
      </c>
      <c r="I901">
        <v>1</v>
      </c>
      <c r="J901" t="s">
        <v>35</v>
      </c>
      <c r="K901" s="5">
        <v>0.12</v>
      </c>
      <c r="L901" s="5">
        <v>7.0000000000000007E-2</v>
      </c>
      <c r="M901" s="6">
        <v>3.0000000000000013E-2</v>
      </c>
      <c r="N901">
        <v>3742.2000000000003</v>
      </c>
      <c r="O901">
        <v>4811</v>
      </c>
      <c r="P901" t="s">
        <v>26</v>
      </c>
      <c r="Q901" t="s">
        <v>34</v>
      </c>
      <c r="R901">
        <v>4</v>
      </c>
      <c r="S901">
        <v>2</v>
      </c>
      <c r="T901" t="s">
        <v>40</v>
      </c>
      <c r="U901">
        <v>2</v>
      </c>
      <c r="V901">
        <v>5</v>
      </c>
      <c r="W901" t="s">
        <v>37</v>
      </c>
      <c r="X901">
        <v>2</v>
      </c>
      <c r="Y901">
        <v>13</v>
      </c>
      <c r="Z901">
        <v>3</v>
      </c>
      <c r="AA901">
        <v>3</v>
      </c>
      <c r="AB901">
        <v>23</v>
      </c>
      <c r="AC901">
        <v>0</v>
      </c>
    </row>
    <row r="902" spans="1:29" x14ac:dyDescent="0.35">
      <c r="A902">
        <v>36</v>
      </c>
      <c r="B902" t="s">
        <v>32</v>
      </c>
      <c r="C902" t="s">
        <v>36</v>
      </c>
      <c r="D902" s="4">
        <v>3692</v>
      </c>
      <c r="E902">
        <v>11</v>
      </c>
      <c r="F902">
        <v>2</v>
      </c>
      <c r="G902">
        <v>2</v>
      </c>
      <c r="H902" t="s">
        <v>32</v>
      </c>
      <c r="I902">
        <v>3</v>
      </c>
      <c r="J902" t="s">
        <v>35</v>
      </c>
      <c r="K902" s="5">
        <v>0.08</v>
      </c>
      <c r="L902" s="5">
        <v>0.1</v>
      </c>
      <c r="M902" s="6">
        <v>0</v>
      </c>
      <c r="N902">
        <v>738.40000000000009</v>
      </c>
      <c r="O902">
        <v>3314</v>
      </c>
      <c r="P902" t="s">
        <v>33</v>
      </c>
      <c r="Q902" t="s">
        <v>34</v>
      </c>
      <c r="R902">
        <v>3</v>
      </c>
      <c r="S902">
        <v>3</v>
      </c>
      <c r="T902" t="s">
        <v>49</v>
      </c>
      <c r="U902">
        <v>3</v>
      </c>
      <c r="V902">
        <v>1</v>
      </c>
      <c r="W902" t="s">
        <v>37</v>
      </c>
      <c r="X902">
        <v>1</v>
      </c>
      <c r="Y902">
        <v>12</v>
      </c>
      <c r="Z902">
        <v>3</v>
      </c>
      <c r="AA902">
        <v>3</v>
      </c>
      <c r="AB902">
        <v>12</v>
      </c>
      <c r="AC902">
        <v>10</v>
      </c>
    </row>
    <row r="903" spans="1:29" x14ac:dyDescent="0.35">
      <c r="A903">
        <v>48</v>
      </c>
      <c r="B903" t="s">
        <v>32</v>
      </c>
      <c r="C903" t="s">
        <v>39</v>
      </c>
      <c r="D903" s="4">
        <v>2559</v>
      </c>
      <c r="E903">
        <v>1</v>
      </c>
      <c r="F903">
        <v>2</v>
      </c>
      <c r="G903">
        <v>2</v>
      </c>
      <c r="H903" t="s">
        <v>32</v>
      </c>
      <c r="I903">
        <v>4</v>
      </c>
      <c r="J903" t="s">
        <v>35</v>
      </c>
      <c r="K903" s="5">
        <v>0.14000000000000001</v>
      </c>
      <c r="L903" s="5">
        <v>0.09</v>
      </c>
      <c r="M903" s="6">
        <v>0.06</v>
      </c>
      <c r="N903">
        <v>511.8</v>
      </c>
      <c r="O903">
        <v>2730</v>
      </c>
      <c r="P903" t="s">
        <v>26</v>
      </c>
      <c r="Q903" t="s">
        <v>34</v>
      </c>
      <c r="R903">
        <v>2</v>
      </c>
      <c r="S903">
        <v>2</v>
      </c>
      <c r="T903" t="s">
        <v>49</v>
      </c>
      <c r="U903">
        <v>4</v>
      </c>
      <c r="V903">
        <v>1</v>
      </c>
      <c r="W903" t="s">
        <v>31</v>
      </c>
      <c r="X903">
        <v>5</v>
      </c>
      <c r="Y903">
        <v>11</v>
      </c>
      <c r="Z903">
        <v>3</v>
      </c>
      <c r="AA903">
        <v>3</v>
      </c>
      <c r="AB903">
        <v>7</v>
      </c>
      <c r="AC903">
        <v>0</v>
      </c>
    </row>
    <row r="904" spans="1:29" x14ac:dyDescent="0.35">
      <c r="A904">
        <v>27</v>
      </c>
      <c r="B904" t="s">
        <v>32</v>
      </c>
      <c r="C904" t="s">
        <v>36</v>
      </c>
      <c r="D904" s="4">
        <v>2517</v>
      </c>
      <c r="E904">
        <v>5</v>
      </c>
      <c r="F904">
        <v>3</v>
      </c>
      <c r="G904">
        <v>3</v>
      </c>
      <c r="H904" t="s">
        <v>32</v>
      </c>
      <c r="I904">
        <v>1</v>
      </c>
      <c r="J904" t="s">
        <v>35</v>
      </c>
      <c r="K904" s="5">
        <v>0.15</v>
      </c>
      <c r="L904" s="5">
        <v>7.0000000000000007E-2</v>
      </c>
      <c r="M904" s="6">
        <v>7.0000000000000007E-2</v>
      </c>
      <c r="N904">
        <v>503.40000000000003</v>
      </c>
      <c r="O904">
        <v>1477</v>
      </c>
      <c r="P904" t="s">
        <v>26</v>
      </c>
      <c r="Q904" t="s">
        <v>34</v>
      </c>
      <c r="R904">
        <v>4</v>
      </c>
      <c r="S904">
        <v>2</v>
      </c>
      <c r="T904" t="s">
        <v>28</v>
      </c>
      <c r="U904">
        <v>3</v>
      </c>
      <c r="V904">
        <v>1</v>
      </c>
      <c r="W904" t="s">
        <v>41</v>
      </c>
      <c r="X904">
        <v>1</v>
      </c>
      <c r="Y904">
        <v>11</v>
      </c>
      <c r="Z904">
        <v>3</v>
      </c>
      <c r="AA904">
        <v>2</v>
      </c>
      <c r="AB904">
        <v>5</v>
      </c>
      <c r="AC904">
        <v>3</v>
      </c>
    </row>
    <row r="905" spans="1:29" x14ac:dyDescent="0.35">
      <c r="A905">
        <v>29</v>
      </c>
      <c r="B905" t="s">
        <v>32</v>
      </c>
      <c r="C905" t="s">
        <v>43</v>
      </c>
      <c r="D905" s="4">
        <v>6623</v>
      </c>
      <c r="E905">
        <v>6</v>
      </c>
      <c r="F905">
        <v>4</v>
      </c>
      <c r="G905">
        <v>3</v>
      </c>
      <c r="H905" t="s">
        <v>25</v>
      </c>
      <c r="I905">
        <v>3</v>
      </c>
      <c r="J905" t="s">
        <v>35</v>
      </c>
      <c r="K905" s="5">
        <v>0.11</v>
      </c>
      <c r="L905" s="5">
        <v>0.08</v>
      </c>
      <c r="M905" s="6">
        <v>4.0000000000000008E-2</v>
      </c>
      <c r="N905">
        <v>1324.6000000000001</v>
      </c>
      <c r="O905">
        <v>2150</v>
      </c>
      <c r="P905" t="s">
        <v>26</v>
      </c>
      <c r="Q905" t="s">
        <v>34</v>
      </c>
      <c r="R905">
        <v>7</v>
      </c>
      <c r="S905">
        <v>3</v>
      </c>
      <c r="T905" t="s">
        <v>28</v>
      </c>
      <c r="U905">
        <v>3</v>
      </c>
      <c r="V905">
        <v>2</v>
      </c>
      <c r="W905" t="s">
        <v>41</v>
      </c>
      <c r="X905">
        <v>1</v>
      </c>
      <c r="Y905">
        <v>11</v>
      </c>
      <c r="Z905">
        <v>3</v>
      </c>
      <c r="AA905">
        <v>2</v>
      </c>
      <c r="AB905">
        <v>6</v>
      </c>
      <c r="AC905">
        <v>0</v>
      </c>
    </row>
    <row r="906" spans="1:29" x14ac:dyDescent="0.35">
      <c r="A906">
        <v>48</v>
      </c>
      <c r="B906" t="s">
        <v>32</v>
      </c>
      <c r="C906" t="s">
        <v>63</v>
      </c>
      <c r="D906" s="4">
        <v>18265</v>
      </c>
      <c r="E906">
        <v>1</v>
      </c>
      <c r="F906">
        <v>4</v>
      </c>
      <c r="G906">
        <v>4</v>
      </c>
      <c r="H906" t="s">
        <v>32</v>
      </c>
      <c r="I906">
        <v>4</v>
      </c>
      <c r="J906" t="s">
        <v>35</v>
      </c>
      <c r="K906" s="5">
        <v>0.14000000000000001</v>
      </c>
      <c r="L906" s="5">
        <v>0.1</v>
      </c>
      <c r="M906" s="6">
        <v>-9.999999999999995E-3</v>
      </c>
      <c r="N906">
        <v>3653</v>
      </c>
      <c r="O906">
        <v>4283</v>
      </c>
      <c r="P906" t="s">
        <v>26</v>
      </c>
      <c r="Q906" t="s">
        <v>34</v>
      </c>
      <c r="R906">
        <v>1</v>
      </c>
      <c r="S906">
        <v>3</v>
      </c>
      <c r="T906" t="s">
        <v>28</v>
      </c>
      <c r="U906">
        <v>2</v>
      </c>
      <c r="V906">
        <v>5</v>
      </c>
      <c r="W906" t="s">
        <v>31</v>
      </c>
      <c r="X906">
        <v>6</v>
      </c>
      <c r="Y906">
        <v>12</v>
      </c>
      <c r="Z906">
        <v>3</v>
      </c>
      <c r="AA906">
        <v>3</v>
      </c>
      <c r="AB906">
        <v>25</v>
      </c>
      <c r="AC906">
        <v>0</v>
      </c>
    </row>
    <row r="907" spans="1:29" x14ac:dyDescent="0.35">
      <c r="A907">
        <v>29</v>
      </c>
      <c r="B907" t="s">
        <v>32</v>
      </c>
      <c r="C907" t="s">
        <v>63</v>
      </c>
      <c r="D907" s="4">
        <v>16124</v>
      </c>
      <c r="E907">
        <v>7</v>
      </c>
      <c r="F907">
        <v>4</v>
      </c>
      <c r="G907">
        <v>2</v>
      </c>
      <c r="H907" t="s">
        <v>32</v>
      </c>
      <c r="I907">
        <v>4</v>
      </c>
      <c r="J907" t="s">
        <v>29</v>
      </c>
      <c r="K907" s="5">
        <v>0.13</v>
      </c>
      <c r="L907" s="5">
        <v>7.0000000000000007E-2</v>
      </c>
      <c r="M907" s="6">
        <v>3.9999999999999994E-2</v>
      </c>
      <c r="N907">
        <v>3224.8</v>
      </c>
      <c r="O907">
        <v>1304</v>
      </c>
      <c r="P907" t="s">
        <v>26</v>
      </c>
      <c r="Q907" t="s">
        <v>34</v>
      </c>
      <c r="R907">
        <v>1</v>
      </c>
      <c r="S907">
        <v>3</v>
      </c>
      <c r="T907" t="s">
        <v>28</v>
      </c>
      <c r="U907">
        <v>2</v>
      </c>
      <c r="V907">
        <v>4</v>
      </c>
      <c r="W907" t="s">
        <v>41</v>
      </c>
      <c r="X907">
        <v>3</v>
      </c>
      <c r="Y907">
        <v>14</v>
      </c>
      <c r="Z907">
        <v>3</v>
      </c>
      <c r="AA907">
        <v>2</v>
      </c>
      <c r="AB907">
        <v>9</v>
      </c>
      <c r="AC907">
        <v>7</v>
      </c>
    </row>
    <row r="908" spans="1:29" x14ac:dyDescent="0.35">
      <c r="A908">
        <v>34</v>
      </c>
      <c r="B908" t="s">
        <v>32</v>
      </c>
      <c r="C908" t="s">
        <v>36</v>
      </c>
      <c r="D908" s="4">
        <v>2585</v>
      </c>
      <c r="E908">
        <v>1</v>
      </c>
      <c r="F908">
        <v>3</v>
      </c>
      <c r="G908">
        <v>2</v>
      </c>
      <c r="H908" t="s">
        <v>32</v>
      </c>
      <c r="I908">
        <v>3</v>
      </c>
      <c r="J908" t="s">
        <v>29</v>
      </c>
      <c r="K908" s="5">
        <v>0.08</v>
      </c>
      <c r="L908" s="5">
        <v>7.0000000000000007E-2</v>
      </c>
      <c r="M908" s="6">
        <v>-9.999999999999995E-3</v>
      </c>
      <c r="N908">
        <v>517</v>
      </c>
      <c r="O908">
        <v>2120</v>
      </c>
      <c r="P908" t="s">
        <v>26</v>
      </c>
      <c r="Q908" t="s">
        <v>34</v>
      </c>
      <c r="R908">
        <v>20</v>
      </c>
      <c r="S908">
        <v>3</v>
      </c>
      <c r="T908" t="s">
        <v>49</v>
      </c>
      <c r="U908">
        <v>4</v>
      </c>
      <c r="V908">
        <v>1</v>
      </c>
      <c r="W908" t="s">
        <v>37</v>
      </c>
      <c r="X908">
        <v>0</v>
      </c>
      <c r="Y908">
        <v>17</v>
      </c>
      <c r="Z908">
        <v>3</v>
      </c>
      <c r="AA908">
        <v>4</v>
      </c>
      <c r="AB908">
        <v>2</v>
      </c>
      <c r="AC908">
        <v>0</v>
      </c>
    </row>
    <row r="909" spans="1:29" x14ac:dyDescent="0.35">
      <c r="A909">
        <v>44</v>
      </c>
      <c r="B909" t="s">
        <v>32</v>
      </c>
      <c r="C909" t="s">
        <v>62</v>
      </c>
      <c r="D909" s="4">
        <v>18213</v>
      </c>
      <c r="E909">
        <v>22</v>
      </c>
      <c r="F909">
        <v>2</v>
      </c>
      <c r="G909">
        <v>3</v>
      </c>
      <c r="H909" t="s">
        <v>32</v>
      </c>
      <c r="I909">
        <v>2</v>
      </c>
      <c r="J909" t="s">
        <v>35</v>
      </c>
      <c r="K909" s="5">
        <v>0.13</v>
      </c>
      <c r="L909" s="5">
        <v>0.11</v>
      </c>
      <c r="M909" s="6">
        <v>0</v>
      </c>
      <c r="N909">
        <v>3642.6000000000004</v>
      </c>
      <c r="O909">
        <v>2761</v>
      </c>
      <c r="P909" t="s">
        <v>26</v>
      </c>
      <c r="Q909" t="s">
        <v>27</v>
      </c>
      <c r="R909">
        <v>5</v>
      </c>
      <c r="S909">
        <v>3</v>
      </c>
      <c r="T909" t="s">
        <v>48</v>
      </c>
      <c r="U909">
        <v>3</v>
      </c>
      <c r="V909">
        <v>5</v>
      </c>
      <c r="W909" t="s">
        <v>37</v>
      </c>
      <c r="X909">
        <v>7</v>
      </c>
      <c r="Y909">
        <v>11</v>
      </c>
      <c r="Z909">
        <v>3</v>
      </c>
      <c r="AA909">
        <v>3</v>
      </c>
      <c r="AB909">
        <v>26</v>
      </c>
      <c r="AC909">
        <v>9</v>
      </c>
    </row>
    <row r="910" spans="1:29" x14ac:dyDescent="0.35">
      <c r="A910">
        <v>33</v>
      </c>
      <c r="B910" t="s">
        <v>32</v>
      </c>
      <c r="C910" t="s">
        <v>27</v>
      </c>
      <c r="D910" s="4">
        <v>8380</v>
      </c>
      <c r="E910">
        <v>9</v>
      </c>
      <c r="F910">
        <v>3</v>
      </c>
      <c r="G910">
        <v>3</v>
      </c>
      <c r="H910" t="s">
        <v>25</v>
      </c>
      <c r="I910">
        <v>4</v>
      </c>
      <c r="J910" t="s">
        <v>35</v>
      </c>
      <c r="K910" s="5">
        <v>0.11</v>
      </c>
      <c r="L910" s="5">
        <v>0.1</v>
      </c>
      <c r="M910" s="6">
        <v>-1.0000000000000009E-2</v>
      </c>
      <c r="N910">
        <v>1676</v>
      </c>
      <c r="O910">
        <v>3748</v>
      </c>
      <c r="P910" t="s">
        <v>26</v>
      </c>
      <c r="Q910" t="s">
        <v>27</v>
      </c>
      <c r="R910">
        <v>10</v>
      </c>
      <c r="S910">
        <v>5</v>
      </c>
      <c r="T910" t="s">
        <v>48</v>
      </c>
      <c r="U910">
        <v>4</v>
      </c>
      <c r="V910">
        <v>3</v>
      </c>
      <c r="W910" t="s">
        <v>41</v>
      </c>
      <c r="X910">
        <v>0</v>
      </c>
      <c r="Y910">
        <v>14</v>
      </c>
      <c r="Z910">
        <v>3</v>
      </c>
      <c r="AA910">
        <v>4</v>
      </c>
      <c r="AB910">
        <v>10</v>
      </c>
      <c r="AC910">
        <v>8</v>
      </c>
    </row>
    <row r="911" spans="1:29" x14ac:dyDescent="0.35">
      <c r="A911">
        <v>19</v>
      </c>
      <c r="B911" t="s">
        <v>32</v>
      </c>
      <c r="C911" t="s">
        <v>36</v>
      </c>
      <c r="D911" s="4">
        <v>2994</v>
      </c>
      <c r="E911">
        <v>1</v>
      </c>
      <c r="F911">
        <v>4</v>
      </c>
      <c r="G911">
        <v>3</v>
      </c>
      <c r="H911" t="s">
        <v>25</v>
      </c>
      <c r="I911">
        <v>2</v>
      </c>
      <c r="J911" t="s">
        <v>29</v>
      </c>
      <c r="K911" s="5">
        <v>0.11</v>
      </c>
      <c r="L911" s="5">
        <v>0.11</v>
      </c>
      <c r="M911" s="6">
        <v>0.03</v>
      </c>
      <c r="N911">
        <v>598.80000000000007</v>
      </c>
      <c r="O911">
        <v>2930</v>
      </c>
      <c r="P911" t="s">
        <v>26</v>
      </c>
      <c r="Q911" t="s">
        <v>34</v>
      </c>
      <c r="R911">
        <v>25</v>
      </c>
      <c r="S911">
        <v>3</v>
      </c>
      <c r="T911" t="s">
        <v>28</v>
      </c>
      <c r="U911">
        <v>4</v>
      </c>
      <c r="V911">
        <v>1</v>
      </c>
      <c r="W911" t="s">
        <v>31</v>
      </c>
      <c r="X911">
        <v>1</v>
      </c>
      <c r="Y911">
        <v>12</v>
      </c>
      <c r="Z911">
        <v>3</v>
      </c>
      <c r="AA911">
        <v>4</v>
      </c>
      <c r="AB911">
        <v>1</v>
      </c>
      <c r="AC911">
        <v>0</v>
      </c>
    </row>
    <row r="912" spans="1:29" x14ac:dyDescent="0.35">
      <c r="A912">
        <v>23</v>
      </c>
      <c r="B912" t="s">
        <v>32</v>
      </c>
      <c r="C912" t="s">
        <v>36</v>
      </c>
      <c r="D912" s="4">
        <v>1223</v>
      </c>
      <c r="E912">
        <v>1</v>
      </c>
      <c r="F912">
        <v>3</v>
      </c>
      <c r="G912">
        <v>3</v>
      </c>
      <c r="H912" t="s">
        <v>32</v>
      </c>
      <c r="I912">
        <v>4</v>
      </c>
      <c r="J912" t="s">
        <v>35</v>
      </c>
      <c r="K912" s="5">
        <v>0.13</v>
      </c>
      <c r="L912" s="5">
        <v>0.08</v>
      </c>
      <c r="M912" s="6">
        <v>0</v>
      </c>
      <c r="N912">
        <v>244.60000000000002</v>
      </c>
      <c r="O912">
        <v>966</v>
      </c>
      <c r="P912" t="s">
        <v>26</v>
      </c>
      <c r="Q912" t="s">
        <v>34</v>
      </c>
      <c r="R912">
        <v>1</v>
      </c>
      <c r="S912">
        <v>2</v>
      </c>
      <c r="T912" t="s">
        <v>28</v>
      </c>
      <c r="U912">
        <v>3</v>
      </c>
      <c r="V912">
        <v>1</v>
      </c>
      <c r="W912" t="s">
        <v>37</v>
      </c>
      <c r="X912">
        <v>1</v>
      </c>
      <c r="Y912">
        <v>22</v>
      </c>
      <c r="Z912">
        <v>4</v>
      </c>
      <c r="AA912">
        <v>4</v>
      </c>
      <c r="AB912">
        <v>1</v>
      </c>
      <c r="AC912">
        <v>0</v>
      </c>
    </row>
    <row r="913" spans="1:29" x14ac:dyDescent="0.35">
      <c r="A913">
        <v>25</v>
      </c>
      <c r="B913" t="s">
        <v>25</v>
      </c>
      <c r="C913" t="s">
        <v>46</v>
      </c>
      <c r="D913" s="4">
        <v>1118</v>
      </c>
      <c r="E913">
        <v>1</v>
      </c>
      <c r="F913">
        <v>4</v>
      </c>
      <c r="G913">
        <v>3</v>
      </c>
      <c r="H913" t="s">
        <v>25</v>
      </c>
      <c r="I913">
        <v>3</v>
      </c>
      <c r="J913" t="s">
        <v>35</v>
      </c>
      <c r="K913" s="5">
        <v>0.13</v>
      </c>
      <c r="L913" s="5">
        <v>0.09</v>
      </c>
      <c r="M913" s="6">
        <v>7.0000000000000007E-2</v>
      </c>
      <c r="N913">
        <v>223.60000000000002</v>
      </c>
      <c r="O913">
        <v>972</v>
      </c>
      <c r="P913" t="s">
        <v>33</v>
      </c>
      <c r="Q913" t="s">
        <v>27</v>
      </c>
      <c r="R913">
        <v>24</v>
      </c>
      <c r="S913">
        <v>1</v>
      </c>
      <c r="T913" t="s">
        <v>28</v>
      </c>
      <c r="U913">
        <v>1</v>
      </c>
      <c r="V913">
        <v>1</v>
      </c>
      <c r="W913" t="s">
        <v>31</v>
      </c>
      <c r="X913">
        <v>1</v>
      </c>
      <c r="Y913">
        <v>14</v>
      </c>
      <c r="Z913">
        <v>3</v>
      </c>
      <c r="AA913">
        <v>4</v>
      </c>
      <c r="AB913">
        <v>1</v>
      </c>
      <c r="AC913">
        <v>0</v>
      </c>
    </row>
    <row r="914" spans="1:29" x14ac:dyDescent="0.35">
      <c r="A914">
        <v>26</v>
      </c>
      <c r="B914" t="s">
        <v>32</v>
      </c>
      <c r="C914" t="s">
        <v>36</v>
      </c>
      <c r="D914" s="4">
        <v>2875</v>
      </c>
      <c r="E914">
        <v>8</v>
      </c>
      <c r="F914">
        <v>4</v>
      </c>
      <c r="G914">
        <v>2</v>
      </c>
      <c r="H914" t="s">
        <v>25</v>
      </c>
      <c r="I914">
        <v>3</v>
      </c>
      <c r="J914" t="s">
        <v>35</v>
      </c>
      <c r="K914" s="5">
        <v>0.14000000000000001</v>
      </c>
      <c r="L914" s="5">
        <v>7.0000000000000007E-2</v>
      </c>
      <c r="M914" s="6">
        <v>9.999999999999995E-3</v>
      </c>
      <c r="N914">
        <v>575</v>
      </c>
      <c r="O914">
        <v>1328</v>
      </c>
      <c r="P914" t="s">
        <v>26</v>
      </c>
      <c r="Q914" t="s">
        <v>34</v>
      </c>
      <c r="R914">
        <v>4</v>
      </c>
      <c r="S914">
        <v>2</v>
      </c>
      <c r="T914" t="s">
        <v>28</v>
      </c>
      <c r="U914">
        <v>3</v>
      </c>
      <c r="V914">
        <v>1</v>
      </c>
      <c r="W914" t="s">
        <v>31</v>
      </c>
      <c r="X914">
        <v>1</v>
      </c>
      <c r="Y914">
        <v>20</v>
      </c>
      <c r="Z914">
        <v>4</v>
      </c>
      <c r="AA914">
        <v>2</v>
      </c>
      <c r="AB914">
        <v>8</v>
      </c>
      <c r="AC914">
        <v>5</v>
      </c>
    </row>
    <row r="915" spans="1:29" x14ac:dyDescent="0.35">
      <c r="A915">
        <v>45</v>
      </c>
      <c r="B915" t="s">
        <v>25</v>
      </c>
      <c r="C915" t="s">
        <v>62</v>
      </c>
      <c r="D915" s="4">
        <v>18824</v>
      </c>
      <c r="E915">
        <v>24</v>
      </c>
      <c r="F915">
        <v>2</v>
      </c>
      <c r="G915">
        <v>3</v>
      </c>
      <c r="H915" t="s">
        <v>25</v>
      </c>
      <c r="I915">
        <v>1</v>
      </c>
      <c r="J915" t="s">
        <v>29</v>
      </c>
      <c r="K915" s="5">
        <v>0.13</v>
      </c>
      <c r="L915" s="5">
        <v>0.11</v>
      </c>
      <c r="M915" s="6">
        <v>0.03</v>
      </c>
      <c r="N915">
        <v>3764.8</v>
      </c>
      <c r="O915">
        <v>1677</v>
      </c>
      <c r="P915" t="s">
        <v>26</v>
      </c>
      <c r="Q915" t="s">
        <v>27</v>
      </c>
      <c r="R915">
        <v>2</v>
      </c>
      <c r="S915">
        <v>3</v>
      </c>
      <c r="T915" t="s">
        <v>48</v>
      </c>
      <c r="U915">
        <v>1</v>
      </c>
      <c r="V915">
        <v>5</v>
      </c>
      <c r="W915" t="s">
        <v>31</v>
      </c>
      <c r="X915">
        <v>2</v>
      </c>
      <c r="Y915">
        <v>16</v>
      </c>
      <c r="Z915">
        <v>3</v>
      </c>
      <c r="AA915">
        <v>1</v>
      </c>
      <c r="AB915">
        <v>26</v>
      </c>
      <c r="AC915">
        <v>10</v>
      </c>
    </row>
    <row r="916" spans="1:29" x14ac:dyDescent="0.35">
      <c r="A916">
        <v>55</v>
      </c>
      <c r="B916" t="s">
        <v>32</v>
      </c>
      <c r="C916" t="s">
        <v>43</v>
      </c>
      <c r="D916" s="4">
        <v>13577</v>
      </c>
      <c r="E916">
        <v>33</v>
      </c>
      <c r="F916">
        <v>2</v>
      </c>
      <c r="G916">
        <v>3</v>
      </c>
      <c r="H916" t="s">
        <v>25</v>
      </c>
      <c r="I916">
        <v>4</v>
      </c>
      <c r="J916" t="s">
        <v>35</v>
      </c>
      <c r="K916" s="5">
        <v>0.12</v>
      </c>
      <c r="L916" s="5">
        <v>0.11</v>
      </c>
      <c r="M916" s="6">
        <v>9.999999999999995E-3</v>
      </c>
      <c r="N916">
        <v>2715.4</v>
      </c>
      <c r="O916">
        <v>3510</v>
      </c>
      <c r="P916" t="s">
        <v>44</v>
      </c>
      <c r="Q916" t="s">
        <v>34</v>
      </c>
      <c r="R916">
        <v>8</v>
      </c>
      <c r="S916">
        <v>1</v>
      </c>
      <c r="T916" t="s">
        <v>40</v>
      </c>
      <c r="U916">
        <v>2</v>
      </c>
      <c r="V916">
        <v>4</v>
      </c>
      <c r="W916" t="s">
        <v>41</v>
      </c>
      <c r="X916">
        <v>1</v>
      </c>
      <c r="Y916">
        <v>15</v>
      </c>
      <c r="Z916">
        <v>3</v>
      </c>
      <c r="AA916">
        <v>4</v>
      </c>
      <c r="AB916">
        <v>34</v>
      </c>
      <c r="AC916">
        <v>9</v>
      </c>
    </row>
    <row r="917" spans="1:29" x14ac:dyDescent="0.35">
      <c r="A917">
        <v>21</v>
      </c>
      <c r="B917" t="s">
        <v>25</v>
      </c>
      <c r="C917" t="s">
        <v>39</v>
      </c>
      <c r="D917" s="4">
        <v>2625</v>
      </c>
      <c r="E917">
        <v>2</v>
      </c>
      <c r="F917">
        <v>3</v>
      </c>
      <c r="G917">
        <v>1</v>
      </c>
      <c r="H917" t="s">
        <v>32</v>
      </c>
      <c r="I917">
        <v>1</v>
      </c>
      <c r="J917" t="s">
        <v>29</v>
      </c>
      <c r="K917" s="5">
        <v>0.09</v>
      </c>
      <c r="L917" s="5">
        <v>7.0000000000000007E-2</v>
      </c>
      <c r="M917" s="6">
        <v>9.999999999999995E-3</v>
      </c>
      <c r="N917">
        <v>525</v>
      </c>
      <c r="O917">
        <v>4686</v>
      </c>
      <c r="P917" t="s">
        <v>33</v>
      </c>
      <c r="Q917" t="s">
        <v>34</v>
      </c>
      <c r="R917">
        <v>10</v>
      </c>
      <c r="S917">
        <v>2</v>
      </c>
      <c r="T917" t="s">
        <v>28</v>
      </c>
      <c r="U917">
        <v>2</v>
      </c>
      <c r="V917">
        <v>1</v>
      </c>
      <c r="W917" t="s">
        <v>31</v>
      </c>
      <c r="X917">
        <v>1</v>
      </c>
      <c r="Y917">
        <v>20</v>
      </c>
      <c r="Z917">
        <v>4</v>
      </c>
      <c r="AA917">
        <v>3</v>
      </c>
      <c r="AB917">
        <v>2</v>
      </c>
      <c r="AC917">
        <v>2</v>
      </c>
    </row>
    <row r="918" spans="1:29" x14ac:dyDescent="0.35">
      <c r="A918">
        <v>46</v>
      </c>
      <c r="B918" t="s">
        <v>32</v>
      </c>
      <c r="C918" t="s">
        <v>62</v>
      </c>
      <c r="D918" s="4">
        <v>18789</v>
      </c>
      <c r="E918">
        <v>11</v>
      </c>
      <c r="F918">
        <v>2</v>
      </c>
      <c r="G918">
        <v>3</v>
      </c>
      <c r="H918" t="s">
        <v>32</v>
      </c>
      <c r="I918">
        <v>4</v>
      </c>
      <c r="J918" t="s">
        <v>29</v>
      </c>
      <c r="K918" s="5">
        <v>0.09</v>
      </c>
      <c r="L918" s="5">
        <v>0.1</v>
      </c>
      <c r="M918" s="6">
        <v>9.999999999999995E-3</v>
      </c>
      <c r="N918">
        <v>3757.8</v>
      </c>
      <c r="O918">
        <v>2714</v>
      </c>
      <c r="P918" t="s">
        <v>26</v>
      </c>
      <c r="Q918" t="s">
        <v>27</v>
      </c>
      <c r="R918">
        <v>4</v>
      </c>
      <c r="S918">
        <v>2</v>
      </c>
      <c r="T918" t="s">
        <v>48</v>
      </c>
      <c r="U918">
        <v>2</v>
      </c>
      <c r="V918">
        <v>5</v>
      </c>
      <c r="W918" t="s">
        <v>37</v>
      </c>
      <c r="X918">
        <v>2</v>
      </c>
      <c r="Y918">
        <v>14</v>
      </c>
      <c r="Z918">
        <v>3</v>
      </c>
      <c r="AA918">
        <v>3</v>
      </c>
      <c r="AB918">
        <v>26</v>
      </c>
      <c r="AC918">
        <v>4</v>
      </c>
    </row>
    <row r="919" spans="1:29" x14ac:dyDescent="0.35">
      <c r="A919">
        <v>34</v>
      </c>
      <c r="B919" t="s">
        <v>32</v>
      </c>
      <c r="C919" t="s">
        <v>27</v>
      </c>
      <c r="D919" s="4">
        <v>4538</v>
      </c>
      <c r="E919">
        <v>3</v>
      </c>
      <c r="F919">
        <v>1</v>
      </c>
      <c r="G919">
        <v>3</v>
      </c>
      <c r="H919" t="s">
        <v>25</v>
      </c>
      <c r="I919">
        <v>3</v>
      </c>
      <c r="J919" t="s">
        <v>29</v>
      </c>
      <c r="K919" s="5">
        <v>0.15</v>
      </c>
      <c r="L919" s="5">
        <v>7.0000000000000007E-2</v>
      </c>
      <c r="M919" s="6">
        <v>7.9999999999999988E-2</v>
      </c>
      <c r="N919">
        <v>907.6</v>
      </c>
      <c r="O919">
        <v>1910</v>
      </c>
      <c r="P919" t="s">
        <v>26</v>
      </c>
      <c r="Q919" t="s">
        <v>27</v>
      </c>
      <c r="R919">
        <v>2</v>
      </c>
      <c r="S919">
        <v>3</v>
      </c>
      <c r="T919" t="s">
        <v>48</v>
      </c>
      <c r="U919">
        <v>3</v>
      </c>
      <c r="V919">
        <v>2</v>
      </c>
      <c r="W919" t="s">
        <v>31</v>
      </c>
      <c r="X919">
        <v>0</v>
      </c>
      <c r="Y919">
        <v>12</v>
      </c>
      <c r="Z919">
        <v>3</v>
      </c>
      <c r="AA919">
        <v>4</v>
      </c>
      <c r="AB919">
        <v>4</v>
      </c>
      <c r="AC919">
        <v>2</v>
      </c>
    </row>
    <row r="920" spans="1:29" x14ac:dyDescent="0.35">
      <c r="A920">
        <v>51</v>
      </c>
      <c r="B920" t="s">
        <v>32</v>
      </c>
      <c r="C920" t="s">
        <v>62</v>
      </c>
      <c r="D920" s="4">
        <v>19847</v>
      </c>
      <c r="E920">
        <v>29</v>
      </c>
      <c r="F920">
        <v>2</v>
      </c>
      <c r="G920">
        <v>2</v>
      </c>
      <c r="H920" t="s">
        <v>25</v>
      </c>
      <c r="I920">
        <v>4</v>
      </c>
      <c r="J920" t="s">
        <v>35</v>
      </c>
      <c r="K920" s="5">
        <v>0.14000000000000001</v>
      </c>
      <c r="L920" s="5">
        <v>0.08</v>
      </c>
      <c r="M920" s="6">
        <v>0</v>
      </c>
      <c r="N920">
        <v>3969.4</v>
      </c>
      <c r="O920">
        <v>995</v>
      </c>
      <c r="P920" t="s">
        <v>33</v>
      </c>
      <c r="Q920" t="s">
        <v>27</v>
      </c>
      <c r="R920">
        <v>9</v>
      </c>
      <c r="S920">
        <v>3</v>
      </c>
      <c r="T920" t="s">
        <v>28</v>
      </c>
      <c r="U920">
        <v>3</v>
      </c>
      <c r="V920">
        <v>5</v>
      </c>
      <c r="W920" t="s">
        <v>41</v>
      </c>
      <c r="X920">
        <v>4</v>
      </c>
      <c r="Y920">
        <v>24</v>
      </c>
      <c r="Z920">
        <v>4</v>
      </c>
      <c r="AA920">
        <v>1</v>
      </c>
      <c r="AB920">
        <v>31</v>
      </c>
      <c r="AC920">
        <v>10</v>
      </c>
    </row>
    <row r="921" spans="1:29" x14ac:dyDescent="0.35">
      <c r="A921">
        <v>59</v>
      </c>
      <c r="B921" t="s">
        <v>32</v>
      </c>
      <c r="C921" t="s">
        <v>42</v>
      </c>
      <c r="D921" s="4">
        <v>10512</v>
      </c>
      <c r="E921">
        <v>9</v>
      </c>
      <c r="F921">
        <v>4</v>
      </c>
      <c r="G921">
        <v>2</v>
      </c>
      <c r="H921" t="s">
        <v>32</v>
      </c>
      <c r="I921">
        <v>4</v>
      </c>
      <c r="J921" t="s">
        <v>35</v>
      </c>
      <c r="K921" s="5">
        <v>0.15</v>
      </c>
      <c r="L921" s="5">
        <v>0.1</v>
      </c>
      <c r="M921" s="6">
        <v>2.0000000000000004E-2</v>
      </c>
      <c r="N921">
        <v>2102.4</v>
      </c>
      <c r="O921">
        <v>1324</v>
      </c>
      <c r="P921" t="s">
        <v>26</v>
      </c>
      <c r="Q921" t="s">
        <v>34</v>
      </c>
      <c r="R921">
        <v>18</v>
      </c>
      <c r="S921">
        <v>4</v>
      </c>
      <c r="T921" t="s">
        <v>40</v>
      </c>
      <c r="U921">
        <v>3</v>
      </c>
      <c r="V921">
        <v>3</v>
      </c>
      <c r="W921" t="s">
        <v>31</v>
      </c>
      <c r="X921">
        <v>6</v>
      </c>
      <c r="Y921">
        <v>12</v>
      </c>
      <c r="Z921">
        <v>3</v>
      </c>
      <c r="AA921">
        <v>4</v>
      </c>
      <c r="AB921">
        <v>25</v>
      </c>
      <c r="AC921">
        <v>7</v>
      </c>
    </row>
    <row r="922" spans="1:29" x14ac:dyDescent="0.35">
      <c r="A922">
        <v>34</v>
      </c>
      <c r="B922" t="s">
        <v>32</v>
      </c>
      <c r="C922" t="s">
        <v>39</v>
      </c>
      <c r="D922" s="4">
        <v>4444</v>
      </c>
      <c r="E922">
        <v>11</v>
      </c>
      <c r="F922">
        <v>2</v>
      </c>
      <c r="G922">
        <v>4</v>
      </c>
      <c r="H922" t="s">
        <v>32</v>
      </c>
      <c r="I922">
        <v>3</v>
      </c>
      <c r="J922" t="s">
        <v>29</v>
      </c>
      <c r="K922" s="5">
        <v>0.14000000000000001</v>
      </c>
      <c r="L922" s="5">
        <v>0.11</v>
      </c>
      <c r="M922" s="6">
        <v>1.999999999999999E-2</v>
      </c>
      <c r="N922">
        <v>888.80000000000007</v>
      </c>
      <c r="O922">
        <v>1466</v>
      </c>
      <c r="P922" t="s">
        <v>33</v>
      </c>
      <c r="Q922" t="s">
        <v>34</v>
      </c>
      <c r="R922">
        <v>19</v>
      </c>
      <c r="S922">
        <v>3</v>
      </c>
      <c r="T922" t="s">
        <v>40</v>
      </c>
      <c r="U922">
        <v>3</v>
      </c>
      <c r="V922">
        <v>2</v>
      </c>
      <c r="W922" t="s">
        <v>41</v>
      </c>
      <c r="X922">
        <v>4</v>
      </c>
      <c r="Y922">
        <v>13</v>
      </c>
      <c r="Z922">
        <v>3</v>
      </c>
      <c r="AA922">
        <v>3</v>
      </c>
      <c r="AB922">
        <v>15</v>
      </c>
      <c r="AC922">
        <v>8</v>
      </c>
    </row>
    <row r="923" spans="1:29" x14ac:dyDescent="0.35">
      <c r="A923">
        <v>28</v>
      </c>
      <c r="B923" t="s">
        <v>32</v>
      </c>
      <c r="C923" t="s">
        <v>39</v>
      </c>
      <c r="D923" s="4">
        <v>2154</v>
      </c>
      <c r="E923">
        <v>4</v>
      </c>
      <c r="F923">
        <v>3</v>
      </c>
      <c r="G923">
        <v>2</v>
      </c>
      <c r="H923" t="s">
        <v>25</v>
      </c>
      <c r="I923">
        <v>4</v>
      </c>
      <c r="J923" t="s">
        <v>35</v>
      </c>
      <c r="K923" s="5">
        <v>0.15</v>
      </c>
      <c r="L923" s="5">
        <v>0.09</v>
      </c>
      <c r="M923" s="6">
        <v>4.9999999999999989E-2</v>
      </c>
      <c r="N923">
        <v>430.8</v>
      </c>
      <c r="O923">
        <v>4123</v>
      </c>
      <c r="P923" t="s">
        <v>33</v>
      </c>
      <c r="Q923" t="s">
        <v>34</v>
      </c>
      <c r="R923">
        <v>1</v>
      </c>
      <c r="S923">
        <v>4</v>
      </c>
      <c r="T923" t="s">
        <v>40</v>
      </c>
      <c r="U923">
        <v>3</v>
      </c>
      <c r="V923">
        <v>1</v>
      </c>
      <c r="W923" t="s">
        <v>31</v>
      </c>
      <c r="X923">
        <v>0</v>
      </c>
      <c r="Y923">
        <v>11</v>
      </c>
      <c r="Z923">
        <v>3</v>
      </c>
      <c r="AA923">
        <v>3</v>
      </c>
      <c r="AB923">
        <v>5</v>
      </c>
      <c r="AC923">
        <v>2</v>
      </c>
    </row>
    <row r="924" spans="1:29" x14ac:dyDescent="0.35">
      <c r="A924">
        <v>44</v>
      </c>
      <c r="B924" t="s">
        <v>32</v>
      </c>
      <c r="C924" t="s">
        <v>62</v>
      </c>
      <c r="D924" s="4">
        <v>19190</v>
      </c>
      <c r="E924">
        <v>25</v>
      </c>
      <c r="F924">
        <v>1</v>
      </c>
      <c r="G924">
        <v>2</v>
      </c>
      <c r="H924" t="s">
        <v>32</v>
      </c>
      <c r="I924">
        <v>3</v>
      </c>
      <c r="J924" t="s">
        <v>35</v>
      </c>
      <c r="K924" s="5">
        <v>0.09</v>
      </c>
      <c r="L924" s="5">
        <v>0.11</v>
      </c>
      <c r="M924" s="6">
        <v>1.0000000000000009E-2</v>
      </c>
      <c r="N924">
        <v>3838</v>
      </c>
      <c r="O924">
        <v>1420</v>
      </c>
      <c r="P924" t="s">
        <v>26</v>
      </c>
      <c r="Q924" t="s">
        <v>34</v>
      </c>
      <c r="R924">
        <v>4</v>
      </c>
      <c r="S924">
        <v>2</v>
      </c>
      <c r="T924" t="s">
        <v>28</v>
      </c>
      <c r="U924">
        <v>4</v>
      </c>
      <c r="V924">
        <v>5</v>
      </c>
      <c r="W924" t="s">
        <v>41</v>
      </c>
      <c r="X924">
        <v>1</v>
      </c>
      <c r="Y924">
        <v>14</v>
      </c>
      <c r="Z924">
        <v>3</v>
      </c>
      <c r="AA924">
        <v>4</v>
      </c>
      <c r="AB924">
        <v>26</v>
      </c>
      <c r="AC924">
        <v>9</v>
      </c>
    </row>
    <row r="925" spans="1:29" x14ac:dyDescent="0.35">
      <c r="A925">
        <v>34</v>
      </c>
      <c r="B925" t="s">
        <v>32</v>
      </c>
      <c r="C925" t="s">
        <v>50</v>
      </c>
      <c r="D925" s="4">
        <v>4490</v>
      </c>
      <c r="E925">
        <v>10</v>
      </c>
      <c r="F925">
        <v>2</v>
      </c>
      <c r="G925">
        <v>4</v>
      </c>
      <c r="H925" t="s">
        <v>32</v>
      </c>
      <c r="I925">
        <v>3</v>
      </c>
      <c r="J925" t="s">
        <v>35</v>
      </c>
      <c r="K925" s="5">
        <v>0.12</v>
      </c>
      <c r="L925" s="5">
        <v>0.09</v>
      </c>
      <c r="M925" s="6">
        <v>0.03</v>
      </c>
      <c r="N925">
        <v>898</v>
      </c>
      <c r="O925">
        <v>2402</v>
      </c>
      <c r="P925" t="s">
        <v>33</v>
      </c>
      <c r="Q925" t="s">
        <v>50</v>
      </c>
      <c r="R925">
        <v>11</v>
      </c>
      <c r="S925">
        <v>3</v>
      </c>
      <c r="T925" t="s">
        <v>28</v>
      </c>
      <c r="U925">
        <v>2</v>
      </c>
      <c r="V925">
        <v>2</v>
      </c>
      <c r="W925" t="s">
        <v>37</v>
      </c>
      <c r="X925">
        <v>4</v>
      </c>
      <c r="Y925">
        <v>11</v>
      </c>
      <c r="Z925">
        <v>3</v>
      </c>
      <c r="AA925">
        <v>4</v>
      </c>
      <c r="AB925">
        <v>14</v>
      </c>
      <c r="AC925">
        <v>9</v>
      </c>
    </row>
    <row r="926" spans="1:29" x14ac:dyDescent="0.35">
      <c r="A926">
        <v>35</v>
      </c>
      <c r="B926" t="s">
        <v>32</v>
      </c>
      <c r="C926" t="s">
        <v>36</v>
      </c>
      <c r="D926" s="4">
        <v>3506</v>
      </c>
      <c r="E926">
        <v>3</v>
      </c>
      <c r="F926">
        <v>3</v>
      </c>
      <c r="G926">
        <v>3</v>
      </c>
      <c r="H926" t="s">
        <v>25</v>
      </c>
      <c r="I926">
        <v>3</v>
      </c>
      <c r="J926" t="s">
        <v>35</v>
      </c>
      <c r="K926" s="5">
        <v>0.14000000000000001</v>
      </c>
      <c r="L926" s="5">
        <v>0.09</v>
      </c>
      <c r="M926" s="6">
        <v>0.03</v>
      </c>
      <c r="N926">
        <v>701.2</v>
      </c>
      <c r="O926">
        <v>1523</v>
      </c>
      <c r="P926" t="s">
        <v>26</v>
      </c>
      <c r="Q926" t="s">
        <v>34</v>
      </c>
      <c r="R926">
        <v>6</v>
      </c>
      <c r="S926">
        <v>1</v>
      </c>
      <c r="T926" t="s">
        <v>28</v>
      </c>
      <c r="U926">
        <v>3</v>
      </c>
      <c r="V926">
        <v>1</v>
      </c>
      <c r="W926" t="s">
        <v>37</v>
      </c>
      <c r="X926">
        <v>0</v>
      </c>
      <c r="Y926">
        <v>14</v>
      </c>
      <c r="Z926">
        <v>3</v>
      </c>
      <c r="AA926">
        <v>4</v>
      </c>
      <c r="AB926">
        <v>4</v>
      </c>
      <c r="AC926">
        <v>2</v>
      </c>
    </row>
    <row r="927" spans="1:29" x14ac:dyDescent="0.35">
      <c r="A927">
        <v>42</v>
      </c>
      <c r="B927" t="s">
        <v>32</v>
      </c>
      <c r="C927" t="s">
        <v>36</v>
      </c>
      <c r="D927" s="4">
        <v>2372</v>
      </c>
      <c r="E927">
        <v>1</v>
      </c>
      <c r="F927">
        <v>2</v>
      </c>
      <c r="G927">
        <v>3</v>
      </c>
      <c r="H927" t="s">
        <v>25</v>
      </c>
      <c r="I927">
        <v>2</v>
      </c>
      <c r="J927" t="s">
        <v>29</v>
      </c>
      <c r="K927" s="5">
        <v>0.11</v>
      </c>
      <c r="L927" s="5">
        <v>0.08</v>
      </c>
      <c r="M927" s="6">
        <v>0.03</v>
      </c>
      <c r="N927">
        <v>474.40000000000003</v>
      </c>
      <c r="O927">
        <v>2415</v>
      </c>
      <c r="P927" t="s">
        <v>26</v>
      </c>
      <c r="Q927" t="s">
        <v>34</v>
      </c>
      <c r="R927">
        <v>7</v>
      </c>
      <c r="S927">
        <v>4</v>
      </c>
      <c r="T927" t="s">
        <v>40</v>
      </c>
      <c r="U927">
        <v>4</v>
      </c>
      <c r="V927">
        <v>2</v>
      </c>
      <c r="W927" t="s">
        <v>37</v>
      </c>
      <c r="X927">
        <v>6</v>
      </c>
      <c r="Y927">
        <v>16</v>
      </c>
      <c r="Z927">
        <v>3</v>
      </c>
      <c r="AA927">
        <v>4</v>
      </c>
      <c r="AB927">
        <v>18</v>
      </c>
      <c r="AC927">
        <v>0</v>
      </c>
    </row>
    <row r="928" spans="1:29" x14ac:dyDescent="0.35">
      <c r="A928">
        <v>43</v>
      </c>
      <c r="B928" t="s">
        <v>32</v>
      </c>
      <c r="C928" t="s">
        <v>27</v>
      </c>
      <c r="D928" s="4">
        <v>10231</v>
      </c>
      <c r="E928">
        <v>21</v>
      </c>
      <c r="F928">
        <v>4</v>
      </c>
      <c r="G928">
        <v>4</v>
      </c>
      <c r="H928" t="s">
        <v>32</v>
      </c>
      <c r="I928">
        <v>4</v>
      </c>
      <c r="J928" t="s">
        <v>29</v>
      </c>
      <c r="K928" s="5">
        <v>0.14000000000000001</v>
      </c>
      <c r="L928" s="5">
        <v>0.08</v>
      </c>
      <c r="M928" s="6">
        <v>9.999999999999995E-3</v>
      </c>
      <c r="N928">
        <v>2046.2</v>
      </c>
      <c r="O928">
        <v>1113</v>
      </c>
      <c r="P928" t="s">
        <v>26</v>
      </c>
      <c r="Q928" t="s">
        <v>27</v>
      </c>
      <c r="R928">
        <v>4</v>
      </c>
      <c r="S928">
        <v>4</v>
      </c>
      <c r="T928" t="s">
        <v>48</v>
      </c>
      <c r="U928">
        <v>2</v>
      </c>
      <c r="V928">
        <v>3</v>
      </c>
      <c r="W928" t="s">
        <v>31</v>
      </c>
      <c r="X928">
        <v>3</v>
      </c>
      <c r="Y928">
        <v>14</v>
      </c>
      <c r="Z928">
        <v>3</v>
      </c>
      <c r="AA928">
        <v>4</v>
      </c>
      <c r="AB928">
        <v>23</v>
      </c>
      <c r="AC928">
        <v>7</v>
      </c>
    </row>
    <row r="929" spans="1:29" x14ac:dyDescent="0.35">
      <c r="A929">
        <v>36</v>
      </c>
      <c r="B929" t="s">
        <v>32</v>
      </c>
      <c r="C929" t="s">
        <v>42</v>
      </c>
      <c r="D929" s="4">
        <v>5410</v>
      </c>
      <c r="E929">
        <v>16</v>
      </c>
      <c r="F929">
        <v>2</v>
      </c>
      <c r="G929">
        <v>3</v>
      </c>
      <c r="H929" t="s">
        <v>25</v>
      </c>
      <c r="I929">
        <v>3</v>
      </c>
      <c r="J929" t="s">
        <v>29</v>
      </c>
      <c r="K929" s="5">
        <v>0.15</v>
      </c>
      <c r="L929" s="5">
        <v>0.11</v>
      </c>
      <c r="M929" s="6">
        <v>-2.0000000000000004E-2</v>
      </c>
      <c r="N929">
        <v>1082</v>
      </c>
      <c r="O929">
        <v>2881</v>
      </c>
      <c r="P929" t="s">
        <v>26</v>
      </c>
      <c r="Q929" t="s">
        <v>34</v>
      </c>
      <c r="R929">
        <v>2</v>
      </c>
      <c r="S929">
        <v>4</v>
      </c>
      <c r="T929" t="s">
        <v>28</v>
      </c>
      <c r="U929">
        <v>3</v>
      </c>
      <c r="V929">
        <v>2</v>
      </c>
      <c r="W929" t="s">
        <v>31</v>
      </c>
      <c r="X929">
        <v>9</v>
      </c>
      <c r="Y929">
        <v>11</v>
      </c>
      <c r="Z929">
        <v>3</v>
      </c>
      <c r="AA929">
        <v>4</v>
      </c>
      <c r="AB929">
        <v>18</v>
      </c>
      <c r="AC929">
        <v>14</v>
      </c>
    </row>
    <row r="930" spans="1:29" x14ac:dyDescent="0.35">
      <c r="A930">
        <v>44</v>
      </c>
      <c r="B930" t="s">
        <v>25</v>
      </c>
      <c r="C930" t="s">
        <v>43</v>
      </c>
      <c r="D930" s="4">
        <v>7978</v>
      </c>
      <c r="E930">
        <v>10</v>
      </c>
      <c r="F930">
        <v>4</v>
      </c>
      <c r="G930">
        <v>3</v>
      </c>
      <c r="H930" t="s">
        <v>32</v>
      </c>
      <c r="I930">
        <v>1</v>
      </c>
      <c r="J930" t="s">
        <v>29</v>
      </c>
      <c r="K930" s="5">
        <v>0.12</v>
      </c>
      <c r="L930" s="5">
        <v>0.09</v>
      </c>
      <c r="M930" s="6">
        <v>0</v>
      </c>
      <c r="N930">
        <v>1595.6000000000001</v>
      </c>
      <c r="O930">
        <v>3952</v>
      </c>
      <c r="P930" t="s">
        <v>26</v>
      </c>
      <c r="Q930" t="s">
        <v>34</v>
      </c>
      <c r="R930">
        <v>15</v>
      </c>
      <c r="S930">
        <v>3</v>
      </c>
      <c r="T930" t="s">
        <v>40</v>
      </c>
      <c r="U930">
        <v>3</v>
      </c>
      <c r="V930">
        <v>3</v>
      </c>
      <c r="W930" t="s">
        <v>37</v>
      </c>
      <c r="X930">
        <v>1</v>
      </c>
      <c r="Y930">
        <v>11</v>
      </c>
      <c r="Z930">
        <v>3</v>
      </c>
      <c r="AA930">
        <v>4</v>
      </c>
      <c r="AB930">
        <v>10</v>
      </c>
      <c r="AC930">
        <v>7</v>
      </c>
    </row>
    <row r="931" spans="1:29" x14ac:dyDescent="0.35">
      <c r="A931">
        <v>28</v>
      </c>
      <c r="B931" t="s">
        <v>32</v>
      </c>
      <c r="C931" t="s">
        <v>39</v>
      </c>
      <c r="D931" s="4">
        <v>3867</v>
      </c>
      <c r="E931">
        <v>2</v>
      </c>
      <c r="F931">
        <v>4</v>
      </c>
      <c r="G931">
        <v>3</v>
      </c>
      <c r="H931" t="s">
        <v>25</v>
      </c>
      <c r="I931">
        <v>4</v>
      </c>
      <c r="J931" t="s">
        <v>35</v>
      </c>
      <c r="K931" s="5">
        <v>0.13</v>
      </c>
      <c r="L931" s="5">
        <v>0.08</v>
      </c>
      <c r="M931" s="6">
        <v>0.06</v>
      </c>
      <c r="N931">
        <v>773.40000000000009</v>
      </c>
      <c r="O931">
        <v>607</v>
      </c>
      <c r="P931" t="s">
        <v>33</v>
      </c>
      <c r="Q931" t="s">
        <v>34</v>
      </c>
      <c r="R931">
        <v>2</v>
      </c>
      <c r="S931">
        <v>3</v>
      </c>
      <c r="T931" t="s">
        <v>28</v>
      </c>
      <c r="U931">
        <v>2</v>
      </c>
      <c r="V931">
        <v>1</v>
      </c>
      <c r="W931" t="s">
        <v>37</v>
      </c>
      <c r="X931">
        <v>1</v>
      </c>
      <c r="Y931">
        <v>12</v>
      </c>
      <c r="Z931">
        <v>3</v>
      </c>
      <c r="AA931">
        <v>2</v>
      </c>
      <c r="AB931">
        <v>2</v>
      </c>
      <c r="AC931">
        <v>2</v>
      </c>
    </row>
    <row r="932" spans="1:29" x14ac:dyDescent="0.35">
      <c r="A932">
        <v>51</v>
      </c>
      <c r="B932" t="s">
        <v>32</v>
      </c>
      <c r="C932" t="s">
        <v>39</v>
      </c>
      <c r="D932" s="4">
        <v>2838</v>
      </c>
      <c r="E932">
        <v>7</v>
      </c>
      <c r="F932">
        <v>3</v>
      </c>
      <c r="G932">
        <v>2</v>
      </c>
      <c r="H932" t="s">
        <v>32</v>
      </c>
      <c r="I932">
        <v>2</v>
      </c>
      <c r="J932" t="s">
        <v>29</v>
      </c>
      <c r="K932" s="5">
        <v>0.13</v>
      </c>
      <c r="L932" s="5">
        <v>0.11</v>
      </c>
      <c r="M932" s="6">
        <v>4.9999999999999989E-2</v>
      </c>
      <c r="N932">
        <v>567.6</v>
      </c>
      <c r="O932">
        <v>3743</v>
      </c>
      <c r="P932" t="s">
        <v>33</v>
      </c>
      <c r="Q932" t="s">
        <v>34</v>
      </c>
      <c r="R932">
        <v>6</v>
      </c>
      <c r="S932">
        <v>2</v>
      </c>
      <c r="T932" t="s">
        <v>40</v>
      </c>
      <c r="U932">
        <v>2</v>
      </c>
      <c r="V932">
        <v>1</v>
      </c>
      <c r="W932" t="s">
        <v>31</v>
      </c>
      <c r="X932">
        <v>0</v>
      </c>
      <c r="Y932">
        <v>14</v>
      </c>
      <c r="Z932">
        <v>3</v>
      </c>
      <c r="AA932">
        <v>2</v>
      </c>
      <c r="AB932">
        <v>8</v>
      </c>
      <c r="AC932">
        <v>0</v>
      </c>
    </row>
    <row r="933" spans="1:29" x14ac:dyDescent="0.35">
      <c r="A933">
        <v>30</v>
      </c>
      <c r="B933" t="s">
        <v>32</v>
      </c>
      <c r="C933" t="s">
        <v>42</v>
      </c>
      <c r="D933" s="4">
        <v>4695</v>
      </c>
      <c r="E933">
        <v>8</v>
      </c>
      <c r="F933">
        <v>3</v>
      </c>
      <c r="G933">
        <v>3</v>
      </c>
      <c r="H933" t="s">
        <v>25</v>
      </c>
      <c r="I933">
        <v>3</v>
      </c>
      <c r="J933" t="s">
        <v>29</v>
      </c>
      <c r="K933" s="5">
        <v>0.1</v>
      </c>
      <c r="L933" s="5">
        <v>0.08</v>
      </c>
      <c r="M933" s="6">
        <v>0</v>
      </c>
      <c r="N933">
        <v>939</v>
      </c>
      <c r="O933">
        <v>3423</v>
      </c>
      <c r="P933" t="s">
        <v>44</v>
      </c>
      <c r="Q933" t="s">
        <v>34</v>
      </c>
      <c r="R933">
        <v>9</v>
      </c>
      <c r="S933">
        <v>2</v>
      </c>
      <c r="T933" t="s">
        <v>40</v>
      </c>
      <c r="U933">
        <v>3</v>
      </c>
      <c r="V933">
        <v>2</v>
      </c>
      <c r="W933" t="s">
        <v>31</v>
      </c>
      <c r="X933">
        <v>7</v>
      </c>
      <c r="Y933">
        <v>18</v>
      </c>
      <c r="Z933">
        <v>3</v>
      </c>
      <c r="AA933">
        <v>3</v>
      </c>
      <c r="AB933">
        <v>10</v>
      </c>
      <c r="AC933">
        <v>4</v>
      </c>
    </row>
    <row r="934" spans="1:29" x14ac:dyDescent="0.35">
      <c r="A934">
        <v>29</v>
      </c>
      <c r="B934" t="s">
        <v>25</v>
      </c>
      <c r="C934" t="s">
        <v>39</v>
      </c>
      <c r="D934" s="4">
        <v>3339</v>
      </c>
      <c r="E934">
        <v>7</v>
      </c>
      <c r="F934">
        <v>3</v>
      </c>
      <c r="G934">
        <v>3</v>
      </c>
      <c r="H934" t="s">
        <v>25</v>
      </c>
      <c r="I934">
        <v>2</v>
      </c>
      <c r="J934" t="s">
        <v>29</v>
      </c>
      <c r="K934" s="5">
        <v>0.1</v>
      </c>
      <c r="L934" s="5">
        <v>0.1</v>
      </c>
      <c r="M934" s="6">
        <v>0.03</v>
      </c>
      <c r="N934">
        <v>667.80000000000007</v>
      </c>
      <c r="O934">
        <v>4309</v>
      </c>
      <c r="P934" t="s">
        <v>26</v>
      </c>
      <c r="Q934" t="s">
        <v>34</v>
      </c>
      <c r="R934">
        <v>7</v>
      </c>
      <c r="S934">
        <v>3</v>
      </c>
      <c r="T934" t="s">
        <v>49</v>
      </c>
      <c r="U934">
        <v>3</v>
      </c>
      <c r="V934">
        <v>1</v>
      </c>
      <c r="W934" t="s">
        <v>41</v>
      </c>
      <c r="X934">
        <v>3</v>
      </c>
      <c r="Y934">
        <v>13</v>
      </c>
      <c r="Z934">
        <v>3</v>
      </c>
      <c r="AA934">
        <v>1</v>
      </c>
      <c r="AB934">
        <v>10</v>
      </c>
      <c r="AC934">
        <v>7</v>
      </c>
    </row>
    <row r="935" spans="1:29" x14ac:dyDescent="0.35">
      <c r="A935">
        <v>28</v>
      </c>
      <c r="B935" t="s">
        <v>32</v>
      </c>
      <c r="C935" t="s">
        <v>36</v>
      </c>
      <c r="D935" s="4">
        <v>2080</v>
      </c>
      <c r="E935">
        <v>3</v>
      </c>
      <c r="F935">
        <v>1</v>
      </c>
      <c r="G935">
        <v>2</v>
      </c>
      <c r="H935" t="s">
        <v>32</v>
      </c>
      <c r="I935">
        <v>4</v>
      </c>
      <c r="J935" t="s">
        <v>35</v>
      </c>
      <c r="K935" s="5">
        <v>0.1</v>
      </c>
      <c r="L935" s="5">
        <v>0.1</v>
      </c>
      <c r="M935" s="6">
        <v>3.9999999999999994E-2</v>
      </c>
      <c r="N935">
        <v>416</v>
      </c>
      <c r="O935">
        <v>3954</v>
      </c>
      <c r="P935" t="s">
        <v>26</v>
      </c>
      <c r="Q935" t="s">
        <v>34</v>
      </c>
      <c r="R935">
        <v>1</v>
      </c>
      <c r="S935">
        <v>3</v>
      </c>
      <c r="T935" t="s">
        <v>49</v>
      </c>
      <c r="U935">
        <v>3</v>
      </c>
      <c r="V935">
        <v>1</v>
      </c>
      <c r="W935" t="s">
        <v>31</v>
      </c>
      <c r="X935">
        <v>2</v>
      </c>
      <c r="Y935">
        <v>11</v>
      </c>
      <c r="Z935">
        <v>3</v>
      </c>
      <c r="AA935">
        <v>2</v>
      </c>
      <c r="AB935">
        <v>5</v>
      </c>
      <c r="AC935">
        <v>2</v>
      </c>
    </row>
    <row r="936" spans="1:29" x14ac:dyDescent="0.35">
      <c r="A936">
        <v>25</v>
      </c>
      <c r="B936" t="s">
        <v>32</v>
      </c>
      <c r="C936" t="s">
        <v>36</v>
      </c>
      <c r="D936" s="4">
        <v>2096</v>
      </c>
      <c r="E936">
        <v>2</v>
      </c>
      <c r="F936">
        <v>2</v>
      </c>
      <c r="G936">
        <v>2</v>
      </c>
      <c r="H936" t="s">
        <v>32</v>
      </c>
      <c r="I936">
        <v>4</v>
      </c>
      <c r="J936" t="s">
        <v>29</v>
      </c>
      <c r="K936" s="5">
        <v>0.1</v>
      </c>
      <c r="L936" s="5">
        <v>7.0000000000000007E-2</v>
      </c>
      <c r="M936" s="6">
        <v>3.9999999999999994E-2</v>
      </c>
      <c r="N936">
        <v>419.20000000000005</v>
      </c>
      <c r="O936">
        <v>960</v>
      </c>
      <c r="P936" t="s">
        <v>26</v>
      </c>
      <c r="Q936" t="s">
        <v>34</v>
      </c>
      <c r="R936">
        <v>1</v>
      </c>
      <c r="S936">
        <v>3</v>
      </c>
      <c r="T936" t="s">
        <v>40</v>
      </c>
      <c r="U936">
        <v>3</v>
      </c>
      <c r="V936">
        <v>1</v>
      </c>
      <c r="W936" t="s">
        <v>31</v>
      </c>
      <c r="X936">
        <v>1</v>
      </c>
      <c r="Y936">
        <v>18</v>
      </c>
      <c r="Z936">
        <v>3</v>
      </c>
      <c r="AA936">
        <v>4</v>
      </c>
      <c r="AB936">
        <v>2</v>
      </c>
      <c r="AC936">
        <v>2</v>
      </c>
    </row>
    <row r="937" spans="1:29" x14ac:dyDescent="0.35">
      <c r="A937">
        <v>32</v>
      </c>
      <c r="B937" t="s">
        <v>32</v>
      </c>
      <c r="C937" t="s">
        <v>27</v>
      </c>
      <c r="D937" s="4">
        <v>6209</v>
      </c>
      <c r="E937">
        <v>10</v>
      </c>
      <c r="F937">
        <v>4</v>
      </c>
      <c r="G937">
        <v>4</v>
      </c>
      <c r="H937" t="s">
        <v>32</v>
      </c>
      <c r="I937">
        <v>3</v>
      </c>
      <c r="J937" t="s">
        <v>35</v>
      </c>
      <c r="K937" s="5">
        <v>0.14000000000000001</v>
      </c>
      <c r="L937" s="5">
        <v>7.0000000000000007E-2</v>
      </c>
      <c r="M937" s="6">
        <v>0</v>
      </c>
      <c r="N937">
        <v>1241.8000000000002</v>
      </c>
      <c r="O937">
        <v>4601</v>
      </c>
      <c r="P937" t="s">
        <v>26</v>
      </c>
      <c r="Q937" t="s">
        <v>27</v>
      </c>
      <c r="R937">
        <v>8</v>
      </c>
      <c r="S937">
        <v>3</v>
      </c>
      <c r="T937" t="s">
        <v>40</v>
      </c>
      <c r="U937">
        <v>4</v>
      </c>
      <c r="V937">
        <v>2</v>
      </c>
      <c r="W937" t="s">
        <v>37</v>
      </c>
      <c r="X937">
        <v>1</v>
      </c>
      <c r="Y937">
        <v>15</v>
      </c>
      <c r="Z937">
        <v>3</v>
      </c>
      <c r="AA937">
        <v>3</v>
      </c>
      <c r="AB937">
        <v>10</v>
      </c>
      <c r="AC937">
        <v>7</v>
      </c>
    </row>
    <row r="938" spans="1:29" x14ac:dyDescent="0.35">
      <c r="A938">
        <v>45</v>
      </c>
      <c r="B938" t="s">
        <v>32</v>
      </c>
      <c r="C938" t="s">
        <v>62</v>
      </c>
      <c r="D938" s="4">
        <v>18061</v>
      </c>
      <c r="E938">
        <v>0</v>
      </c>
      <c r="F938">
        <v>2</v>
      </c>
      <c r="G938">
        <v>3</v>
      </c>
      <c r="H938" t="s">
        <v>32</v>
      </c>
      <c r="I938">
        <v>2</v>
      </c>
      <c r="J938" t="s">
        <v>29</v>
      </c>
      <c r="K938" s="5">
        <v>0.13</v>
      </c>
      <c r="L938" s="5">
        <v>0.08</v>
      </c>
      <c r="M938" s="6">
        <v>0</v>
      </c>
      <c r="N938">
        <v>3612.2000000000003</v>
      </c>
      <c r="O938">
        <v>1220</v>
      </c>
      <c r="P938" t="s">
        <v>33</v>
      </c>
      <c r="Q938" t="s">
        <v>34</v>
      </c>
      <c r="R938">
        <v>25</v>
      </c>
      <c r="S938">
        <v>3</v>
      </c>
      <c r="T938" t="s">
        <v>40</v>
      </c>
      <c r="U938">
        <v>3</v>
      </c>
      <c r="V938">
        <v>5</v>
      </c>
      <c r="W938" t="s">
        <v>31</v>
      </c>
      <c r="X938">
        <v>3</v>
      </c>
      <c r="Y938">
        <v>22</v>
      </c>
      <c r="Z938">
        <v>4</v>
      </c>
      <c r="AA938">
        <v>3</v>
      </c>
      <c r="AB938">
        <v>22</v>
      </c>
      <c r="AC938">
        <v>0</v>
      </c>
    </row>
    <row r="939" spans="1:29" x14ac:dyDescent="0.35">
      <c r="A939">
        <v>39</v>
      </c>
      <c r="B939" t="s">
        <v>32</v>
      </c>
      <c r="C939" t="s">
        <v>62</v>
      </c>
      <c r="D939" s="4">
        <v>17123</v>
      </c>
      <c r="E939">
        <v>19</v>
      </c>
      <c r="F939">
        <v>2</v>
      </c>
      <c r="G939">
        <v>3</v>
      </c>
      <c r="H939" t="s">
        <v>25</v>
      </c>
      <c r="I939">
        <v>3</v>
      </c>
      <c r="J939" t="s">
        <v>29</v>
      </c>
      <c r="K939" s="5">
        <v>0.12</v>
      </c>
      <c r="L939" s="5">
        <v>0.1</v>
      </c>
      <c r="M939" s="6">
        <v>9.999999999999995E-3</v>
      </c>
      <c r="N939">
        <v>3424.6000000000004</v>
      </c>
      <c r="O939">
        <v>3378</v>
      </c>
      <c r="P939" t="s">
        <v>26</v>
      </c>
      <c r="Q939" t="s">
        <v>34</v>
      </c>
      <c r="R939">
        <v>13</v>
      </c>
      <c r="S939">
        <v>4</v>
      </c>
      <c r="T939" t="s">
        <v>40</v>
      </c>
      <c r="U939">
        <v>2</v>
      </c>
      <c r="V939">
        <v>4</v>
      </c>
      <c r="W939" t="s">
        <v>41</v>
      </c>
      <c r="X939">
        <v>6</v>
      </c>
      <c r="Y939">
        <v>13</v>
      </c>
      <c r="Z939">
        <v>3</v>
      </c>
      <c r="AA939">
        <v>4</v>
      </c>
      <c r="AB939">
        <v>21</v>
      </c>
      <c r="AC939">
        <v>9</v>
      </c>
    </row>
    <row r="940" spans="1:29" x14ac:dyDescent="0.35">
      <c r="A940">
        <v>58</v>
      </c>
      <c r="B940" t="s">
        <v>32</v>
      </c>
      <c r="C940" t="s">
        <v>36</v>
      </c>
      <c r="D940" s="4">
        <v>2372</v>
      </c>
      <c r="E940">
        <v>2</v>
      </c>
      <c r="F940">
        <v>3</v>
      </c>
      <c r="G940">
        <v>3</v>
      </c>
      <c r="H940" t="s">
        <v>32</v>
      </c>
      <c r="I940">
        <v>1</v>
      </c>
      <c r="J940" t="s">
        <v>35</v>
      </c>
      <c r="K940" s="5">
        <v>0.11</v>
      </c>
      <c r="L940" s="5">
        <v>0.08</v>
      </c>
      <c r="M940" s="6">
        <v>3.9999999999999994E-2</v>
      </c>
      <c r="N940">
        <v>474.40000000000003</v>
      </c>
      <c r="O940">
        <v>2500</v>
      </c>
      <c r="P940" t="s">
        <v>26</v>
      </c>
      <c r="Q940" t="s">
        <v>34</v>
      </c>
      <c r="R940">
        <v>23</v>
      </c>
      <c r="S940">
        <v>4</v>
      </c>
      <c r="T940" t="s">
        <v>28</v>
      </c>
      <c r="U940">
        <v>3</v>
      </c>
      <c r="V940">
        <v>1</v>
      </c>
      <c r="W940" t="s">
        <v>41</v>
      </c>
      <c r="X940">
        <v>1</v>
      </c>
      <c r="Y940">
        <v>12</v>
      </c>
      <c r="Z940">
        <v>3</v>
      </c>
      <c r="AA940">
        <v>4</v>
      </c>
      <c r="AB940">
        <v>2</v>
      </c>
      <c r="AC940">
        <v>2</v>
      </c>
    </row>
    <row r="941" spans="1:29" x14ac:dyDescent="0.35">
      <c r="A941">
        <v>32</v>
      </c>
      <c r="B941" t="s">
        <v>25</v>
      </c>
      <c r="C941" t="s">
        <v>39</v>
      </c>
      <c r="D941" s="4">
        <v>4883</v>
      </c>
      <c r="E941">
        <v>10</v>
      </c>
      <c r="F941">
        <v>3</v>
      </c>
      <c r="G941">
        <v>3</v>
      </c>
      <c r="H941" t="s">
        <v>32</v>
      </c>
      <c r="I941">
        <v>4</v>
      </c>
      <c r="J941" t="s">
        <v>35</v>
      </c>
      <c r="K941" s="5">
        <v>0.12</v>
      </c>
      <c r="L941" s="5">
        <v>0.11</v>
      </c>
      <c r="M941" s="6">
        <v>2.0000000000000004E-2</v>
      </c>
      <c r="N941">
        <v>976.6</v>
      </c>
      <c r="O941">
        <v>1338</v>
      </c>
      <c r="P941" t="s">
        <v>26</v>
      </c>
      <c r="Q941" t="s">
        <v>34</v>
      </c>
      <c r="R941">
        <v>7</v>
      </c>
      <c r="S941">
        <v>2</v>
      </c>
      <c r="T941" t="s">
        <v>28</v>
      </c>
      <c r="U941">
        <v>3</v>
      </c>
      <c r="V941">
        <v>2</v>
      </c>
      <c r="W941" t="s">
        <v>37</v>
      </c>
      <c r="X941">
        <v>1</v>
      </c>
      <c r="Y941">
        <v>18</v>
      </c>
      <c r="Z941">
        <v>3</v>
      </c>
      <c r="AA941">
        <v>1</v>
      </c>
      <c r="AB941">
        <v>10</v>
      </c>
      <c r="AC941">
        <v>4</v>
      </c>
    </row>
    <row r="942" spans="1:29" x14ac:dyDescent="0.35">
      <c r="A942">
        <v>39</v>
      </c>
      <c r="B942" t="s">
        <v>25</v>
      </c>
      <c r="C942" t="s">
        <v>36</v>
      </c>
      <c r="D942" s="4">
        <v>3904</v>
      </c>
      <c r="E942">
        <v>5</v>
      </c>
      <c r="F942">
        <v>1</v>
      </c>
      <c r="G942">
        <v>3</v>
      </c>
      <c r="H942" t="s">
        <v>32</v>
      </c>
      <c r="I942">
        <v>3</v>
      </c>
      <c r="J942" t="s">
        <v>35</v>
      </c>
      <c r="K942" s="5">
        <v>0.14000000000000001</v>
      </c>
      <c r="L942" s="5">
        <v>0.1</v>
      </c>
      <c r="M942" s="6">
        <v>0.05</v>
      </c>
      <c r="N942">
        <v>780.80000000000007</v>
      </c>
      <c r="O942">
        <v>3185</v>
      </c>
      <c r="P942" t="s">
        <v>26</v>
      </c>
      <c r="Q942" t="s">
        <v>34</v>
      </c>
      <c r="R942">
        <v>23</v>
      </c>
      <c r="S942">
        <v>3</v>
      </c>
      <c r="T942" t="s">
        <v>40</v>
      </c>
      <c r="U942">
        <v>3</v>
      </c>
      <c r="V942">
        <v>1</v>
      </c>
      <c r="W942" t="s">
        <v>31</v>
      </c>
      <c r="X942">
        <v>0</v>
      </c>
      <c r="Y942">
        <v>13</v>
      </c>
      <c r="Z942">
        <v>3</v>
      </c>
      <c r="AA942">
        <v>1</v>
      </c>
      <c r="AB942">
        <v>6</v>
      </c>
      <c r="AC942">
        <v>2</v>
      </c>
    </row>
    <row r="943" spans="1:29" x14ac:dyDescent="0.35">
      <c r="A943">
        <v>30</v>
      </c>
      <c r="B943" t="s">
        <v>32</v>
      </c>
      <c r="C943" t="s">
        <v>39</v>
      </c>
      <c r="D943" s="4">
        <v>4627</v>
      </c>
      <c r="E943">
        <v>9</v>
      </c>
      <c r="F943">
        <v>4</v>
      </c>
      <c r="G943">
        <v>3</v>
      </c>
      <c r="H943" t="s">
        <v>32</v>
      </c>
      <c r="I943">
        <v>1</v>
      </c>
      <c r="J943" t="s">
        <v>29</v>
      </c>
      <c r="K943" s="5">
        <v>0.12</v>
      </c>
      <c r="L943" s="5">
        <v>0.08</v>
      </c>
      <c r="M943" s="6">
        <v>4.0000000000000008E-2</v>
      </c>
      <c r="N943">
        <v>925.40000000000009</v>
      </c>
      <c r="O943">
        <v>2518</v>
      </c>
      <c r="P943" t="s">
        <v>26</v>
      </c>
      <c r="Q943" t="s">
        <v>34</v>
      </c>
      <c r="R943">
        <v>6</v>
      </c>
      <c r="S943">
        <v>3</v>
      </c>
      <c r="T943" t="s">
        <v>49</v>
      </c>
      <c r="U943">
        <v>2</v>
      </c>
      <c r="V943">
        <v>2</v>
      </c>
      <c r="W943" t="s">
        <v>37</v>
      </c>
      <c r="X943">
        <v>0</v>
      </c>
      <c r="Y943">
        <v>12</v>
      </c>
      <c r="Z943">
        <v>3</v>
      </c>
      <c r="AA943">
        <v>1</v>
      </c>
      <c r="AB943">
        <v>10</v>
      </c>
      <c r="AC943">
        <v>2</v>
      </c>
    </row>
    <row r="944" spans="1:29" x14ac:dyDescent="0.35">
      <c r="A944">
        <v>36</v>
      </c>
      <c r="B944" t="s">
        <v>32</v>
      </c>
      <c r="C944" t="s">
        <v>43</v>
      </c>
      <c r="D944" s="4">
        <v>7094</v>
      </c>
      <c r="E944">
        <v>7</v>
      </c>
      <c r="F944">
        <v>3</v>
      </c>
      <c r="G944">
        <v>3</v>
      </c>
      <c r="H944" t="s">
        <v>32</v>
      </c>
      <c r="I944">
        <v>4</v>
      </c>
      <c r="J944" t="s">
        <v>29</v>
      </c>
      <c r="K944" s="5">
        <v>0.13</v>
      </c>
      <c r="L944" s="5">
        <v>0.08</v>
      </c>
      <c r="M944" s="6">
        <v>4.9999999999999989E-2</v>
      </c>
      <c r="N944">
        <v>1418.8000000000002</v>
      </c>
      <c r="O944">
        <v>4011</v>
      </c>
      <c r="P944" t="s">
        <v>26</v>
      </c>
      <c r="Q944" t="s">
        <v>34</v>
      </c>
      <c r="R944">
        <v>10</v>
      </c>
      <c r="S944">
        <v>4</v>
      </c>
      <c r="T944" t="s">
        <v>49</v>
      </c>
      <c r="U944">
        <v>3</v>
      </c>
      <c r="V944">
        <v>3</v>
      </c>
      <c r="W944" t="s">
        <v>37</v>
      </c>
      <c r="X944">
        <v>3</v>
      </c>
      <c r="Y944">
        <v>12</v>
      </c>
      <c r="Z944">
        <v>3</v>
      </c>
      <c r="AA944">
        <v>1</v>
      </c>
      <c r="AB944">
        <v>10</v>
      </c>
      <c r="AC944">
        <v>7</v>
      </c>
    </row>
    <row r="945" spans="1:29" x14ac:dyDescent="0.35">
      <c r="A945">
        <v>46</v>
      </c>
      <c r="B945" t="s">
        <v>32</v>
      </c>
      <c r="C945" t="s">
        <v>50</v>
      </c>
      <c r="D945" s="4">
        <v>3423</v>
      </c>
      <c r="E945">
        <v>7</v>
      </c>
      <c r="F945">
        <v>1</v>
      </c>
      <c r="G945">
        <v>4</v>
      </c>
      <c r="H945" t="s">
        <v>32</v>
      </c>
      <c r="I945">
        <v>4</v>
      </c>
      <c r="J945" t="s">
        <v>29</v>
      </c>
      <c r="K945" s="5">
        <v>0.11</v>
      </c>
      <c r="L945" s="5">
        <v>0.11</v>
      </c>
      <c r="M945" s="6">
        <v>0.03</v>
      </c>
      <c r="N945">
        <v>684.6</v>
      </c>
      <c r="O945">
        <v>1219</v>
      </c>
      <c r="P945" t="s">
        <v>26</v>
      </c>
      <c r="Q945" t="s">
        <v>50</v>
      </c>
      <c r="R945">
        <v>1</v>
      </c>
      <c r="S945">
        <v>2</v>
      </c>
      <c r="T945" t="s">
        <v>28</v>
      </c>
      <c r="U945">
        <v>3</v>
      </c>
      <c r="V945">
        <v>1</v>
      </c>
      <c r="W945" t="s">
        <v>31</v>
      </c>
      <c r="X945">
        <v>6</v>
      </c>
      <c r="Y945">
        <v>12</v>
      </c>
      <c r="Z945">
        <v>3</v>
      </c>
      <c r="AA945">
        <v>3</v>
      </c>
      <c r="AB945">
        <v>10</v>
      </c>
      <c r="AC945">
        <v>6</v>
      </c>
    </row>
    <row r="946" spans="1:29" x14ac:dyDescent="0.35">
      <c r="A946">
        <v>28</v>
      </c>
      <c r="B946" t="s">
        <v>32</v>
      </c>
      <c r="C946" t="s">
        <v>39</v>
      </c>
      <c r="D946" s="4">
        <v>6674</v>
      </c>
      <c r="E946">
        <v>9</v>
      </c>
      <c r="F946">
        <v>4</v>
      </c>
      <c r="G946">
        <v>3</v>
      </c>
      <c r="H946" t="s">
        <v>32</v>
      </c>
      <c r="I946">
        <v>3</v>
      </c>
      <c r="J946" t="s">
        <v>29</v>
      </c>
      <c r="K946" s="5">
        <v>0.12</v>
      </c>
      <c r="L946" s="5">
        <v>7.0000000000000007E-2</v>
      </c>
      <c r="M946" s="6">
        <v>9.999999999999995E-3</v>
      </c>
      <c r="N946">
        <v>1334.8000000000002</v>
      </c>
      <c r="O946">
        <v>2600</v>
      </c>
      <c r="P946" t="s">
        <v>44</v>
      </c>
      <c r="Q946" t="s">
        <v>34</v>
      </c>
      <c r="R946">
        <v>1</v>
      </c>
      <c r="S946">
        <v>3</v>
      </c>
      <c r="T946" t="s">
        <v>28</v>
      </c>
      <c r="U946">
        <v>1</v>
      </c>
      <c r="V946">
        <v>2</v>
      </c>
      <c r="W946" t="s">
        <v>37</v>
      </c>
      <c r="X946">
        <v>0</v>
      </c>
      <c r="Y946">
        <v>11</v>
      </c>
      <c r="Z946">
        <v>3</v>
      </c>
      <c r="AA946">
        <v>1</v>
      </c>
      <c r="AB946">
        <v>10</v>
      </c>
      <c r="AC946">
        <v>8</v>
      </c>
    </row>
    <row r="947" spans="1:29" x14ac:dyDescent="0.35">
      <c r="A947">
        <v>50</v>
      </c>
      <c r="B947" t="s">
        <v>32</v>
      </c>
      <c r="C947" t="s">
        <v>63</v>
      </c>
      <c r="D947" s="4">
        <v>16880</v>
      </c>
      <c r="E947">
        <v>3</v>
      </c>
      <c r="F947">
        <v>1</v>
      </c>
      <c r="G947">
        <v>3</v>
      </c>
      <c r="H947" t="s">
        <v>25</v>
      </c>
      <c r="I947">
        <v>4</v>
      </c>
      <c r="J947" t="s">
        <v>29</v>
      </c>
      <c r="K947" s="5">
        <v>0.12</v>
      </c>
      <c r="L947" s="5">
        <v>0.1</v>
      </c>
      <c r="M947" s="6">
        <v>0.03</v>
      </c>
      <c r="N947">
        <v>3376</v>
      </c>
      <c r="O947">
        <v>3262</v>
      </c>
      <c r="P947" t="s">
        <v>26</v>
      </c>
      <c r="Q947" t="s">
        <v>34</v>
      </c>
      <c r="R947">
        <v>28</v>
      </c>
      <c r="S947">
        <v>3</v>
      </c>
      <c r="T947" t="s">
        <v>28</v>
      </c>
      <c r="U947">
        <v>3</v>
      </c>
      <c r="V947">
        <v>4</v>
      </c>
      <c r="W947" t="s">
        <v>37</v>
      </c>
      <c r="X947">
        <v>4</v>
      </c>
      <c r="Y947">
        <v>11</v>
      </c>
      <c r="Z947">
        <v>3</v>
      </c>
      <c r="AA947">
        <v>2</v>
      </c>
      <c r="AB947">
        <v>25</v>
      </c>
      <c r="AC947">
        <v>2</v>
      </c>
    </row>
    <row r="948" spans="1:29" x14ac:dyDescent="0.35">
      <c r="A948">
        <v>40</v>
      </c>
      <c r="B948" t="s">
        <v>25</v>
      </c>
      <c r="C948" t="s">
        <v>27</v>
      </c>
      <c r="D948" s="4">
        <v>9094</v>
      </c>
      <c r="E948">
        <v>5</v>
      </c>
      <c r="F948">
        <v>2</v>
      </c>
      <c r="G948">
        <v>3</v>
      </c>
      <c r="H948" t="s">
        <v>25</v>
      </c>
      <c r="I948">
        <v>4</v>
      </c>
      <c r="J948" t="s">
        <v>35</v>
      </c>
      <c r="K948" s="5">
        <v>0.13</v>
      </c>
      <c r="L948" s="5">
        <v>0.09</v>
      </c>
      <c r="M948" s="6">
        <v>2.0000000000000004E-2</v>
      </c>
      <c r="N948">
        <v>1818.8000000000002</v>
      </c>
      <c r="O948">
        <v>591</v>
      </c>
      <c r="P948" t="s">
        <v>26</v>
      </c>
      <c r="Q948" t="s">
        <v>27</v>
      </c>
      <c r="R948">
        <v>25</v>
      </c>
      <c r="S948">
        <v>4</v>
      </c>
      <c r="T948" t="s">
        <v>48</v>
      </c>
      <c r="U948">
        <v>2</v>
      </c>
      <c r="V948">
        <v>3</v>
      </c>
      <c r="W948" t="s">
        <v>31</v>
      </c>
      <c r="X948">
        <v>2</v>
      </c>
      <c r="Y948">
        <v>12</v>
      </c>
      <c r="Z948">
        <v>3</v>
      </c>
      <c r="AA948">
        <v>3</v>
      </c>
      <c r="AB948">
        <v>9</v>
      </c>
      <c r="AC948">
        <v>4</v>
      </c>
    </row>
    <row r="949" spans="1:29" x14ac:dyDescent="0.35">
      <c r="A949">
        <v>52</v>
      </c>
      <c r="B949" t="s">
        <v>25</v>
      </c>
      <c r="C949" t="s">
        <v>27</v>
      </c>
      <c r="D949" s="4">
        <v>8446</v>
      </c>
      <c r="E949">
        <v>8</v>
      </c>
      <c r="F949">
        <v>2</v>
      </c>
      <c r="G949">
        <v>2</v>
      </c>
      <c r="H949" t="s">
        <v>25</v>
      </c>
      <c r="I949">
        <v>2</v>
      </c>
      <c r="J949" t="s">
        <v>35</v>
      </c>
      <c r="K949" s="5">
        <v>0.1</v>
      </c>
      <c r="L949" s="5">
        <v>0.08</v>
      </c>
      <c r="M949" s="6">
        <v>2.0000000000000004E-2</v>
      </c>
      <c r="N949">
        <v>1689.2</v>
      </c>
      <c r="O949">
        <v>3104</v>
      </c>
      <c r="P949" t="s">
        <v>26</v>
      </c>
      <c r="Q949" t="s">
        <v>27</v>
      </c>
      <c r="R949">
        <v>5</v>
      </c>
      <c r="S949">
        <v>3</v>
      </c>
      <c r="T949" t="s">
        <v>28</v>
      </c>
      <c r="U949">
        <v>3</v>
      </c>
      <c r="V949">
        <v>3</v>
      </c>
      <c r="W949" t="s">
        <v>31</v>
      </c>
      <c r="X949">
        <v>9</v>
      </c>
      <c r="Y949">
        <v>19</v>
      </c>
      <c r="Z949">
        <v>3</v>
      </c>
      <c r="AA949">
        <v>3</v>
      </c>
      <c r="AB949">
        <v>10</v>
      </c>
      <c r="AC949">
        <v>7</v>
      </c>
    </row>
    <row r="950" spans="1:29" x14ac:dyDescent="0.35">
      <c r="A950">
        <v>30</v>
      </c>
      <c r="B950" t="s">
        <v>32</v>
      </c>
      <c r="C950" t="s">
        <v>62</v>
      </c>
      <c r="D950" s="4">
        <v>11916</v>
      </c>
      <c r="E950">
        <v>9</v>
      </c>
      <c r="F950">
        <v>1</v>
      </c>
      <c r="G950">
        <v>3</v>
      </c>
      <c r="H950" t="s">
        <v>25</v>
      </c>
      <c r="I950">
        <v>2</v>
      </c>
      <c r="J950" t="s">
        <v>29</v>
      </c>
      <c r="K950" s="5">
        <v>0.13</v>
      </c>
      <c r="L950" s="5">
        <v>0.1</v>
      </c>
      <c r="M950" s="6">
        <v>5.0000000000000017E-2</v>
      </c>
      <c r="N950">
        <v>2383.2000000000003</v>
      </c>
      <c r="O950">
        <v>1767</v>
      </c>
      <c r="P950" t="s">
        <v>26</v>
      </c>
      <c r="Q950" t="s">
        <v>34</v>
      </c>
      <c r="R950">
        <v>17</v>
      </c>
      <c r="S950">
        <v>4</v>
      </c>
      <c r="T950" t="s">
        <v>40</v>
      </c>
      <c r="U950">
        <v>3</v>
      </c>
      <c r="V950">
        <v>3</v>
      </c>
      <c r="W950" t="s">
        <v>37</v>
      </c>
      <c r="X950">
        <v>1</v>
      </c>
      <c r="Y950">
        <v>23</v>
      </c>
      <c r="Z950">
        <v>4</v>
      </c>
      <c r="AA950">
        <v>4</v>
      </c>
      <c r="AB950">
        <v>9</v>
      </c>
      <c r="AC950">
        <v>1</v>
      </c>
    </row>
    <row r="951" spans="1:29" x14ac:dyDescent="0.35">
      <c r="A951">
        <v>39</v>
      </c>
      <c r="B951" t="s">
        <v>32</v>
      </c>
      <c r="C951" t="s">
        <v>42</v>
      </c>
      <c r="D951" s="4">
        <v>4534</v>
      </c>
      <c r="E951">
        <v>8</v>
      </c>
      <c r="F951">
        <v>3</v>
      </c>
      <c r="G951">
        <v>3</v>
      </c>
      <c r="H951" t="s">
        <v>32</v>
      </c>
      <c r="I951">
        <v>1</v>
      </c>
      <c r="J951" t="s">
        <v>35</v>
      </c>
      <c r="K951" s="5">
        <v>0.08</v>
      </c>
      <c r="L951" s="5">
        <v>0.08</v>
      </c>
      <c r="M951" s="6">
        <v>4.0000000000000008E-2</v>
      </c>
      <c r="N951">
        <v>906.80000000000007</v>
      </c>
      <c r="O951">
        <v>1992</v>
      </c>
      <c r="P951" t="s">
        <v>26</v>
      </c>
      <c r="Q951" t="s">
        <v>34</v>
      </c>
      <c r="R951">
        <v>18</v>
      </c>
      <c r="S951">
        <v>2</v>
      </c>
      <c r="T951" t="s">
        <v>28</v>
      </c>
      <c r="U951">
        <v>3</v>
      </c>
      <c r="V951">
        <v>2</v>
      </c>
      <c r="W951" t="s">
        <v>31</v>
      </c>
      <c r="X951">
        <v>0</v>
      </c>
      <c r="Y951">
        <v>11</v>
      </c>
      <c r="Z951">
        <v>3</v>
      </c>
      <c r="AA951">
        <v>1</v>
      </c>
      <c r="AB951">
        <v>9</v>
      </c>
      <c r="AC951">
        <v>7</v>
      </c>
    </row>
    <row r="952" spans="1:29" x14ac:dyDescent="0.35">
      <c r="A952">
        <v>31</v>
      </c>
      <c r="B952" t="s">
        <v>32</v>
      </c>
      <c r="C952" t="s">
        <v>27</v>
      </c>
      <c r="D952" s="4">
        <v>9852</v>
      </c>
      <c r="E952">
        <v>10</v>
      </c>
      <c r="F952">
        <v>3</v>
      </c>
      <c r="G952">
        <v>2</v>
      </c>
      <c r="H952" t="s">
        <v>25</v>
      </c>
      <c r="I952">
        <v>4</v>
      </c>
      <c r="J952" t="s">
        <v>29</v>
      </c>
      <c r="K952" s="5">
        <v>0.15</v>
      </c>
      <c r="L952" s="5">
        <v>7.0000000000000007E-2</v>
      </c>
      <c r="M952" s="6">
        <v>-2.0000000000000004E-2</v>
      </c>
      <c r="N952">
        <v>1970.4</v>
      </c>
      <c r="O952">
        <v>1093</v>
      </c>
      <c r="P952" t="s">
        <v>44</v>
      </c>
      <c r="Q952" t="s">
        <v>27</v>
      </c>
      <c r="R952">
        <v>2</v>
      </c>
      <c r="S952">
        <v>4</v>
      </c>
      <c r="T952" t="s">
        <v>28</v>
      </c>
      <c r="U952">
        <v>3</v>
      </c>
      <c r="V952">
        <v>3</v>
      </c>
      <c r="W952" t="s">
        <v>41</v>
      </c>
      <c r="X952">
        <v>1</v>
      </c>
      <c r="Y952">
        <v>19</v>
      </c>
      <c r="Z952">
        <v>3</v>
      </c>
      <c r="AA952">
        <v>1</v>
      </c>
      <c r="AB952">
        <v>10</v>
      </c>
      <c r="AC952">
        <v>8</v>
      </c>
    </row>
    <row r="953" spans="1:29" x14ac:dyDescent="0.35">
      <c r="A953">
        <v>41</v>
      </c>
      <c r="B953" t="s">
        <v>32</v>
      </c>
      <c r="C953" t="s">
        <v>27</v>
      </c>
      <c r="D953" s="4">
        <v>6151</v>
      </c>
      <c r="E953">
        <v>19</v>
      </c>
      <c r="F953">
        <v>2</v>
      </c>
      <c r="G953">
        <v>3</v>
      </c>
      <c r="H953" t="s">
        <v>32</v>
      </c>
      <c r="I953">
        <v>3</v>
      </c>
      <c r="J953" t="s">
        <v>35</v>
      </c>
      <c r="K953" s="5">
        <v>0.13</v>
      </c>
      <c r="L953" s="5">
        <v>0.11</v>
      </c>
      <c r="M953" s="6">
        <v>-1.0000000000000009E-2</v>
      </c>
      <c r="N953">
        <v>1230.2</v>
      </c>
      <c r="O953">
        <v>941</v>
      </c>
      <c r="P953" t="s">
        <v>44</v>
      </c>
      <c r="Q953" t="s">
        <v>27</v>
      </c>
      <c r="R953">
        <v>10</v>
      </c>
      <c r="S953">
        <v>2</v>
      </c>
      <c r="T953" t="s">
        <v>40</v>
      </c>
      <c r="U953">
        <v>1</v>
      </c>
      <c r="V953">
        <v>2</v>
      </c>
      <c r="W953" t="s">
        <v>31</v>
      </c>
      <c r="X953">
        <v>1</v>
      </c>
      <c r="Y953">
        <v>13</v>
      </c>
      <c r="Z953">
        <v>3</v>
      </c>
      <c r="AA953">
        <v>1</v>
      </c>
      <c r="AB953">
        <v>19</v>
      </c>
      <c r="AC953">
        <v>2</v>
      </c>
    </row>
    <row r="954" spans="1:29" x14ac:dyDescent="0.35">
      <c r="A954">
        <v>31</v>
      </c>
      <c r="B954" t="s">
        <v>25</v>
      </c>
      <c r="C954" t="s">
        <v>46</v>
      </c>
      <c r="D954" s="4">
        <v>2302</v>
      </c>
      <c r="E954">
        <v>3</v>
      </c>
      <c r="F954">
        <v>2</v>
      </c>
      <c r="G954">
        <v>4</v>
      </c>
      <c r="H954" t="s">
        <v>25</v>
      </c>
      <c r="I954">
        <v>4</v>
      </c>
      <c r="J954" t="s">
        <v>29</v>
      </c>
      <c r="K954" s="5">
        <v>0.11</v>
      </c>
      <c r="L954" s="5">
        <v>0.1</v>
      </c>
      <c r="M954" s="6">
        <v>7.0000000000000007E-2</v>
      </c>
      <c r="N954">
        <v>460.40000000000003</v>
      </c>
      <c r="O954">
        <v>691</v>
      </c>
      <c r="P954" t="s">
        <v>33</v>
      </c>
      <c r="Q954" t="s">
        <v>27</v>
      </c>
      <c r="R954">
        <v>1</v>
      </c>
      <c r="S954">
        <v>3</v>
      </c>
      <c r="T954" t="s">
        <v>28</v>
      </c>
      <c r="U954">
        <v>3</v>
      </c>
      <c r="V954">
        <v>1</v>
      </c>
      <c r="W954" t="s">
        <v>31</v>
      </c>
      <c r="X954">
        <v>1</v>
      </c>
      <c r="Y954">
        <v>11</v>
      </c>
      <c r="Z954">
        <v>3</v>
      </c>
      <c r="AA954">
        <v>1</v>
      </c>
      <c r="AB954">
        <v>3</v>
      </c>
      <c r="AC954">
        <v>2</v>
      </c>
    </row>
    <row r="955" spans="1:29" x14ac:dyDescent="0.35">
      <c r="A955">
        <v>44</v>
      </c>
      <c r="B955" t="s">
        <v>25</v>
      </c>
      <c r="C955" t="s">
        <v>39</v>
      </c>
      <c r="D955" s="4">
        <v>2362</v>
      </c>
      <c r="E955">
        <v>3</v>
      </c>
      <c r="F955">
        <v>1</v>
      </c>
      <c r="G955">
        <v>4</v>
      </c>
      <c r="H955" t="s">
        <v>32</v>
      </c>
      <c r="I955">
        <v>1</v>
      </c>
      <c r="J955" t="s">
        <v>35</v>
      </c>
      <c r="K955" s="5">
        <v>0.15</v>
      </c>
      <c r="L955" s="5">
        <v>0.1</v>
      </c>
      <c r="M955" s="6">
        <v>-0.03</v>
      </c>
      <c r="N955">
        <v>472.40000000000003</v>
      </c>
      <c r="O955">
        <v>2214</v>
      </c>
      <c r="P955" t="s">
        <v>26</v>
      </c>
      <c r="Q955" t="s">
        <v>34</v>
      </c>
      <c r="R955">
        <v>3</v>
      </c>
      <c r="S955">
        <v>3</v>
      </c>
      <c r="T955" t="s">
        <v>28</v>
      </c>
      <c r="U955">
        <v>3</v>
      </c>
      <c r="V955">
        <v>1</v>
      </c>
      <c r="W955" t="s">
        <v>37</v>
      </c>
      <c r="X955">
        <v>4</v>
      </c>
      <c r="Y955">
        <v>12</v>
      </c>
      <c r="Z955">
        <v>3</v>
      </c>
      <c r="AA955">
        <v>3</v>
      </c>
      <c r="AB955">
        <v>10</v>
      </c>
      <c r="AC955">
        <v>2</v>
      </c>
    </row>
    <row r="956" spans="1:29" x14ac:dyDescent="0.35">
      <c r="A956">
        <v>42</v>
      </c>
      <c r="B956" t="s">
        <v>32</v>
      </c>
      <c r="C956" t="s">
        <v>62</v>
      </c>
      <c r="D956" s="4">
        <v>17861</v>
      </c>
      <c r="E956">
        <v>20</v>
      </c>
      <c r="F956">
        <v>3</v>
      </c>
      <c r="G956">
        <v>2</v>
      </c>
      <c r="H956" t="s">
        <v>25</v>
      </c>
      <c r="I956">
        <v>3</v>
      </c>
      <c r="J956" t="s">
        <v>35</v>
      </c>
      <c r="K956" s="5">
        <v>0.15</v>
      </c>
      <c r="L956" s="5">
        <v>0.1</v>
      </c>
      <c r="M956" s="6">
        <v>0.03</v>
      </c>
      <c r="N956">
        <v>3572.2000000000003</v>
      </c>
      <c r="O956">
        <v>3205</v>
      </c>
      <c r="P956" t="s">
        <v>44</v>
      </c>
      <c r="Q956" t="s">
        <v>34</v>
      </c>
      <c r="R956">
        <v>2</v>
      </c>
      <c r="S956">
        <v>1</v>
      </c>
      <c r="T956" t="s">
        <v>28</v>
      </c>
      <c r="U956">
        <v>3</v>
      </c>
      <c r="V956">
        <v>4</v>
      </c>
      <c r="W956" t="s">
        <v>37</v>
      </c>
      <c r="X956">
        <v>0</v>
      </c>
      <c r="Y956">
        <v>13</v>
      </c>
      <c r="Z956">
        <v>3</v>
      </c>
      <c r="AA956">
        <v>4</v>
      </c>
      <c r="AB956">
        <v>21</v>
      </c>
      <c r="AC956">
        <v>8</v>
      </c>
    </row>
    <row r="957" spans="1:29" x14ac:dyDescent="0.35">
      <c r="A957">
        <v>55</v>
      </c>
      <c r="B957" t="s">
        <v>32</v>
      </c>
      <c r="C957" t="s">
        <v>62</v>
      </c>
      <c r="D957" s="4">
        <v>19187</v>
      </c>
      <c r="E957">
        <v>19</v>
      </c>
      <c r="F957">
        <v>3</v>
      </c>
      <c r="G957">
        <v>3</v>
      </c>
      <c r="H957" t="s">
        <v>32</v>
      </c>
      <c r="I957">
        <v>4</v>
      </c>
      <c r="J957" t="s">
        <v>29</v>
      </c>
      <c r="K957" s="5">
        <v>0.1</v>
      </c>
      <c r="L957" s="5">
        <v>7.0000000000000007E-2</v>
      </c>
      <c r="M957" s="6">
        <v>9.999999999999995E-3</v>
      </c>
      <c r="N957">
        <v>3837.4</v>
      </c>
      <c r="O957">
        <v>4045</v>
      </c>
      <c r="P957" t="s">
        <v>26</v>
      </c>
      <c r="Q957" t="s">
        <v>34</v>
      </c>
      <c r="R957">
        <v>2</v>
      </c>
      <c r="S957">
        <v>2</v>
      </c>
      <c r="T957" t="s">
        <v>40</v>
      </c>
      <c r="U957">
        <v>1</v>
      </c>
      <c r="V957">
        <v>5</v>
      </c>
      <c r="W957" t="s">
        <v>37</v>
      </c>
      <c r="X957">
        <v>4</v>
      </c>
      <c r="Y957">
        <v>14</v>
      </c>
      <c r="Z957">
        <v>3</v>
      </c>
      <c r="AA957">
        <v>4</v>
      </c>
      <c r="AB957">
        <v>23</v>
      </c>
      <c r="AC957">
        <v>9</v>
      </c>
    </row>
    <row r="958" spans="1:29" x14ac:dyDescent="0.35">
      <c r="A958">
        <v>56</v>
      </c>
      <c r="B958" t="s">
        <v>32</v>
      </c>
      <c r="C958" t="s">
        <v>62</v>
      </c>
      <c r="D958" s="4">
        <v>19717</v>
      </c>
      <c r="E958">
        <v>7</v>
      </c>
      <c r="F958">
        <v>2</v>
      </c>
      <c r="G958">
        <v>3</v>
      </c>
      <c r="H958" t="s">
        <v>32</v>
      </c>
      <c r="I958">
        <v>4</v>
      </c>
      <c r="J958" t="s">
        <v>35</v>
      </c>
      <c r="K958" s="5">
        <v>0.08</v>
      </c>
      <c r="L958" s="5">
        <v>0.1</v>
      </c>
      <c r="M958" s="6">
        <v>5.0000000000000017E-2</v>
      </c>
      <c r="N958">
        <v>3943.4</v>
      </c>
      <c r="O958">
        <v>1876</v>
      </c>
      <c r="P958" t="s">
        <v>26</v>
      </c>
      <c r="Q958" t="s">
        <v>50</v>
      </c>
      <c r="R958">
        <v>8</v>
      </c>
      <c r="S958">
        <v>4</v>
      </c>
      <c r="T958" t="s">
        <v>28</v>
      </c>
      <c r="U958">
        <v>3</v>
      </c>
      <c r="V958">
        <v>5</v>
      </c>
      <c r="W958" t="s">
        <v>31</v>
      </c>
      <c r="X958">
        <v>6</v>
      </c>
      <c r="Y958">
        <v>14</v>
      </c>
      <c r="Z958">
        <v>3</v>
      </c>
      <c r="AA958">
        <v>1</v>
      </c>
      <c r="AB958">
        <v>36</v>
      </c>
      <c r="AC958">
        <v>3</v>
      </c>
    </row>
    <row r="959" spans="1:29" x14ac:dyDescent="0.35">
      <c r="A959">
        <v>40</v>
      </c>
      <c r="B959" t="s">
        <v>32</v>
      </c>
      <c r="C959" t="s">
        <v>36</v>
      </c>
      <c r="D959" s="4">
        <v>3544</v>
      </c>
      <c r="E959">
        <v>4</v>
      </c>
      <c r="F959">
        <v>3</v>
      </c>
      <c r="G959">
        <v>3</v>
      </c>
      <c r="H959" t="s">
        <v>32</v>
      </c>
      <c r="I959">
        <v>3</v>
      </c>
      <c r="J959" t="s">
        <v>35</v>
      </c>
      <c r="K959" s="5">
        <v>0.13</v>
      </c>
      <c r="L959" s="5">
        <v>0.1</v>
      </c>
      <c r="M959" s="6">
        <v>0.03</v>
      </c>
      <c r="N959">
        <v>708.80000000000007</v>
      </c>
      <c r="O959">
        <v>556</v>
      </c>
      <c r="P959" t="s">
        <v>44</v>
      </c>
      <c r="Q959" t="s">
        <v>34</v>
      </c>
      <c r="R959">
        <v>16</v>
      </c>
      <c r="S959">
        <v>2</v>
      </c>
      <c r="T959" t="s">
        <v>28</v>
      </c>
      <c r="U959">
        <v>3</v>
      </c>
      <c r="V959">
        <v>1</v>
      </c>
      <c r="W959" t="s">
        <v>41</v>
      </c>
      <c r="X959">
        <v>9</v>
      </c>
      <c r="Y959">
        <v>16</v>
      </c>
      <c r="Z959">
        <v>3</v>
      </c>
      <c r="AA959">
        <v>2</v>
      </c>
      <c r="AB959">
        <v>6</v>
      </c>
      <c r="AC959">
        <v>2</v>
      </c>
    </row>
    <row r="960" spans="1:29" x14ac:dyDescent="0.35">
      <c r="A960">
        <v>34</v>
      </c>
      <c r="B960" t="s">
        <v>32</v>
      </c>
      <c r="C960" t="s">
        <v>43</v>
      </c>
      <c r="D960" s="4">
        <v>8500</v>
      </c>
      <c r="E960">
        <v>9</v>
      </c>
      <c r="F960">
        <v>4</v>
      </c>
      <c r="G960">
        <v>2</v>
      </c>
      <c r="H960" t="s">
        <v>32</v>
      </c>
      <c r="I960">
        <v>4</v>
      </c>
      <c r="J960" t="s">
        <v>35</v>
      </c>
      <c r="K960" s="5">
        <v>0.13</v>
      </c>
      <c r="L960" s="5">
        <v>0.11</v>
      </c>
      <c r="M960" s="6">
        <v>5.0000000000000017E-2</v>
      </c>
      <c r="N960">
        <v>1700</v>
      </c>
      <c r="O960">
        <v>4504</v>
      </c>
      <c r="P960" t="s">
        <v>26</v>
      </c>
      <c r="Q960" t="s">
        <v>34</v>
      </c>
      <c r="R960">
        <v>9</v>
      </c>
      <c r="S960">
        <v>3</v>
      </c>
      <c r="T960" t="s">
        <v>28</v>
      </c>
      <c r="U960">
        <v>3</v>
      </c>
      <c r="V960">
        <v>3</v>
      </c>
      <c r="W960" t="s">
        <v>41</v>
      </c>
      <c r="X960">
        <v>0</v>
      </c>
      <c r="Y960">
        <v>11</v>
      </c>
      <c r="Z960">
        <v>3</v>
      </c>
      <c r="AA960">
        <v>4</v>
      </c>
      <c r="AB960">
        <v>10</v>
      </c>
      <c r="AC960">
        <v>7</v>
      </c>
    </row>
    <row r="961" spans="1:29" x14ac:dyDescent="0.35">
      <c r="A961">
        <v>40</v>
      </c>
      <c r="B961" t="s">
        <v>32</v>
      </c>
      <c r="C961" t="s">
        <v>36</v>
      </c>
      <c r="D961" s="4">
        <v>4661</v>
      </c>
      <c r="E961">
        <v>9</v>
      </c>
      <c r="F961">
        <v>4</v>
      </c>
      <c r="G961">
        <v>3</v>
      </c>
      <c r="H961" t="s">
        <v>32</v>
      </c>
      <c r="I961">
        <v>3</v>
      </c>
      <c r="J961" t="s">
        <v>35</v>
      </c>
      <c r="K961" s="5">
        <v>0.09</v>
      </c>
      <c r="L961" s="5">
        <v>7.0000000000000007E-2</v>
      </c>
      <c r="M961" s="6">
        <v>9.999999999999995E-3</v>
      </c>
      <c r="N961">
        <v>932.2</v>
      </c>
      <c r="O961">
        <v>3040</v>
      </c>
      <c r="P961" t="s">
        <v>26</v>
      </c>
      <c r="Q961" t="s">
        <v>34</v>
      </c>
      <c r="R961">
        <v>2</v>
      </c>
      <c r="S961">
        <v>3</v>
      </c>
      <c r="T961" t="s">
        <v>28</v>
      </c>
      <c r="U961">
        <v>3</v>
      </c>
      <c r="V961">
        <v>2</v>
      </c>
      <c r="W961" t="s">
        <v>31</v>
      </c>
      <c r="X961">
        <v>1</v>
      </c>
      <c r="Y961">
        <v>13</v>
      </c>
      <c r="Z961">
        <v>3</v>
      </c>
      <c r="AA961">
        <v>3</v>
      </c>
      <c r="AB961">
        <v>9</v>
      </c>
      <c r="AC961">
        <v>8</v>
      </c>
    </row>
    <row r="962" spans="1:29" x14ac:dyDescent="0.35">
      <c r="A962">
        <v>41</v>
      </c>
      <c r="B962" t="s">
        <v>32</v>
      </c>
      <c r="C962" t="s">
        <v>27</v>
      </c>
      <c r="D962" s="4">
        <v>4103</v>
      </c>
      <c r="E962">
        <v>9</v>
      </c>
      <c r="F962">
        <v>1</v>
      </c>
      <c r="G962">
        <v>3</v>
      </c>
      <c r="H962" t="s">
        <v>32</v>
      </c>
      <c r="I962">
        <v>3</v>
      </c>
      <c r="J962" t="s">
        <v>29</v>
      </c>
      <c r="K962" s="5">
        <v>0.09</v>
      </c>
      <c r="L962" s="5">
        <v>0.08</v>
      </c>
      <c r="M962" s="6">
        <v>7.9999999999999988E-2</v>
      </c>
      <c r="N962">
        <v>820.6</v>
      </c>
      <c r="O962">
        <v>4656</v>
      </c>
      <c r="P962" t="s">
        <v>33</v>
      </c>
      <c r="Q962" t="s">
        <v>27</v>
      </c>
      <c r="R962">
        <v>1</v>
      </c>
      <c r="S962">
        <v>3</v>
      </c>
      <c r="T962" t="s">
        <v>48</v>
      </c>
      <c r="U962">
        <v>3</v>
      </c>
      <c r="V962">
        <v>2</v>
      </c>
      <c r="W962" t="s">
        <v>41</v>
      </c>
      <c r="X962">
        <v>0</v>
      </c>
      <c r="Y962">
        <v>17</v>
      </c>
      <c r="Z962">
        <v>3</v>
      </c>
      <c r="AA962">
        <v>4</v>
      </c>
      <c r="AB962">
        <v>10</v>
      </c>
      <c r="AC962">
        <v>3</v>
      </c>
    </row>
    <row r="963" spans="1:29" x14ac:dyDescent="0.35">
      <c r="A963">
        <v>35</v>
      </c>
      <c r="B963" t="s">
        <v>32</v>
      </c>
      <c r="C963" t="s">
        <v>36</v>
      </c>
      <c r="D963" s="4">
        <v>4249</v>
      </c>
      <c r="E963">
        <v>9</v>
      </c>
      <c r="F963">
        <v>3</v>
      </c>
      <c r="G963">
        <v>3</v>
      </c>
      <c r="H963" t="s">
        <v>25</v>
      </c>
      <c r="I963">
        <v>3</v>
      </c>
      <c r="J963" t="s">
        <v>35</v>
      </c>
      <c r="K963" s="5">
        <v>0.14000000000000001</v>
      </c>
      <c r="L963" s="5">
        <v>0.08</v>
      </c>
      <c r="M963" s="6">
        <v>3.0000000000000013E-2</v>
      </c>
      <c r="N963">
        <v>849.80000000000007</v>
      </c>
      <c r="O963">
        <v>4181</v>
      </c>
      <c r="P963" t="s">
        <v>33</v>
      </c>
      <c r="Q963" t="s">
        <v>34</v>
      </c>
      <c r="R963">
        <v>4</v>
      </c>
      <c r="S963">
        <v>4</v>
      </c>
      <c r="T963" t="s">
        <v>28</v>
      </c>
      <c r="U963">
        <v>3</v>
      </c>
      <c r="V963">
        <v>2</v>
      </c>
      <c r="W963" t="s">
        <v>31</v>
      </c>
      <c r="X963">
        <v>1</v>
      </c>
      <c r="Y963">
        <v>11</v>
      </c>
      <c r="Z963">
        <v>3</v>
      </c>
      <c r="AA963">
        <v>2</v>
      </c>
      <c r="AB963">
        <v>9</v>
      </c>
      <c r="AC963">
        <v>6</v>
      </c>
    </row>
    <row r="964" spans="1:29" x14ac:dyDescent="0.35">
      <c r="A964">
        <v>51</v>
      </c>
      <c r="B964" t="s">
        <v>32</v>
      </c>
      <c r="C964" t="s">
        <v>62</v>
      </c>
      <c r="D964" s="4">
        <v>14026</v>
      </c>
      <c r="E964">
        <v>33</v>
      </c>
      <c r="F964">
        <v>2</v>
      </c>
      <c r="G964">
        <v>3</v>
      </c>
      <c r="H964" t="s">
        <v>25</v>
      </c>
      <c r="I964">
        <v>3</v>
      </c>
      <c r="J964" t="s">
        <v>35</v>
      </c>
      <c r="K964" s="5">
        <v>0.08</v>
      </c>
      <c r="L964" s="5">
        <v>0.1</v>
      </c>
      <c r="M964" s="6">
        <v>2.0000000000000004E-2</v>
      </c>
      <c r="N964">
        <v>2805.2000000000003</v>
      </c>
      <c r="O964">
        <v>2839</v>
      </c>
      <c r="P964" t="s">
        <v>26</v>
      </c>
      <c r="Q964" t="s">
        <v>50</v>
      </c>
      <c r="R964">
        <v>5</v>
      </c>
      <c r="S964">
        <v>3</v>
      </c>
      <c r="T964" t="s">
        <v>28</v>
      </c>
      <c r="U964">
        <v>3</v>
      </c>
      <c r="V964">
        <v>4</v>
      </c>
      <c r="W964" t="s">
        <v>41</v>
      </c>
      <c r="X964">
        <v>1</v>
      </c>
      <c r="Y964">
        <v>11</v>
      </c>
      <c r="Z964">
        <v>3</v>
      </c>
      <c r="AA964">
        <v>2</v>
      </c>
      <c r="AB964">
        <v>33</v>
      </c>
      <c r="AC964">
        <v>9</v>
      </c>
    </row>
    <row r="965" spans="1:29" x14ac:dyDescent="0.35">
      <c r="A965">
        <v>38</v>
      </c>
      <c r="B965" t="s">
        <v>32</v>
      </c>
      <c r="C965" t="s">
        <v>27</v>
      </c>
      <c r="D965" s="4">
        <v>6893</v>
      </c>
      <c r="E965">
        <v>7</v>
      </c>
      <c r="F965">
        <v>1</v>
      </c>
      <c r="G965">
        <v>3</v>
      </c>
      <c r="H965" t="s">
        <v>32</v>
      </c>
      <c r="I965">
        <v>2</v>
      </c>
      <c r="J965" t="s">
        <v>29</v>
      </c>
      <c r="K965" s="5">
        <v>0.12</v>
      </c>
      <c r="L965" s="5">
        <v>0.11</v>
      </c>
      <c r="M965" s="6">
        <v>3.9999999999999994E-2</v>
      </c>
      <c r="N965">
        <v>1378.6000000000001</v>
      </c>
      <c r="O965">
        <v>1222</v>
      </c>
      <c r="P965" t="s">
        <v>26</v>
      </c>
      <c r="Q965" t="s">
        <v>27</v>
      </c>
      <c r="R965">
        <v>2</v>
      </c>
      <c r="S965">
        <v>2</v>
      </c>
      <c r="T965" t="s">
        <v>28</v>
      </c>
      <c r="U965">
        <v>3</v>
      </c>
      <c r="V965">
        <v>2</v>
      </c>
      <c r="W965" t="s">
        <v>41</v>
      </c>
      <c r="X965">
        <v>3</v>
      </c>
      <c r="Y965">
        <v>15</v>
      </c>
      <c r="Z965">
        <v>3</v>
      </c>
      <c r="AA965">
        <v>4</v>
      </c>
      <c r="AB965">
        <v>11</v>
      </c>
      <c r="AC965">
        <v>7</v>
      </c>
    </row>
    <row r="966" spans="1:29" x14ac:dyDescent="0.35">
      <c r="A966">
        <v>34</v>
      </c>
      <c r="B966" t="s">
        <v>32</v>
      </c>
      <c r="C966" t="s">
        <v>27</v>
      </c>
      <c r="D966" s="4">
        <v>6125</v>
      </c>
      <c r="E966">
        <v>10</v>
      </c>
      <c r="F966">
        <v>1</v>
      </c>
      <c r="G966">
        <v>4</v>
      </c>
      <c r="H966" t="s">
        <v>32</v>
      </c>
      <c r="I966">
        <v>3</v>
      </c>
      <c r="J966" t="s">
        <v>29</v>
      </c>
      <c r="K966" s="5">
        <v>0.15</v>
      </c>
      <c r="L966" s="5">
        <v>0.1</v>
      </c>
      <c r="M966" s="6">
        <v>1.0000000000000009E-2</v>
      </c>
      <c r="N966">
        <v>1225</v>
      </c>
      <c r="O966">
        <v>1717</v>
      </c>
      <c r="P966" t="s">
        <v>26</v>
      </c>
      <c r="Q966" t="s">
        <v>27</v>
      </c>
      <c r="R966">
        <v>15</v>
      </c>
      <c r="S966">
        <v>2</v>
      </c>
      <c r="T966" t="s">
        <v>40</v>
      </c>
      <c r="U966">
        <v>3</v>
      </c>
      <c r="V966">
        <v>2</v>
      </c>
      <c r="W966" t="s">
        <v>31</v>
      </c>
      <c r="X966">
        <v>1</v>
      </c>
      <c r="Y966">
        <v>12</v>
      </c>
      <c r="Z966">
        <v>3</v>
      </c>
      <c r="AA966">
        <v>4</v>
      </c>
      <c r="AB966">
        <v>10</v>
      </c>
      <c r="AC966">
        <v>8</v>
      </c>
    </row>
    <row r="967" spans="1:29" x14ac:dyDescent="0.35">
      <c r="A967">
        <v>25</v>
      </c>
      <c r="B967" t="s">
        <v>32</v>
      </c>
      <c r="C967" t="s">
        <v>39</v>
      </c>
      <c r="D967" s="4">
        <v>3669</v>
      </c>
      <c r="E967">
        <v>3</v>
      </c>
      <c r="F967">
        <v>4</v>
      </c>
      <c r="G967">
        <v>2</v>
      </c>
      <c r="H967" t="s">
        <v>32</v>
      </c>
      <c r="I967">
        <v>4</v>
      </c>
      <c r="J967" t="s">
        <v>35</v>
      </c>
      <c r="K967" s="5">
        <v>0.15</v>
      </c>
      <c r="L967" s="5">
        <v>0.11</v>
      </c>
      <c r="M967" s="6">
        <v>9.999999999999995E-3</v>
      </c>
      <c r="N967">
        <v>733.80000000000007</v>
      </c>
      <c r="O967">
        <v>3777</v>
      </c>
      <c r="P967" t="s">
        <v>26</v>
      </c>
      <c r="Q967" t="s">
        <v>34</v>
      </c>
      <c r="R967">
        <v>19</v>
      </c>
      <c r="S967">
        <v>1</v>
      </c>
      <c r="T967" t="s">
        <v>40</v>
      </c>
      <c r="U967">
        <v>3</v>
      </c>
      <c r="V967">
        <v>1</v>
      </c>
      <c r="W967" t="s">
        <v>37</v>
      </c>
      <c r="X967">
        <v>3</v>
      </c>
      <c r="Y967">
        <v>11</v>
      </c>
      <c r="Z967">
        <v>3</v>
      </c>
      <c r="AA967">
        <v>3</v>
      </c>
      <c r="AB967">
        <v>7</v>
      </c>
      <c r="AC967">
        <v>2</v>
      </c>
    </row>
    <row r="968" spans="1:29" x14ac:dyDescent="0.35">
      <c r="A968">
        <v>58</v>
      </c>
      <c r="B968" t="s">
        <v>25</v>
      </c>
      <c r="C968" t="s">
        <v>42</v>
      </c>
      <c r="D968" s="4">
        <v>10008</v>
      </c>
      <c r="E968">
        <v>10</v>
      </c>
      <c r="F968">
        <v>1</v>
      </c>
      <c r="G968">
        <v>2</v>
      </c>
      <c r="H968" t="s">
        <v>25</v>
      </c>
      <c r="I968">
        <v>3</v>
      </c>
      <c r="J968" t="s">
        <v>29</v>
      </c>
      <c r="K968" s="5">
        <v>0.11</v>
      </c>
      <c r="L968" s="5">
        <v>0.11</v>
      </c>
      <c r="M968" s="6">
        <v>-2.0000000000000004E-2</v>
      </c>
      <c r="N968">
        <v>2001.6000000000001</v>
      </c>
      <c r="O968">
        <v>1569</v>
      </c>
      <c r="P968" t="s">
        <v>26</v>
      </c>
      <c r="Q968" t="s">
        <v>34</v>
      </c>
      <c r="R968">
        <v>7</v>
      </c>
      <c r="S968">
        <v>4</v>
      </c>
      <c r="T968" t="s">
        <v>40</v>
      </c>
      <c r="U968">
        <v>2</v>
      </c>
      <c r="V968">
        <v>3</v>
      </c>
      <c r="W968" t="s">
        <v>37</v>
      </c>
      <c r="X968">
        <v>7</v>
      </c>
      <c r="Y968">
        <v>14</v>
      </c>
      <c r="Z968">
        <v>3</v>
      </c>
      <c r="AA968">
        <v>4</v>
      </c>
      <c r="AB968">
        <v>31</v>
      </c>
      <c r="AC968">
        <v>9</v>
      </c>
    </row>
    <row r="969" spans="1:29" x14ac:dyDescent="0.35">
      <c r="A969">
        <v>40</v>
      </c>
      <c r="B969" t="s">
        <v>32</v>
      </c>
      <c r="C969" t="s">
        <v>39</v>
      </c>
      <c r="D969" s="4">
        <v>2387</v>
      </c>
      <c r="E969">
        <v>4</v>
      </c>
      <c r="F969">
        <v>2</v>
      </c>
      <c r="G969">
        <v>3</v>
      </c>
      <c r="H969" t="s">
        <v>32</v>
      </c>
      <c r="I969">
        <v>2</v>
      </c>
      <c r="J969" t="s">
        <v>35</v>
      </c>
      <c r="K969" s="5">
        <v>0.15</v>
      </c>
      <c r="L969" s="5">
        <v>0.1</v>
      </c>
      <c r="M969" s="6">
        <v>-1.0000000000000009E-2</v>
      </c>
      <c r="N969">
        <v>477.40000000000003</v>
      </c>
      <c r="O969">
        <v>2891</v>
      </c>
      <c r="P969" t="s">
        <v>26</v>
      </c>
      <c r="Q969" t="s">
        <v>34</v>
      </c>
      <c r="R969">
        <v>1</v>
      </c>
      <c r="S969">
        <v>4</v>
      </c>
      <c r="T969" t="s">
        <v>28</v>
      </c>
      <c r="U969">
        <v>3</v>
      </c>
      <c r="V969">
        <v>1</v>
      </c>
      <c r="W969" t="s">
        <v>37</v>
      </c>
      <c r="X969">
        <v>3</v>
      </c>
      <c r="Y969">
        <v>22</v>
      </c>
      <c r="Z969">
        <v>4</v>
      </c>
      <c r="AA969">
        <v>3</v>
      </c>
      <c r="AB969">
        <v>7</v>
      </c>
      <c r="AC969">
        <v>2</v>
      </c>
    </row>
    <row r="970" spans="1:29" x14ac:dyDescent="0.35">
      <c r="A970">
        <v>36</v>
      </c>
      <c r="B970" t="s">
        <v>32</v>
      </c>
      <c r="C970" t="s">
        <v>27</v>
      </c>
      <c r="D970" s="4">
        <v>4639</v>
      </c>
      <c r="E970">
        <v>15</v>
      </c>
      <c r="F970">
        <v>1</v>
      </c>
      <c r="G970">
        <v>2</v>
      </c>
      <c r="H970" t="s">
        <v>32</v>
      </c>
      <c r="I970">
        <v>1</v>
      </c>
      <c r="J970" t="s">
        <v>29</v>
      </c>
      <c r="K970" s="5">
        <v>0.14000000000000001</v>
      </c>
      <c r="L970" s="5">
        <v>0.1</v>
      </c>
      <c r="M970" s="6">
        <v>7.0000000000000007E-2</v>
      </c>
      <c r="N970">
        <v>927.80000000000007</v>
      </c>
      <c r="O970">
        <v>1092</v>
      </c>
      <c r="P970" t="s">
        <v>33</v>
      </c>
      <c r="Q970" t="s">
        <v>27</v>
      </c>
      <c r="R970">
        <v>7</v>
      </c>
      <c r="S970">
        <v>3</v>
      </c>
      <c r="T970" t="s">
        <v>48</v>
      </c>
      <c r="U970">
        <v>4</v>
      </c>
      <c r="V970">
        <v>2</v>
      </c>
      <c r="W970" t="s">
        <v>37</v>
      </c>
      <c r="X970">
        <v>2</v>
      </c>
      <c r="Y970">
        <v>16</v>
      </c>
      <c r="Z970">
        <v>3</v>
      </c>
      <c r="AA970">
        <v>4</v>
      </c>
      <c r="AB970">
        <v>17</v>
      </c>
      <c r="AC970">
        <v>7</v>
      </c>
    </row>
    <row r="971" spans="1:29" x14ac:dyDescent="0.35">
      <c r="A971">
        <v>48</v>
      </c>
      <c r="B971" t="s">
        <v>32</v>
      </c>
      <c r="C971" t="s">
        <v>42</v>
      </c>
      <c r="D971" s="4">
        <v>7898</v>
      </c>
      <c r="E971">
        <v>10</v>
      </c>
      <c r="F971">
        <v>4</v>
      </c>
      <c r="G971">
        <v>3</v>
      </c>
      <c r="H971" t="s">
        <v>32</v>
      </c>
      <c r="I971">
        <v>4</v>
      </c>
      <c r="J971" t="s">
        <v>35</v>
      </c>
      <c r="K971" s="5">
        <v>0.1</v>
      </c>
      <c r="L971" s="5">
        <v>0.09</v>
      </c>
      <c r="M971" s="6">
        <v>7.0000000000000007E-2</v>
      </c>
      <c r="N971">
        <v>1579.6000000000001</v>
      </c>
      <c r="O971">
        <v>1305</v>
      </c>
      <c r="P971" t="s">
        <v>26</v>
      </c>
      <c r="Q971" t="s">
        <v>34</v>
      </c>
      <c r="R971">
        <v>4</v>
      </c>
      <c r="S971">
        <v>3</v>
      </c>
      <c r="T971" t="s">
        <v>28</v>
      </c>
      <c r="U971">
        <v>3</v>
      </c>
      <c r="V971">
        <v>3</v>
      </c>
      <c r="W971" t="s">
        <v>31</v>
      </c>
      <c r="X971">
        <v>1</v>
      </c>
      <c r="Y971">
        <v>11</v>
      </c>
      <c r="Z971">
        <v>3</v>
      </c>
      <c r="AA971">
        <v>3</v>
      </c>
      <c r="AB971">
        <v>11</v>
      </c>
      <c r="AC971">
        <v>9</v>
      </c>
    </row>
    <row r="972" spans="1:29" x14ac:dyDescent="0.35">
      <c r="A972">
        <v>27</v>
      </c>
      <c r="B972" t="s">
        <v>32</v>
      </c>
      <c r="C972" t="s">
        <v>46</v>
      </c>
      <c r="D972" s="4">
        <v>2534</v>
      </c>
      <c r="E972">
        <v>1</v>
      </c>
      <c r="F972">
        <v>4</v>
      </c>
      <c r="G972">
        <v>3</v>
      </c>
      <c r="H972" t="s">
        <v>32</v>
      </c>
      <c r="I972">
        <v>3</v>
      </c>
      <c r="J972" t="s">
        <v>29</v>
      </c>
      <c r="K972" s="5">
        <v>0.11</v>
      </c>
      <c r="L972" s="5">
        <v>0.09</v>
      </c>
      <c r="M972" s="6">
        <v>0</v>
      </c>
      <c r="N972">
        <v>506.8</v>
      </c>
      <c r="O972">
        <v>4343</v>
      </c>
      <c r="P972" t="s">
        <v>26</v>
      </c>
      <c r="Q972" t="s">
        <v>27</v>
      </c>
      <c r="R972">
        <v>11</v>
      </c>
      <c r="S972">
        <v>3</v>
      </c>
      <c r="T972" t="s">
        <v>40</v>
      </c>
      <c r="U972">
        <v>4</v>
      </c>
      <c r="V972">
        <v>1</v>
      </c>
      <c r="W972" t="s">
        <v>37</v>
      </c>
      <c r="X972">
        <v>8</v>
      </c>
      <c r="Y972">
        <v>14</v>
      </c>
      <c r="Z972">
        <v>3</v>
      </c>
      <c r="AA972">
        <v>2</v>
      </c>
      <c r="AB972">
        <v>5</v>
      </c>
      <c r="AC972">
        <v>0</v>
      </c>
    </row>
    <row r="973" spans="1:29" x14ac:dyDescent="0.35">
      <c r="A973">
        <v>51</v>
      </c>
      <c r="B973" t="s">
        <v>32</v>
      </c>
      <c r="C973" t="s">
        <v>42</v>
      </c>
      <c r="D973" s="4">
        <v>13142</v>
      </c>
      <c r="E973">
        <v>5</v>
      </c>
      <c r="F973">
        <v>2</v>
      </c>
      <c r="G973">
        <v>2</v>
      </c>
      <c r="H973" t="s">
        <v>32</v>
      </c>
      <c r="I973">
        <v>4</v>
      </c>
      <c r="J973" t="s">
        <v>29</v>
      </c>
      <c r="K973" s="5">
        <v>0.15</v>
      </c>
      <c r="L973" s="5">
        <v>0.09</v>
      </c>
      <c r="M973" s="6">
        <v>0</v>
      </c>
      <c r="N973">
        <v>2628.4</v>
      </c>
      <c r="O973">
        <v>4695</v>
      </c>
      <c r="P973" t="s">
        <v>26</v>
      </c>
      <c r="Q973" t="s">
        <v>34</v>
      </c>
      <c r="R973">
        <v>11</v>
      </c>
      <c r="S973">
        <v>2</v>
      </c>
      <c r="T973" t="s">
        <v>49</v>
      </c>
      <c r="U973">
        <v>2</v>
      </c>
      <c r="V973">
        <v>4</v>
      </c>
      <c r="W973" t="s">
        <v>31</v>
      </c>
      <c r="X973">
        <v>3</v>
      </c>
      <c r="Y973">
        <v>16</v>
      </c>
      <c r="Z973">
        <v>3</v>
      </c>
      <c r="AA973">
        <v>2</v>
      </c>
      <c r="AB973">
        <v>29</v>
      </c>
      <c r="AC973">
        <v>2</v>
      </c>
    </row>
    <row r="974" spans="1:29" x14ac:dyDescent="0.35">
      <c r="A974">
        <v>18</v>
      </c>
      <c r="B974" t="s">
        <v>32</v>
      </c>
      <c r="C974" t="s">
        <v>39</v>
      </c>
      <c r="D974" s="4">
        <v>1611</v>
      </c>
      <c r="E974">
        <v>0</v>
      </c>
      <c r="F974">
        <v>4</v>
      </c>
      <c r="G974">
        <v>4</v>
      </c>
      <c r="H974" t="s">
        <v>32</v>
      </c>
      <c r="I974">
        <v>4</v>
      </c>
      <c r="J974" t="s">
        <v>29</v>
      </c>
      <c r="K974" s="5">
        <v>0.11</v>
      </c>
      <c r="L974" s="5">
        <v>0.08</v>
      </c>
      <c r="M974" s="6">
        <v>4.9999999999999989E-2</v>
      </c>
      <c r="N974">
        <v>322.20000000000005</v>
      </c>
      <c r="O974">
        <v>2718</v>
      </c>
      <c r="P974" t="s">
        <v>44</v>
      </c>
      <c r="Q974" t="s">
        <v>34</v>
      </c>
      <c r="R974">
        <v>1</v>
      </c>
      <c r="S974">
        <v>3</v>
      </c>
      <c r="T974" t="s">
        <v>28</v>
      </c>
      <c r="U974">
        <v>3</v>
      </c>
      <c r="V974">
        <v>1</v>
      </c>
      <c r="W974" t="s">
        <v>31</v>
      </c>
      <c r="X974">
        <v>1</v>
      </c>
      <c r="Y974">
        <v>15</v>
      </c>
      <c r="Z974">
        <v>3</v>
      </c>
      <c r="AA974">
        <v>3</v>
      </c>
      <c r="AB974">
        <v>0</v>
      </c>
      <c r="AC974">
        <v>0</v>
      </c>
    </row>
    <row r="975" spans="1:29" x14ac:dyDescent="0.35">
      <c r="A975">
        <v>35</v>
      </c>
      <c r="B975" t="s">
        <v>32</v>
      </c>
      <c r="C975" t="s">
        <v>39</v>
      </c>
      <c r="D975" s="4">
        <v>5363</v>
      </c>
      <c r="E975">
        <v>9</v>
      </c>
      <c r="F975">
        <v>4</v>
      </c>
      <c r="G975">
        <v>3</v>
      </c>
      <c r="H975" t="s">
        <v>32</v>
      </c>
      <c r="I975">
        <v>4</v>
      </c>
      <c r="J975" t="s">
        <v>29</v>
      </c>
      <c r="K975" s="5">
        <v>0.1</v>
      </c>
      <c r="L975" s="5">
        <v>0.11</v>
      </c>
      <c r="M975" s="6">
        <v>2.0000000000000004E-2</v>
      </c>
      <c r="N975">
        <v>1072.6000000000001</v>
      </c>
      <c r="O975">
        <v>1240</v>
      </c>
      <c r="P975" t="s">
        <v>26</v>
      </c>
      <c r="Q975" t="s">
        <v>34</v>
      </c>
      <c r="R975">
        <v>1</v>
      </c>
      <c r="S975">
        <v>3</v>
      </c>
      <c r="T975" t="s">
        <v>40</v>
      </c>
      <c r="U975">
        <v>2</v>
      </c>
      <c r="V975">
        <v>2</v>
      </c>
      <c r="W975" t="s">
        <v>37</v>
      </c>
      <c r="X975">
        <v>0</v>
      </c>
      <c r="Y975">
        <v>12</v>
      </c>
      <c r="Z975">
        <v>3</v>
      </c>
      <c r="AA975">
        <v>2</v>
      </c>
      <c r="AB975">
        <v>10</v>
      </c>
      <c r="AC975">
        <v>7</v>
      </c>
    </row>
    <row r="976" spans="1:29" x14ac:dyDescent="0.35">
      <c r="A976">
        <v>27</v>
      </c>
      <c r="B976" t="s">
        <v>32</v>
      </c>
      <c r="C976" t="s">
        <v>27</v>
      </c>
      <c r="D976" s="4">
        <v>5071</v>
      </c>
      <c r="E976">
        <v>6</v>
      </c>
      <c r="F976">
        <v>4</v>
      </c>
      <c r="G976">
        <v>3</v>
      </c>
      <c r="H976" t="s">
        <v>32</v>
      </c>
      <c r="I976">
        <v>4</v>
      </c>
      <c r="J976" t="s">
        <v>35</v>
      </c>
      <c r="K976" s="5">
        <v>0.08</v>
      </c>
      <c r="L976" s="5">
        <v>0.11</v>
      </c>
      <c r="M976" s="6">
        <v>4.0000000000000008E-2</v>
      </c>
      <c r="N976">
        <v>1014.2</v>
      </c>
      <c r="O976">
        <v>2946</v>
      </c>
      <c r="P976" t="s">
        <v>33</v>
      </c>
      <c r="Q976" t="s">
        <v>27</v>
      </c>
      <c r="R976">
        <v>2</v>
      </c>
      <c r="S976">
        <v>1</v>
      </c>
      <c r="T976" t="s">
        <v>28</v>
      </c>
      <c r="U976">
        <v>1</v>
      </c>
      <c r="V976">
        <v>2</v>
      </c>
      <c r="W976" t="s">
        <v>31</v>
      </c>
      <c r="X976">
        <v>3</v>
      </c>
      <c r="Y976">
        <v>20</v>
      </c>
      <c r="Z976">
        <v>4</v>
      </c>
      <c r="AA976">
        <v>2</v>
      </c>
      <c r="AB976">
        <v>8</v>
      </c>
      <c r="AC976">
        <v>2</v>
      </c>
    </row>
    <row r="977" spans="1:29" x14ac:dyDescent="0.35">
      <c r="A977">
        <v>55</v>
      </c>
      <c r="B977" t="s">
        <v>25</v>
      </c>
      <c r="C977" t="s">
        <v>27</v>
      </c>
      <c r="D977" s="4">
        <v>13695</v>
      </c>
      <c r="E977">
        <v>19</v>
      </c>
      <c r="F977">
        <v>3</v>
      </c>
      <c r="G977">
        <v>2</v>
      </c>
      <c r="H977" t="s">
        <v>25</v>
      </c>
      <c r="I977">
        <v>1</v>
      </c>
      <c r="J977" t="s">
        <v>35</v>
      </c>
      <c r="K977" s="5">
        <v>0.08</v>
      </c>
      <c r="L977" s="5">
        <v>0.1</v>
      </c>
      <c r="M977" s="6">
        <v>5.0000000000000017E-2</v>
      </c>
      <c r="N977">
        <v>2739</v>
      </c>
      <c r="O977">
        <v>4564</v>
      </c>
      <c r="P977" t="s">
        <v>26</v>
      </c>
      <c r="Q977" t="s">
        <v>27</v>
      </c>
      <c r="R977">
        <v>13</v>
      </c>
      <c r="S977">
        <v>4</v>
      </c>
      <c r="T977" t="s">
        <v>48</v>
      </c>
      <c r="U977">
        <v>4</v>
      </c>
      <c r="V977">
        <v>4</v>
      </c>
      <c r="W977" t="s">
        <v>31</v>
      </c>
      <c r="X977">
        <v>6</v>
      </c>
      <c r="Y977">
        <v>17</v>
      </c>
      <c r="Z977">
        <v>3</v>
      </c>
      <c r="AA977">
        <v>3</v>
      </c>
      <c r="AB977">
        <v>24</v>
      </c>
      <c r="AC977">
        <v>7</v>
      </c>
    </row>
    <row r="978" spans="1:29" x14ac:dyDescent="0.35">
      <c r="A978">
        <v>56</v>
      </c>
      <c r="B978" t="s">
        <v>32</v>
      </c>
      <c r="C978" t="s">
        <v>42</v>
      </c>
      <c r="D978" s="4">
        <v>13402</v>
      </c>
      <c r="E978">
        <v>19</v>
      </c>
      <c r="F978">
        <v>2</v>
      </c>
      <c r="G978">
        <v>3</v>
      </c>
      <c r="H978" t="s">
        <v>25</v>
      </c>
      <c r="I978">
        <v>4</v>
      </c>
      <c r="J978" t="s">
        <v>35</v>
      </c>
      <c r="K978" s="5">
        <v>0.11</v>
      </c>
      <c r="L978" s="5">
        <v>0.1</v>
      </c>
      <c r="M978" s="6">
        <v>7.9999999999999988E-2</v>
      </c>
      <c r="N978">
        <v>2680.4</v>
      </c>
      <c r="O978">
        <v>529</v>
      </c>
      <c r="P978" t="s">
        <v>26</v>
      </c>
      <c r="Q978" t="s">
        <v>34</v>
      </c>
      <c r="R978">
        <v>23</v>
      </c>
      <c r="S978">
        <v>3</v>
      </c>
      <c r="T978" t="s">
        <v>28</v>
      </c>
      <c r="U978">
        <v>3</v>
      </c>
      <c r="V978">
        <v>4</v>
      </c>
      <c r="W978" t="s">
        <v>37</v>
      </c>
      <c r="X978">
        <v>4</v>
      </c>
      <c r="Y978">
        <v>12</v>
      </c>
      <c r="Z978">
        <v>3</v>
      </c>
      <c r="AA978">
        <v>1</v>
      </c>
      <c r="AB978">
        <v>33</v>
      </c>
      <c r="AC978">
        <v>16</v>
      </c>
    </row>
    <row r="979" spans="1:29" x14ac:dyDescent="0.35">
      <c r="A979">
        <v>34</v>
      </c>
      <c r="B979" t="s">
        <v>32</v>
      </c>
      <c r="C979" t="s">
        <v>36</v>
      </c>
      <c r="D979" s="4">
        <v>2029</v>
      </c>
      <c r="E979">
        <v>5</v>
      </c>
      <c r="F979">
        <v>3</v>
      </c>
      <c r="G979">
        <v>3</v>
      </c>
      <c r="H979" t="s">
        <v>32</v>
      </c>
      <c r="I979">
        <v>1</v>
      </c>
      <c r="J979" t="s">
        <v>29</v>
      </c>
      <c r="K979" s="5">
        <v>0.15</v>
      </c>
      <c r="L979" s="5">
        <v>0.09</v>
      </c>
      <c r="M979" s="6">
        <v>7.9999999999999988E-2</v>
      </c>
      <c r="N979">
        <v>405.8</v>
      </c>
      <c r="O979">
        <v>3891</v>
      </c>
      <c r="P979" t="s">
        <v>44</v>
      </c>
      <c r="Q979" t="s">
        <v>34</v>
      </c>
      <c r="R979">
        <v>26</v>
      </c>
      <c r="S979">
        <v>1</v>
      </c>
      <c r="T979" t="s">
        <v>49</v>
      </c>
      <c r="U979">
        <v>2</v>
      </c>
      <c r="V979">
        <v>1</v>
      </c>
      <c r="W979" t="s">
        <v>41</v>
      </c>
      <c r="X979">
        <v>1</v>
      </c>
      <c r="Y979">
        <v>20</v>
      </c>
      <c r="Z979">
        <v>4</v>
      </c>
      <c r="AA979">
        <v>3</v>
      </c>
      <c r="AB979">
        <v>5</v>
      </c>
      <c r="AC979">
        <v>4</v>
      </c>
    </row>
    <row r="980" spans="1:29" x14ac:dyDescent="0.35">
      <c r="A980">
        <v>40</v>
      </c>
      <c r="B980" t="s">
        <v>32</v>
      </c>
      <c r="C980" t="s">
        <v>43</v>
      </c>
      <c r="D980" s="4">
        <v>6377</v>
      </c>
      <c r="E980">
        <v>12</v>
      </c>
      <c r="F980">
        <v>3</v>
      </c>
      <c r="G980">
        <v>3</v>
      </c>
      <c r="H980" t="s">
        <v>32</v>
      </c>
      <c r="I980">
        <v>2</v>
      </c>
      <c r="J980" t="s">
        <v>29</v>
      </c>
      <c r="K980" s="5">
        <v>0.14000000000000001</v>
      </c>
      <c r="L980" s="5">
        <v>0.08</v>
      </c>
      <c r="M980" s="6">
        <v>9.999999999999995E-3</v>
      </c>
      <c r="N980">
        <v>1275.4000000000001</v>
      </c>
      <c r="O980">
        <v>4606</v>
      </c>
      <c r="P980" t="s">
        <v>26</v>
      </c>
      <c r="Q980" t="s">
        <v>34</v>
      </c>
      <c r="R980">
        <v>2</v>
      </c>
      <c r="S980">
        <v>1</v>
      </c>
      <c r="T980" t="s">
        <v>40</v>
      </c>
      <c r="U980">
        <v>4</v>
      </c>
      <c r="V980">
        <v>2</v>
      </c>
      <c r="W980" t="s">
        <v>41</v>
      </c>
      <c r="X980">
        <v>5</v>
      </c>
      <c r="Y980">
        <v>20</v>
      </c>
      <c r="Z980">
        <v>4</v>
      </c>
      <c r="AA980">
        <v>2</v>
      </c>
      <c r="AB980">
        <v>15</v>
      </c>
      <c r="AC980">
        <v>11</v>
      </c>
    </row>
    <row r="981" spans="1:29" x14ac:dyDescent="0.35">
      <c r="A981">
        <v>34</v>
      </c>
      <c r="B981" t="s">
        <v>32</v>
      </c>
      <c r="C981" t="s">
        <v>39</v>
      </c>
      <c r="D981" s="4">
        <v>5429</v>
      </c>
      <c r="E981">
        <v>8</v>
      </c>
      <c r="F981">
        <v>3</v>
      </c>
      <c r="G981">
        <v>3</v>
      </c>
      <c r="H981" t="s">
        <v>32</v>
      </c>
      <c r="I981">
        <v>2</v>
      </c>
      <c r="J981" t="s">
        <v>35</v>
      </c>
      <c r="K981" s="5">
        <v>0.13</v>
      </c>
      <c r="L981" s="5">
        <v>0.08</v>
      </c>
      <c r="M981" s="6">
        <v>2.0000000000000004E-2</v>
      </c>
      <c r="N981">
        <v>1085.8</v>
      </c>
      <c r="O981">
        <v>1027</v>
      </c>
      <c r="P981" t="s">
        <v>26</v>
      </c>
      <c r="Q981" t="s">
        <v>34</v>
      </c>
      <c r="R981">
        <v>29</v>
      </c>
      <c r="S981">
        <v>3</v>
      </c>
      <c r="T981" t="s">
        <v>40</v>
      </c>
      <c r="U981">
        <v>3</v>
      </c>
      <c r="V981">
        <v>2</v>
      </c>
      <c r="W981" t="s">
        <v>37</v>
      </c>
      <c r="X981">
        <v>4</v>
      </c>
      <c r="Y981">
        <v>13</v>
      </c>
      <c r="Z981">
        <v>3</v>
      </c>
      <c r="AA981">
        <v>1</v>
      </c>
      <c r="AB981">
        <v>10</v>
      </c>
      <c r="AC981">
        <v>7</v>
      </c>
    </row>
    <row r="982" spans="1:29" x14ac:dyDescent="0.35">
      <c r="A982">
        <v>31</v>
      </c>
      <c r="B982" t="s">
        <v>25</v>
      </c>
      <c r="C982" t="s">
        <v>46</v>
      </c>
      <c r="D982" s="4">
        <v>2785</v>
      </c>
      <c r="E982">
        <v>1</v>
      </c>
      <c r="F982">
        <v>4</v>
      </c>
      <c r="G982">
        <v>4</v>
      </c>
      <c r="H982" t="s">
        <v>32</v>
      </c>
      <c r="I982">
        <v>3</v>
      </c>
      <c r="J982" t="s">
        <v>29</v>
      </c>
      <c r="K982" s="5">
        <v>0.12</v>
      </c>
      <c r="L982" s="5">
        <v>7.0000000000000007E-2</v>
      </c>
      <c r="M982" s="6">
        <v>2.0000000000000004E-2</v>
      </c>
      <c r="N982">
        <v>557</v>
      </c>
      <c r="O982">
        <v>4855</v>
      </c>
      <c r="P982" t="s">
        <v>33</v>
      </c>
      <c r="Q982" t="s">
        <v>27</v>
      </c>
      <c r="R982">
        <v>2</v>
      </c>
      <c r="S982">
        <v>3</v>
      </c>
      <c r="T982" t="s">
        <v>28</v>
      </c>
      <c r="U982">
        <v>2</v>
      </c>
      <c r="V982">
        <v>1</v>
      </c>
      <c r="W982" t="s">
        <v>31</v>
      </c>
      <c r="X982">
        <v>7</v>
      </c>
      <c r="Y982">
        <v>14</v>
      </c>
      <c r="Z982">
        <v>3</v>
      </c>
      <c r="AA982">
        <v>3</v>
      </c>
      <c r="AB982">
        <v>3</v>
      </c>
      <c r="AC982">
        <v>0</v>
      </c>
    </row>
    <row r="983" spans="1:29" x14ac:dyDescent="0.35">
      <c r="A983">
        <v>35</v>
      </c>
      <c r="B983" t="s">
        <v>25</v>
      </c>
      <c r="C983" t="s">
        <v>27</v>
      </c>
      <c r="D983" s="4">
        <v>4614</v>
      </c>
      <c r="E983">
        <v>4</v>
      </c>
      <c r="F983">
        <v>3</v>
      </c>
      <c r="G983">
        <v>2</v>
      </c>
      <c r="H983" t="s">
        <v>25</v>
      </c>
      <c r="I983">
        <v>4</v>
      </c>
      <c r="J983" t="s">
        <v>29</v>
      </c>
      <c r="K983" s="5">
        <v>0.11</v>
      </c>
      <c r="L983" s="5">
        <v>0.1</v>
      </c>
      <c r="M983" s="6">
        <v>4.0000000000000008E-2</v>
      </c>
      <c r="N983">
        <v>922.80000000000007</v>
      </c>
      <c r="O983">
        <v>4030</v>
      </c>
      <c r="P983" t="s">
        <v>33</v>
      </c>
      <c r="Q983" t="s">
        <v>27</v>
      </c>
      <c r="R983">
        <v>18</v>
      </c>
      <c r="S983">
        <v>4</v>
      </c>
      <c r="T983" t="s">
        <v>48</v>
      </c>
      <c r="U983">
        <v>3</v>
      </c>
      <c r="V983">
        <v>2</v>
      </c>
      <c r="W983" t="s">
        <v>37</v>
      </c>
      <c r="X983">
        <v>0</v>
      </c>
      <c r="Y983">
        <v>18</v>
      </c>
      <c r="Z983">
        <v>3</v>
      </c>
      <c r="AA983">
        <v>3</v>
      </c>
      <c r="AB983">
        <v>5</v>
      </c>
      <c r="AC983">
        <v>2</v>
      </c>
    </row>
    <row r="984" spans="1:29" x14ac:dyDescent="0.35">
      <c r="A984">
        <v>38</v>
      </c>
      <c r="B984" t="s">
        <v>32</v>
      </c>
      <c r="C984" t="s">
        <v>36</v>
      </c>
      <c r="D984" s="4">
        <v>2610</v>
      </c>
      <c r="E984">
        <v>4</v>
      </c>
      <c r="F984">
        <v>3</v>
      </c>
      <c r="G984">
        <v>3</v>
      </c>
      <c r="H984" t="s">
        <v>32</v>
      </c>
      <c r="I984">
        <v>4</v>
      </c>
      <c r="J984" t="s">
        <v>35</v>
      </c>
      <c r="K984" s="5">
        <v>0.09</v>
      </c>
      <c r="L984" s="5">
        <v>0.08</v>
      </c>
      <c r="M984" s="6">
        <v>-2.0000000000000004E-2</v>
      </c>
      <c r="N984">
        <v>522</v>
      </c>
      <c r="O984">
        <v>4569</v>
      </c>
      <c r="P984" t="s">
        <v>33</v>
      </c>
      <c r="Q984" t="s">
        <v>34</v>
      </c>
      <c r="R984">
        <v>7</v>
      </c>
      <c r="S984">
        <v>3</v>
      </c>
      <c r="T984" t="s">
        <v>28</v>
      </c>
      <c r="U984">
        <v>4</v>
      </c>
      <c r="V984">
        <v>1</v>
      </c>
      <c r="W984" t="s">
        <v>41</v>
      </c>
      <c r="X984">
        <v>1</v>
      </c>
      <c r="Y984">
        <v>11</v>
      </c>
      <c r="Z984">
        <v>3</v>
      </c>
      <c r="AA984">
        <v>4</v>
      </c>
      <c r="AB984">
        <v>4</v>
      </c>
      <c r="AC984">
        <v>2</v>
      </c>
    </row>
    <row r="985" spans="1:29" x14ac:dyDescent="0.35">
      <c r="A985">
        <v>34</v>
      </c>
      <c r="B985" t="s">
        <v>32</v>
      </c>
      <c r="C985" t="s">
        <v>43</v>
      </c>
      <c r="D985" s="4">
        <v>6687</v>
      </c>
      <c r="E985">
        <v>14</v>
      </c>
      <c r="F985">
        <v>4</v>
      </c>
      <c r="G985">
        <v>4</v>
      </c>
      <c r="H985" t="s">
        <v>32</v>
      </c>
      <c r="I985">
        <v>3</v>
      </c>
      <c r="J985" t="s">
        <v>29</v>
      </c>
      <c r="K985" s="5">
        <v>0.13</v>
      </c>
      <c r="L985" s="5">
        <v>0.1</v>
      </c>
      <c r="M985" s="6">
        <v>1.999999999999999E-2</v>
      </c>
      <c r="N985">
        <v>1337.4</v>
      </c>
      <c r="O985">
        <v>1599</v>
      </c>
      <c r="P985" t="s">
        <v>26</v>
      </c>
      <c r="Q985" t="s">
        <v>34</v>
      </c>
      <c r="R985">
        <v>2</v>
      </c>
      <c r="S985">
        <v>4</v>
      </c>
      <c r="T985" t="s">
        <v>49</v>
      </c>
      <c r="U985">
        <v>3</v>
      </c>
      <c r="V985">
        <v>2</v>
      </c>
      <c r="W985" t="s">
        <v>31</v>
      </c>
      <c r="X985">
        <v>1</v>
      </c>
      <c r="Y985">
        <v>11</v>
      </c>
      <c r="Z985">
        <v>3</v>
      </c>
      <c r="AA985">
        <v>4</v>
      </c>
      <c r="AB985">
        <v>14</v>
      </c>
      <c r="AC985">
        <v>11</v>
      </c>
    </row>
    <row r="986" spans="1:29" x14ac:dyDescent="0.35">
      <c r="A986">
        <v>28</v>
      </c>
      <c r="B986" t="s">
        <v>32</v>
      </c>
      <c r="C986" t="s">
        <v>27</v>
      </c>
      <c r="D986" s="4">
        <v>4724</v>
      </c>
      <c r="E986">
        <v>5</v>
      </c>
      <c r="F986">
        <v>1</v>
      </c>
      <c r="G986">
        <v>3</v>
      </c>
      <c r="H986" t="s">
        <v>32</v>
      </c>
      <c r="I986">
        <v>3</v>
      </c>
      <c r="J986" t="s">
        <v>35</v>
      </c>
      <c r="K986" s="5">
        <v>0.13</v>
      </c>
      <c r="L986" s="5">
        <v>0.08</v>
      </c>
      <c r="M986" s="6">
        <v>-9.999999999999995E-3</v>
      </c>
      <c r="N986">
        <v>944.80000000000007</v>
      </c>
      <c r="O986">
        <v>4518</v>
      </c>
      <c r="P986" t="s">
        <v>26</v>
      </c>
      <c r="Q986" t="s">
        <v>27</v>
      </c>
      <c r="R986">
        <v>26</v>
      </c>
      <c r="S986">
        <v>3</v>
      </c>
      <c r="T986" t="s">
        <v>28</v>
      </c>
      <c r="U986">
        <v>2</v>
      </c>
      <c r="V986">
        <v>2</v>
      </c>
      <c r="W986" t="s">
        <v>37</v>
      </c>
      <c r="X986">
        <v>1</v>
      </c>
      <c r="Y986">
        <v>11</v>
      </c>
      <c r="Z986">
        <v>3</v>
      </c>
      <c r="AA986">
        <v>3</v>
      </c>
      <c r="AB986">
        <v>5</v>
      </c>
      <c r="AC986">
        <v>3</v>
      </c>
    </row>
    <row r="987" spans="1:29" x14ac:dyDescent="0.35">
      <c r="A987">
        <v>31</v>
      </c>
      <c r="B987" t="s">
        <v>25</v>
      </c>
      <c r="C987" t="s">
        <v>42</v>
      </c>
      <c r="D987" s="4">
        <v>6179</v>
      </c>
      <c r="E987">
        <v>10</v>
      </c>
      <c r="F987">
        <v>3</v>
      </c>
      <c r="G987">
        <v>2</v>
      </c>
      <c r="H987" t="s">
        <v>25</v>
      </c>
      <c r="I987">
        <v>4</v>
      </c>
      <c r="J987" t="s">
        <v>35</v>
      </c>
      <c r="K987" s="5">
        <v>0.13</v>
      </c>
      <c r="L987" s="5">
        <v>0.11</v>
      </c>
      <c r="M987" s="6">
        <v>0</v>
      </c>
      <c r="N987">
        <v>1235.8000000000002</v>
      </c>
      <c r="O987">
        <v>2028</v>
      </c>
      <c r="P987" t="s">
        <v>26</v>
      </c>
      <c r="Q987" t="s">
        <v>34</v>
      </c>
      <c r="R987">
        <v>22</v>
      </c>
      <c r="S987">
        <v>4</v>
      </c>
      <c r="T987" t="s">
        <v>40</v>
      </c>
      <c r="U987">
        <v>3</v>
      </c>
      <c r="V987">
        <v>2</v>
      </c>
      <c r="W987" t="s">
        <v>37</v>
      </c>
      <c r="X987">
        <v>1</v>
      </c>
      <c r="Y987">
        <v>15</v>
      </c>
      <c r="Z987">
        <v>3</v>
      </c>
      <c r="AA987">
        <v>4</v>
      </c>
      <c r="AB987">
        <v>10</v>
      </c>
      <c r="AC987">
        <v>2</v>
      </c>
    </row>
    <row r="988" spans="1:29" x14ac:dyDescent="0.35">
      <c r="A988">
        <v>39</v>
      </c>
      <c r="B988" t="s">
        <v>32</v>
      </c>
      <c r="C988" t="s">
        <v>27</v>
      </c>
      <c r="D988" s="4">
        <v>6120</v>
      </c>
      <c r="E988">
        <v>5</v>
      </c>
      <c r="F988">
        <v>4</v>
      </c>
      <c r="G988">
        <v>4</v>
      </c>
      <c r="H988" t="s">
        <v>25</v>
      </c>
      <c r="I988">
        <v>1</v>
      </c>
      <c r="J988" t="s">
        <v>35</v>
      </c>
      <c r="K988" s="5">
        <v>0.08</v>
      </c>
      <c r="L988" s="5">
        <v>0.08</v>
      </c>
      <c r="M988" s="6">
        <v>-2.0000000000000004E-2</v>
      </c>
      <c r="N988">
        <v>1224</v>
      </c>
      <c r="O988">
        <v>2376</v>
      </c>
      <c r="P988" t="s">
        <v>26</v>
      </c>
      <c r="Q988" t="s">
        <v>27</v>
      </c>
      <c r="R988">
        <v>21</v>
      </c>
      <c r="S988">
        <v>4</v>
      </c>
      <c r="T988" t="s">
        <v>28</v>
      </c>
      <c r="U988">
        <v>2</v>
      </c>
      <c r="V988">
        <v>2</v>
      </c>
      <c r="W988" t="s">
        <v>37</v>
      </c>
      <c r="X988">
        <v>3</v>
      </c>
      <c r="Y988">
        <v>12</v>
      </c>
      <c r="Z988">
        <v>3</v>
      </c>
      <c r="AA988">
        <v>4</v>
      </c>
      <c r="AB988">
        <v>8</v>
      </c>
      <c r="AC988">
        <v>4</v>
      </c>
    </row>
    <row r="989" spans="1:29" x14ac:dyDescent="0.35">
      <c r="A989">
        <v>51</v>
      </c>
      <c r="B989" t="s">
        <v>32</v>
      </c>
      <c r="C989" t="s">
        <v>27</v>
      </c>
      <c r="D989" s="4">
        <v>10596</v>
      </c>
      <c r="E989">
        <v>4</v>
      </c>
      <c r="F989">
        <v>2</v>
      </c>
      <c r="G989">
        <v>3</v>
      </c>
      <c r="H989" t="s">
        <v>32</v>
      </c>
      <c r="I989">
        <v>2</v>
      </c>
      <c r="J989" t="s">
        <v>35</v>
      </c>
      <c r="K989" s="5">
        <v>0.13</v>
      </c>
      <c r="L989" s="5">
        <v>0.09</v>
      </c>
      <c r="M989" s="6">
        <v>7.0000000000000007E-2</v>
      </c>
      <c r="N989">
        <v>2119.2000000000003</v>
      </c>
      <c r="O989">
        <v>4003</v>
      </c>
      <c r="P989" t="s">
        <v>33</v>
      </c>
      <c r="Q989" t="s">
        <v>27</v>
      </c>
      <c r="R989">
        <v>2</v>
      </c>
      <c r="S989">
        <v>3</v>
      </c>
      <c r="T989" t="s">
        <v>48</v>
      </c>
      <c r="U989">
        <v>3</v>
      </c>
      <c r="V989">
        <v>3</v>
      </c>
      <c r="W989" t="s">
        <v>37</v>
      </c>
      <c r="X989">
        <v>2</v>
      </c>
      <c r="Y989">
        <v>11</v>
      </c>
      <c r="Z989">
        <v>3</v>
      </c>
      <c r="AA989">
        <v>2</v>
      </c>
      <c r="AB989">
        <v>14</v>
      </c>
      <c r="AC989">
        <v>2</v>
      </c>
    </row>
    <row r="990" spans="1:29" x14ac:dyDescent="0.35">
      <c r="A990">
        <v>41</v>
      </c>
      <c r="B990" t="s">
        <v>32</v>
      </c>
      <c r="C990" t="s">
        <v>36</v>
      </c>
      <c r="D990" s="4">
        <v>5467</v>
      </c>
      <c r="E990">
        <v>6</v>
      </c>
      <c r="F990">
        <v>4</v>
      </c>
      <c r="G990">
        <v>2</v>
      </c>
      <c r="H990" t="s">
        <v>25</v>
      </c>
      <c r="I990">
        <v>4</v>
      </c>
      <c r="J990" t="s">
        <v>29</v>
      </c>
      <c r="K990" s="5">
        <v>0.08</v>
      </c>
      <c r="L990" s="5">
        <v>0.1</v>
      </c>
      <c r="M990" s="6">
        <v>3.0000000000000013E-2</v>
      </c>
      <c r="N990">
        <v>1093.4000000000001</v>
      </c>
      <c r="O990">
        <v>4494</v>
      </c>
      <c r="P990" t="s">
        <v>33</v>
      </c>
      <c r="Q990" t="s">
        <v>34</v>
      </c>
      <c r="R990">
        <v>22</v>
      </c>
      <c r="S990">
        <v>3</v>
      </c>
      <c r="T990" t="s">
        <v>28</v>
      </c>
      <c r="U990">
        <v>3</v>
      </c>
      <c r="V990">
        <v>2</v>
      </c>
      <c r="W990" t="s">
        <v>41</v>
      </c>
      <c r="X990">
        <v>3</v>
      </c>
      <c r="Y990">
        <v>14</v>
      </c>
      <c r="Z990">
        <v>3</v>
      </c>
      <c r="AA990">
        <v>1</v>
      </c>
      <c r="AB990">
        <v>12</v>
      </c>
      <c r="AC990">
        <v>2</v>
      </c>
    </row>
    <row r="991" spans="1:29" x14ac:dyDescent="0.35">
      <c r="A991">
        <v>37</v>
      </c>
      <c r="B991" t="s">
        <v>32</v>
      </c>
      <c r="C991" t="s">
        <v>36</v>
      </c>
      <c r="D991" s="4">
        <v>2996</v>
      </c>
      <c r="E991">
        <v>6</v>
      </c>
      <c r="F991">
        <v>3</v>
      </c>
      <c r="G991">
        <v>3</v>
      </c>
      <c r="H991" t="s">
        <v>25</v>
      </c>
      <c r="I991">
        <v>3</v>
      </c>
      <c r="J991" t="s">
        <v>35</v>
      </c>
      <c r="K991" s="5">
        <v>0.15</v>
      </c>
      <c r="L991" s="5">
        <v>0.08</v>
      </c>
      <c r="M991" s="6">
        <v>-9.999999999999995E-3</v>
      </c>
      <c r="N991">
        <v>599.20000000000005</v>
      </c>
      <c r="O991">
        <v>1885</v>
      </c>
      <c r="P991" t="s">
        <v>26</v>
      </c>
      <c r="Q991" t="s">
        <v>34</v>
      </c>
      <c r="R991">
        <v>4</v>
      </c>
      <c r="S991">
        <v>1</v>
      </c>
      <c r="T991" t="s">
        <v>28</v>
      </c>
      <c r="U991">
        <v>3</v>
      </c>
      <c r="V991">
        <v>1</v>
      </c>
      <c r="W991" t="s">
        <v>37</v>
      </c>
      <c r="X991">
        <v>7</v>
      </c>
      <c r="Y991">
        <v>15</v>
      </c>
      <c r="Z991">
        <v>3</v>
      </c>
      <c r="AA991">
        <v>4</v>
      </c>
      <c r="AB991">
        <v>8</v>
      </c>
      <c r="AC991">
        <v>4</v>
      </c>
    </row>
    <row r="992" spans="1:29" x14ac:dyDescent="0.35">
      <c r="A992">
        <v>33</v>
      </c>
      <c r="B992" t="s">
        <v>32</v>
      </c>
      <c r="C992" t="s">
        <v>27</v>
      </c>
      <c r="D992" s="4">
        <v>9998</v>
      </c>
      <c r="E992">
        <v>5</v>
      </c>
      <c r="F992">
        <v>4</v>
      </c>
      <c r="G992">
        <v>4</v>
      </c>
      <c r="H992" t="s">
        <v>32</v>
      </c>
      <c r="I992">
        <v>2</v>
      </c>
      <c r="J992" t="s">
        <v>35</v>
      </c>
      <c r="K992" s="5">
        <v>0.09</v>
      </c>
      <c r="L992" s="5">
        <v>0.1</v>
      </c>
      <c r="M992" s="6">
        <v>6.0000000000000012E-2</v>
      </c>
      <c r="N992">
        <v>1999.6000000000001</v>
      </c>
      <c r="O992">
        <v>4192</v>
      </c>
      <c r="P992" t="s">
        <v>33</v>
      </c>
      <c r="Q992" t="s">
        <v>27</v>
      </c>
      <c r="R992">
        <v>5</v>
      </c>
      <c r="S992">
        <v>1</v>
      </c>
      <c r="T992" t="s">
        <v>28</v>
      </c>
      <c r="U992">
        <v>3</v>
      </c>
      <c r="V992">
        <v>2</v>
      </c>
      <c r="W992" t="s">
        <v>37</v>
      </c>
      <c r="X992">
        <v>6</v>
      </c>
      <c r="Y992">
        <v>13</v>
      </c>
      <c r="Z992">
        <v>3</v>
      </c>
      <c r="AA992">
        <v>1</v>
      </c>
      <c r="AB992">
        <v>8</v>
      </c>
      <c r="AC992">
        <v>4</v>
      </c>
    </row>
    <row r="993" spans="1:29" x14ac:dyDescent="0.35">
      <c r="A993">
        <v>32</v>
      </c>
      <c r="B993" t="s">
        <v>32</v>
      </c>
      <c r="C993" t="s">
        <v>27</v>
      </c>
      <c r="D993" s="4">
        <v>4078</v>
      </c>
      <c r="E993">
        <v>3</v>
      </c>
      <c r="F993">
        <v>2</v>
      </c>
      <c r="G993">
        <v>2</v>
      </c>
      <c r="H993" t="s">
        <v>25</v>
      </c>
      <c r="I993">
        <v>3</v>
      </c>
      <c r="J993" t="s">
        <v>35</v>
      </c>
      <c r="K993" s="5">
        <v>0.11</v>
      </c>
      <c r="L993" s="5">
        <v>7.0000000000000007E-2</v>
      </c>
      <c r="M993" s="6">
        <v>4.0000000000000008E-2</v>
      </c>
      <c r="N993">
        <v>815.6</v>
      </c>
      <c r="O993">
        <v>2294</v>
      </c>
      <c r="P993" t="s">
        <v>26</v>
      </c>
      <c r="Q993" t="s">
        <v>27</v>
      </c>
      <c r="R993">
        <v>2</v>
      </c>
      <c r="S993">
        <v>1</v>
      </c>
      <c r="T993" t="s">
        <v>48</v>
      </c>
      <c r="U993">
        <v>3</v>
      </c>
      <c r="V993">
        <v>2</v>
      </c>
      <c r="W993" t="s">
        <v>37</v>
      </c>
      <c r="X993">
        <v>0</v>
      </c>
      <c r="Y993">
        <v>13</v>
      </c>
      <c r="Z993">
        <v>3</v>
      </c>
      <c r="AA993">
        <v>1</v>
      </c>
      <c r="AB993">
        <v>4</v>
      </c>
      <c r="AC993">
        <v>2</v>
      </c>
    </row>
    <row r="994" spans="1:29" x14ac:dyDescent="0.35">
      <c r="A994">
        <v>39</v>
      </c>
      <c r="B994" t="s">
        <v>32</v>
      </c>
      <c r="C994" t="s">
        <v>43</v>
      </c>
      <c r="D994" s="4">
        <v>10920</v>
      </c>
      <c r="E994">
        <v>6</v>
      </c>
      <c r="F994">
        <v>3</v>
      </c>
      <c r="G994">
        <v>3</v>
      </c>
      <c r="H994" t="s">
        <v>32</v>
      </c>
      <c r="I994">
        <v>3</v>
      </c>
      <c r="J994" t="s">
        <v>35</v>
      </c>
      <c r="K994" s="5">
        <v>0.14000000000000001</v>
      </c>
      <c r="L994" s="5">
        <v>0.11</v>
      </c>
      <c r="M994" s="6">
        <v>6.0000000000000012E-2</v>
      </c>
      <c r="N994">
        <v>2184</v>
      </c>
      <c r="O994">
        <v>1301</v>
      </c>
      <c r="P994" t="s">
        <v>44</v>
      </c>
      <c r="Q994" t="s">
        <v>34</v>
      </c>
      <c r="R994">
        <v>25</v>
      </c>
      <c r="S994">
        <v>2</v>
      </c>
      <c r="T994" t="s">
        <v>28</v>
      </c>
      <c r="U994">
        <v>3</v>
      </c>
      <c r="V994">
        <v>3</v>
      </c>
      <c r="W994" t="s">
        <v>37</v>
      </c>
      <c r="X994">
        <v>3</v>
      </c>
      <c r="Y994">
        <v>21</v>
      </c>
      <c r="Z994">
        <v>4</v>
      </c>
      <c r="AA994">
        <v>2</v>
      </c>
      <c r="AB994">
        <v>13</v>
      </c>
      <c r="AC994">
        <v>4</v>
      </c>
    </row>
    <row r="995" spans="1:29" x14ac:dyDescent="0.35">
      <c r="A995">
        <v>25</v>
      </c>
      <c r="B995" t="s">
        <v>32</v>
      </c>
      <c r="C995" t="s">
        <v>27</v>
      </c>
      <c r="D995" s="4">
        <v>6232</v>
      </c>
      <c r="E995">
        <v>3</v>
      </c>
      <c r="F995">
        <v>3</v>
      </c>
      <c r="G995">
        <v>2</v>
      </c>
      <c r="H995" t="s">
        <v>32</v>
      </c>
      <c r="I995">
        <v>1</v>
      </c>
      <c r="J995" t="s">
        <v>35</v>
      </c>
      <c r="K995" s="5">
        <v>0.15</v>
      </c>
      <c r="L995" s="5">
        <v>0.1</v>
      </c>
      <c r="M995" s="6">
        <v>5.0000000000000017E-2</v>
      </c>
      <c r="N995">
        <v>1246.4000000000001</v>
      </c>
      <c r="O995">
        <v>2615</v>
      </c>
      <c r="P995" t="s">
        <v>26</v>
      </c>
      <c r="Q995" t="s">
        <v>27</v>
      </c>
      <c r="R995">
        <v>18</v>
      </c>
      <c r="S995">
        <v>1</v>
      </c>
      <c r="T995" t="s">
        <v>28</v>
      </c>
      <c r="U995">
        <v>4</v>
      </c>
      <c r="V995">
        <v>2</v>
      </c>
      <c r="W995" t="s">
        <v>37</v>
      </c>
      <c r="X995">
        <v>2</v>
      </c>
      <c r="Y995">
        <v>11</v>
      </c>
      <c r="Z995">
        <v>3</v>
      </c>
      <c r="AA995">
        <v>2</v>
      </c>
      <c r="AB995">
        <v>6</v>
      </c>
      <c r="AC995">
        <v>2</v>
      </c>
    </row>
    <row r="996" spans="1:29" x14ac:dyDescent="0.35">
      <c r="A996">
        <v>52</v>
      </c>
      <c r="B996" t="s">
        <v>32</v>
      </c>
      <c r="C996" t="s">
        <v>42</v>
      </c>
      <c r="D996" s="4">
        <v>13247</v>
      </c>
      <c r="E996">
        <v>5</v>
      </c>
      <c r="F996">
        <v>3</v>
      </c>
      <c r="G996">
        <v>2</v>
      </c>
      <c r="H996" t="s">
        <v>25</v>
      </c>
      <c r="I996">
        <v>4</v>
      </c>
      <c r="J996" t="s">
        <v>29</v>
      </c>
      <c r="K996" s="5">
        <v>0.14000000000000001</v>
      </c>
      <c r="L996" s="5">
        <v>0.11</v>
      </c>
      <c r="M996" s="6">
        <v>4.9999999999999989E-2</v>
      </c>
      <c r="N996">
        <v>2649.4</v>
      </c>
      <c r="O996">
        <v>3332</v>
      </c>
      <c r="P996" t="s">
        <v>33</v>
      </c>
      <c r="Q996" t="s">
        <v>34</v>
      </c>
      <c r="R996">
        <v>28</v>
      </c>
      <c r="S996">
        <v>2</v>
      </c>
      <c r="T996" t="s">
        <v>40</v>
      </c>
      <c r="U996">
        <v>4</v>
      </c>
      <c r="V996">
        <v>4</v>
      </c>
      <c r="W996" t="s">
        <v>37</v>
      </c>
      <c r="X996">
        <v>2</v>
      </c>
      <c r="Y996">
        <v>11</v>
      </c>
      <c r="Z996">
        <v>3</v>
      </c>
      <c r="AA996">
        <v>2</v>
      </c>
      <c r="AB996">
        <v>24</v>
      </c>
      <c r="AC996">
        <v>3</v>
      </c>
    </row>
    <row r="997" spans="1:29" x14ac:dyDescent="0.35">
      <c r="A997">
        <v>43</v>
      </c>
      <c r="B997" t="s">
        <v>32</v>
      </c>
      <c r="C997" t="s">
        <v>36</v>
      </c>
      <c r="D997" s="4">
        <v>4081</v>
      </c>
      <c r="E997">
        <v>20</v>
      </c>
      <c r="F997">
        <v>3</v>
      </c>
      <c r="G997">
        <v>1</v>
      </c>
      <c r="H997" t="s">
        <v>25</v>
      </c>
      <c r="I997">
        <v>1</v>
      </c>
      <c r="J997" t="s">
        <v>29</v>
      </c>
      <c r="K997" s="5">
        <v>0.09</v>
      </c>
      <c r="L997" s="5">
        <v>0.09</v>
      </c>
      <c r="M997" s="6">
        <v>2.0000000000000004E-2</v>
      </c>
      <c r="N997">
        <v>816.2</v>
      </c>
      <c r="O997">
        <v>3825</v>
      </c>
      <c r="P997" t="s">
        <v>26</v>
      </c>
      <c r="Q997" t="s">
        <v>34</v>
      </c>
      <c r="R997">
        <v>6</v>
      </c>
      <c r="S997">
        <v>3</v>
      </c>
      <c r="T997" t="s">
        <v>40</v>
      </c>
      <c r="U997">
        <v>2</v>
      </c>
      <c r="V997">
        <v>2</v>
      </c>
      <c r="W997" t="s">
        <v>31</v>
      </c>
      <c r="X997">
        <v>1</v>
      </c>
      <c r="Y997">
        <v>14</v>
      </c>
      <c r="Z997">
        <v>3</v>
      </c>
      <c r="AA997">
        <v>1</v>
      </c>
      <c r="AB997">
        <v>20</v>
      </c>
      <c r="AC997">
        <v>7</v>
      </c>
    </row>
    <row r="998" spans="1:29" x14ac:dyDescent="0.35">
      <c r="A998">
        <v>27</v>
      </c>
      <c r="B998" t="s">
        <v>32</v>
      </c>
      <c r="C998" t="s">
        <v>27</v>
      </c>
      <c r="D998" s="4">
        <v>5769</v>
      </c>
      <c r="E998">
        <v>6</v>
      </c>
      <c r="F998">
        <v>4</v>
      </c>
      <c r="G998">
        <v>3</v>
      </c>
      <c r="H998" t="s">
        <v>25</v>
      </c>
      <c r="I998">
        <v>4</v>
      </c>
      <c r="J998" t="s">
        <v>29</v>
      </c>
      <c r="K998" s="5">
        <v>0.11</v>
      </c>
      <c r="L998" s="5">
        <v>0.11</v>
      </c>
      <c r="M998" s="6">
        <v>6.9999999999999993E-2</v>
      </c>
      <c r="N998">
        <v>1153.8</v>
      </c>
      <c r="O998">
        <v>647</v>
      </c>
      <c r="P998" t="s">
        <v>26</v>
      </c>
      <c r="Q998" t="s">
        <v>27</v>
      </c>
      <c r="R998">
        <v>10</v>
      </c>
      <c r="S998">
        <v>3</v>
      </c>
      <c r="T998" t="s">
        <v>48</v>
      </c>
      <c r="U998">
        <v>2</v>
      </c>
      <c r="V998">
        <v>2</v>
      </c>
      <c r="W998" t="s">
        <v>37</v>
      </c>
      <c r="X998">
        <v>1</v>
      </c>
      <c r="Y998">
        <v>11</v>
      </c>
      <c r="Z998">
        <v>3</v>
      </c>
      <c r="AA998">
        <v>4</v>
      </c>
      <c r="AB998">
        <v>6</v>
      </c>
      <c r="AC998">
        <v>2</v>
      </c>
    </row>
    <row r="999" spans="1:29" x14ac:dyDescent="0.35">
      <c r="A999">
        <v>27</v>
      </c>
      <c r="B999" t="s">
        <v>25</v>
      </c>
      <c r="C999" t="s">
        <v>36</v>
      </c>
      <c r="D999" s="4">
        <v>2394</v>
      </c>
      <c r="E999">
        <v>8</v>
      </c>
      <c r="F999">
        <v>3</v>
      </c>
      <c r="G999">
        <v>3</v>
      </c>
      <c r="H999" t="s">
        <v>25</v>
      </c>
      <c r="I999">
        <v>4</v>
      </c>
      <c r="J999" t="s">
        <v>29</v>
      </c>
      <c r="K999" s="5">
        <v>0.12</v>
      </c>
      <c r="L999" s="5">
        <v>0.11</v>
      </c>
      <c r="M999" s="6">
        <v>3.9999999999999994E-2</v>
      </c>
      <c r="N999">
        <v>478.8</v>
      </c>
      <c r="O999">
        <v>4504</v>
      </c>
      <c r="P999" t="s">
        <v>26</v>
      </c>
      <c r="Q999" t="s">
        <v>34</v>
      </c>
      <c r="R999">
        <v>17</v>
      </c>
      <c r="S999">
        <v>4</v>
      </c>
      <c r="T999" t="s">
        <v>28</v>
      </c>
      <c r="U999">
        <v>3</v>
      </c>
      <c r="V999">
        <v>1</v>
      </c>
      <c r="W999" t="s">
        <v>31</v>
      </c>
      <c r="X999">
        <v>1</v>
      </c>
      <c r="Y999">
        <v>13</v>
      </c>
      <c r="Z999">
        <v>3</v>
      </c>
      <c r="AA999">
        <v>4</v>
      </c>
      <c r="AB999">
        <v>8</v>
      </c>
      <c r="AC999">
        <v>2</v>
      </c>
    </row>
    <row r="1000" spans="1:29" x14ac:dyDescent="0.35">
      <c r="A1000">
        <v>26</v>
      </c>
      <c r="B1000" t="s">
        <v>32</v>
      </c>
      <c r="C1000" t="s">
        <v>36</v>
      </c>
      <c r="D1000" s="4">
        <v>3904</v>
      </c>
      <c r="E1000">
        <v>4</v>
      </c>
      <c r="F1000">
        <v>4</v>
      </c>
      <c r="G1000">
        <v>3</v>
      </c>
      <c r="H1000" t="s">
        <v>32</v>
      </c>
      <c r="I1000">
        <v>1</v>
      </c>
      <c r="J1000" t="s">
        <v>35</v>
      </c>
      <c r="K1000" s="5">
        <v>0.09</v>
      </c>
      <c r="L1000" s="5">
        <v>0.1</v>
      </c>
      <c r="M1000" s="6">
        <v>3.9999999999999994E-2</v>
      </c>
      <c r="N1000">
        <v>780.80000000000007</v>
      </c>
      <c r="O1000">
        <v>2085</v>
      </c>
      <c r="P1000" t="s">
        <v>26</v>
      </c>
      <c r="Q1000" t="s">
        <v>34</v>
      </c>
      <c r="R1000">
        <v>2</v>
      </c>
      <c r="S1000">
        <v>1</v>
      </c>
      <c r="T1000" t="s">
        <v>40</v>
      </c>
      <c r="U1000">
        <v>2</v>
      </c>
      <c r="V1000">
        <v>1</v>
      </c>
      <c r="W1000" t="s">
        <v>31</v>
      </c>
      <c r="X1000">
        <v>0</v>
      </c>
      <c r="Y1000">
        <v>12</v>
      </c>
      <c r="Z1000">
        <v>3</v>
      </c>
      <c r="AA1000">
        <v>4</v>
      </c>
      <c r="AB1000">
        <v>5</v>
      </c>
      <c r="AC1000">
        <v>3</v>
      </c>
    </row>
    <row r="1001" spans="1:29" x14ac:dyDescent="0.35">
      <c r="A1001">
        <v>42</v>
      </c>
      <c r="B1001" t="s">
        <v>32</v>
      </c>
      <c r="C1001" t="s">
        <v>62</v>
      </c>
      <c r="D1001" s="4">
        <v>16799</v>
      </c>
      <c r="E1001">
        <v>20</v>
      </c>
      <c r="F1001">
        <v>1</v>
      </c>
      <c r="G1001">
        <v>3</v>
      </c>
      <c r="H1001" t="s">
        <v>32</v>
      </c>
      <c r="I1001">
        <v>3</v>
      </c>
      <c r="J1001" t="s">
        <v>29</v>
      </c>
      <c r="K1001" s="5">
        <v>0.15</v>
      </c>
      <c r="L1001" s="5">
        <v>0.09</v>
      </c>
      <c r="M1001" s="6">
        <v>-0.03</v>
      </c>
      <c r="N1001">
        <v>3359.8</v>
      </c>
      <c r="O1001">
        <v>2021</v>
      </c>
      <c r="P1001" t="s">
        <v>26</v>
      </c>
      <c r="Q1001" t="s">
        <v>50</v>
      </c>
      <c r="R1001">
        <v>10</v>
      </c>
      <c r="S1001">
        <v>3</v>
      </c>
      <c r="T1001" t="s">
        <v>50</v>
      </c>
      <c r="U1001">
        <v>3</v>
      </c>
      <c r="V1001">
        <v>4</v>
      </c>
      <c r="W1001" t="s">
        <v>37</v>
      </c>
      <c r="X1001">
        <v>0</v>
      </c>
      <c r="Y1001">
        <v>14</v>
      </c>
      <c r="Z1001">
        <v>3</v>
      </c>
      <c r="AA1001">
        <v>3</v>
      </c>
      <c r="AB1001">
        <v>21</v>
      </c>
      <c r="AC1001">
        <v>7</v>
      </c>
    </row>
    <row r="1002" spans="1:29" x14ac:dyDescent="0.35">
      <c r="A1002">
        <v>52</v>
      </c>
      <c r="B1002" t="s">
        <v>32</v>
      </c>
      <c r="C1002" t="s">
        <v>39</v>
      </c>
      <c r="D1002" s="4">
        <v>2950</v>
      </c>
      <c r="E1002">
        <v>5</v>
      </c>
      <c r="F1002">
        <v>1</v>
      </c>
      <c r="G1002">
        <v>1</v>
      </c>
      <c r="H1002" t="s">
        <v>32</v>
      </c>
      <c r="I1002">
        <v>3</v>
      </c>
      <c r="J1002" t="s">
        <v>29</v>
      </c>
      <c r="K1002" s="5">
        <v>0.08</v>
      </c>
      <c r="L1002" s="5">
        <v>0.1</v>
      </c>
      <c r="M1002" s="6">
        <v>5.0000000000000017E-2</v>
      </c>
      <c r="N1002">
        <v>590</v>
      </c>
      <c r="O1002">
        <v>1412</v>
      </c>
      <c r="P1002" t="s">
        <v>26</v>
      </c>
      <c r="Q1002" t="s">
        <v>34</v>
      </c>
      <c r="R1002">
        <v>8</v>
      </c>
      <c r="S1002">
        <v>4</v>
      </c>
      <c r="T1002" t="s">
        <v>38</v>
      </c>
      <c r="U1002">
        <v>3</v>
      </c>
      <c r="V1002">
        <v>1</v>
      </c>
      <c r="W1002" t="s">
        <v>37</v>
      </c>
      <c r="X1002">
        <v>9</v>
      </c>
      <c r="Y1002">
        <v>13</v>
      </c>
      <c r="Z1002">
        <v>3</v>
      </c>
      <c r="AA1002">
        <v>3</v>
      </c>
      <c r="AB1002">
        <v>12</v>
      </c>
      <c r="AC1002">
        <v>4</v>
      </c>
    </row>
    <row r="1003" spans="1:29" x14ac:dyDescent="0.35">
      <c r="A1003">
        <v>37</v>
      </c>
      <c r="B1003" t="s">
        <v>32</v>
      </c>
      <c r="C1003" t="s">
        <v>39</v>
      </c>
      <c r="D1003" s="4">
        <v>3629</v>
      </c>
      <c r="E1003">
        <v>3</v>
      </c>
      <c r="F1003">
        <v>3</v>
      </c>
      <c r="G1003">
        <v>3</v>
      </c>
      <c r="H1003" t="s">
        <v>32</v>
      </c>
      <c r="I1003">
        <v>1</v>
      </c>
      <c r="J1003" t="s">
        <v>29</v>
      </c>
      <c r="K1003" s="5">
        <v>0.13</v>
      </c>
      <c r="L1003" s="5">
        <v>0.1</v>
      </c>
      <c r="M1003" s="6">
        <v>1.0000000000000009E-2</v>
      </c>
      <c r="N1003">
        <v>725.80000000000007</v>
      </c>
      <c r="O1003">
        <v>3149</v>
      </c>
      <c r="P1003" t="s">
        <v>26</v>
      </c>
      <c r="Q1003" t="s">
        <v>34</v>
      </c>
      <c r="R1003">
        <v>11</v>
      </c>
      <c r="S1003">
        <v>3</v>
      </c>
      <c r="T1003" t="s">
        <v>40</v>
      </c>
      <c r="U1003">
        <v>3</v>
      </c>
      <c r="V1003">
        <v>1</v>
      </c>
      <c r="W1003" t="s">
        <v>31</v>
      </c>
      <c r="X1003">
        <v>4</v>
      </c>
      <c r="Y1003">
        <v>18</v>
      </c>
      <c r="Z1003">
        <v>3</v>
      </c>
      <c r="AA1003">
        <v>1</v>
      </c>
      <c r="AB1003">
        <v>8</v>
      </c>
      <c r="AC1003">
        <v>2</v>
      </c>
    </row>
    <row r="1004" spans="1:29" x14ac:dyDescent="0.35">
      <c r="A1004">
        <v>35</v>
      </c>
      <c r="B1004" t="s">
        <v>32</v>
      </c>
      <c r="C1004" t="s">
        <v>42</v>
      </c>
      <c r="D1004" s="4">
        <v>9362</v>
      </c>
      <c r="E1004">
        <v>2</v>
      </c>
      <c r="F1004">
        <v>4</v>
      </c>
      <c r="G1004">
        <v>3</v>
      </c>
      <c r="H1004" t="s">
        <v>32</v>
      </c>
      <c r="I1004">
        <v>3</v>
      </c>
      <c r="J1004" t="s">
        <v>35</v>
      </c>
      <c r="K1004" s="5">
        <v>0.1</v>
      </c>
      <c r="L1004" s="5">
        <v>0.08</v>
      </c>
      <c r="M1004" s="6">
        <v>4.9999999999999989E-2</v>
      </c>
      <c r="N1004">
        <v>1872.4</v>
      </c>
      <c r="O1004">
        <v>3549</v>
      </c>
      <c r="P1004" t="s">
        <v>33</v>
      </c>
      <c r="Q1004" t="s">
        <v>34</v>
      </c>
      <c r="R1004">
        <v>18</v>
      </c>
      <c r="S1004">
        <v>2</v>
      </c>
      <c r="T1004" t="s">
        <v>28</v>
      </c>
      <c r="U1004">
        <v>3</v>
      </c>
      <c r="V1004">
        <v>3</v>
      </c>
      <c r="W1004" t="s">
        <v>31</v>
      </c>
      <c r="X1004">
        <v>2</v>
      </c>
      <c r="Y1004">
        <v>11</v>
      </c>
      <c r="Z1004">
        <v>3</v>
      </c>
      <c r="AA1004">
        <v>3</v>
      </c>
      <c r="AB1004">
        <v>10</v>
      </c>
      <c r="AC1004">
        <v>2</v>
      </c>
    </row>
    <row r="1005" spans="1:29" x14ac:dyDescent="0.35">
      <c r="A1005">
        <v>25</v>
      </c>
      <c r="B1005" t="s">
        <v>32</v>
      </c>
      <c r="C1005" t="s">
        <v>39</v>
      </c>
      <c r="D1005" s="4">
        <v>3229</v>
      </c>
      <c r="E1005">
        <v>3</v>
      </c>
      <c r="F1005">
        <v>4</v>
      </c>
      <c r="G1005">
        <v>2</v>
      </c>
      <c r="H1005" t="s">
        <v>32</v>
      </c>
      <c r="I1005">
        <v>1</v>
      </c>
      <c r="J1005" t="s">
        <v>35</v>
      </c>
      <c r="K1005" s="5">
        <v>0.11</v>
      </c>
      <c r="L1005" s="5">
        <v>7.0000000000000007E-2</v>
      </c>
      <c r="M1005" s="6">
        <v>-0.03</v>
      </c>
      <c r="N1005">
        <v>645.80000000000007</v>
      </c>
      <c r="O1005">
        <v>3016</v>
      </c>
      <c r="P1005" t="s">
        <v>26</v>
      </c>
      <c r="Q1005" t="s">
        <v>34</v>
      </c>
      <c r="R1005">
        <v>1</v>
      </c>
      <c r="S1005">
        <v>3</v>
      </c>
      <c r="T1005" t="s">
        <v>49</v>
      </c>
      <c r="U1005">
        <v>3</v>
      </c>
      <c r="V1005">
        <v>1</v>
      </c>
      <c r="W1005" t="s">
        <v>37</v>
      </c>
      <c r="X1005">
        <v>4</v>
      </c>
      <c r="Y1005">
        <v>11</v>
      </c>
      <c r="Z1005">
        <v>3</v>
      </c>
      <c r="AA1005">
        <v>2</v>
      </c>
      <c r="AB1005">
        <v>7</v>
      </c>
      <c r="AC1005">
        <v>2</v>
      </c>
    </row>
    <row r="1006" spans="1:29" x14ac:dyDescent="0.35">
      <c r="A1006">
        <v>26</v>
      </c>
      <c r="B1006" t="s">
        <v>32</v>
      </c>
      <c r="C1006" t="s">
        <v>39</v>
      </c>
      <c r="D1006" s="4">
        <v>3578</v>
      </c>
      <c r="E1006">
        <v>7</v>
      </c>
      <c r="F1006">
        <v>1</v>
      </c>
      <c r="G1006">
        <v>3</v>
      </c>
      <c r="H1006" t="s">
        <v>32</v>
      </c>
      <c r="I1006">
        <v>3</v>
      </c>
      <c r="J1006" t="s">
        <v>35</v>
      </c>
      <c r="K1006" s="5">
        <v>0.08</v>
      </c>
      <c r="L1006" s="5">
        <v>0.08</v>
      </c>
      <c r="M1006" s="6">
        <v>3.9999999999999994E-2</v>
      </c>
      <c r="N1006">
        <v>715.6</v>
      </c>
      <c r="O1006">
        <v>2862</v>
      </c>
      <c r="P1006" t="s">
        <v>26</v>
      </c>
      <c r="Q1006" t="s">
        <v>34</v>
      </c>
      <c r="R1006">
        <v>7</v>
      </c>
      <c r="S1006">
        <v>3</v>
      </c>
      <c r="T1006" t="s">
        <v>38</v>
      </c>
      <c r="U1006">
        <v>4</v>
      </c>
      <c r="V1006">
        <v>1</v>
      </c>
      <c r="W1006" t="s">
        <v>31</v>
      </c>
      <c r="X1006">
        <v>0</v>
      </c>
      <c r="Y1006">
        <v>12</v>
      </c>
      <c r="Z1006">
        <v>3</v>
      </c>
      <c r="AA1006">
        <v>4</v>
      </c>
      <c r="AB1006">
        <v>8</v>
      </c>
      <c r="AC1006">
        <v>7</v>
      </c>
    </row>
    <row r="1007" spans="1:29" x14ac:dyDescent="0.35">
      <c r="A1007">
        <v>29</v>
      </c>
      <c r="B1007" t="s">
        <v>32</v>
      </c>
      <c r="C1007" t="s">
        <v>50</v>
      </c>
      <c r="D1007" s="4">
        <v>7988</v>
      </c>
      <c r="E1007">
        <v>10</v>
      </c>
      <c r="F1007">
        <v>1</v>
      </c>
      <c r="G1007">
        <v>2</v>
      </c>
      <c r="H1007" t="s">
        <v>32</v>
      </c>
      <c r="I1007">
        <v>2</v>
      </c>
      <c r="J1007" t="s">
        <v>35</v>
      </c>
      <c r="K1007" s="5">
        <v>0.09</v>
      </c>
      <c r="L1007" s="5">
        <v>0.1</v>
      </c>
      <c r="M1007" s="6">
        <v>9.999999999999995E-3</v>
      </c>
      <c r="N1007">
        <v>1597.6000000000001</v>
      </c>
      <c r="O1007">
        <v>4142</v>
      </c>
      <c r="P1007" t="s">
        <v>26</v>
      </c>
      <c r="Q1007" t="s">
        <v>50</v>
      </c>
      <c r="R1007">
        <v>17</v>
      </c>
      <c r="S1007">
        <v>3</v>
      </c>
      <c r="T1007" t="s">
        <v>38</v>
      </c>
      <c r="U1007">
        <v>2</v>
      </c>
      <c r="V1007">
        <v>3</v>
      </c>
      <c r="W1007" t="s">
        <v>31</v>
      </c>
      <c r="X1007">
        <v>1</v>
      </c>
      <c r="Y1007">
        <v>13</v>
      </c>
      <c r="Z1007">
        <v>3</v>
      </c>
      <c r="AA1007">
        <v>1</v>
      </c>
      <c r="AB1007">
        <v>10</v>
      </c>
      <c r="AC1007">
        <v>9</v>
      </c>
    </row>
    <row r="1008" spans="1:29" x14ac:dyDescent="0.35">
      <c r="A1008">
        <v>49</v>
      </c>
      <c r="B1008" t="s">
        <v>25</v>
      </c>
      <c r="C1008" t="s">
        <v>39</v>
      </c>
      <c r="D1008" s="4">
        <v>4284</v>
      </c>
      <c r="E1008">
        <v>4</v>
      </c>
      <c r="F1008">
        <v>1</v>
      </c>
      <c r="G1008">
        <v>3</v>
      </c>
      <c r="H1008" t="s">
        <v>32</v>
      </c>
      <c r="I1008">
        <v>1</v>
      </c>
      <c r="J1008" t="s">
        <v>35</v>
      </c>
      <c r="K1008" s="5">
        <v>0.15</v>
      </c>
      <c r="L1008" s="5">
        <v>7.0000000000000007E-2</v>
      </c>
      <c r="M1008" s="6">
        <v>9.999999999999995E-3</v>
      </c>
      <c r="N1008">
        <v>856.80000000000007</v>
      </c>
      <c r="O1008">
        <v>3528</v>
      </c>
      <c r="P1008" t="s">
        <v>33</v>
      </c>
      <c r="Q1008" t="s">
        <v>34</v>
      </c>
      <c r="R1008">
        <v>28</v>
      </c>
      <c r="S1008">
        <v>2</v>
      </c>
      <c r="T1008" t="s">
        <v>28</v>
      </c>
      <c r="U1008">
        <v>2</v>
      </c>
      <c r="V1008">
        <v>2</v>
      </c>
      <c r="W1008" t="s">
        <v>31</v>
      </c>
      <c r="X1008">
        <v>3</v>
      </c>
      <c r="Y1008">
        <v>20</v>
      </c>
      <c r="Z1008">
        <v>4</v>
      </c>
      <c r="AA1008">
        <v>1</v>
      </c>
      <c r="AB1008">
        <v>20</v>
      </c>
      <c r="AC1008">
        <v>3</v>
      </c>
    </row>
    <row r="1009" spans="1:29" x14ac:dyDescent="0.35">
      <c r="A1009">
        <v>29</v>
      </c>
      <c r="B1009" t="s">
        <v>25</v>
      </c>
      <c r="C1009" t="s">
        <v>43</v>
      </c>
      <c r="D1009" s="4">
        <v>7553</v>
      </c>
      <c r="E1009">
        <v>8</v>
      </c>
      <c r="F1009">
        <v>4</v>
      </c>
      <c r="G1009">
        <v>3</v>
      </c>
      <c r="H1009" t="s">
        <v>25</v>
      </c>
      <c r="I1009">
        <v>3</v>
      </c>
      <c r="J1009" t="s">
        <v>29</v>
      </c>
      <c r="K1009" s="5">
        <v>0.15</v>
      </c>
      <c r="L1009" s="5">
        <v>0.09</v>
      </c>
      <c r="M1009" s="6">
        <v>6.9999999999999993E-2</v>
      </c>
      <c r="N1009">
        <v>1510.6000000000001</v>
      </c>
      <c r="O1009">
        <v>3758</v>
      </c>
      <c r="P1009" t="s">
        <v>33</v>
      </c>
      <c r="Q1009" t="s">
        <v>34</v>
      </c>
      <c r="R1009">
        <v>14</v>
      </c>
      <c r="S1009">
        <v>1</v>
      </c>
      <c r="T1009" t="s">
        <v>38</v>
      </c>
      <c r="U1009">
        <v>3</v>
      </c>
      <c r="V1009">
        <v>3</v>
      </c>
      <c r="W1009" t="s">
        <v>31</v>
      </c>
      <c r="X1009">
        <v>0</v>
      </c>
      <c r="Y1009">
        <v>12</v>
      </c>
      <c r="Z1009">
        <v>3</v>
      </c>
      <c r="AA1009">
        <v>1</v>
      </c>
      <c r="AB1009">
        <v>9</v>
      </c>
      <c r="AC1009">
        <v>7</v>
      </c>
    </row>
    <row r="1010" spans="1:29" x14ac:dyDescent="0.35">
      <c r="A1010">
        <v>54</v>
      </c>
      <c r="B1010" t="s">
        <v>32</v>
      </c>
      <c r="C1010" t="s">
        <v>63</v>
      </c>
      <c r="D1010" s="4">
        <v>17328</v>
      </c>
      <c r="E1010">
        <v>20</v>
      </c>
      <c r="F1010">
        <v>4</v>
      </c>
      <c r="G1010">
        <v>2</v>
      </c>
      <c r="H1010" t="s">
        <v>32</v>
      </c>
      <c r="I1010">
        <v>4</v>
      </c>
      <c r="J1010" t="s">
        <v>29</v>
      </c>
      <c r="K1010" s="5">
        <v>0.12</v>
      </c>
      <c r="L1010" s="5">
        <v>0.11</v>
      </c>
      <c r="M1010" s="6">
        <v>3.9999999999999994E-2</v>
      </c>
      <c r="N1010">
        <v>3465.6000000000004</v>
      </c>
      <c r="O1010">
        <v>4439</v>
      </c>
      <c r="P1010" t="s">
        <v>26</v>
      </c>
      <c r="Q1010" t="s">
        <v>34</v>
      </c>
      <c r="R1010">
        <v>1</v>
      </c>
      <c r="S1010">
        <v>3</v>
      </c>
      <c r="T1010" t="s">
        <v>40</v>
      </c>
      <c r="U1010">
        <v>3</v>
      </c>
      <c r="V1010">
        <v>4</v>
      </c>
      <c r="W1010" t="s">
        <v>31</v>
      </c>
      <c r="X1010">
        <v>6</v>
      </c>
      <c r="Y1010">
        <v>19</v>
      </c>
      <c r="Z1010">
        <v>3</v>
      </c>
      <c r="AA1010">
        <v>4</v>
      </c>
      <c r="AB1010">
        <v>29</v>
      </c>
      <c r="AC1010">
        <v>7</v>
      </c>
    </row>
    <row r="1011" spans="1:29" x14ac:dyDescent="0.35">
      <c r="A1011">
        <v>58</v>
      </c>
      <c r="B1011" t="s">
        <v>32</v>
      </c>
      <c r="C1011" t="s">
        <v>63</v>
      </c>
      <c r="D1011" s="4">
        <v>19701</v>
      </c>
      <c r="E1011">
        <v>9</v>
      </c>
      <c r="F1011">
        <v>1</v>
      </c>
      <c r="G1011">
        <v>3</v>
      </c>
      <c r="H1011" t="s">
        <v>25</v>
      </c>
      <c r="I1011">
        <v>4</v>
      </c>
      <c r="J1011" t="s">
        <v>29</v>
      </c>
      <c r="K1011" s="5">
        <v>0.11</v>
      </c>
      <c r="L1011" s="5">
        <v>7.0000000000000007E-2</v>
      </c>
      <c r="M1011" s="6">
        <v>-0.03</v>
      </c>
      <c r="N1011">
        <v>3940.2000000000003</v>
      </c>
      <c r="O1011">
        <v>3961</v>
      </c>
      <c r="P1011" t="s">
        <v>26</v>
      </c>
      <c r="Q1011" t="s">
        <v>34</v>
      </c>
      <c r="R1011">
        <v>1</v>
      </c>
      <c r="S1011">
        <v>3</v>
      </c>
      <c r="T1011" t="s">
        <v>40</v>
      </c>
      <c r="U1011">
        <v>3</v>
      </c>
      <c r="V1011">
        <v>5</v>
      </c>
      <c r="W1011" t="s">
        <v>37</v>
      </c>
      <c r="X1011">
        <v>3</v>
      </c>
      <c r="Y1011">
        <v>21</v>
      </c>
      <c r="Z1011">
        <v>4</v>
      </c>
      <c r="AA1011">
        <v>3</v>
      </c>
      <c r="AB1011">
        <v>32</v>
      </c>
      <c r="AC1011">
        <v>8</v>
      </c>
    </row>
    <row r="1012" spans="1:29" x14ac:dyDescent="0.35">
      <c r="A1012">
        <v>55</v>
      </c>
      <c r="B1012" t="s">
        <v>32</v>
      </c>
      <c r="C1012" t="s">
        <v>63</v>
      </c>
      <c r="D1012" s="4">
        <v>14732</v>
      </c>
      <c r="E1012">
        <v>7</v>
      </c>
      <c r="F1012">
        <v>4</v>
      </c>
      <c r="G1012">
        <v>4</v>
      </c>
      <c r="H1012" t="s">
        <v>32</v>
      </c>
      <c r="I1012">
        <v>2</v>
      </c>
      <c r="J1012" t="s">
        <v>35</v>
      </c>
      <c r="K1012" s="5">
        <v>0.14000000000000001</v>
      </c>
      <c r="L1012" s="5">
        <v>0.1</v>
      </c>
      <c r="M1012" s="6">
        <v>-0.03</v>
      </c>
      <c r="N1012">
        <v>2946.4</v>
      </c>
      <c r="O1012">
        <v>2538</v>
      </c>
      <c r="P1012" t="s">
        <v>26</v>
      </c>
      <c r="Q1012" t="s">
        <v>34</v>
      </c>
      <c r="R1012">
        <v>1</v>
      </c>
      <c r="S1012">
        <v>4</v>
      </c>
      <c r="T1012" t="s">
        <v>40</v>
      </c>
      <c r="U1012">
        <v>4</v>
      </c>
      <c r="V1012">
        <v>4</v>
      </c>
      <c r="W1012" t="s">
        <v>41</v>
      </c>
      <c r="X1012">
        <v>2</v>
      </c>
      <c r="Y1012">
        <v>13</v>
      </c>
      <c r="Z1012">
        <v>3</v>
      </c>
      <c r="AA1012">
        <v>4</v>
      </c>
      <c r="AB1012">
        <v>31</v>
      </c>
      <c r="AC1012">
        <v>7</v>
      </c>
    </row>
    <row r="1013" spans="1:29" x14ac:dyDescent="0.35">
      <c r="A1013">
        <v>36</v>
      </c>
      <c r="B1013" t="s">
        <v>32</v>
      </c>
      <c r="C1013" t="s">
        <v>27</v>
      </c>
      <c r="D1013" s="4">
        <v>9278</v>
      </c>
      <c r="E1013">
        <v>5</v>
      </c>
      <c r="F1013">
        <v>2</v>
      </c>
      <c r="G1013">
        <v>3</v>
      </c>
      <c r="H1013" t="s">
        <v>25</v>
      </c>
      <c r="I1013">
        <v>1</v>
      </c>
      <c r="J1013" t="s">
        <v>29</v>
      </c>
      <c r="K1013" s="5">
        <v>0.08</v>
      </c>
      <c r="L1013" s="5">
        <v>0.11</v>
      </c>
      <c r="M1013" s="6">
        <v>2.0000000000000004E-2</v>
      </c>
      <c r="N1013">
        <v>1855.6000000000001</v>
      </c>
      <c r="O1013">
        <v>3267</v>
      </c>
      <c r="P1013" t="s">
        <v>26</v>
      </c>
      <c r="Q1013" t="s">
        <v>27</v>
      </c>
      <c r="R1013">
        <v>3</v>
      </c>
      <c r="S1013">
        <v>4</v>
      </c>
      <c r="T1013" t="s">
        <v>48</v>
      </c>
      <c r="U1013">
        <v>3</v>
      </c>
      <c r="V1013">
        <v>2</v>
      </c>
      <c r="W1013" t="s">
        <v>31</v>
      </c>
      <c r="X1013">
        <v>3</v>
      </c>
      <c r="Y1013">
        <v>16</v>
      </c>
      <c r="Z1013">
        <v>3</v>
      </c>
      <c r="AA1013">
        <v>4</v>
      </c>
      <c r="AB1013">
        <v>15</v>
      </c>
      <c r="AC1013">
        <v>4</v>
      </c>
    </row>
    <row r="1014" spans="1:29" x14ac:dyDescent="0.35">
      <c r="A1014">
        <v>31</v>
      </c>
      <c r="B1014" t="s">
        <v>25</v>
      </c>
      <c r="C1014" t="s">
        <v>46</v>
      </c>
      <c r="D1014" s="4">
        <v>1359</v>
      </c>
      <c r="E1014">
        <v>1</v>
      </c>
      <c r="F1014">
        <v>3</v>
      </c>
      <c r="G1014">
        <v>3</v>
      </c>
      <c r="H1014" t="s">
        <v>32</v>
      </c>
      <c r="I1014">
        <v>2</v>
      </c>
      <c r="J1014" t="s">
        <v>29</v>
      </c>
      <c r="K1014" s="5">
        <v>0.12</v>
      </c>
      <c r="L1014" s="5">
        <v>7.0000000000000007E-2</v>
      </c>
      <c r="M1014" s="6">
        <v>3.9999999999999994E-2</v>
      </c>
      <c r="N1014">
        <v>271.8</v>
      </c>
      <c r="O1014">
        <v>1351</v>
      </c>
      <c r="P1014" t="s">
        <v>33</v>
      </c>
      <c r="Q1014" t="s">
        <v>27</v>
      </c>
      <c r="R1014">
        <v>1</v>
      </c>
      <c r="S1014">
        <v>4</v>
      </c>
      <c r="T1014" t="s">
        <v>28</v>
      </c>
      <c r="U1014">
        <v>1</v>
      </c>
      <c r="V1014">
        <v>1</v>
      </c>
      <c r="W1014" t="s">
        <v>31</v>
      </c>
      <c r="X1014">
        <v>1</v>
      </c>
      <c r="Y1014">
        <v>12</v>
      </c>
      <c r="Z1014">
        <v>3</v>
      </c>
      <c r="AA1014">
        <v>2</v>
      </c>
      <c r="AB1014">
        <v>1</v>
      </c>
      <c r="AC1014">
        <v>0</v>
      </c>
    </row>
    <row r="1015" spans="1:29" x14ac:dyDescent="0.35">
      <c r="A1015">
        <v>30</v>
      </c>
      <c r="B1015" t="s">
        <v>32</v>
      </c>
      <c r="C1015" t="s">
        <v>27</v>
      </c>
      <c r="D1015" s="4">
        <v>4779</v>
      </c>
      <c r="E1015">
        <v>3</v>
      </c>
      <c r="F1015">
        <v>1</v>
      </c>
      <c r="G1015">
        <v>3</v>
      </c>
      <c r="H1015" t="s">
        <v>32</v>
      </c>
      <c r="I1015">
        <v>4</v>
      </c>
      <c r="J1015" t="s">
        <v>29</v>
      </c>
      <c r="K1015" s="5">
        <v>0.15</v>
      </c>
      <c r="L1015" s="5">
        <v>0.1</v>
      </c>
      <c r="M1015" s="6">
        <v>2.0000000000000004E-2</v>
      </c>
      <c r="N1015">
        <v>955.80000000000007</v>
      </c>
      <c r="O1015">
        <v>3588</v>
      </c>
      <c r="P1015" t="s">
        <v>26</v>
      </c>
      <c r="Q1015" t="s">
        <v>27</v>
      </c>
      <c r="R1015">
        <v>7</v>
      </c>
      <c r="S1015">
        <v>4</v>
      </c>
      <c r="T1015" t="s">
        <v>48</v>
      </c>
      <c r="U1015">
        <v>3</v>
      </c>
      <c r="V1015">
        <v>2</v>
      </c>
      <c r="W1015" t="s">
        <v>41</v>
      </c>
      <c r="X1015">
        <v>7</v>
      </c>
      <c r="Y1015">
        <v>14</v>
      </c>
      <c r="Z1015">
        <v>3</v>
      </c>
      <c r="AA1015">
        <v>2</v>
      </c>
      <c r="AB1015">
        <v>8</v>
      </c>
      <c r="AC1015">
        <v>2</v>
      </c>
    </row>
    <row r="1016" spans="1:29" x14ac:dyDescent="0.35">
      <c r="A1016">
        <v>31</v>
      </c>
      <c r="B1016" t="s">
        <v>32</v>
      </c>
      <c r="C1016" t="s">
        <v>63</v>
      </c>
      <c r="D1016" s="4">
        <v>16422</v>
      </c>
      <c r="E1016">
        <v>3</v>
      </c>
      <c r="F1016">
        <v>2</v>
      </c>
      <c r="G1016">
        <v>4</v>
      </c>
      <c r="H1016" t="s">
        <v>32</v>
      </c>
      <c r="I1016">
        <v>1</v>
      </c>
      <c r="J1016" t="s">
        <v>29</v>
      </c>
      <c r="K1016" s="5">
        <v>0.12</v>
      </c>
      <c r="L1016" s="5">
        <v>0.08</v>
      </c>
      <c r="M1016" s="6">
        <v>5.0000000000000017E-2</v>
      </c>
      <c r="N1016">
        <v>3284.4</v>
      </c>
      <c r="O1016">
        <v>3893</v>
      </c>
      <c r="P1016" t="s">
        <v>26</v>
      </c>
      <c r="Q1016" t="s">
        <v>34</v>
      </c>
      <c r="R1016">
        <v>8</v>
      </c>
      <c r="S1016">
        <v>5</v>
      </c>
      <c r="T1016" t="s">
        <v>28</v>
      </c>
      <c r="U1016">
        <v>3</v>
      </c>
      <c r="V1016">
        <v>4</v>
      </c>
      <c r="W1016" t="s">
        <v>31</v>
      </c>
      <c r="X1016">
        <v>3</v>
      </c>
      <c r="Y1016">
        <v>11</v>
      </c>
      <c r="Z1016">
        <v>3</v>
      </c>
      <c r="AA1016">
        <v>3</v>
      </c>
      <c r="AB1016">
        <v>9</v>
      </c>
      <c r="AC1016">
        <v>2</v>
      </c>
    </row>
    <row r="1017" spans="1:29" x14ac:dyDescent="0.35">
      <c r="A1017">
        <v>34</v>
      </c>
      <c r="B1017" t="s">
        <v>32</v>
      </c>
      <c r="C1017" t="s">
        <v>36</v>
      </c>
      <c r="D1017" s="4">
        <v>2996</v>
      </c>
      <c r="E1017">
        <v>4</v>
      </c>
      <c r="F1017">
        <v>1</v>
      </c>
      <c r="G1017">
        <v>3</v>
      </c>
      <c r="H1017" t="s">
        <v>32</v>
      </c>
      <c r="I1017">
        <v>4</v>
      </c>
      <c r="J1017" t="s">
        <v>35</v>
      </c>
      <c r="K1017" s="5">
        <v>0.09</v>
      </c>
      <c r="L1017" s="5">
        <v>7.0000000000000007E-2</v>
      </c>
      <c r="M1017" s="6">
        <v>7.0000000000000007E-2</v>
      </c>
      <c r="N1017">
        <v>599.20000000000005</v>
      </c>
      <c r="O1017">
        <v>972</v>
      </c>
      <c r="P1017" t="s">
        <v>33</v>
      </c>
      <c r="Q1017" t="s">
        <v>34</v>
      </c>
      <c r="R1017">
        <v>1</v>
      </c>
      <c r="S1017">
        <v>4</v>
      </c>
      <c r="T1017" t="s">
        <v>38</v>
      </c>
      <c r="U1017">
        <v>3</v>
      </c>
      <c r="V1017">
        <v>1</v>
      </c>
      <c r="W1017" t="s">
        <v>41</v>
      </c>
      <c r="X1017">
        <v>5</v>
      </c>
      <c r="Y1017">
        <v>14</v>
      </c>
      <c r="Z1017">
        <v>3</v>
      </c>
      <c r="AA1017">
        <v>3</v>
      </c>
      <c r="AB1017">
        <v>10</v>
      </c>
      <c r="AC1017">
        <v>3</v>
      </c>
    </row>
    <row r="1018" spans="1:29" x14ac:dyDescent="0.35">
      <c r="A1018">
        <v>31</v>
      </c>
      <c r="B1018" t="s">
        <v>25</v>
      </c>
      <c r="C1018" t="s">
        <v>36</v>
      </c>
      <c r="D1018" s="4">
        <v>1261</v>
      </c>
      <c r="E1018">
        <v>1</v>
      </c>
      <c r="F1018">
        <v>2</v>
      </c>
      <c r="G1018">
        <v>4</v>
      </c>
      <c r="H1018" t="s">
        <v>32</v>
      </c>
      <c r="I1018">
        <v>1</v>
      </c>
      <c r="J1018" t="s">
        <v>29</v>
      </c>
      <c r="K1018" s="5">
        <v>0.11</v>
      </c>
      <c r="L1018" s="5">
        <v>0.11</v>
      </c>
      <c r="M1018" s="6">
        <v>9.999999999999995E-3</v>
      </c>
      <c r="N1018">
        <v>252.20000000000002</v>
      </c>
      <c r="O1018">
        <v>4120</v>
      </c>
      <c r="P1018" t="s">
        <v>26</v>
      </c>
      <c r="Q1018" t="s">
        <v>34</v>
      </c>
      <c r="R1018">
        <v>8</v>
      </c>
      <c r="S1018">
        <v>3</v>
      </c>
      <c r="T1018" t="s">
        <v>28</v>
      </c>
      <c r="U1018">
        <v>2</v>
      </c>
      <c r="V1018">
        <v>1</v>
      </c>
      <c r="W1018" t="s">
        <v>31</v>
      </c>
      <c r="X1018">
        <v>1</v>
      </c>
      <c r="Y1018">
        <v>12</v>
      </c>
      <c r="Z1018">
        <v>3</v>
      </c>
      <c r="AA1018">
        <v>3</v>
      </c>
      <c r="AB1018">
        <v>1</v>
      </c>
      <c r="AC1018">
        <v>0</v>
      </c>
    </row>
    <row r="1019" spans="1:29" x14ac:dyDescent="0.35">
      <c r="A1019">
        <v>27</v>
      </c>
      <c r="B1019" t="s">
        <v>32</v>
      </c>
      <c r="C1019" t="s">
        <v>39</v>
      </c>
      <c r="D1019" s="4">
        <v>2099</v>
      </c>
      <c r="E1019">
        <v>5</v>
      </c>
      <c r="F1019">
        <v>1</v>
      </c>
      <c r="G1019">
        <v>4</v>
      </c>
      <c r="H1019" t="s">
        <v>32</v>
      </c>
      <c r="I1019">
        <v>2</v>
      </c>
      <c r="J1019" t="s">
        <v>35</v>
      </c>
      <c r="K1019" s="5">
        <v>0.12</v>
      </c>
      <c r="L1019" s="5">
        <v>0.08</v>
      </c>
      <c r="M1019" s="6">
        <v>-0.03</v>
      </c>
      <c r="N1019">
        <v>419.8</v>
      </c>
      <c r="O1019">
        <v>582</v>
      </c>
      <c r="P1019" t="s">
        <v>26</v>
      </c>
      <c r="Q1019" t="s">
        <v>34</v>
      </c>
      <c r="R1019">
        <v>11</v>
      </c>
      <c r="S1019">
        <v>1</v>
      </c>
      <c r="T1019" t="s">
        <v>28</v>
      </c>
      <c r="U1019">
        <v>3</v>
      </c>
      <c r="V1019">
        <v>1</v>
      </c>
      <c r="W1019" t="s">
        <v>37</v>
      </c>
      <c r="X1019">
        <v>0</v>
      </c>
      <c r="Y1019">
        <v>14</v>
      </c>
      <c r="Z1019">
        <v>3</v>
      </c>
      <c r="AA1019">
        <v>2</v>
      </c>
      <c r="AB1019">
        <v>6</v>
      </c>
      <c r="AC1019">
        <v>0</v>
      </c>
    </row>
    <row r="1020" spans="1:29" x14ac:dyDescent="0.35">
      <c r="A1020">
        <v>36</v>
      </c>
      <c r="B1020" t="s">
        <v>32</v>
      </c>
      <c r="C1020" t="s">
        <v>39</v>
      </c>
      <c r="D1020" s="4">
        <v>5810</v>
      </c>
      <c r="E1020">
        <v>10</v>
      </c>
      <c r="F1020">
        <v>4</v>
      </c>
      <c r="G1020">
        <v>2</v>
      </c>
      <c r="H1020" t="s">
        <v>32</v>
      </c>
      <c r="I1020">
        <v>1</v>
      </c>
      <c r="J1020" t="s">
        <v>35</v>
      </c>
      <c r="K1020" s="5">
        <v>0.14000000000000001</v>
      </c>
      <c r="L1020" s="5">
        <v>0.08</v>
      </c>
      <c r="M1020" s="6">
        <v>1.0000000000000009E-2</v>
      </c>
      <c r="N1020">
        <v>1162</v>
      </c>
      <c r="O1020">
        <v>4035</v>
      </c>
      <c r="P1020" t="s">
        <v>26</v>
      </c>
      <c r="Q1020" t="s">
        <v>34</v>
      </c>
      <c r="R1020">
        <v>4</v>
      </c>
      <c r="S1020">
        <v>4</v>
      </c>
      <c r="T1020" t="s">
        <v>28</v>
      </c>
      <c r="U1020">
        <v>2</v>
      </c>
      <c r="V1020">
        <v>2</v>
      </c>
      <c r="W1020" t="s">
        <v>31</v>
      </c>
      <c r="X1020">
        <v>1</v>
      </c>
      <c r="Y1020">
        <v>16</v>
      </c>
      <c r="Z1020">
        <v>3</v>
      </c>
      <c r="AA1020">
        <v>3</v>
      </c>
      <c r="AB1020">
        <v>10</v>
      </c>
      <c r="AC1020">
        <v>4</v>
      </c>
    </row>
    <row r="1021" spans="1:29" x14ac:dyDescent="0.35">
      <c r="A1021">
        <v>36</v>
      </c>
      <c r="B1021" t="s">
        <v>32</v>
      </c>
      <c r="C1021" t="s">
        <v>27</v>
      </c>
      <c r="D1021" s="4">
        <v>5647</v>
      </c>
      <c r="E1021">
        <v>3</v>
      </c>
      <c r="F1021">
        <v>1</v>
      </c>
      <c r="G1021">
        <v>2</v>
      </c>
      <c r="H1021" t="s">
        <v>32</v>
      </c>
      <c r="I1021">
        <v>3</v>
      </c>
      <c r="J1021" t="s">
        <v>29</v>
      </c>
      <c r="K1021" s="5">
        <v>0.1</v>
      </c>
      <c r="L1021" s="5">
        <v>0.09</v>
      </c>
      <c r="M1021" s="6">
        <v>0.03</v>
      </c>
      <c r="N1021">
        <v>1129.4000000000001</v>
      </c>
      <c r="O1021">
        <v>4346</v>
      </c>
      <c r="P1021" t="s">
        <v>26</v>
      </c>
      <c r="Q1021" t="s">
        <v>27</v>
      </c>
      <c r="R1021">
        <v>16</v>
      </c>
      <c r="S1021">
        <v>4</v>
      </c>
      <c r="T1021" t="s">
        <v>48</v>
      </c>
      <c r="U1021">
        <v>2</v>
      </c>
      <c r="V1021">
        <v>2</v>
      </c>
      <c r="W1021" t="s">
        <v>37</v>
      </c>
      <c r="X1021">
        <v>4</v>
      </c>
      <c r="Y1021">
        <v>13</v>
      </c>
      <c r="Z1021">
        <v>3</v>
      </c>
      <c r="AA1021">
        <v>1</v>
      </c>
      <c r="AB1021">
        <v>11</v>
      </c>
      <c r="AC1021">
        <v>2</v>
      </c>
    </row>
    <row r="1022" spans="1:29" x14ac:dyDescent="0.35">
      <c r="A1022">
        <v>47</v>
      </c>
      <c r="B1022" t="s">
        <v>32</v>
      </c>
      <c r="C1022" t="s">
        <v>36</v>
      </c>
      <c r="D1022" s="4">
        <v>3420</v>
      </c>
      <c r="E1022">
        <v>6</v>
      </c>
      <c r="F1022">
        <v>4</v>
      </c>
      <c r="G1022">
        <v>2</v>
      </c>
      <c r="H1022" t="s">
        <v>32</v>
      </c>
      <c r="I1022">
        <v>1</v>
      </c>
      <c r="J1022" t="s">
        <v>35</v>
      </c>
      <c r="K1022" s="5">
        <v>0.13</v>
      </c>
      <c r="L1022" s="5">
        <v>0.08</v>
      </c>
      <c r="M1022" s="6">
        <v>-9.999999999999995E-3</v>
      </c>
      <c r="N1022">
        <v>684</v>
      </c>
      <c r="O1022">
        <v>1606</v>
      </c>
      <c r="P1022" t="s">
        <v>26</v>
      </c>
      <c r="Q1022" t="s">
        <v>34</v>
      </c>
      <c r="R1022">
        <v>1</v>
      </c>
      <c r="S1022">
        <v>3</v>
      </c>
      <c r="T1022" t="s">
        <v>49</v>
      </c>
      <c r="U1022">
        <v>3</v>
      </c>
      <c r="V1022">
        <v>1</v>
      </c>
      <c r="W1022" t="s">
        <v>37</v>
      </c>
      <c r="X1022">
        <v>7</v>
      </c>
      <c r="Y1022">
        <v>12</v>
      </c>
      <c r="Z1022">
        <v>3</v>
      </c>
      <c r="AA1022">
        <v>3</v>
      </c>
      <c r="AB1022">
        <v>17</v>
      </c>
      <c r="AC1022">
        <v>5</v>
      </c>
    </row>
    <row r="1023" spans="1:29" x14ac:dyDescent="0.35">
      <c r="A1023">
        <v>25</v>
      </c>
      <c r="B1023" t="s">
        <v>25</v>
      </c>
      <c r="C1023" t="s">
        <v>46</v>
      </c>
      <c r="D1023" s="4">
        <v>4400</v>
      </c>
      <c r="E1023">
        <v>3</v>
      </c>
      <c r="F1023">
        <v>1</v>
      </c>
      <c r="G1023">
        <v>3</v>
      </c>
      <c r="H1023" t="s">
        <v>32</v>
      </c>
      <c r="I1023">
        <v>1</v>
      </c>
      <c r="J1023" t="s">
        <v>35</v>
      </c>
      <c r="K1023" s="5">
        <v>0.15</v>
      </c>
      <c r="L1023" s="5">
        <v>0.1</v>
      </c>
      <c r="M1023" s="6">
        <v>0</v>
      </c>
      <c r="N1023">
        <v>880</v>
      </c>
      <c r="O1023">
        <v>3342</v>
      </c>
      <c r="P1023" t="s">
        <v>26</v>
      </c>
      <c r="Q1023" t="s">
        <v>27</v>
      </c>
      <c r="R1023">
        <v>9</v>
      </c>
      <c r="S1023">
        <v>2</v>
      </c>
      <c r="T1023" t="s">
        <v>28</v>
      </c>
      <c r="U1023">
        <v>2</v>
      </c>
      <c r="V1023">
        <v>1</v>
      </c>
      <c r="W1023" t="s">
        <v>37</v>
      </c>
      <c r="X1023">
        <v>3</v>
      </c>
      <c r="Y1023">
        <v>12</v>
      </c>
      <c r="Z1023">
        <v>3</v>
      </c>
      <c r="AA1023">
        <v>1</v>
      </c>
      <c r="AB1023">
        <v>6</v>
      </c>
      <c r="AC1023">
        <v>2</v>
      </c>
    </row>
    <row r="1024" spans="1:29" x14ac:dyDescent="0.35">
      <c r="A1024">
        <v>37</v>
      </c>
      <c r="B1024" t="s">
        <v>32</v>
      </c>
      <c r="C1024" t="s">
        <v>39</v>
      </c>
      <c r="D1024" s="4">
        <v>3500</v>
      </c>
      <c r="E1024">
        <v>6</v>
      </c>
      <c r="F1024">
        <v>3</v>
      </c>
      <c r="G1024">
        <v>1</v>
      </c>
      <c r="H1024" t="s">
        <v>32</v>
      </c>
      <c r="I1024">
        <v>3</v>
      </c>
      <c r="J1024" t="s">
        <v>35</v>
      </c>
      <c r="K1024" s="5">
        <v>0.12</v>
      </c>
      <c r="L1024" s="5">
        <v>0.08</v>
      </c>
      <c r="M1024" s="6">
        <v>3.9999999999999994E-2</v>
      </c>
      <c r="N1024">
        <v>700</v>
      </c>
      <c r="O1024">
        <v>4528</v>
      </c>
      <c r="P1024" t="s">
        <v>44</v>
      </c>
      <c r="Q1024" t="s">
        <v>34</v>
      </c>
      <c r="R1024">
        <v>5</v>
      </c>
      <c r="S1024">
        <v>2</v>
      </c>
      <c r="T1024" t="s">
        <v>49</v>
      </c>
      <c r="U1024">
        <v>4</v>
      </c>
      <c r="V1024">
        <v>1</v>
      </c>
      <c r="W1024" t="s">
        <v>31</v>
      </c>
      <c r="X1024">
        <v>0</v>
      </c>
      <c r="Y1024">
        <v>14</v>
      </c>
      <c r="Z1024">
        <v>3</v>
      </c>
      <c r="AA1024">
        <v>1</v>
      </c>
      <c r="AB1024">
        <v>7</v>
      </c>
      <c r="AC1024">
        <v>5</v>
      </c>
    </row>
    <row r="1025" spans="1:29" x14ac:dyDescent="0.35">
      <c r="A1025">
        <v>56</v>
      </c>
      <c r="B1025" t="s">
        <v>32</v>
      </c>
      <c r="C1025" t="s">
        <v>36</v>
      </c>
      <c r="D1025" s="4">
        <v>2066</v>
      </c>
      <c r="E1025">
        <v>3</v>
      </c>
      <c r="F1025">
        <v>1</v>
      </c>
      <c r="G1025">
        <v>4</v>
      </c>
      <c r="H1025" t="s">
        <v>32</v>
      </c>
      <c r="I1025">
        <v>1</v>
      </c>
      <c r="J1025" t="s">
        <v>29</v>
      </c>
      <c r="K1025" s="5">
        <v>0.14000000000000001</v>
      </c>
      <c r="L1025" s="5">
        <v>0.1</v>
      </c>
      <c r="M1025" s="6">
        <v>0.03</v>
      </c>
      <c r="N1025">
        <v>413.20000000000005</v>
      </c>
      <c r="O1025">
        <v>3118</v>
      </c>
      <c r="P1025" t="s">
        <v>26</v>
      </c>
      <c r="Q1025" t="s">
        <v>34</v>
      </c>
      <c r="R1025">
        <v>1</v>
      </c>
      <c r="S1025">
        <v>2</v>
      </c>
      <c r="T1025" t="s">
        <v>28</v>
      </c>
      <c r="U1025">
        <v>3</v>
      </c>
      <c r="V1025">
        <v>1</v>
      </c>
      <c r="W1025" t="s">
        <v>37</v>
      </c>
      <c r="X1025">
        <v>2</v>
      </c>
      <c r="Y1025">
        <v>22</v>
      </c>
      <c r="Z1025">
        <v>4</v>
      </c>
      <c r="AA1025">
        <v>4</v>
      </c>
      <c r="AB1025">
        <v>5</v>
      </c>
      <c r="AC1025">
        <v>2</v>
      </c>
    </row>
    <row r="1026" spans="1:29" x14ac:dyDescent="0.35">
      <c r="A1026">
        <v>47</v>
      </c>
      <c r="B1026" t="s">
        <v>32</v>
      </c>
      <c r="C1026" t="s">
        <v>63</v>
      </c>
      <c r="D1026" s="4">
        <v>17169</v>
      </c>
      <c r="E1026">
        <v>20</v>
      </c>
      <c r="F1026">
        <v>3</v>
      </c>
      <c r="G1026">
        <v>4</v>
      </c>
      <c r="H1026" t="s">
        <v>32</v>
      </c>
      <c r="I1026">
        <v>1</v>
      </c>
      <c r="J1026" t="s">
        <v>29</v>
      </c>
      <c r="K1026" s="5">
        <v>0.1</v>
      </c>
      <c r="L1026" s="5">
        <v>0.1</v>
      </c>
      <c r="M1026" s="6">
        <v>9.999999999999995E-3</v>
      </c>
      <c r="N1026">
        <v>3433.8</v>
      </c>
      <c r="O1026">
        <v>2446</v>
      </c>
      <c r="P1026" t="s">
        <v>26</v>
      </c>
      <c r="Q1026" t="s">
        <v>34</v>
      </c>
      <c r="R1026">
        <v>2</v>
      </c>
      <c r="S1026">
        <v>4</v>
      </c>
      <c r="T1026" t="s">
        <v>40</v>
      </c>
      <c r="U1026">
        <v>3</v>
      </c>
      <c r="V1026">
        <v>4</v>
      </c>
      <c r="W1026" t="s">
        <v>37</v>
      </c>
      <c r="X1026">
        <v>3</v>
      </c>
      <c r="Y1026">
        <v>19</v>
      </c>
      <c r="Z1026">
        <v>3</v>
      </c>
      <c r="AA1026">
        <v>2</v>
      </c>
      <c r="AB1026">
        <v>26</v>
      </c>
      <c r="AC1026">
        <v>17</v>
      </c>
    </row>
    <row r="1027" spans="1:29" x14ac:dyDescent="0.35">
      <c r="A1027">
        <v>24</v>
      </c>
      <c r="B1027" t="s">
        <v>32</v>
      </c>
      <c r="C1027" t="s">
        <v>27</v>
      </c>
      <c r="D1027" s="4">
        <v>4162</v>
      </c>
      <c r="E1027">
        <v>5</v>
      </c>
      <c r="F1027">
        <v>3</v>
      </c>
      <c r="G1027">
        <v>3</v>
      </c>
      <c r="H1027" t="s">
        <v>25</v>
      </c>
      <c r="I1027">
        <v>4</v>
      </c>
      <c r="J1027" t="s">
        <v>29</v>
      </c>
      <c r="K1027" s="5">
        <v>0.15</v>
      </c>
      <c r="L1027" s="5">
        <v>7.0000000000000007E-2</v>
      </c>
      <c r="M1027" s="6">
        <v>7.9999999999999988E-2</v>
      </c>
      <c r="N1027">
        <v>832.40000000000009</v>
      </c>
      <c r="O1027">
        <v>4827</v>
      </c>
      <c r="P1027" t="s">
        <v>26</v>
      </c>
      <c r="Q1027" t="s">
        <v>27</v>
      </c>
      <c r="R1027">
        <v>4</v>
      </c>
      <c r="S1027">
        <v>1</v>
      </c>
      <c r="T1027" t="s">
        <v>40</v>
      </c>
      <c r="U1027">
        <v>3</v>
      </c>
      <c r="V1027">
        <v>2</v>
      </c>
      <c r="W1027" t="s">
        <v>37</v>
      </c>
      <c r="X1027">
        <v>1</v>
      </c>
      <c r="Y1027">
        <v>12</v>
      </c>
      <c r="Z1027">
        <v>3</v>
      </c>
      <c r="AA1027">
        <v>3</v>
      </c>
      <c r="AB1027">
        <v>5</v>
      </c>
      <c r="AC1027">
        <v>4</v>
      </c>
    </row>
    <row r="1028" spans="1:29" x14ac:dyDescent="0.35">
      <c r="A1028">
        <v>32</v>
      </c>
      <c r="B1028" t="s">
        <v>32</v>
      </c>
      <c r="C1028" t="s">
        <v>27</v>
      </c>
      <c r="D1028" s="4">
        <v>9204</v>
      </c>
      <c r="E1028">
        <v>4</v>
      </c>
      <c r="F1028">
        <v>4</v>
      </c>
      <c r="G1028">
        <v>2</v>
      </c>
      <c r="H1028" t="s">
        <v>32</v>
      </c>
      <c r="I1028">
        <v>4</v>
      </c>
      <c r="J1028" t="s">
        <v>35</v>
      </c>
      <c r="K1028" s="5">
        <v>0.1</v>
      </c>
      <c r="L1028" s="5">
        <v>0.08</v>
      </c>
      <c r="M1028" s="6">
        <v>0.03</v>
      </c>
      <c r="N1028">
        <v>1840.8000000000002</v>
      </c>
      <c r="O1028">
        <v>503</v>
      </c>
      <c r="P1028" t="s">
        <v>26</v>
      </c>
      <c r="Q1028" t="s">
        <v>27</v>
      </c>
      <c r="R1028">
        <v>7</v>
      </c>
      <c r="S1028">
        <v>5</v>
      </c>
      <c r="T1028" t="s">
        <v>48</v>
      </c>
      <c r="U1028">
        <v>3</v>
      </c>
      <c r="V1028">
        <v>2</v>
      </c>
      <c r="W1028" t="s">
        <v>37</v>
      </c>
      <c r="X1028">
        <v>4</v>
      </c>
      <c r="Y1028">
        <v>12</v>
      </c>
      <c r="Z1028">
        <v>3</v>
      </c>
      <c r="AA1028">
        <v>3</v>
      </c>
      <c r="AB1028">
        <v>7</v>
      </c>
      <c r="AC1028">
        <v>3</v>
      </c>
    </row>
    <row r="1029" spans="1:29" x14ac:dyDescent="0.35">
      <c r="A1029">
        <v>34</v>
      </c>
      <c r="B1029" t="s">
        <v>32</v>
      </c>
      <c r="C1029" t="s">
        <v>39</v>
      </c>
      <c r="D1029" s="4">
        <v>3294</v>
      </c>
      <c r="E1029">
        <v>5</v>
      </c>
      <c r="F1029">
        <v>2</v>
      </c>
      <c r="G1029">
        <v>2</v>
      </c>
      <c r="H1029" t="s">
        <v>32</v>
      </c>
      <c r="I1029">
        <v>4</v>
      </c>
      <c r="J1029" t="s">
        <v>29</v>
      </c>
      <c r="K1029" s="5">
        <v>0.14000000000000001</v>
      </c>
      <c r="L1029" s="5">
        <v>0.08</v>
      </c>
      <c r="M1029" s="6">
        <v>7.0000000000000007E-2</v>
      </c>
      <c r="N1029">
        <v>658.80000000000007</v>
      </c>
      <c r="O1029">
        <v>4089</v>
      </c>
      <c r="P1029" t="s">
        <v>26</v>
      </c>
      <c r="Q1029" t="s">
        <v>34</v>
      </c>
      <c r="R1029">
        <v>1</v>
      </c>
      <c r="S1029">
        <v>3</v>
      </c>
      <c r="T1029" t="s">
        <v>28</v>
      </c>
      <c r="U1029">
        <v>2</v>
      </c>
      <c r="V1029">
        <v>1</v>
      </c>
      <c r="W1029" t="s">
        <v>37</v>
      </c>
      <c r="X1029">
        <v>5</v>
      </c>
      <c r="Y1029">
        <v>17</v>
      </c>
      <c r="Z1029">
        <v>3</v>
      </c>
      <c r="AA1029">
        <v>1</v>
      </c>
      <c r="AB1029">
        <v>7</v>
      </c>
      <c r="AC1029">
        <v>4</v>
      </c>
    </row>
    <row r="1030" spans="1:29" x14ac:dyDescent="0.35">
      <c r="A1030">
        <v>41</v>
      </c>
      <c r="B1030" t="s">
        <v>32</v>
      </c>
      <c r="C1030" t="s">
        <v>36</v>
      </c>
      <c r="D1030" s="4">
        <v>2127</v>
      </c>
      <c r="E1030">
        <v>4</v>
      </c>
      <c r="F1030">
        <v>3</v>
      </c>
      <c r="G1030">
        <v>2</v>
      </c>
      <c r="H1030" t="s">
        <v>25</v>
      </c>
      <c r="I1030">
        <v>2</v>
      </c>
      <c r="J1030" t="s">
        <v>35</v>
      </c>
      <c r="K1030" s="5">
        <v>0.09</v>
      </c>
      <c r="L1030" s="5">
        <v>0.08</v>
      </c>
      <c r="M1030" s="6">
        <v>9.999999999999995E-3</v>
      </c>
      <c r="N1030">
        <v>425.40000000000003</v>
      </c>
      <c r="O1030">
        <v>2034</v>
      </c>
      <c r="P1030" t="s">
        <v>26</v>
      </c>
      <c r="Q1030" t="s">
        <v>34</v>
      </c>
      <c r="R1030">
        <v>5</v>
      </c>
      <c r="S1030">
        <v>5</v>
      </c>
      <c r="T1030" t="s">
        <v>40</v>
      </c>
      <c r="U1030">
        <v>4</v>
      </c>
      <c r="V1030">
        <v>1</v>
      </c>
      <c r="W1030" t="s">
        <v>37</v>
      </c>
      <c r="X1030">
        <v>2</v>
      </c>
      <c r="Y1030">
        <v>12</v>
      </c>
      <c r="Z1030">
        <v>3</v>
      </c>
      <c r="AA1030">
        <v>1</v>
      </c>
      <c r="AB1030">
        <v>7</v>
      </c>
      <c r="AC1030">
        <v>2</v>
      </c>
    </row>
    <row r="1031" spans="1:29" x14ac:dyDescent="0.35">
      <c r="A1031">
        <v>40</v>
      </c>
      <c r="B1031" t="s">
        <v>32</v>
      </c>
      <c r="C1031" t="s">
        <v>39</v>
      </c>
      <c r="D1031" s="4">
        <v>3975</v>
      </c>
      <c r="E1031">
        <v>8</v>
      </c>
      <c r="F1031">
        <v>3</v>
      </c>
      <c r="G1031">
        <v>4</v>
      </c>
      <c r="H1031" t="s">
        <v>32</v>
      </c>
      <c r="I1031">
        <v>3</v>
      </c>
      <c r="J1031" t="s">
        <v>35</v>
      </c>
      <c r="K1031" s="5">
        <v>0.11</v>
      </c>
      <c r="L1031" s="5">
        <v>0.1</v>
      </c>
      <c r="M1031" s="6">
        <v>0.06</v>
      </c>
      <c r="N1031">
        <v>795</v>
      </c>
      <c r="O1031">
        <v>3950</v>
      </c>
      <c r="P1031" t="s">
        <v>44</v>
      </c>
      <c r="Q1031" t="s">
        <v>34</v>
      </c>
      <c r="R1031">
        <v>9</v>
      </c>
      <c r="S1031">
        <v>4</v>
      </c>
      <c r="T1031" t="s">
        <v>38</v>
      </c>
      <c r="U1031">
        <v>3</v>
      </c>
      <c r="V1031">
        <v>2</v>
      </c>
      <c r="W1031" t="s">
        <v>41</v>
      </c>
      <c r="X1031">
        <v>3</v>
      </c>
      <c r="Y1031">
        <v>11</v>
      </c>
      <c r="Z1031">
        <v>3</v>
      </c>
      <c r="AA1031">
        <v>3</v>
      </c>
      <c r="AB1031">
        <v>11</v>
      </c>
      <c r="AC1031">
        <v>7</v>
      </c>
    </row>
    <row r="1032" spans="1:29" x14ac:dyDescent="0.35">
      <c r="A1032">
        <v>31</v>
      </c>
      <c r="B1032" t="s">
        <v>32</v>
      </c>
      <c r="C1032" t="s">
        <v>27</v>
      </c>
      <c r="D1032" s="4">
        <v>10793</v>
      </c>
      <c r="E1032">
        <v>13</v>
      </c>
      <c r="F1032">
        <v>4</v>
      </c>
      <c r="G1032">
        <v>3</v>
      </c>
      <c r="H1032" t="s">
        <v>32</v>
      </c>
      <c r="I1032">
        <v>1</v>
      </c>
      <c r="J1032" t="s">
        <v>35</v>
      </c>
      <c r="K1032" s="5">
        <v>0.1</v>
      </c>
      <c r="L1032" s="5">
        <v>0.1</v>
      </c>
      <c r="M1032" s="6">
        <v>-9.999999999999995E-3</v>
      </c>
      <c r="N1032">
        <v>2158.6</v>
      </c>
      <c r="O1032">
        <v>4987</v>
      </c>
      <c r="P1032" t="s">
        <v>26</v>
      </c>
      <c r="Q1032" t="s">
        <v>27</v>
      </c>
      <c r="R1032">
        <v>8</v>
      </c>
      <c r="S1032">
        <v>2</v>
      </c>
      <c r="T1032" t="s">
        <v>28</v>
      </c>
      <c r="U1032">
        <v>3</v>
      </c>
      <c r="V1032">
        <v>3</v>
      </c>
      <c r="W1032" t="s">
        <v>41</v>
      </c>
      <c r="X1032">
        <v>1</v>
      </c>
      <c r="Y1032">
        <v>18</v>
      </c>
      <c r="Z1032">
        <v>3</v>
      </c>
      <c r="AA1032">
        <v>1</v>
      </c>
      <c r="AB1032">
        <v>13</v>
      </c>
      <c r="AC1032">
        <v>7</v>
      </c>
    </row>
    <row r="1033" spans="1:29" x14ac:dyDescent="0.35">
      <c r="A1033">
        <v>46</v>
      </c>
      <c r="B1033" t="s">
        <v>25</v>
      </c>
      <c r="C1033" t="s">
        <v>27</v>
      </c>
      <c r="D1033" s="4">
        <v>10096</v>
      </c>
      <c r="E1033">
        <v>7</v>
      </c>
      <c r="F1033">
        <v>4</v>
      </c>
      <c r="G1033">
        <v>4</v>
      </c>
      <c r="H1033" t="s">
        <v>32</v>
      </c>
      <c r="I1033">
        <v>1</v>
      </c>
      <c r="J1033" t="s">
        <v>35</v>
      </c>
      <c r="K1033" s="5">
        <v>0.11</v>
      </c>
      <c r="L1033" s="5">
        <v>0.11</v>
      </c>
      <c r="M1033" s="6">
        <v>3.0000000000000013E-2</v>
      </c>
      <c r="N1033">
        <v>2019.2</v>
      </c>
      <c r="O1033">
        <v>2349</v>
      </c>
      <c r="P1033" t="s">
        <v>26</v>
      </c>
      <c r="Q1033" t="s">
        <v>27</v>
      </c>
      <c r="R1033">
        <v>9</v>
      </c>
      <c r="S1033">
        <v>3</v>
      </c>
      <c r="T1033" t="s">
        <v>48</v>
      </c>
      <c r="U1033">
        <v>3</v>
      </c>
      <c r="V1033">
        <v>3</v>
      </c>
      <c r="W1033" t="s">
        <v>41</v>
      </c>
      <c r="X1033">
        <v>4</v>
      </c>
      <c r="Y1033">
        <v>11</v>
      </c>
      <c r="Z1033">
        <v>3</v>
      </c>
      <c r="AA1033">
        <v>1</v>
      </c>
      <c r="AB1033">
        <v>28</v>
      </c>
      <c r="AC1033">
        <v>7</v>
      </c>
    </row>
    <row r="1034" spans="1:29" x14ac:dyDescent="0.35">
      <c r="A1034">
        <v>39</v>
      </c>
      <c r="B1034" t="s">
        <v>25</v>
      </c>
      <c r="C1034" t="s">
        <v>39</v>
      </c>
      <c r="D1034" s="4">
        <v>3646</v>
      </c>
      <c r="E1034">
        <v>1</v>
      </c>
      <c r="F1034">
        <v>1</v>
      </c>
      <c r="G1034">
        <v>4</v>
      </c>
      <c r="H1034" t="s">
        <v>25</v>
      </c>
      <c r="I1034">
        <v>1</v>
      </c>
      <c r="J1034" t="s">
        <v>29</v>
      </c>
      <c r="K1034" s="5">
        <v>0.1</v>
      </c>
      <c r="L1034" s="5">
        <v>0.09</v>
      </c>
      <c r="M1034" s="6">
        <v>5.0000000000000017E-2</v>
      </c>
      <c r="N1034">
        <v>729.2</v>
      </c>
      <c r="O1034">
        <v>2210</v>
      </c>
      <c r="P1034" t="s">
        <v>44</v>
      </c>
      <c r="Q1034" t="s">
        <v>34</v>
      </c>
      <c r="R1034">
        <v>2</v>
      </c>
      <c r="S1034">
        <v>3</v>
      </c>
      <c r="T1034" t="s">
        <v>28</v>
      </c>
      <c r="U1034">
        <v>2</v>
      </c>
      <c r="V1034">
        <v>1</v>
      </c>
      <c r="W1034" t="s">
        <v>31</v>
      </c>
      <c r="X1034">
        <v>2</v>
      </c>
      <c r="Y1034">
        <v>23</v>
      </c>
      <c r="Z1034">
        <v>4</v>
      </c>
      <c r="AA1034">
        <v>2</v>
      </c>
      <c r="AB1034">
        <v>11</v>
      </c>
      <c r="AC1034">
        <v>0</v>
      </c>
    </row>
    <row r="1035" spans="1:29" x14ac:dyDescent="0.35">
      <c r="A1035">
        <v>31</v>
      </c>
      <c r="B1035" t="s">
        <v>25</v>
      </c>
      <c r="C1035" t="s">
        <v>42</v>
      </c>
      <c r="D1035" s="4">
        <v>7446</v>
      </c>
      <c r="E1035">
        <v>10</v>
      </c>
      <c r="F1035">
        <v>2</v>
      </c>
      <c r="G1035">
        <v>3</v>
      </c>
      <c r="H1035" t="s">
        <v>32</v>
      </c>
      <c r="I1035">
        <v>3</v>
      </c>
      <c r="J1035" t="s">
        <v>29</v>
      </c>
      <c r="K1035" s="5">
        <v>0.15</v>
      </c>
      <c r="L1035" s="5">
        <v>0.1</v>
      </c>
      <c r="M1035" s="6">
        <v>-2.0000000000000004E-2</v>
      </c>
      <c r="N1035">
        <v>1489.2</v>
      </c>
      <c r="O1035">
        <v>2444</v>
      </c>
      <c r="P1035" t="s">
        <v>33</v>
      </c>
      <c r="Q1035" t="s">
        <v>34</v>
      </c>
      <c r="R1035">
        <v>1</v>
      </c>
      <c r="S1035">
        <v>5</v>
      </c>
      <c r="T1035" t="s">
        <v>28</v>
      </c>
      <c r="U1035">
        <v>4</v>
      </c>
      <c r="V1035">
        <v>3</v>
      </c>
      <c r="W1035" t="s">
        <v>31</v>
      </c>
      <c r="X1035">
        <v>1</v>
      </c>
      <c r="Y1035">
        <v>11</v>
      </c>
      <c r="Z1035">
        <v>3</v>
      </c>
      <c r="AA1035">
        <v>1</v>
      </c>
      <c r="AB1035">
        <v>10</v>
      </c>
      <c r="AC1035">
        <v>8</v>
      </c>
    </row>
    <row r="1036" spans="1:29" x14ac:dyDescent="0.35">
      <c r="A1036">
        <v>45</v>
      </c>
      <c r="B1036" t="s">
        <v>32</v>
      </c>
      <c r="C1036" t="s">
        <v>43</v>
      </c>
      <c r="D1036" s="4">
        <v>10851</v>
      </c>
      <c r="E1036">
        <v>7</v>
      </c>
      <c r="F1036">
        <v>1</v>
      </c>
      <c r="G1036">
        <v>3</v>
      </c>
      <c r="H1036" t="s">
        <v>25</v>
      </c>
      <c r="I1036">
        <v>2</v>
      </c>
      <c r="J1036" t="s">
        <v>35</v>
      </c>
      <c r="K1036" s="5">
        <v>0.11</v>
      </c>
      <c r="L1036" s="5">
        <v>0.08</v>
      </c>
      <c r="M1036" s="6">
        <v>6.0000000000000012E-2</v>
      </c>
      <c r="N1036">
        <v>2170.2000000000003</v>
      </c>
      <c r="O1036">
        <v>3584</v>
      </c>
      <c r="P1036" t="s">
        <v>26</v>
      </c>
      <c r="Q1036" t="s">
        <v>34</v>
      </c>
      <c r="R1036">
        <v>20</v>
      </c>
      <c r="S1036">
        <v>3</v>
      </c>
      <c r="T1036" t="s">
        <v>40</v>
      </c>
      <c r="U1036">
        <v>1</v>
      </c>
      <c r="V1036">
        <v>3</v>
      </c>
      <c r="W1036" t="s">
        <v>41</v>
      </c>
      <c r="X1036">
        <v>2</v>
      </c>
      <c r="Y1036">
        <v>18</v>
      </c>
      <c r="Z1036">
        <v>3</v>
      </c>
      <c r="AA1036">
        <v>2</v>
      </c>
      <c r="AB1036">
        <v>24</v>
      </c>
      <c r="AC1036">
        <v>7</v>
      </c>
    </row>
    <row r="1037" spans="1:29" x14ac:dyDescent="0.35">
      <c r="A1037">
        <v>31</v>
      </c>
      <c r="B1037" t="s">
        <v>32</v>
      </c>
      <c r="C1037" t="s">
        <v>50</v>
      </c>
      <c r="D1037" s="4">
        <v>2109</v>
      </c>
      <c r="E1037">
        <v>3</v>
      </c>
      <c r="F1037">
        <v>2</v>
      </c>
      <c r="G1037">
        <v>3</v>
      </c>
      <c r="H1037" t="s">
        <v>32</v>
      </c>
      <c r="I1037">
        <v>4</v>
      </c>
      <c r="J1037" t="s">
        <v>29</v>
      </c>
      <c r="K1037" s="5">
        <v>0.13</v>
      </c>
      <c r="L1037" s="5">
        <v>0.08</v>
      </c>
      <c r="M1037" s="6">
        <v>2.0000000000000004E-2</v>
      </c>
      <c r="N1037">
        <v>421.8</v>
      </c>
      <c r="O1037">
        <v>2863</v>
      </c>
      <c r="P1037" t="s">
        <v>26</v>
      </c>
      <c r="Q1037" t="s">
        <v>50</v>
      </c>
      <c r="R1037">
        <v>8</v>
      </c>
      <c r="S1037">
        <v>2</v>
      </c>
      <c r="T1037" t="s">
        <v>40</v>
      </c>
      <c r="U1037">
        <v>4</v>
      </c>
      <c r="V1037">
        <v>1</v>
      </c>
      <c r="W1037" t="s">
        <v>31</v>
      </c>
      <c r="X1037">
        <v>9</v>
      </c>
      <c r="Y1037">
        <v>18</v>
      </c>
      <c r="Z1037">
        <v>3</v>
      </c>
      <c r="AA1037">
        <v>4</v>
      </c>
      <c r="AB1037">
        <v>8</v>
      </c>
      <c r="AC1037">
        <v>2</v>
      </c>
    </row>
    <row r="1038" spans="1:29" x14ac:dyDescent="0.35">
      <c r="A1038">
        <v>31</v>
      </c>
      <c r="B1038" t="s">
        <v>25</v>
      </c>
      <c r="C1038" t="s">
        <v>39</v>
      </c>
      <c r="D1038" s="4">
        <v>3722</v>
      </c>
      <c r="E1038">
        <v>2</v>
      </c>
      <c r="F1038">
        <v>4</v>
      </c>
      <c r="G1038">
        <v>1</v>
      </c>
      <c r="H1038" t="s">
        <v>25</v>
      </c>
      <c r="I1038">
        <v>2</v>
      </c>
      <c r="J1038" t="s">
        <v>35</v>
      </c>
      <c r="K1038" s="5">
        <v>0.15</v>
      </c>
      <c r="L1038" s="5">
        <v>0.08</v>
      </c>
      <c r="M1038" s="6">
        <v>4.0000000000000008E-2</v>
      </c>
      <c r="N1038">
        <v>744.40000000000009</v>
      </c>
      <c r="O1038">
        <v>4724</v>
      </c>
      <c r="P1038" t="s">
        <v>33</v>
      </c>
      <c r="Q1038" t="s">
        <v>34</v>
      </c>
      <c r="R1038">
        <v>2</v>
      </c>
      <c r="S1038">
        <v>3</v>
      </c>
      <c r="T1038" t="s">
        <v>28</v>
      </c>
      <c r="U1038">
        <v>3</v>
      </c>
      <c r="V1038">
        <v>1</v>
      </c>
      <c r="W1038" t="s">
        <v>37</v>
      </c>
      <c r="X1038">
        <v>6</v>
      </c>
      <c r="Y1038">
        <v>13</v>
      </c>
      <c r="Z1038">
        <v>3</v>
      </c>
      <c r="AA1038">
        <v>3</v>
      </c>
      <c r="AB1038">
        <v>7</v>
      </c>
      <c r="AC1038">
        <v>2</v>
      </c>
    </row>
    <row r="1039" spans="1:29" x14ac:dyDescent="0.35">
      <c r="A1039">
        <v>45</v>
      </c>
      <c r="B1039" t="s">
        <v>32</v>
      </c>
      <c r="C1039" t="s">
        <v>42</v>
      </c>
      <c r="D1039" s="4">
        <v>9380</v>
      </c>
      <c r="E1039">
        <v>3</v>
      </c>
      <c r="F1039">
        <v>4</v>
      </c>
      <c r="G1039">
        <v>4</v>
      </c>
      <c r="H1039" t="s">
        <v>25</v>
      </c>
      <c r="I1039">
        <v>2</v>
      </c>
      <c r="J1039" t="s">
        <v>35</v>
      </c>
      <c r="K1039" s="5">
        <v>0.14000000000000001</v>
      </c>
      <c r="L1039" s="5">
        <v>0.08</v>
      </c>
      <c r="M1039" s="6">
        <v>-0.03</v>
      </c>
      <c r="N1039">
        <v>1876</v>
      </c>
      <c r="O1039">
        <v>935</v>
      </c>
      <c r="P1039" t="s">
        <v>26</v>
      </c>
      <c r="Q1039" t="s">
        <v>34</v>
      </c>
      <c r="R1039">
        <v>29</v>
      </c>
      <c r="S1039">
        <v>3</v>
      </c>
      <c r="T1039" t="s">
        <v>49</v>
      </c>
      <c r="U1039">
        <v>3</v>
      </c>
      <c r="V1039">
        <v>3</v>
      </c>
      <c r="W1039" t="s">
        <v>37</v>
      </c>
      <c r="X1039">
        <v>4</v>
      </c>
      <c r="Y1039">
        <v>18</v>
      </c>
      <c r="Z1039">
        <v>3</v>
      </c>
      <c r="AA1039">
        <v>4</v>
      </c>
      <c r="AB1039">
        <v>10</v>
      </c>
      <c r="AC1039">
        <v>1</v>
      </c>
    </row>
    <row r="1040" spans="1:29" x14ac:dyDescent="0.35">
      <c r="A1040">
        <v>48</v>
      </c>
      <c r="B1040" t="s">
        <v>32</v>
      </c>
      <c r="C1040" t="s">
        <v>27</v>
      </c>
      <c r="D1040" s="4">
        <v>5486</v>
      </c>
      <c r="E1040">
        <v>2</v>
      </c>
      <c r="F1040">
        <v>1</v>
      </c>
      <c r="G1040">
        <v>3</v>
      </c>
      <c r="H1040" t="s">
        <v>32</v>
      </c>
      <c r="I1040">
        <v>3</v>
      </c>
      <c r="J1040" t="s">
        <v>35</v>
      </c>
      <c r="K1040" s="5">
        <v>0.09</v>
      </c>
      <c r="L1040" s="5">
        <v>0.11</v>
      </c>
      <c r="M1040" s="6">
        <v>0.03</v>
      </c>
      <c r="N1040">
        <v>1097.2</v>
      </c>
      <c r="O1040">
        <v>1272</v>
      </c>
      <c r="P1040" t="s">
        <v>26</v>
      </c>
      <c r="Q1040" t="s">
        <v>27</v>
      </c>
      <c r="R1040">
        <v>7</v>
      </c>
      <c r="S1040">
        <v>3</v>
      </c>
      <c r="T1040" t="s">
        <v>48</v>
      </c>
      <c r="U1040">
        <v>3</v>
      </c>
      <c r="V1040">
        <v>2</v>
      </c>
      <c r="W1040" t="s">
        <v>41</v>
      </c>
      <c r="X1040">
        <v>4</v>
      </c>
      <c r="Y1040">
        <v>11</v>
      </c>
      <c r="Z1040">
        <v>3</v>
      </c>
      <c r="AA1040">
        <v>1</v>
      </c>
      <c r="AB1040">
        <v>15</v>
      </c>
      <c r="AC1040">
        <v>2</v>
      </c>
    </row>
    <row r="1041" spans="1:29" x14ac:dyDescent="0.35">
      <c r="A1041">
        <v>34</v>
      </c>
      <c r="B1041" t="s">
        <v>25</v>
      </c>
      <c r="C1041" t="s">
        <v>50</v>
      </c>
      <c r="D1041" s="4">
        <v>2742</v>
      </c>
      <c r="E1041">
        <v>2</v>
      </c>
      <c r="F1041">
        <v>3</v>
      </c>
      <c r="G1041">
        <v>3</v>
      </c>
      <c r="H1041" t="s">
        <v>32</v>
      </c>
      <c r="I1041">
        <v>1</v>
      </c>
      <c r="J1041" t="s">
        <v>29</v>
      </c>
      <c r="K1041" s="5">
        <v>0.11</v>
      </c>
      <c r="L1041" s="5">
        <v>7.0000000000000007E-2</v>
      </c>
      <c r="M1041" s="6">
        <v>0</v>
      </c>
      <c r="N1041">
        <v>548.4</v>
      </c>
      <c r="O1041">
        <v>4247</v>
      </c>
      <c r="P1041" t="s">
        <v>26</v>
      </c>
      <c r="Q1041" t="s">
        <v>50</v>
      </c>
      <c r="R1041">
        <v>9</v>
      </c>
      <c r="S1041">
        <v>4</v>
      </c>
      <c r="T1041" t="s">
        <v>49</v>
      </c>
      <c r="U1041">
        <v>3</v>
      </c>
      <c r="V1041">
        <v>1</v>
      </c>
      <c r="W1041" t="s">
        <v>37</v>
      </c>
      <c r="X1041">
        <v>1</v>
      </c>
      <c r="Y1041">
        <v>15</v>
      </c>
      <c r="Z1041">
        <v>3</v>
      </c>
      <c r="AA1041">
        <v>4</v>
      </c>
      <c r="AB1041">
        <v>2</v>
      </c>
      <c r="AC1041">
        <v>2</v>
      </c>
    </row>
    <row r="1042" spans="1:29" x14ac:dyDescent="0.35">
      <c r="A1042">
        <v>40</v>
      </c>
      <c r="B1042" t="s">
        <v>32</v>
      </c>
      <c r="C1042" t="s">
        <v>63</v>
      </c>
      <c r="D1042" s="4">
        <v>13757</v>
      </c>
      <c r="E1042">
        <v>9</v>
      </c>
      <c r="F1042">
        <v>2</v>
      </c>
      <c r="G1042">
        <v>3</v>
      </c>
      <c r="H1042" t="s">
        <v>32</v>
      </c>
      <c r="I1042">
        <v>4</v>
      </c>
      <c r="J1042" t="s">
        <v>35</v>
      </c>
      <c r="K1042" s="5">
        <v>0.15</v>
      </c>
      <c r="L1042" s="5">
        <v>0.09</v>
      </c>
      <c r="M1042" s="6">
        <v>3.0000000000000013E-2</v>
      </c>
      <c r="N1042">
        <v>2751.4</v>
      </c>
      <c r="O1042">
        <v>1161</v>
      </c>
      <c r="P1042" t="s">
        <v>44</v>
      </c>
      <c r="Q1042" t="s">
        <v>34</v>
      </c>
      <c r="R1042">
        <v>8</v>
      </c>
      <c r="S1042">
        <v>1</v>
      </c>
      <c r="T1042" t="s">
        <v>40</v>
      </c>
      <c r="U1042">
        <v>2</v>
      </c>
      <c r="V1042">
        <v>3</v>
      </c>
      <c r="W1042" t="s">
        <v>41</v>
      </c>
      <c r="X1042">
        <v>2</v>
      </c>
      <c r="Y1042">
        <v>11</v>
      </c>
      <c r="Z1042">
        <v>3</v>
      </c>
      <c r="AA1042">
        <v>3</v>
      </c>
      <c r="AB1042">
        <v>16</v>
      </c>
      <c r="AC1042">
        <v>8</v>
      </c>
    </row>
    <row r="1043" spans="1:29" x14ac:dyDescent="0.35">
      <c r="A1043">
        <v>28</v>
      </c>
      <c r="B1043" t="s">
        <v>32</v>
      </c>
      <c r="C1043" t="s">
        <v>27</v>
      </c>
      <c r="D1043" s="4">
        <v>8463</v>
      </c>
      <c r="E1043">
        <v>5</v>
      </c>
      <c r="F1043">
        <v>1</v>
      </c>
      <c r="G1043">
        <v>3</v>
      </c>
      <c r="H1043" t="s">
        <v>32</v>
      </c>
      <c r="I1043">
        <v>4</v>
      </c>
      <c r="J1043" t="s">
        <v>35</v>
      </c>
      <c r="K1043" s="5">
        <v>0.12</v>
      </c>
      <c r="L1043" s="5">
        <v>0.08</v>
      </c>
      <c r="M1043" s="6">
        <v>9.999999999999995E-3</v>
      </c>
      <c r="N1043">
        <v>1692.6000000000001</v>
      </c>
      <c r="O1043">
        <v>1459</v>
      </c>
      <c r="P1043" t="s">
        <v>26</v>
      </c>
      <c r="Q1043" t="s">
        <v>27</v>
      </c>
      <c r="R1043">
        <v>5</v>
      </c>
      <c r="S1043">
        <v>3</v>
      </c>
      <c r="T1043" t="s">
        <v>40</v>
      </c>
      <c r="U1043">
        <v>3</v>
      </c>
      <c r="V1043">
        <v>2</v>
      </c>
      <c r="W1043" t="s">
        <v>31</v>
      </c>
      <c r="X1043">
        <v>0</v>
      </c>
      <c r="Y1043">
        <v>18</v>
      </c>
      <c r="Z1043">
        <v>3</v>
      </c>
      <c r="AA1043">
        <v>4</v>
      </c>
      <c r="AB1043">
        <v>6</v>
      </c>
      <c r="AC1043">
        <v>4</v>
      </c>
    </row>
    <row r="1044" spans="1:29" x14ac:dyDescent="0.35">
      <c r="A1044">
        <v>44</v>
      </c>
      <c r="B1044" t="s">
        <v>32</v>
      </c>
      <c r="C1044" t="s">
        <v>39</v>
      </c>
      <c r="D1044" s="4">
        <v>3162</v>
      </c>
      <c r="E1044">
        <v>5</v>
      </c>
      <c r="F1044">
        <v>3</v>
      </c>
      <c r="G1044">
        <v>3</v>
      </c>
      <c r="H1044" t="s">
        <v>32</v>
      </c>
      <c r="I1044">
        <v>3</v>
      </c>
      <c r="J1044" t="s">
        <v>35</v>
      </c>
      <c r="K1044" s="5">
        <v>0.11</v>
      </c>
      <c r="L1044" s="5">
        <v>7.0000000000000007E-2</v>
      </c>
      <c r="M1044" s="6">
        <v>9.999999999999995E-3</v>
      </c>
      <c r="N1044">
        <v>632.40000000000009</v>
      </c>
      <c r="O1044">
        <v>3716</v>
      </c>
      <c r="P1044" t="s">
        <v>44</v>
      </c>
      <c r="Q1044" t="s">
        <v>34</v>
      </c>
      <c r="R1044">
        <v>5</v>
      </c>
      <c r="S1044">
        <v>3</v>
      </c>
      <c r="T1044" t="s">
        <v>28</v>
      </c>
      <c r="U1044">
        <v>2</v>
      </c>
      <c r="V1044">
        <v>1</v>
      </c>
      <c r="W1044" t="s">
        <v>31</v>
      </c>
      <c r="X1044">
        <v>3</v>
      </c>
      <c r="Y1044">
        <v>14</v>
      </c>
      <c r="Z1044">
        <v>3</v>
      </c>
      <c r="AA1044">
        <v>4</v>
      </c>
      <c r="AB1044">
        <v>7</v>
      </c>
      <c r="AC1044">
        <v>2</v>
      </c>
    </row>
    <row r="1045" spans="1:29" x14ac:dyDescent="0.35">
      <c r="A1045">
        <v>53</v>
      </c>
      <c r="B1045" t="s">
        <v>32</v>
      </c>
      <c r="C1045" t="s">
        <v>63</v>
      </c>
      <c r="D1045" s="4">
        <v>16598</v>
      </c>
      <c r="E1045">
        <v>9</v>
      </c>
      <c r="F1045">
        <v>2</v>
      </c>
      <c r="G1045">
        <v>2</v>
      </c>
      <c r="H1045" t="s">
        <v>32</v>
      </c>
      <c r="I1045">
        <v>4</v>
      </c>
      <c r="J1045" t="s">
        <v>35</v>
      </c>
      <c r="K1045" s="5">
        <v>0.15</v>
      </c>
      <c r="L1045" s="5">
        <v>7.0000000000000007E-2</v>
      </c>
      <c r="M1045" s="6">
        <v>7.9999999999999988E-2</v>
      </c>
      <c r="N1045">
        <v>3319.6000000000004</v>
      </c>
      <c r="O1045">
        <v>4003</v>
      </c>
      <c r="P1045" t="s">
        <v>26</v>
      </c>
      <c r="Q1045" t="s">
        <v>34</v>
      </c>
      <c r="R1045">
        <v>2</v>
      </c>
      <c r="S1045">
        <v>3</v>
      </c>
      <c r="T1045" t="s">
        <v>40</v>
      </c>
      <c r="U1045">
        <v>4</v>
      </c>
      <c r="V1045">
        <v>4</v>
      </c>
      <c r="W1045" t="s">
        <v>31</v>
      </c>
      <c r="X1045">
        <v>4</v>
      </c>
      <c r="Y1045">
        <v>12</v>
      </c>
      <c r="Z1045">
        <v>3</v>
      </c>
      <c r="AA1045">
        <v>2</v>
      </c>
      <c r="AB1045">
        <v>35</v>
      </c>
      <c r="AC1045">
        <v>8</v>
      </c>
    </row>
    <row r="1046" spans="1:29" x14ac:dyDescent="0.35">
      <c r="A1046">
        <v>49</v>
      </c>
      <c r="B1046" t="s">
        <v>32</v>
      </c>
      <c r="C1046" t="s">
        <v>43</v>
      </c>
      <c r="D1046" s="4">
        <v>6651</v>
      </c>
      <c r="E1046">
        <v>3</v>
      </c>
      <c r="F1046">
        <v>3</v>
      </c>
      <c r="G1046">
        <v>2</v>
      </c>
      <c r="H1046" t="s">
        <v>32</v>
      </c>
      <c r="I1046">
        <v>1</v>
      </c>
      <c r="J1046" t="s">
        <v>35</v>
      </c>
      <c r="K1046" s="5">
        <v>0.15</v>
      </c>
      <c r="L1046" s="5">
        <v>0.11</v>
      </c>
      <c r="M1046" s="6">
        <v>6.9999999999999993E-2</v>
      </c>
      <c r="N1046">
        <v>1330.2</v>
      </c>
      <c r="O1046">
        <v>2293</v>
      </c>
      <c r="P1046" t="s">
        <v>26</v>
      </c>
      <c r="Q1046" t="s">
        <v>34</v>
      </c>
      <c r="R1046">
        <v>5</v>
      </c>
      <c r="S1046">
        <v>4</v>
      </c>
      <c r="T1046" t="s">
        <v>49</v>
      </c>
      <c r="U1046">
        <v>3</v>
      </c>
      <c r="V1046">
        <v>2</v>
      </c>
      <c r="W1046" t="s">
        <v>37</v>
      </c>
      <c r="X1046">
        <v>2</v>
      </c>
      <c r="Y1046">
        <v>14</v>
      </c>
      <c r="Z1046">
        <v>3</v>
      </c>
      <c r="AA1046">
        <v>2</v>
      </c>
      <c r="AB1046">
        <v>20</v>
      </c>
      <c r="AC1046">
        <v>2</v>
      </c>
    </row>
    <row r="1047" spans="1:29" x14ac:dyDescent="0.35">
      <c r="A1047">
        <v>40</v>
      </c>
      <c r="B1047" t="s">
        <v>32</v>
      </c>
      <c r="C1047" t="s">
        <v>36</v>
      </c>
      <c r="D1047" s="4">
        <v>2345</v>
      </c>
      <c r="E1047">
        <v>3</v>
      </c>
      <c r="F1047">
        <v>3</v>
      </c>
      <c r="G1047">
        <v>4</v>
      </c>
      <c r="H1047" t="s">
        <v>32</v>
      </c>
      <c r="I1047">
        <v>3</v>
      </c>
      <c r="J1047" t="s">
        <v>35</v>
      </c>
      <c r="K1047" s="5">
        <v>0.09</v>
      </c>
      <c r="L1047" s="5">
        <v>0.09</v>
      </c>
      <c r="M1047" s="6">
        <v>9.999999999999995E-3</v>
      </c>
      <c r="N1047">
        <v>469</v>
      </c>
      <c r="O1047">
        <v>4504</v>
      </c>
      <c r="P1047" t="s">
        <v>26</v>
      </c>
      <c r="Q1047" t="s">
        <v>34</v>
      </c>
      <c r="R1047">
        <v>2</v>
      </c>
      <c r="S1047">
        <v>3</v>
      </c>
      <c r="T1047" t="s">
        <v>40</v>
      </c>
      <c r="U1047">
        <v>3</v>
      </c>
      <c r="V1047">
        <v>1</v>
      </c>
      <c r="W1047" t="s">
        <v>41</v>
      </c>
      <c r="X1047">
        <v>2</v>
      </c>
      <c r="Y1047">
        <v>14</v>
      </c>
      <c r="Z1047">
        <v>3</v>
      </c>
      <c r="AA1047">
        <v>3</v>
      </c>
      <c r="AB1047">
        <v>8</v>
      </c>
      <c r="AC1047">
        <v>1</v>
      </c>
    </row>
    <row r="1048" spans="1:29" x14ac:dyDescent="0.35">
      <c r="A1048">
        <v>44</v>
      </c>
      <c r="B1048" t="s">
        <v>32</v>
      </c>
      <c r="C1048" t="s">
        <v>36</v>
      </c>
      <c r="D1048" s="4">
        <v>3420</v>
      </c>
      <c r="E1048">
        <v>5</v>
      </c>
      <c r="F1048">
        <v>2</v>
      </c>
      <c r="G1048">
        <v>2</v>
      </c>
      <c r="H1048" t="s">
        <v>32</v>
      </c>
      <c r="I1048">
        <v>4</v>
      </c>
      <c r="J1048" t="s">
        <v>35</v>
      </c>
      <c r="K1048" s="5">
        <v>0.13</v>
      </c>
      <c r="L1048" s="5">
        <v>7.0000000000000007E-2</v>
      </c>
      <c r="M1048" s="6">
        <v>1.999999999999999E-2</v>
      </c>
      <c r="N1048">
        <v>684</v>
      </c>
      <c r="O1048">
        <v>3842</v>
      </c>
      <c r="P1048" t="s">
        <v>26</v>
      </c>
      <c r="Q1048" t="s">
        <v>34</v>
      </c>
      <c r="R1048">
        <v>20</v>
      </c>
      <c r="S1048">
        <v>3</v>
      </c>
      <c r="T1048" t="s">
        <v>28</v>
      </c>
      <c r="U1048">
        <v>3</v>
      </c>
      <c r="V1048">
        <v>1</v>
      </c>
      <c r="W1048" t="s">
        <v>31</v>
      </c>
      <c r="X1048">
        <v>1</v>
      </c>
      <c r="Y1048">
        <v>13</v>
      </c>
      <c r="Z1048">
        <v>3</v>
      </c>
      <c r="AA1048">
        <v>3</v>
      </c>
      <c r="AB1048">
        <v>6</v>
      </c>
      <c r="AC1048">
        <v>2</v>
      </c>
    </row>
    <row r="1049" spans="1:29" x14ac:dyDescent="0.35">
      <c r="A1049">
        <v>33</v>
      </c>
      <c r="B1049" t="s">
        <v>32</v>
      </c>
      <c r="C1049" t="s">
        <v>27</v>
      </c>
      <c r="D1049" s="4">
        <v>4373</v>
      </c>
      <c r="E1049">
        <v>4</v>
      </c>
      <c r="F1049">
        <v>1</v>
      </c>
      <c r="G1049">
        <v>3</v>
      </c>
      <c r="H1049" t="s">
        <v>32</v>
      </c>
      <c r="I1049">
        <v>4</v>
      </c>
      <c r="J1049" t="s">
        <v>35</v>
      </c>
      <c r="K1049" s="5">
        <v>0.09</v>
      </c>
      <c r="L1049" s="5">
        <v>0.11</v>
      </c>
      <c r="M1049" s="6">
        <v>2.0000000000000004E-2</v>
      </c>
      <c r="N1049">
        <v>874.6</v>
      </c>
      <c r="O1049">
        <v>2687</v>
      </c>
      <c r="P1049" t="s">
        <v>33</v>
      </c>
      <c r="Q1049" t="s">
        <v>27</v>
      </c>
      <c r="R1049">
        <v>7</v>
      </c>
      <c r="S1049">
        <v>3</v>
      </c>
      <c r="T1049" t="s">
        <v>40</v>
      </c>
      <c r="U1049">
        <v>3</v>
      </c>
      <c r="V1049">
        <v>2</v>
      </c>
      <c r="W1049" t="s">
        <v>37</v>
      </c>
      <c r="X1049">
        <v>0</v>
      </c>
      <c r="Y1049">
        <v>14</v>
      </c>
      <c r="Z1049">
        <v>3</v>
      </c>
      <c r="AA1049">
        <v>1</v>
      </c>
      <c r="AB1049">
        <v>5</v>
      </c>
      <c r="AC1049">
        <v>3</v>
      </c>
    </row>
    <row r="1050" spans="1:29" x14ac:dyDescent="0.35">
      <c r="A1050">
        <v>34</v>
      </c>
      <c r="B1050" t="s">
        <v>32</v>
      </c>
      <c r="C1050" t="s">
        <v>27</v>
      </c>
      <c r="D1050" s="4">
        <v>4759</v>
      </c>
      <c r="E1050">
        <v>13</v>
      </c>
      <c r="F1050">
        <v>1</v>
      </c>
      <c r="G1050">
        <v>3</v>
      </c>
      <c r="H1050" t="s">
        <v>32</v>
      </c>
      <c r="I1050">
        <v>4</v>
      </c>
      <c r="J1050" t="s">
        <v>35</v>
      </c>
      <c r="K1050" s="5">
        <v>0.09</v>
      </c>
      <c r="L1050" s="5">
        <v>0.09</v>
      </c>
      <c r="M1050" s="6">
        <v>1.0000000000000009E-2</v>
      </c>
      <c r="N1050">
        <v>951.80000000000007</v>
      </c>
      <c r="O1050">
        <v>3646</v>
      </c>
      <c r="P1050" t="s">
        <v>26</v>
      </c>
      <c r="Q1050" t="s">
        <v>27</v>
      </c>
      <c r="R1050">
        <v>3</v>
      </c>
      <c r="S1050">
        <v>3</v>
      </c>
      <c r="T1050" t="s">
        <v>38</v>
      </c>
      <c r="U1050">
        <v>1</v>
      </c>
      <c r="V1050">
        <v>2</v>
      </c>
      <c r="W1050" t="s">
        <v>31</v>
      </c>
      <c r="X1050">
        <v>3</v>
      </c>
      <c r="Y1050">
        <v>18</v>
      </c>
      <c r="Z1050">
        <v>3</v>
      </c>
      <c r="AA1050">
        <v>4</v>
      </c>
      <c r="AB1050">
        <v>15</v>
      </c>
      <c r="AC1050">
        <v>9</v>
      </c>
    </row>
    <row r="1051" spans="1:29" x14ac:dyDescent="0.35">
      <c r="A1051">
        <v>30</v>
      </c>
      <c r="B1051" t="s">
        <v>32</v>
      </c>
      <c r="C1051" t="s">
        <v>27</v>
      </c>
      <c r="D1051" s="4">
        <v>5301</v>
      </c>
      <c r="E1051">
        <v>2</v>
      </c>
      <c r="F1051">
        <v>3</v>
      </c>
      <c r="G1051">
        <v>2</v>
      </c>
      <c r="H1051" t="s">
        <v>32</v>
      </c>
      <c r="I1051">
        <v>4</v>
      </c>
      <c r="J1051" t="s">
        <v>35</v>
      </c>
      <c r="K1051" s="5">
        <v>0.12</v>
      </c>
      <c r="L1051" s="5">
        <v>0.11</v>
      </c>
      <c r="M1051" s="6">
        <v>1.999999999999999E-2</v>
      </c>
      <c r="N1051">
        <v>1060.2</v>
      </c>
      <c r="O1051">
        <v>1506</v>
      </c>
      <c r="P1051" t="s">
        <v>26</v>
      </c>
      <c r="Q1051" t="s">
        <v>27</v>
      </c>
      <c r="R1051">
        <v>16</v>
      </c>
      <c r="S1051">
        <v>1</v>
      </c>
      <c r="T1051" t="s">
        <v>28</v>
      </c>
      <c r="U1051">
        <v>3</v>
      </c>
      <c r="V1051">
        <v>2</v>
      </c>
      <c r="W1051" t="s">
        <v>37</v>
      </c>
      <c r="X1051">
        <v>8</v>
      </c>
      <c r="Y1051">
        <v>15</v>
      </c>
      <c r="Z1051">
        <v>3</v>
      </c>
      <c r="AA1051">
        <v>3</v>
      </c>
      <c r="AB1051">
        <v>4</v>
      </c>
      <c r="AC1051">
        <v>1</v>
      </c>
    </row>
    <row r="1052" spans="1:29" x14ac:dyDescent="0.35">
      <c r="A1052">
        <v>42</v>
      </c>
      <c r="B1052" t="s">
        <v>32</v>
      </c>
      <c r="C1052" t="s">
        <v>39</v>
      </c>
      <c r="D1052" s="4">
        <v>3673</v>
      </c>
      <c r="E1052">
        <v>12</v>
      </c>
      <c r="F1052">
        <v>4</v>
      </c>
      <c r="G1052">
        <v>3</v>
      </c>
      <c r="H1052" t="s">
        <v>32</v>
      </c>
      <c r="I1052">
        <v>1</v>
      </c>
      <c r="J1052" t="s">
        <v>29</v>
      </c>
      <c r="K1052" s="5">
        <v>0.1</v>
      </c>
      <c r="L1052" s="5">
        <v>0.1</v>
      </c>
      <c r="M1052" s="6">
        <v>5.0000000000000017E-2</v>
      </c>
      <c r="N1052">
        <v>734.6</v>
      </c>
      <c r="O1052">
        <v>3924</v>
      </c>
      <c r="P1052" t="s">
        <v>33</v>
      </c>
      <c r="Q1052" t="s">
        <v>34</v>
      </c>
      <c r="R1052">
        <v>9</v>
      </c>
      <c r="S1052">
        <v>2</v>
      </c>
      <c r="T1052" t="s">
        <v>40</v>
      </c>
      <c r="U1052">
        <v>3</v>
      </c>
      <c r="V1052">
        <v>1</v>
      </c>
      <c r="W1052" t="s">
        <v>31</v>
      </c>
      <c r="X1052">
        <v>1</v>
      </c>
      <c r="Y1052">
        <v>13</v>
      </c>
      <c r="Z1052">
        <v>3</v>
      </c>
      <c r="AA1052">
        <v>3</v>
      </c>
      <c r="AB1052">
        <v>12</v>
      </c>
      <c r="AC1052">
        <v>9</v>
      </c>
    </row>
    <row r="1053" spans="1:29" x14ac:dyDescent="0.35">
      <c r="A1053">
        <v>44</v>
      </c>
      <c r="B1053" t="s">
        <v>32</v>
      </c>
      <c r="C1053" t="s">
        <v>27</v>
      </c>
      <c r="D1053" s="4">
        <v>4768</v>
      </c>
      <c r="E1053">
        <v>1</v>
      </c>
      <c r="F1053">
        <v>3</v>
      </c>
      <c r="G1053">
        <v>2</v>
      </c>
      <c r="H1053" t="s">
        <v>32</v>
      </c>
      <c r="I1053">
        <v>1</v>
      </c>
      <c r="J1053" t="s">
        <v>29</v>
      </c>
      <c r="K1053" s="5">
        <v>0.11</v>
      </c>
      <c r="L1053" s="5">
        <v>7.0000000000000007E-2</v>
      </c>
      <c r="M1053" s="6">
        <v>3.9999999999999994E-2</v>
      </c>
      <c r="N1053">
        <v>953.6</v>
      </c>
      <c r="O1053">
        <v>4857</v>
      </c>
      <c r="P1053" t="s">
        <v>33</v>
      </c>
      <c r="Q1053" t="s">
        <v>27</v>
      </c>
      <c r="R1053">
        <v>1</v>
      </c>
      <c r="S1053">
        <v>5</v>
      </c>
      <c r="T1053" t="s">
        <v>48</v>
      </c>
      <c r="U1053">
        <v>3</v>
      </c>
      <c r="V1053">
        <v>2</v>
      </c>
      <c r="W1053" t="s">
        <v>37</v>
      </c>
      <c r="X1053">
        <v>7</v>
      </c>
      <c r="Y1053">
        <v>12</v>
      </c>
      <c r="Z1053">
        <v>3</v>
      </c>
      <c r="AA1053">
        <v>3</v>
      </c>
      <c r="AB1053">
        <v>11</v>
      </c>
      <c r="AC1053">
        <v>0</v>
      </c>
    </row>
    <row r="1054" spans="1:29" x14ac:dyDescent="0.35">
      <c r="A1054">
        <v>30</v>
      </c>
      <c r="B1054" t="s">
        <v>32</v>
      </c>
      <c r="C1054" t="s">
        <v>36</v>
      </c>
      <c r="D1054" s="4">
        <v>1274</v>
      </c>
      <c r="E1054">
        <v>1</v>
      </c>
      <c r="F1054">
        <v>3</v>
      </c>
      <c r="G1054">
        <v>2</v>
      </c>
      <c r="H1054" t="s">
        <v>32</v>
      </c>
      <c r="I1054">
        <v>3</v>
      </c>
      <c r="J1054" t="s">
        <v>35</v>
      </c>
      <c r="K1054" s="5">
        <v>0.08</v>
      </c>
      <c r="L1054" s="5">
        <v>0.08</v>
      </c>
      <c r="M1054" s="6">
        <v>4.0000000000000008E-2</v>
      </c>
      <c r="N1054">
        <v>254.8</v>
      </c>
      <c r="O1054">
        <v>1426</v>
      </c>
      <c r="P1054" t="s">
        <v>44</v>
      </c>
      <c r="Q1054" t="s">
        <v>34</v>
      </c>
      <c r="R1054">
        <v>7</v>
      </c>
      <c r="S1054">
        <v>3</v>
      </c>
      <c r="T1054" t="s">
        <v>49</v>
      </c>
      <c r="U1054">
        <v>3</v>
      </c>
      <c r="V1054">
        <v>1</v>
      </c>
      <c r="W1054" t="s">
        <v>41</v>
      </c>
      <c r="X1054">
        <v>1</v>
      </c>
      <c r="Y1054">
        <v>13</v>
      </c>
      <c r="Z1054">
        <v>3</v>
      </c>
      <c r="AA1054">
        <v>2</v>
      </c>
      <c r="AB1054">
        <v>1</v>
      </c>
      <c r="AC1054">
        <v>0</v>
      </c>
    </row>
    <row r="1055" spans="1:29" x14ac:dyDescent="0.35">
      <c r="A1055">
        <v>57</v>
      </c>
      <c r="B1055" t="s">
        <v>32</v>
      </c>
      <c r="C1055" t="s">
        <v>36</v>
      </c>
      <c r="D1055" s="4">
        <v>4900</v>
      </c>
      <c r="E1055">
        <v>12</v>
      </c>
      <c r="F1055">
        <v>3</v>
      </c>
      <c r="G1055">
        <v>2</v>
      </c>
      <c r="H1055" t="s">
        <v>32</v>
      </c>
      <c r="I1055">
        <v>2</v>
      </c>
      <c r="J1055" t="s">
        <v>35</v>
      </c>
      <c r="K1055" s="5">
        <v>0.14000000000000001</v>
      </c>
      <c r="L1055" s="5">
        <v>0.1</v>
      </c>
      <c r="M1055" s="6">
        <v>4.0000000000000008E-2</v>
      </c>
      <c r="N1055">
        <v>980</v>
      </c>
      <c r="O1055">
        <v>2062</v>
      </c>
      <c r="P1055" t="s">
        <v>26</v>
      </c>
      <c r="Q1055" t="s">
        <v>34</v>
      </c>
      <c r="R1055">
        <v>1</v>
      </c>
      <c r="S1055">
        <v>2</v>
      </c>
      <c r="T1055" t="s">
        <v>28</v>
      </c>
      <c r="U1055">
        <v>4</v>
      </c>
      <c r="V1055">
        <v>2</v>
      </c>
      <c r="W1055" t="s">
        <v>37</v>
      </c>
      <c r="X1055">
        <v>0</v>
      </c>
      <c r="Y1055">
        <v>24</v>
      </c>
      <c r="Z1055">
        <v>4</v>
      </c>
      <c r="AA1055">
        <v>1</v>
      </c>
      <c r="AB1055">
        <v>13</v>
      </c>
      <c r="AC1055">
        <v>9</v>
      </c>
    </row>
    <row r="1056" spans="1:29" x14ac:dyDescent="0.35">
      <c r="A1056">
        <v>49</v>
      </c>
      <c r="B1056" t="s">
        <v>32</v>
      </c>
      <c r="C1056" t="s">
        <v>43</v>
      </c>
      <c r="D1056" s="4">
        <v>10466</v>
      </c>
      <c r="E1056">
        <v>8</v>
      </c>
      <c r="F1056">
        <v>2</v>
      </c>
      <c r="G1056">
        <v>3</v>
      </c>
      <c r="H1056" t="s">
        <v>32</v>
      </c>
      <c r="I1056">
        <v>3</v>
      </c>
      <c r="J1056" t="s">
        <v>35</v>
      </c>
      <c r="K1056" s="5">
        <v>0.09</v>
      </c>
      <c r="L1056" s="5">
        <v>7.0000000000000007E-2</v>
      </c>
      <c r="M1056" s="6">
        <v>4.9999999999999989E-2</v>
      </c>
      <c r="N1056">
        <v>2093.2000000000003</v>
      </c>
      <c r="O1056">
        <v>4153</v>
      </c>
      <c r="P1056" t="s">
        <v>26</v>
      </c>
      <c r="Q1056" t="s">
        <v>34</v>
      </c>
      <c r="R1056">
        <v>7</v>
      </c>
      <c r="S1056">
        <v>4</v>
      </c>
      <c r="T1056" t="s">
        <v>28</v>
      </c>
      <c r="U1056">
        <v>3</v>
      </c>
      <c r="V1056">
        <v>3</v>
      </c>
      <c r="W1056" t="s">
        <v>41</v>
      </c>
      <c r="X1056">
        <v>3</v>
      </c>
      <c r="Y1056">
        <v>14</v>
      </c>
      <c r="Z1056">
        <v>3</v>
      </c>
      <c r="AA1056">
        <v>2</v>
      </c>
      <c r="AB1056">
        <v>29</v>
      </c>
      <c r="AC1056">
        <v>7</v>
      </c>
    </row>
    <row r="1057" spans="1:29" x14ac:dyDescent="0.35">
      <c r="A1057">
        <v>34</v>
      </c>
      <c r="B1057" t="s">
        <v>32</v>
      </c>
      <c r="C1057" t="s">
        <v>63</v>
      </c>
      <c r="D1057" s="4">
        <v>17007</v>
      </c>
      <c r="E1057">
        <v>14</v>
      </c>
      <c r="F1057">
        <v>1</v>
      </c>
      <c r="G1057">
        <v>2</v>
      </c>
      <c r="H1057" t="s">
        <v>32</v>
      </c>
      <c r="I1057">
        <v>2</v>
      </c>
      <c r="J1057" t="s">
        <v>35</v>
      </c>
      <c r="K1057" s="5">
        <v>0.09</v>
      </c>
      <c r="L1057" s="5">
        <v>0.1</v>
      </c>
      <c r="M1057" s="6">
        <v>6.0000000000000012E-2</v>
      </c>
      <c r="N1057">
        <v>3401.4</v>
      </c>
      <c r="O1057">
        <v>4669</v>
      </c>
      <c r="P1057" t="s">
        <v>33</v>
      </c>
      <c r="Q1057" t="s">
        <v>34</v>
      </c>
      <c r="R1057">
        <v>15</v>
      </c>
      <c r="S1057">
        <v>3</v>
      </c>
      <c r="T1057" t="s">
        <v>40</v>
      </c>
      <c r="U1057">
        <v>3</v>
      </c>
      <c r="V1057">
        <v>4</v>
      </c>
      <c r="W1057" t="s">
        <v>41</v>
      </c>
      <c r="X1057">
        <v>7</v>
      </c>
      <c r="Y1057">
        <v>14</v>
      </c>
      <c r="Z1057">
        <v>3</v>
      </c>
      <c r="AA1057">
        <v>4</v>
      </c>
      <c r="AB1057">
        <v>16</v>
      </c>
      <c r="AC1057">
        <v>8</v>
      </c>
    </row>
    <row r="1058" spans="1:29" x14ac:dyDescent="0.35">
      <c r="A1058">
        <v>28</v>
      </c>
      <c r="B1058" t="s">
        <v>25</v>
      </c>
      <c r="C1058" t="s">
        <v>46</v>
      </c>
      <c r="D1058" s="4">
        <v>2909</v>
      </c>
      <c r="E1058">
        <v>3</v>
      </c>
      <c r="F1058">
        <v>3</v>
      </c>
      <c r="G1058">
        <v>4</v>
      </c>
      <c r="H1058" t="s">
        <v>32</v>
      </c>
      <c r="I1058">
        <v>1</v>
      </c>
      <c r="J1058" t="s">
        <v>35</v>
      </c>
      <c r="K1058" s="5">
        <v>0.08</v>
      </c>
      <c r="L1058" s="5">
        <v>0.11</v>
      </c>
      <c r="M1058" s="6">
        <v>0</v>
      </c>
      <c r="N1058">
        <v>581.80000000000007</v>
      </c>
      <c r="O1058">
        <v>1728</v>
      </c>
      <c r="P1058" t="s">
        <v>33</v>
      </c>
      <c r="Q1058" t="s">
        <v>27</v>
      </c>
      <c r="R1058">
        <v>1</v>
      </c>
      <c r="S1058">
        <v>3</v>
      </c>
      <c r="T1058" t="s">
        <v>49</v>
      </c>
      <c r="U1058">
        <v>3</v>
      </c>
      <c r="V1058">
        <v>1</v>
      </c>
      <c r="W1058" t="s">
        <v>37</v>
      </c>
      <c r="X1058">
        <v>3</v>
      </c>
      <c r="Y1058">
        <v>15</v>
      </c>
      <c r="Z1058">
        <v>3</v>
      </c>
      <c r="AA1058">
        <v>4</v>
      </c>
      <c r="AB1058">
        <v>5</v>
      </c>
      <c r="AC1058">
        <v>2</v>
      </c>
    </row>
    <row r="1059" spans="1:29" x14ac:dyDescent="0.35">
      <c r="A1059">
        <v>29</v>
      </c>
      <c r="B1059" t="s">
        <v>25</v>
      </c>
      <c r="C1059" t="s">
        <v>27</v>
      </c>
      <c r="D1059" s="4">
        <v>5765</v>
      </c>
      <c r="E1059">
        <v>5</v>
      </c>
      <c r="F1059">
        <v>2</v>
      </c>
      <c r="G1059">
        <v>1</v>
      </c>
      <c r="H1059" t="s">
        <v>32</v>
      </c>
      <c r="I1059">
        <v>1</v>
      </c>
      <c r="J1059" t="s">
        <v>29</v>
      </c>
      <c r="K1059" s="5">
        <v>0.12</v>
      </c>
      <c r="L1059" s="5">
        <v>0.11</v>
      </c>
      <c r="M1059" s="6">
        <v>9.999999999999995E-3</v>
      </c>
      <c r="N1059">
        <v>1153</v>
      </c>
      <c r="O1059">
        <v>1145</v>
      </c>
      <c r="P1059" t="s">
        <v>33</v>
      </c>
      <c r="Q1059" t="s">
        <v>27</v>
      </c>
      <c r="R1059">
        <v>13</v>
      </c>
      <c r="S1059">
        <v>3</v>
      </c>
      <c r="T1059" t="s">
        <v>49</v>
      </c>
      <c r="U1059">
        <v>3</v>
      </c>
      <c r="V1059">
        <v>2</v>
      </c>
      <c r="W1059" t="s">
        <v>31</v>
      </c>
      <c r="X1059">
        <v>5</v>
      </c>
      <c r="Y1059">
        <v>11</v>
      </c>
      <c r="Z1059">
        <v>3</v>
      </c>
      <c r="AA1059">
        <v>1</v>
      </c>
      <c r="AB1059">
        <v>7</v>
      </c>
      <c r="AC1059">
        <v>3</v>
      </c>
    </row>
    <row r="1060" spans="1:29" x14ac:dyDescent="0.35">
      <c r="A1060">
        <v>34</v>
      </c>
      <c r="B1060" t="s">
        <v>25</v>
      </c>
      <c r="C1060" t="s">
        <v>27</v>
      </c>
      <c r="D1060" s="4">
        <v>4599</v>
      </c>
      <c r="E1060">
        <v>15</v>
      </c>
      <c r="F1060">
        <v>2</v>
      </c>
      <c r="G1060">
        <v>4</v>
      </c>
      <c r="H1060" t="s">
        <v>25</v>
      </c>
      <c r="I1060">
        <v>1</v>
      </c>
      <c r="J1060" t="s">
        <v>29</v>
      </c>
      <c r="K1060" s="5">
        <v>0.14000000000000001</v>
      </c>
      <c r="L1060" s="5">
        <v>0.11</v>
      </c>
      <c r="M1060" s="6">
        <v>3.9999999999999994E-2</v>
      </c>
      <c r="N1060">
        <v>919.80000000000007</v>
      </c>
      <c r="O1060">
        <v>2072</v>
      </c>
      <c r="P1060" t="s">
        <v>26</v>
      </c>
      <c r="Q1060" t="s">
        <v>27</v>
      </c>
      <c r="R1060">
        <v>24</v>
      </c>
      <c r="S1060">
        <v>4</v>
      </c>
      <c r="T1060" t="s">
        <v>40</v>
      </c>
      <c r="U1060">
        <v>2</v>
      </c>
      <c r="V1060">
        <v>2</v>
      </c>
      <c r="W1060" t="s">
        <v>31</v>
      </c>
      <c r="X1060">
        <v>0</v>
      </c>
      <c r="Y1060">
        <v>23</v>
      </c>
      <c r="Z1060">
        <v>4</v>
      </c>
      <c r="AA1060">
        <v>3</v>
      </c>
      <c r="AB1060">
        <v>16</v>
      </c>
      <c r="AC1060">
        <v>9</v>
      </c>
    </row>
    <row r="1061" spans="1:29" x14ac:dyDescent="0.35">
      <c r="A1061">
        <v>35</v>
      </c>
      <c r="B1061" t="s">
        <v>32</v>
      </c>
      <c r="C1061" t="s">
        <v>46</v>
      </c>
      <c r="D1061" s="4">
        <v>2404</v>
      </c>
      <c r="E1061">
        <v>1</v>
      </c>
      <c r="F1061">
        <v>3</v>
      </c>
      <c r="G1061">
        <v>3</v>
      </c>
      <c r="H1061" t="s">
        <v>32</v>
      </c>
      <c r="I1061">
        <v>4</v>
      </c>
      <c r="J1061" t="s">
        <v>35</v>
      </c>
      <c r="K1061" s="5">
        <v>0.1</v>
      </c>
      <c r="L1061" s="5">
        <v>0.08</v>
      </c>
      <c r="M1061" s="6">
        <v>0.06</v>
      </c>
      <c r="N1061">
        <v>480.8</v>
      </c>
      <c r="O1061">
        <v>1244</v>
      </c>
      <c r="P1061" t="s">
        <v>26</v>
      </c>
      <c r="Q1061" t="s">
        <v>27</v>
      </c>
      <c r="R1061">
        <v>7</v>
      </c>
      <c r="S1061">
        <v>1</v>
      </c>
      <c r="T1061" t="s">
        <v>28</v>
      </c>
      <c r="U1061">
        <v>3</v>
      </c>
      <c r="V1061">
        <v>1</v>
      </c>
      <c r="W1061" t="s">
        <v>37</v>
      </c>
      <c r="X1061">
        <v>1</v>
      </c>
      <c r="Y1061">
        <v>13</v>
      </c>
      <c r="Z1061">
        <v>3</v>
      </c>
      <c r="AA1061">
        <v>1</v>
      </c>
      <c r="AB1061">
        <v>1</v>
      </c>
      <c r="AC1061">
        <v>0</v>
      </c>
    </row>
    <row r="1062" spans="1:29" x14ac:dyDescent="0.35">
      <c r="A1062">
        <v>24</v>
      </c>
      <c r="B1062" t="s">
        <v>25</v>
      </c>
      <c r="C1062" t="s">
        <v>39</v>
      </c>
      <c r="D1062" s="4">
        <v>3172</v>
      </c>
      <c r="E1062">
        <v>0</v>
      </c>
      <c r="F1062">
        <v>1</v>
      </c>
      <c r="G1062">
        <v>2</v>
      </c>
      <c r="H1062" t="s">
        <v>25</v>
      </c>
      <c r="I1062">
        <v>2</v>
      </c>
      <c r="J1062" t="s">
        <v>35</v>
      </c>
      <c r="K1062" s="5">
        <v>0.13</v>
      </c>
      <c r="L1062" s="5">
        <v>7.0000000000000007E-2</v>
      </c>
      <c r="M1062" s="6">
        <v>-0.03</v>
      </c>
      <c r="N1062">
        <v>634.40000000000009</v>
      </c>
      <c r="O1062">
        <v>4983</v>
      </c>
      <c r="P1062" t="s">
        <v>33</v>
      </c>
      <c r="Q1062" t="s">
        <v>34</v>
      </c>
      <c r="R1062">
        <v>9</v>
      </c>
      <c r="S1062">
        <v>3</v>
      </c>
      <c r="T1062" t="s">
        <v>40</v>
      </c>
      <c r="U1062">
        <v>3</v>
      </c>
      <c r="V1062">
        <v>1</v>
      </c>
      <c r="W1062" t="s">
        <v>31</v>
      </c>
      <c r="X1062">
        <v>2</v>
      </c>
      <c r="Y1062">
        <v>11</v>
      </c>
      <c r="Z1062">
        <v>3</v>
      </c>
      <c r="AA1062">
        <v>3</v>
      </c>
      <c r="AB1062">
        <v>4</v>
      </c>
      <c r="AC1062">
        <v>0</v>
      </c>
    </row>
    <row r="1063" spans="1:29" x14ac:dyDescent="0.35">
      <c r="A1063">
        <v>24</v>
      </c>
      <c r="B1063" t="s">
        <v>32</v>
      </c>
      <c r="C1063" t="s">
        <v>46</v>
      </c>
      <c r="D1063" s="4">
        <v>2033</v>
      </c>
      <c r="E1063">
        <v>1</v>
      </c>
      <c r="F1063">
        <v>2</v>
      </c>
      <c r="G1063">
        <v>3</v>
      </c>
      <c r="H1063" t="s">
        <v>32</v>
      </c>
      <c r="I1063">
        <v>4</v>
      </c>
      <c r="J1063" t="s">
        <v>29</v>
      </c>
      <c r="K1063" s="5">
        <v>0.1</v>
      </c>
      <c r="L1063" s="5">
        <v>0.11</v>
      </c>
      <c r="M1063" s="6">
        <v>3.9999999999999994E-2</v>
      </c>
      <c r="N1063">
        <v>406.6</v>
      </c>
      <c r="O1063">
        <v>934</v>
      </c>
      <c r="P1063" t="s">
        <v>44</v>
      </c>
      <c r="Q1063" t="s">
        <v>27</v>
      </c>
      <c r="R1063">
        <v>13</v>
      </c>
      <c r="S1063">
        <v>2</v>
      </c>
      <c r="T1063" t="s">
        <v>28</v>
      </c>
      <c r="U1063">
        <v>3</v>
      </c>
      <c r="V1063">
        <v>1</v>
      </c>
      <c r="W1063" t="s">
        <v>37</v>
      </c>
      <c r="X1063">
        <v>1</v>
      </c>
      <c r="Y1063">
        <v>13</v>
      </c>
      <c r="Z1063">
        <v>3</v>
      </c>
      <c r="AA1063">
        <v>3</v>
      </c>
      <c r="AB1063">
        <v>1</v>
      </c>
      <c r="AC1063">
        <v>0</v>
      </c>
    </row>
    <row r="1064" spans="1:29" x14ac:dyDescent="0.35">
      <c r="A1064">
        <v>44</v>
      </c>
      <c r="B1064" t="s">
        <v>32</v>
      </c>
      <c r="C1064" t="s">
        <v>42</v>
      </c>
      <c r="D1064" s="4">
        <v>10209</v>
      </c>
      <c r="E1064">
        <v>2</v>
      </c>
      <c r="F1064">
        <v>3</v>
      </c>
      <c r="G1064">
        <v>2</v>
      </c>
      <c r="H1064" t="s">
        <v>25</v>
      </c>
      <c r="I1064">
        <v>2</v>
      </c>
      <c r="J1064" t="s">
        <v>35</v>
      </c>
      <c r="K1064" s="5">
        <v>0.12</v>
      </c>
      <c r="L1064" s="5">
        <v>7.0000000000000007E-2</v>
      </c>
      <c r="M1064" s="6">
        <v>4.9999999999999989E-2</v>
      </c>
      <c r="N1064">
        <v>2041.8000000000002</v>
      </c>
      <c r="O1064">
        <v>2514</v>
      </c>
      <c r="P1064" t="s">
        <v>33</v>
      </c>
      <c r="Q1064" t="s">
        <v>34</v>
      </c>
      <c r="R1064">
        <v>2</v>
      </c>
      <c r="S1064">
        <v>1</v>
      </c>
      <c r="T1064" t="s">
        <v>40</v>
      </c>
      <c r="U1064">
        <v>3</v>
      </c>
      <c r="V1064">
        <v>3</v>
      </c>
      <c r="W1064" t="s">
        <v>31</v>
      </c>
      <c r="X1064">
        <v>5</v>
      </c>
      <c r="Y1064">
        <v>18</v>
      </c>
      <c r="Z1064">
        <v>3</v>
      </c>
      <c r="AA1064">
        <v>2</v>
      </c>
      <c r="AB1064">
        <v>16</v>
      </c>
      <c r="AC1064">
        <v>2</v>
      </c>
    </row>
    <row r="1065" spans="1:29" x14ac:dyDescent="0.35">
      <c r="A1065">
        <v>29</v>
      </c>
      <c r="B1065" t="s">
        <v>32</v>
      </c>
      <c r="C1065" t="s">
        <v>27</v>
      </c>
      <c r="D1065" s="4">
        <v>8620</v>
      </c>
      <c r="E1065">
        <v>10</v>
      </c>
      <c r="F1065">
        <v>3</v>
      </c>
      <c r="G1065">
        <v>3</v>
      </c>
      <c r="H1065" t="s">
        <v>32</v>
      </c>
      <c r="I1065">
        <v>3</v>
      </c>
      <c r="J1065" t="s">
        <v>35</v>
      </c>
      <c r="K1065" s="5">
        <v>0.12</v>
      </c>
      <c r="L1065" s="5">
        <v>7.0000000000000007E-2</v>
      </c>
      <c r="M1065" s="6">
        <v>0.03</v>
      </c>
      <c r="N1065">
        <v>1724</v>
      </c>
      <c r="O1065">
        <v>1191</v>
      </c>
      <c r="P1065" t="s">
        <v>26</v>
      </c>
      <c r="Q1065" t="s">
        <v>27</v>
      </c>
      <c r="R1065">
        <v>19</v>
      </c>
      <c r="S1065">
        <v>3</v>
      </c>
      <c r="T1065" t="s">
        <v>28</v>
      </c>
      <c r="U1065">
        <v>2</v>
      </c>
      <c r="V1065">
        <v>2</v>
      </c>
      <c r="W1065" t="s">
        <v>41</v>
      </c>
      <c r="X1065">
        <v>1</v>
      </c>
      <c r="Y1065">
        <v>14</v>
      </c>
      <c r="Z1065">
        <v>3</v>
      </c>
      <c r="AA1065">
        <v>3</v>
      </c>
      <c r="AB1065">
        <v>10</v>
      </c>
      <c r="AC1065">
        <v>7</v>
      </c>
    </row>
    <row r="1066" spans="1:29" x14ac:dyDescent="0.35">
      <c r="A1066">
        <v>30</v>
      </c>
      <c r="B1066" t="s">
        <v>32</v>
      </c>
      <c r="C1066" t="s">
        <v>50</v>
      </c>
      <c r="D1066" s="4">
        <v>2064</v>
      </c>
      <c r="E1066">
        <v>5</v>
      </c>
      <c r="F1066">
        <v>3</v>
      </c>
      <c r="G1066">
        <v>4</v>
      </c>
      <c r="H1066" t="s">
        <v>32</v>
      </c>
      <c r="I1066">
        <v>3</v>
      </c>
      <c r="J1066" t="s">
        <v>35</v>
      </c>
      <c r="K1066" s="5">
        <v>0.15</v>
      </c>
      <c r="L1066" s="5">
        <v>7.0000000000000007E-2</v>
      </c>
      <c r="M1066" s="6">
        <v>3.9999999999999994E-2</v>
      </c>
      <c r="N1066">
        <v>412.8</v>
      </c>
      <c r="O1066">
        <v>3050</v>
      </c>
      <c r="P1066" t="s">
        <v>26</v>
      </c>
      <c r="Q1066" t="s">
        <v>50</v>
      </c>
      <c r="R1066">
        <v>1</v>
      </c>
      <c r="S1066">
        <v>3</v>
      </c>
      <c r="T1066" t="s">
        <v>28</v>
      </c>
      <c r="U1066">
        <v>3</v>
      </c>
      <c r="V1066">
        <v>1</v>
      </c>
      <c r="W1066" t="s">
        <v>41</v>
      </c>
      <c r="X1066">
        <v>0</v>
      </c>
      <c r="Y1066">
        <v>21</v>
      </c>
      <c r="Z1066">
        <v>4</v>
      </c>
      <c r="AA1066">
        <v>1</v>
      </c>
      <c r="AB1066">
        <v>6</v>
      </c>
      <c r="AC1066">
        <v>3</v>
      </c>
    </row>
    <row r="1067" spans="1:29" x14ac:dyDescent="0.35">
      <c r="A1067">
        <v>55</v>
      </c>
      <c r="B1067" t="s">
        <v>32</v>
      </c>
      <c r="C1067" t="s">
        <v>43</v>
      </c>
      <c r="D1067" s="4">
        <v>4035</v>
      </c>
      <c r="E1067">
        <v>3</v>
      </c>
      <c r="F1067">
        <v>3</v>
      </c>
      <c r="G1067">
        <v>3</v>
      </c>
      <c r="H1067" t="s">
        <v>25</v>
      </c>
      <c r="I1067">
        <v>4</v>
      </c>
      <c r="J1067" t="s">
        <v>35</v>
      </c>
      <c r="K1067" s="5">
        <v>0.12</v>
      </c>
      <c r="L1067" s="5">
        <v>7.0000000000000007E-2</v>
      </c>
      <c r="M1067" s="6">
        <v>4.9999999999999989E-2</v>
      </c>
      <c r="N1067">
        <v>807</v>
      </c>
      <c r="O1067">
        <v>1831</v>
      </c>
      <c r="P1067" t="s">
        <v>26</v>
      </c>
      <c r="Q1067" t="s">
        <v>34</v>
      </c>
      <c r="R1067">
        <v>4</v>
      </c>
      <c r="S1067">
        <v>4</v>
      </c>
      <c r="T1067" t="s">
        <v>28</v>
      </c>
      <c r="U1067">
        <v>3</v>
      </c>
      <c r="V1067">
        <v>2</v>
      </c>
      <c r="W1067" t="s">
        <v>37</v>
      </c>
      <c r="X1067">
        <v>0</v>
      </c>
      <c r="Y1067">
        <v>16</v>
      </c>
      <c r="Z1067">
        <v>3</v>
      </c>
      <c r="AA1067">
        <v>2</v>
      </c>
      <c r="AB1067">
        <v>4</v>
      </c>
      <c r="AC1067">
        <v>2</v>
      </c>
    </row>
    <row r="1068" spans="1:29" x14ac:dyDescent="0.35">
      <c r="A1068">
        <v>33</v>
      </c>
      <c r="B1068" t="s">
        <v>32</v>
      </c>
      <c r="C1068" t="s">
        <v>39</v>
      </c>
      <c r="D1068" s="4">
        <v>3838</v>
      </c>
      <c r="E1068">
        <v>5</v>
      </c>
      <c r="F1068">
        <v>2</v>
      </c>
      <c r="G1068">
        <v>3</v>
      </c>
      <c r="H1068" t="s">
        <v>32</v>
      </c>
      <c r="I1068">
        <v>1</v>
      </c>
      <c r="J1068" t="s">
        <v>29</v>
      </c>
      <c r="K1068" s="5">
        <v>0.14000000000000001</v>
      </c>
      <c r="L1068" s="5">
        <v>0.08</v>
      </c>
      <c r="M1068" s="6">
        <v>7.0000000000000007E-2</v>
      </c>
      <c r="N1068">
        <v>767.6</v>
      </c>
      <c r="O1068">
        <v>1819</v>
      </c>
      <c r="P1068" t="s">
        <v>26</v>
      </c>
      <c r="Q1068" t="s">
        <v>34</v>
      </c>
      <c r="R1068">
        <v>4</v>
      </c>
      <c r="S1068">
        <v>4</v>
      </c>
      <c r="T1068" t="s">
        <v>40</v>
      </c>
      <c r="U1068">
        <v>2</v>
      </c>
      <c r="V1068">
        <v>1</v>
      </c>
      <c r="W1068" t="s">
        <v>37</v>
      </c>
      <c r="X1068">
        <v>8</v>
      </c>
      <c r="Y1068">
        <v>11</v>
      </c>
      <c r="Z1068">
        <v>3</v>
      </c>
      <c r="AA1068">
        <v>4</v>
      </c>
      <c r="AB1068">
        <v>8</v>
      </c>
      <c r="AC1068">
        <v>4</v>
      </c>
    </row>
    <row r="1069" spans="1:29" x14ac:dyDescent="0.35">
      <c r="A1069">
        <v>47</v>
      </c>
      <c r="B1069" t="s">
        <v>32</v>
      </c>
      <c r="C1069" t="s">
        <v>27</v>
      </c>
      <c r="D1069" s="4">
        <v>4591</v>
      </c>
      <c r="E1069">
        <v>5</v>
      </c>
      <c r="F1069">
        <v>3</v>
      </c>
      <c r="G1069">
        <v>2</v>
      </c>
      <c r="H1069" t="s">
        <v>25</v>
      </c>
      <c r="I1069">
        <v>3</v>
      </c>
      <c r="J1069" t="s">
        <v>29</v>
      </c>
      <c r="K1069" s="5">
        <v>0.09</v>
      </c>
      <c r="L1069" s="5">
        <v>0.11</v>
      </c>
      <c r="M1069" s="6">
        <v>-9.999999999999995E-3</v>
      </c>
      <c r="N1069">
        <v>918.2</v>
      </c>
      <c r="O1069">
        <v>3107</v>
      </c>
      <c r="P1069" t="s">
        <v>26</v>
      </c>
      <c r="Q1069" t="s">
        <v>27</v>
      </c>
      <c r="R1069">
        <v>14</v>
      </c>
      <c r="S1069">
        <v>3</v>
      </c>
      <c r="T1069" t="s">
        <v>40</v>
      </c>
      <c r="U1069">
        <v>3</v>
      </c>
      <c r="V1069">
        <v>2</v>
      </c>
      <c r="W1069" t="s">
        <v>37</v>
      </c>
      <c r="X1069">
        <v>3</v>
      </c>
      <c r="Y1069">
        <v>17</v>
      </c>
      <c r="Z1069">
        <v>3</v>
      </c>
      <c r="AA1069">
        <v>3</v>
      </c>
      <c r="AB1069">
        <v>11</v>
      </c>
      <c r="AC1069">
        <v>4</v>
      </c>
    </row>
    <row r="1070" spans="1:29" x14ac:dyDescent="0.35">
      <c r="A1070">
        <v>28</v>
      </c>
      <c r="B1070" t="s">
        <v>25</v>
      </c>
      <c r="C1070" t="s">
        <v>39</v>
      </c>
      <c r="D1070" s="4">
        <v>2561</v>
      </c>
      <c r="E1070">
        <v>0</v>
      </c>
      <c r="F1070">
        <v>1</v>
      </c>
      <c r="G1070">
        <v>2</v>
      </c>
      <c r="H1070" t="s">
        <v>32</v>
      </c>
      <c r="I1070">
        <v>3</v>
      </c>
      <c r="J1070" t="s">
        <v>35</v>
      </c>
      <c r="K1070" s="5">
        <v>0.11</v>
      </c>
      <c r="L1070" s="5">
        <v>0.08</v>
      </c>
      <c r="M1070" s="6">
        <v>-2.0000000000000004E-2</v>
      </c>
      <c r="N1070">
        <v>512.20000000000005</v>
      </c>
      <c r="O1070">
        <v>2557</v>
      </c>
      <c r="P1070" t="s">
        <v>33</v>
      </c>
      <c r="Q1070" t="s">
        <v>34</v>
      </c>
      <c r="R1070">
        <v>2</v>
      </c>
      <c r="S1070">
        <v>2</v>
      </c>
      <c r="T1070" t="s">
        <v>40</v>
      </c>
      <c r="U1070">
        <v>2</v>
      </c>
      <c r="V1070">
        <v>1</v>
      </c>
      <c r="W1070" t="s">
        <v>31</v>
      </c>
      <c r="X1070">
        <v>7</v>
      </c>
      <c r="Y1070">
        <v>11</v>
      </c>
      <c r="Z1070">
        <v>3</v>
      </c>
      <c r="AA1070">
        <v>3</v>
      </c>
      <c r="AB1070">
        <v>8</v>
      </c>
      <c r="AC1070">
        <v>0</v>
      </c>
    </row>
    <row r="1071" spans="1:29" x14ac:dyDescent="0.35">
      <c r="A1071">
        <v>28</v>
      </c>
      <c r="B1071" t="s">
        <v>32</v>
      </c>
      <c r="C1071" t="s">
        <v>36</v>
      </c>
      <c r="D1071" s="4">
        <v>1563</v>
      </c>
      <c r="E1071">
        <v>1</v>
      </c>
      <c r="F1071">
        <v>3</v>
      </c>
      <c r="G1071">
        <v>1</v>
      </c>
      <c r="H1071" t="s">
        <v>32</v>
      </c>
      <c r="I1071">
        <v>1</v>
      </c>
      <c r="J1071" t="s">
        <v>35</v>
      </c>
      <c r="K1071" s="5">
        <v>0.15</v>
      </c>
      <c r="L1071" s="5">
        <v>0.1</v>
      </c>
      <c r="M1071" s="6">
        <v>4.9999999999999989E-2</v>
      </c>
      <c r="N1071">
        <v>312.60000000000002</v>
      </c>
      <c r="O1071">
        <v>3617</v>
      </c>
      <c r="P1071" t="s">
        <v>26</v>
      </c>
      <c r="Q1071" t="s">
        <v>34</v>
      </c>
      <c r="R1071">
        <v>1</v>
      </c>
      <c r="S1071">
        <v>3</v>
      </c>
      <c r="T1071" t="s">
        <v>28</v>
      </c>
      <c r="U1071">
        <v>2</v>
      </c>
      <c r="V1071">
        <v>1</v>
      </c>
      <c r="W1071" t="s">
        <v>41</v>
      </c>
      <c r="X1071">
        <v>1</v>
      </c>
      <c r="Y1071">
        <v>14</v>
      </c>
      <c r="Z1071">
        <v>3</v>
      </c>
      <c r="AA1071">
        <v>4</v>
      </c>
      <c r="AB1071">
        <v>1</v>
      </c>
      <c r="AC1071">
        <v>0</v>
      </c>
    </row>
    <row r="1072" spans="1:29" x14ac:dyDescent="0.35">
      <c r="A1072">
        <v>28</v>
      </c>
      <c r="B1072" t="s">
        <v>32</v>
      </c>
      <c r="C1072" t="s">
        <v>27</v>
      </c>
      <c r="D1072" s="4">
        <v>4898</v>
      </c>
      <c r="E1072">
        <v>4</v>
      </c>
      <c r="F1072">
        <v>1</v>
      </c>
      <c r="G1072">
        <v>3</v>
      </c>
      <c r="H1072" t="s">
        <v>32</v>
      </c>
      <c r="I1072">
        <v>3</v>
      </c>
      <c r="J1072" t="s">
        <v>35</v>
      </c>
      <c r="K1072" s="5">
        <v>0.1</v>
      </c>
      <c r="L1072" s="5">
        <v>0.08</v>
      </c>
      <c r="M1072" s="6">
        <v>9.999999999999995E-3</v>
      </c>
      <c r="N1072">
        <v>979.6</v>
      </c>
      <c r="O1072">
        <v>977</v>
      </c>
      <c r="P1072" t="s">
        <v>33</v>
      </c>
      <c r="Q1072" t="s">
        <v>27</v>
      </c>
      <c r="R1072">
        <v>7</v>
      </c>
      <c r="S1072">
        <v>3</v>
      </c>
      <c r="T1072" t="s">
        <v>28</v>
      </c>
      <c r="U1072">
        <v>3</v>
      </c>
      <c r="V1072">
        <v>2</v>
      </c>
      <c r="W1072" t="s">
        <v>31</v>
      </c>
      <c r="X1072">
        <v>0</v>
      </c>
      <c r="Y1072">
        <v>14</v>
      </c>
      <c r="Z1072">
        <v>3</v>
      </c>
      <c r="AA1072">
        <v>4</v>
      </c>
      <c r="AB1072">
        <v>5</v>
      </c>
      <c r="AC1072">
        <v>2</v>
      </c>
    </row>
    <row r="1073" spans="1:29" x14ac:dyDescent="0.35">
      <c r="A1073">
        <v>49</v>
      </c>
      <c r="B1073" t="s">
        <v>32</v>
      </c>
      <c r="C1073" t="s">
        <v>39</v>
      </c>
      <c r="D1073" s="4">
        <v>4789</v>
      </c>
      <c r="E1073">
        <v>3</v>
      </c>
      <c r="F1073">
        <v>1</v>
      </c>
      <c r="G1073">
        <v>3</v>
      </c>
      <c r="H1073" t="s">
        <v>32</v>
      </c>
      <c r="I1073">
        <v>3</v>
      </c>
      <c r="J1073" t="s">
        <v>29</v>
      </c>
      <c r="K1073" s="5">
        <v>0.11</v>
      </c>
      <c r="L1073" s="5">
        <v>0.11</v>
      </c>
      <c r="M1073" s="6">
        <v>1.0000000000000009E-2</v>
      </c>
      <c r="N1073">
        <v>957.80000000000007</v>
      </c>
      <c r="O1073">
        <v>4749</v>
      </c>
      <c r="P1073" t="s">
        <v>26</v>
      </c>
      <c r="Q1073" t="s">
        <v>34</v>
      </c>
      <c r="R1073">
        <v>3</v>
      </c>
      <c r="S1073">
        <v>2</v>
      </c>
      <c r="T1073" t="s">
        <v>40</v>
      </c>
      <c r="U1073">
        <v>2</v>
      </c>
      <c r="V1073">
        <v>2</v>
      </c>
      <c r="W1073" t="s">
        <v>37</v>
      </c>
      <c r="X1073">
        <v>4</v>
      </c>
      <c r="Y1073">
        <v>25</v>
      </c>
      <c r="Z1073">
        <v>4</v>
      </c>
      <c r="AA1073">
        <v>1</v>
      </c>
      <c r="AB1073">
        <v>10</v>
      </c>
      <c r="AC1073">
        <v>2</v>
      </c>
    </row>
    <row r="1074" spans="1:29" x14ac:dyDescent="0.35">
      <c r="A1074">
        <v>29</v>
      </c>
      <c r="B1074" t="s">
        <v>32</v>
      </c>
      <c r="C1074" t="s">
        <v>39</v>
      </c>
      <c r="D1074" s="4">
        <v>3180</v>
      </c>
      <c r="E1074">
        <v>3</v>
      </c>
      <c r="F1074">
        <v>2</v>
      </c>
      <c r="G1074">
        <v>3</v>
      </c>
      <c r="H1074" t="s">
        <v>32</v>
      </c>
      <c r="I1074">
        <v>4</v>
      </c>
      <c r="J1074" t="s">
        <v>29</v>
      </c>
      <c r="K1074" s="5">
        <v>0.15</v>
      </c>
      <c r="L1074" s="5">
        <v>0.08</v>
      </c>
      <c r="M1074" s="6">
        <v>5.0000000000000017E-2</v>
      </c>
      <c r="N1074">
        <v>636</v>
      </c>
      <c r="O1074">
        <v>1706</v>
      </c>
      <c r="P1074" t="s">
        <v>33</v>
      </c>
      <c r="Q1074" t="s">
        <v>34</v>
      </c>
      <c r="R1074">
        <v>2</v>
      </c>
      <c r="S1074">
        <v>1</v>
      </c>
      <c r="T1074" t="s">
        <v>28</v>
      </c>
      <c r="U1074">
        <v>3</v>
      </c>
      <c r="V1074">
        <v>1</v>
      </c>
      <c r="W1074" t="s">
        <v>37</v>
      </c>
      <c r="X1074">
        <v>0</v>
      </c>
      <c r="Y1074">
        <v>13</v>
      </c>
      <c r="Z1074">
        <v>3</v>
      </c>
      <c r="AA1074">
        <v>3</v>
      </c>
      <c r="AB1074">
        <v>4</v>
      </c>
      <c r="AC1074">
        <v>2</v>
      </c>
    </row>
    <row r="1075" spans="1:29" x14ac:dyDescent="0.35">
      <c r="A1075">
        <v>28</v>
      </c>
      <c r="B1075" t="s">
        <v>32</v>
      </c>
      <c r="C1075" t="s">
        <v>42</v>
      </c>
      <c r="D1075" s="4">
        <v>6549</v>
      </c>
      <c r="E1075">
        <v>8</v>
      </c>
      <c r="F1075">
        <v>2</v>
      </c>
      <c r="G1075">
        <v>2</v>
      </c>
      <c r="H1075" t="s">
        <v>32</v>
      </c>
      <c r="I1075">
        <v>3</v>
      </c>
      <c r="J1075" t="s">
        <v>35</v>
      </c>
      <c r="K1075" s="5">
        <v>0.15</v>
      </c>
      <c r="L1075" s="5">
        <v>0.11</v>
      </c>
      <c r="M1075" s="6">
        <v>-2.0000000000000004E-2</v>
      </c>
      <c r="N1075">
        <v>1309.8000000000002</v>
      </c>
      <c r="O1075">
        <v>883</v>
      </c>
      <c r="P1075" t="s">
        <v>26</v>
      </c>
      <c r="Q1075" t="s">
        <v>34</v>
      </c>
      <c r="R1075">
        <v>29</v>
      </c>
      <c r="S1075">
        <v>1</v>
      </c>
      <c r="T1075" t="s">
        <v>28</v>
      </c>
      <c r="U1075">
        <v>1</v>
      </c>
      <c r="V1075">
        <v>2</v>
      </c>
      <c r="W1075" t="s">
        <v>37</v>
      </c>
      <c r="X1075">
        <v>1</v>
      </c>
      <c r="Y1075">
        <v>14</v>
      </c>
      <c r="Z1075">
        <v>3</v>
      </c>
      <c r="AA1075">
        <v>2</v>
      </c>
      <c r="AB1075">
        <v>8</v>
      </c>
      <c r="AC1075">
        <v>6</v>
      </c>
    </row>
    <row r="1076" spans="1:29" x14ac:dyDescent="0.35">
      <c r="A1076">
        <v>33</v>
      </c>
      <c r="B1076" t="s">
        <v>32</v>
      </c>
      <c r="C1076" t="s">
        <v>43</v>
      </c>
      <c r="D1076" s="4">
        <v>6388</v>
      </c>
      <c r="E1076">
        <v>0</v>
      </c>
      <c r="F1076">
        <v>3</v>
      </c>
      <c r="G1076">
        <v>3</v>
      </c>
      <c r="H1076" t="s">
        <v>25</v>
      </c>
      <c r="I1076">
        <v>4</v>
      </c>
      <c r="J1076" t="s">
        <v>35</v>
      </c>
      <c r="K1076" s="5">
        <v>0.1</v>
      </c>
      <c r="L1076" s="5">
        <v>0.11</v>
      </c>
      <c r="M1076" s="6">
        <v>1.999999999999999E-2</v>
      </c>
      <c r="N1076">
        <v>1277.6000000000001</v>
      </c>
      <c r="O1076">
        <v>4754</v>
      </c>
      <c r="P1076" t="s">
        <v>26</v>
      </c>
      <c r="Q1076" t="s">
        <v>34</v>
      </c>
      <c r="R1076">
        <v>8</v>
      </c>
      <c r="S1076">
        <v>5</v>
      </c>
      <c r="T1076" t="s">
        <v>28</v>
      </c>
      <c r="U1076">
        <v>3</v>
      </c>
      <c r="V1076">
        <v>2</v>
      </c>
      <c r="W1076" t="s">
        <v>31</v>
      </c>
      <c r="X1076">
        <v>2</v>
      </c>
      <c r="Y1076">
        <v>17</v>
      </c>
      <c r="Z1076">
        <v>3</v>
      </c>
      <c r="AA1076">
        <v>1</v>
      </c>
      <c r="AB1076">
        <v>14</v>
      </c>
      <c r="AC1076">
        <v>0</v>
      </c>
    </row>
    <row r="1077" spans="1:29" x14ac:dyDescent="0.35">
      <c r="A1077">
        <v>32</v>
      </c>
      <c r="B1077" t="s">
        <v>32</v>
      </c>
      <c r="C1077" t="s">
        <v>62</v>
      </c>
      <c r="D1077" s="4">
        <v>11244</v>
      </c>
      <c r="E1077">
        <v>5</v>
      </c>
      <c r="F1077">
        <v>4</v>
      </c>
      <c r="G1077">
        <v>4</v>
      </c>
      <c r="H1077" t="s">
        <v>32</v>
      </c>
      <c r="I1077">
        <v>3</v>
      </c>
      <c r="J1077" t="s">
        <v>35</v>
      </c>
      <c r="K1077" s="5">
        <v>0.14000000000000001</v>
      </c>
      <c r="L1077" s="5">
        <v>7.0000000000000007E-2</v>
      </c>
      <c r="M1077" s="6">
        <v>-2.0000000000000004E-2</v>
      </c>
      <c r="N1077">
        <v>2248.8000000000002</v>
      </c>
      <c r="O1077">
        <v>3429</v>
      </c>
      <c r="P1077" t="s">
        <v>26</v>
      </c>
      <c r="Q1077" t="s">
        <v>34</v>
      </c>
      <c r="R1077">
        <v>10</v>
      </c>
      <c r="S1077">
        <v>3</v>
      </c>
      <c r="T1077" t="s">
        <v>40</v>
      </c>
      <c r="U1077">
        <v>3</v>
      </c>
      <c r="V1077">
        <v>3</v>
      </c>
      <c r="W1077" t="s">
        <v>31</v>
      </c>
      <c r="X1077">
        <v>2</v>
      </c>
      <c r="Y1077">
        <v>25</v>
      </c>
      <c r="Z1077">
        <v>4</v>
      </c>
      <c r="AA1077">
        <v>2</v>
      </c>
      <c r="AB1077">
        <v>10</v>
      </c>
      <c r="AC1077">
        <v>2</v>
      </c>
    </row>
    <row r="1078" spans="1:29" x14ac:dyDescent="0.35">
      <c r="A1078">
        <v>54</v>
      </c>
      <c r="B1078" t="s">
        <v>32</v>
      </c>
      <c r="C1078" t="s">
        <v>62</v>
      </c>
      <c r="D1078" s="4">
        <v>16032</v>
      </c>
      <c r="E1078">
        <v>14</v>
      </c>
      <c r="F1078">
        <v>4</v>
      </c>
      <c r="G1078">
        <v>3</v>
      </c>
      <c r="H1078" t="s">
        <v>32</v>
      </c>
      <c r="I1078">
        <v>2</v>
      </c>
      <c r="J1078" t="s">
        <v>29</v>
      </c>
      <c r="K1078" s="5">
        <v>0.11</v>
      </c>
      <c r="L1078" s="5">
        <v>0.11</v>
      </c>
      <c r="M1078" s="6">
        <v>0.03</v>
      </c>
      <c r="N1078">
        <v>3206.4</v>
      </c>
      <c r="O1078">
        <v>2203</v>
      </c>
      <c r="P1078" t="s">
        <v>33</v>
      </c>
      <c r="Q1078" t="s">
        <v>34</v>
      </c>
      <c r="R1078">
        <v>11</v>
      </c>
      <c r="S1078">
        <v>4</v>
      </c>
      <c r="T1078" t="s">
        <v>40</v>
      </c>
      <c r="U1078">
        <v>3</v>
      </c>
      <c r="V1078">
        <v>4</v>
      </c>
      <c r="W1078" t="s">
        <v>41</v>
      </c>
      <c r="X1078">
        <v>3</v>
      </c>
      <c r="Y1078">
        <v>20</v>
      </c>
      <c r="Z1078">
        <v>4</v>
      </c>
      <c r="AA1078">
        <v>1</v>
      </c>
      <c r="AB1078">
        <v>26</v>
      </c>
      <c r="AC1078">
        <v>9</v>
      </c>
    </row>
    <row r="1079" spans="1:29" x14ac:dyDescent="0.35">
      <c r="A1079">
        <v>29</v>
      </c>
      <c r="B1079" t="s">
        <v>25</v>
      </c>
      <c r="C1079" t="s">
        <v>36</v>
      </c>
      <c r="D1079" s="4">
        <v>2362</v>
      </c>
      <c r="E1079">
        <v>9</v>
      </c>
      <c r="F1079">
        <v>1</v>
      </c>
      <c r="G1079">
        <v>1</v>
      </c>
      <c r="H1079" t="s">
        <v>32</v>
      </c>
      <c r="I1079">
        <v>1</v>
      </c>
      <c r="J1079" t="s">
        <v>35</v>
      </c>
      <c r="K1079" s="5">
        <v>0.08</v>
      </c>
      <c r="L1079" s="5">
        <v>0.11</v>
      </c>
      <c r="M1079" s="6">
        <v>2.0000000000000004E-2</v>
      </c>
      <c r="N1079">
        <v>472.40000000000003</v>
      </c>
      <c r="O1079">
        <v>2922</v>
      </c>
      <c r="P1079" t="s">
        <v>26</v>
      </c>
      <c r="Q1079" t="s">
        <v>34</v>
      </c>
      <c r="R1079">
        <v>1</v>
      </c>
      <c r="S1079">
        <v>4</v>
      </c>
      <c r="T1079" t="s">
        <v>49</v>
      </c>
      <c r="U1079">
        <v>2</v>
      </c>
      <c r="V1079">
        <v>1</v>
      </c>
      <c r="W1079" t="s">
        <v>31</v>
      </c>
      <c r="X1079">
        <v>6</v>
      </c>
      <c r="Y1079">
        <v>13</v>
      </c>
      <c r="Z1079">
        <v>3</v>
      </c>
      <c r="AA1079">
        <v>3</v>
      </c>
      <c r="AB1079">
        <v>11</v>
      </c>
      <c r="AC1079">
        <v>7</v>
      </c>
    </row>
    <row r="1080" spans="1:29" x14ac:dyDescent="0.35">
      <c r="A1080">
        <v>44</v>
      </c>
      <c r="B1080" t="s">
        <v>32</v>
      </c>
      <c r="C1080" t="s">
        <v>63</v>
      </c>
      <c r="D1080" s="4">
        <v>16328</v>
      </c>
      <c r="E1080">
        <v>20</v>
      </c>
      <c r="F1080">
        <v>1</v>
      </c>
      <c r="G1080">
        <v>4</v>
      </c>
      <c r="H1080" t="s">
        <v>32</v>
      </c>
      <c r="I1080">
        <v>4</v>
      </c>
      <c r="J1080" t="s">
        <v>35</v>
      </c>
      <c r="K1080" s="5">
        <v>0.13</v>
      </c>
      <c r="L1080" s="5">
        <v>0.11</v>
      </c>
      <c r="M1080" s="6">
        <v>9.999999999999995E-3</v>
      </c>
      <c r="N1080">
        <v>3265.6000000000004</v>
      </c>
      <c r="O1080">
        <v>4393</v>
      </c>
      <c r="P1080" t="s">
        <v>26</v>
      </c>
      <c r="Q1080" t="s">
        <v>34</v>
      </c>
      <c r="R1080">
        <v>28</v>
      </c>
      <c r="S1080">
        <v>3</v>
      </c>
      <c r="T1080" t="s">
        <v>28</v>
      </c>
      <c r="U1080">
        <v>3</v>
      </c>
      <c r="V1080">
        <v>4</v>
      </c>
      <c r="W1080" t="s">
        <v>37</v>
      </c>
      <c r="X1080">
        <v>3</v>
      </c>
      <c r="Y1080">
        <v>13</v>
      </c>
      <c r="Z1080">
        <v>3</v>
      </c>
      <c r="AA1080">
        <v>3</v>
      </c>
      <c r="AB1080">
        <v>24</v>
      </c>
      <c r="AC1080">
        <v>6</v>
      </c>
    </row>
    <row r="1081" spans="1:29" x14ac:dyDescent="0.35">
      <c r="A1081">
        <v>39</v>
      </c>
      <c r="B1081" t="s">
        <v>32</v>
      </c>
      <c r="C1081" t="s">
        <v>42</v>
      </c>
      <c r="D1081" s="4">
        <v>8376</v>
      </c>
      <c r="E1081">
        <v>2</v>
      </c>
      <c r="F1081">
        <v>2</v>
      </c>
      <c r="G1081">
        <v>3</v>
      </c>
      <c r="H1081" t="s">
        <v>32</v>
      </c>
      <c r="I1081">
        <v>2</v>
      </c>
      <c r="J1081" t="s">
        <v>29</v>
      </c>
      <c r="K1081" s="5">
        <v>0.08</v>
      </c>
      <c r="L1081" s="5">
        <v>0.11</v>
      </c>
      <c r="M1081" s="6">
        <v>6.0000000000000012E-2</v>
      </c>
      <c r="N1081">
        <v>1675.2</v>
      </c>
      <c r="O1081">
        <v>2648</v>
      </c>
      <c r="P1081" t="s">
        <v>26</v>
      </c>
      <c r="Q1081" t="s">
        <v>34</v>
      </c>
      <c r="R1081">
        <v>6</v>
      </c>
      <c r="S1081">
        <v>3</v>
      </c>
      <c r="T1081" t="s">
        <v>28</v>
      </c>
      <c r="U1081">
        <v>3</v>
      </c>
      <c r="V1081">
        <v>3</v>
      </c>
      <c r="W1081" t="s">
        <v>31</v>
      </c>
      <c r="X1081">
        <v>4</v>
      </c>
      <c r="Y1081">
        <v>18</v>
      </c>
      <c r="Z1081">
        <v>3</v>
      </c>
      <c r="AA1081">
        <v>4</v>
      </c>
      <c r="AB1081">
        <v>9</v>
      </c>
      <c r="AC1081">
        <v>0</v>
      </c>
    </row>
    <row r="1082" spans="1:29" x14ac:dyDescent="0.35">
      <c r="A1082">
        <v>46</v>
      </c>
      <c r="B1082" t="s">
        <v>32</v>
      </c>
      <c r="C1082" t="s">
        <v>62</v>
      </c>
      <c r="D1082" s="4">
        <v>16606</v>
      </c>
      <c r="E1082">
        <v>13</v>
      </c>
      <c r="F1082">
        <v>2</v>
      </c>
      <c r="G1082">
        <v>4</v>
      </c>
      <c r="H1082" t="s">
        <v>32</v>
      </c>
      <c r="I1082">
        <v>3</v>
      </c>
      <c r="J1082" t="s">
        <v>29</v>
      </c>
      <c r="K1082" s="5">
        <v>0.13</v>
      </c>
      <c r="L1082" s="5">
        <v>0.1</v>
      </c>
      <c r="M1082" s="6">
        <v>-2.0000000000000004E-2</v>
      </c>
      <c r="N1082">
        <v>3321.2000000000003</v>
      </c>
      <c r="O1082">
        <v>2187</v>
      </c>
      <c r="P1082" t="s">
        <v>26</v>
      </c>
      <c r="Q1082" t="s">
        <v>27</v>
      </c>
      <c r="R1082">
        <v>3</v>
      </c>
      <c r="S1082">
        <v>3</v>
      </c>
      <c r="T1082" t="s">
        <v>28</v>
      </c>
      <c r="U1082">
        <v>3</v>
      </c>
      <c r="V1082">
        <v>4</v>
      </c>
      <c r="W1082" t="s">
        <v>37</v>
      </c>
      <c r="X1082">
        <v>8</v>
      </c>
      <c r="Y1082">
        <v>12</v>
      </c>
      <c r="Z1082">
        <v>3</v>
      </c>
      <c r="AA1082">
        <v>4</v>
      </c>
      <c r="AB1082">
        <v>23</v>
      </c>
      <c r="AC1082">
        <v>12</v>
      </c>
    </row>
    <row r="1083" spans="1:29" x14ac:dyDescent="0.35">
      <c r="A1083">
        <v>35</v>
      </c>
      <c r="B1083" t="s">
        <v>32</v>
      </c>
      <c r="C1083" t="s">
        <v>43</v>
      </c>
      <c r="D1083" s="4">
        <v>8606</v>
      </c>
      <c r="E1083">
        <v>11</v>
      </c>
      <c r="F1083">
        <v>2</v>
      </c>
      <c r="G1083">
        <v>1</v>
      </c>
      <c r="H1083" t="s">
        <v>32</v>
      </c>
      <c r="I1083">
        <v>4</v>
      </c>
      <c r="J1083" t="s">
        <v>29</v>
      </c>
      <c r="K1083" s="5">
        <v>0.13</v>
      </c>
      <c r="L1083" s="5">
        <v>7.0000000000000007E-2</v>
      </c>
      <c r="M1083" s="6">
        <v>-9.999999999999995E-3</v>
      </c>
      <c r="N1083">
        <v>1721.2</v>
      </c>
      <c r="O1083">
        <v>2086</v>
      </c>
      <c r="P1083" t="s">
        <v>26</v>
      </c>
      <c r="Q1083" t="s">
        <v>34</v>
      </c>
      <c r="R1083">
        <v>16</v>
      </c>
      <c r="S1083">
        <v>3</v>
      </c>
      <c r="T1083" t="s">
        <v>28</v>
      </c>
      <c r="U1083">
        <v>2</v>
      </c>
      <c r="V1083">
        <v>3</v>
      </c>
      <c r="W1083" t="s">
        <v>31</v>
      </c>
      <c r="X1083">
        <v>1</v>
      </c>
      <c r="Y1083">
        <v>19</v>
      </c>
      <c r="Z1083">
        <v>3</v>
      </c>
      <c r="AA1083">
        <v>4</v>
      </c>
      <c r="AB1083">
        <v>11</v>
      </c>
      <c r="AC1083">
        <v>8</v>
      </c>
    </row>
    <row r="1084" spans="1:29" x14ac:dyDescent="0.35">
      <c r="A1084">
        <v>23</v>
      </c>
      <c r="B1084" t="s">
        <v>32</v>
      </c>
      <c r="C1084" t="s">
        <v>39</v>
      </c>
      <c r="D1084" s="4">
        <v>2272</v>
      </c>
      <c r="E1084">
        <v>4</v>
      </c>
      <c r="F1084">
        <v>3</v>
      </c>
      <c r="G1084">
        <v>3</v>
      </c>
      <c r="H1084" t="s">
        <v>32</v>
      </c>
      <c r="I1084">
        <v>1</v>
      </c>
      <c r="J1084" t="s">
        <v>35</v>
      </c>
      <c r="K1084" s="5">
        <v>0.13</v>
      </c>
      <c r="L1084" s="5">
        <v>0.09</v>
      </c>
      <c r="M1084" s="6">
        <v>0.03</v>
      </c>
      <c r="N1084">
        <v>454.40000000000003</v>
      </c>
      <c r="O1084">
        <v>2467</v>
      </c>
      <c r="P1084" t="s">
        <v>26</v>
      </c>
      <c r="Q1084" t="s">
        <v>34</v>
      </c>
      <c r="R1084">
        <v>20</v>
      </c>
      <c r="S1084">
        <v>1</v>
      </c>
      <c r="T1084" t="s">
        <v>28</v>
      </c>
      <c r="U1084">
        <v>3</v>
      </c>
      <c r="V1084">
        <v>2</v>
      </c>
      <c r="W1084" t="s">
        <v>31</v>
      </c>
      <c r="X1084">
        <v>0</v>
      </c>
      <c r="Y1084">
        <v>14</v>
      </c>
      <c r="Z1084">
        <v>3</v>
      </c>
      <c r="AA1084">
        <v>2</v>
      </c>
      <c r="AB1084">
        <v>5</v>
      </c>
      <c r="AC1084">
        <v>3</v>
      </c>
    </row>
    <row r="1085" spans="1:29" x14ac:dyDescent="0.35">
      <c r="A1085">
        <v>40</v>
      </c>
      <c r="B1085" t="s">
        <v>25</v>
      </c>
      <c r="C1085" t="s">
        <v>39</v>
      </c>
      <c r="D1085" s="4">
        <v>2018</v>
      </c>
      <c r="E1085">
        <v>5</v>
      </c>
      <c r="F1085">
        <v>1</v>
      </c>
      <c r="G1085">
        <v>1</v>
      </c>
      <c r="H1085" t="s">
        <v>32</v>
      </c>
      <c r="I1085">
        <v>4</v>
      </c>
      <c r="J1085" t="s">
        <v>35</v>
      </c>
      <c r="K1085" s="5">
        <v>0.09</v>
      </c>
      <c r="L1085" s="5">
        <v>0.09</v>
      </c>
      <c r="M1085" s="6">
        <v>0.03</v>
      </c>
      <c r="N1085">
        <v>403.6</v>
      </c>
      <c r="O1085">
        <v>2091</v>
      </c>
      <c r="P1085" t="s">
        <v>26</v>
      </c>
      <c r="Q1085" t="s">
        <v>34</v>
      </c>
      <c r="R1085">
        <v>9</v>
      </c>
      <c r="S1085">
        <v>4</v>
      </c>
      <c r="T1085" t="s">
        <v>28</v>
      </c>
      <c r="U1085">
        <v>3</v>
      </c>
      <c r="V1085">
        <v>1</v>
      </c>
      <c r="W1085" t="s">
        <v>31</v>
      </c>
      <c r="X1085">
        <v>3</v>
      </c>
      <c r="Y1085">
        <v>14</v>
      </c>
      <c r="Z1085">
        <v>3</v>
      </c>
      <c r="AA1085">
        <v>2</v>
      </c>
      <c r="AB1085">
        <v>15</v>
      </c>
      <c r="AC1085">
        <v>4</v>
      </c>
    </row>
    <row r="1086" spans="1:29" x14ac:dyDescent="0.35">
      <c r="A1086">
        <v>34</v>
      </c>
      <c r="B1086" t="s">
        <v>32</v>
      </c>
      <c r="C1086" t="s">
        <v>27</v>
      </c>
      <c r="D1086" s="4">
        <v>7083</v>
      </c>
      <c r="E1086">
        <v>10</v>
      </c>
      <c r="F1086">
        <v>3</v>
      </c>
      <c r="G1086">
        <v>3</v>
      </c>
      <c r="H1086" t="s">
        <v>25</v>
      </c>
      <c r="I1086">
        <v>4</v>
      </c>
      <c r="J1086" t="s">
        <v>35</v>
      </c>
      <c r="K1086" s="5">
        <v>0.15</v>
      </c>
      <c r="L1086" s="5">
        <v>7.0000000000000007E-2</v>
      </c>
      <c r="M1086" s="6">
        <v>-9.999999999999995E-3</v>
      </c>
      <c r="N1086">
        <v>1416.6000000000001</v>
      </c>
      <c r="O1086">
        <v>1043</v>
      </c>
      <c r="P1086" t="s">
        <v>26</v>
      </c>
      <c r="Q1086" t="s">
        <v>27</v>
      </c>
      <c r="R1086">
        <v>1</v>
      </c>
      <c r="S1086">
        <v>3</v>
      </c>
      <c r="T1086" t="s">
        <v>49</v>
      </c>
      <c r="U1086">
        <v>2</v>
      </c>
      <c r="V1086">
        <v>3</v>
      </c>
      <c r="W1086" t="s">
        <v>37</v>
      </c>
      <c r="X1086">
        <v>1</v>
      </c>
      <c r="Y1086">
        <v>14</v>
      </c>
      <c r="Z1086">
        <v>3</v>
      </c>
      <c r="AA1086">
        <v>4</v>
      </c>
      <c r="AB1086">
        <v>10</v>
      </c>
      <c r="AC1086">
        <v>9</v>
      </c>
    </row>
    <row r="1087" spans="1:29" x14ac:dyDescent="0.35">
      <c r="A1087">
        <v>31</v>
      </c>
      <c r="B1087" t="s">
        <v>25</v>
      </c>
      <c r="C1087" t="s">
        <v>36</v>
      </c>
      <c r="D1087" s="4">
        <v>4084</v>
      </c>
      <c r="E1087">
        <v>7</v>
      </c>
      <c r="F1087">
        <v>3</v>
      </c>
      <c r="G1087">
        <v>1</v>
      </c>
      <c r="H1087" t="s">
        <v>32</v>
      </c>
      <c r="I1087">
        <v>4</v>
      </c>
      <c r="J1087" t="s">
        <v>29</v>
      </c>
      <c r="K1087" s="5">
        <v>0.14000000000000001</v>
      </c>
      <c r="L1087" s="5">
        <v>0.08</v>
      </c>
      <c r="M1087" s="6">
        <v>-1.0000000000000009E-2</v>
      </c>
      <c r="N1087">
        <v>816.80000000000007</v>
      </c>
      <c r="O1087">
        <v>3984</v>
      </c>
      <c r="P1087" t="s">
        <v>33</v>
      </c>
      <c r="Q1087" t="s">
        <v>34</v>
      </c>
      <c r="R1087">
        <v>3</v>
      </c>
      <c r="S1087">
        <v>3</v>
      </c>
      <c r="T1087" t="s">
        <v>28</v>
      </c>
      <c r="U1087">
        <v>3</v>
      </c>
      <c r="V1087">
        <v>1</v>
      </c>
      <c r="W1087" t="s">
        <v>31</v>
      </c>
      <c r="X1087">
        <v>1</v>
      </c>
      <c r="Y1087">
        <v>12</v>
      </c>
      <c r="Z1087">
        <v>3</v>
      </c>
      <c r="AA1087">
        <v>1</v>
      </c>
      <c r="AB1087">
        <v>7</v>
      </c>
      <c r="AC1087">
        <v>2</v>
      </c>
    </row>
    <row r="1088" spans="1:29" x14ac:dyDescent="0.35">
      <c r="A1088">
        <v>50</v>
      </c>
      <c r="B1088" t="s">
        <v>32</v>
      </c>
      <c r="C1088" t="s">
        <v>63</v>
      </c>
      <c r="D1088" s="4">
        <v>14411</v>
      </c>
      <c r="E1088">
        <v>32</v>
      </c>
      <c r="F1088">
        <v>4</v>
      </c>
      <c r="G1088">
        <v>3</v>
      </c>
      <c r="H1088" t="s">
        <v>25</v>
      </c>
      <c r="I1088">
        <v>3</v>
      </c>
      <c r="J1088" t="s">
        <v>35</v>
      </c>
      <c r="K1088" s="5">
        <v>0.1</v>
      </c>
      <c r="L1088" s="5">
        <v>0.09</v>
      </c>
      <c r="M1088" s="6">
        <v>9.999999999999995E-3</v>
      </c>
      <c r="N1088">
        <v>2882.2000000000003</v>
      </c>
      <c r="O1088">
        <v>3566</v>
      </c>
      <c r="P1088" t="s">
        <v>33</v>
      </c>
      <c r="Q1088" t="s">
        <v>34</v>
      </c>
      <c r="R1088">
        <v>22</v>
      </c>
      <c r="S1088">
        <v>5</v>
      </c>
      <c r="T1088" t="s">
        <v>40</v>
      </c>
      <c r="U1088">
        <v>1</v>
      </c>
      <c r="V1088">
        <v>4</v>
      </c>
      <c r="W1088" t="s">
        <v>31</v>
      </c>
      <c r="X1088">
        <v>1</v>
      </c>
      <c r="Y1088">
        <v>13</v>
      </c>
      <c r="Z1088">
        <v>3</v>
      </c>
      <c r="AA1088">
        <v>4</v>
      </c>
      <c r="AB1088">
        <v>32</v>
      </c>
      <c r="AC1088">
        <v>6</v>
      </c>
    </row>
    <row r="1089" spans="1:29" x14ac:dyDescent="0.35">
      <c r="A1089">
        <v>34</v>
      </c>
      <c r="B1089" t="s">
        <v>32</v>
      </c>
      <c r="C1089" t="s">
        <v>46</v>
      </c>
      <c r="D1089" s="4">
        <v>2308</v>
      </c>
      <c r="E1089">
        <v>11</v>
      </c>
      <c r="F1089">
        <v>3</v>
      </c>
      <c r="G1089">
        <v>3</v>
      </c>
      <c r="H1089" t="s">
        <v>25</v>
      </c>
      <c r="I1089">
        <v>2</v>
      </c>
      <c r="J1089" t="s">
        <v>35</v>
      </c>
      <c r="K1089" s="5">
        <v>0.15</v>
      </c>
      <c r="L1089" s="5">
        <v>0.08</v>
      </c>
      <c r="M1089" s="6">
        <v>4.9999999999999989E-2</v>
      </c>
      <c r="N1089">
        <v>461.6</v>
      </c>
      <c r="O1089">
        <v>3862</v>
      </c>
      <c r="P1089" t="s">
        <v>26</v>
      </c>
      <c r="Q1089" t="s">
        <v>27</v>
      </c>
      <c r="R1089">
        <v>7</v>
      </c>
      <c r="S1089">
        <v>2</v>
      </c>
      <c r="T1089" t="s">
        <v>49</v>
      </c>
      <c r="U1089">
        <v>3</v>
      </c>
      <c r="V1089">
        <v>1</v>
      </c>
      <c r="W1089" t="s">
        <v>37</v>
      </c>
      <c r="X1089">
        <v>0</v>
      </c>
      <c r="Y1089">
        <v>25</v>
      </c>
      <c r="Z1089">
        <v>4</v>
      </c>
      <c r="AA1089">
        <v>2</v>
      </c>
      <c r="AB1089">
        <v>12</v>
      </c>
      <c r="AC1089">
        <v>10</v>
      </c>
    </row>
    <row r="1090" spans="1:29" x14ac:dyDescent="0.35">
      <c r="A1090">
        <v>42</v>
      </c>
      <c r="B1090" t="s">
        <v>32</v>
      </c>
      <c r="C1090" t="s">
        <v>39</v>
      </c>
      <c r="D1090" s="4">
        <v>4841</v>
      </c>
      <c r="E1090">
        <v>1</v>
      </c>
      <c r="F1090">
        <v>2</v>
      </c>
      <c r="G1090">
        <v>3</v>
      </c>
      <c r="H1090" t="s">
        <v>32</v>
      </c>
      <c r="I1090">
        <v>3</v>
      </c>
      <c r="J1090" t="s">
        <v>35</v>
      </c>
      <c r="K1090" s="5">
        <v>0.14000000000000001</v>
      </c>
      <c r="L1090" s="5">
        <v>0.08</v>
      </c>
      <c r="M1090" s="6">
        <v>0</v>
      </c>
      <c r="N1090">
        <v>968.2</v>
      </c>
      <c r="O1090">
        <v>4390</v>
      </c>
      <c r="P1090" t="s">
        <v>26</v>
      </c>
      <c r="Q1090" t="s">
        <v>34</v>
      </c>
      <c r="R1090">
        <v>2</v>
      </c>
      <c r="S1090">
        <v>3</v>
      </c>
      <c r="T1090" t="s">
        <v>40</v>
      </c>
      <c r="U1090">
        <v>2</v>
      </c>
      <c r="V1090">
        <v>1</v>
      </c>
      <c r="W1090" t="s">
        <v>37</v>
      </c>
      <c r="X1090">
        <v>4</v>
      </c>
      <c r="Y1090">
        <v>14</v>
      </c>
      <c r="Z1090">
        <v>3</v>
      </c>
      <c r="AA1090">
        <v>2</v>
      </c>
      <c r="AB1090">
        <v>4</v>
      </c>
      <c r="AC1090">
        <v>0</v>
      </c>
    </row>
    <row r="1091" spans="1:29" x14ac:dyDescent="0.35">
      <c r="A1091">
        <v>37</v>
      </c>
      <c r="B1091" t="s">
        <v>32</v>
      </c>
      <c r="C1091" t="s">
        <v>36</v>
      </c>
      <c r="D1091" s="4">
        <v>4285</v>
      </c>
      <c r="E1091">
        <v>10</v>
      </c>
      <c r="F1091">
        <v>4</v>
      </c>
      <c r="G1091">
        <v>3</v>
      </c>
      <c r="H1091" t="s">
        <v>32</v>
      </c>
      <c r="I1091">
        <v>1</v>
      </c>
      <c r="J1091" t="s">
        <v>35</v>
      </c>
      <c r="K1091" s="5">
        <v>0.15</v>
      </c>
      <c r="L1091" s="5">
        <v>0.09</v>
      </c>
      <c r="M1091" s="6">
        <v>3.0000000000000013E-2</v>
      </c>
      <c r="N1091">
        <v>857</v>
      </c>
      <c r="O1091">
        <v>866</v>
      </c>
      <c r="P1091" t="s">
        <v>26</v>
      </c>
      <c r="Q1091" t="s">
        <v>34</v>
      </c>
      <c r="R1091">
        <v>13</v>
      </c>
      <c r="S1091">
        <v>3</v>
      </c>
      <c r="T1091" t="s">
        <v>40</v>
      </c>
      <c r="U1091">
        <v>3</v>
      </c>
      <c r="V1091">
        <v>2</v>
      </c>
      <c r="W1091" t="s">
        <v>37</v>
      </c>
      <c r="X1091">
        <v>1</v>
      </c>
      <c r="Y1091">
        <v>17</v>
      </c>
      <c r="Z1091">
        <v>3</v>
      </c>
      <c r="AA1091">
        <v>1</v>
      </c>
      <c r="AB1091">
        <v>10</v>
      </c>
      <c r="AC1091">
        <v>8</v>
      </c>
    </row>
    <row r="1092" spans="1:29" x14ac:dyDescent="0.35">
      <c r="A1092">
        <v>29</v>
      </c>
      <c r="B1092" t="s">
        <v>32</v>
      </c>
      <c r="C1092" t="s">
        <v>43</v>
      </c>
      <c r="D1092" s="4">
        <v>9715</v>
      </c>
      <c r="E1092">
        <v>7</v>
      </c>
      <c r="F1092">
        <v>1</v>
      </c>
      <c r="G1092">
        <v>3</v>
      </c>
      <c r="H1092" t="s">
        <v>32</v>
      </c>
      <c r="I1092">
        <v>3</v>
      </c>
      <c r="J1092" t="s">
        <v>29</v>
      </c>
      <c r="K1092" s="5">
        <v>0.09</v>
      </c>
      <c r="L1092" s="5">
        <v>0.11</v>
      </c>
      <c r="M1092" s="6">
        <v>3.0000000000000013E-2</v>
      </c>
      <c r="N1092">
        <v>1943</v>
      </c>
      <c r="O1092">
        <v>1958</v>
      </c>
      <c r="P1092" t="s">
        <v>26</v>
      </c>
      <c r="Q1092" t="s">
        <v>34</v>
      </c>
      <c r="R1092">
        <v>8</v>
      </c>
      <c r="S1092">
        <v>1</v>
      </c>
      <c r="T1092" t="s">
        <v>38</v>
      </c>
      <c r="U1092">
        <v>1</v>
      </c>
      <c r="V1092">
        <v>2</v>
      </c>
      <c r="W1092" t="s">
        <v>37</v>
      </c>
      <c r="X1092">
        <v>3</v>
      </c>
      <c r="Y1092">
        <v>13</v>
      </c>
      <c r="Z1092">
        <v>3</v>
      </c>
      <c r="AA1092">
        <v>3</v>
      </c>
      <c r="AB1092">
        <v>9</v>
      </c>
      <c r="AC1092">
        <v>7</v>
      </c>
    </row>
    <row r="1093" spans="1:29" x14ac:dyDescent="0.35">
      <c r="A1093">
        <v>33</v>
      </c>
      <c r="B1093" t="s">
        <v>32</v>
      </c>
      <c r="C1093" t="s">
        <v>42</v>
      </c>
      <c r="D1093" s="4">
        <v>4320</v>
      </c>
      <c r="E1093">
        <v>5</v>
      </c>
      <c r="F1093">
        <v>2</v>
      </c>
      <c r="G1093">
        <v>3</v>
      </c>
      <c r="H1093" t="s">
        <v>32</v>
      </c>
      <c r="I1093">
        <v>4</v>
      </c>
      <c r="J1093" t="s">
        <v>35</v>
      </c>
      <c r="K1093" s="5">
        <v>0.12</v>
      </c>
      <c r="L1093" s="5">
        <v>0.1</v>
      </c>
      <c r="M1093" s="6">
        <v>0</v>
      </c>
      <c r="N1093">
        <v>864</v>
      </c>
      <c r="O1093">
        <v>3430</v>
      </c>
      <c r="P1093" t="s">
        <v>26</v>
      </c>
      <c r="Q1093" t="s">
        <v>34</v>
      </c>
      <c r="R1093">
        <v>25</v>
      </c>
      <c r="S1093">
        <v>3</v>
      </c>
      <c r="T1093" t="s">
        <v>28</v>
      </c>
      <c r="U1093">
        <v>2</v>
      </c>
      <c r="V1093">
        <v>2</v>
      </c>
      <c r="W1093" t="s">
        <v>31</v>
      </c>
      <c r="X1093">
        <v>1</v>
      </c>
      <c r="Y1093">
        <v>13</v>
      </c>
      <c r="Z1093">
        <v>3</v>
      </c>
      <c r="AA1093">
        <v>4</v>
      </c>
      <c r="AB1093">
        <v>5</v>
      </c>
      <c r="AC1093">
        <v>3</v>
      </c>
    </row>
    <row r="1094" spans="1:29" x14ac:dyDescent="0.35">
      <c r="A1094">
        <v>45</v>
      </c>
      <c r="B1094" t="s">
        <v>32</v>
      </c>
      <c r="C1094" t="s">
        <v>36</v>
      </c>
      <c r="D1094" s="4">
        <v>2132</v>
      </c>
      <c r="E1094">
        <v>5</v>
      </c>
      <c r="F1094">
        <v>4</v>
      </c>
      <c r="G1094">
        <v>3</v>
      </c>
      <c r="H1094" t="s">
        <v>32</v>
      </c>
      <c r="I1094">
        <v>4</v>
      </c>
      <c r="J1094" t="s">
        <v>35</v>
      </c>
      <c r="K1094" s="5">
        <v>0.12</v>
      </c>
      <c r="L1094" s="5">
        <v>0.1</v>
      </c>
      <c r="M1094" s="6">
        <v>1.0000000000000009E-2</v>
      </c>
      <c r="N1094">
        <v>426.40000000000003</v>
      </c>
      <c r="O1094">
        <v>3498</v>
      </c>
      <c r="P1094" t="s">
        <v>26</v>
      </c>
      <c r="Q1094" t="s">
        <v>34</v>
      </c>
      <c r="R1094">
        <v>28</v>
      </c>
      <c r="S1094">
        <v>3</v>
      </c>
      <c r="T1094" t="s">
        <v>49</v>
      </c>
      <c r="U1094">
        <v>3</v>
      </c>
      <c r="V1094">
        <v>1</v>
      </c>
      <c r="W1094" t="s">
        <v>37</v>
      </c>
      <c r="X1094">
        <v>4</v>
      </c>
      <c r="Y1094">
        <v>20</v>
      </c>
      <c r="Z1094">
        <v>4</v>
      </c>
      <c r="AA1094">
        <v>4</v>
      </c>
      <c r="AB1094">
        <v>8</v>
      </c>
      <c r="AC1094">
        <v>4</v>
      </c>
    </row>
    <row r="1095" spans="1:29" x14ac:dyDescent="0.35">
      <c r="A1095">
        <v>42</v>
      </c>
      <c r="B1095" t="s">
        <v>32</v>
      </c>
      <c r="C1095" t="s">
        <v>43</v>
      </c>
      <c r="D1095" s="4">
        <v>10124</v>
      </c>
      <c r="E1095">
        <v>20</v>
      </c>
      <c r="F1095">
        <v>4</v>
      </c>
      <c r="G1095">
        <v>1</v>
      </c>
      <c r="H1095" t="s">
        <v>25</v>
      </c>
      <c r="I1095">
        <v>4</v>
      </c>
      <c r="J1095" t="s">
        <v>35</v>
      </c>
      <c r="K1095" s="5">
        <v>0.12</v>
      </c>
      <c r="L1095" s="5">
        <v>0.09</v>
      </c>
      <c r="M1095" s="6">
        <v>5.0000000000000017E-2</v>
      </c>
      <c r="N1095">
        <v>2024.8000000000002</v>
      </c>
      <c r="O1095">
        <v>3611</v>
      </c>
      <c r="P1095" t="s">
        <v>33</v>
      </c>
      <c r="Q1095" t="s">
        <v>34</v>
      </c>
      <c r="R1095">
        <v>2</v>
      </c>
      <c r="S1095">
        <v>3</v>
      </c>
      <c r="T1095" t="s">
        <v>28</v>
      </c>
      <c r="U1095">
        <v>3</v>
      </c>
      <c r="V1095">
        <v>3</v>
      </c>
      <c r="W1095" t="s">
        <v>37</v>
      </c>
      <c r="X1095">
        <v>2</v>
      </c>
      <c r="Y1095">
        <v>14</v>
      </c>
      <c r="Z1095">
        <v>3</v>
      </c>
      <c r="AA1095">
        <v>3</v>
      </c>
      <c r="AB1095">
        <v>24</v>
      </c>
      <c r="AC1095">
        <v>8</v>
      </c>
    </row>
    <row r="1096" spans="1:29" x14ac:dyDescent="0.35">
      <c r="A1096">
        <v>40</v>
      </c>
      <c r="B1096" t="s">
        <v>32</v>
      </c>
      <c r="C1096" t="s">
        <v>27</v>
      </c>
      <c r="D1096" s="4">
        <v>5473</v>
      </c>
      <c r="E1096">
        <v>8</v>
      </c>
      <c r="F1096">
        <v>1</v>
      </c>
      <c r="G1096">
        <v>4</v>
      </c>
      <c r="H1096" t="s">
        <v>32</v>
      </c>
      <c r="I1096">
        <v>1</v>
      </c>
      <c r="J1096" t="s">
        <v>35</v>
      </c>
      <c r="K1096" s="5">
        <v>0.15</v>
      </c>
      <c r="L1096" s="5">
        <v>0.1</v>
      </c>
      <c r="M1096" s="6">
        <v>-9.999999999999995E-3</v>
      </c>
      <c r="N1096">
        <v>1094.6000000000001</v>
      </c>
      <c r="O1096">
        <v>2943</v>
      </c>
      <c r="P1096" t="s">
        <v>26</v>
      </c>
      <c r="Q1096" t="s">
        <v>27</v>
      </c>
      <c r="R1096">
        <v>9</v>
      </c>
      <c r="S1096">
        <v>2</v>
      </c>
      <c r="T1096" t="s">
        <v>40</v>
      </c>
      <c r="U1096">
        <v>3</v>
      </c>
      <c r="V1096">
        <v>2</v>
      </c>
      <c r="W1096" t="s">
        <v>37</v>
      </c>
      <c r="X1096">
        <v>0</v>
      </c>
      <c r="Y1096">
        <v>12</v>
      </c>
      <c r="Z1096">
        <v>3</v>
      </c>
      <c r="AA1096">
        <v>4</v>
      </c>
      <c r="AB1096">
        <v>9</v>
      </c>
      <c r="AC1096">
        <v>4</v>
      </c>
    </row>
    <row r="1097" spans="1:29" x14ac:dyDescent="0.35">
      <c r="A1097">
        <v>33</v>
      </c>
      <c r="B1097" t="s">
        <v>32</v>
      </c>
      <c r="C1097" t="s">
        <v>39</v>
      </c>
      <c r="D1097" s="4">
        <v>5207</v>
      </c>
      <c r="E1097">
        <v>15</v>
      </c>
      <c r="F1097">
        <v>3</v>
      </c>
      <c r="G1097">
        <v>3</v>
      </c>
      <c r="H1097" t="s">
        <v>25</v>
      </c>
      <c r="I1097">
        <v>2</v>
      </c>
      <c r="J1097" t="s">
        <v>35</v>
      </c>
      <c r="K1097" s="5">
        <v>0.12</v>
      </c>
      <c r="L1097" s="5">
        <v>0.1</v>
      </c>
      <c r="M1097" s="6">
        <v>0</v>
      </c>
      <c r="N1097">
        <v>1041.4000000000001</v>
      </c>
      <c r="O1097">
        <v>1721</v>
      </c>
      <c r="P1097" t="s">
        <v>26</v>
      </c>
      <c r="Q1097" t="s">
        <v>34</v>
      </c>
      <c r="R1097">
        <v>28</v>
      </c>
      <c r="S1097">
        <v>4</v>
      </c>
      <c r="T1097" t="s">
        <v>28</v>
      </c>
      <c r="U1097">
        <v>3</v>
      </c>
      <c r="V1097">
        <v>2</v>
      </c>
      <c r="W1097" t="s">
        <v>37</v>
      </c>
      <c r="X1097">
        <v>1</v>
      </c>
      <c r="Y1097">
        <v>12</v>
      </c>
      <c r="Z1097">
        <v>3</v>
      </c>
      <c r="AA1097">
        <v>2</v>
      </c>
      <c r="AB1097">
        <v>15</v>
      </c>
      <c r="AC1097">
        <v>14</v>
      </c>
    </row>
    <row r="1098" spans="1:29" x14ac:dyDescent="0.35">
      <c r="A1098">
        <v>40</v>
      </c>
      <c r="B1098" t="s">
        <v>32</v>
      </c>
      <c r="C1098" t="s">
        <v>62</v>
      </c>
      <c r="D1098" s="4">
        <v>16437</v>
      </c>
      <c r="E1098">
        <v>21</v>
      </c>
      <c r="F1098">
        <v>4</v>
      </c>
      <c r="G1098">
        <v>3</v>
      </c>
      <c r="H1098" t="s">
        <v>25</v>
      </c>
      <c r="I1098">
        <v>3</v>
      </c>
      <c r="J1098" t="s">
        <v>35</v>
      </c>
      <c r="K1098" s="5">
        <v>0.15</v>
      </c>
      <c r="L1098" s="5">
        <v>0.1</v>
      </c>
      <c r="M1098" s="6">
        <v>4.0000000000000008E-2</v>
      </c>
      <c r="N1098">
        <v>3287.4</v>
      </c>
      <c r="O1098">
        <v>2392</v>
      </c>
      <c r="P1098" t="s">
        <v>26</v>
      </c>
      <c r="Q1098" t="s">
        <v>50</v>
      </c>
      <c r="R1098">
        <v>6</v>
      </c>
      <c r="S1098">
        <v>2</v>
      </c>
      <c r="T1098" t="s">
        <v>40</v>
      </c>
      <c r="U1098">
        <v>3</v>
      </c>
      <c r="V1098">
        <v>4</v>
      </c>
      <c r="W1098" t="s">
        <v>31</v>
      </c>
      <c r="X1098">
        <v>1</v>
      </c>
      <c r="Y1098">
        <v>21</v>
      </c>
      <c r="Z1098">
        <v>4</v>
      </c>
      <c r="AA1098">
        <v>4</v>
      </c>
      <c r="AB1098">
        <v>21</v>
      </c>
      <c r="AC1098">
        <v>7</v>
      </c>
    </row>
    <row r="1099" spans="1:29" x14ac:dyDescent="0.35">
      <c r="A1099">
        <v>24</v>
      </c>
      <c r="B1099" t="s">
        <v>32</v>
      </c>
      <c r="C1099" t="s">
        <v>39</v>
      </c>
      <c r="D1099" s="4">
        <v>2296</v>
      </c>
      <c r="E1099">
        <v>1</v>
      </c>
      <c r="F1099">
        <v>1</v>
      </c>
      <c r="G1099">
        <v>3</v>
      </c>
      <c r="H1099" t="s">
        <v>32</v>
      </c>
      <c r="I1099">
        <v>3</v>
      </c>
      <c r="J1099" t="s">
        <v>35</v>
      </c>
      <c r="K1099" s="5">
        <v>0.15</v>
      </c>
      <c r="L1099" s="5">
        <v>0.1</v>
      </c>
      <c r="M1099" s="6">
        <v>0.03</v>
      </c>
      <c r="N1099">
        <v>459.20000000000005</v>
      </c>
      <c r="O1099">
        <v>4948</v>
      </c>
      <c r="P1099" t="s">
        <v>26</v>
      </c>
      <c r="Q1099" t="s">
        <v>34</v>
      </c>
      <c r="R1099">
        <v>21</v>
      </c>
      <c r="S1099">
        <v>2</v>
      </c>
      <c r="T1099" t="s">
        <v>49</v>
      </c>
      <c r="U1099">
        <v>2</v>
      </c>
      <c r="V1099">
        <v>1</v>
      </c>
      <c r="W1099" t="s">
        <v>41</v>
      </c>
      <c r="X1099">
        <v>0</v>
      </c>
      <c r="Y1099">
        <v>14</v>
      </c>
      <c r="Z1099">
        <v>3</v>
      </c>
      <c r="AA1099">
        <v>2</v>
      </c>
      <c r="AB1099">
        <v>2</v>
      </c>
      <c r="AC1099">
        <v>1</v>
      </c>
    </row>
    <row r="1100" spans="1:29" x14ac:dyDescent="0.35">
      <c r="A1100">
        <v>40</v>
      </c>
      <c r="B1100" t="s">
        <v>32</v>
      </c>
      <c r="C1100" t="s">
        <v>43</v>
      </c>
      <c r="D1100" s="4">
        <v>4069</v>
      </c>
      <c r="E1100">
        <v>2</v>
      </c>
      <c r="F1100">
        <v>4</v>
      </c>
      <c r="G1100">
        <v>3</v>
      </c>
      <c r="H1100" t="s">
        <v>25</v>
      </c>
      <c r="I1100">
        <v>4</v>
      </c>
      <c r="J1100" t="s">
        <v>35</v>
      </c>
      <c r="K1100" s="5">
        <v>0.09</v>
      </c>
      <c r="L1100" s="5">
        <v>7.0000000000000007E-2</v>
      </c>
      <c r="M1100" s="6">
        <v>6.0000000000000012E-2</v>
      </c>
      <c r="N1100">
        <v>813.80000000000007</v>
      </c>
      <c r="O1100">
        <v>2634</v>
      </c>
      <c r="P1100" t="s">
        <v>44</v>
      </c>
      <c r="Q1100" t="s">
        <v>34</v>
      </c>
      <c r="R1100">
        <v>8</v>
      </c>
      <c r="S1100">
        <v>2</v>
      </c>
      <c r="T1100" t="s">
        <v>28</v>
      </c>
      <c r="U1100">
        <v>3</v>
      </c>
      <c r="V1100">
        <v>2</v>
      </c>
      <c r="W1100" t="s">
        <v>41</v>
      </c>
      <c r="X1100">
        <v>3</v>
      </c>
      <c r="Y1100">
        <v>18</v>
      </c>
      <c r="Z1100">
        <v>3</v>
      </c>
      <c r="AA1100">
        <v>3</v>
      </c>
      <c r="AB1100">
        <v>8</v>
      </c>
      <c r="AC1100">
        <v>2</v>
      </c>
    </row>
    <row r="1101" spans="1:29" x14ac:dyDescent="0.35">
      <c r="A1101">
        <v>45</v>
      </c>
      <c r="B1101" t="s">
        <v>32</v>
      </c>
      <c r="C1101" t="s">
        <v>43</v>
      </c>
      <c r="D1101" s="4">
        <v>7441</v>
      </c>
      <c r="E1101">
        <v>10</v>
      </c>
      <c r="F1101">
        <v>2</v>
      </c>
      <c r="G1101">
        <v>3</v>
      </c>
      <c r="H1101" t="s">
        <v>32</v>
      </c>
      <c r="I1101">
        <v>1</v>
      </c>
      <c r="J1101" t="s">
        <v>35</v>
      </c>
      <c r="K1101" s="5">
        <v>0.12</v>
      </c>
      <c r="L1101" s="5">
        <v>0.11</v>
      </c>
      <c r="M1101" s="6">
        <v>7.0000000000000007E-2</v>
      </c>
      <c r="N1101">
        <v>1488.2</v>
      </c>
      <c r="O1101">
        <v>2054</v>
      </c>
      <c r="P1101" t="s">
        <v>26</v>
      </c>
      <c r="Q1101" t="s">
        <v>34</v>
      </c>
      <c r="R1101">
        <v>1</v>
      </c>
      <c r="S1101">
        <v>4</v>
      </c>
      <c r="T1101" t="s">
        <v>49</v>
      </c>
      <c r="U1101">
        <v>3</v>
      </c>
      <c r="V1101">
        <v>3</v>
      </c>
      <c r="W1101" t="s">
        <v>41</v>
      </c>
      <c r="X1101">
        <v>1</v>
      </c>
      <c r="Y1101">
        <v>12</v>
      </c>
      <c r="Z1101">
        <v>3</v>
      </c>
      <c r="AA1101">
        <v>1</v>
      </c>
      <c r="AB1101">
        <v>10</v>
      </c>
      <c r="AC1101">
        <v>8</v>
      </c>
    </row>
    <row r="1102" spans="1:29" x14ac:dyDescent="0.35">
      <c r="A1102">
        <v>35</v>
      </c>
      <c r="B1102" t="s">
        <v>32</v>
      </c>
      <c r="C1102" t="s">
        <v>46</v>
      </c>
      <c r="D1102" s="4">
        <v>2430</v>
      </c>
      <c r="E1102">
        <v>5</v>
      </c>
      <c r="F1102">
        <v>3</v>
      </c>
      <c r="G1102">
        <v>3</v>
      </c>
      <c r="H1102" t="s">
        <v>32</v>
      </c>
      <c r="I1102">
        <v>2</v>
      </c>
      <c r="J1102" t="s">
        <v>29</v>
      </c>
      <c r="K1102" s="5">
        <v>0.12</v>
      </c>
      <c r="L1102" s="5">
        <v>0.09</v>
      </c>
      <c r="M1102" s="6">
        <v>1.0000000000000009E-2</v>
      </c>
      <c r="N1102">
        <v>486</v>
      </c>
      <c r="O1102">
        <v>2809</v>
      </c>
      <c r="P1102" t="s">
        <v>26</v>
      </c>
      <c r="Q1102" t="s">
        <v>27</v>
      </c>
      <c r="R1102">
        <v>28</v>
      </c>
      <c r="S1102">
        <v>4</v>
      </c>
      <c r="T1102" t="s">
        <v>28</v>
      </c>
      <c r="U1102">
        <v>2</v>
      </c>
      <c r="V1102">
        <v>1</v>
      </c>
      <c r="W1102" t="s">
        <v>37</v>
      </c>
      <c r="X1102">
        <v>0</v>
      </c>
      <c r="Y1102">
        <v>23</v>
      </c>
      <c r="Z1102">
        <v>4</v>
      </c>
      <c r="AA1102">
        <v>1</v>
      </c>
      <c r="AB1102">
        <v>6</v>
      </c>
      <c r="AC1102">
        <v>3</v>
      </c>
    </row>
    <row r="1103" spans="1:29" x14ac:dyDescent="0.35">
      <c r="A1103">
        <v>32</v>
      </c>
      <c r="B1103" t="s">
        <v>32</v>
      </c>
      <c r="C1103" t="s">
        <v>36</v>
      </c>
      <c r="D1103" s="4">
        <v>5878</v>
      </c>
      <c r="E1103">
        <v>7</v>
      </c>
      <c r="F1103">
        <v>2</v>
      </c>
      <c r="G1103">
        <v>3</v>
      </c>
      <c r="H1103" t="s">
        <v>32</v>
      </c>
      <c r="I1103">
        <v>4</v>
      </c>
      <c r="J1103" t="s">
        <v>29</v>
      </c>
      <c r="K1103" s="5">
        <v>0.08</v>
      </c>
      <c r="L1103" s="5">
        <v>0.08</v>
      </c>
      <c r="M1103" s="6">
        <v>-0.03</v>
      </c>
      <c r="N1103">
        <v>1175.6000000000001</v>
      </c>
      <c r="O1103">
        <v>1534</v>
      </c>
      <c r="P1103" t="s">
        <v>26</v>
      </c>
      <c r="Q1103" t="s">
        <v>34</v>
      </c>
      <c r="R1103">
        <v>5</v>
      </c>
      <c r="S1103">
        <v>2</v>
      </c>
      <c r="T1103" t="s">
        <v>28</v>
      </c>
      <c r="U1103">
        <v>2</v>
      </c>
      <c r="V1103">
        <v>2</v>
      </c>
      <c r="W1103" t="s">
        <v>37</v>
      </c>
      <c r="X1103">
        <v>3</v>
      </c>
      <c r="Y1103">
        <v>12</v>
      </c>
      <c r="Z1103">
        <v>3</v>
      </c>
      <c r="AA1103">
        <v>1</v>
      </c>
      <c r="AB1103">
        <v>12</v>
      </c>
      <c r="AC1103">
        <v>1</v>
      </c>
    </row>
    <row r="1104" spans="1:29" x14ac:dyDescent="0.35">
      <c r="A1104">
        <v>36</v>
      </c>
      <c r="B1104" t="s">
        <v>32</v>
      </c>
      <c r="C1104" t="s">
        <v>46</v>
      </c>
      <c r="D1104" s="4">
        <v>2644</v>
      </c>
      <c r="E1104">
        <v>3</v>
      </c>
      <c r="F1104">
        <v>4</v>
      </c>
      <c r="G1104">
        <v>2</v>
      </c>
      <c r="H1104" t="s">
        <v>25</v>
      </c>
      <c r="I1104">
        <v>3</v>
      </c>
      <c r="J1104" t="s">
        <v>35</v>
      </c>
      <c r="K1104" s="5">
        <v>0.08</v>
      </c>
      <c r="L1104" s="5">
        <v>0.08</v>
      </c>
      <c r="M1104" s="6">
        <v>-0.03</v>
      </c>
      <c r="N1104">
        <v>528.80000000000007</v>
      </c>
      <c r="O1104">
        <v>1794</v>
      </c>
      <c r="P1104" t="s">
        <v>26</v>
      </c>
      <c r="Q1104" t="s">
        <v>27</v>
      </c>
      <c r="R1104">
        <v>2</v>
      </c>
      <c r="S1104">
        <v>4</v>
      </c>
      <c r="T1104" t="s">
        <v>28</v>
      </c>
      <c r="U1104">
        <v>3</v>
      </c>
      <c r="V1104">
        <v>1</v>
      </c>
      <c r="W1104" t="s">
        <v>31</v>
      </c>
      <c r="X1104">
        <v>3</v>
      </c>
      <c r="Y1104">
        <v>21</v>
      </c>
      <c r="Z1104">
        <v>4</v>
      </c>
      <c r="AA1104">
        <v>4</v>
      </c>
      <c r="AB1104">
        <v>7</v>
      </c>
      <c r="AC1104">
        <v>2</v>
      </c>
    </row>
    <row r="1105" spans="1:29" x14ac:dyDescent="0.35">
      <c r="A1105">
        <v>48</v>
      </c>
      <c r="B1105" t="s">
        <v>32</v>
      </c>
      <c r="C1105" t="s">
        <v>27</v>
      </c>
      <c r="D1105" s="4">
        <v>6439</v>
      </c>
      <c r="E1105">
        <v>8</v>
      </c>
      <c r="F1105">
        <v>3</v>
      </c>
      <c r="G1105">
        <v>3</v>
      </c>
      <c r="H1105" t="s">
        <v>32</v>
      </c>
      <c r="I1105">
        <v>3</v>
      </c>
      <c r="J1105" t="s">
        <v>29</v>
      </c>
      <c r="K1105" s="5">
        <v>0.13</v>
      </c>
      <c r="L1105" s="5">
        <v>0.08</v>
      </c>
      <c r="M1105" s="6">
        <v>4.0000000000000008E-2</v>
      </c>
      <c r="N1105">
        <v>1287.8000000000002</v>
      </c>
      <c r="O1105">
        <v>3425</v>
      </c>
      <c r="P1105" t="s">
        <v>26</v>
      </c>
      <c r="Q1105" t="s">
        <v>27</v>
      </c>
      <c r="R1105">
        <v>16</v>
      </c>
      <c r="S1105">
        <v>4</v>
      </c>
      <c r="T1105" t="s">
        <v>28</v>
      </c>
      <c r="U1105">
        <v>3</v>
      </c>
      <c r="V1105">
        <v>2</v>
      </c>
      <c r="W1105" t="s">
        <v>41</v>
      </c>
      <c r="X1105">
        <v>8</v>
      </c>
      <c r="Y1105">
        <v>14</v>
      </c>
      <c r="Z1105">
        <v>3</v>
      </c>
      <c r="AA1105">
        <v>3</v>
      </c>
      <c r="AB1105">
        <v>18</v>
      </c>
      <c r="AC1105">
        <v>7</v>
      </c>
    </row>
    <row r="1106" spans="1:29" x14ac:dyDescent="0.35">
      <c r="A1106">
        <v>29</v>
      </c>
      <c r="B1106" t="s">
        <v>32</v>
      </c>
      <c r="C1106" t="s">
        <v>36</v>
      </c>
      <c r="D1106" s="4">
        <v>2451</v>
      </c>
      <c r="E1106">
        <v>1</v>
      </c>
      <c r="F1106">
        <v>3</v>
      </c>
      <c r="G1106">
        <v>2</v>
      </c>
      <c r="H1106" t="s">
        <v>32</v>
      </c>
      <c r="I1106">
        <v>3</v>
      </c>
      <c r="J1106" t="s">
        <v>35</v>
      </c>
      <c r="K1106" s="5">
        <v>0.11</v>
      </c>
      <c r="L1106" s="5">
        <v>7.0000000000000007E-2</v>
      </c>
      <c r="M1106" s="6">
        <v>0</v>
      </c>
      <c r="N1106">
        <v>490.20000000000005</v>
      </c>
      <c r="O1106">
        <v>4627</v>
      </c>
      <c r="P1106" t="s">
        <v>26</v>
      </c>
      <c r="Q1106" t="s">
        <v>34</v>
      </c>
      <c r="R1106">
        <v>9</v>
      </c>
      <c r="S1106">
        <v>3</v>
      </c>
      <c r="T1106" t="s">
        <v>28</v>
      </c>
      <c r="U1106">
        <v>4</v>
      </c>
      <c r="V1106">
        <v>1</v>
      </c>
      <c r="W1106" t="s">
        <v>37</v>
      </c>
      <c r="X1106">
        <v>6</v>
      </c>
      <c r="Y1106">
        <v>18</v>
      </c>
      <c r="Z1106">
        <v>3</v>
      </c>
      <c r="AA1106">
        <v>1</v>
      </c>
      <c r="AB1106">
        <v>5</v>
      </c>
      <c r="AC1106">
        <v>0</v>
      </c>
    </row>
    <row r="1107" spans="1:29" x14ac:dyDescent="0.35">
      <c r="A1107">
        <v>33</v>
      </c>
      <c r="B1107" t="s">
        <v>32</v>
      </c>
      <c r="C1107" t="s">
        <v>27</v>
      </c>
      <c r="D1107" s="4">
        <v>6392</v>
      </c>
      <c r="E1107">
        <v>2</v>
      </c>
      <c r="F1107">
        <v>1</v>
      </c>
      <c r="G1107">
        <v>1</v>
      </c>
      <c r="H1107" t="s">
        <v>32</v>
      </c>
      <c r="I1107">
        <v>1</v>
      </c>
      <c r="J1107" t="s">
        <v>35</v>
      </c>
      <c r="K1107" s="5">
        <v>0.11</v>
      </c>
      <c r="L1107" s="5">
        <v>0.08</v>
      </c>
      <c r="M1107" s="6">
        <v>4.0000000000000008E-2</v>
      </c>
      <c r="N1107">
        <v>1278.4000000000001</v>
      </c>
      <c r="O1107">
        <v>2539</v>
      </c>
      <c r="P1107" t="s">
        <v>26</v>
      </c>
      <c r="Q1107" t="s">
        <v>27</v>
      </c>
      <c r="R1107">
        <v>8</v>
      </c>
      <c r="S1107">
        <v>4</v>
      </c>
      <c r="T1107" t="s">
        <v>28</v>
      </c>
      <c r="U1107">
        <v>3</v>
      </c>
      <c r="V1107">
        <v>2</v>
      </c>
      <c r="W1107" t="s">
        <v>37</v>
      </c>
      <c r="X1107">
        <v>2</v>
      </c>
      <c r="Y1107">
        <v>13</v>
      </c>
      <c r="Z1107">
        <v>3</v>
      </c>
      <c r="AA1107">
        <v>4</v>
      </c>
      <c r="AB1107">
        <v>8</v>
      </c>
      <c r="AC1107">
        <v>2</v>
      </c>
    </row>
    <row r="1108" spans="1:29" x14ac:dyDescent="0.35">
      <c r="A1108">
        <v>30</v>
      </c>
      <c r="B1108" t="s">
        <v>25</v>
      </c>
      <c r="C1108" t="s">
        <v>27</v>
      </c>
      <c r="D1108" s="4">
        <v>9714</v>
      </c>
      <c r="E1108">
        <v>10</v>
      </c>
      <c r="F1108">
        <v>1</v>
      </c>
      <c r="G1108">
        <v>3</v>
      </c>
      <c r="H1108" t="s">
        <v>32</v>
      </c>
      <c r="I1108">
        <v>2</v>
      </c>
      <c r="J1108" t="s">
        <v>35</v>
      </c>
      <c r="K1108" s="5">
        <v>0.08</v>
      </c>
      <c r="L1108" s="5">
        <v>0.08</v>
      </c>
      <c r="M1108" s="6">
        <v>4.9999999999999989E-2</v>
      </c>
      <c r="N1108">
        <v>1942.8000000000002</v>
      </c>
      <c r="O1108">
        <v>1007</v>
      </c>
      <c r="P1108" t="s">
        <v>26</v>
      </c>
      <c r="Q1108" t="s">
        <v>27</v>
      </c>
      <c r="R1108">
        <v>1</v>
      </c>
      <c r="S1108">
        <v>3</v>
      </c>
      <c r="T1108" t="s">
        <v>28</v>
      </c>
      <c r="U1108">
        <v>2</v>
      </c>
      <c r="V1108">
        <v>2</v>
      </c>
      <c r="W1108" t="s">
        <v>37</v>
      </c>
      <c r="X1108">
        <v>1</v>
      </c>
      <c r="Y1108">
        <v>11</v>
      </c>
      <c r="Z1108">
        <v>3</v>
      </c>
      <c r="AA1108">
        <v>4</v>
      </c>
      <c r="AB1108">
        <v>10</v>
      </c>
      <c r="AC1108">
        <v>8</v>
      </c>
    </row>
    <row r="1109" spans="1:29" x14ac:dyDescent="0.35">
      <c r="A1109">
        <v>38</v>
      </c>
      <c r="B1109" t="s">
        <v>32</v>
      </c>
      <c r="C1109" t="s">
        <v>50</v>
      </c>
      <c r="D1109" s="4">
        <v>6077</v>
      </c>
      <c r="E1109">
        <v>6</v>
      </c>
      <c r="F1109">
        <v>3</v>
      </c>
      <c r="G1109">
        <v>3</v>
      </c>
      <c r="H1109" t="s">
        <v>32</v>
      </c>
      <c r="I1109">
        <v>3</v>
      </c>
      <c r="J1109" t="s">
        <v>35</v>
      </c>
      <c r="K1109" s="5">
        <v>0.09</v>
      </c>
      <c r="L1109" s="5">
        <v>0.08</v>
      </c>
      <c r="M1109" s="6">
        <v>0</v>
      </c>
      <c r="N1109">
        <v>1215.4000000000001</v>
      </c>
      <c r="O1109">
        <v>3452</v>
      </c>
      <c r="P1109" t="s">
        <v>33</v>
      </c>
      <c r="Q1109" t="s">
        <v>50</v>
      </c>
      <c r="R1109">
        <v>10</v>
      </c>
      <c r="S1109">
        <v>4</v>
      </c>
      <c r="T1109" t="s">
        <v>50</v>
      </c>
      <c r="U1109">
        <v>3</v>
      </c>
      <c r="V1109">
        <v>2</v>
      </c>
      <c r="W1109" t="s">
        <v>37</v>
      </c>
      <c r="X1109">
        <v>3</v>
      </c>
      <c r="Y1109">
        <v>11</v>
      </c>
      <c r="Z1109">
        <v>3</v>
      </c>
      <c r="AA1109">
        <v>3</v>
      </c>
      <c r="AB1109">
        <v>10</v>
      </c>
      <c r="AC1109">
        <v>3</v>
      </c>
    </row>
    <row r="1110" spans="1:29" x14ac:dyDescent="0.35">
      <c r="A1110">
        <v>35</v>
      </c>
      <c r="B1110" t="s">
        <v>32</v>
      </c>
      <c r="C1110" t="s">
        <v>39</v>
      </c>
      <c r="D1110" s="4">
        <v>2450</v>
      </c>
      <c r="E1110">
        <v>3</v>
      </c>
      <c r="F1110">
        <v>1</v>
      </c>
      <c r="G1110">
        <v>3</v>
      </c>
      <c r="H1110" t="s">
        <v>32</v>
      </c>
      <c r="I1110">
        <v>4</v>
      </c>
      <c r="J1110" t="s">
        <v>35</v>
      </c>
      <c r="K1110" s="5">
        <v>0.1</v>
      </c>
      <c r="L1110" s="5">
        <v>0.08</v>
      </c>
      <c r="M1110" s="6">
        <v>9.999999999999995E-3</v>
      </c>
      <c r="N1110">
        <v>490</v>
      </c>
      <c r="O1110">
        <v>4889</v>
      </c>
      <c r="P1110" t="s">
        <v>26</v>
      </c>
      <c r="Q1110" t="s">
        <v>34</v>
      </c>
      <c r="R1110">
        <v>1</v>
      </c>
      <c r="S1110">
        <v>3</v>
      </c>
      <c r="T1110" t="s">
        <v>40</v>
      </c>
      <c r="U1110">
        <v>2</v>
      </c>
      <c r="V1110">
        <v>1</v>
      </c>
      <c r="W1110" t="s">
        <v>31</v>
      </c>
      <c r="X1110">
        <v>1</v>
      </c>
      <c r="Y1110">
        <v>19</v>
      </c>
      <c r="Z1110">
        <v>3</v>
      </c>
      <c r="AA1110">
        <v>2</v>
      </c>
      <c r="AB1110">
        <v>3</v>
      </c>
      <c r="AC1110">
        <v>0</v>
      </c>
    </row>
    <row r="1111" spans="1:29" x14ac:dyDescent="0.35">
      <c r="A1111">
        <v>30</v>
      </c>
      <c r="B1111" t="s">
        <v>32</v>
      </c>
      <c r="C1111" t="s">
        <v>27</v>
      </c>
      <c r="D1111" s="4">
        <v>9250</v>
      </c>
      <c r="E1111">
        <v>4</v>
      </c>
      <c r="F1111">
        <v>2</v>
      </c>
      <c r="G1111">
        <v>3</v>
      </c>
      <c r="H1111" t="s">
        <v>32</v>
      </c>
      <c r="I1111">
        <v>3</v>
      </c>
      <c r="J1111" t="s">
        <v>35</v>
      </c>
      <c r="K1111" s="5">
        <v>0.14000000000000001</v>
      </c>
      <c r="L1111" s="5">
        <v>7.0000000000000007E-2</v>
      </c>
      <c r="M1111" s="6">
        <v>3.9999999999999994E-2</v>
      </c>
      <c r="N1111">
        <v>1850</v>
      </c>
      <c r="O1111">
        <v>4784</v>
      </c>
      <c r="P1111" t="s">
        <v>26</v>
      </c>
      <c r="Q1111" t="s">
        <v>27</v>
      </c>
      <c r="R1111">
        <v>29</v>
      </c>
      <c r="S1111">
        <v>4</v>
      </c>
      <c r="T1111" t="s">
        <v>49</v>
      </c>
      <c r="U1111">
        <v>3</v>
      </c>
      <c r="V1111">
        <v>3</v>
      </c>
      <c r="W1111" t="s">
        <v>37</v>
      </c>
      <c r="X1111">
        <v>3</v>
      </c>
      <c r="Y1111">
        <v>12</v>
      </c>
      <c r="Z1111">
        <v>3</v>
      </c>
      <c r="AA1111">
        <v>2</v>
      </c>
      <c r="AB1111">
        <v>9</v>
      </c>
      <c r="AC1111">
        <v>2</v>
      </c>
    </row>
    <row r="1112" spans="1:29" x14ac:dyDescent="0.35">
      <c r="A1112">
        <v>35</v>
      </c>
      <c r="B1112" t="s">
        <v>25</v>
      </c>
      <c r="C1112" t="s">
        <v>39</v>
      </c>
      <c r="D1112" s="4">
        <v>2074</v>
      </c>
      <c r="E1112">
        <v>1</v>
      </c>
      <c r="F1112">
        <v>1</v>
      </c>
      <c r="G1112">
        <v>3</v>
      </c>
      <c r="H1112" t="s">
        <v>25</v>
      </c>
      <c r="I1112">
        <v>1</v>
      </c>
      <c r="J1112" t="s">
        <v>29</v>
      </c>
      <c r="K1112" s="5">
        <v>0.11</v>
      </c>
      <c r="L1112" s="5">
        <v>0.11</v>
      </c>
      <c r="M1112" s="6">
        <v>0.03</v>
      </c>
      <c r="N1112">
        <v>414.8</v>
      </c>
      <c r="O1112">
        <v>3317</v>
      </c>
      <c r="P1112" t="s">
        <v>26</v>
      </c>
      <c r="Q1112" t="s">
        <v>34</v>
      </c>
      <c r="R1112">
        <v>2</v>
      </c>
      <c r="S1112">
        <v>3</v>
      </c>
      <c r="T1112" t="s">
        <v>28</v>
      </c>
      <c r="U1112">
        <v>3</v>
      </c>
      <c r="V1112">
        <v>1</v>
      </c>
      <c r="W1112" t="s">
        <v>41</v>
      </c>
      <c r="X1112">
        <v>1</v>
      </c>
      <c r="Y1112">
        <v>12</v>
      </c>
      <c r="Z1112">
        <v>3</v>
      </c>
      <c r="AA1112">
        <v>4</v>
      </c>
      <c r="AB1112">
        <v>1</v>
      </c>
      <c r="AC1112">
        <v>0</v>
      </c>
    </row>
    <row r="1113" spans="1:29" x14ac:dyDescent="0.35">
      <c r="A1113">
        <v>53</v>
      </c>
      <c r="B1113" t="s">
        <v>25</v>
      </c>
      <c r="C1113" t="s">
        <v>42</v>
      </c>
      <c r="D1113" s="4">
        <v>10169</v>
      </c>
      <c r="E1113">
        <v>33</v>
      </c>
      <c r="F1113">
        <v>4</v>
      </c>
      <c r="G1113">
        <v>3</v>
      </c>
      <c r="H1113" t="s">
        <v>32</v>
      </c>
      <c r="I1113">
        <v>3</v>
      </c>
      <c r="J1113" t="s">
        <v>29</v>
      </c>
      <c r="K1113" s="5">
        <v>0.11</v>
      </c>
      <c r="L1113" s="5">
        <v>0.11</v>
      </c>
      <c r="M1113" s="6">
        <v>-1.0000000000000009E-2</v>
      </c>
      <c r="N1113">
        <v>2033.8000000000002</v>
      </c>
      <c r="O1113">
        <v>1271</v>
      </c>
      <c r="P1113" t="s">
        <v>26</v>
      </c>
      <c r="Q1113" t="s">
        <v>34</v>
      </c>
      <c r="R1113">
        <v>2</v>
      </c>
      <c r="S1113">
        <v>5</v>
      </c>
      <c r="T1113" t="s">
        <v>49</v>
      </c>
      <c r="U1113">
        <v>2</v>
      </c>
      <c r="V1113">
        <v>3</v>
      </c>
      <c r="W1113" t="s">
        <v>37</v>
      </c>
      <c r="X1113">
        <v>0</v>
      </c>
      <c r="Y1113">
        <v>16</v>
      </c>
      <c r="Z1113">
        <v>3</v>
      </c>
      <c r="AA1113">
        <v>2</v>
      </c>
      <c r="AB1113">
        <v>34</v>
      </c>
      <c r="AC1113">
        <v>7</v>
      </c>
    </row>
    <row r="1114" spans="1:29" x14ac:dyDescent="0.35">
      <c r="A1114">
        <v>38</v>
      </c>
      <c r="B1114" t="s">
        <v>25</v>
      </c>
      <c r="C1114" t="s">
        <v>42</v>
      </c>
      <c r="D1114" s="4">
        <v>4855</v>
      </c>
      <c r="E1114">
        <v>5</v>
      </c>
      <c r="F1114">
        <v>2</v>
      </c>
      <c r="G1114">
        <v>3</v>
      </c>
      <c r="H1114" t="s">
        <v>32</v>
      </c>
      <c r="I1114">
        <v>3</v>
      </c>
      <c r="J1114" t="s">
        <v>35</v>
      </c>
      <c r="K1114" s="5">
        <v>0.14000000000000001</v>
      </c>
      <c r="L1114" s="5">
        <v>0.1</v>
      </c>
      <c r="M1114" s="6">
        <v>6.0000000000000012E-2</v>
      </c>
      <c r="N1114">
        <v>971</v>
      </c>
      <c r="O1114">
        <v>2446</v>
      </c>
      <c r="P1114" t="s">
        <v>26</v>
      </c>
      <c r="Q1114" t="s">
        <v>34</v>
      </c>
      <c r="R1114">
        <v>2</v>
      </c>
      <c r="S1114">
        <v>3</v>
      </c>
      <c r="T1114" t="s">
        <v>40</v>
      </c>
      <c r="U1114">
        <v>3</v>
      </c>
      <c r="V1114">
        <v>2</v>
      </c>
      <c r="W1114" t="s">
        <v>37</v>
      </c>
      <c r="X1114">
        <v>4</v>
      </c>
      <c r="Y1114">
        <v>11</v>
      </c>
      <c r="Z1114">
        <v>3</v>
      </c>
      <c r="AA1114">
        <v>1</v>
      </c>
      <c r="AB1114">
        <v>7</v>
      </c>
      <c r="AC1114">
        <v>2</v>
      </c>
    </row>
    <row r="1115" spans="1:29" x14ac:dyDescent="0.35">
      <c r="A1115">
        <v>32</v>
      </c>
      <c r="B1115" t="s">
        <v>32</v>
      </c>
      <c r="C1115" t="s">
        <v>36</v>
      </c>
      <c r="D1115" s="4">
        <v>4087</v>
      </c>
      <c r="E1115">
        <v>6</v>
      </c>
      <c r="F1115">
        <v>1</v>
      </c>
      <c r="G1115">
        <v>2</v>
      </c>
      <c r="H1115" t="s">
        <v>32</v>
      </c>
      <c r="I1115">
        <v>4</v>
      </c>
      <c r="J1115" t="s">
        <v>35</v>
      </c>
      <c r="K1115" s="5">
        <v>0.15</v>
      </c>
      <c r="L1115" s="5">
        <v>0.08</v>
      </c>
      <c r="M1115" s="6">
        <v>3.9999999999999994E-2</v>
      </c>
      <c r="N1115">
        <v>817.40000000000009</v>
      </c>
      <c r="O1115">
        <v>4323</v>
      </c>
      <c r="P1115" t="s">
        <v>44</v>
      </c>
      <c r="Q1115" t="s">
        <v>34</v>
      </c>
      <c r="R1115">
        <v>1</v>
      </c>
      <c r="S1115">
        <v>4</v>
      </c>
      <c r="T1115" t="s">
        <v>49</v>
      </c>
      <c r="U1115">
        <v>3</v>
      </c>
      <c r="V1115">
        <v>2</v>
      </c>
      <c r="W1115" t="s">
        <v>37</v>
      </c>
      <c r="X1115">
        <v>4</v>
      </c>
      <c r="Y1115">
        <v>14</v>
      </c>
      <c r="Z1115">
        <v>3</v>
      </c>
      <c r="AA1115">
        <v>2</v>
      </c>
      <c r="AB1115">
        <v>9</v>
      </c>
      <c r="AC1115">
        <v>5</v>
      </c>
    </row>
    <row r="1116" spans="1:29" x14ac:dyDescent="0.35">
      <c r="A1116">
        <v>48</v>
      </c>
      <c r="B1116" t="s">
        <v>32</v>
      </c>
      <c r="C1116" t="s">
        <v>36</v>
      </c>
      <c r="D1116" s="4">
        <v>2367</v>
      </c>
      <c r="E1116">
        <v>8</v>
      </c>
      <c r="F1116">
        <v>1</v>
      </c>
      <c r="G1116">
        <v>2</v>
      </c>
      <c r="H1116" t="s">
        <v>32</v>
      </c>
      <c r="I1116">
        <v>3</v>
      </c>
      <c r="J1116" t="s">
        <v>29</v>
      </c>
      <c r="K1116" s="5">
        <v>0.15</v>
      </c>
      <c r="L1116" s="5">
        <v>0.08</v>
      </c>
      <c r="M1116" s="6">
        <v>9.999999999999995E-3</v>
      </c>
      <c r="N1116">
        <v>473.40000000000003</v>
      </c>
      <c r="O1116">
        <v>933</v>
      </c>
      <c r="P1116" t="s">
        <v>26</v>
      </c>
      <c r="Q1116" t="s">
        <v>34</v>
      </c>
      <c r="R1116">
        <v>15</v>
      </c>
      <c r="S1116">
        <v>4</v>
      </c>
      <c r="T1116" t="s">
        <v>38</v>
      </c>
      <c r="U1116">
        <v>3</v>
      </c>
      <c r="V1116">
        <v>1</v>
      </c>
      <c r="W1116" t="s">
        <v>37</v>
      </c>
      <c r="X1116">
        <v>8</v>
      </c>
      <c r="Y1116">
        <v>12</v>
      </c>
      <c r="Z1116">
        <v>3</v>
      </c>
      <c r="AA1116">
        <v>4</v>
      </c>
      <c r="AB1116">
        <v>10</v>
      </c>
      <c r="AC1116">
        <v>2</v>
      </c>
    </row>
    <row r="1117" spans="1:29" x14ac:dyDescent="0.35">
      <c r="A1117">
        <v>34</v>
      </c>
      <c r="B1117" t="s">
        <v>32</v>
      </c>
      <c r="C1117" t="s">
        <v>36</v>
      </c>
      <c r="D1117" s="4">
        <v>2972</v>
      </c>
      <c r="E1117">
        <v>1</v>
      </c>
      <c r="F1117">
        <v>4</v>
      </c>
      <c r="G1117">
        <v>1</v>
      </c>
      <c r="H1117" t="s">
        <v>32</v>
      </c>
      <c r="I1117">
        <v>1</v>
      </c>
      <c r="J1117" t="s">
        <v>35</v>
      </c>
      <c r="K1117" s="5">
        <v>0.1</v>
      </c>
      <c r="L1117" s="5">
        <v>0.09</v>
      </c>
      <c r="M1117" s="6">
        <v>3.0000000000000013E-2</v>
      </c>
      <c r="N1117">
        <v>594.4</v>
      </c>
      <c r="O1117">
        <v>534</v>
      </c>
      <c r="P1117" t="s">
        <v>26</v>
      </c>
      <c r="Q1117" t="s">
        <v>34</v>
      </c>
      <c r="R1117">
        <v>7</v>
      </c>
      <c r="S1117">
        <v>4</v>
      </c>
      <c r="T1117" t="s">
        <v>40</v>
      </c>
      <c r="U1117">
        <v>3</v>
      </c>
      <c r="V1117">
        <v>1</v>
      </c>
      <c r="W1117" t="s">
        <v>31</v>
      </c>
      <c r="X1117">
        <v>1</v>
      </c>
      <c r="Y1117">
        <v>13</v>
      </c>
      <c r="Z1117">
        <v>3</v>
      </c>
      <c r="AA1117">
        <v>3</v>
      </c>
      <c r="AB1117">
        <v>1</v>
      </c>
      <c r="AC1117">
        <v>0</v>
      </c>
    </row>
    <row r="1118" spans="1:29" x14ac:dyDescent="0.35">
      <c r="A1118">
        <v>55</v>
      </c>
      <c r="B1118" t="s">
        <v>32</v>
      </c>
      <c r="C1118" t="s">
        <v>62</v>
      </c>
      <c r="D1118" s="4">
        <v>19586</v>
      </c>
      <c r="E1118">
        <v>36</v>
      </c>
      <c r="F1118">
        <v>4</v>
      </c>
      <c r="G1118">
        <v>3</v>
      </c>
      <c r="H1118" t="s">
        <v>32</v>
      </c>
      <c r="I1118">
        <v>3</v>
      </c>
      <c r="J1118" t="s">
        <v>35</v>
      </c>
      <c r="K1118" s="5">
        <v>0.11</v>
      </c>
      <c r="L1118" s="5">
        <v>0.11</v>
      </c>
      <c r="M1118" s="6">
        <v>2.0000000000000004E-2</v>
      </c>
      <c r="N1118">
        <v>3917.2000000000003</v>
      </c>
      <c r="O1118">
        <v>1758</v>
      </c>
      <c r="P1118" t="s">
        <v>26</v>
      </c>
      <c r="Q1118" t="s">
        <v>27</v>
      </c>
      <c r="R1118">
        <v>26</v>
      </c>
      <c r="S1118">
        <v>5</v>
      </c>
      <c r="T1118" t="s">
        <v>48</v>
      </c>
      <c r="U1118">
        <v>2</v>
      </c>
      <c r="V1118">
        <v>5</v>
      </c>
      <c r="W1118" t="s">
        <v>37</v>
      </c>
      <c r="X1118">
        <v>1</v>
      </c>
      <c r="Y1118">
        <v>21</v>
      </c>
      <c r="Z1118">
        <v>4</v>
      </c>
      <c r="AA1118">
        <v>3</v>
      </c>
      <c r="AB1118">
        <v>36</v>
      </c>
      <c r="AC1118">
        <v>6</v>
      </c>
    </row>
    <row r="1119" spans="1:29" x14ac:dyDescent="0.35">
      <c r="A1119">
        <v>34</v>
      </c>
      <c r="B1119" t="s">
        <v>32</v>
      </c>
      <c r="C1119" t="s">
        <v>36</v>
      </c>
      <c r="D1119" s="4">
        <v>5484</v>
      </c>
      <c r="E1119">
        <v>2</v>
      </c>
      <c r="F1119">
        <v>4</v>
      </c>
      <c r="G1119">
        <v>2</v>
      </c>
      <c r="H1119" t="s">
        <v>32</v>
      </c>
      <c r="I1119">
        <v>2</v>
      </c>
      <c r="J1119" t="s">
        <v>35</v>
      </c>
      <c r="K1119" s="5">
        <v>0.08</v>
      </c>
      <c r="L1119" s="5">
        <v>0.08</v>
      </c>
      <c r="M1119" s="6">
        <v>0</v>
      </c>
      <c r="N1119">
        <v>1096.8</v>
      </c>
      <c r="O1119">
        <v>595</v>
      </c>
      <c r="P1119" t="s">
        <v>26</v>
      </c>
      <c r="Q1119" t="s">
        <v>34</v>
      </c>
      <c r="R1119">
        <v>1</v>
      </c>
      <c r="S1119">
        <v>4</v>
      </c>
      <c r="T1119" t="s">
        <v>28</v>
      </c>
      <c r="U1119">
        <v>3</v>
      </c>
      <c r="V1119">
        <v>2</v>
      </c>
      <c r="W1119" t="s">
        <v>37</v>
      </c>
      <c r="X1119">
        <v>9</v>
      </c>
      <c r="Y1119">
        <v>17</v>
      </c>
      <c r="Z1119">
        <v>3</v>
      </c>
      <c r="AA1119">
        <v>2</v>
      </c>
      <c r="AB1119">
        <v>9</v>
      </c>
      <c r="AC1119">
        <v>2</v>
      </c>
    </row>
    <row r="1120" spans="1:29" x14ac:dyDescent="0.35">
      <c r="A1120">
        <v>26</v>
      </c>
      <c r="B1120" t="s">
        <v>32</v>
      </c>
      <c r="C1120" t="s">
        <v>36</v>
      </c>
      <c r="D1120" s="4">
        <v>2061</v>
      </c>
      <c r="E1120">
        <v>1</v>
      </c>
      <c r="F1120">
        <v>4</v>
      </c>
      <c r="G1120">
        <v>3</v>
      </c>
      <c r="H1120" t="s">
        <v>32</v>
      </c>
      <c r="I1120">
        <v>1</v>
      </c>
      <c r="J1120" t="s">
        <v>29</v>
      </c>
      <c r="K1120" s="5">
        <v>0.13</v>
      </c>
      <c r="L1120" s="5">
        <v>7.0000000000000007E-2</v>
      </c>
      <c r="M1120" s="6">
        <v>3.9999999999999994E-2</v>
      </c>
      <c r="N1120">
        <v>412.20000000000005</v>
      </c>
      <c r="O1120">
        <v>2721</v>
      </c>
      <c r="P1120" t="s">
        <v>26</v>
      </c>
      <c r="Q1120" t="s">
        <v>34</v>
      </c>
      <c r="R1120">
        <v>3</v>
      </c>
      <c r="S1120">
        <v>3</v>
      </c>
      <c r="T1120" t="s">
        <v>28</v>
      </c>
      <c r="U1120">
        <v>3</v>
      </c>
      <c r="V1120">
        <v>1</v>
      </c>
      <c r="W1120" t="s">
        <v>37</v>
      </c>
      <c r="X1120">
        <v>1</v>
      </c>
      <c r="Y1120">
        <v>21</v>
      </c>
      <c r="Z1120">
        <v>4</v>
      </c>
      <c r="AA1120">
        <v>1</v>
      </c>
      <c r="AB1120">
        <v>1</v>
      </c>
      <c r="AC1120">
        <v>0</v>
      </c>
    </row>
    <row r="1121" spans="1:29" x14ac:dyDescent="0.35">
      <c r="A1121">
        <v>38</v>
      </c>
      <c r="B1121" t="s">
        <v>32</v>
      </c>
      <c r="C1121" t="s">
        <v>27</v>
      </c>
      <c r="D1121" s="4">
        <v>9924</v>
      </c>
      <c r="E1121">
        <v>9</v>
      </c>
      <c r="F1121">
        <v>2</v>
      </c>
      <c r="G1121">
        <v>3</v>
      </c>
      <c r="H1121" t="s">
        <v>32</v>
      </c>
      <c r="I1121">
        <v>3</v>
      </c>
      <c r="J1121" t="s">
        <v>35</v>
      </c>
      <c r="K1121" s="5">
        <v>0.12</v>
      </c>
      <c r="L1121" s="5">
        <v>0.09</v>
      </c>
      <c r="M1121" s="6">
        <v>6.9999999999999993E-2</v>
      </c>
      <c r="N1121">
        <v>1984.8000000000002</v>
      </c>
      <c r="O1121">
        <v>4682</v>
      </c>
      <c r="P1121" t="s">
        <v>26</v>
      </c>
      <c r="Q1121" t="s">
        <v>27</v>
      </c>
      <c r="R1121">
        <v>14</v>
      </c>
      <c r="S1121">
        <v>3</v>
      </c>
      <c r="T1121" t="s">
        <v>28</v>
      </c>
      <c r="U1121">
        <v>3</v>
      </c>
      <c r="V1121">
        <v>2</v>
      </c>
      <c r="W1121" t="s">
        <v>37</v>
      </c>
      <c r="X1121">
        <v>0</v>
      </c>
      <c r="Y1121">
        <v>11</v>
      </c>
      <c r="Z1121">
        <v>3</v>
      </c>
      <c r="AA1121">
        <v>4</v>
      </c>
      <c r="AB1121">
        <v>10</v>
      </c>
      <c r="AC1121">
        <v>8</v>
      </c>
    </row>
    <row r="1122" spans="1:29" x14ac:dyDescent="0.35">
      <c r="A1122">
        <v>38</v>
      </c>
      <c r="B1122" t="s">
        <v>32</v>
      </c>
      <c r="C1122" t="s">
        <v>27</v>
      </c>
      <c r="D1122" s="4">
        <v>4198</v>
      </c>
      <c r="E1122">
        <v>3</v>
      </c>
      <c r="F1122">
        <v>2</v>
      </c>
      <c r="G1122">
        <v>4</v>
      </c>
      <c r="H1122" t="s">
        <v>32</v>
      </c>
      <c r="I1122">
        <v>2</v>
      </c>
      <c r="J1122" t="s">
        <v>29</v>
      </c>
      <c r="K1122" s="5">
        <v>0.11</v>
      </c>
      <c r="L1122" s="5">
        <v>7.0000000000000007E-2</v>
      </c>
      <c r="M1122" s="6">
        <v>5.0000000000000017E-2</v>
      </c>
      <c r="N1122">
        <v>839.6</v>
      </c>
      <c r="O1122">
        <v>3337</v>
      </c>
      <c r="P1122" t="s">
        <v>26</v>
      </c>
      <c r="Q1122" t="s">
        <v>27</v>
      </c>
      <c r="R1122">
        <v>16</v>
      </c>
      <c r="S1122">
        <v>3</v>
      </c>
      <c r="T1122" t="s">
        <v>28</v>
      </c>
      <c r="U1122">
        <v>3</v>
      </c>
      <c r="V1122">
        <v>2</v>
      </c>
      <c r="W1122" t="s">
        <v>31</v>
      </c>
      <c r="X1122">
        <v>2</v>
      </c>
      <c r="Y1122">
        <v>12</v>
      </c>
      <c r="Z1122">
        <v>3</v>
      </c>
      <c r="AA1122">
        <v>2</v>
      </c>
      <c r="AB1122">
        <v>8</v>
      </c>
      <c r="AC1122">
        <v>2</v>
      </c>
    </row>
    <row r="1123" spans="1:29" x14ac:dyDescent="0.35">
      <c r="A1123">
        <v>36</v>
      </c>
      <c r="B1123" t="s">
        <v>32</v>
      </c>
      <c r="C1123" t="s">
        <v>27</v>
      </c>
      <c r="D1123" s="4">
        <v>6815</v>
      </c>
      <c r="E1123">
        <v>1</v>
      </c>
      <c r="F1123">
        <v>3</v>
      </c>
      <c r="G1123">
        <v>3</v>
      </c>
      <c r="H1123" t="s">
        <v>32</v>
      </c>
      <c r="I1123">
        <v>2</v>
      </c>
      <c r="J1123" t="s">
        <v>29</v>
      </c>
      <c r="K1123" s="5">
        <v>0.14000000000000001</v>
      </c>
      <c r="L1123" s="5">
        <v>0.1</v>
      </c>
      <c r="M1123" s="6">
        <v>1.0000000000000009E-2</v>
      </c>
      <c r="N1123">
        <v>1363</v>
      </c>
      <c r="O1123">
        <v>2187</v>
      </c>
      <c r="P1123" t="s">
        <v>26</v>
      </c>
      <c r="Q1123" t="s">
        <v>27</v>
      </c>
      <c r="R1123">
        <v>1</v>
      </c>
      <c r="S1123">
        <v>4</v>
      </c>
      <c r="T1123" t="s">
        <v>28</v>
      </c>
      <c r="U1123">
        <v>3</v>
      </c>
      <c r="V1123">
        <v>2</v>
      </c>
      <c r="W1123" t="s">
        <v>31</v>
      </c>
      <c r="X1123">
        <v>6</v>
      </c>
      <c r="Y1123">
        <v>13</v>
      </c>
      <c r="Z1123">
        <v>3</v>
      </c>
      <c r="AA1123">
        <v>1</v>
      </c>
      <c r="AB1123">
        <v>15</v>
      </c>
      <c r="AC1123">
        <v>0</v>
      </c>
    </row>
    <row r="1124" spans="1:29" x14ac:dyDescent="0.35">
      <c r="A1124">
        <v>29</v>
      </c>
      <c r="B1124" t="s">
        <v>32</v>
      </c>
      <c r="C1124" t="s">
        <v>39</v>
      </c>
      <c r="D1124" s="4">
        <v>4723</v>
      </c>
      <c r="E1124">
        <v>10</v>
      </c>
      <c r="F1124">
        <v>1</v>
      </c>
      <c r="G1124">
        <v>3</v>
      </c>
      <c r="H1124" t="s">
        <v>25</v>
      </c>
      <c r="I1124">
        <v>2</v>
      </c>
      <c r="J1124" t="s">
        <v>35</v>
      </c>
      <c r="K1124" s="5">
        <v>0.15</v>
      </c>
      <c r="L1124" s="5">
        <v>7.0000000000000007E-2</v>
      </c>
      <c r="M1124" s="6">
        <v>3.9999999999999994E-2</v>
      </c>
      <c r="N1124">
        <v>944.6</v>
      </c>
      <c r="O1124">
        <v>1866</v>
      </c>
      <c r="P1124" t="s">
        <v>26</v>
      </c>
      <c r="Q1124" t="s">
        <v>34</v>
      </c>
      <c r="R1124">
        <v>3</v>
      </c>
      <c r="S1124">
        <v>1</v>
      </c>
      <c r="T1124" t="s">
        <v>40</v>
      </c>
      <c r="U1124">
        <v>3</v>
      </c>
      <c r="V1124">
        <v>1</v>
      </c>
      <c r="W1124" t="s">
        <v>31</v>
      </c>
      <c r="X1124">
        <v>1</v>
      </c>
      <c r="Y1124">
        <v>18</v>
      </c>
      <c r="Z1124">
        <v>3</v>
      </c>
      <c r="AA1124">
        <v>4</v>
      </c>
      <c r="AB1124">
        <v>10</v>
      </c>
      <c r="AC1124">
        <v>9</v>
      </c>
    </row>
    <row r="1125" spans="1:29" x14ac:dyDescent="0.35">
      <c r="A1125">
        <v>35</v>
      </c>
      <c r="B1125" t="s">
        <v>32</v>
      </c>
      <c r="C1125" t="s">
        <v>43</v>
      </c>
      <c r="D1125" s="4">
        <v>6142</v>
      </c>
      <c r="E1125">
        <v>5</v>
      </c>
      <c r="F1125">
        <v>3</v>
      </c>
      <c r="G1125">
        <v>3</v>
      </c>
      <c r="H1125" t="s">
        <v>25</v>
      </c>
      <c r="I1125">
        <v>1</v>
      </c>
      <c r="J1125" t="s">
        <v>29</v>
      </c>
      <c r="K1125" s="5">
        <v>0.1</v>
      </c>
      <c r="L1125" s="5">
        <v>0.08</v>
      </c>
      <c r="M1125" s="6">
        <v>0.06</v>
      </c>
      <c r="N1125">
        <v>1228.4000000000001</v>
      </c>
      <c r="O1125">
        <v>3351</v>
      </c>
      <c r="P1125" t="s">
        <v>26</v>
      </c>
      <c r="Q1125" t="s">
        <v>34</v>
      </c>
      <c r="R1125">
        <v>10</v>
      </c>
      <c r="S1125">
        <v>4</v>
      </c>
      <c r="T1125" t="s">
        <v>40</v>
      </c>
      <c r="U1125">
        <v>3</v>
      </c>
      <c r="V1125">
        <v>2</v>
      </c>
      <c r="W1125" t="s">
        <v>31</v>
      </c>
      <c r="X1125">
        <v>3</v>
      </c>
      <c r="Y1125">
        <v>16</v>
      </c>
      <c r="Z1125">
        <v>3</v>
      </c>
      <c r="AA1125">
        <v>3</v>
      </c>
      <c r="AB1125">
        <v>10</v>
      </c>
      <c r="AC1125">
        <v>2</v>
      </c>
    </row>
    <row r="1126" spans="1:29" x14ac:dyDescent="0.35">
      <c r="A1126">
        <v>39</v>
      </c>
      <c r="B1126" t="s">
        <v>32</v>
      </c>
      <c r="C1126" t="s">
        <v>27</v>
      </c>
      <c r="D1126" s="4">
        <v>8237</v>
      </c>
      <c r="E1126">
        <v>7</v>
      </c>
      <c r="F1126">
        <v>3</v>
      </c>
      <c r="G1126">
        <v>3</v>
      </c>
      <c r="H1126" t="s">
        <v>32</v>
      </c>
      <c r="I1126">
        <v>4</v>
      </c>
      <c r="J1126" t="s">
        <v>35</v>
      </c>
      <c r="K1126" s="5">
        <v>0.15</v>
      </c>
      <c r="L1126" s="5">
        <v>0.1</v>
      </c>
      <c r="M1126" s="6">
        <v>4.0000000000000008E-2</v>
      </c>
      <c r="N1126">
        <v>1647.4</v>
      </c>
      <c r="O1126">
        <v>2043</v>
      </c>
      <c r="P1126" t="s">
        <v>26</v>
      </c>
      <c r="Q1126" t="s">
        <v>27</v>
      </c>
      <c r="R1126">
        <v>6</v>
      </c>
      <c r="S1126">
        <v>3</v>
      </c>
      <c r="T1126" t="s">
        <v>40</v>
      </c>
      <c r="U1126">
        <v>4</v>
      </c>
      <c r="V1126">
        <v>3</v>
      </c>
      <c r="W1126" t="s">
        <v>37</v>
      </c>
      <c r="X1126">
        <v>2</v>
      </c>
      <c r="Y1126">
        <v>11</v>
      </c>
      <c r="Z1126">
        <v>3</v>
      </c>
      <c r="AA1126">
        <v>1</v>
      </c>
      <c r="AB1126">
        <v>11</v>
      </c>
      <c r="AC1126">
        <v>6</v>
      </c>
    </row>
    <row r="1127" spans="1:29" x14ac:dyDescent="0.35">
      <c r="A1127">
        <v>29</v>
      </c>
      <c r="B1127" t="s">
        <v>32</v>
      </c>
      <c r="C1127" t="s">
        <v>43</v>
      </c>
      <c r="D1127" s="4">
        <v>8853</v>
      </c>
      <c r="E1127">
        <v>6</v>
      </c>
      <c r="F1127">
        <v>4</v>
      </c>
      <c r="G1127">
        <v>4</v>
      </c>
      <c r="H1127" t="s">
        <v>32</v>
      </c>
      <c r="I1127">
        <v>1</v>
      </c>
      <c r="J1127" t="s">
        <v>35</v>
      </c>
      <c r="K1127" s="5">
        <v>0.09</v>
      </c>
      <c r="L1127" s="5">
        <v>0.1</v>
      </c>
      <c r="M1127" s="6">
        <v>-0.03</v>
      </c>
      <c r="N1127">
        <v>1770.6000000000001</v>
      </c>
      <c r="O1127">
        <v>2849</v>
      </c>
      <c r="P1127" t="s">
        <v>33</v>
      </c>
      <c r="Q1127" t="s">
        <v>34</v>
      </c>
      <c r="R1127">
        <v>2</v>
      </c>
      <c r="S1127">
        <v>1</v>
      </c>
      <c r="T1127" t="s">
        <v>28</v>
      </c>
      <c r="U1127">
        <v>3</v>
      </c>
      <c r="V1127">
        <v>2</v>
      </c>
      <c r="W1127" t="s">
        <v>41</v>
      </c>
      <c r="X1127">
        <v>1</v>
      </c>
      <c r="Y1127">
        <v>19</v>
      </c>
      <c r="Z1127">
        <v>3</v>
      </c>
      <c r="AA1127">
        <v>4</v>
      </c>
      <c r="AB1127">
        <v>6</v>
      </c>
      <c r="AC1127">
        <v>4</v>
      </c>
    </row>
    <row r="1128" spans="1:29" x14ac:dyDescent="0.35">
      <c r="A1128">
        <v>50</v>
      </c>
      <c r="B1128" t="s">
        <v>32</v>
      </c>
      <c r="C1128" t="s">
        <v>62</v>
      </c>
      <c r="D1128" s="4">
        <v>19331</v>
      </c>
      <c r="E1128">
        <v>1</v>
      </c>
      <c r="F1128">
        <v>3</v>
      </c>
      <c r="G1128">
        <v>3</v>
      </c>
      <c r="H1128" t="s">
        <v>25</v>
      </c>
      <c r="I1128">
        <v>3</v>
      </c>
      <c r="J1128" t="s">
        <v>35</v>
      </c>
      <c r="K1128" s="5">
        <v>0.1</v>
      </c>
      <c r="L1128" s="5">
        <v>7.0000000000000007E-2</v>
      </c>
      <c r="M1128" s="6">
        <v>2.0000000000000004E-2</v>
      </c>
      <c r="N1128">
        <v>3866.2000000000003</v>
      </c>
      <c r="O1128">
        <v>1422</v>
      </c>
      <c r="P1128" t="s">
        <v>26</v>
      </c>
      <c r="Q1128" t="s">
        <v>27</v>
      </c>
      <c r="R1128">
        <v>9</v>
      </c>
      <c r="S1128">
        <v>3</v>
      </c>
      <c r="T1128" t="s">
        <v>48</v>
      </c>
      <c r="U1128">
        <v>3</v>
      </c>
      <c r="V1128">
        <v>5</v>
      </c>
      <c r="W1128" t="s">
        <v>37</v>
      </c>
      <c r="X1128">
        <v>4</v>
      </c>
      <c r="Y1128">
        <v>16</v>
      </c>
      <c r="Z1128">
        <v>3</v>
      </c>
      <c r="AA1128">
        <v>3</v>
      </c>
      <c r="AB1128">
        <v>27</v>
      </c>
      <c r="AC1128">
        <v>0</v>
      </c>
    </row>
    <row r="1129" spans="1:29" x14ac:dyDescent="0.35">
      <c r="A1129">
        <v>23</v>
      </c>
      <c r="B1129" t="s">
        <v>32</v>
      </c>
      <c r="C1129" t="s">
        <v>36</v>
      </c>
      <c r="D1129" s="4">
        <v>2073</v>
      </c>
      <c r="E1129">
        <v>2</v>
      </c>
      <c r="F1129">
        <v>3</v>
      </c>
      <c r="G1129">
        <v>3</v>
      </c>
      <c r="H1129" t="s">
        <v>32</v>
      </c>
      <c r="I1129">
        <v>4</v>
      </c>
      <c r="J1129" t="s">
        <v>35</v>
      </c>
      <c r="K1129" s="5">
        <v>0.09</v>
      </c>
      <c r="L1129" s="5">
        <v>0.08</v>
      </c>
      <c r="M1129" s="6">
        <v>2.0000000000000004E-2</v>
      </c>
      <c r="N1129">
        <v>414.6</v>
      </c>
      <c r="O1129">
        <v>4375</v>
      </c>
      <c r="P1129" t="s">
        <v>26</v>
      </c>
      <c r="Q1129" t="s">
        <v>34</v>
      </c>
      <c r="R1129">
        <v>10</v>
      </c>
      <c r="S1129">
        <v>3</v>
      </c>
      <c r="T1129" t="s">
        <v>49</v>
      </c>
      <c r="U1129">
        <v>4</v>
      </c>
      <c r="V1129">
        <v>1</v>
      </c>
      <c r="W1129" t="s">
        <v>37</v>
      </c>
      <c r="X1129">
        <v>2</v>
      </c>
      <c r="Y1129">
        <v>16</v>
      </c>
      <c r="Z1129">
        <v>3</v>
      </c>
      <c r="AA1129">
        <v>4</v>
      </c>
      <c r="AB1129">
        <v>4</v>
      </c>
      <c r="AC1129">
        <v>2</v>
      </c>
    </row>
    <row r="1130" spans="1:29" x14ac:dyDescent="0.35">
      <c r="A1130">
        <v>36</v>
      </c>
      <c r="B1130" t="s">
        <v>32</v>
      </c>
      <c r="C1130" t="s">
        <v>39</v>
      </c>
      <c r="D1130" s="4">
        <v>5562</v>
      </c>
      <c r="E1130">
        <v>3</v>
      </c>
      <c r="F1130">
        <v>1</v>
      </c>
      <c r="G1130">
        <v>3</v>
      </c>
      <c r="H1130" t="s">
        <v>25</v>
      </c>
      <c r="I1130">
        <v>1</v>
      </c>
      <c r="J1130" t="s">
        <v>35</v>
      </c>
      <c r="K1130" s="5">
        <v>0.1</v>
      </c>
      <c r="L1130" s="5">
        <v>0.09</v>
      </c>
      <c r="M1130" s="6">
        <v>1.0000000000000009E-2</v>
      </c>
      <c r="N1130">
        <v>1112.4000000000001</v>
      </c>
      <c r="O1130">
        <v>1632</v>
      </c>
      <c r="P1130" t="s">
        <v>33</v>
      </c>
      <c r="Q1130" t="s">
        <v>34</v>
      </c>
      <c r="R1130">
        <v>6</v>
      </c>
      <c r="S1130">
        <v>4</v>
      </c>
      <c r="T1130" t="s">
        <v>28</v>
      </c>
      <c r="U1130">
        <v>4</v>
      </c>
      <c r="V1130">
        <v>2</v>
      </c>
      <c r="W1130" t="s">
        <v>37</v>
      </c>
      <c r="X1130">
        <v>3</v>
      </c>
      <c r="Y1130">
        <v>13</v>
      </c>
      <c r="Z1130">
        <v>3</v>
      </c>
      <c r="AA1130">
        <v>4</v>
      </c>
      <c r="AB1130">
        <v>9</v>
      </c>
      <c r="AC1130">
        <v>2</v>
      </c>
    </row>
    <row r="1131" spans="1:29" x14ac:dyDescent="0.35">
      <c r="A1131">
        <v>42</v>
      </c>
      <c r="B1131" t="s">
        <v>32</v>
      </c>
      <c r="C1131" t="s">
        <v>62</v>
      </c>
      <c r="D1131" s="4">
        <v>19613</v>
      </c>
      <c r="E1131">
        <v>1</v>
      </c>
      <c r="F1131">
        <v>4</v>
      </c>
      <c r="G1131">
        <v>3</v>
      </c>
      <c r="H1131" t="s">
        <v>32</v>
      </c>
      <c r="I1131">
        <v>4</v>
      </c>
      <c r="J1131" t="s">
        <v>35</v>
      </c>
      <c r="K1131" s="5">
        <v>0.09</v>
      </c>
      <c r="L1131" s="5">
        <v>7.0000000000000007E-2</v>
      </c>
      <c r="M1131" s="6">
        <v>-1.0000000000000009E-2</v>
      </c>
      <c r="N1131">
        <v>3922.6000000000004</v>
      </c>
      <c r="O1131">
        <v>1008</v>
      </c>
      <c r="P1131" t="s">
        <v>26</v>
      </c>
      <c r="Q1131" t="s">
        <v>34</v>
      </c>
      <c r="R1131">
        <v>9</v>
      </c>
      <c r="S1131">
        <v>2</v>
      </c>
      <c r="T1131" t="s">
        <v>38</v>
      </c>
      <c r="U1131">
        <v>2</v>
      </c>
      <c r="V1131">
        <v>5</v>
      </c>
      <c r="W1131" t="s">
        <v>31</v>
      </c>
      <c r="X1131">
        <v>8</v>
      </c>
      <c r="Y1131">
        <v>22</v>
      </c>
      <c r="Z1131">
        <v>4</v>
      </c>
      <c r="AA1131">
        <v>4</v>
      </c>
      <c r="AB1131">
        <v>24</v>
      </c>
      <c r="AC1131">
        <v>0</v>
      </c>
    </row>
    <row r="1132" spans="1:29" x14ac:dyDescent="0.35">
      <c r="A1132">
        <v>35</v>
      </c>
      <c r="B1132" t="s">
        <v>32</v>
      </c>
      <c r="C1132" t="s">
        <v>39</v>
      </c>
      <c r="D1132" s="4">
        <v>3407</v>
      </c>
      <c r="E1132">
        <v>10</v>
      </c>
      <c r="F1132">
        <v>3</v>
      </c>
      <c r="G1132">
        <v>2</v>
      </c>
      <c r="H1132" t="s">
        <v>32</v>
      </c>
      <c r="I1132">
        <v>2</v>
      </c>
      <c r="J1132" t="s">
        <v>35</v>
      </c>
      <c r="K1132" s="5">
        <v>0.08</v>
      </c>
      <c r="L1132" s="5">
        <v>0.09</v>
      </c>
      <c r="M1132" s="6">
        <v>4.9999999999999989E-2</v>
      </c>
      <c r="N1132">
        <v>681.40000000000009</v>
      </c>
      <c r="O1132">
        <v>2493</v>
      </c>
      <c r="P1132" t="s">
        <v>26</v>
      </c>
      <c r="Q1132" t="s">
        <v>34</v>
      </c>
      <c r="R1132">
        <v>28</v>
      </c>
      <c r="S1132">
        <v>3</v>
      </c>
      <c r="T1132" t="s">
        <v>28</v>
      </c>
      <c r="U1132">
        <v>4</v>
      </c>
      <c r="V1132">
        <v>2</v>
      </c>
      <c r="W1132" t="s">
        <v>37</v>
      </c>
      <c r="X1132">
        <v>1</v>
      </c>
      <c r="Y1132">
        <v>17</v>
      </c>
      <c r="Z1132">
        <v>3</v>
      </c>
      <c r="AA1132">
        <v>4</v>
      </c>
      <c r="AB1132">
        <v>10</v>
      </c>
      <c r="AC1132">
        <v>9</v>
      </c>
    </row>
    <row r="1133" spans="1:29" x14ac:dyDescent="0.35">
      <c r="A1133">
        <v>34</v>
      </c>
      <c r="B1133" t="s">
        <v>32</v>
      </c>
      <c r="C1133" t="s">
        <v>43</v>
      </c>
      <c r="D1133" s="4">
        <v>5063</v>
      </c>
      <c r="E1133">
        <v>8</v>
      </c>
      <c r="F1133">
        <v>3</v>
      </c>
      <c r="G1133">
        <v>2</v>
      </c>
      <c r="H1133" t="s">
        <v>32</v>
      </c>
      <c r="I1133">
        <v>4</v>
      </c>
      <c r="J1133" t="s">
        <v>35</v>
      </c>
      <c r="K1133" s="5">
        <v>0.11</v>
      </c>
      <c r="L1133" s="5">
        <v>0.11</v>
      </c>
      <c r="M1133" s="6">
        <v>0</v>
      </c>
      <c r="N1133">
        <v>1012.6</v>
      </c>
      <c r="O1133">
        <v>4966</v>
      </c>
      <c r="P1133" t="s">
        <v>33</v>
      </c>
      <c r="Q1133" t="s">
        <v>34</v>
      </c>
      <c r="R1133">
        <v>10</v>
      </c>
      <c r="S1133">
        <v>4</v>
      </c>
      <c r="T1133" t="s">
        <v>49</v>
      </c>
      <c r="U1133">
        <v>2</v>
      </c>
      <c r="V1133">
        <v>2</v>
      </c>
      <c r="W1133" t="s">
        <v>37</v>
      </c>
      <c r="X1133">
        <v>1</v>
      </c>
      <c r="Y1133">
        <v>14</v>
      </c>
      <c r="Z1133">
        <v>3</v>
      </c>
      <c r="AA1133">
        <v>2</v>
      </c>
      <c r="AB1133">
        <v>8</v>
      </c>
      <c r="AC1133">
        <v>2</v>
      </c>
    </row>
    <row r="1134" spans="1:29" x14ac:dyDescent="0.35">
      <c r="A1134">
        <v>40</v>
      </c>
      <c r="B1134" t="s">
        <v>32</v>
      </c>
      <c r="C1134" t="s">
        <v>27</v>
      </c>
      <c r="D1134" s="4">
        <v>4639</v>
      </c>
      <c r="E1134">
        <v>5</v>
      </c>
      <c r="F1134">
        <v>1</v>
      </c>
      <c r="G1134">
        <v>3</v>
      </c>
      <c r="H1134" t="s">
        <v>32</v>
      </c>
      <c r="I1134">
        <v>4</v>
      </c>
      <c r="J1134" t="s">
        <v>29</v>
      </c>
      <c r="K1134" s="5">
        <v>0.13</v>
      </c>
      <c r="L1134" s="5">
        <v>0.1</v>
      </c>
      <c r="M1134" s="6">
        <v>6.0000000000000012E-2</v>
      </c>
      <c r="N1134">
        <v>927.80000000000007</v>
      </c>
      <c r="O1134">
        <v>2635</v>
      </c>
      <c r="P1134" t="s">
        <v>26</v>
      </c>
      <c r="Q1134" t="s">
        <v>27</v>
      </c>
      <c r="R1134">
        <v>14</v>
      </c>
      <c r="S1134">
        <v>2</v>
      </c>
      <c r="T1134" t="s">
        <v>28</v>
      </c>
      <c r="U1134">
        <v>3</v>
      </c>
      <c r="V1134">
        <v>2</v>
      </c>
      <c r="W1134" t="s">
        <v>37</v>
      </c>
      <c r="X1134">
        <v>1</v>
      </c>
      <c r="Y1134">
        <v>15</v>
      </c>
      <c r="Z1134">
        <v>3</v>
      </c>
      <c r="AA1134">
        <v>3</v>
      </c>
      <c r="AB1134">
        <v>5</v>
      </c>
      <c r="AC1134">
        <v>4</v>
      </c>
    </row>
    <row r="1135" spans="1:29" x14ac:dyDescent="0.35">
      <c r="A1135">
        <v>43</v>
      </c>
      <c r="B1135" t="s">
        <v>32</v>
      </c>
      <c r="C1135" t="s">
        <v>39</v>
      </c>
      <c r="D1135" s="4">
        <v>4876</v>
      </c>
      <c r="E1135">
        <v>6</v>
      </c>
      <c r="F1135">
        <v>2</v>
      </c>
      <c r="G1135">
        <v>3</v>
      </c>
      <c r="H1135" t="s">
        <v>32</v>
      </c>
      <c r="I1135">
        <v>4</v>
      </c>
      <c r="J1135" t="s">
        <v>35</v>
      </c>
      <c r="K1135" s="5">
        <v>0.1</v>
      </c>
      <c r="L1135" s="5">
        <v>0.1</v>
      </c>
      <c r="M1135" s="6">
        <v>6.9999999999999993E-2</v>
      </c>
      <c r="N1135">
        <v>975.2</v>
      </c>
      <c r="O1135">
        <v>747</v>
      </c>
      <c r="P1135" t="s">
        <v>26</v>
      </c>
      <c r="Q1135" t="s">
        <v>34</v>
      </c>
      <c r="R1135">
        <v>27</v>
      </c>
      <c r="S1135">
        <v>3</v>
      </c>
      <c r="T1135" t="s">
        <v>49</v>
      </c>
      <c r="U1135">
        <v>4</v>
      </c>
      <c r="V1135">
        <v>1</v>
      </c>
      <c r="W1135" t="s">
        <v>41</v>
      </c>
      <c r="X1135">
        <v>5</v>
      </c>
      <c r="Y1135">
        <v>12</v>
      </c>
      <c r="Z1135">
        <v>3</v>
      </c>
      <c r="AA1135">
        <v>3</v>
      </c>
      <c r="AB1135">
        <v>8</v>
      </c>
      <c r="AC1135">
        <v>4</v>
      </c>
    </row>
    <row r="1136" spans="1:29" x14ac:dyDescent="0.35">
      <c r="A1136">
        <v>35</v>
      </c>
      <c r="B1136" t="s">
        <v>32</v>
      </c>
      <c r="C1136" t="s">
        <v>39</v>
      </c>
      <c r="D1136" s="4">
        <v>2690</v>
      </c>
      <c r="E1136">
        <v>1</v>
      </c>
      <c r="F1136">
        <v>4</v>
      </c>
      <c r="G1136">
        <v>2</v>
      </c>
      <c r="H1136" t="s">
        <v>32</v>
      </c>
      <c r="I1136">
        <v>3</v>
      </c>
      <c r="J1136" t="s">
        <v>35</v>
      </c>
      <c r="K1136" s="5">
        <v>0.14000000000000001</v>
      </c>
      <c r="L1136" s="5">
        <v>0.11</v>
      </c>
      <c r="M1136" s="6">
        <v>7.9999999999999988E-2</v>
      </c>
      <c r="N1136">
        <v>538</v>
      </c>
      <c r="O1136">
        <v>4548</v>
      </c>
      <c r="P1136" t="s">
        <v>26</v>
      </c>
      <c r="Q1136" t="s">
        <v>34</v>
      </c>
      <c r="R1136">
        <v>7</v>
      </c>
      <c r="S1136">
        <v>2</v>
      </c>
      <c r="T1136" t="s">
        <v>28</v>
      </c>
      <c r="U1136">
        <v>2</v>
      </c>
      <c r="V1136">
        <v>1</v>
      </c>
      <c r="W1136" t="s">
        <v>37</v>
      </c>
      <c r="X1136">
        <v>1</v>
      </c>
      <c r="Y1136">
        <v>18</v>
      </c>
      <c r="Z1136">
        <v>3</v>
      </c>
      <c r="AA1136">
        <v>4</v>
      </c>
      <c r="AB1136">
        <v>1</v>
      </c>
      <c r="AC1136">
        <v>0</v>
      </c>
    </row>
    <row r="1137" spans="1:29" x14ac:dyDescent="0.35">
      <c r="A1137">
        <v>46</v>
      </c>
      <c r="B1137" t="s">
        <v>32</v>
      </c>
      <c r="C1137" t="s">
        <v>62</v>
      </c>
      <c r="D1137" s="4">
        <v>17567</v>
      </c>
      <c r="E1137">
        <v>26</v>
      </c>
      <c r="F1137">
        <v>1</v>
      </c>
      <c r="G1137">
        <v>1</v>
      </c>
      <c r="H1137" t="s">
        <v>32</v>
      </c>
      <c r="I1137">
        <v>4</v>
      </c>
      <c r="J1137" t="s">
        <v>35</v>
      </c>
      <c r="K1137" s="5">
        <v>0.08</v>
      </c>
      <c r="L1137" s="5">
        <v>0.1</v>
      </c>
      <c r="M1137" s="6">
        <v>0</v>
      </c>
      <c r="N1137">
        <v>3513.4</v>
      </c>
      <c r="O1137">
        <v>1365</v>
      </c>
      <c r="P1137" t="s">
        <v>26</v>
      </c>
      <c r="Q1137" t="s">
        <v>27</v>
      </c>
      <c r="R1137">
        <v>1</v>
      </c>
      <c r="S1137">
        <v>4</v>
      </c>
      <c r="T1137" t="s">
        <v>28</v>
      </c>
      <c r="U1137">
        <v>4</v>
      </c>
      <c r="V1137">
        <v>4</v>
      </c>
      <c r="W1137" t="s">
        <v>31</v>
      </c>
      <c r="X1137">
        <v>1</v>
      </c>
      <c r="Y1137">
        <v>15</v>
      </c>
      <c r="Z1137">
        <v>3</v>
      </c>
      <c r="AA1137">
        <v>2</v>
      </c>
      <c r="AB1137">
        <v>27</v>
      </c>
      <c r="AC1137">
        <v>0</v>
      </c>
    </row>
    <row r="1138" spans="1:29" x14ac:dyDescent="0.35">
      <c r="A1138">
        <v>28</v>
      </c>
      <c r="B1138" t="s">
        <v>25</v>
      </c>
      <c r="C1138" t="s">
        <v>39</v>
      </c>
      <c r="D1138" s="4">
        <v>2408</v>
      </c>
      <c r="E1138">
        <v>1</v>
      </c>
      <c r="F1138">
        <v>2</v>
      </c>
      <c r="G1138">
        <v>3</v>
      </c>
      <c r="H1138" t="s">
        <v>25</v>
      </c>
      <c r="I1138">
        <v>3</v>
      </c>
      <c r="J1138" t="s">
        <v>35</v>
      </c>
      <c r="K1138" s="5">
        <v>0.13</v>
      </c>
      <c r="L1138" s="5">
        <v>0.11</v>
      </c>
      <c r="M1138" s="6">
        <v>-9.999999999999995E-3</v>
      </c>
      <c r="N1138">
        <v>481.6</v>
      </c>
      <c r="O1138">
        <v>1149</v>
      </c>
      <c r="P1138" t="s">
        <v>26</v>
      </c>
      <c r="Q1138" t="s">
        <v>34</v>
      </c>
      <c r="R1138">
        <v>24</v>
      </c>
      <c r="S1138">
        <v>3</v>
      </c>
      <c r="T1138" t="s">
        <v>40</v>
      </c>
      <c r="U1138">
        <v>3</v>
      </c>
      <c r="V1138">
        <v>1</v>
      </c>
      <c r="W1138" t="s">
        <v>37</v>
      </c>
      <c r="X1138">
        <v>1</v>
      </c>
      <c r="Y1138">
        <v>17</v>
      </c>
      <c r="Z1138">
        <v>3</v>
      </c>
      <c r="AA1138">
        <v>3</v>
      </c>
      <c r="AB1138">
        <v>1</v>
      </c>
      <c r="AC1138">
        <v>1</v>
      </c>
    </row>
    <row r="1139" spans="1:29" x14ac:dyDescent="0.35">
      <c r="A1139">
        <v>22</v>
      </c>
      <c r="B1139" t="s">
        <v>32</v>
      </c>
      <c r="C1139" t="s">
        <v>36</v>
      </c>
      <c r="D1139" s="4">
        <v>2814</v>
      </c>
      <c r="E1139">
        <v>4</v>
      </c>
      <c r="F1139">
        <v>3</v>
      </c>
      <c r="G1139">
        <v>2</v>
      </c>
      <c r="H1139" t="s">
        <v>25</v>
      </c>
      <c r="I1139">
        <v>2</v>
      </c>
      <c r="J1139" t="s">
        <v>29</v>
      </c>
      <c r="K1139" s="5">
        <v>0.13</v>
      </c>
      <c r="L1139" s="5">
        <v>0.11</v>
      </c>
      <c r="M1139" s="6">
        <v>0.03</v>
      </c>
      <c r="N1139">
        <v>562.80000000000007</v>
      </c>
      <c r="O1139">
        <v>4770</v>
      </c>
      <c r="P1139" t="s">
        <v>44</v>
      </c>
      <c r="Q1139" t="s">
        <v>34</v>
      </c>
      <c r="R1139">
        <v>26</v>
      </c>
      <c r="S1139">
        <v>2</v>
      </c>
      <c r="T1139" t="s">
        <v>38</v>
      </c>
      <c r="U1139">
        <v>2</v>
      </c>
      <c r="V1139">
        <v>1</v>
      </c>
      <c r="W1139" t="s">
        <v>37</v>
      </c>
      <c r="X1139">
        <v>1</v>
      </c>
      <c r="Y1139">
        <v>14</v>
      </c>
      <c r="Z1139">
        <v>3</v>
      </c>
      <c r="AA1139">
        <v>2</v>
      </c>
      <c r="AB1139">
        <v>4</v>
      </c>
      <c r="AC1139">
        <v>2</v>
      </c>
    </row>
    <row r="1140" spans="1:29" x14ac:dyDescent="0.35">
      <c r="A1140">
        <v>50</v>
      </c>
      <c r="B1140" t="s">
        <v>32</v>
      </c>
      <c r="C1140" t="s">
        <v>43</v>
      </c>
      <c r="D1140" s="4">
        <v>11245</v>
      </c>
      <c r="E1140">
        <v>30</v>
      </c>
      <c r="F1140">
        <v>3</v>
      </c>
      <c r="G1140">
        <v>3</v>
      </c>
      <c r="H1140" t="s">
        <v>25</v>
      </c>
      <c r="I1140">
        <v>2</v>
      </c>
      <c r="J1140" t="s">
        <v>35</v>
      </c>
      <c r="K1140" s="5">
        <v>0.1</v>
      </c>
      <c r="L1140" s="5">
        <v>0.09</v>
      </c>
      <c r="M1140" s="6">
        <v>9.999999999999995E-3</v>
      </c>
      <c r="N1140">
        <v>2249</v>
      </c>
      <c r="O1140">
        <v>4746</v>
      </c>
      <c r="P1140" t="s">
        <v>33</v>
      </c>
      <c r="Q1140" t="s">
        <v>34</v>
      </c>
      <c r="R1140">
        <v>20</v>
      </c>
      <c r="S1140">
        <v>5</v>
      </c>
      <c r="T1140" t="s">
        <v>40</v>
      </c>
      <c r="U1140">
        <v>3</v>
      </c>
      <c r="V1140">
        <v>4</v>
      </c>
      <c r="W1140" t="s">
        <v>37</v>
      </c>
      <c r="X1140">
        <v>2</v>
      </c>
      <c r="Y1140">
        <v>15</v>
      </c>
      <c r="Z1140">
        <v>3</v>
      </c>
      <c r="AA1140">
        <v>3</v>
      </c>
      <c r="AB1140">
        <v>32</v>
      </c>
      <c r="AC1140">
        <v>8</v>
      </c>
    </row>
    <row r="1141" spans="1:29" x14ac:dyDescent="0.35">
      <c r="A1141">
        <v>32</v>
      </c>
      <c r="B1141" t="s">
        <v>32</v>
      </c>
      <c r="C1141" t="s">
        <v>36</v>
      </c>
      <c r="D1141" s="4">
        <v>3312</v>
      </c>
      <c r="E1141">
        <v>3</v>
      </c>
      <c r="F1141">
        <v>4</v>
      </c>
      <c r="G1141">
        <v>3</v>
      </c>
      <c r="H1141" t="s">
        <v>32</v>
      </c>
      <c r="I1141">
        <v>2</v>
      </c>
      <c r="J1141" t="s">
        <v>29</v>
      </c>
      <c r="K1141" s="5">
        <v>0.13</v>
      </c>
      <c r="L1141" s="5">
        <v>0.09</v>
      </c>
      <c r="M1141" s="6">
        <v>-0.03</v>
      </c>
      <c r="N1141">
        <v>662.40000000000009</v>
      </c>
      <c r="O1141">
        <v>3529</v>
      </c>
      <c r="P1141" t="s">
        <v>26</v>
      </c>
      <c r="Q1141" t="s">
        <v>34</v>
      </c>
      <c r="R1141">
        <v>5</v>
      </c>
      <c r="S1141">
        <v>4</v>
      </c>
      <c r="T1141" t="s">
        <v>38</v>
      </c>
      <c r="U1141">
        <v>4</v>
      </c>
      <c r="V1141">
        <v>1</v>
      </c>
      <c r="W1141" t="s">
        <v>37</v>
      </c>
      <c r="X1141">
        <v>3</v>
      </c>
      <c r="Y1141">
        <v>17</v>
      </c>
      <c r="Z1141">
        <v>3</v>
      </c>
      <c r="AA1141">
        <v>4</v>
      </c>
      <c r="AB1141">
        <v>6</v>
      </c>
      <c r="AC1141">
        <v>2</v>
      </c>
    </row>
    <row r="1142" spans="1:29" x14ac:dyDescent="0.35">
      <c r="A1142">
        <v>44</v>
      </c>
      <c r="B1142" t="s">
        <v>32</v>
      </c>
      <c r="C1142" t="s">
        <v>63</v>
      </c>
      <c r="D1142" s="4">
        <v>19049</v>
      </c>
      <c r="E1142">
        <v>22</v>
      </c>
      <c r="F1142">
        <v>4</v>
      </c>
      <c r="G1142">
        <v>2</v>
      </c>
      <c r="H1142" t="s">
        <v>25</v>
      </c>
      <c r="I1142">
        <v>2</v>
      </c>
      <c r="J1142" t="s">
        <v>29</v>
      </c>
      <c r="K1142" s="5">
        <v>0.1</v>
      </c>
      <c r="L1142" s="5">
        <v>0.08</v>
      </c>
      <c r="M1142" s="6">
        <v>6.9999999999999993E-2</v>
      </c>
      <c r="N1142">
        <v>3809.8</v>
      </c>
      <c r="O1142">
        <v>1317</v>
      </c>
      <c r="P1142" t="s">
        <v>26</v>
      </c>
      <c r="Q1142" t="s">
        <v>34</v>
      </c>
      <c r="R1142">
        <v>7</v>
      </c>
      <c r="S1142">
        <v>3</v>
      </c>
      <c r="T1142" t="s">
        <v>40</v>
      </c>
      <c r="U1142">
        <v>3</v>
      </c>
      <c r="V1142">
        <v>5</v>
      </c>
      <c r="W1142" t="s">
        <v>41</v>
      </c>
      <c r="X1142">
        <v>0</v>
      </c>
      <c r="Y1142">
        <v>14</v>
      </c>
      <c r="Z1142">
        <v>3</v>
      </c>
      <c r="AA1142">
        <v>4</v>
      </c>
      <c r="AB1142">
        <v>23</v>
      </c>
      <c r="AC1142">
        <v>7</v>
      </c>
    </row>
    <row r="1143" spans="1:29" x14ac:dyDescent="0.35">
      <c r="A1143">
        <v>30</v>
      </c>
      <c r="B1143" t="s">
        <v>32</v>
      </c>
      <c r="C1143" t="s">
        <v>36</v>
      </c>
      <c r="D1143" s="4">
        <v>2141</v>
      </c>
      <c r="E1143">
        <v>6</v>
      </c>
      <c r="F1143">
        <v>2</v>
      </c>
      <c r="G1143">
        <v>2</v>
      </c>
      <c r="H1143" t="s">
        <v>32</v>
      </c>
      <c r="I1143">
        <v>2</v>
      </c>
      <c r="J1143" t="s">
        <v>35</v>
      </c>
      <c r="K1143" s="5">
        <v>0.15</v>
      </c>
      <c r="L1143" s="5">
        <v>0.09</v>
      </c>
      <c r="M1143" s="6">
        <v>1.999999999999999E-2</v>
      </c>
      <c r="N1143">
        <v>428.20000000000005</v>
      </c>
      <c r="O1143">
        <v>3023</v>
      </c>
      <c r="P1143" t="s">
        <v>26</v>
      </c>
      <c r="Q1143" t="s">
        <v>34</v>
      </c>
      <c r="R1143">
        <v>7</v>
      </c>
      <c r="S1143">
        <v>3</v>
      </c>
      <c r="T1143" t="s">
        <v>40</v>
      </c>
      <c r="U1143">
        <v>2</v>
      </c>
      <c r="V1143">
        <v>1</v>
      </c>
      <c r="W1143" t="s">
        <v>37</v>
      </c>
      <c r="X1143">
        <v>1</v>
      </c>
      <c r="Y1143">
        <v>12</v>
      </c>
      <c r="Z1143">
        <v>3</v>
      </c>
      <c r="AA1143">
        <v>2</v>
      </c>
      <c r="AB1143">
        <v>6</v>
      </c>
      <c r="AC1143">
        <v>4</v>
      </c>
    </row>
    <row r="1144" spans="1:29" x14ac:dyDescent="0.35">
      <c r="A1144">
        <v>45</v>
      </c>
      <c r="B1144" t="s">
        <v>32</v>
      </c>
      <c r="C1144" t="s">
        <v>39</v>
      </c>
      <c r="D1144" s="4">
        <v>5769</v>
      </c>
      <c r="E1144">
        <v>10</v>
      </c>
      <c r="F1144">
        <v>1</v>
      </c>
      <c r="G1144">
        <v>3</v>
      </c>
      <c r="H1144" t="s">
        <v>25</v>
      </c>
      <c r="I1144">
        <v>3</v>
      </c>
      <c r="J1144" t="s">
        <v>29</v>
      </c>
      <c r="K1144" s="5">
        <v>0.12</v>
      </c>
      <c r="L1144" s="5">
        <v>0.1</v>
      </c>
      <c r="M1144" s="6">
        <v>3.9999999999999994E-2</v>
      </c>
      <c r="N1144">
        <v>1153.8</v>
      </c>
      <c r="O1144">
        <v>1215</v>
      </c>
      <c r="P1144" t="s">
        <v>26</v>
      </c>
      <c r="Q1144" t="s">
        <v>34</v>
      </c>
      <c r="R1144">
        <v>5</v>
      </c>
      <c r="S1144">
        <v>5</v>
      </c>
      <c r="T1144" t="s">
        <v>40</v>
      </c>
      <c r="U1144">
        <v>1</v>
      </c>
      <c r="V1144">
        <v>2</v>
      </c>
      <c r="W1144" t="s">
        <v>31</v>
      </c>
      <c r="X1144">
        <v>1</v>
      </c>
      <c r="Y1144">
        <v>14</v>
      </c>
      <c r="Z1144">
        <v>3</v>
      </c>
      <c r="AA1144">
        <v>1</v>
      </c>
      <c r="AB1144">
        <v>10</v>
      </c>
      <c r="AC1144">
        <v>7</v>
      </c>
    </row>
    <row r="1145" spans="1:29" x14ac:dyDescent="0.35">
      <c r="A1145">
        <v>45</v>
      </c>
      <c r="B1145" t="s">
        <v>32</v>
      </c>
      <c r="C1145" t="s">
        <v>27</v>
      </c>
      <c r="D1145" s="4">
        <v>4385</v>
      </c>
      <c r="E1145">
        <v>10</v>
      </c>
      <c r="F1145">
        <v>1</v>
      </c>
      <c r="G1145">
        <v>3</v>
      </c>
      <c r="H1145" t="s">
        <v>32</v>
      </c>
      <c r="I1145">
        <v>1</v>
      </c>
      <c r="J1145" t="s">
        <v>35</v>
      </c>
      <c r="K1145" s="5">
        <v>0.12</v>
      </c>
      <c r="L1145" s="5">
        <v>0.08</v>
      </c>
      <c r="M1145" s="6">
        <v>0.03</v>
      </c>
      <c r="N1145">
        <v>877</v>
      </c>
      <c r="O1145">
        <v>3652</v>
      </c>
      <c r="P1145" t="s">
        <v>44</v>
      </c>
      <c r="Q1145" t="s">
        <v>27</v>
      </c>
      <c r="R1145">
        <v>26</v>
      </c>
      <c r="S1145">
        <v>3</v>
      </c>
      <c r="T1145" t="s">
        <v>48</v>
      </c>
      <c r="U1145">
        <v>2</v>
      </c>
      <c r="V1145">
        <v>2</v>
      </c>
      <c r="W1145" t="s">
        <v>37</v>
      </c>
      <c r="X1145">
        <v>1</v>
      </c>
      <c r="Y1145">
        <v>15</v>
      </c>
      <c r="Z1145">
        <v>3</v>
      </c>
      <c r="AA1145">
        <v>1</v>
      </c>
      <c r="AB1145">
        <v>10</v>
      </c>
      <c r="AC1145">
        <v>7</v>
      </c>
    </row>
    <row r="1146" spans="1:29" x14ac:dyDescent="0.35">
      <c r="A1146">
        <v>31</v>
      </c>
      <c r="B1146" t="s">
        <v>32</v>
      </c>
      <c r="C1146" t="s">
        <v>27</v>
      </c>
      <c r="D1146" s="4">
        <v>5332</v>
      </c>
      <c r="E1146">
        <v>5</v>
      </c>
      <c r="F1146">
        <v>1</v>
      </c>
      <c r="G1146">
        <v>3</v>
      </c>
      <c r="H1146" t="s">
        <v>32</v>
      </c>
      <c r="I1146">
        <v>4</v>
      </c>
      <c r="J1146" t="s">
        <v>35</v>
      </c>
      <c r="K1146" s="5">
        <v>0.15</v>
      </c>
      <c r="L1146" s="5">
        <v>0.09</v>
      </c>
      <c r="M1146" s="6">
        <v>0.06</v>
      </c>
      <c r="N1146">
        <v>1066.4000000000001</v>
      </c>
      <c r="O1146">
        <v>3947</v>
      </c>
      <c r="P1146" t="s">
        <v>33</v>
      </c>
      <c r="Q1146" t="s">
        <v>27</v>
      </c>
      <c r="R1146">
        <v>2</v>
      </c>
      <c r="S1146">
        <v>4</v>
      </c>
      <c r="T1146" t="s">
        <v>38</v>
      </c>
      <c r="U1146">
        <v>3</v>
      </c>
      <c r="V1146">
        <v>2</v>
      </c>
      <c r="W1146" t="s">
        <v>31</v>
      </c>
      <c r="X1146">
        <v>7</v>
      </c>
      <c r="Y1146">
        <v>13</v>
      </c>
      <c r="Z1146">
        <v>3</v>
      </c>
      <c r="AA1146">
        <v>4</v>
      </c>
      <c r="AB1146">
        <v>10</v>
      </c>
      <c r="AC1146">
        <v>2</v>
      </c>
    </row>
    <row r="1147" spans="1:29" x14ac:dyDescent="0.35">
      <c r="A1147">
        <v>36</v>
      </c>
      <c r="B1147" t="s">
        <v>32</v>
      </c>
      <c r="C1147" t="s">
        <v>42</v>
      </c>
      <c r="D1147" s="4">
        <v>4663</v>
      </c>
      <c r="E1147">
        <v>3</v>
      </c>
      <c r="F1147">
        <v>3</v>
      </c>
      <c r="G1147">
        <v>3</v>
      </c>
      <c r="H1147" t="s">
        <v>25</v>
      </c>
      <c r="I1147">
        <v>3</v>
      </c>
      <c r="J1147" t="s">
        <v>29</v>
      </c>
      <c r="K1147" s="5">
        <v>0.12</v>
      </c>
      <c r="L1147" s="5">
        <v>0.09</v>
      </c>
      <c r="M1147" s="6">
        <v>0.03</v>
      </c>
      <c r="N1147">
        <v>932.6</v>
      </c>
      <c r="O1147">
        <v>4410</v>
      </c>
      <c r="P1147" t="s">
        <v>26</v>
      </c>
      <c r="Q1147" t="s">
        <v>34</v>
      </c>
      <c r="R1147">
        <v>12</v>
      </c>
      <c r="S1147">
        <v>4</v>
      </c>
      <c r="T1147" t="s">
        <v>28</v>
      </c>
      <c r="U1147">
        <v>3</v>
      </c>
      <c r="V1147">
        <v>2</v>
      </c>
      <c r="W1147" t="s">
        <v>37</v>
      </c>
      <c r="X1147">
        <v>9</v>
      </c>
      <c r="Y1147">
        <v>12</v>
      </c>
      <c r="Z1147">
        <v>3</v>
      </c>
      <c r="AA1147">
        <v>2</v>
      </c>
      <c r="AB1147">
        <v>7</v>
      </c>
      <c r="AC1147">
        <v>2</v>
      </c>
    </row>
    <row r="1148" spans="1:29" x14ac:dyDescent="0.35">
      <c r="A1148">
        <v>34</v>
      </c>
      <c r="B1148" t="s">
        <v>32</v>
      </c>
      <c r="C1148" t="s">
        <v>42</v>
      </c>
      <c r="D1148" s="4">
        <v>4724</v>
      </c>
      <c r="E1148">
        <v>9</v>
      </c>
      <c r="F1148">
        <v>4</v>
      </c>
      <c r="G1148">
        <v>3</v>
      </c>
      <c r="H1148" t="s">
        <v>32</v>
      </c>
      <c r="I1148">
        <v>3</v>
      </c>
      <c r="J1148" t="s">
        <v>35</v>
      </c>
      <c r="K1148" s="5">
        <v>0.09</v>
      </c>
      <c r="L1148" s="5">
        <v>0.11</v>
      </c>
      <c r="M1148" s="6">
        <v>3.9999999999999994E-2</v>
      </c>
      <c r="N1148">
        <v>944.80000000000007</v>
      </c>
      <c r="O1148">
        <v>2633</v>
      </c>
      <c r="P1148" t="s">
        <v>33</v>
      </c>
      <c r="Q1148" t="s">
        <v>34</v>
      </c>
      <c r="R1148">
        <v>10</v>
      </c>
      <c r="S1148">
        <v>4</v>
      </c>
      <c r="T1148" t="s">
        <v>28</v>
      </c>
      <c r="U1148">
        <v>4</v>
      </c>
      <c r="V1148">
        <v>2</v>
      </c>
      <c r="W1148" t="s">
        <v>41</v>
      </c>
      <c r="X1148">
        <v>1</v>
      </c>
      <c r="Y1148">
        <v>13</v>
      </c>
      <c r="Z1148">
        <v>3</v>
      </c>
      <c r="AA1148">
        <v>1</v>
      </c>
      <c r="AB1148">
        <v>9</v>
      </c>
      <c r="AC1148">
        <v>7</v>
      </c>
    </row>
    <row r="1149" spans="1:29" x14ac:dyDescent="0.35">
      <c r="A1149">
        <v>49</v>
      </c>
      <c r="B1149" t="s">
        <v>32</v>
      </c>
      <c r="C1149" t="s">
        <v>39</v>
      </c>
      <c r="D1149" s="4">
        <v>3211</v>
      </c>
      <c r="E1149">
        <v>9</v>
      </c>
      <c r="F1149">
        <v>1</v>
      </c>
      <c r="G1149">
        <v>2</v>
      </c>
      <c r="H1149" t="s">
        <v>32</v>
      </c>
      <c r="I1149">
        <v>3</v>
      </c>
      <c r="J1149" t="s">
        <v>29</v>
      </c>
      <c r="K1149" s="5">
        <v>0.1</v>
      </c>
      <c r="L1149" s="5">
        <v>0.1</v>
      </c>
      <c r="M1149" s="6">
        <v>7.9999999999999988E-2</v>
      </c>
      <c r="N1149">
        <v>642.20000000000005</v>
      </c>
      <c r="O1149">
        <v>4689</v>
      </c>
      <c r="P1149" t="s">
        <v>26</v>
      </c>
      <c r="Q1149" t="s">
        <v>34</v>
      </c>
      <c r="R1149">
        <v>25</v>
      </c>
      <c r="S1149">
        <v>4</v>
      </c>
      <c r="T1149" t="s">
        <v>28</v>
      </c>
      <c r="U1149">
        <v>3</v>
      </c>
      <c r="V1149">
        <v>1</v>
      </c>
      <c r="W1149" t="s">
        <v>37</v>
      </c>
      <c r="X1149">
        <v>1</v>
      </c>
      <c r="Y1149">
        <v>14</v>
      </c>
      <c r="Z1149">
        <v>3</v>
      </c>
      <c r="AA1149">
        <v>4</v>
      </c>
      <c r="AB1149">
        <v>10</v>
      </c>
      <c r="AC1149">
        <v>6</v>
      </c>
    </row>
    <row r="1150" spans="1:29" x14ac:dyDescent="0.35">
      <c r="A1150">
        <v>39</v>
      </c>
      <c r="B1150" t="s">
        <v>32</v>
      </c>
      <c r="C1150" t="s">
        <v>42</v>
      </c>
      <c r="D1150" s="4">
        <v>5377</v>
      </c>
      <c r="E1150">
        <v>7</v>
      </c>
      <c r="F1150">
        <v>1</v>
      </c>
      <c r="G1150">
        <v>3</v>
      </c>
      <c r="H1150" t="s">
        <v>32</v>
      </c>
      <c r="I1150">
        <v>2</v>
      </c>
      <c r="J1150" t="s">
        <v>35</v>
      </c>
      <c r="K1150" s="5">
        <v>0.08</v>
      </c>
      <c r="L1150" s="5">
        <v>7.0000000000000007E-2</v>
      </c>
      <c r="M1150" s="6">
        <v>3.0000000000000013E-2</v>
      </c>
      <c r="N1150">
        <v>1075.4000000000001</v>
      </c>
      <c r="O1150">
        <v>1003</v>
      </c>
      <c r="P1150" t="s">
        <v>26</v>
      </c>
      <c r="Q1150" t="s">
        <v>34</v>
      </c>
      <c r="R1150">
        <v>10</v>
      </c>
      <c r="S1150">
        <v>5</v>
      </c>
      <c r="T1150" t="s">
        <v>40</v>
      </c>
      <c r="U1150">
        <v>3</v>
      </c>
      <c r="V1150">
        <v>2</v>
      </c>
      <c r="W1150" t="s">
        <v>37</v>
      </c>
      <c r="X1150">
        <v>2</v>
      </c>
      <c r="Y1150">
        <v>13</v>
      </c>
      <c r="Z1150">
        <v>3</v>
      </c>
      <c r="AA1150">
        <v>4</v>
      </c>
      <c r="AB1150">
        <v>10</v>
      </c>
      <c r="AC1150">
        <v>7</v>
      </c>
    </row>
    <row r="1151" spans="1:29" x14ac:dyDescent="0.35">
      <c r="A1151">
        <v>27</v>
      </c>
      <c r="B1151" t="s">
        <v>32</v>
      </c>
      <c r="C1151" t="s">
        <v>39</v>
      </c>
      <c r="D1151" s="4">
        <v>4066</v>
      </c>
      <c r="E1151">
        <v>7</v>
      </c>
      <c r="F1151">
        <v>1</v>
      </c>
      <c r="G1151">
        <v>3</v>
      </c>
      <c r="H1151" t="s">
        <v>32</v>
      </c>
      <c r="I1151">
        <v>4</v>
      </c>
      <c r="J1151" t="s">
        <v>35</v>
      </c>
      <c r="K1151" s="5">
        <v>0.13</v>
      </c>
      <c r="L1151" s="5">
        <v>0.08</v>
      </c>
      <c r="M1151" s="6">
        <v>0.05</v>
      </c>
      <c r="N1151">
        <v>813.2</v>
      </c>
      <c r="O1151">
        <v>2349</v>
      </c>
      <c r="P1151" t="s">
        <v>26</v>
      </c>
      <c r="Q1151" t="s">
        <v>34</v>
      </c>
      <c r="R1151">
        <v>19</v>
      </c>
      <c r="S1151">
        <v>3</v>
      </c>
      <c r="T1151" t="s">
        <v>38</v>
      </c>
      <c r="U1151">
        <v>2</v>
      </c>
      <c r="V1151">
        <v>1</v>
      </c>
      <c r="W1151" t="s">
        <v>41</v>
      </c>
      <c r="X1151">
        <v>1</v>
      </c>
      <c r="Y1151">
        <v>11</v>
      </c>
      <c r="Z1151">
        <v>3</v>
      </c>
      <c r="AA1151">
        <v>1</v>
      </c>
      <c r="AB1151">
        <v>7</v>
      </c>
      <c r="AC1151">
        <v>7</v>
      </c>
    </row>
    <row r="1152" spans="1:29" x14ac:dyDescent="0.35">
      <c r="A1152">
        <v>35</v>
      </c>
      <c r="B1152" t="s">
        <v>32</v>
      </c>
      <c r="C1152" t="s">
        <v>36</v>
      </c>
      <c r="D1152" s="4">
        <v>5208</v>
      </c>
      <c r="E1152">
        <v>16</v>
      </c>
      <c r="F1152">
        <v>1</v>
      </c>
      <c r="G1152">
        <v>3</v>
      </c>
      <c r="H1152" t="s">
        <v>32</v>
      </c>
      <c r="I1152">
        <v>2</v>
      </c>
      <c r="J1152" t="s">
        <v>35</v>
      </c>
      <c r="K1152" s="5">
        <v>0.09</v>
      </c>
      <c r="L1152" s="5">
        <v>0.1</v>
      </c>
      <c r="M1152" s="6">
        <v>-9.999999999999995E-3</v>
      </c>
      <c r="N1152">
        <v>1041.6000000000001</v>
      </c>
      <c r="O1152">
        <v>555</v>
      </c>
      <c r="P1152" t="s">
        <v>26</v>
      </c>
      <c r="Q1152" t="s">
        <v>34</v>
      </c>
      <c r="R1152">
        <v>18</v>
      </c>
      <c r="S1152">
        <v>5</v>
      </c>
      <c r="T1152" t="s">
        <v>28</v>
      </c>
      <c r="U1152">
        <v>4</v>
      </c>
      <c r="V1152">
        <v>2</v>
      </c>
      <c r="W1152" t="s">
        <v>37</v>
      </c>
      <c r="X1152">
        <v>1</v>
      </c>
      <c r="Y1152">
        <v>11</v>
      </c>
      <c r="Z1152">
        <v>3</v>
      </c>
      <c r="AA1152">
        <v>4</v>
      </c>
      <c r="AB1152">
        <v>16</v>
      </c>
      <c r="AC1152">
        <v>15</v>
      </c>
    </row>
    <row r="1153" spans="1:29" x14ac:dyDescent="0.35">
      <c r="A1153">
        <v>28</v>
      </c>
      <c r="B1153" t="s">
        <v>32</v>
      </c>
      <c r="C1153" t="s">
        <v>42</v>
      </c>
      <c r="D1153" s="4">
        <v>4877</v>
      </c>
      <c r="E1153">
        <v>5</v>
      </c>
      <c r="F1153">
        <v>1</v>
      </c>
      <c r="G1153">
        <v>2</v>
      </c>
      <c r="H1153" t="s">
        <v>32</v>
      </c>
      <c r="I1153">
        <v>2</v>
      </c>
      <c r="J1153" t="s">
        <v>29</v>
      </c>
      <c r="K1153" s="5">
        <v>0.14000000000000001</v>
      </c>
      <c r="L1153" s="5">
        <v>0.09</v>
      </c>
      <c r="M1153" s="6">
        <v>0.03</v>
      </c>
      <c r="N1153">
        <v>975.40000000000009</v>
      </c>
      <c r="O1153">
        <v>2254</v>
      </c>
      <c r="P1153" t="s">
        <v>26</v>
      </c>
      <c r="Q1153" t="s">
        <v>34</v>
      </c>
      <c r="R1153">
        <v>27</v>
      </c>
      <c r="S1153">
        <v>3</v>
      </c>
      <c r="T1153" t="s">
        <v>40</v>
      </c>
      <c r="U1153">
        <v>1</v>
      </c>
      <c r="V1153">
        <v>2</v>
      </c>
      <c r="W1153" t="s">
        <v>41</v>
      </c>
      <c r="X1153">
        <v>0</v>
      </c>
      <c r="Y1153">
        <v>21</v>
      </c>
      <c r="Z1153">
        <v>4</v>
      </c>
      <c r="AA1153">
        <v>2</v>
      </c>
      <c r="AB1153">
        <v>6</v>
      </c>
      <c r="AC1153">
        <v>3</v>
      </c>
    </row>
    <row r="1154" spans="1:29" x14ac:dyDescent="0.35">
      <c r="A1154">
        <v>21</v>
      </c>
      <c r="B1154" t="s">
        <v>32</v>
      </c>
      <c r="C1154" t="s">
        <v>36</v>
      </c>
      <c r="D1154" s="4">
        <v>3117</v>
      </c>
      <c r="E1154">
        <v>2</v>
      </c>
      <c r="F1154">
        <v>4</v>
      </c>
      <c r="G1154">
        <v>3</v>
      </c>
      <c r="H1154" t="s">
        <v>32</v>
      </c>
      <c r="I1154">
        <v>3</v>
      </c>
      <c r="J1154" t="s">
        <v>35</v>
      </c>
      <c r="K1154" s="5">
        <v>0.15</v>
      </c>
      <c r="L1154" s="5">
        <v>0.09</v>
      </c>
      <c r="M1154" s="6">
        <v>-2.0000000000000004E-2</v>
      </c>
      <c r="N1154">
        <v>623.40000000000009</v>
      </c>
      <c r="O1154">
        <v>545</v>
      </c>
      <c r="P1154" t="s">
        <v>26</v>
      </c>
      <c r="Q1154" t="s">
        <v>34</v>
      </c>
      <c r="R1154">
        <v>5</v>
      </c>
      <c r="S1154">
        <v>1</v>
      </c>
      <c r="T1154" t="s">
        <v>40</v>
      </c>
      <c r="U1154">
        <v>3</v>
      </c>
      <c r="V1154">
        <v>1</v>
      </c>
      <c r="W1154" t="s">
        <v>31</v>
      </c>
      <c r="X1154">
        <v>1</v>
      </c>
      <c r="Y1154">
        <v>18</v>
      </c>
      <c r="Z1154">
        <v>3</v>
      </c>
      <c r="AA1154">
        <v>3</v>
      </c>
      <c r="AB1154">
        <v>3</v>
      </c>
      <c r="AC1154">
        <v>2</v>
      </c>
    </row>
    <row r="1155" spans="1:29" x14ac:dyDescent="0.35">
      <c r="A1155">
        <v>18</v>
      </c>
      <c r="B1155" t="s">
        <v>25</v>
      </c>
      <c r="C1155" t="s">
        <v>46</v>
      </c>
      <c r="D1155" s="4">
        <v>1569</v>
      </c>
      <c r="E1155">
        <v>0</v>
      </c>
      <c r="F1155">
        <v>4</v>
      </c>
      <c r="G1155">
        <v>4</v>
      </c>
      <c r="H1155" t="s">
        <v>25</v>
      </c>
      <c r="I1155">
        <v>2</v>
      </c>
      <c r="J1155" t="s">
        <v>29</v>
      </c>
      <c r="K1155" s="5">
        <v>0.14000000000000001</v>
      </c>
      <c r="L1155" s="5">
        <v>0.09</v>
      </c>
      <c r="M1155" s="6">
        <v>9.999999999999995E-3</v>
      </c>
      <c r="N1155">
        <v>313.8</v>
      </c>
      <c r="O1155">
        <v>874</v>
      </c>
      <c r="P1155" t="s">
        <v>33</v>
      </c>
      <c r="Q1155" t="s">
        <v>27</v>
      </c>
      <c r="R1155">
        <v>3</v>
      </c>
      <c r="S1155">
        <v>2</v>
      </c>
      <c r="T1155" t="s">
        <v>40</v>
      </c>
      <c r="U1155">
        <v>3</v>
      </c>
      <c r="V1155">
        <v>1</v>
      </c>
      <c r="W1155" t="s">
        <v>31</v>
      </c>
      <c r="X1155">
        <v>1</v>
      </c>
      <c r="Y1155">
        <v>12</v>
      </c>
      <c r="Z1155">
        <v>3</v>
      </c>
      <c r="AA1155">
        <v>3</v>
      </c>
      <c r="AB1155">
        <v>0</v>
      </c>
      <c r="AC1155">
        <v>0</v>
      </c>
    </row>
    <row r="1156" spans="1:29" x14ac:dyDescent="0.35">
      <c r="A1156">
        <v>47</v>
      </c>
      <c r="B1156" t="s">
        <v>32</v>
      </c>
      <c r="C1156" t="s">
        <v>62</v>
      </c>
      <c r="D1156" s="4">
        <v>19658</v>
      </c>
      <c r="E1156">
        <v>5</v>
      </c>
      <c r="F1156">
        <v>3</v>
      </c>
      <c r="G1156">
        <v>3</v>
      </c>
      <c r="H1156" t="s">
        <v>32</v>
      </c>
      <c r="I1156">
        <v>4</v>
      </c>
      <c r="J1156" t="s">
        <v>29</v>
      </c>
      <c r="K1156" s="5">
        <v>0.13</v>
      </c>
      <c r="L1156" s="5">
        <v>7.0000000000000007E-2</v>
      </c>
      <c r="M1156" s="6">
        <v>0.03</v>
      </c>
      <c r="N1156">
        <v>3931.6000000000004</v>
      </c>
      <c r="O1156">
        <v>1565</v>
      </c>
      <c r="P1156" t="s">
        <v>26</v>
      </c>
      <c r="Q1156" t="s">
        <v>50</v>
      </c>
      <c r="R1156">
        <v>26</v>
      </c>
      <c r="S1156">
        <v>4</v>
      </c>
      <c r="T1156" t="s">
        <v>28</v>
      </c>
      <c r="U1156">
        <v>3</v>
      </c>
      <c r="V1156">
        <v>5</v>
      </c>
      <c r="W1156" t="s">
        <v>37</v>
      </c>
      <c r="X1156">
        <v>3</v>
      </c>
      <c r="Y1156">
        <v>11</v>
      </c>
      <c r="Z1156">
        <v>3</v>
      </c>
      <c r="AA1156">
        <v>3</v>
      </c>
      <c r="AB1156">
        <v>27</v>
      </c>
      <c r="AC1156">
        <v>2</v>
      </c>
    </row>
    <row r="1157" spans="1:29" x14ac:dyDescent="0.35">
      <c r="A1157">
        <v>39</v>
      </c>
      <c r="B1157" t="s">
        <v>32</v>
      </c>
      <c r="C1157" t="s">
        <v>39</v>
      </c>
      <c r="D1157" s="4">
        <v>3069</v>
      </c>
      <c r="E1157">
        <v>10</v>
      </c>
      <c r="F1157">
        <v>3</v>
      </c>
      <c r="G1157">
        <v>3</v>
      </c>
      <c r="H1157" t="s">
        <v>32</v>
      </c>
      <c r="I1157">
        <v>3</v>
      </c>
      <c r="J1157" t="s">
        <v>35</v>
      </c>
      <c r="K1157" s="5">
        <v>0.14000000000000001</v>
      </c>
      <c r="L1157" s="5">
        <v>0.08</v>
      </c>
      <c r="M1157" s="6">
        <v>5.0000000000000017E-2</v>
      </c>
      <c r="N1157">
        <v>613.80000000000007</v>
      </c>
      <c r="O1157">
        <v>3341</v>
      </c>
      <c r="P1157" t="s">
        <v>26</v>
      </c>
      <c r="Q1157" t="s">
        <v>34</v>
      </c>
      <c r="R1157">
        <v>3</v>
      </c>
      <c r="S1157">
        <v>2</v>
      </c>
      <c r="T1157" t="s">
        <v>40</v>
      </c>
      <c r="U1157">
        <v>2</v>
      </c>
      <c r="V1157">
        <v>2</v>
      </c>
      <c r="W1157" t="s">
        <v>41</v>
      </c>
      <c r="X1157">
        <v>0</v>
      </c>
      <c r="Y1157">
        <v>15</v>
      </c>
      <c r="Z1157">
        <v>3</v>
      </c>
      <c r="AA1157">
        <v>4</v>
      </c>
      <c r="AB1157">
        <v>11</v>
      </c>
      <c r="AC1157">
        <v>8</v>
      </c>
    </row>
    <row r="1158" spans="1:29" x14ac:dyDescent="0.35">
      <c r="A1158">
        <v>40</v>
      </c>
      <c r="B1158" t="s">
        <v>32</v>
      </c>
      <c r="C1158" t="s">
        <v>42</v>
      </c>
      <c r="D1158" s="4">
        <v>10435</v>
      </c>
      <c r="E1158">
        <v>18</v>
      </c>
      <c r="F1158">
        <v>3</v>
      </c>
      <c r="G1158">
        <v>3</v>
      </c>
      <c r="H1158" t="s">
        <v>32</v>
      </c>
      <c r="I1158">
        <v>1</v>
      </c>
      <c r="J1158" t="s">
        <v>29</v>
      </c>
      <c r="K1158" s="5">
        <v>0.11</v>
      </c>
      <c r="L1158" s="5">
        <v>0.11</v>
      </c>
      <c r="M1158" s="6">
        <v>7.9999999999999988E-2</v>
      </c>
      <c r="N1158">
        <v>2087</v>
      </c>
      <c r="O1158">
        <v>2856</v>
      </c>
      <c r="P1158" t="s">
        <v>26</v>
      </c>
      <c r="Q1158" t="s">
        <v>34</v>
      </c>
      <c r="R1158">
        <v>15</v>
      </c>
      <c r="S1158">
        <v>3</v>
      </c>
      <c r="T1158" t="s">
        <v>28</v>
      </c>
      <c r="U1158">
        <v>2</v>
      </c>
      <c r="V1158">
        <v>3</v>
      </c>
      <c r="W1158" t="s">
        <v>37</v>
      </c>
      <c r="X1158">
        <v>1</v>
      </c>
      <c r="Y1158">
        <v>13</v>
      </c>
      <c r="Z1158">
        <v>3</v>
      </c>
      <c r="AA1158">
        <v>4</v>
      </c>
      <c r="AB1158">
        <v>18</v>
      </c>
      <c r="AC1158">
        <v>15</v>
      </c>
    </row>
    <row r="1159" spans="1:29" x14ac:dyDescent="0.35">
      <c r="A1159">
        <v>35</v>
      </c>
      <c r="B1159" t="s">
        <v>32</v>
      </c>
      <c r="C1159" t="s">
        <v>43</v>
      </c>
      <c r="D1159" s="4">
        <v>4148</v>
      </c>
      <c r="E1159">
        <v>14</v>
      </c>
      <c r="F1159">
        <v>3</v>
      </c>
      <c r="G1159">
        <v>3</v>
      </c>
      <c r="H1159" t="s">
        <v>32</v>
      </c>
      <c r="I1159">
        <v>3</v>
      </c>
      <c r="J1159" t="s">
        <v>29</v>
      </c>
      <c r="K1159" s="5">
        <v>0.13</v>
      </c>
      <c r="L1159" s="5">
        <v>0.1</v>
      </c>
      <c r="M1159" s="6">
        <v>6.0000000000000012E-2</v>
      </c>
      <c r="N1159">
        <v>829.6</v>
      </c>
      <c r="O1159">
        <v>740</v>
      </c>
      <c r="P1159" t="s">
        <v>44</v>
      </c>
      <c r="Q1159" t="s">
        <v>34</v>
      </c>
      <c r="R1159">
        <v>8</v>
      </c>
      <c r="S1159">
        <v>4</v>
      </c>
      <c r="T1159" t="s">
        <v>28</v>
      </c>
      <c r="U1159">
        <v>3</v>
      </c>
      <c r="V1159">
        <v>2</v>
      </c>
      <c r="W1159" t="s">
        <v>37</v>
      </c>
      <c r="X1159">
        <v>1</v>
      </c>
      <c r="Y1159">
        <v>12</v>
      </c>
      <c r="Z1159">
        <v>3</v>
      </c>
      <c r="AA1159">
        <v>4</v>
      </c>
      <c r="AB1159">
        <v>15</v>
      </c>
      <c r="AC1159">
        <v>11</v>
      </c>
    </row>
    <row r="1160" spans="1:29" x14ac:dyDescent="0.35">
      <c r="A1160">
        <v>37</v>
      </c>
      <c r="B1160" t="s">
        <v>32</v>
      </c>
      <c r="C1160" t="s">
        <v>42</v>
      </c>
      <c r="D1160" s="4">
        <v>5768</v>
      </c>
      <c r="E1160">
        <v>4</v>
      </c>
      <c r="F1160">
        <v>3</v>
      </c>
      <c r="G1160">
        <v>2</v>
      </c>
      <c r="H1160" t="s">
        <v>32</v>
      </c>
      <c r="I1160">
        <v>3</v>
      </c>
      <c r="J1160" t="s">
        <v>35</v>
      </c>
      <c r="K1160" s="5">
        <v>0.09</v>
      </c>
      <c r="L1160" s="5">
        <v>0.09</v>
      </c>
      <c r="M1160" s="6">
        <v>1.999999999999999E-2</v>
      </c>
      <c r="N1160">
        <v>1153.6000000000001</v>
      </c>
      <c r="O1160">
        <v>4320</v>
      </c>
      <c r="P1160" t="s">
        <v>26</v>
      </c>
      <c r="Q1160" t="s">
        <v>34</v>
      </c>
      <c r="R1160">
        <v>19</v>
      </c>
      <c r="S1160">
        <v>3</v>
      </c>
      <c r="T1160" t="s">
        <v>28</v>
      </c>
      <c r="U1160">
        <v>3</v>
      </c>
      <c r="V1160">
        <v>2</v>
      </c>
      <c r="W1160" t="s">
        <v>37</v>
      </c>
      <c r="X1160">
        <v>3</v>
      </c>
      <c r="Y1160">
        <v>17</v>
      </c>
      <c r="Z1160">
        <v>3</v>
      </c>
      <c r="AA1160">
        <v>1</v>
      </c>
      <c r="AB1160">
        <v>9</v>
      </c>
      <c r="AC1160">
        <v>3</v>
      </c>
    </row>
    <row r="1161" spans="1:29" x14ac:dyDescent="0.35">
      <c r="A1161">
        <v>39</v>
      </c>
      <c r="B1161" t="s">
        <v>32</v>
      </c>
      <c r="C1161" t="s">
        <v>42</v>
      </c>
      <c r="D1161" s="4">
        <v>5042</v>
      </c>
      <c r="E1161">
        <v>9</v>
      </c>
      <c r="F1161">
        <v>3</v>
      </c>
      <c r="G1161">
        <v>1</v>
      </c>
      <c r="H1161" t="s">
        <v>32</v>
      </c>
      <c r="I1161">
        <v>1</v>
      </c>
      <c r="J1161" t="s">
        <v>29</v>
      </c>
      <c r="K1161" s="5">
        <v>0.11</v>
      </c>
      <c r="L1161" s="5">
        <v>0.1</v>
      </c>
      <c r="M1161" s="6">
        <v>7.0000000000000007E-2</v>
      </c>
      <c r="N1161">
        <v>1008.4000000000001</v>
      </c>
      <c r="O1161">
        <v>1826</v>
      </c>
      <c r="P1161" t="s">
        <v>33</v>
      </c>
      <c r="Q1161" t="s">
        <v>34</v>
      </c>
      <c r="R1161">
        <v>4</v>
      </c>
      <c r="S1161">
        <v>3</v>
      </c>
      <c r="T1161" t="s">
        <v>40</v>
      </c>
      <c r="U1161">
        <v>3</v>
      </c>
      <c r="V1161">
        <v>2</v>
      </c>
      <c r="W1161" t="s">
        <v>31</v>
      </c>
      <c r="X1161">
        <v>0</v>
      </c>
      <c r="Y1161">
        <v>13</v>
      </c>
      <c r="Z1161">
        <v>3</v>
      </c>
      <c r="AA1161">
        <v>4</v>
      </c>
      <c r="AB1161">
        <v>10</v>
      </c>
      <c r="AC1161">
        <v>2</v>
      </c>
    </row>
    <row r="1162" spans="1:29" x14ac:dyDescent="0.35">
      <c r="A1162">
        <v>45</v>
      </c>
      <c r="B1162" t="s">
        <v>32</v>
      </c>
      <c r="C1162" t="s">
        <v>42</v>
      </c>
      <c r="D1162" s="4">
        <v>5770</v>
      </c>
      <c r="E1162">
        <v>10</v>
      </c>
      <c r="F1162">
        <v>4</v>
      </c>
      <c r="G1162">
        <v>3</v>
      </c>
      <c r="H1162" t="s">
        <v>32</v>
      </c>
      <c r="I1162">
        <v>4</v>
      </c>
      <c r="J1162" t="s">
        <v>29</v>
      </c>
      <c r="K1162" s="5">
        <v>0.13</v>
      </c>
      <c r="L1162" s="5">
        <v>0.11</v>
      </c>
      <c r="M1162" s="6">
        <v>-2.0000000000000004E-2</v>
      </c>
      <c r="N1162">
        <v>1154</v>
      </c>
      <c r="O1162">
        <v>1575</v>
      </c>
      <c r="P1162" t="s">
        <v>26</v>
      </c>
      <c r="Q1162" t="s">
        <v>34</v>
      </c>
      <c r="R1162">
        <v>2</v>
      </c>
      <c r="S1162">
        <v>2</v>
      </c>
      <c r="T1162" t="s">
        <v>38</v>
      </c>
      <c r="U1162">
        <v>2</v>
      </c>
      <c r="V1162">
        <v>2</v>
      </c>
      <c r="W1162" t="s">
        <v>41</v>
      </c>
      <c r="X1162">
        <v>1</v>
      </c>
      <c r="Y1162">
        <v>19</v>
      </c>
      <c r="Z1162">
        <v>3</v>
      </c>
      <c r="AA1162">
        <v>1</v>
      </c>
      <c r="AB1162">
        <v>10</v>
      </c>
      <c r="AC1162">
        <v>7</v>
      </c>
    </row>
    <row r="1163" spans="1:29" x14ac:dyDescent="0.35">
      <c r="A1163">
        <v>38</v>
      </c>
      <c r="B1163" t="s">
        <v>32</v>
      </c>
      <c r="C1163" t="s">
        <v>42</v>
      </c>
      <c r="D1163" s="4">
        <v>7756</v>
      </c>
      <c r="E1163">
        <v>5</v>
      </c>
      <c r="F1163">
        <v>3</v>
      </c>
      <c r="G1163">
        <v>4</v>
      </c>
      <c r="H1163" t="s">
        <v>25</v>
      </c>
      <c r="I1163">
        <v>4</v>
      </c>
      <c r="J1163" t="s">
        <v>29</v>
      </c>
      <c r="K1163" s="5">
        <v>0.09</v>
      </c>
      <c r="L1163" s="5">
        <v>7.0000000000000007E-2</v>
      </c>
      <c r="M1163" s="6">
        <v>9.999999999999995E-3</v>
      </c>
      <c r="N1163">
        <v>1551.2</v>
      </c>
      <c r="O1163">
        <v>857</v>
      </c>
      <c r="P1163" t="s">
        <v>26</v>
      </c>
      <c r="Q1163" t="s">
        <v>34</v>
      </c>
      <c r="R1163">
        <v>2</v>
      </c>
      <c r="S1163">
        <v>2</v>
      </c>
      <c r="T1163" t="s">
        <v>40</v>
      </c>
      <c r="U1163">
        <v>2</v>
      </c>
      <c r="V1163">
        <v>3</v>
      </c>
      <c r="W1163" t="s">
        <v>37</v>
      </c>
      <c r="X1163">
        <v>3</v>
      </c>
      <c r="Y1163">
        <v>19</v>
      </c>
      <c r="Z1163">
        <v>3</v>
      </c>
      <c r="AA1163">
        <v>4</v>
      </c>
      <c r="AB1163">
        <v>10</v>
      </c>
      <c r="AC1163">
        <v>4</v>
      </c>
    </row>
    <row r="1164" spans="1:29" x14ac:dyDescent="0.35">
      <c r="A1164">
        <v>35</v>
      </c>
      <c r="B1164" t="s">
        <v>25</v>
      </c>
      <c r="C1164" t="s">
        <v>27</v>
      </c>
      <c r="D1164" s="4">
        <v>10306</v>
      </c>
      <c r="E1164">
        <v>13</v>
      </c>
      <c r="F1164">
        <v>1</v>
      </c>
      <c r="G1164">
        <v>3</v>
      </c>
      <c r="H1164" t="s">
        <v>32</v>
      </c>
      <c r="I1164">
        <v>4</v>
      </c>
      <c r="J1164" t="s">
        <v>35</v>
      </c>
      <c r="K1164" s="5">
        <v>0.12</v>
      </c>
      <c r="L1164" s="5">
        <v>0.11</v>
      </c>
      <c r="M1164" s="6">
        <v>0.03</v>
      </c>
      <c r="N1164">
        <v>2061.2000000000003</v>
      </c>
      <c r="O1164">
        <v>1792</v>
      </c>
      <c r="P1164" t="s">
        <v>26</v>
      </c>
      <c r="Q1164" t="s">
        <v>27</v>
      </c>
      <c r="R1164">
        <v>10</v>
      </c>
      <c r="S1164">
        <v>3</v>
      </c>
      <c r="T1164" t="s">
        <v>40</v>
      </c>
      <c r="U1164">
        <v>2</v>
      </c>
      <c r="V1164">
        <v>3</v>
      </c>
      <c r="W1164" t="s">
        <v>37</v>
      </c>
      <c r="X1164">
        <v>9</v>
      </c>
      <c r="Y1164">
        <v>17</v>
      </c>
      <c r="Z1164">
        <v>3</v>
      </c>
      <c r="AA1164">
        <v>3</v>
      </c>
      <c r="AB1164">
        <v>15</v>
      </c>
      <c r="AC1164">
        <v>12</v>
      </c>
    </row>
    <row r="1165" spans="1:29" x14ac:dyDescent="0.35">
      <c r="A1165">
        <v>37</v>
      </c>
      <c r="B1165" t="s">
        <v>32</v>
      </c>
      <c r="C1165" t="s">
        <v>36</v>
      </c>
      <c r="D1165" s="4">
        <v>3936</v>
      </c>
      <c r="E1165">
        <v>8</v>
      </c>
      <c r="F1165">
        <v>2</v>
      </c>
      <c r="G1165">
        <v>1</v>
      </c>
      <c r="H1165" t="s">
        <v>32</v>
      </c>
      <c r="I1165">
        <v>2</v>
      </c>
      <c r="J1165" t="s">
        <v>29</v>
      </c>
      <c r="K1165" s="5">
        <v>0.11</v>
      </c>
      <c r="L1165" s="5">
        <v>0.09</v>
      </c>
      <c r="M1165" s="6">
        <v>3.9999999999999994E-2</v>
      </c>
      <c r="N1165">
        <v>787.2</v>
      </c>
      <c r="O1165">
        <v>3086</v>
      </c>
      <c r="P1165" t="s">
        <v>26</v>
      </c>
      <c r="Q1165" t="s">
        <v>34</v>
      </c>
      <c r="R1165">
        <v>10</v>
      </c>
      <c r="S1165">
        <v>3</v>
      </c>
      <c r="T1165" t="s">
        <v>40</v>
      </c>
      <c r="U1165">
        <v>3</v>
      </c>
      <c r="V1165">
        <v>1</v>
      </c>
      <c r="W1165" t="s">
        <v>37</v>
      </c>
      <c r="X1165">
        <v>1</v>
      </c>
      <c r="Y1165">
        <v>11</v>
      </c>
      <c r="Z1165">
        <v>3</v>
      </c>
      <c r="AA1165">
        <v>1</v>
      </c>
      <c r="AB1165">
        <v>8</v>
      </c>
      <c r="AC1165">
        <v>4</v>
      </c>
    </row>
    <row r="1166" spans="1:29" x14ac:dyDescent="0.35">
      <c r="A1166">
        <v>40</v>
      </c>
      <c r="B1166" t="s">
        <v>32</v>
      </c>
      <c r="C1166" t="s">
        <v>42</v>
      </c>
      <c r="D1166" s="4">
        <v>7945</v>
      </c>
      <c r="E1166">
        <v>4</v>
      </c>
      <c r="F1166">
        <v>4</v>
      </c>
      <c r="G1166">
        <v>2</v>
      </c>
      <c r="H1166" t="s">
        <v>25</v>
      </c>
      <c r="I1166">
        <v>3</v>
      </c>
      <c r="J1166" t="s">
        <v>29</v>
      </c>
      <c r="K1166" s="5">
        <v>0.09</v>
      </c>
      <c r="L1166" s="5">
        <v>0.08</v>
      </c>
      <c r="M1166" s="6">
        <v>0.03</v>
      </c>
      <c r="N1166">
        <v>1589</v>
      </c>
      <c r="O1166">
        <v>2874</v>
      </c>
      <c r="P1166" t="s">
        <v>26</v>
      </c>
      <c r="Q1166" t="s">
        <v>34</v>
      </c>
      <c r="R1166">
        <v>16</v>
      </c>
      <c r="S1166">
        <v>3</v>
      </c>
      <c r="T1166" t="s">
        <v>28</v>
      </c>
      <c r="U1166">
        <v>3</v>
      </c>
      <c r="V1166">
        <v>3</v>
      </c>
      <c r="W1166" t="s">
        <v>31</v>
      </c>
      <c r="X1166">
        <v>6</v>
      </c>
      <c r="Y1166">
        <v>15</v>
      </c>
      <c r="Z1166">
        <v>3</v>
      </c>
      <c r="AA1166">
        <v>4</v>
      </c>
      <c r="AB1166">
        <v>18</v>
      </c>
      <c r="AC1166">
        <v>2</v>
      </c>
    </row>
    <row r="1167" spans="1:29" x14ac:dyDescent="0.35">
      <c r="A1167">
        <v>44</v>
      </c>
      <c r="B1167" t="s">
        <v>32</v>
      </c>
      <c r="C1167" t="s">
        <v>50</v>
      </c>
      <c r="D1167" s="4">
        <v>5743</v>
      </c>
      <c r="E1167">
        <v>10</v>
      </c>
      <c r="F1167">
        <v>4</v>
      </c>
      <c r="G1167">
        <v>3</v>
      </c>
      <c r="H1167" t="s">
        <v>25</v>
      </c>
      <c r="I1167">
        <v>1</v>
      </c>
      <c r="J1167" t="s">
        <v>35</v>
      </c>
      <c r="K1167" s="5">
        <v>0.15</v>
      </c>
      <c r="L1167" s="5">
        <v>0.11</v>
      </c>
      <c r="M1167" s="6">
        <v>2.0000000000000004E-2</v>
      </c>
      <c r="N1167">
        <v>1148.6000000000001</v>
      </c>
      <c r="O1167">
        <v>4884</v>
      </c>
      <c r="P1167" t="s">
        <v>33</v>
      </c>
      <c r="Q1167" t="s">
        <v>50</v>
      </c>
      <c r="R1167">
        <v>1</v>
      </c>
      <c r="S1167">
        <v>5</v>
      </c>
      <c r="T1167" t="s">
        <v>50</v>
      </c>
      <c r="U1167">
        <v>3</v>
      </c>
      <c r="V1167">
        <v>2</v>
      </c>
      <c r="W1167" t="s">
        <v>37</v>
      </c>
      <c r="X1167">
        <v>4</v>
      </c>
      <c r="Y1167">
        <v>11</v>
      </c>
      <c r="Z1167">
        <v>3</v>
      </c>
      <c r="AA1167">
        <v>3</v>
      </c>
      <c r="AB1167">
        <v>14</v>
      </c>
      <c r="AC1167">
        <v>7</v>
      </c>
    </row>
    <row r="1168" spans="1:29" x14ac:dyDescent="0.35">
      <c r="A1168">
        <v>48</v>
      </c>
      <c r="B1168" t="s">
        <v>32</v>
      </c>
      <c r="C1168" t="s">
        <v>62</v>
      </c>
      <c r="D1168" s="4">
        <v>15202</v>
      </c>
      <c r="E1168">
        <v>2</v>
      </c>
      <c r="F1168">
        <v>4</v>
      </c>
      <c r="G1168">
        <v>3</v>
      </c>
      <c r="H1168" t="s">
        <v>32</v>
      </c>
      <c r="I1168">
        <v>3</v>
      </c>
      <c r="J1168" t="s">
        <v>35</v>
      </c>
      <c r="K1168" s="5">
        <v>0.13</v>
      </c>
      <c r="L1168" s="5">
        <v>0.1</v>
      </c>
      <c r="M1168" s="6">
        <v>6.9999999999999993E-2</v>
      </c>
      <c r="N1168">
        <v>3040.4</v>
      </c>
      <c r="O1168">
        <v>2833</v>
      </c>
      <c r="P1168" t="s">
        <v>33</v>
      </c>
      <c r="Q1168" t="s">
        <v>34</v>
      </c>
      <c r="R1168">
        <v>4</v>
      </c>
      <c r="S1168">
        <v>5</v>
      </c>
      <c r="T1168" t="s">
        <v>40</v>
      </c>
      <c r="U1168">
        <v>2</v>
      </c>
      <c r="V1168">
        <v>4</v>
      </c>
      <c r="W1168" t="s">
        <v>37</v>
      </c>
      <c r="X1168">
        <v>2</v>
      </c>
      <c r="Y1168">
        <v>25</v>
      </c>
      <c r="Z1168">
        <v>4</v>
      </c>
      <c r="AA1168">
        <v>2</v>
      </c>
      <c r="AB1168">
        <v>23</v>
      </c>
      <c r="AC1168">
        <v>2</v>
      </c>
    </row>
    <row r="1169" spans="1:29" x14ac:dyDescent="0.35">
      <c r="A1169">
        <v>35</v>
      </c>
      <c r="B1169" t="s">
        <v>25</v>
      </c>
      <c r="C1169" t="s">
        <v>27</v>
      </c>
      <c r="D1169" s="4">
        <v>5440</v>
      </c>
      <c r="E1169">
        <v>2</v>
      </c>
      <c r="F1169">
        <v>4</v>
      </c>
      <c r="G1169">
        <v>2</v>
      </c>
      <c r="H1169" t="s">
        <v>25</v>
      </c>
      <c r="I1169">
        <v>1</v>
      </c>
      <c r="J1169" t="s">
        <v>35</v>
      </c>
      <c r="K1169" s="5">
        <v>0.12</v>
      </c>
      <c r="L1169" s="5">
        <v>0.09</v>
      </c>
      <c r="M1169" s="6">
        <v>7.9999999999999988E-2</v>
      </c>
      <c r="N1169">
        <v>1088</v>
      </c>
      <c r="O1169">
        <v>952</v>
      </c>
      <c r="P1169" t="s">
        <v>26</v>
      </c>
      <c r="Q1169" t="s">
        <v>27</v>
      </c>
      <c r="R1169">
        <v>15</v>
      </c>
      <c r="S1169">
        <v>2</v>
      </c>
      <c r="T1169" t="s">
        <v>40</v>
      </c>
      <c r="U1169">
        <v>1</v>
      </c>
      <c r="V1169">
        <v>2</v>
      </c>
      <c r="W1169" t="s">
        <v>41</v>
      </c>
      <c r="X1169">
        <v>6</v>
      </c>
      <c r="Y1169">
        <v>14</v>
      </c>
      <c r="Z1169">
        <v>3</v>
      </c>
      <c r="AA1169">
        <v>4</v>
      </c>
      <c r="AB1169">
        <v>7</v>
      </c>
      <c r="AC1169">
        <v>2</v>
      </c>
    </row>
    <row r="1170" spans="1:29" x14ac:dyDescent="0.35">
      <c r="A1170">
        <v>24</v>
      </c>
      <c r="B1170" t="s">
        <v>32</v>
      </c>
      <c r="C1170" t="s">
        <v>36</v>
      </c>
      <c r="D1170" s="4">
        <v>3760</v>
      </c>
      <c r="E1170">
        <v>6</v>
      </c>
      <c r="F1170">
        <v>4</v>
      </c>
      <c r="G1170">
        <v>3</v>
      </c>
      <c r="H1170" t="s">
        <v>25</v>
      </c>
      <c r="I1170">
        <v>1</v>
      </c>
      <c r="J1170" t="s">
        <v>29</v>
      </c>
      <c r="K1170" s="5">
        <v>0.1</v>
      </c>
      <c r="L1170" s="5">
        <v>0.09</v>
      </c>
      <c r="M1170" s="6">
        <v>2.0000000000000004E-2</v>
      </c>
      <c r="N1170">
        <v>752</v>
      </c>
      <c r="O1170">
        <v>1485</v>
      </c>
      <c r="P1170" t="s">
        <v>33</v>
      </c>
      <c r="Q1170" t="s">
        <v>34</v>
      </c>
      <c r="R1170">
        <v>2</v>
      </c>
      <c r="S1170">
        <v>1</v>
      </c>
      <c r="T1170" t="s">
        <v>49</v>
      </c>
      <c r="U1170">
        <v>3</v>
      </c>
      <c r="V1170">
        <v>1</v>
      </c>
      <c r="W1170" t="s">
        <v>31</v>
      </c>
      <c r="X1170">
        <v>1</v>
      </c>
      <c r="Y1170">
        <v>13</v>
      </c>
      <c r="Z1170">
        <v>3</v>
      </c>
      <c r="AA1170">
        <v>3</v>
      </c>
      <c r="AB1170">
        <v>6</v>
      </c>
      <c r="AC1170">
        <v>3</v>
      </c>
    </row>
    <row r="1171" spans="1:29" x14ac:dyDescent="0.35">
      <c r="A1171">
        <v>27</v>
      </c>
      <c r="B1171" t="s">
        <v>32</v>
      </c>
      <c r="C1171" t="s">
        <v>36</v>
      </c>
      <c r="D1171" s="4">
        <v>3517</v>
      </c>
      <c r="E1171">
        <v>3</v>
      </c>
      <c r="F1171">
        <v>3</v>
      </c>
      <c r="G1171">
        <v>3</v>
      </c>
      <c r="H1171" t="s">
        <v>32</v>
      </c>
      <c r="I1171">
        <v>2</v>
      </c>
      <c r="J1171" t="s">
        <v>29</v>
      </c>
      <c r="K1171" s="5">
        <v>0.1</v>
      </c>
      <c r="L1171" s="5">
        <v>7.0000000000000007E-2</v>
      </c>
      <c r="M1171" s="6">
        <v>9.999999999999995E-3</v>
      </c>
      <c r="N1171">
        <v>703.40000000000009</v>
      </c>
      <c r="O1171">
        <v>1760</v>
      </c>
      <c r="P1171" t="s">
        <v>26</v>
      </c>
      <c r="Q1171" t="s">
        <v>34</v>
      </c>
      <c r="R1171">
        <v>8</v>
      </c>
      <c r="S1171">
        <v>3</v>
      </c>
      <c r="T1171" t="s">
        <v>40</v>
      </c>
      <c r="U1171">
        <v>4</v>
      </c>
      <c r="V1171">
        <v>1</v>
      </c>
      <c r="W1171" t="s">
        <v>37</v>
      </c>
      <c r="X1171">
        <v>7</v>
      </c>
      <c r="Y1171">
        <v>17</v>
      </c>
      <c r="Z1171">
        <v>3</v>
      </c>
      <c r="AA1171">
        <v>1</v>
      </c>
      <c r="AB1171">
        <v>5</v>
      </c>
      <c r="AC1171">
        <v>2</v>
      </c>
    </row>
    <row r="1172" spans="1:29" x14ac:dyDescent="0.35">
      <c r="A1172">
        <v>27</v>
      </c>
      <c r="B1172" t="s">
        <v>32</v>
      </c>
      <c r="C1172" t="s">
        <v>36</v>
      </c>
      <c r="D1172" s="4">
        <v>2580</v>
      </c>
      <c r="E1172">
        <v>4</v>
      </c>
      <c r="F1172">
        <v>4</v>
      </c>
      <c r="G1172">
        <v>2</v>
      </c>
      <c r="H1172" t="s">
        <v>32</v>
      </c>
      <c r="I1172">
        <v>4</v>
      </c>
      <c r="J1172" t="s">
        <v>35</v>
      </c>
      <c r="K1172" s="5">
        <v>0.15</v>
      </c>
      <c r="L1172" s="5">
        <v>7.0000000000000007E-2</v>
      </c>
      <c r="M1172" s="6">
        <v>6.0000000000000012E-2</v>
      </c>
      <c r="N1172">
        <v>516</v>
      </c>
      <c r="O1172">
        <v>4935</v>
      </c>
      <c r="P1172" t="s">
        <v>33</v>
      </c>
      <c r="Q1172" t="s">
        <v>34</v>
      </c>
      <c r="R1172">
        <v>2</v>
      </c>
      <c r="S1172">
        <v>3</v>
      </c>
      <c r="T1172" t="s">
        <v>40</v>
      </c>
      <c r="U1172">
        <v>3</v>
      </c>
      <c r="V1172">
        <v>1</v>
      </c>
      <c r="W1172" t="s">
        <v>31</v>
      </c>
      <c r="X1172">
        <v>2</v>
      </c>
      <c r="Y1172">
        <v>13</v>
      </c>
      <c r="Z1172">
        <v>3</v>
      </c>
      <c r="AA1172">
        <v>3</v>
      </c>
      <c r="AB1172">
        <v>6</v>
      </c>
      <c r="AC1172">
        <v>2</v>
      </c>
    </row>
    <row r="1173" spans="1:29" x14ac:dyDescent="0.35">
      <c r="A1173">
        <v>40</v>
      </c>
      <c r="B1173" t="s">
        <v>25</v>
      </c>
      <c r="C1173" t="s">
        <v>39</v>
      </c>
      <c r="D1173" s="4">
        <v>2166</v>
      </c>
      <c r="E1173">
        <v>4</v>
      </c>
      <c r="F1173">
        <v>1</v>
      </c>
      <c r="G1173">
        <v>1</v>
      </c>
      <c r="H1173" t="s">
        <v>25</v>
      </c>
      <c r="I1173">
        <v>1</v>
      </c>
      <c r="J1173" t="s">
        <v>35</v>
      </c>
      <c r="K1173" s="5">
        <v>0.09</v>
      </c>
      <c r="L1173" s="5">
        <v>7.0000000000000007E-2</v>
      </c>
      <c r="M1173" s="6">
        <v>-9.999999999999995E-3</v>
      </c>
      <c r="N1173">
        <v>433.20000000000005</v>
      </c>
      <c r="O1173">
        <v>1402</v>
      </c>
      <c r="P1173" t="s">
        <v>26</v>
      </c>
      <c r="Q1173" t="s">
        <v>34</v>
      </c>
      <c r="R1173">
        <v>7</v>
      </c>
      <c r="S1173">
        <v>3</v>
      </c>
      <c r="T1173" t="s">
        <v>28</v>
      </c>
      <c r="U1173">
        <v>3</v>
      </c>
      <c r="V1173">
        <v>1</v>
      </c>
      <c r="W1173" t="s">
        <v>31</v>
      </c>
      <c r="X1173">
        <v>3</v>
      </c>
      <c r="Y1173">
        <v>14</v>
      </c>
      <c r="Z1173">
        <v>3</v>
      </c>
      <c r="AA1173">
        <v>2</v>
      </c>
      <c r="AB1173">
        <v>10</v>
      </c>
      <c r="AC1173">
        <v>2</v>
      </c>
    </row>
    <row r="1174" spans="1:29" x14ac:dyDescent="0.35">
      <c r="A1174">
        <v>29</v>
      </c>
      <c r="B1174" t="s">
        <v>32</v>
      </c>
      <c r="C1174" t="s">
        <v>27</v>
      </c>
      <c r="D1174" s="4">
        <v>5869</v>
      </c>
      <c r="E1174">
        <v>5</v>
      </c>
      <c r="F1174">
        <v>3</v>
      </c>
      <c r="G1174">
        <v>3</v>
      </c>
      <c r="H1174" t="s">
        <v>32</v>
      </c>
      <c r="I1174">
        <v>3</v>
      </c>
      <c r="J1174" t="s">
        <v>35</v>
      </c>
      <c r="K1174" s="5">
        <v>0.09</v>
      </c>
      <c r="L1174" s="5">
        <v>0.09</v>
      </c>
      <c r="M1174" s="6">
        <v>1.0000000000000009E-2</v>
      </c>
      <c r="N1174">
        <v>1173.8</v>
      </c>
      <c r="O1174">
        <v>4414</v>
      </c>
      <c r="P1174" t="s">
        <v>26</v>
      </c>
      <c r="Q1174" t="s">
        <v>27</v>
      </c>
      <c r="R1174">
        <v>10</v>
      </c>
      <c r="S1174">
        <v>3</v>
      </c>
      <c r="T1174" t="s">
        <v>40</v>
      </c>
      <c r="U1174">
        <v>2</v>
      </c>
      <c r="V1174">
        <v>2</v>
      </c>
      <c r="W1174" t="s">
        <v>31</v>
      </c>
      <c r="X1174">
        <v>9</v>
      </c>
      <c r="Y1174">
        <v>11</v>
      </c>
      <c r="Z1174">
        <v>3</v>
      </c>
      <c r="AA1174">
        <v>3</v>
      </c>
      <c r="AB1174">
        <v>8</v>
      </c>
      <c r="AC1174">
        <v>2</v>
      </c>
    </row>
    <row r="1175" spans="1:29" x14ac:dyDescent="0.35">
      <c r="A1175">
        <v>36</v>
      </c>
      <c r="B1175" t="s">
        <v>32</v>
      </c>
      <c r="C1175" t="s">
        <v>43</v>
      </c>
      <c r="D1175" s="4">
        <v>8008</v>
      </c>
      <c r="E1175">
        <v>3</v>
      </c>
      <c r="F1175">
        <v>1</v>
      </c>
      <c r="G1175">
        <v>3</v>
      </c>
      <c r="H1175" t="s">
        <v>32</v>
      </c>
      <c r="I1175">
        <v>2</v>
      </c>
      <c r="J1175" t="s">
        <v>29</v>
      </c>
      <c r="K1175" s="5">
        <v>0.14000000000000001</v>
      </c>
      <c r="L1175" s="5">
        <v>0.11</v>
      </c>
      <c r="M1175" s="6">
        <v>4.9999999999999989E-2</v>
      </c>
      <c r="N1175">
        <v>1601.6000000000001</v>
      </c>
      <c r="O1175">
        <v>3347</v>
      </c>
      <c r="P1175" t="s">
        <v>26</v>
      </c>
      <c r="Q1175" t="s">
        <v>34</v>
      </c>
      <c r="R1175">
        <v>5</v>
      </c>
      <c r="S1175">
        <v>4</v>
      </c>
      <c r="T1175" t="s">
        <v>28</v>
      </c>
      <c r="U1175">
        <v>3</v>
      </c>
      <c r="V1175">
        <v>3</v>
      </c>
      <c r="W1175" t="s">
        <v>37</v>
      </c>
      <c r="X1175">
        <v>4</v>
      </c>
      <c r="Y1175">
        <v>12</v>
      </c>
      <c r="Z1175">
        <v>3</v>
      </c>
      <c r="AA1175">
        <v>3</v>
      </c>
      <c r="AB1175">
        <v>9</v>
      </c>
      <c r="AC1175">
        <v>2</v>
      </c>
    </row>
    <row r="1176" spans="1:29" x14ac:dyDescent="0.35">
      <c r="A1176">
        <v>25</v>
      </c>
      <c r="B1176" t="s">
        <v>32</v>
      </c>
      <c r="C1176" t="s">
        <v>42</v>
      </c>
      <c r="D1176" s="4">
        <v>5206</v>
      </c>
      <c r="E1176">
        <v>7</v>
      </c>
      <c r="F1176">
        <v>3</v>
      </c>
      <c r="G1176">
        <v>3</v>
      </c>
      <c r="H1176" t="s">
        <v>32</v>
      </c>
      <c r="I1176">
        <v>4</v>
      </c>
      <c r="J1176" t="s">
        <v>35</v>
      </c>
      <c r="K1176" s="5">
        <v>0.09</v>
      </c>
      <c r="L1176" s="5">
        <v>0.08</v>
      </c>
      <c r="M1176" s="6">
        <v>2.0000000000000004E-2</v>
      </c>
      <c r="N1176">
        <v>1041.2</v>
      </c>
      <c r="O1176">
        <v>525</v>
      </c>
      <c r="P1176" t="s">
        <v>33</v>
      </c>
      <c r="Q1176" t="s">
        <v>34</v>
      </c>
      <c r="R1176">
        <v>2</v>
      </c>
      <c r="S1176">
        <v>1</v>
      </c>
      <c r="T1176" t="s">
        <v>28</v>
      </c>
      <c r="U1176">
        <v>4</v>
      </c>
      <c r="V1176">
        <v>2</v>
      </c>
      <c r="W1176" t="s">
        <v>41</v>
      </c>
      <c r="X1176">
        <v>1</v>
      </c>
      <c r="Y1176">
        <v>17</v>
      </c>
      <c r="Z1176">
        <v>3</v>
      </c>
      <c r="AA1176">
        <v>3</v>
      </c>
      <c r="AB1176">
        <v>7</v>
      </c>
      <c r="AC1176">
        <v>7</v>
      </c>
    </row>
    <row r="1177" spans="1:29" x14ac:dyDescent="0.35">
      <c r="A1177">
        <v>39</v>
      </c>
      <c r="B1177" t="s">
        <v>32</v>
      </c>
      <c r="C1177" t="s">
        <v>42</v>
      </c>
      <c r="D1177" s="4">
        <v>5295</v>
      </c>
      <c r="E1177">
        <v>5</v>
      </c>
      <c r="F1177">
        <v>2</v>
      </c>
      <c r="G1177">
        <v>3</v>
      </c>
      <c r="H1177" t="s">
        <v>32</v>
      </c>
      <c r="I1177">
        <v>4</v>
      </c>
      <c r="J1177" t="s">
        <v>35</v>
      </c>
      <c r="K1177" s="5">
        <v>0.09</v>
      </c>
      <c r="L1177" s="5">
        <v>0.1</v>
      </c>
      <c r="M1177" s="6">
        <v>3.9999999999999994E-2</v>
      </c>
      <c r="N1177">
        <v>1059</v>
      </c>
      <c r="O1177">
        <v>3204</v>
      </c>
      <c r="P1177" t="s">
        <v>26</v>
      </c>
      <c r="Q1177" t="s">
        <v>34</v>
      </c>
      <c r="R1177">
        <v>12</v>
      </c>
      <c r="S1177">
        <v>3</v>
      </c>
      <c r="T1177" t="s">
        <v>40</v>
      </c>
      <c r="U1177">
        <v>3</v>
      </c>
      <c r="V1177">
        <v>2</v>
      </c>
      <c r="W1177" t="s">
        <v>37</v>
      </c>
      <c r="X1177">
        <v>4</v>
      </c>
      <c r="Y1177">
        <v>21</v>
      </c>
      <c r="Z1177">
        <v>4</v>
      </c>
      <c r="AA1177">
        <v>3</v>
      </c>
      <c r="AB1177">
        <v>7</v>
      </c>
      <c r="AC1177">
        <v>4</v>
      </c>
    </row>
    <row r="1178" spans="1:29" x14ac:dyDescent="0.35">
      <c r="A1178">
        <v>49</v>
      </c>
      <c r="B1178" t="s">
        <v>32</v>
      </c>
      <c r="C1178" t="s">
        <v>63</v>
      </c>
      <c r="D1178" s="4">
        <v>16413</v>
      </c>
      <c r="E1178">
        <v>4</v>
      </c>
      <c r="F1178">
        <v>2</v>
      </c>
      <c r="G1178">
        <v>3</v>
      </c>
      <c r="H1178" t="s">
        <v>32</v>
      </c>
      <c r="I1178">
        <v>1</v>
      </c>
      <c r="J1178" t="s">
        <v>29</v>
      </c>
      <c r="K1178" s="5">
        <v>0.09</v>
      </c>
      <c r="L1178" s="5">
        <v>0.09</v>
      </c>
      <c r="M1178" s="6">
        <v>4.9999999999999989E-2</v>
      </c>
      <c r="N1178">
        <v>3282.6000000000004</v>
      </c>
      <c r="O1178">
        <v>4957</v>
      </c>
      <c r="P1178" t="s">
        <v>26</v>
      </c>
      <c r="Q1178" t="s">
        <v>34</v>
      </c>
      <c r="R1178">
        <v>22</v>
      </c>
      <c r="S1178">
        <v>4</v>
      </c>
      <c r="T1178" t="s">
        <v>38</v>
      </c>
      <c r="U1178">
        <v>3</v>
      </c>
      <c r="V1178">
        <v>4</v>
      </c>
      <c r="W1178" t="s">
        <v>37</v>
      </c>
      <c r="X1178">
        <v>3</v>
      </c>
      <c r="Y1178">
        <v>16</v>
      </c>
      <c r="Z1178">
        <v>3</v>
      </c>
      <c r="AA1178">
        <v>2</v>
      </c>
      <c r="AB1178">
        <v>27</v>
      </c>
      <c r="AC1178">
        <v>2</v>
      </c>
    </row>
    <row r="1179" spans="1:29" x14ac:dyDescent="0.35">
      <c r="A1179">
        <v>50</v>
      </c>
      <c r="B1179" t="s">
        <v>32</v>
      </c>
      <c r="C1179" t="s">
        <v>63</v>
      </c>
      <c r="D1179" s="4">
        <v>13269</v>
      </c>
      <c r="E1179">
        <v>14</v>
      </c>
      <c r="F1179">
        <v>1</v>
      </c>
      <c r="G1179">
        <v>3</v>
      </c>
      <c r="H1179" t="s">
        <v>32</v>
      </c>
      <c r="I1179">
        <v>4</v>
      </c>
      <c r="J1179" t="s">
        <v>29</v>
      </c>
      <c r="K1179" s="5">
        <v>0.11</v>
      </c>
      <c r="L1179" s="5">
        <v>7.0000000000000007E-2</v>
      </c>
      <c r="M1179" s="6">
        <v>0</v>
      </c>
      <c r="N1179">
        <v>2653.8</v>
      </c>
      <c r="O1179">
        <v>2655</v>
      </c>
      <c r="P1179" t="s">
        <v>26</v>
      </c>
      <c r="Q1179" t="s">
        <v>34</v>
      </c>
      <c r="R1179">
        <v>17</v>
      </c>
      <c r="S1179">
        <v>5</v>
      </c>
      <c r="T1179" t="s">
        <v>28</v>
      </c>
      <c r="U1179">
        <v>2</v>
      </c>
      <c r="V1179">
        <v>3</v>
      </c>
      <c r="W1179" t="s">
        <v>41</v>
      </c>
      <c r="X1179">
        <v>5</v>
      </c>
      <c r="Y1179">
        <v>15</v>
      </c>
      <c r="Z1179">
        <v>3</v>
      </c>
      <c r="AA1179">
        <v>3</v>
      </c>
      <c r="AB1179">
        <v>19</v>
      </c>
      <c r="AC1179">
        <v>11</v>
      </c>
    </row>
    <row r="1180" spans="1:29" x14ac:dyDescent="0.35">
      <c r="A1180">
        <v>20</v>
      </c>
      <c r="B1180" t="s">
        <v>32</v>
      </c>
      <c r="C1180" t="s">
        <v>46</v>
      </c>
      <c r="D1180" s="4">
        <v>2783</v>
      </c>
      <c r="E1180">
        <v>2</v>
      </c>
      <c r="F1180">
        <v>3</v>
      </c>
      <c r="G1180">
        <v>3</v>
      </c>
      <c r="H1180" t="s">
        <v>32</v>
      </c>
      <c r="I1180">
        <v>3</v>
      </c>
      <c r="J1180" t="s">
        <v>29</v>
      </c>
      <c r="K1180" s="5">
        <v>0.09</v>
      </c>
      <c r="L1180" s="5">
        <v>0.08</v>
      </c>
      <c r="M1180" s="6">
        <v>0</v>
      </c>
      <c r="N1180">
        <v>556.6</v>
      </c>
      <c r="O1180">
        <v>1011</v>
      </c>
      <c r="P1180" t="s">
        <v>26</v>
      </c>
      <c r="Q1180" t="s">
        <v>27</v>
      </c>
      <c r="R1180">
        <v>2</v>
      </c>
      <c r="S1180">
        <v>3</v>
      </c>
      <c r="T1180" t="s">
        <v>40</v>
      </c>
      <c r="U1180">
        <v>3</v>
      </c>
      <c r="V1180">
        <v>1</v>
      </c>
      <c r="W1180" t="s">
        <v>31</v>
      </c>
      <c r="X1180">
        <v>1</v>
      </c>
      <c r="Y1180">
        <v>19</v>
      </c>
      <c r="Z1180">
        <v>3</v>
      </c>
      <c r="AA1180">
        <v>1</v>
      </c>
      <c r="AB1180">
        <v>2</v>
      </c>
      <c r="AC1180">
        <v>2</v>
      </c>
    </row>
    <row r="1181" spans="1:29" x14ac:dyDescent="0.35">
      <c r="A1181">
        <v>34</v>
      </c>
      <c r="B1181" t="s">
        <v>32</v>
      </c>
      <c r="C1181" t="s">
        <v>36</v>
      </c>
      <c r="D1181" s="4">
        <v>5433</v>
      </c>
      <c r="E1181">
        <v>11</v>
      </c>
      <c r="F1181">
        <v>2</v>
      </c>
      <c r="G1181">
        <v>3</v>
      </c>
      <c r="H1181" t="s">
        <v>32</v>
      </c>
      <c r="I1181">
        <v>4</v>
      </c>
      <c r="J1181" t="s">
        <v>29</v>
      </c>
      <c r="K1181" s="5">
        <v>0.1</v>
      </c>
      <c r="L1181" s="5">
        <v>7.0000000000000007E-2</v>
      </c>
      <c r="M1181" s="6">
        <v>1.0000000000000009E-2</v>
      </c>
      <c r="N1181">
        <v>1086.6000000000001</v>
      </c>
      <c r="O1181">
        <v>4728</v>
      </c>
      <c r="P1181" t="s">
        <v>26</v>
      </c>
      <c r="Q1181" t="s">
        <v>34</v>
      </c>
      <c r="R1181">
        <v>3</v>
      </c>
      <c r="S1181">
        <v>3</v>
      </c>
      <c r="T1181" t="s">
        <v>28</v>
      </c>
      <c r="U1181">
        <v>3</v>
      </c>
      <c r="V1181">
        <v>2</v>
      </c>
      <c r="W1181" t="s">
        <v>41</v>
      </c>
      <c r="X1181">
        <v>1</v>
      </c>
      <c r="Y1181">
        <v>12</v>
      </c>
      <c r="Z1181">
        <v>3</v>
      </c>
      <c r="AA1181">
        <v>3</v>
      </c>
      <c r="AB1181">
        <v>11</v>
      </c>
      <c r="AC1181">
        <v>8</v>
      </c>
    </row>
    <row r="1182" spans="1:29" x14ac:dyDescent="0.35">
      <c r="A1182">
        <v>36</v>
      </c>
      <c r="B1182" t="s">
        <v>32</v>
      </c>
      <c r="C1182" t="s">
        <v>39</v>
      </c>
      <c r="D1182" s="4">
        <v>2013</v>
      </c>
      <c r="E1182">
        <v>4</v>
      </c>
      <c r="F1182">
        <v>2</v>
      </c>
      <c r="G1182">
        <v>3</v>
      </c>
      <c r="H1182" t="s">
        <v>32</v>
      </c>
      <c r="I1182">
        <v>1</v>
      </c>
      <c r="J1182" t="s">
        <v>35</v>
      </c>
      <c r="K1182" s="5">
        <v>0.09</v>
      </c>
      <c r="L1182" s="5">
        <v>0.08</v>
      </c>
      <c r="M1182" s="6">
        <v>7.9999999999999988E-2</v>
      </c>
      <c r="N1182">
        <v>402.6</v>
      </c>
      <c r="O1182">
        <v>2925</v>
      </c>
      <c r="P1182" t="s">
        <v>26</v>
      </c>
      <c r="Q1182" t="s">
        <v>34</v>
      </c>
      <c r="R1182">
        <v>7</v>
      </c>
      <c r="S1182">
        <v>3</v>
      </c>
      <c r="T1182" t="s">
        <v>28</v>
      </c>
      <c r="U1182">
        <v>3</v>
      </c>
      <c r="V1182">
        <v>1</v>
      </c>
      <c r="W1182" t="s">
        <v>31</v>
      </c>
      <c r="X1182">
        <v>2</v>
      </c>
      <c r="Y1182">
        <v>11</v>
      </c>
      <c r="Z1182">
        <v>3</v>
      </c>
      <c r="AA1182">
        <v>3</v>
      </c>
      <c r="AB1182">
        <v>15</v>
      </c>
      <c r="AC1182">
        <v>3</v>
      </c>
    </row>
    <row r="1183" spans="1:29" x14ac:dyDescent="0.35">
      <c r="A1183">
        <v>49</v>
      </c>
      <c r="B1183" t="s">
        <v>32</v>
      </c>
      <c r="C1183" t="s">
        <v>43</v>
      </c>
      <c r="D1183" s="4">
        <v>13966</v>
      </c>
      <c r="E1183">
        <v>15</v>
      </c>
      <c r="F1183">
        <v>3</v>
      </c>
      <c r="G1183">
        <v>3</v>
      </c>
      <c r="H1183" t="s">
        <v>25</v>
      </c>
      <c r="I1183">
        <v>3</v>
      </c>
      <c r="J1183" t="s">
        <v>29</v>
      </c>
      <c r="K1183" s="5">
        <v>0.15</v>
      </c>
      <c r="L1183" s="5">
        <v>0.1</v>
      </c>
      <c r="M1183" s="6">
        <v>-2.0000000000000004E-2</v>
      </c>
      <c r="N1183">
        <v>2793.2000000000003</v>
      </c>
      <c r="O1183">
        <v>4782</v>
      </c>
      <c r="P1183" t="s">
        <v>26</v>
      </c>
      <c r="Q1183" t="s">
        <v>34</v>
      </c>
      <c r="R1183">
        <v>6</v>
      </c>
      <c r="S1183">
        <v>1</v>
      </c>
      <c r="T1183" t="s">
        <v>28</v>
      </c>
      <c r="U1183">
        <v>2</v>
      </c>
      <c r="V1183">
        <v>4</v>
      </c>
      <c r="W1183" t="s">
        <v>37</v>
      </c>
      <c r="X1183">
        <v>2</v>
      </c>
      <c r="Y1183">
        <v>19</v>
      </c>
      <c r="Z1183">
        <v>3</v>
      </c>
      <c r="AA1183">
        <v>2</v>
      </c>
      <c r="AB1183">
        <v>30</v>
      </c>
      <c r="AC1183">
        <v>11</v>
      </c>
    </row>
    <row r="1184" spans="1:29" x14ac:dyDescent="0.35">
      <c r="A1184">
        <v>36</v>
      </c>
      <c r="B1184" t="s">
        <v>32</v>
      </c>
      <c r="C1184" t="s">
        <v>42</v>
      </c>
      <c r="D1184" s="4">
        <v>4374</v>
      </c>
      <c r="E1184">
        <v>3</v>
      </c>
      <c r="F1184">
        <v>3</v>
      </c>
      <c r="G1184">
        <v>3</v>
      </c>
      <c r="H1184" t="s">
        <v>32</v>
      </c>
      <c r="I1184">
        <v>4</v>
      </c>
      <c r="J1184" t="s">
        <v>29</v>
      </c>
      <c r="K1184" s="5">
        <v>0.13</v>
      </c>
      <c r="L1184" s="5">
        <v>0.1</v>
      </c>
      <c r="M1184" s="6">
        <v>2.0000000000000004E-2</v>
      </c>
      <c r="N1184">
        <v>874.80000000000007</v>
      </c>
      <c r="O1184">
        <v>2592</v>
      </c>
      <c r="P1184" t="s">
        <v>44</v>
      </c>
      <c r="Q1184" t="s">
        <v>34</v>
      </c>
      <c r="R1184">
        <v>1</v>
      </c>
      <c r="S1184">
        <v>4</v>
      </c>
      <c r="T1184" t="s">
        <v>40</v>
      </c>
      <c r="U1184">
        <v>2</v>
      </c>
      <c r="V1184">
        <v>2</v>
      </c>
      <c r="W1184" t="s">
        <v>37</v>
      </c>
      <c r="X1184">
        <v>0</v>
      </c>
      <c r="Y1184">
        <v>15</v>
      </c>
      <c r="Z1184">
        <v>3</v>
      </c>
      <c r="AA1184">
        <v>3</v>
      </c>
      <c r="AB1184">
        <v>4</v>
      </c>
      <c r="AC1184">
        <v>2</v>
      </c>
    </row>
    <row r="1185" spans="1:29" x14ac:dyDescent="0.35">
      <c r="A1185">
        <v>36</v>
      </c>
      <c r="B1185" t="s">
        <v>32</v>
      </c>
      <c r="C1185" t="s">
        <v>43</v>
      </c>
      <c r="D1185" s="4">
        <v>6842</v>
      </c>
      <c r="E1185">
        <v>5</v>
      </c>
      <c r="F1185">
        <v>1</v>
      </c>
      <c r="G1185">
        <v>3</v>
      </c>
      <c r="H1185" t="s">
        <v>32</v>
      </c>
      <c r="I1185">
        <v>4</v>
      </c>
      <c r="J1185" t="s">
        <v>35</v>
      </c>
      <c r="K1185" s="5">
        <v>0.1</v>
      </c>
      <c r="L1185" s="5">
        <v>0.09</v>
      </c>
      <c r="M1185" s="6">
        <v>3.9999999999999994E-2</v>
      </c>
      <c r="N1185">
        <v>1368.4</v>
      </c>
      <c r="O1185">
        <v>4123</v>
      </c>
      <c r="P1185" t="s">
        <v>26</v>
      </c>
      <c r="Q1185" t="s">
        <v>34</v>
      </c>
      <c r="R1185">
        <v>3</v>
      </c>
      <c r="S1185">
        <v>2</v>
      </c>
      <c r="T1185" t="s">
        <v>28</v>
      </c>
      <c r="U1185">
        <v>4</v>
      </c>
      <c r="V1185">
        <v>2</v>
      </c>
      <c r="W1185" t="s">
        <v>41</v>
      </c>
      <c r="X1185">
        <v>6</v>
      </c>
      <c r="Y1185">
        <v>20</v>
      </c>
      <c r="Z1185">
        <v>4</v>
      </c>
      <c r="AA1185">
        <v>1</v>
      </c>
      <c r="AB1185">
        <v>13</v>
      </c>
      <c r="AC1185">
        <v>4</v>
      </c>
    </row>
    <row r="1186" spans="1:29" x14ac:dyDescent="0.35">
      <c r="A1186">
        <v>54</v>
      </c>
      <c r="B1186" t="s">
        <v>32</v>
      </c>
      <c r="C1186" t="s">
        <v>62</v>
      </c>
      <c r="D1186" s="4">
        <v>17426</v>
      </c>
      <c r="E1186">
        <v>10</v>
      </c>
      <c r="F1186">
        <v>3</v>
      </c>
      <c r="G1186">
        <v>3</v>
      </c>
      <c r="H1186" t="s">
        <v>32</v>
      </c>
      <c r="I1186">
        <v>2</v>
      </c>
      <c r="J1186" t="s">
        <v>29</v>
      </c>
      <c r="K1186" s="5">
        <v>0.1</v>
      </c>
      <c r="L1186" s="5">
        <v>0.09</v>
      </c>
      <c r="M1186" s="6">
        <v>3.9999999999999994E-2</v>
      </c>
      <c r="N1186">
        <v>3485.2000000000003</v>
      </c>
      <c r="O1186">
        <v>967</v>
      </c>
      <c r="P1186" t="s">
        <v>26</v>
      </c>
      <c r="Q1186" t="s">
        <v>34</v>
      </c>
      <c r="R1186">
        <v>22</v>
      </c>
      <c r="S1186">
        <v>5</v>
      </c>
      <c r="T1186" t="s">
        <v>40</v>
      </c>
      <c r="U1186">
        <v>3</v>
      </c>
      <c r="V1186">
        <v>4</v>
      </c>
      <c r="W1186" t="s">
        <v>37</v>
      </c>
      <c r="X1186">
        <v>3</v>
      </c>
      <c r="Y1186">
        <v>25</v>
      </c>
      <c r="Z1186">
        <v>4</v>
      </c>
      <c r="AA1186">
        <v>3</v>
      </c>
      <c r="AB1186">
        <v>36</v>
      </c>
      <c r="AC1186">
        <v>8</v>
      </c>
    </row>
    <row r="1187" spans="1:29" x14ac:dyDescent="0.35">
      <c r="A1187">
        <v>43</v>
      </c>
      <c r="B1187" t="s">
        <v>32</v>
      </c>
      <c r="C1187" t="s">
        <v>63</v>
      </c>
      <c r="D1187" s="4">
        <v>17603</v>
      </c>
      <c r="E1187">
        <v>14</v>
      </c>
      <c r="F1187">
        <v>3</v>
      </c>
      <c r="G1187">
        <v>3</v>
      </c>
      <c r="H1187" t="s">
        <v>32</v>
      </c>
      <c r="I1187">
        <v>3</v>
      </c>
      <c r="J1187" t="s">
        <v>35</v>
      </c>
      <c r="K1187" s="5">
        <v>0.13</v>
      </c>
      <c r="L1187" s="5">
        <v>0.11</v>
      </c>
      <c r="M1187" s="6">
        <v>2.0000000000000004E-2</v>
      </c>
      <c r="N1187">
        <v>3520.6000000000004</v>
      </c>
      <c r="O1187">
        <v>2029</v>
      </c>
      <c r="P1187" t="s">
        <v>26</v>
      </c>
      <c r="Q1187" t="s">
        <v>34</v>
      </c>
      <c r="R1187">
        <v>15</v>
      </c>
      <c r="S1187">
        <v>2</v>
      </c>
      <c r="T1187" t="s">
        <v>28</v>
      </c>
      <c r="U1187">
        <v>2</v>
      </c>
      <c r="V1187">
        <v>4</v>
      </c>
      <c r="W1187" t="s">
        <v>37</v>
      </c>
      <c r="X1187">
        <v>1</v>
      </c>
      <c r="Y1187">
        <v>24</v>
      </c>
      <c r="Z1187">
        <v>4</v>
      </c>
      <c r="AA1187">
        <v>1</v>
      </c>
      <c r="AB1187">
        <v>14</v>
      </c>
      <c r="AC1187">
        <v>10</v>
      </c>
    </row>
    <row r="1188" spans="1:29" x14ac:dyDescent="0.35">
      <c r="A1188">
        <v>35</v>
      </c>
      <c r="B1188" t="s">
        <v>25</v>
      </c>
      <c r="C1188" t="s">
        <v>27</v>
      </c>
      <c r="D1188" s="4">
        <v>4581</v>
      </c>
      <c r="E1188">
        <v>11</v>
      </c>
      <c r="F1188">
        <v>4</v>
      </c>
      <c r="G1188">
        <v>4</v>
      </c>
      <c r="H1188" t="s">
        <v>25</v>
      </c>
      <c r="I1188">
        <v>4</v>
      </c>
      <c r="J1188" t="s">
        <v>35</v>
      </c>
      <c r="K1188" s="5">
        <v>0.13</v>
      </c>
      <c r="L1188" s="5">
        <v>7.0000000000000007E-2</v>
      </c>
      <c r="M1188" s="6">
        <v>1.999999999999999E-2</v>
      </c>
      <c r="N1188">
        <v>916.2</v>
      </c>
      <c r="O1188">
        <v>2363</v>
      </c>
      <c r="P1188" t="s">
        <v>33</v>
      </c>
      <c r="Q1188" t="s">
        <v>27</v>
      </c>
      <c r="R1188">
        <v>12</v>
      </c>
      <c r="S1188">
        <v>4</v>
      </c>
      <c r="T1188" t="s">
        <v>38</v>
      </c>
      <c r="U1188">
        <v>3</v>
      </c>
      <c r="V1188">
        <v>2</v>
      </c>
      <c r="W1188" t="s">
        <v>31</v>
      </c>
      <c r="X1188">
        <v>3</v>
      </c>
      <c r="Y1188">
        <v>24</v>
      </c>
      <c r="Z1188">
        <v>4</v>
      </c>
      <c r="AA1188">
        <v>1</v>
      </c>
      <c r="AB1188">
        <v>13</v>
      </c>
      <c r="AC1188">
        <v>9</v>
      </c>
    </row>
    <row r="1189" spans="1:29" x14ac:dyDescent="0.35">
      <c r="A1189">
        <v>38</v>
      </c>
      <c r="B1189" t="s">
        <v>32</v>
      </c>
      <c r="C1189" t="s">
        <v>36</v>
      </c>
      <c r="D1189" s="4">
        <v>4735</v>
      </c>
      <c r="E1189">
        <v>13</v>
      </c>
      <c r="F1189">
        <v>4</v>
      </c>
      <c r="G1189">
        <v>4</v>
      </c>
      <c r="H1189" t="s">
        <v>32</v>
      </c>
      <c r="I1189">
        <v>4</v>
      </c>
      <c r="J1189" t="s">
        <v>35</v>
      </c>
      <c r="K1189" s="5">
        <v>0.11</v>
      </c>
      <c r="L1189" s="5">
        <v>0.09</v>
      </c>
      <c r="M1189" s="6">
        <v>2.0000000000000004E-2</v>
      </c>
      <c r="N1189">
        <v>947</v>
      </c>
      <c r="O1189">
        <v>1310</v>
      </c>
      <c r="P1189" t="s">
        <v>33</v>
      </c>
      <c r="Q1189" t="s">
        <v>34</v>
      </c>
      <c r="R1189">
        <v>1</v>
      </c>
      <c r="S1189">
        <v>3</v>
      </c>
      <c r="T1189" t="s">
        <v>28</v>
      </c>
      <c r="U1189">
        <v>3</v>
      </c>
      <c r="V1189">
        <v>2</v>
      </c>
      <c r="W1189" t="s">
        <v>37</v>
      </c>
      <c r="X1189">
        <v>7</v>
      </c>
      <c r="Y1189">
        <v>15</v>
      </c>
      <c r="Z1189">
        <v>3</v>
      </c>
      <c r="AA1189">
        <v>4</v>
      </c>
      <c r="AB1189">
        <v>19</v>
      </c>
      <c r="AC1189">
        <v>11</v>
      </c>
    </row>
    <row r="1190" spans="1:29" x14ac:dyDescent="0.35">
      <c r="A1190">
        <v>29</v>
      </c>
      <c r="B1190" t="s">
        <v>32</v>
      </c>
      <c r="C1190" t="s">
        <v>27</v>
      </c>
      <c r="D1190" s="4">
        <v>4187</v>
      </c>
      <c r="E1190">
        <v>10</v>
      </c>
      <c r="F1190">
        <v>2</v>
      </c>
      <c r="G1190">
        <v>2</v>
      </c>
      <c r="H1190" t="s">
        <v>25</v>
      </c>
      <c r="I1190">
        <v>1</v>
      </c>
      <c r="J1190" t="s">
        <v>35</v>
      </c>
      <c r="K1190" s="5">
        <v>0.08</v>
      </c>
      <c r="L1190" s="5">
        <v>0.09</v>
      </c>
      <c r="M1190" s="6">
        <v>2.0000000000000004E-2</v>
      </c>
      <c r="N1190">
        <v>837.40000000000009</v>
      </c>
      <c r="O1190">
        <v>3594</v>
      </c>
      <c r="P1190" t="s">
        <v>26</v>
      </c>
      <c r="Q1190" t="s">
        <v>27</v>
      </c>
      <c r="R1190">
        <v>5</v>
      </c>
      <c r="S1190">
        <v>3</v>
      </c>
      <c r="T1190" t="s">
        <v>40</v>
      </c>
      <c r="U1190">
        <v>2</v>
      </c>
      <c r="V1190">
        <v>2</v>
      </c>
      <c r="W1190" t="s">
        <v>41</v>
      </c>
      <c r="X1190">
        <v>1</v>
      </c>
      <c r="Y1190">
        <v>13</v>
      </c>
      <c r="Z1190">
        <v>3</v>
      </c>
      <c r="AA1190">
        <v>2</v>
      </c>
      <c r="AB1190">
        <v>10</v>
      </c>
      <c r="AC1190">
        <v>0</v>
      </c>
    </row>
    <row r="1191" spans="1:29" x14ac:dyDescent="0.35">
      <c r="A1191">
        <v>33</v>
      </c>
      <c r="B1191" t="s">
        <v>32</v>
      </c>
      <c r="C1191" t="s">
        <v>27</v>
      </c>
      <c r="D1191" s="4">
        <v>5505</v>
      </c>
      <c r="E1191">
        <v>6</v>
      </c>
      <c r="F1191">
        <v>4</v>
      </c>
      <c r="G1191">
        <v>3</v>
      </c>
      <c r="H1191" t="s">
        <v>32</v>
      </c>
      <c r="I1191">
        <v>4</v>
      </c>
      <c r="J1191" t="s">
        <v>35</v>
      </c>
      <c r="K1191" s="5">
        <v>0.08</v>
      </c>
      <c r="L1191" s="5">
        <v>0.09</v>
      </c>
      <c r="M1191" s="6">
        <v>1.999999999999999E-2</v>
      </c>
      <c r="N1191">
        <v>1101</v>
      </c>
      <c r="O1191">
        <v>1542</v>
      </c>
      <c r="P1191" t="s">
        <v>26</v>
      </c>
      <c r="Q1191" t="s">
        <v>27</v>
      </c>
      <c r="R1191">
        <v>2</v>
      </c>
      <c r="S1191">
        <v>4</v>
      </c>
      <c r="T1191" t="s">
        <v>40</v>
      </c>
      <c r="U1191">
        <v>3</v>
      </c>
      <c r="V1191">
        <v>2</v>
      </c>
      <c r="W1191" t="s">
        <v>41</v>
      </c>
      <c r="X1191">
        <v>1</v>
      </c>
      <c r="Y1191">
        <v>14</v>
      </c>
      <c r="Z1191">
        <v>3</v>
      </c>
      <c r="AA1191">
        <v>3</v>
      </c>
      <c r="AB1191">
        <v>6</v>
      </c>
      <c r="AC1191">
        <v>2</v>
      </c>
    </row>
    <row r="1192" spans="1:29" x14ac:dyDescent="0.35">
      <c r="A1192">
        <v>32</v>
      </c>
      <c r="B1192" t="s">
        <v>32</v>
      </c>
      <c r="C1192" t="s">
        <v>36</v>
      </c>
      <c r="D1192" s="4">
        <v>5470</v>
      </c>
      <c r="E1192">
        <v>9</v>
      </c>
      <c r="F1192">
        <v>2</v>
      </c>
      <c r="G1192">
        <v>2</v>
      </c>
      <c r="H1192" t="s">
        <v>32</v>
      </c>
      <c r="I1192">
        <v>4</v>
      </c>
      <c r="J1192" t="s">
        <v>35</v>
      </c>
      <c r="K1192" s="5">
        <v>0.11</v>
      </c>
      <c r="L1192" s="5">
        <v>0.09</v>
      </c>
      <c r="M1192" s="6">
        <v>2.0000000000000004E-2</v>
      </c>
      <c r="N1192">
        <v>1094</v>
      </c>
      <c r="O1192">
        <v>3784</v>
      </c>
      <c r="P1192" t="s">
        <v>26</v>
      </c>
      <c r="Q1192" t="s">
        <v>34</v>
      </c>
      <c r="R1192">
        <v>2</v>
      </c>
      <c r="S1192">
        <v>3</v>
      </c>
      <c r="T1192" t="s">
        <v>40</v>
      </c>
      <c r="U1192">
        <v>3</v>
      </c>
      <c r="V1192">
        <v>2</v>
      </c>
      <c r="W1192" t="s">
        <v>41</v>
      </c>
      <c r="X1192">
        <v>0</v>
      </c>
      <c r="Y1192">
        <v>13</v>
      </c>
      <c r="Z1192">
        <v>3</v>
      </c>
      <c r="AA1192">
        <v>3</v>
      </c>
      <c r="AB1192">
        <v>10</v>
      </c>
      <c r="AC1192">
        <v>5</v>
      </c>
    </row>
    <row r="1193" spans="1:29" x14ac:dyDescent="0.35">
      <c r="A1193">
        <v>31</v>
      </c>
      <c r="B1193" t="s">
        <v>32</v>
      </c>
      <c r="C1193" t="s">
        <v>27</v>
      </c>
      <c r="D1193" s="4">
        <v>5476</v>
      </c>
      <c r="E1193">
        <v>10</v>
      </c>
      <c r="F1193">
        <v>4</v>
      </c>
      <c r="G1193">
        <v>3</v>
      </c>
      <c r="H1193" t="s">
        <v>32</v>
      </c>
      <c r="I1193">
        <v>1</v>
      </c>
      <c r="J1193" t="s">
        <v>29</v>
      </c>
      <c r="K1193" s="5">
        <v>0.1</v>
      </c>
      <c r="L1193" s="5">
        <v>7.0000000000000007E-2</v>
      </c>
      <c r="M1193" s="6">
        <v>0</v>
      </c>
      <c r="N1193">
        <v>1095.2</v>
      </c>
      <c r="O1193">
        <v>3286</v>
      </c>
      <c r="P1193" t="s">
        <v>26</v>
      </c>
      <c r="Q1193" t="s">
        <v>27</v>
      </c>
      <c r="R1193">
        <v>5</v>
      </c>
      <c r="S1193">
        <v>4</v>
      </c>
      <c r="T1193" t="s">
        <v>28</v>
      </c>
      <c r="U1193">
        <v>3</v>
      </c>
      <c r="V1193">
        <v>2</v>
      </c>
      <c r="W1193" t="s">
        <v>37</v>
      </c>
      <c r="X1193">
        <v>1</v>
      </c>
      <c r="Y1193">
        <v>11</v>
      </c>
      <c r="Z1193">
        <v>3</v>
      </c>
      <c r="AA1193">
        <v>1</v>
      </c>
      <c r="AB1193">
        <v>10</v>
      </c>
      <c r="AC1193">
        <v>0</v>
      </c>
    </row>
    <row r="1194" spans="1:29" x14ac:dyDescent="0.35">
      <c r="A1194">
        <v>49</v>
      </c>
      <c r="B1194" t="s">
        <v>32</v>
      </c>
      <c r="C1194" t="s">
        <v>39</v>
      </c>
      <c r="D1194" s="4">
        <v>2587</v>
      </c>
      <c r="E1194">
        <v>2</v>
      </c>
      <c r="F1194">
        <v>1</v>
      </c>
      <c r="G1194">
        <v>2</v>
      </c>
      <c r="H1194" t="s">
        <v>25</v>
      </c>
      <c r="I1194">
        <v>4</v>
      </c>
      <c r="J1194" t="s">
        <v>29</v>
      </c>
      <c r="K1194" s="5">
        <v>0.14000000000000001</v>
      </c>
      <c r="L1194" s="5">
        <v>0.08</v>
      </c>
      <c r="M1194" s="6">
        <v>0.03</v>
      </c>
      <c r="N1194">
        <v>517.4</v>
      </c>
      <c r="O1194">
        <v>1529</v>
      </c>
      <c r="P1194" t="s">
        <v>26</v>
      </c>
      <c r="Q1194" t="s">
        <v>34</v>
      </c>
      <c r="R1194">
        <v>16</v>
      </c>
      <c r="S1194">
        <v>3</v>
      </c>
      <c r="T1194" t="s">
        <v>40</v>
      </c>
      <c r="U1194">
        <v>3</v>
      </c>
      <c r="V1194">
        <v>1</v>
      </c>
      <c r="W1194" t="s">
        <v>41</v>
      </c>
      <c r="X1194">
        <v>4</v>
      </c>
      <c r="Y1194">
        <v>16</v>
      </c>
      <c r="Z1194">
        <v>3</v>
      </c>
      <c r="AA1194">
        <v>2</v>
      </c>
      <c r="AB1194">
        <v>17</v>
      </c>
      <c r="AC1194">
        <v>2</v>
      </c>
    </row>
    <row r="1195" spans="1:29" x14ac:dyDescent="0.35">
      <c r="A1195">
        <v>38</v>
      </c>
      <c r="B1195" t="s">
        <v>32</v>
      </c>
      <c r="C1195" t="s">
        <v>39</v>
      </c>
      <c r="D1195" s="4">
        <v>2440</v>
      </c>
      <c r="E1195">
        <v>4</v>
      </c>
      <c r="F1195">
        <v>2</v>
      </c>
      <c r="G1195">
        <v>3</v>
      </c>
      <c r="H1195" t="s">
        <v>32</v>
      </c>
      <c r="I1195">
        <v>4</v>
      </c>
      <c r="J1195" t="s">
        <v>29</v>
      </c>
      <c r="K1195" s="5">
        <v>0.08</v>
      </c>
      <c r="L1195" s="5">
        <v>0.08</v>
      </c>
      <c r="M1195" s="6">
        <v>3.0000000000000013E-2</v>
      </c>
      <c r="N1195">
        <v>488</v>
      </c>
      <c r="O1195">
        <v>3719</v>
      </c>
      <c r="P1195" t="s">
        <v>33</v>
      </c>
      <c r="Q1195" t="s">
        <v>34</v>
      </c>
      <c r="R1195">
        <v>2</v>
      </c>
      <c r="S1195">
        <v>3</v>
      </c>
      <c r="T1195" t="s">
        <v>40</v>
      </c>
      <c r="U1195">
        <v>2</v>
      </c>
      <c r="V1195">
        <v>1</v>
      </c>
      <c r="W1195" t="s">
        <v>31</v>
      </c>
      <c r="X1195">
        <v>1</v>
      </c>
      <c r="Y1195">
        <v>22</v>
      </c>
      <c r="Z1195">
        <v>4</v>
      </c>
      <c r="AA1195">
        <v>2</v>
      </c>
      <c r="AB1195">
        <v>4</v>
      </c>
      <c r="AC1195">
        <v>3</v>
      </c>
    </row>
    <row r="1196" spans="1:29" x14ac:dyDescent="0.35">
      <c r="A1196">
        <v>47</v>
      </c>
      <c r="B1196" t="s">
        <v>32</v>
      </c>
      <c r="C1196" t="s">
        <v>62</v>
      </c>
      <c r="D1196" s="4">
        <v>15972</v>
      </c>
      <c r="E1196">
        <v>3</v>
      </c>
      <c r="F1196">
        <v>2</v>
      </c>
      <c r="G1196">
        <v>3</v>
      </c>
      <c r="H1196" t="s">
        <v>32</v>
      </c>
      <c r="I1196">
        <v>2</v>
      </c>
      <c r="J1196" t="s">
        <v>29</v>
      </c>
      <c r="K1196" s="5">
        <v>0.11</v>
      </c>
      <c r="L1196" s="5">
        <v>0.11</v>
      </c>
      <c r="M1196" s="6">
        <v>4.9999999999999989E-2</v>
      </c>
      <c r="N1196">
        <v>3194.4</v>
      </c>
      <c r="O1196">
        <v>4763</v>
      </c>
      <c r="P1196" t="s">
        <v>26</v>
      </c>
      <c r="Q1196" t="s">
        <v>27</v>
      </c>
      <c r="R1196">
        <v>2</v>
      </c>
      <c r="S1196">
        <v>4</v>
      </c>
      <c r="T1196" t="s">
        <v>28</v>
      </c>
      <c r="U1196">
        <v>4</v>
      </c>
      <c r="V1196">
        <v>4</v>
      </c>
      <c r="W1196" t="s">
        <v>41</v>
      </c>
      <c r="X1196">
        <v>6</v>
      </c>
      <c r="Y1196">
        <v>14</v>
      </c>
      <c r="Z1196">
        <v>3</v>
      </c>
      <c r="AA1196">
        <v>3</v>
      </c>
      <c r="AB1196">
        <v>29</v>
      </c>
      <c r="AC1196">
        <v>2</v>
      </c>
    </row>
    <row r="1197" spans="1:29" x14ac:dyDescent="0.35">
      <c r="A1197">
        <v>49</v>
      </c>
      <c r="B1197" t="s">
        <v>32</v>
      </c>
      <c r="C1197" t="s">
        <v>62</v>
      </c>
      <c r="D1197" s="4">
        <v>15379</v>
      </c>
      <c r="E1197">
        <v>8</v>
      </c>
      <c r="F1197">
        <v>3</v>
      </c>
      <c r="G1197">
        <v>3</v>
      </c>
      <c r="H1197" t="s">
        <v>32</v>
      </c>
      <c r="I1197">
        <v>3</v>
      </c>
      <c r="J1197" t="s">
        <v>35</v>
      </c>
      <c r="K1197" s="5">
        <v>0.11</v>
      </c>
      <c r="L1197" s="5">
        <v>0.09</v>
      </c>
      <c r="M1197" s="6">
        <v>0.05</v>
      </c>
      <c r="N1197">
        <v>3075.8</v>
      </c>
      <c r="O1197">
        <v>3192</v>
      </c>
      <c r="P1197" t="s">
        <v>26</v>
      </c>
      <c r="Q1197" t="s">
        <v>34</v>
      </c>
      <c r="R1197">
        <v>1</v>
      </c>
      <c r="S1197">
        <v>3</v>
      </c>
      <c r="T1197" t="s">
        <v>28</v>
      </c>
      <c r="U1197">
        <v>3</v>
      </c>
      <c r="V1197">
        <v>4</v>
      </c>
      <c r="W1197" t="s">
        <v>31</v>
      </c>
      <c r="X1197">
        <v>4</v>
      </c>
      <c r="Y1197">
        <v>14</v>
      </c>
      <c r="Z1197">
        <v>3</v>
      </c>
      <c r="AA1197">
        <v>1</v>
      </c>
      <c r="AB1197">
        <v>23</v>
      </c>
      <c r="AC1197">
        <v>7</v>
      </c>
    </row>
    <row r="1198" spans="1:29" x14ac:dyDescent="0.35">
      <c r="A1198">
        <v>41</v>
      </c>
      <c r="B1198" t="s">
        <v>32</v>
      </c>
      <c r="C1198" t="s">
        <v>27</v>
      </c>
      <c r="D1198" s="4">
        <v>7082</v>
      </c>
      <c r="E1198">
        <v>2</v>
      </c>
      <c r="F1198">
        <v>3</v>
      </c>
      <c r="G1198">
        <v>3</v>
      </c>
      <c r="H1198" t="s">
        <v>25</v>
      </c>
      <c r="I1198">
        <v>4</v>
      </c>
      <c r="J1198" t="s">
        <v>35</v>
      </c>
      <c r="K1198" s="5">
        <v>0.1</v>
      </c>
      <c r="L1198" s="5">
        <v>0.08</v>
      </c>
      <c r="M1198" s="6">
        <v>3.9999999999999994E-2</v>
      </c>
      <c r="N1198">
        <v>1416.4</v>
      </c>
      <c r="O1198">
        <v>1689</v>
      </c>
      <c r="P1198" t="s">
        <v>26</v>
      </c>
      <c r="Q1198" t="s">
        <v>27</v>
      </c>
      <c r="R1198">
        <v>23</v>
      </c>
      <c r="S1198">
        <v>2</v>
      </c>
      <c r="T1198" t="s">
        <v>28</v>
      </c>
      <c r="U1198">
        <v>3</v>
      </c>
      <c r="V1198">
        <v>3</v>
      </c>
      <c r="W1198" t="s">
        <v>31</v>
      </c>
      <c r="X1198">
        <v>3</v>
      </c>
      <c r="Y1198">
        <v>16</v>
      </c>
      <c r="Z1198">
        <v>3</v>
      </c>
      <c r="AA1198">
        <v>4</v>
      </c>
      <c r="AB1198">
        <v>21</v>
      </c>
      <c r="AC1198">
        <v>0</v>
      </c>
    </row>
    <row r="1199" spans="1:29" x14ac:dyDescent="0.35">
      <c r="A1199">
        <v>20</v>
      </c>
      <c r="B1199" t="s">
        <v>32</v>
      </c>
      <c r="C1199" t="s">
        <v>46</v>
      </c>
      <c r="D1199" s="4">
        <v>2728</v>
      </c>
      <c r="E1199">
        <v>2</v>
      </c>
      <c r="F1199">
        <v>1</v>
      </c>
      <c r="G1199">
        <v>3</v>
      </c>
      <c r="H1199" t="s">
        <v>32</v>
      </c>
      <c r="I1199">
        <v>4</v>
      </c>
      <c r="J1199" t="s">
        <v>35</v>
      </c>
      <c r="K1199" s="5">
        <v>0.11</v>
      </c>
      <c r="L1199" s="5">
        <v>7.0000000000000007E-2</v>
      </c>
      <c r="M1199" s="6">
        <v>0</v>
      </c>
      <c r="N1199">
        <v>545.6</v>
      </c>
      <c r="O1199">
        <v>3064</v>
      </c>
      <c r="P1199" t="s">
        <v>26</v>
      </c>
      <c r="Q1199" t="s">
        <v>27</v>
      </c>
      <c r="R1199">
        <v>9</v>
      </c>
      <c r="S1199">
        <v>1</v>
      </c>
      <c r="T1199" t="s">
        <v>28</v>
      </c>
      <c r="U1199">
        <v>3</v>
      </c>
      <c r="V1199">
        <v>1</v>
      </c>
      <c r="W1199" t="s">
        <v>31</v>
      </c>
      <c r="X1199">
        <v>1</v>
      </c>
      <c r="Y1199">
        <v>11</v>
      </c>
      <c r="Z1199">
        <v>3</v>
      </c>
      <c r="AA1199">
        <v>1</v>
      </c>
      <c r="AB1199">
        <v>2</v>
      </c>
      <c r="AC1199">
        <v>2</v>
      </c>
    </row>
    <row r="1200" spans="1:29" x14ac:dyDescent="0.35">
      <c r="A1200">
        <v>33</v>
      </c>
      <c r="B1200" t="s">
        <v>32</v>
      </c>
      <c r="C1200" t="s">
        <v>27</v>
      </c>
      <c r="D1200" s="4">
        <v>5368</v>
      </c>
      <c r="E1200">
        <v>6</v>
      </c>
      <c r="F1200">
        <v>4</v>
      </c>
      <c r="G1200">
        <v>3</v>
      </c>
      <c r="H1200" t="s">
        <v>25</v>
      </c>
      <c r="I1200">
        <v>3</v>
      </c>
      <c r="J1200" t="s">
        <v>29</v>
      </c>
      <c r="K1200" s="5">
        <v>0.15</v>
      </c>
      <c r="L1200" s="5">
        <v>0.1</v>
      </c>
      <c r="M1200" s="6">
        <v>-0.03</v>
      </c>
      <c r="N1200">
        <v>1073.6000000000001</v>
      </c>
      <c r="O1200">
        <v>4624</v>
      </c>
      <c r="P1200" t="s">
        <v>44</v>
      </c>
      <c r="Q1200" t="s">
        <v>27</v>
      </c>
      <c r="R1200">
        <v>16</v>
      </c>
      <c r="S1200">
        <v>3</v>
      </c>
      <c r="T1200" t="s">
        <v>28</v>
      </c>
      <c r="U1200">
        <v>3</v>
      </c>
      <c r="V1200">
        <v>2</v>
      </c>
      <c r="W1200" t="s">
        <v>41</v>
      </c>
      <c r="X1200">
        <v>1</v>
      </c>
      <c r="Y1200">
        <v>25</v>
      </c>
      <c r="Z1200">
        <v>4</v>
      </c>
      <c r="AA1200">
        <v>3</v>
      </c>
      <c r="AB1200">
        <v>7</v>
      </c>
      <c r="AC1200">
        <v>5</v>
      </c>
    </row>
    <row r="1201" spans="1:29" x14ac:dyDescent="0.35">
      <c r="A1201">
        <v>36</v>
      </c>
      <c r="B1201" t="s">
        <v>32</v>
      </c>
      <c r="C1201" t="s">
        <v>43</v>
      </c>
      <c r="D1201" s="4">
        <v>5347</v>
      </c>
      <c r="E1201">
        <v>3</v>
      </c>
      <c r="F1201">
        <v>3</v>
      </c>
      <c r="G1201">
        <v>2</v>
      </c>
      <c r="H1201" t="s">
        <v>32</v>
      </c>
      <c r="I1201">
        <v>1</v>
      </c>
      <c r="J1201" t="s">
        <v>35</v>
      </c>
      <c r="K1201" s="5">
        <v>0.09</v>
      </c>
      <c r="L1201" s="5">
        <v>0.08</v>
      </c>
      <c r="M1201" s="6">
        <v>0</v>
      </c>
      <c r="N1201">
        <v>1069.4000000000001</v>
      </c>
      <c r="O1201">
        <v>3613</v>
      </c>
      <c r="P1201" t="s">
        <v>26</v>
      </c>
      <c r="Q1201" t="s">
        <v>34</v>
      </c>
      <c r="R1201">
        <v>26</v>
      </c>
      <c r="S1201">
        <v>4</v>
      </c>
      <c r="T1201" t="s">
        <v>28</v>
      </c>
      <c r="U1201">
        <v>3</v>
      </c>
      <c r="V1201">
        <v>2</v>
      </c>
      <c r="W1201" t="s">
        <v>37</v>
      </c>
      <c r="X1201">
        <v>6</v>
      </c>
      <c r="Y1201">
        <v>14</v>
      </c>
      <c r="Z1201">
        <v>3</v>
      </c>
      <c r="AA1201">
        <v>2</v>
      </c>
      <c r="AB1201">
        <v>10</v>
      </c>
      <c r="AC1201">
        <v>2</v>
      </c>
    </row>
    <row r="1202" spans="1:29" x14ac:dyDescent="0.35">
      <c r="A1202">
        <v>44</v>
      </c>
      <c r="B1202" t="s">
        <v>32</v>
      </c>
      <c r="C1202" t="s">
        <v>50</v>
      </c>
      <c r="D1202" s="4">
        <v>3195</v>
      </c>
      <c r="E1202">
        <v>2</v>
      </c>
      <c r="F1202">
        <v>4</v>
      </c>
      <c r="G1202">
        <v>3</v>
      </c>
      <c r="H1202" t="s">
        <v>25</v>
      </c>
      <c r="I1202">
        <v>3</v>
      </c>
      <c r="J1202" t="s">
        <v>29</v>
      </c>
      <c r="K1202" s="5">
        <v>0.09</v>
      </c>
      <c r="L1202" s="5">
        <v>0.09</v>
      </c>
      <c r="M1202" s="6">
        <v>3.9999999999999994E-2</v>
      </c>
      <c r="N1202">
        <v>639</v>
      </c>
      <c r="O1202">
        <v>796</v>
      </c>
      <c r="P1202" t="s">
        <v>26</v>
      </c>
      <c r="Q1202" t="s">
        <v>50</v>
      </c>
      <c r="R1202">
        <v>1</v>
      </c>
      <c r="S1202">
        <v>3</v>
      </c>
      <c r="T1202" t="s">
        <v>28</v>
      </c>
      <c r="U1202">
        <v>3</v>
      </c>
      <c r="V1202">
        <v>1</v>
      </c>
      <c r="W1202" t="s">
        <v>41</v>
      </c>
      <c r="X1202">
        <v>4</v>
      </c>
      <c r="Y1202">
        <v>18</v>
      </c>
      <c r="Z1202">
        <v>3</v>
      </c>
      <c r="AA1202">
        <v>1</v>
      </c>
      <c r="AB1202">
        <v>8</v>
      </c>
      <c r="AC1202">
        <v>2</v>
      </c>
    </row>
    <row r="1203" spans="1:29" x14ac:dyDescent="0.35">
      <c r="A1203">
        <v>23</v>
      </c>
      <c r="B1203" t="s">
        <v>25</v>
      </c>
      <c r="C1203" t="s">
        <v>39</v>
      </c>
      <c r="D1203" s="4">
        <v>3989</v>
      </c>
      <c r="E1203">
        <v>5</v>
      </c>
      <c r="F1203">
        <v>3</v>
      </c>
      <c r="G1203">
        <v>3</v>
      </c>
      <c r="H1203" t="s">
        <v>25</v>
      </c>
      <c r="I1203">
        <v>4</v>
      </c>
      <c r="J1203" t="s">
        <v>35</v>
      </c>
      <c r="K1203" s="5">
        <v>0.1</v>
      </c>
      <c r="L1203" s="5">
        <v>0.08</v>
      </c>
      <c r="M1203" s="6">
        <v>0</v>
      </c>
      <c r="N1203">
        <v>797.80000000000007</v>
      </c>
      <c r="O1203">
        <v>4515</v>
      </c>
      <c r="P1203" t="s">
        <v>26</v>
      </c>
      <c r="Q1203" t="s">
        <v>34</v>
      </c>
      <c r="R1203">
        <v>8</v>
      </c>
      <c r="S1203">
        <v>1</v>
      </c>
      <c r="T1203" t="s">
        <v>40</v>
      </c>
      <c r="U1203">
        <v>2</v>
      </c>
      <c r="V1203">
        <v>1</v>
      </c>
      <c r="W1203" t="s">
        <v>31</v>
      </c>
      <c r="X1203">
        <v>1</v>
      </c>
      <c r="Y1203">
        <v>11</v>
      </c>
      <c r="Z1203">
        <v>3</v>
      </c>
      <c r="AA1203">
        <v>1</v>
      </c>
      <c r="AB1203">
        <v>5</v>
      </c>
      <c r="AC1203">
        <v>4</v>
      </c>
    </row>
    <row r="1204" spans="1:29" x14ac:dyDescent="0.35">
      <c r="A1204">
        <v>38</v>
      </c>
      <c r="B1204" t="s">
        <v>32</v>
      </c>
      <c r="C1204" t="s">
        <v>39</v>
      </c>
      <c r="D1204" s="4">
        <v>3306</v>
      </c>
      <c r="E1204">
        <v>0</v>
      </c>
      <c r="F1204">
        <v>3</v>
      </c>
      <c r="G1204">
        <v>2</v>
      </c>
      <c r="H1204" t="s">
        <v>32</v>
      </c>
      <c r="I1204">
        <v>4</v>
      </c>
      <c r="J1204" t="s">
        <v>29</v>
      </c>
      <c r="K1204" s="5">
        <v>0.13</v>
      </c>
      <c r="L1204" s="5">
        <v>0.08</v>
      </c>
      <c r="M1204" s="6">
        <v>9.999999999999995E-3</v>
      </c>
      <c r="N1204">
        <v>661.2</v>
      </c>
      <c r="O1204">
        <v>3174</v>
      </c>
      <c r="P1204" t="s">
        <v>26</v>
      </c>
      <c r="Q1204" t="s">
        <v>34</v>
      </c>
      <c r="R1204">
        <v>4</v>
      </c>
      <c r="S1204">
        <v>2</v>
      </c>
      <c r="T1204" t="s">
        <v>40</v>
      </c>
      <c r="U1204">
        <v>3</v>
      </c>
      <c r="V1204">
        <v>1</v>
      </c>
      <c r="W1204" t="s">
        <v>37</v>
      </c>
      <c r="X1204">
        <v>7</v>
      </c>
      <c r="Y1204">
        <v>19</v>
      </c>
      <c r="Z1204">
        <v>3</v>
      </c>
      <c r="AA1204">
        <v>4</v>
      </c>
      <c r="AB1204">
        <v>7</v>
      </c>
      <c r="AC1204">
        <v>0</v>
      </c>
    </row>
    <row r="1205" spans="1:29" x14ac:dyDescent="0.35">
      <c r="A1205">
        <v>53</v>
      </c>
      <c r="B1205" t="s">
        <v>32</v>
      </c>
      <c r="C1205" t="s">
        <v>43</v>
      </c>
      <c r="D1205" s="4">
        <v>7005</v>
      </c>
      <c r="E1205">
        <v>4</v>
      </c>
      <c r="F1205">
        <v>4</v>
      </c>
      <c r="G1205">
        <v>3</v>
      </c>
      <c r="H1205" t="s">
        <v>32</v>
      </c>
      <c r="I1205">
        <v>2</v>
      </c>
      <c r="J1205" t="s">
        <v>35</v>
      </c>
      <c r="K1205" s="5">
        <v>0.11</v>
      </c>
      <c r="L1205" s="5">
        <v>0.1</v>
      </c>
      <c r="M1205" s="6">
        <v>6.0000000000000012E-2</v>
      </c>
      <c r="N1205">
        <v>1401</v>
      </c>
      <c r="O1205">
        <v>4772</v>
      </c>
      <c r="P1205" t="s">
        <v>26</v>
      </c>
      <c r="Q1205" t="s">
        <v>34</v>
      </c>
      <c r="R1205">
        <v>24</v>
      </c>
      <c r="S1205">
        <v>4</v>
      </c>
      <c r="T1205" t="s">
        <v>40</v>
      </c>
      <c r="U1205">
        <v>4</v>
      </c>
      <c r="V1205">
        <v>3</v>
      </c>
      <c r="W1205" t="s">
        <v>37</v>
      </c>
      <c r="X1205">
        <v>3</v>
      </c>
      <c r="Y1205">
        <v>15</v>
      </c>
      <c r="Z1205">
        <v>3</v>
      </c>
      <c r="AA1205">
        <v>3</v>
      </c>
      <c r="AB1205">
        <v>11</v>
      </c>
      <c r="AC1205">
        <v>3</v>
      </c>
    </row>
    <row r="1206" spans="1:29" x14ac:dyDescent="0.35">
      <c r="A1206">
        <v>48</v>
      </c>
      <c r="B1206" t="s">
        <v>25</v>
      </c>
      <c r="C1206" t="s">
        <v>46</v>
      </c>
      <c r="D1206" s="4">
        <v>2655</v>
      </c>
      <c r="E1206">
        <v>9</v>
      </c>
      <c r="F1206">
        <v>3</v>
      </c>
      <c r="G1206">
        <v>3</v>
      </c>
      <c r="H1206" t="s">
        <v>25</v>
      </c>
      <c r="I1206">
        <v>4</v>
      </c>
      <c r="J1206" t="s">
        <v>29</v>
      </c>
      <c r="K1206" s="5">
        <v>0.13</v>
      </c>
      <c r="L1206" s="5">
        <v>0.11</v>
      </c>
      <c r="M1206" s="6">
        <v>2.0000000000000004E-2</v>
      </c>
      <c r="N1206">
        <v>531</v>
      </c>
      <c r="O1206">
        <v>2714</v>
      </c>
      <c r="P1206" t="s">
        <v>33</v>
      </c>
      <c r="Q1206" t="s">
        <v>27</v>
      </c>
      <c r="R1206">
        <v>7</v>
      </c>
      <c r="S1206">
        <v>2</v>
      </c>
      <c r="T1206" t="s">
        <v>40</v>
      </c>
      <c r="U1206">
        <v>3</v>
      </c>
      <c r="V1206">
        <v>1</v>
      </c>
      <c r="W1206" t="s">
        <v>37</v>
      </c>
      <c r="X1206">
        <v>2</v>
      </c>
      <c r="Y1206">
        <v>11</v>
      </c>
      <c r="Z1206">
        <v>3</v>
      </c>
      <c r="AA1206">
        <v>3</v>
      </c>
      <c r="AB1206">
        <v>19</v>
      </c>
      <c r="AC1206">
        <v>7</v>
      </c>
    </row>
    <row r="1207" spans="1:29" x14ac:dyDescent="0.35">
      <c r="A1207">
        <v>32</v>
      </c>
      <c r="B1207" t="s">
        <v>25</v>
      </c>
      <c r="C1207" t="s">
        <v>39</v>
      </c>
      <c r="D1207" s="4">
        <v>1393</v>
      </c>
      <c r="E1207">
        <v>1</v>
      </c>
      <c r="F1207">
        <v>2</v>
      </c>
      <c r="G1207">
        <v>3</v>
      </c>
      <c r="H1207" t="s">
        <v>32</v>
      </c>
      <c r="I1207">
        <v>4</v>
      </c>
      <c r="J1207" t="s">
        <v>35</v>
      </c>
      <c r="K1207" s="5">
        <v>0.1</v>
      </c>
      <c r="L1207" s="5">
        <v>0.09</v>
      </c>
      <c r="M1207" s="6">
        <v>4.0000000000000008E-2</v>
      </c>
      <c r="N1207">
        <v>278.60000000000002</v>
      </c>
      <c r="O1207">
        <v>3013</v>
      </c>
      <c r="P1207" t="s">
        <v>26</v>
      </c>
      <c r="Q1207" t="s">
        <v>34</v>
      </c>
      <c r="R1207">
        <v>2</v>
      </c>
      <c r="S1207">
        <v>4</v>
      </c>
      <c r="T1207" t="s">
        <v>28</v>
      </c>
      <c r="U1207">
        <v>3</v>
      </c>
      <c r="V1207">
        <v>1</v>
      </c>
      <c r="W1207" t="s">
        <v>31</v>
      </c>
      <c r="X1207">
        <v>1</v>
      </c>
      <c r="Y1207">
        <v>12</v>
      </c>
      <c r="Z1207">
        <v>3</v>
      </c>
      <c r="AA1207">
        <v>1</v>
      </c>
      <c r="AB1207">
        <v>1</v>
      </c>
      <c r="AC1207">
        <v>0</v>
      </c>
    </row>
    <row r="1208" spans="1:29" x14ac:dyDescent="0.35">
      <c r="A1208">
        <v>26</v>
      </c>
      <c r="B1208" t="s">
        <v>32</v>
      </c>
      <c r="C1208" t="s">
        <v>39</v>
      </c>
      <c r="D1208" s="4">
        <v>2570</v>
      </c>
      <c r="E1208">
        <v>7</v>
      </c>
      <c r="F1208">
        <v>4</v>
      </c>
      <c r="G1208">
        <v>3</v>
      </c>
      <c r="H1208" t="s">
        <v>32</v>
      </c>
      <c r="I1208">
        <v>4</v>
      </c>
      <c r="J1208" t="s">
        <v>35</v>
      </c>
      <c r="K1208" s="5">
        <v>0.13</v>
      </c>
      <c r="L1208" s="5">
        <v>7.0000000000000007E-2</v>
      </c>
      <c r="M1208" s="6">
        <v>3.9999999999999994E-2</v>
      </c>
      <c r="N1208">
        <v>514</v>
      </c>
      <c r="O1208">
        <v>3644</v>
      </c>
      <c r="P1208" t="s">
        <v>44</v>
      </c>
      <c r="Q1208" t="s">
        <v>34</v>
      </c>
      <c r="R1208">
        <v>7</v>
      </c>
      <c r="S1208">
        <v>3</v>
      </c>
      <c r="T1208" t="s">
        <v>40</v>
      </c>
      <c r="U1208">
        <v>3</v>
      </c>
      <c r="V1208">
        <v>1</v>
      </c>
      <c r="W1208" t="s">
        <v>31</v>
      </c>
      <c r="X1208">
        <v>1</v>
      </c>
      <c r="Y1208">
        <v>20</v>
      </c>
      <c r="Z1208">
        <v>4</v>
      </c>
      <c r="AA1208">
        <v>3</v>
      </c>
      <c r="AB1208">
        <v>7</v>
      </c>
      <c r="AC1208">
        <v>7</v>
      </c>
    </row>
    <row r="1209" spans="1:29" x14ac:dyDescent="0.35">
      <c r="A1209">
        <v>55</v>
      </c>
      <c r="B1209" t="s">
        <v>32</v>
      </c>
      <c r="C1209" t="s">
        <v>36</v>
      </c>
      <c r="D1209" s="4">
        <v>3537</v>
      </c>
      <c r="E1209">
        <v>4</v>
      </c>
      <c r="F1209">
        <v>2</v>
      </c>
      <c r="G1209">
        <v>3</v>
      </c>
      <c r="H1209" t="s">
        <v>32</v>
      </c>
      <c r="I1209">
        <v>1</v>
      </c>
      <c r="J1209" t="s">
        <v>35</v>
      </c>
      <c r="K1209" s="5">
        <v>0.08</v>
      </c>
      <c r="L1209" s="5">
        <v>0.1</v>
      </c>
      <c r="M1209" s="6">
        <v>1.0000000000000009E-2</v>
      </c>
      <c r="N1209">
        <v>707.40000000000009</v>
      </c>
      <c r="O1209">
        <v>1746</v>
      </c>
      <c r="P1209" t="s">
        <v>26</v>
      </c>
      <c r="Q1209" t="s">
        <v>34</v>
      </c>
      <c r="R1209">
        <v>22</v>
      </c>
      <c r="S1209">
        <v>3</v>
      </c>
      <c r="T1209" t="s">
        <v>49</v>
      </c>
      <c r="U1209">
        <v>2</v>
      </c>
      <c r="V1209">
        <v>1</v>
      </c>
      <c r="W1209" t="s">
        <v>41</v>
      </c>
      <c r="X1209">
        <v>5</v>
      </c>
      <c r="Y1209">
        <v>12</v>
      </c>
      <c r="Z1209">
        <v>3</v>
      </c>
      <c r="AA1209">
        <v>4</v>
      </c>
      <c r="AB1209">
        <v>8</v>
      </c>
      <c r="AC1209">
        <v>2</v>
      </c>
    </row>
    <row r="1210" spans="1:29" x14ac:dyDescent="0.35">
      <c r="A1210">
        <v>34</v>
      </c>
      <c r="B1210" t="s">
        <v>32</v>
      </c>
      <c r="C1210" t="s">
        <v>39</v>
      </c>
      <c r="D1210" s="4">
        <v>3986</v>
      </c>
      <c r="E1210">
        <v>15</v>
      </c>
      <c r="F1210">
        <v>4</v>
      </c>
      <c r="G1210">
        <v>4</v>
      </c>
      <c r="H1210" t="s">
        <v>32</v>
      </c>
      <c r="I1210">
        <v>2</v>
      </c>
      <c r="J1210" t="s">
        <v>35</v>
      </c>
      <c r="K1210" s="5">
        <v>0.09</v>
      </c>
      <c r="L1210" s="5">
        <v>7.0000000000000007E-2</v>
      </c>
      <c r="M1210" s="6">
        <v>-2.0000000000000004E-2</v>
      </c>
      <c r="N1210">
        <v>797.2</v>
      </c>
      <c r="O1210">
        <v>4129</v>
      </c>
      <c r="P1210" t="s">
        <v>26</v>
      </c>
      <c r="Q1210" t="s">
        <v>34</v>
      </c>
      <c r="R1210">
        <v>5</v>
      </c>
      <c r="S1210">
        <v>2</v>
      </c>
      <c r="T1210" t="s">
        <v>40</v>
      </c>
      <c r="U1210">
        <v>2</v>
      </c>
      <c r="V1210">
        <v>2</v>
      </c>
      <c r="W1210" t="s">
        <v>37</v>
      </c>
      <c r="X1210">
        <v>1</v>
      </c>
      <c r="Y1210">
        <v>14</v>
      </c>
      <c r="Z1210">
        <v>3</v>
      </c>
      <c r="AA1210">
        <v>3</v>
      </c>
      <c r="AB1210">
        <v>15</v>
      </c>
      <c r="AC1210">
        <v>10</v>
      </c>
    </row>
    <row r="1211" spans="1:29" x14ac:dyDescent="0.35">
      <c r="A1211">
        <v>60</v>
      </c>
      <c r="B1211" t="s">
        <v>32</v>
      </c>
      <c r="C1211" t="s">
        <v>43</v>
      </c>
      <c r="D1211" s="4">
        <v>10883</v>
      </c>
      <c r="E1211">
        <v>1</v>
      </c>
      <c r="F1211">
        <v>4</v>
      </c>
      <c r="G1211">
        <v>4</v>
      </c>
      <c r="H1211" t="s">
        <v>32</v>
      </c>
      <c r="I1211">
        <v>3</v>
      </c>
      <c r="J1211" t="s">
        <v>35</v>
      </c>
      <c r="K1211" s="5">
        <v>0.12</v>
      </c>
      <c r="L1211" s="5">
        <v>0.08</v>
      </c>
      <c r="M1211" s="6">
        <v>0.06</v>
      </c>
      <c r="N1211">
        <v>2176.6</v>
      </c>
      <c r="O1211">
        <v>2588</v>
      </c>
      <c r="P1211" t="s">
        <v>26</v>
      </c>
      <c r="Q1211" t="s">
        <v>34</v>
      </c>
      <c r="R1211">
        <v>1</v>
      </c>
      <c r="S1211">
        <v>4</v>
      </c>
      <c r="T1211" t="s">
        <v>40</v>
      </c>
      <c r="U1211">
        <v>1</v>
      </c>
      <c r="V1211">
        <v>3</v>
      </c>
      <c r="W1211" t="s">
        <v>41</v>
      </c>
      <c r="X1211">
        <v>3</v>
      </c>
      <c r="Y1211">
        <v>20</v>
      </c>
      <c r="Z1211">
        <v>4</v>
      </c>
      <c r="AA1211">
        <v>3</v>
      </c>
      <c r="AB1211">
        <v>19</v>
      </c>
      <c r="AC1211">
        <v>0</v>
      </c>
    </row>
    <row r="1212" spans="1:29" x14ac:dyDescent="0.35">
      <c r="A1212">
        <v>33</v>
      </c>
      <c r="B1212" t="s">
        <v>32</v>
      </c>
      <c r="C1212" t="s">
        <v>39</v>
      </c>
      <c r="D1212" s="4">
        <v>2028</v>
      </c>
      <c r="E1212">
        <v>14</v>
      </c>
      <c r="F1212">
        <v>2</v>
      </c>
      <c r="G1212">
        <v>3</v>
      </c>
      <c r="H1212" t="s">
        <v>32</v>
      </c>
      <c r="I1212">
        <v>2</v>
      </c>
      <c r="J1212" t="s">
        <v>35</v>
      </c>
      <c r="K1212" s="5">
        <v>0.15</v>
      </c>
      <c r="L1212" s="5">
        <v>0.11</v>
      </c>
      <c r="M1212" s="6">
        <v>-2.0000000000000004E-2</v>
      </c>
      <c r="N1212">
        <v>405.6</v>
      </c>
      <c r="O1212">
        <v>3408</v>
      </c>
      <c r="P1212" t="s">
        <v>26</v>
      </c>
      <c r="Q1212" t="s">
        <v>34</v>
      </c>
      <c r="R1212">
        <v>21</v>
      </c>
      <c r="S1212">
        <v>3</v>
      </c>
      <c r="T1212" t="s">
        <v>40</v>
      </c>
      <c r="U1212">
        <v>4</v>
      </c>
      <c r="V1212">
        <v>1</v>
      </c>
      <c r="W1212" t="s">
        <v>37</v>
      </c>
      <c r="X1212">
        <v>1</v>
      </c>
      <c r="Y1212">
        <v>18</v>
      </c>
      <c r="Z1212">
        <v>3</v>
      </c>
      <c r="AA1212">
        <v>4</v>
      </c>
      <c r="AB1212">
        <v>14</v>
      </c>
      <c r="AC1212">
        <v>11</v>
      </c>
    </row>
    <row r="1213" spans="1:29" x14ac:dyDescent="0.35">
      <c r="A1213">
        <v>37</v>
      </c>
      <c r="B1213" t="s">
        <v>32</v>
      </c>
      <c r="C1213" t="s">
        <v>27</v>
      </c>
      <c r="D1213" s="4">
        <v>9525</v>
      </c>
      <c r="E1213">
        <v>6</v>
      </c>
      <c r="F1213">
        <v>4</v>
      </c>
      <c r="G1213">
        <v>2</v>
      </c>
      <c r="H1213" t="s">
        <v>32</v>
      </c>
      <c r="I1213">
        <v>3</v>
      </c>
      <c r="J1213" t="s">
        <v>35</v>
      </c>
      <c r="K1213" s="5">
        <v>0.13</v>
      </c>
      <c r="L1213" s="5">
        <v>0.08</v>
      </c>
      <c r="M1213" s="6">
        <v>4.0000000000000008E-2</v>
      </c>
      <c r="N1213">
        <v>1905</v>
      </c>
      <c r="O1213">
        <v>2473</v>
      </c>
      <c r="P1213" t="s">
        <v>33</v>
      </c>
      <c r="Q1213" t="s">
        <v>27</v>
      </c>
      <c r="R1213">
        <v>1</v>
      </c>
      <c r="S1213">
        <v>4</v>
      </c>
      <c r="T1213" t="s">
        <v>40</v>
      </c>
      <c r="U1213">
        <v>1</v>
      </c>
      <c r="V1213">
        <v>2</v>
      </c>
      <c r="W1213" t="s">
        <v>41</v>
      </c>
      <c r="X1213">
        <v>1</v>
      </c>
      <c r="Y1213">
        <v>14</v>
      </c>
      <c r="Z1213">
        <v>3</v>
      </c>
      <c r="AA1213">
        <v>3</v>
      </c>
      <c r="AB1213">
        <v>6</v>
      </c>
      <c r="AC1213">
        <v>3</v>
      </c>
    </row>
    <row r="1214" spans="1:29" x14ac:dyDescent="0.35">
      <c r="A1214">
        <v>34</v>
      </c>
      <c r="B1214" t="s">
        <v>32</v>
      </c>
      <c r="C1214" t="s">
        <v>36</v>
      </c>
      <c r="D1214" s="4">
        <v>2929</v>
      </c>
      <c r="E1214">
        <v>10</v>
      </c>
      <c r="F1214">
        <v>4</v>
      </c>
      <c r="G1214">
        <v>3</v>
      </c>
      <c r="H1214" t="s">
        <v>32</v>
      </c>
      <c r="I1214">
        <v>2</v>
      </c>
      <c r="J1214" t="s">
        <v>29</v>
      </c>
      <c r="K1214" s="5">
        <v>0.13</v>
      </c>
      <c r="L1214" s="5">
        <v>7.0000000000000007E-2</v>
      </c>
      <c r="M1214" s="6">
        <v>5.0000000000000017E-2</v>
      </c>
      <c r="N1214">
        <v>585.80000000000007</v>
      </c>
      <c r="O1214">
        <v>560</v>
      </c>
      <c r="P1214" t="s">
        <v>26</v>
      </c>
      <c r="Q1214" t="s">
        <v>34</v>
      </c>
      <c r="R1214">
        <v>19</v>
      </c>
      <c r="S1214">
        <v>3</v>
      </c>
      <c r="T1214" t="s">
        <v>28</v>
      </c>
      <c r="U1214">
        <v>2</v>
      </c>
      <c r="V1214">
        <v>1</v>
      </c>
      <c r="W1214" t="s">
        <v>37</v>
      </c>
      <c r="X1214">
        <v>1</v>
      </c>
      <c r="Y1214">
        <v>12</v>
      </c>
      <c r="Z1214">
        <v>3</v>
      </c>
      <c r="AA1214">
        <v>2</v>
      </c>
      <c r="AB1214">
        <v>10</v>
      </c>
      <c r="AC1214">
        <v>9</v>
      </c>
    </row>
    <row r="1215" spans="1:29" x14ac:dyDescent="0.35">
      <c r="A1215">
        <v>23</v>
      </c>
      <c r="B1215" t="s">
        <v>25</v>
      </c>
      <c r="C1215" t="s">
        <v>46</v>
      </c>
      <c r="D1215" s="4">
        <v>2275</v>
      </c>
      <c r="E1215">
        <v>3</v>
      </c>
      <c r="F1215">
        <v>4</v>
      </c>
      <c r="G1215">
        <v>3</v>
      </c>
      <c r="H1215" t="s">
        <v>25</v>
      </c>
      <c r="I1215">
        <v>3</v>
      </c>
      <c r="J1215" t="s">
        <v>35</v>
      </c>
      <c r="K1215" s="5">
        <v>0.08</v>
      </c>
      <c r="L1215" s="5">
        <v>0.09</v>
      </c>
      <c r="M1215" s="6">
        <v>3.0000000000000013E-2</v>
      </c>
      <c r="N1215">
        <v>455</v>
      </c>
      <c r="O1215">
        <v>622</v>
      </c>
      <c r="P1215" t="s">
        <v>26</v>
      </c>
      <c r="Q1215" t="s">
        <v>27</v>
      </c>
      <c r="R1215">
        <v>7</v>
      </c>
      <c r="S1215">
        <v>3</v>
      </c>
      <c r="T1215" t="s">
        <v>28</v>
      </c>
      <c r="U1215">
        <v>3</v>
      </c>
      <c r="V1215">
        <v>1</v>
      </c>
      <c r="W1215" t="s">
        <v>41</v>
      </c>
      <c r="X1215">
        <v>1</v>
      </c>
      <c r="Y1215">
        <v>21</v>
      </c>
      <c r="Z1215">
        <v>4</v>
      </c>
      <c r="AA1215">
        <v>2</v>
      </c>
      <c r="AB1215">
        <v>3</v>
      </c>
      <c r="AC1215">
        <v>2</v>
      </c>
    </row>
    <row r="1216" spans="1:29" x14ac:dyDescent="0.35">
      <c r="A1216">
        <v>44</v>
      </c>
      <c r="B1216" t="s">
        <v>32</v>
      </c>
      <c r="C1216" t="s">
        <v>43</v>
      </c>
      <c r="D1216" s="4">
        <v>7879</v>
      </c>
      <c r="E1216">
        <v>8</v>
      </c>
      <c r="F1216">
        <v>4</v>
      </c>
      <c r="G1216">
        <v>3</v>
      </c>
      <c r="H1216" t="s">
        <v>25</v>
      </c>
      <c r="I1216">
        <v>3</v>
      </c>
      <c r="J1216" t="s">
        <v>29</v>
      </c>
      <c r="K1216" s="5">
        <v>0.14000000000000001</v>
      </c>
      <c r="L1216" s="5">
        <v>0.08</v>
      </c>
      <c r="M1216" s="6">
        <v>4.0000000000000008E-2</v>
      </c>
      <c r="N1216">
        <v>1575.8000000000002</v>
      </c>
      <c r="O1216">
        <v>1023</v>
      </c>
      <c r="P1216" t="s">
        <v>26</v>
      </c>
      <c r="Q1216" t="s">
        <v>34</v>
      </c>
      <c r="R1216">
        <v>2</v>
      </c>
      <c r="S1216">
        <v>3</v>
      </c>
      <c r="T1216" t="s">
        <v>28</v>
      </c>
      <c r="U1216">
        <v>4</v>
      </c>
      <c r="V1216">
        <v>3</v>
      </c>
      <c r="W1216" t="s">
        <v>37</v>
      </c>
      <c r="X1216">
        <v>1</v>
      </c>
      <c r="Y1216">
        <v>19</v>
      </c>
      <c r="Z1216">
        <v>3</v>
      </c>
      <c r="AA1216">
        <v>2</v>
      </c>
      <c r="AB1216">
        <v>9</v>
      </c>
      <c r="AC1216">
        <v>7</v>
      </c>
    </row>
    <row r="1217" spans="1:29" x14ac:dyDescent="0.35">
      <c r="A1217">
        <v>35</v>
      </c>
      <c r="B1217" t="s">
        <v>32</v>
      </c>
      <c r="C1217" t="s">
        <v>36</v>
      </c>
      <c r="D1217" s="4">
        <v>4930</v>
      </c>
      <c r="E1217">
        <v>5</v>
      </c>
      <c r="F1217">
        <v>4</v>
      </c>
      <c r="G1217">
        <v>4</v>
      </c>
      <c r="H1217" t="s">
        <v>25</v>
      </c>
      <c r="I1217">
        <v>1</v>
      </c>
      <c r="J1217" t="s">
        <v>35</v>
      </c>
      <c r="K1217" s="5">
        <v>0.14000000000000001</v>
      </c>
      <c r="L1217" s="5">
        <v>0.11</v>
      </c>
      <c r="M1217" s="6">
        <v>0.06</v>
      </c>
      <c r="N1217">
        <v>986</v>
      </c>
      <c r="O1217">
        <v>1069</v>
      </c>
      <c r="P1217" t="s">
        <v>33</v>
      </c>
      <c r="Q1217" t="s">
        <v>34</v>
      </c>
      <c r="R1217">
        <v>2</v>
      </c>
      <c r="S1217">
        <v>4</v>
      </c>
      <c r="T1217" t="s">
        <v>40</v>
      </c>
      <c r="U1217">
        <v>2</v>
      </c>
      <c r="V1217">
        <v>1</v>
      </c>
      <c r="W1217" t="s">
        <v>31</v>
      </c>
      <c r="X1217">
        <v>0</v>
      </c>
      <c r="Y1217">
        <v>14</v>
      </c>
      <c r="Z1217">
        <v>3</v>
      </c>
      <c r="AA1217">
        <v>3</v>
      </c>
      <c r="AB1217">
        <v>6</v>
      </c>
      <c r="AC1217">
        <v>4</v>
      </c>
    </row>
    <row r="1218" spans="1:29" x14ac:dyDescent="0.35">
      <c r="A1218">
        <v>43</v>
      </c>
      <c r="B1218" t="s">
        <v>32</v>
      </c>
      <c r="C1218" t="s">
        <v>27</v>
      </c>
      <c r="D1218" s="4">
        <v>7847</v>
      </c>
      <c r="E1218">
        <v>10</v>
      </c>
      <c r="F1218">
        <v>4</v>
      </c>
      <c r="G1218">
        <v>3</v>
      </c>
      <c r="H1218" t="s">
        <v>25</v>
      </c>
      <c r="I1218">
        <v>4</v>
      </c>
      <c r="J1218" t="s">
        <v>35</v>
      </c>
      <c r="K1218" s="5">
        <v>0.15</v>
      </c>
      <c r="L1218" s="5">
        <v>0.09</v>
      </c>
      <c r="M1218" s="6">
        <v>0.03</v>
      </c>
      <c r="N1218">
        <v>1569.4</v>
      </c>
      <c r="O1218">
        <v>2728</v>
      </c>
      <c r="P1218" t="s">
        <v>26</v>
      </c>
      <c r="Q1218" t="s">
        <v>27</v>
      </c>
      <c r="R1218">
        <v>2</v>
      </c>
      <c r="S1218">
        <v>3</v>
      </c>
      <c r="T1218" t="s">
        <v>40</v>
      </c>
      <c r="U1218">
        <v>3</v>
      </c>
      <c r="V1218">
        <v>2</v>
      </c>
      <c r="W1218" t="s">
        <v>37</v>
      </c>
      <c r="X1218">
        <v>1</v>
      </c>
      <c r="Y1218">
        <v>17</v>
      </c>
      <c r="Z1218">
        <v>3</v>
      </c>
      <c r="AA1218">
        <v>1</v>
      </c>
      <c r="AB1218">
        <v>10</v>
      </c>
      <c r="AC1218">
        <v>9</v>
      </c>
    </row>
    <row r="1219" spans="1:29" x14ac:dyDescent="0.35">
      <c r="A1219">
        <v>24</v>
      </c>
      <c r="B1219" t="s">
        <v>32</v>
      </c>
      <c r="C1219" t="s">
        <v>36</v>
      </c>
      <c r="D1219" s="4">
        <v>4401</v>
      </c>
      <c r="E1219">
        <v>5</v>
      </c>
      <c r="F1219">
        <v>3</v>
      </c>
      <c r="G1219">
        <v>3</v>
      </c>
      <c r="H1219" t="s">
        <v>32</v>
      </c>
      <c r="I1219">
        <v>3</v>
      </c>
      <c r="J1219" t="s">
        <v>35</v>
      </c>
      <c r="K1219" s="5">
        <v>0.14000000000000001</v>
      </c>
      <c r="L1219" s="5">
        <v>0.08</v>
      </c>
      <c r="M1219" s="6">
        <v>1.999999999999999E-2</v>
      </c>
      <c r="N1219">
        <v>880.2</v>
      </c>
      <c r="O1219">
        <v>2933</v>
      </c>
      <c r="P1219" t="s">
        <v>26</v>
      </c>
      <c r="Q1219" t="s">
        <v>34</v>
      </c>
      <c r="R1219">
        <v>9</v>
      </c>
      <c r="S1219">
        <v>3</v>
      </c>
      <c r="T1219" t="s">
        <v>40</v>
      </c>
      <c r="U1219">
        <v>4</v>
      </c>
      <c r="V1219">
        <v>1</v>
      </c>
      <c r="W1219" t="s">
        <v>37</v>
      </c>
      <c r="X1219">
        <v>1</v>
      </c>
      <c r="Y1219">
        <v>16</v>
      </c>
      <c r="Z1219">
        <v>3</v>
      </c>
      <c r="AA1219">
        <v>4</v>
      </c>
      <c r="AB1219">
        <v>5</v>
      </c>
      <c r="AC1219">
        <v>3</v>
      </c>
    </row>
    <row r="1220" spans="1:29" x14ac:dyDescent="0.35">
      <c r="A1220">
        <v>41</v>
      </c>
      <c r="B1220" t="s">
        <v>32</v>
      </c>
      <c r="C1220" t="s">
        <v>27</v>
      </c>
      <c r="D1220" s="4">
        <v>9241</v>
      </c>
      <c r="E1220">
        <v>10</v>
      </c>
      <c r="F1220">
        <v>3</v>
      </c>
      <c r="G1220">
        <v>3</v>
      </c>
      <c r="H1220" t="s">
        <v>32</v>
      </c>
      <c r="I1220">
        <v>4</v>
      </c>
      <c r="J1220" t="s">
        <v>35</v>
      </c>
      <c r="K1220" s="5">
        <v>0.14000000000000001</v>
      </c>
      <c r="L1220" s="5">
        <v>7.0000000000000007E-2</v>
      </c>
      <c r="M1220" s="6">
        <v>4.9999999999999989E-2</v>
      </c>
      <c r="N1220">
        <v>1848.2</v>
      </c>
      <c r="O1220">
        <v>2537</v>
      </c>
      <c r="P1220" t="s">
        <v>26</v>
      </c>
      <c r="Q1220" t="s">
        <v>27</v>
      </c>
      <c r="R1220">
        <v>6</v>
      </c>
      <c r="S1220">
        <v>3</v>
      </c>
      <c r="T1220" t="s">
        <v>48</v>
      </c>
      <c r="U1220">
        <v>3</v>
      </c>
      <c r="V1220">
        <v>3</v>
      </c>
      <c r="W1220" t="s">
        <v>31</v>
      </c>
      <c r="X1220">
        <v>1</v>
      </c>
      <c r="Y1220">
        <v>12</v>
      </c>
      <c r="Z1220">
        <v>3</v>
      </c>
      <c r="AA1220">
        <v>2</v>
      </c>
      <c r="AB1220">
        <v>10</v>
      </c>
      <c r="AC1220">
        <v>8</v>
      </c>
    </row>
    <row r="1221" spans="1:29" x14ac:dyDescent="0.35">
      <c r="A1221">
        <v>29</v>
      </c>
      <c r="B1221" t="s">
        <v>32</v>
      </c>
      <c r="C1221" t="s">
        <v>39</v>
      </c>
      <c r="D1221" s="4">
        <v>2974</v>
      </c>
      <c r="E1221">
        <v>5</v>
      </c>
      <c r="F1221">
        <v>3</v>
      </c>
      <c r="G1221">
        <v>3</v>
      </c>
      <c r="H1221" t="s">
        <v>32</v>
      </c>
      <c r="I1221">
        <v>4</v>
      </c>
      <c r="J1221" t="s">
        <v>29</v>
      </c>
      <c r="K1221" s="5">
        <v>0.09</v>
      </c>
      <c r="L1221" s="5">
        <v>0.1</v>
      </c>
      <c r="M1221" s="6">
        <v>4.0000000000000008E-2</v>
      </c>
      <c r="N1221">
        <v>594.80000000000007</v>
      </c>
      <c r="O1221">
        <v>2197</v>
      </c>
      <c r="P1221" t="s">
        <v>26</v>
      </c>
      <c r="Q1221" t="s">
        <v>34</v>
      </c>
      <c r="R1221">
        <v>9</v>
      </c>
      <c r="S1221">
        <v>4</v>
      </c>
      <c r="T1221" t="s">
        <v>40</v>
      </c>
      <c r="U1221">
        <v>3</v>
      </c>
      <c r="V1221">
        <v>1</v>
      </c>
      <c r="W1221" t="s">
        <v>37</v>
      </c>
      <c r="X1221">
        <v>9</v>
      </c>
      <c r="Y1221">
        <v>17</v>
      </c>
      <c r="Z1221">
        <v>3</v>
      </c>
      <c r="AA1221">
        <v>3</v>
      </c>
      <c r="AB1221">
        <v>9</v>
      </c>
      <c r="AC1221">
        <v>3</v>
      </c>
    </row>
    <row r="1222" spans="1:29" x14ac:dyDescent="0.35">
      <c r="A1222">
        <v>36</v>
      </c>
      <c r="B1222" t="s">
        <v>32</v>
      </c>
      <c r="C1222" t="s">
        <v>46</v>
      </c>
      <c r="D1222" s="4">
        <v>4502</v>
      </c>
      <c r="E1222">
        <v>13</v>
      </c>
      <c r="F1222">
        <v>4</v>
      </c>
      <c r="G1222">
        <v>2</v>
      </c>
      <c r="H1222" t="s">
        <v>32</v>
      </c>
      <c r="I1222">
        <v>3</v>
      </c>
      <c r="J1222" t="s">
        <v>29</v>
      </c>
      <c r="K1222" s="5">
        <v>0.15</v>
      </c>
      <c r="L1222" s="5">
        <v>7.0000000000000007E-2</v>
      </c>
      <c r="M1222" s="6">
        <v>9.999999999999995E-3</v>
      </c>
      <c r="N1222">
        <v>900.40000000000009</v>
      </c>
      <c r="O1222">
        <v>2234</v>
      </c>
      <c r="P1222" t="s">
        <v>26</v>
      </c>
      <c r="Q1222" t="s">
        <v>27</v>
      </c>
      <c r="R1222">
        <v>2</v>
      </c>
      <c r="S1222">
        <v>4</v>
      </c>
      <c r="T1222" t="s">
        <v>28</v>
      </c>
      <c r="U1222">
        <v>3</v>
      </c>
      <c r="V1222">
        <v>2</v>
      </c>
      <c r="W1222" t="s">
        <v>31</v>
      </c>
      <c r="X1222">
        <v>3</v>
      </c>
      <c r="Y1222">
        <v>15</v>
      </c>
      <c r="Z1222">
        <v>3</v>
      </c>
      <c r="AA1222">
        <v>3</v>
      </c>
      <c r="AB1222">
        <v>17</v>
      </c>
      <c r="AC1222">
        <v>7</v>
      </c>
    </row>
    <row r="1223" spans="1:29" x14ac:dyDescent="0.35">
      <c r="A1223">
        <v>45</v>
      </c>
      <c r="B1223" t="s">
        <v>32</v>
      </c>
      <c r="C1223" t="s">
        <v>43</v>
      </c>
      <c r="D1223" s="4">
        <v>10748</v>
      </c>
      <c r="E1223">
        <v>23</v>
      </c>
      <c r="F1223">
        <v>3</v>
      </c>
      <c r="G1223">
        <v>2</v>
      </c>
      <c r="H1223" t="s">
        <v>32</v>
      </c>
      <c r="I1223">
        <v>3</v>
      </c>
      <c r="J1223" t="s">
        <v>35</v>
      </c>
      <c r="K1223" s="5">
        <v>0.13</v>
      </c>
      <c r="L1223" s="5">
        <v>0.09</v>
      </c>
      <c r="M1223" s="6">
        <v>-0.03</v>
      </c>
      <c r="N1223">
        <v>2149.6</v>
      </c>
      <c r="O1223">
        <v>3379</v>
      </c>
      <c r="P1223" t="s">
        <v>44</v>
      </c>
      <c r="Q1223" t="s">
        <v>34</v>
      </c>
      <c r="R1223">
        <v>1</v>
      </c>
      <c r="S1223">
        <v>1</v>
      </c>
      <c r="T1223" t="s">
        <v>28</v>
      </c>
      <c r="U1223">
        <v>2</v>
      </c>
      <c r="V1223">
        <v>3</v>
      </c>
      <c r="W1223" t="s">
        <v>37</v>
      </c>
      <c r="X1223">
        <v>3</v>
      </c>
      <c r="Y1223">
        <v>23</v>
      </c>
      <c r="Z1223">
        <v>4</v>
      </c>
      <c r="AA1223">
        <v>4</v>
      </c>
      <c r="AB1223">
        <v>25</v>
      </c>
      <c r="AC1223">
        <v>15</v>
      </c>
    </row>
    <row r="1224" spans="1:29" x14ac:dyDescent="0.35">
      <c r="A1224">
        <v>24</v>
      </c>
      <c r="B1224" t="s">
        <v>25</v>
      </c>
      <c r="C1224" t="s">
        <v>50</v>
      </c>
      <c r="D1224" s="4">
        <v>1555</v>
      </c>
      <c r="E1224">
        <v>1</v>
      </c>
      <c r="F1224">
        <v>3</v>
      </c>
      <c r="G1224">
        <v>3</v>
      </c>
      <c r="H1224" t="s">
        <v>32</v>
      </c>
      <c r="I1224">
        <v>4</v>
      </c>
      <c r="J1224" t="s">
        <v>35</v>
      </c>
      <c r="K1224" s="5">
        <v>0.13</v>
      </c>
      <c r="L1224" s="5">
        <v>0.08</v>
      </c>
      <c r="M1224" s="6">
        <v>6.0000000000000012E-2</v>
      </c>
      <c r="N1224">
        <v>311</v>
      </c>
      <c r="O1224">
        <v>1384</v>
      </c>
      <c r="P1224" t="s">
        <v>26</v>
      </c>
      <c r="Q1224" t="s">
        <v>50</v>
      </c>
      <c r="R1224">
        <v>22</v>
      </c>
      <c r="S1224">
        <v>1</v>
      </c>
      <c r="T1224" t="s">
        <v>50</v>
      </c>
      <c r="U1224">
        <v>1</v>
      </c>
      <c r="V1224">
        <v>1</v>
      </c>
      <c r="W1224" t="s">
        <v>37</v>
      </c>
      <c r="X1224">
        <v>1</v>
      </c>
      <c r="Y1224">
        <v>11</v>
      </c>
      <c r="Z1224">
        <v>3</v>
      </c>
      <c r="AA1224">
        <v>3</v>
      </c>
      <c r="AB1224">
        <v>1</v>
      </c>
      <c r="AC1224">
        <v>0</v>
      </c>
    </row>
    <row r="1225" spans="1:29" x14ac:dyDescent="0.35">
      <c r="A1225">
        <v>47</v>
      </c>
      <c r="B1225" t="s">
        <v>25</v>
      </c>
      <c r="C1225" t="s">
        <v>27</v>
      </c>
      <c r="D1225" s="4">
        <v>12936</v>
      </c>
      <c r="E1225">
        <v>23</v>
      </c>
      <c r="F1225">
        <v>3</v>
      </c>
      <c r="G1225">
        <v>1</v>
      </c>
      <c r="H1225" t="s">
        <v>32</v>
      </c>
      <c r="I1225">
        <v>3</v>
      </c>
      <c r="J1225" t="s">
        <v>35</v>
      </c>
      <c r="K1225" s="5">
        <v>0.08</v>
      </c>
      <c r="L1225" s="5">
        <v>0.09</v>
      </c>
      <c r="M1225" s="6">
        <v>9.999999999999995E-3</v>
      </c>
      <c r="N1225">
        <v>2587.2000000000003</v>
      </c>
      <c r="O1225">
        <v>4507</v>
      </c>
      <c r="P1225" t="s">
        <v>33</v>
      </c>
      <c r="Q1225" t="s">
        <v>27</v>
      </c>
      <c r="R1225">
        <v>9</v>
      </c>
      <c r="S1225">
        <v>3</v>
      </c>
      <c r="T1225" t="s">
        <v>28</v>
      </c>
      <c r="U1225">
        <v>1</v>
      </c>
      <c r="V1225">
        <v>4</v>
      </c>
      <c r="W1225" t="s">
        <v>37</v>
      </c>
      <c r="X1225">
        <v>7</v>
      </c>
      <c r="Y1225">
        <v>11</v>
      </c>
      <c r="Z1225">
        <v>3</v>
      </c>
      <c r="AA1225">
        <v>3</v>
      </c>
      <c r="AB1225">
        <v>25</v>
      </c>
      <c r="AC1225">
        <v>5</v>
      </c>
    </row>
    <row r="1226" spans="1:29" x14ac:dyDescent="0.35">
      <c r="A1226">
        <v>26</v>
      </c>
      <c r="B1226" t="s">
        <v>32</v>
      </c>
      <c r="C1226" t="s">
        <v>39</v>
      </c>
      <c r="D1226" s="4">
        <v>2305</v>
      </c>
      <c r="E1226">
        <v>3</v>
      </c>
      <c r="F1226">
        <v>3</v>
      </c>
      <c r="G1226">
        <v>4</v>
      </c>
      <c r="H1226" t="s">
        <v>32</v>
      </c>
      <c r="I1226">
        <v>4</v>
      </c>
      <c r="J1226" t="s">
        <v>35</v>
      </c>
      <c r="K1226" s="5">
        <v>0.08</v>
      </c>
      <c r="L1226" s="5">
        <v>0.09</v>
      </c>
      <c r="M1226" s="6">
        <v>0.03</v>
      </c>
      <c r="N1226">
        <v>461</v>
      </c>
      <c r="O1226">
        <v>3497</v>
      </c>
      <c r="P1226" t="s">
        <v>26</v>
      </c>
      <c r="Q1226" t="s">
        <v>34</v>
      </c>
      <c r="R1226">
        <v>17</v>
      </c>
      <c r="S1226">
        <v>4</v>
      </c>
      <c r="T1226" t="s">
        <v>40</v>
      </c>
      <c r="U1226">
        <v>1</v>
      </c>
      <c r="V1226">
        <v>1</v>
      </c>
      <c r="W1226" t="s">
        <v>37</v>
      </c>
      <c r="X1226">
        <v>1</v>
      </c>
      <c r="Y1226">
        <v>15</v>
      </c>
      <c r="Z1226">
        <v>3</v>
      </c>
      <c r="AA1226">
        <v>3</v>
      </c>
      <c r="AB1226">
        <v>3</v>
      </c>
      <c r="AC1226">
        <v>2</v>
      </c>
    </row>
    <row r="1227" spans="1:29" x14ac:dyDescent="0.35">
      <c r="A1227">
        <v>45</v>
      </c>
      <c r="B1227" t="s">
        <v>32</v>
      </c>
      <c r="C1227" t="s">
        <v>63</v>
      </c>
      <c r="D1227" s="4">
        <v>16704</v>
      </c>
      <c r="E1227">
        <v>21</v>
      </c>
      <c r="F1227">
        <v>2</v>
      </c>
      <c r="G1227">
        <v>3</v>
      </c>
      <c r="H1227" t="s">
        <v>32</v>
      </c>
      <c r="I1227">
        <v>4</v>
      </c>
      <c r="J1227" t="s">
        <v>29</v>
      </c>
      <c r="K1227" s="5">
        <v>0.12</v>
      </c>
      <c r="L1227" s="5">
        <v>0.1</v>
      </c>
      <c r="M1227" s="6">
        <v>4.9999999999999989E-2</v>
      </c>
      <c r="N1227">
        <v>3340.8</v>
      </c>
      <c r="O1227">
        <v>2031</v>
      </c>
      <c r="P1227" t="s">
        <v>26</v>
      </c>
      <c r="Q1227" t="s">
        <v>34</v>
      </c>
      <c r="R1227">
        <v>28</v>
      </c>
      <c r="S1227">
        <v>2</v>
      </c>
      <c r="T1227" t="s">
        <v>49</v>
      </c>
      <c r="U1227">
        <v>2</v>
      </c>
      <c r="V1227">
        <v>4</v>
      </c>
      <c r="W1227" t="s">
        <v>31</v>
      </c>
      <c r="X1227">
        <v>1</v>
      </c>
      <c r="Y1227">
        <v>11</v>
      </c>
      <c r="Z1227">
        <v>3</v>
      </c>
      <c r="AA1227">
        <v>3</v>
      </c>
      <c r="AB1227">
        <v>21</v>
      </c>
      <c r="AC1227">
        <v>6</v>
      </c>
    </row>
    <row r="1228" spans="1:29" x14ac:dyDescent="0.35">
      <c r="A1228">
        <v>32</v>
      </c>
      <c r="B1228" t="s">
        <v>32</v>
      </c>
      <c r="C1228" t="s">
        <v>36</v>
      </c>
      <c r="D1228" s="4">
        <v>3433</v>
      </c>
      <c r="E1228">
        <v>5</v>
      </c>
      <c r="F1228">
        <v>3</v>
      </c>
      <c r="G1228">
        <v>2</v>
      </c>
      <c r="H1228" t="s">
        <v>32</v>
      </c>
      <c r="I1228">
        <v>1</v>
      </c>
      <c r="J1228" t="s">
        <v>35</v>
      </c>
      <c r="K1228" s="5">
        <v>0.08</v>
      </c>
      <c r="L1228" s="5">
        <v>0.08</v>
      </c>
      <c r="M1228" s="6">
        <v>0.03</v>
      </c>
      <c r="N1228">
        <v>686.6</v>
      </c>
      <c r="O1228">
        <v>1047</v>
      </c>
      <c r="P1228" t="s">
        <v>33</v>
      </c>
      <c r="Q1228" t="s">
        <v>34</v>
      </c>
      <c r="R1228">
        <v>10</v>
      </c>
      <c r="S1228">
        <v>3</v>
      </c>
      <c r="T1228" t="s">
        <v>28</v>
      </c>
      <c r="U1228">
        <v>3</v>
      </c>
      <c r="V1228">
        <v>1</v>
      </c>
      <c r="W1228" t="s">
        <v>37</v>
      </c>
      <c r="X1228">
        <v>6</v>
      </c>
      <c r="Y1228">
        <v>13</v>
      </c>
      <c r="Z1228">
        <v>3</v>
      </c>
      <c r="AA1228">
        <v>1</v>
      </c>
      <c r="AB1228">
        <v>10</v>
      </c>
      <c r="AC1228">
        <v>2</v>
      </c>
    </row>
    <row r="1229" spans="1:29" x14ac:dyDescent="0.35">
      <c r="A1229">
        <v>31</v>
      </c>
      <c r="B1229" t="s">
        <v>32</v>
      </c>
      <c r="C1229" t="s">
        <v>39</v>
      </c>
      <c r="D1229" s="4">
        <v>3477</v>
      </c>
      <c r="E1229">
        <v>5</v>
      </c>
      <c r="F1229">
        <v>3</v>
      </c>
      <c r="G1229">
        <v>4</v>
      </c>
      <c r="H1229" t="s">
        <v>32</v>
      </c>
      <c r="I1229">
        <v>2</v>
      </c>
      <c r="J1229" t="s">
        <v>35</v>
      </c>
      <c r="K1229" s="5">
        <v>0.11</v>
      </c>
      <c r="L1229" s="5">
        <v>0.08</v>
      </c>
      <c r="M1229" s="6">
        <v>0.05</v>
      </c>
      <c r="N1229">
        <v>695.40000000000009</v>
      </c>
      <c r="O1229">
        <v>2521</v>
      </c>
      <c r="P1229" t="s">
        <v>26</v>
      </c>
      <c r="Q1229" t="s">
        <v>34</v>
      </c>
      <c r="R1229">
        <v>2</v>
      </c>
      <c r="S1229">
        <v>4</v>
      </c>
      <c r="T1229" t="s">
        <v>28</v>
      </c>
      <c r="U1229">
        <v>3</v>
      </c>
      <c r="V1229">
        <v>1</v>
      </c>
      <c r="W1229" t="s">
        <v>37</v>
      </c>
      <c r="X1229">
        <v>1</v>
      </c>
      <c r="Y1229">
        <v>14</v>
      </c>
      <c r="Z1229">
        <v>3</v>
      </c>
      <c r="AA1229">
        <v>4</v>
      </c>
      <c r="AB1229">
        <v>6</v>
      </c>
      <c r="AC1229">
        <v>2</v>
      </c>
    </row>
    <row r="1230" spans="1:29" x14ac:dyDescent="0.35">
      <c r="A1230">
        <v>41</v>
      </c>
      <c r="B1230" t="s">
        <v>32</v>
      </c>
      <c r="C1230" t="s">
        <v>50</v>
      </c>
      <c r="D1230" s="4">
        <v>6430</v>
      </c>
      <c r="E1230">
        <v>3</v>
      </c>
      <c r="F1230">
        <v>2</v>
      </c>
      <c r="G1230">
        <v>3</v>
      </c>
      <c r="H1230" t="s">
        <v>32</v>
      </c>
      <c r="I1230">
        <v>3</v>
      </c>
      <c r="J1230" t="s">
        <v>35</v>
      </c>
      <c r="K1230" s="5">
        <v>0.11</v>
      </c>
      <c r="L1230" s="5">
        <v>0.09</v>
      </c>
      <c r="M1230" s="6">
        <v>2.0000000000000004E-2</v>
      </c>
      <c r="N1230">
        <v>1286</v>
      </c>
      <c r="O1230">
        <v>3688</v>
      </c>
      <c r="P1230" t="s">
        <v>44</v>
      </c>
      <c r="Q1230" t="s">
        <v>50</v>
      </c>
      <c r="R1230">
        <v>4</v>
      </c>
      <c r="S1230">
        <v>3</v>
      </c>
      <c r="T1230" t="s">
        <v>50</v>
      </c>
      <c r="U1230">
        <v>1</v>
      </c>
      <c r="V1230">
        <v>2</v>
      </c>
      <c r="W1230" t="s">
        <v>37</v>
      </c>
      <c r="X1230">
        <v>6</v>
      </c>
      <c r="Y1230">
        <v>19</v>
      </c>
      <c r="Z1230">
        <v>3</v>
      </c>
      <c r="AA1230">
        <v>2</v>
      </c>
      <c r="AB1230">
        <v>10</v>
      </c>
      <c r="AC1230">
        <v>2</v>
      </c>
    </row>
    <row r="1231" spans="1:29" x14ac:dyDescent="0.35">
      <c r="A1231">
        <v>40</v>
      </c>
      <c r="B1231" t="s">
        <v>32</v>
      </c>
      <c r="C1231" t="s">
        <v>42</v>
      </c>
      <c r="D1231" s="4">
        <v>6516</v>
      </c>
      <c r="E1231">
        <v>1</v>
      </c>
      <c r="F1231">
        <v>1</v>
      </c>
      <c r="G1231">
        <v>3</v>
      </c>
      <c r="H1231" t="s">
        <v>25</v>
      </c>
      <c r="I1231">
        <v>2</v>
      </c>
      <c r="J1231" t="s">
        <v>29</v>
      </c>
      <c r="K1231" s="5">
        <v>0.09</v>
      </c>
      <c r="L1231" s="5">
        <v>7.0000000000000007E-2</v>
      </c>
      <c r="M1231" s="6">
        <v>0</v>
      </c>
      <c r="N1231">
        <v>1303.2</v>
      </c>
      <c r="O1231">
        <v>806</v>
      </c>
      <c r="P1231" t="s">
        <v>26</v>
      </c>
      <c r="Q1231" t="s">
        <v>34</v>
      </c>
      <c r="R1231">
        <v>8</v>
      </c>
      <c r="S1231">
        <v>2</v>
      </c>
      <c r="T1231" t="s">
        <v>28</v>
      </c>
      <c r="U1231">
        <v>3</v>
      </c>
      <c r="V1231">
        <v>2</v>
      </c>
      <c r="W1231" t="s">
        <v>37</v>
      </c>
      <c r="X1231">
        <v>2</v>
      </c>
      <c r="Y1231">
        <v>16</v>
      </c>
      <c r="Z1231">
        <v>3</v>
      </c>
      <c r="AA1231">
        <v>2</v>
      </c>
      <c r="AB1231">
        <v>18</v>
      </c>
      <c r="AC1231">
        <v>0</v>
      </c>
    </row>
    <row r="1232" spans="1:29" x14ac:dyDescent="0.35">
      <c r="A1232">
        <v>24</v>
      </c>
      <c r="B1232" t="s">
        <v>32</v>
      </c>
      <c r="C1232" t="s">
        <v>39</v>
      </c>
      <c r="D1232" s="4">
        <v>3907</v>
      </c>
      <c r="E1232">
        <v>6</v>
      </c>
      <c r="F1232">
        <v>1</v>
      </c>
      <c r="G1232">
        <v>4</v>
      </c>
      <c r="H1232" t="s">
        <v>32</v>
      </c>
      <c r="I1232">
        <v>2</v>
      </c>
      <c r="J1232" t="s">
        <v>35</v>
      </c>
      <c r="K1232" s="5">
        <v>0.13</v>
      </c>
      <c r="L1232" s="5">
        <v>7.0000000000000007E-2</v>
      </c>
      <c r="M1232" s="6">
        <v>0</v>
      </c>
      <c r="N1232">
        <v>781.40000000000009</v>
      </c>
      <c r="O1232">
        <v>4865</v>
      </c>
      <c r="P1232" t="s">
        <v>26</v>
      </c>
      <c r="Q1232" t="s">
        <v>34</v>
      </c>
      <c r="R1232">
        <v>29</v>
      </c>
      <c r="S1232">
        <v>1</v>
      </c>
      <c r="T1232" t="s">
        <v>40</v>
      </c>
      <c r="U1232">
        <v>3</v>
      </c>
      <c r="V1232">
        <v>1</v>
      </c>
      <c r="W1232" t="s">
        <v>41</v>
      </c>
      <c r="X1232">
        <v>1</v>
      </c>
      <c r="Y1232">
        <v>13</v>
      </c>
      <c r="Z1232">
        <v>3</v>
      </c>
      <c r="AA1232">
        <v>2</v>
      </c>
      <c r="AB1232">
        <v>6</v>
      </c>
      <c r="AC1232">
        <v>2</v>
      </c>
    </row>
    <row r="1233" spans="1:29" x14ac:dyDescent="0.35">
      <c r="A1233">
        <v>46</v>
      </c>
      <c r="B1233" t="s">
        <v>32</v>
      </c>
      <c r="C1233" t="s">
        <v>43</v>
      </c>
      <c r="D1233" s="4">
        <v>5562</v>
      </c>
      <c r="E1233">
        <v>10</v>
      </c>
      <c r="F1233">
        <v>2</v>
      </c>
      <c r="G1233">
        <v>3</v>
      </c>
      <c r="H1233" t="s">
        <v>32</v>
      </c>
      <c r="I1233">
        <v>3</v>
      </c>
      <c r="J1233" t="s">
        <v>35</v>
      </c>
      <c r="K1233" s="5">
        <v>0.14000000000000001</v>
      </c>
      <c r="L1233" s="5">
        <v>0.1</v>
      </c>
      <c r="M1233" s="6">
        <v>2.0000000000000004E-2</v>
      </c>
      <c r="N1233">
        <v>1112.4000000000001</v>
      </c>
      <c r="O1233">
        <v>946</v>
      </c>
      <c r="P1233" t="s">
        <v>26</v>
      </c>
      <c r="Q1233" t="s">
        <v>34</v>
      </c>
      <c r="R1233">
        <v>13</v>
      </c>
      <c r="S1233">
        <v>4</v>
      </c>
      <c r="T1233" t="s">
        <v>28</v>
      </c>
      <c r="U1233">
        <v>3</v>
      </c>
      <c r="V1233">
        <v>2</v>
      </c>
      <c r="W1233" t="s">
        <v>31</v>
      </c>
      <c r="X1233">
        <v>6</v>
      </c>
      <c r="Y1233">
        <v>14</v>
      </c>
      <c r="Z1233">
        <v>3</v>
      </c>
      <c r="AA1233">
        <v>4</v>
      </c>
      <c r="AB1233">
        <v>19</v>
      </c>
      <c r="AC1233">
        <v>7</v>
      </c>
    </row>
    <row r="1234" spans="1:29" x14ac:dyDescent="0.35">
      <c r="A1234">
        <v>35</v>
      </c>
      <c r="B1234" t="s">
        <v>32</v>
      </c>
      <c r="C1234" t="s">
        <v>42</v>
      </c>
      <c r="D1234" s="4">
        <v>6883</v>
      </c>
      <c r="E1234">
        <v>7</v>
      </c>
      <c r="F1234">
        <v>3</v>
      </c>
      <c r="G1234">
        <v>3</v>
      </c>
      <c r="H1234" t="s">
        <v>32</v>
      </c>
      <c r="I1234">
        <v>4</v>
      </c>
      <c r="J1234" t="s">
        <v>35</v>
      </c>
      <c r="K1234" s="5">
        <v>0.12</v>
      </c>
      <c r="L1234" s="5">
        <v>0.08</v>
      </c>
      <c r="M1234" s="6">
        <v>3.0000000000000013E-2</v>
      </c>
      <c r="N1234">
        <v>1376.6000000000001</v>
      </c>
      <c r="O1234">
        <v>939</v>
      </c>
      <c r="P1234" t="s">
        <v>26</v>
      </c>
      <c r="Q1234" t="s">
        <v>34</v>
      </c>
      <c r="R1234">
        <v>27</v>
      </c>
      <c r="S1234">
        <v>4</v>
      </c>
      <c r="T1234" t="s">
        <v>28</v>
      </c>
      <c r="U1234">
        <v>3</v>
      </c>
      <c r="V1234">
        <v>2</v>
      </c>
      <c r="W1234" t="s">
        <v>37</v>
      </c>
      <c r="X1234">
        <v>2</v>
      </c>
      <c r="Y1234">
        <v>16</v>
      </c>
      <c r="Z1234">
        <v>3</v>
      </c>
      <c r="AA1234">
        <v>2</v>
      </c>
      <c r="AB1234">
        <v>17</v>
      </c>
      <c r="AC1234">
        <v>7</v>
      </c>
    </row>
    <row r="1235" spans="1:29" x14ac:dyDescent="0.35">
      <c r="A1235">
        <v>30</v>
      </c>
      <c r="B1235" t="s">
        <v>32</v>
      </c>
      <c r="C1235" t="s">
        <v>36</v>
      </c>
      <c r="D1235" s="4">
        <v>2862</v>
      </c>
      <c r="E1235">
        <v>10</v>
      </c>
      <c r="F1235">
        <v>4</v>
      </c>
      <c r="G1235">
        <v>2</v>
      </c>
      <c r="H1235" t="s">
        <v>32</v>
      </c>
      <c r="I1235">
        <v>2</v>
      </c>
      <c r="J1235" t="s">
        <v>35</v>
      </c>
      <c r="K1235" s="5">
        <v>0.14000000000000001</v>
      </c>
      <c r="L1235" s="5">
        <v>0.11</v>
      </c>
      <c r="M1235" s="6">
        <v>7.0000000000000007E-2</v>
      </c>
      <c r="N1235">
        <v>572.4</v>
      </c>
      <c r="O1235">
        <v>659</v>
      </c>
      <c r="P1235" t="s">
        <v>26</v>
      </c>
      <c r="Q1235" t="s">
        <v>34</v>
      </c>
      <c r="R1235">
        <v>16</v>
      </c>
      <c r="S1235">
        <v>1</v>
      </c>
      <c r="T1235" t="s">
        <v>28</v>
      </c>
      <c r="U1235">
        <v>3</v>
      </c>
      <c r="V1235">
        <v>1</v>
      </c>
      <c r="W1235" t="s">
        <v>37</v>
      </c>
      <c r="X1235">
        <v>1</v>
      </c>
      <c r="Y1235">
        <v>12</v>
      </c>
      <c r="Z1235">
        <v>3</v>
      </c>
      <c r="AA1235">
        <v>2</v>
      </c>
      <c r="AB1235">
        <v>10</v>
      </c>
      <c r="AC1235">
        <v>0</v>
      </c>
    </row>
    <row r="1236" spans="1:29" x14ac:dyDescent="0.35">
      <c r="A1236">
        <v>47</v>
      </c>
      <c r="B1236" t="s">
        <v>32</v>
      </c>
      <c r="C1236" t="s">
        <v>27</v>
      </c>
      <c r="D1236" s="4">
        <v>4978</v>
      </c>
      <c r="E1236">
        <v>1</v>
      </c>
      <c r="F1236">
        <v>2</v>
      </c>
      <c r="G1236">
        <v>1</v>
      </c>
      <c r="H1236" t="s">
        <v>32</v>
      </c>
      <c r="I1236">
        <v>3</v>
      </c>
      <c r="J1236" t="s">
        <v>35</v>
      </c>
      <c r="K1236" s="5">
        <v>0.1</v>
      </c>
      <c r="L1236" s="5">
        <v>7.0000000000000007E-2</v>
      </c>
      <c r="M1236" s="6">
        <v>5.0000000000000017E-2</v>
      </c>
      <c r="N1236">
        <v>995.6</v>
      </c>
      <c r="O1236">
        <v>2412</v>
      </c>
      <c r="P1236" t="s">
        <v>44</v>
      </c>
      <c r="Q1236" t="s">
        <v>27</v>
      </c>
      <c r="R1236">
        <v>2</v>
      </c>
      <c r="S1236">
        <v>4</v>
      </c>
      <c r="T1236" t="s">
        <v>48</v>
      </c>
      <c r="U1236">
        <v>3</v>
      </c>
      <c r="V1236">
        <v>2</v>
      </c>
      <c r="W1236" t="s">
        <v>37</v>
      </c>
      <c r="X1236">
        <v>7</v>
      </c>
      <c r="Y1236">
        <v>11</v>
      </c>
      <c r="Z1236">
        <v>3</v>
      </c>
      <c r="AA1236">
        <v>4</v>
      </c>
      <c r="AB1236">
        <v>4</v>
      </c>
      <c r="AC1236">
        <v>0</v>
      </c>
    </row>
    <row r="1237" spans="1:29" x14ac:dyDescent="0.35">
      <c r="A1237">
        <v>46</v>
      </c>
      <c r="B1237" t="s">
        <v>32</v>
      </c>
      <c r="C1237" t="s">
        <v>27</v>
      </c>
      <c r="D1237" s="4">
        <v>10368</v>
      </c>
      <c r="E1237">
        <v>10</v>
      </c>
      <c r="F1237">
        <v>4</v>
      </c>
      <c r="G1237">
        <v>2</v>
      </c>
      <c r="H1237" t="s">
        <v>25</v>
      </c>
      <c r="I1237">
        <v>3</v>
      </c>
      <c r="J1237" t="s">
        <v>35</v>
      </c>
      <c r="K1237" s="5">
        <v>0.09</v>
      </c>
      <c r="L1237" s="5">
        <v>0.11</v>
      </c>
      <c r="M1237" s="6">
        <v>0.03</v>
      </c>
      <c r="N1237">
        <v>2073.6</v>
      </c>
      <c r="O1237">
        <v>2890</v>
      </c>
      <c r="P1237" t="s">
        <v>26</v>
      </c>
      <c r="Q1237" t="s">
        <v>27</v>
      </c>
      <c r="R1237">
        <v>2</v>
      </c>
      <c r="S1237">
        <v>3</v>
      </c>
      <c r="T1237" t="s">
        <v>28</v>
      </c>
      <c r="U1237">
        <v>3</v>
      </c>
      <c r="V1237">
        <v>3</v>
      </c>
      <c r="W1237" t="s">
        <v>41</v>
      </c>
      <c r="X1237">
        <v>4</v>
      </c>
      <c r="Y1237">
        <v>12</v>
      </c>
      <c r="Z1237">
        <v>3</v>
      </c>
      <c r="AA1237">
        <v>2</v>
      </c>
      <c r="AB1237">
        <v>13</v>
      </c>
      <c r="AC1237">
        <v>6</v>
      </c>
    </row>
    <row r="1238" spans="1:29" x14ac:dyDescent="0.35">
      <c r="A1238">
        <v>36</v>
      </c>
      <c r="B1238" t="s">
        <v>25</v>
      </c>
      <c r="C1238" t="s">
        <v>27</v>
      </c>
      <c r="D1238" s="4">
        <v>6134</v>
      </c>
      <c r="E1238">
        <v>2</v>
      </c>
      <c r="F1238">
        <v>1</v>
      </c>
      <c r="G1238">
        <v>3</v>
      </c>
      <c r="H1238" t="s">
        <v>25</v>
      </c>
      <c r="I1238">
        <v>2</v>
      </c>
      <c r="J1238" t="s">
        <v>35</v>
      </c>
      <c r="K1238" s="5">
        <v>0.15</v>
      </c>
      <c r="L1238" s="5">
        <v>0.1</v>
      </c>
      <c r="M1238" s="6">
        <v>0.03</v>
      </c>
      <c r="N1238">
        <v>1226.8</v>
      </c>
      <c r="O1238">
        <v>1898</v>
      </c>
      <c r="P1238" t="s">
        <v>26</v>
      </c>
      <c r="Q1238" t="s">
        <v>27</v>
      </c>
      <c r="R1238">
        <v>13</v>
      </c>
      <c r="S1238">
        <v>5</v>
      </c>
      <c r="T1238" t="s">
        <v>48</v>
      </c>
      <c r="U1238">
        <v>2</v>
      </c>
      <c r="V1238">
        <v>2</v>
      </c>
      <c r="W1238" t="s">
        <v>41</v>
      </c>
      <c r="X1238">
        <v>5</v>
      </c>
      <c r="Y1238">
        <v>13</v>
      </c>
      <c r="Z1238">
        <v>3</v>
      </c>
      <c r="AA1238">
        <v>2</v>
      </c>
      <c r="AB1238">
        <v>16</v>
      </c>
      <c r="AC1238">
        <v>2</v>
      </c>
    </row>
    <row r="1239" spans="1:29" x14ac:dyDescent="0.35">
      <c r="A1239">
        <v>32</v>
      </c>
      <c r="B1239" t="s">
        <v>25</v>
      </c>
      <c r="C1239" t="s">
        <v>27</v>
      </c>
      <c r="D1239" s="4">
        <v>6735</v>
      </c>
      <c r="E1239">
        <v>0</v>
      </c>
      <c r="F1239">
        <v>2</v>
      </c>
      <c r="G1239">
        <v>3</v>
      </c>
      <c r="H1239" t="s">
        <v>32</v>
      </c>
      <c r="I1239">
        <v>1</v>
      </c>
      <c r="J1239" t="s">
        <v>35</v>
      </c>
      <c r="K1239" s="5">
        <v>0.1</v>
      </c>
      <c r="L1239" s="5">
        <v>0.11</v>
      </c>
      <c r="M1239" s="6">
        <v>0</v>
      </c>
      <c r="N1239">
        <v>1347</v>
      </c>
      <c r="O1239">
        <v>1073</v>
      </c>
      <c r="P1239" t="s">
        <v>26</v>
      </c>
      <c r="Q1239" t="s">
        <v>27</v>
      </c>
      <c r="R1239">
        <v>1</v>
      </c>
      <c r="S1239">
        <v>2</v>
      </c>
      <c r="T1239" t="s">
        <v>28</v>
      </c>
      <c r="U1239">
        <v>1</v>
      </c>
      <c r="V1239">
        <v>2</v>
      </c>
      <c r="W1239" t="s">
        <v>31</v>
      </c>
      <c r="X1239">
        <v>6</v>
      </c>
      <c r="Y1239">
        <v>15</v>
      </c>
      <c r="Z1239">
        <v>3</v>
      </c>
      <c r="AA1239">
        <v>2</v>
      </c>
      <c r="AB1239">
        <v>10</v>
      </c>
      <c r="AC1239">
        <v>0</v>
      </c>
    </row>
    <row r="1240" spans="1:29" x14ac:dyDescent="0.35">
      <c r="A1240">
        <v>23</v>
      </c>
      <c r="B1240" t="s">
        <v>32</v>
      </c>
      <c r="C1240" t="s">
        <v>39</v>
      </c>
      <c r="D1240" s="4">
        <v>3295</v>
      </c>
      <c r="E1240">
        <v>3</v>
      </c>
      <c r="F1240">
        <v>2</v>
      </c>
      <c r="G1240">
        <v>1</v>
      </c>
      <c r="H1240" t="s">
        <v>32</v>
      </c>
      <c r="I1240">
        <v>3</v>
      </c>
      <c r="J1240" t="s">
        <v>29</v>
      </c>
      <c r="K1240" s="5">
        <v>0.08</v>
      </c>
      <c r="L1240" s="5">
        <v>0.09</v>
      </c>
      <c r="M1240" s="6">
        <v>3.9999999999999994E-2</v>
      </c>
      <c r="N1240">
        <v>659</v>
      </c>
      <c r="O1240">
        <v>4295</v>
      </c>
      <c r="P1240" t="s">
        <v>26</v>
      </c>
      <c r="Q1240" t="s">
        <v>34</v>
      </c>
      <c r="R1240">
        <v>4</v>
      </c>
      <c r="S1240">
        <v>1</v>
      </c>
      <c r="T1240" t="s">
        <v>40</v>
      </c>
      <c r="U1240">
        <v>3</v>
      </c>
      <c r="V1240">
        <v>1</v>
      </c>
      <c r="W1240" t="s">
        <v>31</v>
      </c>
      <c r="X1240">
        <v>1</v>
      </c>
      <c r="Y1240">
        <v>13</v>
      </c>
      <c r="Z1240">
        <v>3</v>
      </c>
      <c r="AA1240">
        <v>3</v>
      </c>
      <c r="AB1240">
        <v>3</v>
      </c>
      <c r="AC1240">
        <v>2</v>
      </c>
    </row>
    <row r="1241" spans="1:29" x14ac:dyDescent="0.35">
      <c r="A1241">
        <v>31</v>
      </c>
      <c r="B1241" t="s">
        <v>32</v>
      </c>
      <c r="C1241" t="s">
        <v>42</v>
      </c>
      <c r="D1241" s="4">
        <v>5238</v>
      </c>
      <c r="E1241">
        <v>5</v>
      </c>
      <c r="F1241">
        <v>4</v>
      </c>
      <c r="G1241">
        <v>2</v>
      </c>
      <c r="H1241" t="s">
        <v>32</v>
      </c>
      <c r="I1241">
        <v>4</v>
      </c>
      <c r="J1241" t="s">
        <v>29</v>
      </c>
      <c r="K1241" s="5">
        <v>0.13</v>
      </c>
      <c r="L1241" s="5">
        <v>0.1</v>
      </c>
      <c r="M1241" s="6">
        <v>0</v>
      </c>
      <c r="N1241">
        <v>1047.6000000000001</v>
      </c>
      <c r="O1241">
        <v>2583</v>
      </c>
      <c r="P1241" t="s">
        <v>33</v>
      </c>
      <c r="Q1241" t="s">
        <v>34</v>
      </c>
      <c r="R1241">
        <v>24</v>
      </c>
      <c r="S1241">
        <v>1</v>
      </c>
      <c r="T1241" t="s">
        <v>49</v>
      </c>
      <c r="U1241">
        <v>3</v>
      </c>
      <c r="V1241">
        <v>2</v>
      </c>
      <c r="W1241" t="s">
        <v>31</v>
      </c>
      <c r="X1241">
        <v>2</v>
      </c>
      <c r="Y1241">
        <v>20</v>
      </c>
      <c r="Z1241">
        <v>4</v>
      </c>
      <c r="AA1241">
        <v>4</v>
      </c>
      <c r="AB1241">
        <v>9</v>
      </c>
      <c r="AC1241">
        <v>4</v>
      </c>
    </row>
    <row r="1242" spans="1:29" x14ac:dyDescent="0.35">
      <c r="A1242">
        <v>39</v>
      </c>
      <c r="B1242" t="s">
        <v>32</v>
      </c>
      <c r="C1242" t="s">
        <v>39</v>
      </c>
      <c r="D1242" s="4">
        <v>6472</v>
      </c>
      <c r="E1242">
        <v>9</v>
      </c>
      <c r="F1242">
        <v>4</v>
      </c>
      <c r="G1242">
        <v>3</v>
      </c>
      <c r="H1242" t="s">
        <v>25</v>
      </c>
      <c r="I1242">
        <v>4</v>
      </c>
      <c r="J1242" t="s">
        <v>35</v>
      </c>
      <c r="K1242" s="5">
        <v>0.13</v>
      </c>
      <c r="L1242" s="5">
        <v>0.09</v>
      </c>
      <c r="M1242" s="6">
        <v>7.9999999999999988E-2</v>
      </c>
      <c r="N1242">
        <v>1294.4000000000001</v>
      </c>
      <c r="O1242">
        <v>4654</v>
      </c>
      <c r="P1242" t="s">
        <v>44</v>
      </c>
      <c r="Q1242" t="s">
        <v>34</v>
      </c>
      <c r="R1242">
        <v>1</v>
      </c>
      <c r="S1242">
        <v>3</v>
      </c>
      <c r="T1242" t="s">
        <v>28</v>
      </c>
      <c r="U1242">
        <v>3</v>
      </c>
      <c r="V1242">
        <v>2</v>
      </c>
      <c r="W1242" t="s">
        <v>37</v>
      </c>
      <c r="X1242">
        <v>1</v>
      </c>
      <c r="Y1242">
        <v>15</v>
      </c>
      <c r="Z1242">
        <v>3</v>
      </c>
      <c r="AA1242">
        <v>4</v>
      </c>
      <c r="AB1242">
        <v>9</v>
      </c>
      <c r="AC1242">
        <v>8</v>
      </c>
    </row>
    <row r="1243" spans="1:29" x14ac:dyDescent="0.35">
      <c r="A1243">
        <v>32</v>
      </c>
      <c r="B1243" t="s">
        <v>32</v>
      </c>
      <c r="C1243" t="s">
        <v>27</v>
      </c>
      <c r="D1243" s="4">
        <v>9610</v>
      </c>
      <c r="E1243">
        <v>4</v>
      </c>
      <c r="F1243">
        <v>3</v>
      </c>
      <c r="G1243">
        <v>1</v>
      </c>
      <c r="H1243" t="s">
        <v>32</v>
      </c>
      <c r="I1243">
        <v>4</v>
      </c>
      <c r="J1243" t="s">
        <v>35</v>
      </c>
      <c r="K1243" s="5">
        <v>0.15</v>
      </c>
      <c r="L1243" s="5">
        <v>0.09</v>
      </c>
      <c r="M1243" s="6">
        <v>9.999999999999995E-3</v>
      </c>
      <c r="N1243">
        <v>1922</v>
      </c>
      <c r="O1243">
        <v>4604</v>
      </c>
      <c r="P1243" t="s">
        <v>26</v>
      </c>
      <c r="Q1243" t="s">
        <v>27</v>
      </c>
      <c r="R1243">
        <v>19</v>
      </c>
      <c r="S1243">
        <v>3</v>
      </c>
      <c r="T1243" t="s">
        <v>28</v>
      </c>
      <c r="U1243">
        <v>1</v>
      </c>
      <c r="V1243">
        <v>3</v>
      </c>
      <c r="W1243" t="s">
        <v>37</v>
      </c>
      <c r="X1243">
        <v>3</v>
      </c>
      <c r="Y1243">
        <v>13</v>
      </c>
      <c r="Z1243">
        <v>3</v>
      </c>
      <c r="AA1243">
        <v>3</v>
      </c>
      <c r="AB1243">
        <v>10</v>
      </c>
      <c r="AC1243">
        <v>3</v>
      </c>
    </row>
    <row r="1244" spans="1:29" x14ac:dyDescent="0.35">
      <c r="A1244">
        <v>40</v>
      </c>
      <c r="B1244" t="s">
        <v>32</v>
      </c>
      <c r="C1244" t="s">
        <v>62</v>
      </c>
      <c r="D1244" s="4">
        <v>19833</v>
      </c>
      <c r="E1244">
        <v>21</v>
      </c>
      <c r="F1244">
        <v>2</v>
      </c>
      <c r="G1244">
        <v>2</v>
      </c>
      <c r="H1244" t="s">
        <v>32</v>
      </c>
      <c r="I1244">
        <v>2</v>
      </c>
      <c r="J1244" t="s">
        <v>35</v>
      </c>
      <c r="K1244" s="5">
        <v>0.13</v>
      </c>
      <c r="L1244" s="5">
        <v>7.0000000000000007E-2</v>
      </c>
      <c r="M1244" s="6">
        <v>0.03</v>
      </c>
      <c r="N1244">
        <v>3966.6000000000004</v>
      </c>
      <c r="O1244">
        <v>4005</v>
      </c>
      <c r="P1244" t="s">
        <v>26</v>
      </c>
      <c r="Q1244" t="s">
        <v>27</v>
      </c>
      <c r="R1244">
        <v>7</v>
      </c>
      <c r="S1244">
        <v>4</v>
      </c>
      <c r="T1244" t="s">
        <v>40</v>
      </c>
      <c r="U1244">
        <v>3</v>
      </c>
      <c r="V1244">
        <v>5</v>
      </c>
      <c r="W1244" t="s">
        <v>31</v>
      </c>
      <c r="X1244">
        <v>1</v>
      </c>
      <c r="Y1244">
        <v>14</v>
      </c>
      <c r="Z1244">
        <v>3</v>
      </c>
      <c r="AA1244">
        <v>2</v>
      </c>
      <c r="AB1244">
        <v>21</v>
      </c>
      <c r="AC1244">
        <v>8</v>
      </c>
    </row>
    <row r="1245" spans="1:29" x14ac:dyDescent="0.35">
      <c r="A1245">
        <v>45</v>
      </c>
      <c r="B1245" t="s">
        <v>32</v>
      </c>
      <c r="C1245" t="s">
        <v>50</v>
      </c>
      <c r="D1245" s="4">
        <v>9756</v>
      </c>
      <c r="E1245">
        <v>5</v>
      </c>
      <c r="F1245">
        <v>3</v>
      </c>
      <c r="G1245">
        <v>4</v>
      </c>
      <c r="H1245" t="s">
        <v>32</v>
      </c>
      <c r="I1245">
        <v>3</v>
      </c>
      <c r="J1245" t="s">
        <v>29</v>
      </c>
      <c r="K1245" s="5">
        <v>0.1</v>
      </c>
      <c r="L1245" s="5">
        <v>0.09</v>
      </c>
      <c r="M1245" s="6">
        <v>0.06</v>
      </c>
      <c r="N1245">
        <v>1951.2</v>
      </c>
      <c r="O1245">
        <v>2133</v>
      </c>
      <c r="P1245" t="s">
        <v>26</v>
      </c>
      <c r="Q1245" t="s">
        <v>50</v>
      </c>
      <c r="R1245">
        <v>4</v>
      </c>
      <c r="S1245">
        <v>3</v>
      </c>
      <c r="T1245" t="s">
        <v>28</v>
      </c>
      <c r="U1245">
        <v>1</v>
      </c>
      <c r="V1245">
        <v>3</v>
      </c>
      <c r="W1245" t="s">
        <v>37</v>
      </c>
      <c r="X1245">
        <v>4</v>
      </c>
      <c r="Y1245">
        <v>21</v>
      </c>
      <c r="Z1245">
        <v>4</v>
      </c>
      <c r="AA1245">
        <v>3</v>
      </c>
      <c r="AB1245">
        <v>9</v>
      </c>
      <c r="AC1245">
        <v>0</v>
      </c>
    </row>
    <row r="1246" spans="1:29" x14ac:dyDescent="0.35">
      <c r="A1246">
        <v>30</v>
      </c>
      <c r="B1246" t="s">
        <v>32</v>
      </c>
      <c r="C1246" t="s">
        <v>36</v>
      </c>
      <c r="D1246" s="4">
        <v>4968</v>
      </c>
      <c r="E1246">
        <v>9</v>
      </c>
      <c r="F1246">
        <v>1</v>
      </c>
      <c r="G1246">
        <v>3</v>
      </c>
      <c r="H1246" t="s">
        <v>32</v>
      </c>
      <c r="I1246">
        <v>4</v>
      </c>
      <c r="J1246" t="s">
        <v>29</v>
      </c>
      <c r="K1246" s="5">
        <v>0.13</v>
      </c>
      <c r="L1246" s="5">
        <v>0.08</v>
      </c>
      <c r="M1246" s="6">
        <v>3.0000000000000013E-2</v>
      </c>
      <c r="N1246">
        <v>993.6</v>
      </c>
      <c r="O1246">
        <v>2480</v>
      </c>
      <c r="P1246" t="s">
        <v>33</v>
      </c>
      <c r="Q1246" t="s">
        <v>34</v>
      </c>
      <c r="R1246">
        <v>2</v>
      </c>
      <c r="S1246">
        <v>4</v>
      </c>
      <c r="T1246" t="s">
        <v>49</v>
      </c>
      <c r="U1246">
        <v>2</v>
      </c>
      <c r="V1246">
        <v>1</v>
      </c>
      <c r="W1246" t="s">
        <v>31</v>
      </c>
      <c r="X1246">
        <v>0</v>
      </c>
      <c r="Y1246">
        <v>16</v>
      </c>
      <c r="Z1246">
        <v>3</v>
      </c>
      <c r="AA1246">
        <v>4</v>
      </c>
      <c r="AB1246">
        <v>10</v>
      </c>
      <c r="AC1246">
        <v>7</v>
      </c>
    </row>
    <row r="1247" spans="1:29" x14ac:dyDescent="0.35">
      <c r="A1247">
        <v>24</v>
      </c>
      <c r="B1247" t="s">
        <v>32</v>
      </c>
      <c r="C1247" t="s">
        <v>50</v>
      </c>
      <c r="D1247" s="4">
        <v>2145</v>
      </c>
      <c r="E1247">
        <v>2</v>
      </c>
      <c r="F1247">
        <v>4</v>
      </c>
      <c r="G1247">
        <v>3</v>
      </c>
      <c r="H1247" t="s">
        <v>32</v>
      </c>
      <c r="I1247">
        <v>1</v>
      </c>
      <c r="J1247" t="s">
        <v>35</v>
      </c>
      <c r="K1247" s="5">
        <v>0.11</v>
      </c>
      <c r="L1247" s="5">
        <v>7.0000000000000007E-2</v>
      </c>
      <c r="M1247" s="6">
        <v>-0.03</v>
      </c>
      <c r="N1247">
        <v>429</v>
      </c>
      <c r="O1247">
        <v>1812</v>
      </c>
      <c r="P1247" t="s">
        <v>33</v>
      </c>
      <c r="Q1247" t="s">
        <v>50</v>
      </c>
      <c r="R1247">
        <v>10</v>
      </c>
      <c r="S1247">
        <v>3</v>
      </c>
      <c r="T1247" t="s">
        <v>40</v>
      </c>
      <c r="U1247">
        <v>3</v>
      </c>
      <c r="V1247">
        <v>1</v>
      </c>
      <c r="W1247" t="s">
        <v>37</v>
      </c>
      <c r="X1247">
        <v>0</v>
      </c>
      <c r="Y1247">
        <v>14</v>
      </c>
      <c r="Z1247">
        <v>3</v>
      </c>
      <c r="AA1247">
        <v>4</v>
      </c>
      <c r="AB1247">
        <v>3</v>
      </c>
      <c r="AC1247">
        <v>2</v>
      </c>
    </row>
    <row r="1248" spans="1:29" x14ac:dyDescent="0.35">
      <c r="A1248">
        <v>30</v>
      </c>
      <c r="B1248" t="s">
        <v>25</v>
      </c>
      <c r="C1248" t="s">
        <v>50</v>
      </c>
      <c r="D1248" s="4">
        <v>2180</v>
      </c>
      <c r="E1248">
        <v>4</v>
      </c>
      <c r="F1248">
        <v>4</v>
      </c>
      <c r="G1248">
        <v>2</v>
      </c>
      <c r="H1248" t="s">
        <v>32</v>
      </c>
      <c r="I1248">
        <v>3</v>
      </c>
      <c r="J1248" t="s">
        <v>29</v>
      </c>
      <c r="K1248" s="5">
        <v>0.15</v>
      </c>
      <c r="L1248" s="5">
        <v>0.1</v>
      </c>
      <c r="M1248" s="6">
        <v>-0.03</v>
      </c>
      <c r="N1248">
        <v>436</v>
      </c>
      <c r="O1248">
        <v>1573</v>
      </c>
      <c r="P1248" t="s">
        <v>33</v>
      </c>
      <c r="Q1248" t="s">
        <v>50</v>
      </c>
      <c r="R1248">
        <v>8</v>
      </c>
      <c r="S1248">
        <v>3</v>
      </c>
      <c r="T1248" t="s">
        <v>50</v>
      </c>
      <c r="U1248">
        <v>2</v>
      </c>
      <c r="V1248">
        <v>1</v>
      </c>
      <c r="W1248" t="s">
        <v>41</v>
      </c>
      <c r="X1248">
        <v>6</v>
      </c>
      <c r="Y1248">
        <v>11</v>
      </c>
      <c r="Z1248">
        <v>3</v>
      </c>
      <c r="AA1248">
        <v>3</v>
      </c>
      <c r="AB1248">
        <v>6</v>
      </c>
      <c r="AC1248">
        <v>2</v>
      </c>
    </row>
    <row r="1249" spans="1:29" x14ac:dyDescent="0.35">
      <c r="A1249">
        <v>31</v>
      </c>
      <c r="B1249" t="s">
        <v>32</v>
      </c>
      <c r="C1249" t="s">
        <v>27</v>
      </c>
      <c r="D1249" s="4">
        <v>8346</v>
      </c>
      <c r="E1249">
        <v>5</v>
      </c>
      <c r="F1249">
        <v>3</v>
      </c>
      <c r="G1249">
        <v>3</v>
      </c>
      <c r="H1249" t="s">
        <v>32</v>
      </c>
      <c r="I1249">
        <v>1</v>
      </c>
      <c r="J1249" t="s">
        <v>35</v>
      </c>
      <c r="K1249" s="5">
        <v>0.13</v>
      </c>
      <c r="L1249" s="5">
        <v>7.0000000000000007E-2</v>
      </c>
      <c r="M1249" s="6">
        <v>6.0000000000000012E-2</v>
      </c>
      <c r="N1249">
        <v>1669.2</v>
      </c>
      <c r="O1249">
        <v>2136</v>
      </c>
      <c r="P1249" t="s">
        <v>26</v>
      </c>
      <c r="Q1249" t="s">
        <v>27</v>
      </c>
      <c r="R1249">
        <v>5</v>
      </c>
      <c r="S1249">
        <v>3</v>
      </c>
      <c r="T1249" t="s">
        <v>49</v>
      </c>
      <c r="U1249">
        <v>3</v>
      </c>
      <c r="V1249">
        <v>2</v>
      </c>
      <c r="W1249" t="s">
        <v>37</v>
      </c>
      <c r="X1249">
        <v>1</v>
      </c>
      <c r="Y1249">
        <v>19</v>
      </c>
      <c r="Z1249">
        <v>3</v>
      </c>
      <c r="AA1249">
        <v>3</v>
      </c>
      <c r="AB1249">
        <v>6</v>
      </c>
      <c r="AC1249">
        <v>2</v>
      </c>
    </row>
    <row r="1250" spans="1:29" x14ac:dyDescent="0.35">
      <c r="A1250">
        <v>27</v>
      </c>
      <c r="B1250" t="s">
        <v>32</v>
      </c>
      <c r="C1250" t="s">
        <v>36</v>
      </c>
      <c r="D1250" s="4">
        <v>3445</v>
      </c>
      <c r="E1250">
        <v>6</v>
      </c>
      <c r="F1250">
        <v>4</v>
      </c>
      <c r="G1250">
        <v>2</v>
      </c>
      <c r="H1250" t="s">
        <v>32</v>
      </c>
      <c r="I1250">
        <v>3</v>
      </c>
      <c r="J1250" t="s">
        <v>29</v>
      </c>
      <c r="K1250" s="5">
        <v>0.12</v>
      </c>
      <c r="L1250" s="5">
        <v>7.0000000000000007E-2</v>
      </c>
      <c r="M1250" s="6">
        <v>9.999999999999995E-3</v>
      </c>
      <c r="N1250">
        <v>689</v>
      </c>
      <c r="O1250">
        <v>1511</v>
      </c>
      <c r="P1250" t="s">
        <v>26</v>
      </c>
      <c r="Q1250" t="s">
        <v>34</v>
      </c>
      <c r="R1250">
        <v>8</v>
      </c>
      <c r="S1250">
        <v>3</v>
      </c>
      <c r="T1250" t="s">
        <v>40</v>
      </c>
      <c r="U1250">
        <v>3</v>
      </c>
      <c r="V1250">
        <v>1</v>
      </c>
      <c r="W1250" t="s">
        <v>31</v>
      </c>
      <c r="X1250">
        <v>1</v>
      </c>
      <c r="Y1250">
        <v>11</v>
      </c>
      <c r="Z1250">
        <v>3</v>
      </c>
      <c r="AA1250">
        <v>3</v>
      </c>
      <c r="AB1250">
        <v>6</v>
      </c>
      <c r="AC1250">
        <v>2</v>
      </c>
    </row>
    <row r="1251" spans="1:29" x14ac:dyDescent="0.35">
      <c r="A1251">
        <v>29</v>
      </c>
      <c r="B1251" t="s">
        <v>25</v>
      </c>
      <c r="C1251" t="s">
        <v>46</v>
      </c>
      <c r="D1251" s="4">
        <v>2760</v>
      </c>
      <c r="E1251">
        <v>2</v>
      </c>
      <c r="F1251">
        <v>2</v>
      </c>
      <c r="G1251">
        <v>3</v>
      </c>
      <c r="H1251" t="s">
        <v>32</v>
      </c>
      <c r="I1251">
        <v>2</v>
      </c>
      <c r="J1251" t="s">
        <v>29</v>
      </c>
      <c r="K1251" s="5">
        <v>0.1</v>
      </c>
      <c r="L1251" s="5">
        <v>0.1</v>
      </c>
      <c r="M1251" s="6">
        <v>9.999999999999995E-3</v>
      </c>
      <c r="N1251">
        <v>552</v>
      </c>
      <c r="O1251">
        <v>2789</v>
      </c>
      <c r="P1251" t="s">
        <v>26</v>
      </c>
      <c r="Q1251" t="s">
        <v>27</v>
      </c>
      <c r="R1251">
        <v>9</v>
      </c>
      <c r="S1251">
        <v>3</v>
      </c>
      <c r="T1251" t="s">
        <v>48</v>
      </c>
      <c r="U1251">
        <v>1</v>
      </c>
      <c r="V1251">
        <v>1</v>
      </c>
      <c r="W1251" t="s">
        <v>31</v>
      </c>
      <c r="X1251">
        <v>1</v>
      </c>
      <c r="Y1251">
        <v>13</v>
      </c>
      <c r="Z1251">
        <v>3</v>
      </c>
      <c r="AA1251">
        <v>3</v>
      </c>
      <c r="AB1251">
        <v>2</v>
      </c>
      <c r="AC1251">
        <v>2</v>
      </c>
    </row>
    <row r="1252" spans="1:29" x14ac:dyDescent="0.35">
      <c r="A1252">
        <v>29</v>
      </c>
      <c r="B1252" t="s">
        <v>32</v>
      </c>
      <c r="C1252" t="s">
        <v>43</v>
      </c>
      <c r="D1252" s="4">
        <v>6294</v>
      </c>
      <c r="E1252">
        <v>3</v>
      </c>
      <c r="F1252">
        <v>3</v>
      </c>
      <c r="G1252">
        <v>4</v>
      </c>
      <c r="H1252" t="s">
        <v>25</v>
      </c>
      <c r="I1252">
        <v>4</v>
      </c>
      <c r="J1252" t="s">
        <v>35</v>
      </c>
      <c r="K1252" s="5">
        <v>0.09</v>
      </c>
      <c r="L1252" s="5">
        <v>0.08</v>
      </c>
      <c r="M1252" s="6">
        <v>0</v>
      </c>
      <c r="N1252">
        <v>1258.8000000000002</v>
      </c>
      <c r="O1252">
        <v>3489</v>
      </c>
      <c r="P1252" t="s">
        <v>33</v>
      </c>
      <c r="Q1252" t="s">
        <v>34</v>
      </c>
      <c r="R1252">
        <v>1</v>
      </c>
      <c r="S1252">
        <v>3</v>
      </c>
      <c r="T1252" t="s">
        <v>28</v>
      </c>
      <c r="U1252">
        <v>4</v>
      </c>
      <c r="V1252">
        <v>2</v>
      </c>
      <c r="W1252" t="s">
        <v>31</v>
      </c>
      <c r="X1252">
        <v>8</v>
      </c>
      <c r="Y1252">
        <v>12</v>
      </c>
      <c r="Z1252">
        <v>3</v>
      </c>
      <c r="AA1252">
        <v>4</v>
      </c>
      <c r="AB1252">
        <v>10</v>
      </c>
      <c r="AC1252">
        <v>2</v>
      </c>
    </row>
    <row r="1253" spans="1:29" x14ac:dyDescent="0.35">
      <c r="A1253">
        <v>30</v>
      </c>
      <c r="B1253" t="s">
        <v>32</v>
      </c>
      <c r="C1253" t="s">
        <v>27</v>
      </c>
      <c r="D1253" s="4">
        <v>7140</v>
      </c>
      <c r="E1253">
        <v>7</v>
      </c>
      <c r="F1253">
        <v>1</v>
      </c>
      <c r="G1253">
        <v>3</v>
      </c>
      <c r="H1253" t="s">
        <v>32</v>
      </c>
      <c r="I1253">
        <v>3</v>
      </c>
      <c r="J1253" t="s">
        <v>35</v>
      </c>
      <c r="K1253" s="5">
        <v>0.11</v>
      </c>
      <c r="L1253" s="5">
        <v>0.08</v>
      </c>
      <c r="M1253" s="6">
        <v>-9.999999999999995E-3</v>
      </c>
      <c r="N1253">
        <v>1428</v>
      </c>
      <c r="O1253">
        <v>1112</v>
      </c>
      <c r="P1253" t="s">
        <v>26</v>
      </c>
      <c r="Q1253" t="s">
        <v>27</v>
      </c>
      <c r="R1253">
        <v>15</v>
      </c>
      <c r="S1253">
        <v>2</v>
      </c>
      <c r="T1253" t="s">
        <v>48</v>
      </c>
      <c r="U1253">
        <v>2</v>
      </c>
      <c r="V1253">
        <v>3</v>
      </c>
      <c r="W1253" t="s">
        <v>41</v>
      </c>
      <c r="X1253">
        <v>2</v>
      </c>
      <c r="Y1253">
        <v>11</v>
      </c>
      <c r="Z1253">
        <v>3</v>
      </c>
      <c r="AA1253">
        <v>1</v>
      </c>
      <c r="AB1253">
        <v>12</v>
      </c>
      <c r="AC1253">
        <v>7</v>
      </c>
    </row>
    <row r="1254" spans="1:29" x14ac:dyDescent="0.35">
      <c r="A1254">
        <v>34</v>
      </c>
      <c r="B1254" t="s">
        <v>32</v>
      </c>
      <c r="C1254" t="s">
        <v>36</v>
      </c>
      <c r="D1254" s="4">
        <v>2932</v>
      </c>
      <c r="E1254">
        <v>5</v>
      </c>
      <c r="F1254">
        <v>4</v>
      </c>
      <c r="G1254">
        <v>3</v>
      </c>
      <c r="H1254" t="s">
        <v>25</v>
      </c>
      <c r="I1254">
        <v>4</v>
      </c>
      <c r="J1254" t="s">
        <v>35</v>
      </c>
      <c r="K1254" s="5">
        <v>0.09</v>
      </c>
      <c r="L1254" s="5">
        <v>0.11</v>
      </c>
      <c r="M1254" s="6">
        <v>0.06</v>
      </c>
      <c r="N1254">
        <v>586.4</v>
      </c>
      <c r="O1254">
        <v>654</v>
      </c>
      <c r="P1254" t="s">
        <v>26</v>
      </c>
      <c r="Q1254" t="s">
        <v>34</v>
      </c>
      <c r="R1254">
        <v>2</v>
      </c>
      <c r="S1254">
        <v>4</v>
      </c>
      <c r="T1254" t="s">
        <v>40</v>
      </c>
      <c r="U1254">
        <v>4</v>
      </c>
      <c r="V1254">
        <v>1</v>
      </c>
      <c r="W1254" t="s">
        <v>37</v>
      </c>
      <c r="X1254">
        <v>0</v>
      </c>
      <c r="Y1254">
        <v>14</v>
      </c>
      <c r="Z1254">
        <v>3</v>
      </c>
      <c r="AA1254">
        <v>1</v>
      </c>
      <c r="AB1254">
        <v>6</v>
      </c>
      <c r="AC1254">
        <v>0</v>
      </c>
    </row>
    <row r="1255" spans="1:29" x14ac:dyDescent="0.35">
      <c r="A1255">
        <v>33</v>
      </c>
      <c r="B1255" t="s">
        <v>32</v>
      </c>
      <c r="C1255" t="s">
        <v>27</v>
      </c>
      <c r="D1255" s="4">
        <v>5147</v>
      </c>
      <c r="E1255">
        <v>11</v>
      </c>
      <c r="F1255">
        <v>2</v>
      </c>
      <c r="G1255">
        <v>2</v>
      </c>
      <c r="H1255" t="s">
        <v>32</v>
      </c>
      <c r="I1255">
        <v>4</v>
      </c>
      <c r="J1255" t="s">
        <v>29</v>
      </c>
      <c r="K1255" s="5">
        <v>0.09</v>
      </c>
      <c r="L1255" s="5">
        <v>7.0000000000000007E-2</v>
      </c>
      <c r="M1255" s="6">
        <v>6.9999999999999993E-2</v>
      </c>
      <c r="N1255">
        <v>1029.4000000000001</v>
      </c>
      <c r="O1255">
        <v>4032</v>
      </c>
      <c r="P1255" t="s">
        <v>44</v>
      </c>
      <c r="Q1255" t="s">
        <v>27</v>
      </c>
      <c r="R1255">
        <v>2</v>
      </c>
      <c r="S1255">
        <v>3</v>
      </c>
      <c r="T1255" t="s">
        <v>48</v>
      </c>
      <c r="U1255">
        <v>3</v>
      </c>
      <c r="V1255">
        <v>2</v>
      </c>
      <c r="W1255" t="s">
        <v>31</v>
      </c>
      <c r="X1255">
        <v>8</v>
      </c>
      <c r="Y1255">
        <v>15</v>
      </c>
      <c r="Z1255">
        <v>3</v>
      </c>
      <c r="AA1255">
        <v>4</v>
      </c>
      <c r="AB1255">
        <v>13</v>
      </c>
      <c r="AC1255">
        <v>7</v>
      </c>
    </row>
    <row r="1256" spans="1:29" x14ac:dyDescent="0.35">
      <c r="A1256">
        <v>49</v>
      </c>
      <c r="B1256" t="s">
        <v>32</v>
      </c>
      <c r="C1256" t="s">
        <v>27</v>
      </c>
      <c r="D1256" s="4">
        <v>4507</v>
      </c>
      <c r="E1256">
        <v>5</v>
      </c>
      <c r="F1256">
        <v>4</v>
      </c>
      <c r="G1256">
        <v>4</v>
      </c>
      <c r="H1256" t="s">
        <v>32</v>
      </c>
      <c r="I1256">
        <v>4</v>
      </c>
      <c r="J1256" t="s">
        <v>29</v>
      </c>
      <c r="K1256" s="5">
        <v>0.08</v>
      </c>
      <c r="L1256" s="5">
        <v>0.11</v>
      </c>
      <c r="M1256" s="6">
        <v>0</v>
      </c>
      <c r="N1256">
        <v>901.40000000000009</v>
      </c>
      <c r="O1256">
        <v>3615</v>
      </c>
      <c r="P1256" t="s">
        <v>26</v>
      </c>
      <c r="Q1256" t="s">
        <v>27</v>
      </c>
      <c r="R1256">
        <v>11</v>
      </c>
      <c r="S1256">
        <v>4</v>
      </c>
      <c r="T1256" t="s">
        <v>48</v>
      </c>
      <c r="U1256">
        <v>3</v>
      </c>
      <c r="V1256">
        <v>2</v>
      </c>
      <c r="W1256" t="s">
        <v>31</v>
      </c>
      <c r="X1256">
        <v>3</v>
      </c>
      <c r="Y1256">
        <v>12</v>
      </c>
      <c r="Z1256">
        <v>3</v>
      </c>
      <c r="AA1256">
        <v>3</v>
      </c>
      <c r="AB1256">
        <v>8</v>
      </c>
      <c r="AC1256">
        <v>1</v>
      </c>
    </row>
    <row r="1257" spans="1:29" x14ac:dyDescent="0.35">
      <c r="A1257">
        <v>33</v>
      </c>
      <c r="B1257" t="s">
        <v>25</v>
      </c>
      <c r="C1257" t="s">
        <v>27</v>
      </c>
      <c r="D1257" s="4">
        <v>8564</v>
      </c>
      <c r="E1257">
        <v>0</v>
      </c>
      <c r="F1257">
        <v>1</v>
      </c>
      <c r="G1257">
        <v>2</v>
      </c>
      <c r="H1257" t="s">
        <v>25</v>
      </c>
      <c r="I1257">
        <v>1</v>
      </c>
      <c r="J1257" t="s">
        <v>29</v>
      </c>
      <c r="K1257" s="5">
        <v>0.11</v>
      </c>
      <c r="L1257" s="5">
        <v>0.08</v>
      </c>
      <c r="M1257" s="6">
        <v>4.0000000000000008E-2</v>
      </c>
      <c r="N1257">
        <v>1712.8000000000002</v>
      </c>
      <c r="O1257">
        <v>2001</v>
      </c>
      <c r="P1257" t="s">
        <v>26</v>
      </c>
      <c r="Q1257" t="s">
        <v>27</v>
      </c>
      <c r="R1257">
        <v>16</v>
      </c>
      <c r="S1257">
        <v>3</v>
      </c>
      <c r="T1257" t="s">
        <v>28</v>
      </c>
      <c r="U1257">
        <v>3</v>
      </c>
      <c r="V1257">
        <v>3</v>
      </c>
      <c r="W1257" t="s">
        <v>31</v>
      </c>
      <c r="X1257">
        <v>2</v>
      </c>
      <c r="Y1257">
        <v>20</v>
      </c>
      <c r="Z1257">
        <v>4</v>
      </c>
      <c r="AA1257">
        <v>3</v>
      </c>
      <c r="AB1257">
        <v>11</v>
      </c>
      <c r="AC1257">
        <v>0</v>
      </c>
    </row>
    <row r="1258" spans="1:29" x14ac:dyDescent="0.35">
      <c r="A1258">
        <v>38</v>
      </c>
      <c r="B1258" t="s">
        <v>32</v>
      </c>
      <c r="C1258" t="s">
        <v>39</v>
      </c>
      <c r="D1258" s="4">
        <v>2468</v>
      </c>
      <c r="E1258">
        <v>6</v>
      </c>
      <c r="F1258">
        <v>2</v>
      </c>
      <c r="G1258">
        <v>2</v>
      </c>
      <c r="H1258" t="s">
        <v>32</v>
      </c>
      <c r="I1258">
        <v>3</v>
      </c>
      <c r="J1258" t="s">
        <v>29</v>
      </c>
      <c r="K1258" s="5">
        <v>0.15</v>
      </c>
      <c r="L1258" s="5">
        <v>0.09</v>
      </c>
      <c r="M1258" s="6">
        <v>-2.0000000000000004E-2</v>
      </c>
      <c r="N1258">
        <v>493.6</v>
      </c>
      <c r="O1258">
        <v>4282</v>
      </c>
      <c r="P1258" t="s">
        <v>33</v>
      </c>
      <c r="Q1258" t="s">
        <v>34</v>
      </c>
      <c r="R1258">
        <v>2</v>
      </c>
      <c r="S1258">
        <v>2</v>
      </c>
      <c r="T1258" t="s">
        <v>40</v>
      </c>
      <c r="U1258">
        <v>2</v>
      </c>
      <c r="V1258">
        <v>1</v>
      </c>
      <c r="W1258" t="s">
        <v>37</v>
      </c>
      <c r="X1258">
        <v>4</v>
      </c>
      <c r="Y1258">
        <v>14</v>
      </c>
      <c r="Z1258">
        <v>3</v>
      </c>
      <c r="AA1258">
        <v>2</v>
      </c>
      <c r="AB1258">
        <v>9</v>
      </c>
      <c r="AC1258">
        <v>1</v>
      </c>
    </row>
    <row r="1259" spans="1:29" x14ac:dyDescent="0.35">
      <c r="A1259">
        <v>31</v>
      </c>
      <c r="B1259" t="s">
        <v>25</v>
      </c>
      <c r="C1259" t="s">
        <v>27</v>
      </c>
      <c r="D1259" s="4">
        <v>8161</v>
      </c>
      <c r="E1259">
        <v>1</v>
      </c>
      <c r="F1259">
        <v>3</v>
      </c>
      <c r="G1259">
        <v>3</v>
      </c>
      <c r="H1259" t="s">
        <v>32</v>
      </c>
      <c r="I1259">
        <v>1</v>
      </c>
      <c r="J1259" t="s">
        <v>35</v>
      </c>
      <c r="K1259" s="5">
        <v>0.11</v>
      </c>
      <c r="L1259" s="5">
        <v>0.09</v>
      </c>
      <c r="M1259" s="6">
        <v>2.0000000000000004E-2</v>
      </c>
      <c r="N1259">
        <v>1632.2</v>
      </c>
      <c r="O1259">
        <v>1964</v>
      </c>
      <c r="P1259" t="s">
        <v>26</v>
      </c>
      <c r="Q1259" t="s">
        <v>27</v>
      </c>
      <c r="R1259">
        <v>16</v>
      </c>
      <c r="S1259">
        <v>4</v>
      </c>
      <c r="T1259" t="s">
        <v>48</v>
      </c>
      <c r="U1259">
        <v>3</v>
      </c>
      <c r="V1259">
        <v>3</v>
      </c>
      <c r="W1259" t="s">
        <v>37</v>
      </c>
      <c r="X1259">
        <v>2</v>
      </c>
      <c r="Y1259">
        <v>13</v>
      </c>
      <c r="Z1259">
        <v>3</v>
      </c>
      <c r="AA1259">
        <v>1</v>
      </c>
      <c r="AB1259">
        <v>10</v>
      </c>
      <c r="AC1259">
        <v>0</v>
      </c>
    </row>
    <row r="1260" spans="1:29" x14ac:dyDescent="0.35">
      <c r="A1260">
        <v>29</v>
      </c>
      <c r="B1260" t="s">
        <v>32</v>
      </c>
      <c r="C1260" t="s">
        <v>36</v>
      </c>
      <c r="D1260" s="4">
        <v>2109</v>
      </c>
      <c r="E1260">
        <v>1</v>
      </c>
      <c r="F1260">
        <v>1</v>
      </c>
      <c r="G1260">
        <v>3</v>
      </c>
      <c r="H1260" t="s">
        <v>32</v>
      </c>
      <c r="I1260">
        <v>4</v>
      </c>
      <c r="J1260" t="s">
        <v>29</v>
      </c>
      <c r="K1260" s="5">
        <v>0.15</v>
      </c>
      <c r="L1260" s="5">
        <v>0.08</v>
      </c>
      <c r="M1260" s="6">
        <v>3.0000000000000013E-2</v>
      </c>
      <c r="N1260">
        <v>421.8</v>
      </c>
      <c r="O1260">
        <v>4833</v>
      </c>
      <c r="P1260" t="s">
        <v>26</v>
      </c>
      <c r="Q1260" t="s">
        <v>34</v>
      </c>
      <c r="R1260">
        <v>4</v>
      </c>
      <c r="S1260">
        <v>3</v>
      </c>
      <c r="T1260" t="s">
        <v>49</v>
      </c>
      <c r="U1260">
        <v>2</v>
      </c>
      <c r="V1260">
        <v>1</v>
      </c>
      <c r="W1260" t="s">
        <v>41</v>
      </c>
      <c r="X1260">
        <v>1</v>
      </c>
      <c r="Y1260">
        <v>13</v>
      </c>
      <c r="Z1260">
        <v>3</v>
      </c>
      <c r="AA1260">
        <v>3</v>
      </c>
      <c r="AB1260">
        <v>1</v>
      </c>
      <c r="AC1260">
        <v>0</v>
      </c>
    </row>
    <row r="1261" spans="1:29" x14ac:dyDescent="0.35">
      <c r="A1261">
        <v>30</v>
      </c>
      <c r="B1261" t="s">
        <v>32</v>
      </c>
      <c r="C1261" t="s">
        <v>43</v>
      </c>
      <c r="D1261" s="4">
        <v>5294</v>
      </c>
      <c r="E1261">
        <v>7</v>
      </c>
      <c r="F1261">
        <v>3</v>
      </c>
      <c r="G1261">
        <v>3</v>
      </c>
      <c r="H1261" t="s">
        <v>32</v>
      </c>
      <c r="I1261">
        <v>3</v>
      </c>
      <c r="J1261" t="s">
        <v>35</v>
      </c>
      <c r="K1261" s="5">
        <v>0.12</v>
      </c>
      <c r="L1261" s="5">
        <v>0.09</v>
      </c>
      <c r="M1261" s="6">
        <v>0.05</v>
      </c>
      <c r="N1261">
        <v>1058.8</v>
      </c>
      <c r="O1261">
        <v>1658</v>
      </c>
      <c r="P1261" t="s">
        <v>26</v>
      </c>
      <c r="Q1261" t="s">
        <v>34</v>
      </c>
      <c r="R1261">
        <v>16</v>
      </c>
      <c r="S1261">
        <v>3</v>
      </c>
      <c r="T1261" t="s">
        <v>28</v>
      </c>
      <c r="U1261">
        <v>4</v>
      </c>
      <c r="V1261">
        <v>2</v>
      </c>
      <c r="W1261" t="s">
        <v>37</v>
      </c>
      <c r="X1261">
        <v>3</v>
      </c>
      <c r="Y1261">
        <v>16</v>
      </c>
      <c r="Z1261">
        <v>3</v>
      </c>
      <c r="AA1261">
        <v>3</v>
      </c>
      <c r="AB1261">
        <v>10</v>
      </c>
      <c r="AC1261">
        <v>0</v>
      </c>
    </row>
    <row r="1262" spans="1:29" x14ac:dyDescent="0.35">
      <c r="A1262">
        <v>32</v>
      </c>
      <c r="B1262" t="s">
        <v>32</v>
      </c>
      <c r="C1262" t="s">
        <v>36</v>
      </c>
      <c r="D1262" s="4">
        <v>2718</v>
      </c>
      <c r="E1262">
        <v>7</v>
      </c>
      <c r="F1262">
        <v>2</v>
      </c>
      <c r="G1262">
        <v>3</v>
      </c>
      <c r="H1262" t="s">
        <v>32</v>
      </c>
      <c r="I1262">
        <v>2</v>
      </c>
      <c r="J1262" t="s">
        <v>35</v>
      </c>
      <c r="K1262" s="5">
        <v>0.14000000000000001</v>
      </c>
      <c r="L1262" s="5">
        <v>0.08</v>
      </c>
      <c r="M1262" s="6">
        <v>0.03</v>
      </c>
      <c r="N1262">
        <v>543.6</v>
      </c>
      <c r="O1262">
        <v>4256</v>
      </c>
      <c r="P1262" t="s">
        <v>44</v>
      </c>
      <c r="Q1262" t="s">
        <v>34</v>
      </c>
      <c r="R1262">
        <v>5</v>
      </c>
      <c r="S1262">
        <v>4</v>
      </c>
      <c r="T1262" t="s">
        <v>49</v>
      </c>
      <c r="U1262">
        <v>3</v>
      </c>
      <c r="V1262">
        <v>1</v>
      </c>
      <c r="W1262" t="s">
        <v>31</v>
      </c>
      <c r="X1262">
        <v>2</v>
      </c>
      <c r="Y1262">
        <v>14</v>
      </c>
      <c r="Z1262">
        <v>3</v>
      </c>
      <c r="AA1262">
        <v>2</v>
      </c>
      <c r="AB1262">
        <v>12</v>
      </c>
      <c r="AC1262">
        <v>7</v>
      </c>
    </row>
    <row r="1263" spans="1:29" x14ac:dyDescent="0.35">
      <c r="A1263">
        <v>38</v>
      </c>
      <c r="B1263" t="s">
        <v>32</v>
      </c>
      <c r="C1263" t="s">
        <v>43</v>
      </c>
      <c r="D1263" s="4">
        <v>5811</v>
      </c>
      <c r="E1263">
        <v>1</v>
      </c>
      <c r="F1263">
        <v>4</v>
      </c>
      <c r="G1263">
        <v>3</v>
      </c>
      <c r="H1263" t="s">
        <v>25</v>
      </c>
      <c r="I1263">
        <v>2</v>
      </c>
      <c r="J1263" t="s">
        <v>35</v>
      </c>
      <c r="K1263" s="5">
        <v>0.14000000000000001</v>
      </c>
      <c r="L1263" s="5">
        <v>7.0000000000000007E-2</v>
      </c>
      <c r="M1263" s="6">
        <v>0</v>
      </c>
      <c r="N1263">
        <v>1162.2</v>
      </c>
      <c r="O1263">
        <v>821</v>
      </c>
      <c r="P1263" t="s">
        <v>26</v>
      </c>
      <c r="Q1263" t="s">
        <v>34</v>
      </c>
      <c r="R1263">
        <v>18</v>
      </c>
      <c r="S1263">
        <v>3</v>
      </c>
      <c r="T1263" t="s">
        <v>40</v>
      </c>
      <c r="U1263">
        <v>1</v>
      </c>
      <c r="V1263">
        <v>2</v>
      </c>
      <c r="W1263" t="s">
        <v>37</v>
      </c>
      <c r="X1263">
        <v>3</v>
      </c>
      <c r="Y1263">
        <v>16</v>
      </c>
      <c r="Z1263">
        <v>3</v>
      </c>
      <c r="AA1263">
        <v>3</v>
      </c>
      <c r="AB1263">
        <v>15</v>
      </c>
      <c r="AC1263">
        <v>0</v>
      </c>
    </row>
    <row r="1264" spans="1:29" x14ac:dyDescent="0.35">
      <c r="A1264">
        <v>43</v>
      </c>
      <c r="B1264" t="s">
        <v>25</v>
      </c>
      <c r="C1264" t="s">
        <v>36</v>
      </c>
      <c r="D1264" s="4">
        <v>2437</v>
      </c>
      <c r="E1264">
        <v>1</v>
      </c>
      <c r="F1264">
        <v>3</v>
      </c>
      <c r="G1264">
        <v>3</v>
      </c>
      <c r="H1264" t="s">
        <v>25</v>
      </c>
      <c r="I1264">
        <v>3</v>
      </c>
      <c r="J1264" t="s">
        <v>35</v>
      </c>
      <c r="K1264" s="5">
        <v>0.09</v>
      </c>
      <c r="L1264" s="5">
        <v>0.09</v>
      </c>
      <c r="M1264" s="6">
        <v>0</v>
      </c>
      <c r="N1264">
        <v>487.40000000000003</v>
      </c>
      <c r="O1264">
        <v>3098</v>
      </c>
      <c r="P1264" t="s">
        <v>33</v>
      </c>
      <c r="Q1264" t="s">
        <v>34</v>
      </c>
      <c r="R1264">
        <v>17</v>
      </c>
      <c r="S1264">
        <v>3</v>
      </c>
      <c r="T1264" t="s">
        <v>49</v>
      </c>
      <c r="U1264">
        <v>2</v>
      </c>
      <c r="V1264">
        <v>1</v>
      </c>
      <c r="W1264" t="s">
        <v>37</v>
      </c>
      <c r="X1264">
        <v>9</v>
      </c>
      <c r="Y1264">
        <v>16</v>
      </c>
      <c r="Z1264">
        <v>3</v>
      </c>
      <c r="AA1264">
        <v>4</v>
      </c>
      <c r="AB1264">
        <v>6</v>
      </c>
      <c r="AC1264">
        <v>0</v>
      </c>
    </row>
    <row r="1265" spans="1:29" x14ac:dyDescent="0.35">
      <c r="A1265">
        <v>42</v>
      </c>
      <c r="B1265" t="s">
        <v>32</v>
      </c>
      <c r="C1265" t="s">
        <v>39</v>
      </c>
      <c r="D1265" s="4">
        <v>2766</v>
      </c>
      <c r="E1265">
        <v>5</v>
      </c>
      <c r="F1265">
        <v>2</v>
      </c>
      <c r="G1265">
        <v>2</v>
      </c>
      <c r="H1265" t="s">
        <v>32</v>
      </c>
      <c r="I1265">
        <v>2</v>
      </c>
      <c r="J1265" t="s">
        <v>35</v>
      </c>
      <c r="K1265" s="5">
        <v>0.15</v>
      </c>
      <c r="L1265" s="5">
        <v>0.1</v>
      </c>
      <c r="M1265" s="6">
        <v>2.0000000000000004E-2</v>
      </c>
      <c r="N1265">
        <v>553.20000000000005</v>
      </c>
      <c r="O1265">
        <v>1541</v>
      </c>
      <c r="P1265" t="s">
        <v>26</v>
      </c>
      <c r="Q1265" t="s">
        <v>34</v>
      </c>
      <c r="R1265">
        <v>12</v>
      </c>
      <c r="S1265">
        <v>3</v>
      </c>
      <c r="T1265" t="s">
        <v>40</v>
      </c>
      <c r="U1265">
        <v>3</v>
      </c>
      <c r="V1265">
        <v>1</v>
      </c>
      <c r="W1265" t="s">
        <v>41</v>
      </c>
      <c r="X1265">
        <v>8</v>
      </c>
      <c r="Y1265">
        <v>22</v>
      </c>
      <c r="Z1265">
        <v>4</v>
      </c>
      <c r="AA1265">
        <v>2</v>
      </c>
      <c r="AB1265">
        <v>7</v>
      </c>
      <c r="AC1265">
        <v>3</v>
      </c>
    </row>
    <row r="1266" spans="1:29" x14ac:dyDescent="0.35">
      <c r="A1266">
        <v>55</v>
      </c>
      <c r="B1266" t="s">
        <v>32</v>
      </c>
      <c r="C1266" t="s">
        <v>63</v>
      </c>
      <c r="D1266" s="4">
        <v>19038</v>
      </c>
      <c r="E1266">
        <v>1</v>
      </c>
      <c r="F1266">
        <v>1</v>
      </c>
      <c r="G1266">
        <v>3</v>
      </c>
      <c r="H1266" t="s">
        <v>32</v>
      </c>
      <c r="I1266">
        <v>3</v>
      </c>
      <c r="J1266" t="s">
        <v>35</v>
      </c>
      <c r="K1266" s="5">
        <v>0.08</v>
      </c>
      <c r="L1266" s="5">
        <v>7.0000000000000007E-2</v>
      </c>
      <c r="M1266" s="6">
        <v>2.0000000000000004E-2</v>
      </c>
      <c r="N1266">
        <v>3807.6000000000004</v>
      </c>
      <c r="O1266">
        <v>2572</v>
      </c>
      <c r="P1266" t="s">
        <v>26</v>
      </c>
      <c r="Q1266" t="s">
        <v>34</v>
      </c>
      <c r="R1266">
        <v>2</v>
      </c>
      <c r="S1266">
        <v>3</v>
      </c>
      <c r="T1266" t="s">
        <v>40</v>
      </c>
      <c r="U1266">
        <v>2</v>
      </c>
      <c r="V1266">
        <v>5</v>
      </c>
      <c r="W1266" t="s">
        <v>37</v>
      </c>
      <c r="X1266">
        <v>8</v>
      </c>
      <c r="Y1266">
        <v>12</v>
      </c>
      <c r="Z1266">
        <v>3</v>
      </c>
      <c r="AA1266">
        <v>2</v>
      </c>
      <c r="AB1266">
        <v>34</v>
      </c>
      <c r="AC1266">
        <v>0</v>
      </c>
    </row>
    <row r="1267" spans="1:29" x14ac:dyDescent="0.35">
      <c r="A1267">
        <v>33</v>
      </c>
      <c r="B1267" t="s">
        <v>32</v>
      </c>
      <c r="C1267" t="s">
        <v>36</v>
      </c>
      <c r="D1267" s="4">
        <v>3055</v>
      </c>
      <c r="E1267">
        <v>9</v>
      </c>
      <c r="F1267">
        <v>2</v>
      </c>
      <c r="G1267">
        <v>2</v>
      </c>
      <c r="H1267" t="s">
        <v>32</v>
      </c>
      <c r="I1267">
        <v>4</v>
      </c>
      <c r="J1267" t="s">
        <v>35</v>
      </c>
      <c r="K1267" s="5">
        <v>0.11</v>
      </c>
      <c r="L1267" s="5">
        <v>7.0000000000000007E-2</v>
      </c>
      <c r="M1267" s="6">
        <v>0</v>
      </c>
      <c r="N1267">
        <v>611</v>
      </c>
      <c r="O1267">
        <v>1171</v>
      </c>
      <c r="P1267" t="s">
        <v>44</v>
      </c>
      <c r="Q1267" t="s">
        <v>34</v>
      </c>
      <c r="R1267">
        <v>4</v>
      </c>
      <c r="S1267">
        <v>3</v>
      </c>
      <c r="T1267" t="s">
        <v>49</v>
      </c>
      <c r="U1267">
        <v>3</v>
      </c>
      <c r="V1267">
        <v>2</v>
      </c>
      <c r="W1267" t="s">
        <v>41</v>
      </c>
      <c r="X1267">
        <v>5</v>
      </c>
      <c r="Y1267">
        <v>15</v>
      </c>
      <c r="Z1267">
        <v>3</v>
      </c>
      <c r="AA1267">
        <v>4</v>
      </c>
      <c r="AB1267">
        <v>11</v>
      </c>
      <c r="AC1267">
        <v>8</v>
      </c>
    </row>
    <row r="1268" spans="1:29" x14ac:dyDescent="0.35">
      <c r="A1268">
        <v>41</v>
      </c>
      <c r="B1268" t="s">
        <v>32</v>
      </c>
      <c r="C1268" t="s">
        <v>39</v>
      </c>
      <c r="D1268" s="4">
        <v>2289</v>
      </c>
      <c r="E1268">
        <v>5</v>
      </c>
      <c r="F1268">
        <v>1</v>
      </c>
      <c r="G1268">
        <v>3</v>
      </c>
      <c r="H1268" t="s">
        <v>32</v>
      </c>
      <c r="I1268">
        <v>3</v>
      </c>
      <c r="J1268" t="s">
        <v>35</v>
      </c>
      <c r="K1268" s="5">
        <v>0.15</v>
      </c>
      <c r="L1268" s="5">
        <v>0.08</v>
      </c>
      <c r="M1268" s="6">
        <v>7.0000000000000007E-2</v>
      </c>
      <c r="N1268">
        <v>457.8</v>
      </c>
      <c r="O1268">
        <v>762</v>
      </c>
      <c r="P1268" t="s">
        <v>26</v>
      </c>
      <c r="Q1268" t="s">
        <v>34</v>
      </c>
      <c r="R1268">
        <v>9</v>
      </c>
      <c r="S1268">
        <v>4</v>
      </c>
      <c r="T1268" t="s">
        <v>28</v>
      </c>
      <c r="U1268">
        <v>3</v>
      </c>
      <c r="V1268">
        <v>1</v>
      </c>
      <c r="W1268" t="s">
        <v>41</v>
      </c>
      <c r="X1268">
        <v>1</v>
      </c>
      <c r="Y1268">
        <v>20</v>
      </c>
      <c r="Z1268">
        <v>4</v>
      </c>
      <c r="AA1268">
        <v>2</v>
      </c>
      <c r="AB1268">
        <v>5</v>
      </c>
      <c r="AC1268">
        <v>3</v>
      </c>
    </row>
    <row r="1269" spans="1:29" x14ac:dyDescent="0.35">
      <c r="A1269">
        <v>34</v>
      </c>
      <c r="B1269" t="s">
        <v>32</v>
      </c>
      <c r="C1269" t="s">
        <v>27</v>
      </c>
      <c r="D1269" s="4">
        <v>4001</v>
      </c>
      <c r="E1269">
        <v>15</v>
      </c>
      <c r="F1269">
        <v>3</v>
      </c>
      <c r="G1269">
        <v>3</v>
      </c>
      <c r="H1269" t="s">
        <v>25</v>
      </c>
      <c r="I1269">
        <v>4</v>
      </c>
      <c r="J1269" t="s">
        <v>35</v>
      </c>
      <c r="K1269" s="5">
        <v>0.14000000000000001</v>
      </c>
      <c r="L1269" s="5">
        <v>0.11</v>
      </c>
      <c r="M1269" s="6">
        <v>4.9999999999999989E-2</v>
      </c>
      <c r="N1269">
        <v>800.2</v>
      </c>
      <c r="O1269">
        <v>3735</v>
      </c>
      <c r="P1269" t="s">
        <v>44</v>
      </c>
      <c r="Q1269" t="s">
        <v>27</v>
      </c>
      <c r="R1269">
        <v>10</v>
      </c>
      <c r="S1269">
        <v>3</v>
      </c>
      <c r="T1269" t="s">
        <v>28</v>
      </c>
      <c r="U1269">
        <v>3</v>
      </c>
      <c r="V1269">
        <v>2</v>
      </c>
      <c r="W1269" t="s">
        <v>41</v>
      </c>
      <c r="X1269">
        <v>1</v>
      </c>
      <c r="Y1269">
        <v>14</v>
      </c>
      <c r="Z1269">
        <v>3</v>
      </c>
      <c r="AA1269">
        <v>3</v>
      </c>
      <c r="AB1269">
        <v>15</v>
      </c>
      <c r="AC1269">
        <v>14</v>
      </c>
    </row>
    <row r="1270" spans="1:29" x14ac:dyDescent="0.35">
      <c r="A1270">
        <v>53</v>
      </c>
      <c r="B1270" t="s">
        <v>32</v>
      </c>
      <c r="C1270" t="s">
        <v>42</v>
      </c>
      <c r="D1270" s="4">
        <v>12965</v>
      </c>
      <c r="E1270">
        <v>3</v>
      </c>
      <c r="F1270">
        <v>3</v>
      </c>
      <c r="G1270">
        <v>2</v>
      </c>
      <c r="H1270" t="s">
        <v>25</v>
      </c>
      <c r="I1270">
        <v>1</v>
      </c>
      <c r="J1270" t="s">
        <v>29</v>
      </c>
      <c r="K1270" s="5">
        <v>0.15</v>
      </c>
      <c r="L1270" s="5">
        <v>0.11</v>
      </c>
      <c r="M1270" s="6">
        <v>0.03</v>
      </c>
      <c r="N1270">
        <v>2593</v>
      </c>
      <c r="O1270">
        <v>3042</v>
      </c>
      <c r="P1270" t="s">
        <v>44</v>
      </c>
      <c r="Q1270" t="s">
        <v>34</v>
      </c>
      <c r="R1270">
        <v>1</v>
      </c>
      <c r="S1270">
        <v>4</v>
      </c>
      <c r="T1270" t="s">
        <v>40</v>
      </c>
      <c r="U1270">
        <v>2</v>
      </c>
      <c r="V1270">
        <v>4</v>
      </c>
      <c r="W1270" t="s">
        <v>37</v>
      </c>
      <c r="X1270">
        <v>4</v>
      </c>
      <c r="Y1270">
        <v>20</v>
      </c>
      <c r="Z1270">
        <v>4</v>
      </c>
      <c r="AA1270">
        <v>4</v>
      </c>
      <c r="AB1270">
        <v>27</v>
      </c>
      <c r="AC1270">
        <v>2</v>
      </c>
    </row>
    <row r="1271" spans="1:29" x14ac:dyDescent="0.35">
      <c r="A1271">
        <v>43</v>
      </c>
      <c r="B1271" t="s">
        <v>32</v>
      </c>
      <c r="C1271" t="s">
        <v>50</v>
      </c>
      <c r="D1271" s="4">
        <v>3539</v>
      </c>
      <c r="E1271">
        <v>9</v>
      </c>
      <c r="F1271">
        <v>4</v>
      </c>
      <c r="G1271">
        <v>3</v>
      </c>
      <c r="H1271" t="s">
        <v>32</v>
      </c>
      <c r="I1271">
        <v>2</v>
      </c>
      <c r="J1271" t="s">
        <v>35</v>
      </c>
      <c r="K1271" s="5">
        <v>0.08</v>
      </c>
      <c r="L1271" s="5">
        <v>0.09</v>
      </c>
      <c r="M1271" s="6">
        <v>6.9999999999999993E-2</v>
      </c>
      <c r="N1271">
        <v>707.80000000000007</v>
      </c>
      <c r="O1271">
        <v>4333</v>
      </c>
      <c r="P1271" t="s">
        <v>26</v>
      </c>
      <c r="Q1271" t="s">
        <v>50</v>
      </c>
      <c r="R1271">
        <v>2</v>
      </c>
      <c r="S1271">
        <v>3</v>
      </c>
      <c r="T1271" t="s">
        <v>28</v>
      </c>
      <c r="U1271">
        <v>3</v>
      </c>
      <c r="V1271">
        <v>1</v>
      </c>
      <c r="W1271" t="s">
        <v>31</v>
      </c>
      <c r="X1271">
        <v>0</v>
      </c>
      <c r="Y1271">
        <v>13</v>
      </c>
      <c r="Z1271">
        <v>3</v>
      </c>
      <c r="AA1271">
        <v>2</v>
      </c>
      <c r="AB1271">
        <v>10</v>
      </c>
      <c r="AC1271">
        <v>7</v>
      </c>
    </row>
    <row r="1272" spans="1:29" x14ac:dyDescent="0.35">
      <c r="A1272">
        <v>34</v>
      </c>
      <c r="B1272" t="s">
        <v>32</v>
      </c>
      <c r="C1272" t="s">
        <v>27</v>
      </c>
      <c r="D1272" s="4">
        <v>6029</v>
      </c>
      <c r="E1272">
        <v>2</v>
      </c>
      <c r="F1272">
        <v>4</v>
      </c>
      <c r="G1272">
        <v>3</v>
      </c>
      <c r="H1272" t="s">
        <v>32</v>
      </c>
      <c r="I1272">
        <v>4</v>
      </c>
      <c r="J1272" t="s">
        <v>29</v>
      </c>
      <c r="K1272" s="5">
        <v>0.09</v>
      </c>
      <c r="L1272" s="5">
        <v>0.09</v>
      </c>
      <c r="M1272" s="6">
        <v>2.0000000000000004E-2</v>
      </c>
      <c r="N1272">
        <v>1205.8</v>
      </c>
      <c r="O1272">
        <v>3258</v>
      </c>
      <c r="P1272" t="s">
        <v>26</v>
      </c>
      <c r="Q1272" t="s">
        <v>27</v>
      </c>
      <c r="R1272">
        <v>3</v>
      </c>
      <c r="S1272">
        <v>2</v>
      </c>
      <c r="T1272" t="s">
        <v>28</v>
      </c>
      <c r="U1272">
        <v>1</v>
      </c>
      <c r="V1272">
        <v>2</v>
      </c>
      <c r="W1272" t="s">
        <v>31</v>
      </c>
      <c r="X1272">
        <v>5</v>
      </c>
      <c r="Y1272">
        <v>12</v>
      </c>
      <c r="Z1272">
        <v>3</v>
      </c>
      <c r="AA1272">
        <v>1</v>
      </c>
      <c r="AB1272">
        <v>6</v>
      </c>
      <c r="AC1272">
        <v>2</v>
      </c>
    </row>
    <row r="1273" spans="1:29" x14ac:dyDescent="0.35">
      <c r="A1273">
        <v>21</v>
      </c>
      <c r="B1273" t="s">
        <v>25</v>
      </c>
      <c r="C1273" t="s">
        <v>46</v>
      </c>
      <c r="D1273" s="4">
        <v>2679</v>
      </c>
      <c r="E1273">
        <v>1</v>
      </c>
      <c r="F1273">
        <v>2</v>
      </c>
      <c r="G1273">
        <v>3</v>
      </c>
      <c r="H1273" t="s">
        <v>32</v>
      </c>
      <c r="I1273">
        <v>2</v>
      </c>
      <c r="J1273" t="s">
        <v>35</v>
      </c>
      <c r="K1273" s="5">
        <v>0.14000000000000001</v>
      </c>
      <c r="L1273" s="5">
        <v>0.08</v>
      </c>
      <c r="M1273" s="6">
        <v>6.9999999999999993E-2</v>
      </c>
      <c r="N1273">
        <v>535.80000000000007</v>
      </c>
      <c r="O1273">
        <v>2400</v>
      </c>
      <c r="P1273" t="s">
        <v>26</v>
      </c>
      <c r="Q1273" t="s">
        <v>27</v>
      </c>
      <c r="R1273">
        <v>7</v>
      </c>
      <c r="S1273">
        <v>1</v>
      </c>
      <c r="T1273" t="s">
        <v>48</v>
      </c>
      <c r="U1273">
        <v>3</v>
      </c>
      <c r="V1273">
        <v>1</v>
      </c>
      <c r="W1273" t="s">
        <v>31</v>
      </c>
      <c r="X1273">
        <v>1</v>
      </c>
      <c r="Y1273">
        <v>13</v>
      </c>
      <c r="Z1273">
        <v>3</v>
      </c>
      <c r="AA1273">
        <v>2</v>
      </c>
      <c r="AB1273">
        <v>1</v>
      </c>
      <c r="AC1273">
        <v>0</v>
      </c>
    </row>
    <row r="1274" spans="1:29" x14ac:dyDescent="0.35">
      <c r="A1274">
        <v>38</v>
      </c>
      <c r="B1274" t="s">
        <v>32</v>
      </c>
      <c r="C1274" t="s">
        <v>39</v>
      </c>
      <c r="D1274" s="4">
        <v>3702</v>
      </c>
      <c r="E1274">
        <v>5</v>
      </c>
      <c r="F1274">
        <v>3</v>
      </c>
      <c r="G1274">
        <v>3</v>
      </c>
      <c r="H1274" t="s">
        <v>32</v>
      </c>
      <c r="I1274">
        <v>4</v>
      </c>
      <c r="J1274" t="s">
        <v>29</v>
      </c>
      <c r="K1274" s="5">
        <v>0.09</v>
      </c>
      <c r="L1274" s="5">
        <v>0.1</v>
      </c>
      <c r="M1274" s="6">
        <v>7.9999999999999988E-2</v>
      </c>
      <c r="N1274">
        <v>740.40000000000009</v>
      </c>
      <c r="O1274">
        <v>1558</v>
      </c>
      <c r="P1274" t="s">
        <v>26</v>
      </c>
      <c r="Q1274" t="s">
        <v>34</v>
      </c>
      <c r="R1274">
        <v>6</v>
      </c>
      <c r="S1274">
        <v>2</v>
      </c>
      <c r="T1274" t="s">
        <v>38</v>
      </c>
      <c r="U1274">
        <v>2</v>
      </c>
      <c r="V1274">
        <v>1</v>
      </c>
      <c r="W1274" t="s">
        <v>37</v>
      </c>
      <c r="X1274">
        <v>1</v>
      </c>
      <c r="Y1274">
        <v>11</v>
      </c>
      <c r="Z1274">
        <v>3</v>
      </c>
      <c r="AA1274">
        <v>2</v>
      </c>
      <c r="AB1274">
        <v>5</v>
      </c>
      <c r="AC1274">
        <v>4</v>
      </c>
    </row>
    <row r="1275" spans="1:29" x14ac:dyDescent="0.35">
      <c r="A1275">
        <v>22</v>
      </c>
      <c r="B1275" t="s">
        <v>25</v>
      </c>
      <c r="C1275" t="s">
        <v>39</v>
      </c>
      <c r="D1275" s="4">
        <v>2398</v>
      </c>
      <c r="E1275">
        <v>1</v>
      </c>
      <c r="F1275">
        <v>1</v>
      </c>
      <c r="G1275">
        <v>3</v>
      </c>
      <c r="H1275" t="s">
        <v>25</v>
      </c>
      <c r="I1275">
        <v>3</v>
      </c>
      <c r="J1275" t="s">
        <v>29</v>
      </c>
      <c r="K1275" s="5">
        <v>0.08</v>
      </c>
      <c r="L1275" s="5">
        <v>7.0000000000000007E-2</v>
      </c>
      <c r="M1275" s="6">
        <v>-1.0000000000000009E-2</v>
      </c>
      <c r="N1275">
        <v>479.6</v>
      </c>
      <c r="O1275">
        <v>1389</v>
      </c>
      <c r="P1275" t="s">
        <v>26</v>
      </c>
      <c r="Q1275" t="s">
        <v>34</v>
      </c>
      <c r="R1275">
        <v>8</v>
      </c>
      <c r="S1275">
        <v>1</v>
      </c>
      <c r="T1275" t="s">
        <v>40</v>
      </c>
      <c r="U1275">
        <v>3</v>
      </c>
      <c r="V1275">
        <v>1</v>
      </c>
      <c r="W1275" t="s">
        <v>37</v>
      </c>
      <c r="X1275">
        <v>1</v>
      </c>
      <c r="Y1275">
        <v>17</v>
      </c>
      <c r="Z1275">
        <v>3</v>
      </c>
      <c r="AA1275">
        <v>3</v>
      </c>
      <c r="AB1275">
        <v>1</v>
      </c>
      <c r="AC1275">
        <v>0</v>
      </c>
    </row>
    <row r="1276" spans="1:29" x14ac:dyDescent="0.35">
      <c r="A1276">
        <v>31</v>
      </c>
      <c r="B1276" t="s">
        <v>32</v>
      </c>
      <c r="C1276" t="s">
        <v>27</v>
      </c>
      <c r="D1276" s="4">
        <v>5468</v>
      </c>
      <c r="E1276">
        <v>12</v>
      </c>
      <c r="F1276">
        <v>4</v>
      </c>
      <c r="G1276">
        <v>3</v>
      </c>
      <c r="H1276" t="s">
        <v>32</v>
      </c>
      <c r="I1276">
        <v>1</v>
      </c>
      <c r="J1276" t="s">
        <v>29</v>
      </c>
      <c r="K1276" s="5">
        <v>0.09</v>
      </c>
      <c r="L1276" s="5">
        <v>0.08</v>
      </c>
      <c r="M1276" s="6">
        <v>-2.0000000000000004E-2</v>
      </c>
      <c r="N1276">
        <v>1093.6000000000001</v>
      </c>
      <c r="O1276">
        <v>1319</v>
      </c>
      <c r="P1276" t="s">
        <v>26</v>
      </c>
      <c r="Q1276" t="s">
        <v>27</v>
      </c>
      <c r="R1276">
        <v>29</v>
      </c>
      <c r="S1276">
        <v>4</v>
      </c>
      <c r="T1276" t="s">
        <v>48</v>
      </c>
      <c r="U1276">
        <v>2</v>
      </c>
      <c r="V1276">
        <v>2</v>
      </c>
      <c r="W1276" t="s">
        <v>37</v>
      </c>
      <c r="X1276">
        <v>1</v>
      </c>
      <c r="Y1276">
        <v>14</v>
      </c>
      <c r="Z1276">
        <v>3</v>
      </c>
      <c r="AA1276">
        <v>1</v>
      </c>
      <c r="AB1276">
        <v>13</v>
      </c>
      <c r="AC1276">
        <v>7</v>
      </c>
    </row>
    <row r="1277" spans="1:29" x14ac:dyDescent="0.35">
      <c r="A1277">
        <v>51</v>
      </c>
      <c r="B1277" t="s">
        <v>32</v>
      </c>
      <c r="C1277" t="s">
        <v>62</v>
      </c>
      <c r="D1277" s="4">
        <v>13116</v>
      </c>
      <c r="E1277">
        <v>2</v>
      </c>
      <c r="F1277">
        <v>3</v>
      </c>
      <c r="G1277">
        <v>3</v>
      </c>
      <c r="H1277" t="s">
        <v>32</v>
      </c>
      <c r="I1277">
        <v>1</v>
      </c>
      <c r="J1277" t="s">
        <v>29</v>
      </c>
      <c r="K1277" s="5">
        <v>0.12</v>
      </c>
      <c r="L1277" s="5">
        <v>7.0000000000000007E-2</v>
      </c>
      <c r="M1277" s="6">
        <v>1.0000000000000009E-2</v>
      </c>
      <c r="N1277">
        <v>2623.2000000000003</v>
      </c>
      <c r="O1277">
        <v>4374</v>
      </c>
      <c r="P1277" t="s">
        <v>26</v>
      </c>
      <c r="Q1277" t="s">
        <v>34</v>
      </c>
      <c r="R1277">
        <v>3</v>
      </c>
      <c r="S1277">
        <v>3</v>
      </c>
      <c r="T1277" t="s">
        <v>49</v>
      </c>
      <c r="U1277">
        <v>3</v>
      </c>
      <c r="V1277">
        <v>3</v>
      </c>
      <c r="W1277" t="s">
        <v>37</v>
      </c>
      <c r="X1277">
        <v>2</v>
      </c>
      <c r="Y1277">
        <v>11</v>
      </c>
      <c r="Z1277">
        <v>3</v>
      </c>
      <c r="AA1277">
        <v>4</v>
      </c>
      <c r="AB1277">
        <v>15</v>
      </c>
      <c r="AC1277">
        <v>2</v>
      </c>
    </row>
    <row r="1278" spans="1:29" x14ac:dyDescent="0.35">
      <c r="A1278">
        <v>37</v>
      </c>
      <c r="B1278" t="s">
        <v>32</v>
      </c>
      <c r="C1278" t="s">
        <v>27</v>
      </c>
      <c r="D1278" s="4">
        <v>4189</v>
      </c>
      <c r="E1278">
        <v>5</v>
      </c>
      <c r="F1278">
        <v>2</v>
      </c>
      <c r="G1278">
        <v>3</v>
      </c>
      <c r="H1278" t="s">
        <v>32</v>
      </c>
      <c r="I1278">
        <v>2</v>
      </c>
      <c r="J1278" t="s">
        <v>35</v>
      </c>
      <c r="K1278" s="5">
        <v>0.09</v>
      </c>
      <c r="L1278" s="5">
        <v>0.08</v>
      </c>
      <c r="M1278" s="6">
        <v>0.03</v>
      </c>
      <c r="N1278">
        <v>837.80000000000007</v>
      </c>
      <c r="O1278">
        <v>903</v>
      </c>
      <c r="P1278" t="s">
        <v>26</v>
      </c>
      <c r="Q1278" t="s">
        <v>27</v>
      </c>
      <c r="R1278">
        <v>9</v>
      </c>
      <c r="S1278">
        <v>2</v>
      </c>
      <c r="T1278" t="s">
        <v>48</v>
      </c>
      <c r="U1278">
        <v>2</v>
      </c>
      <c r="V1278">
        <v>2</v>
      </c>
      <c r="W1278" t="s">
        <v>37</v>
      </c>
      <c r="X1278">
        <v>1</v>
      </c>
      <c r="Y1278">
        <v>14</v>
      </c>
      <c r="Z1278">
        <v>3</v>
      </c>
      <c r="AA1278">
        <v>1</v>
      </c>
      <c r="AB1278">
        <v>5</v>
      </c>
      <c r="AC1278">
        <v>2</v>
      </c>
    </row>
    <row r="1279" spans="1:29" x14ac:dyDescent="0.35">
      <c r="A1279">
        <v>46</v>
      </c>
      <c r="B1279" t="s">
        <v>32</v>
      </c>
      <c r="C1279" t="s">
        <v>63</v>
      </c>
      <c r="D1279" s="4">
        <v>19328</v>
      </c>
      <c r="E1279">
        <v>2</v>
      </c>
      <c r="F1279">
        <v>4</v>
      </c>
      <c r="G1279">
        <v>3</v>
      </c>
      <c r="H1279" t="s">
        <v>25</v>
      </c>
      <c r="I1279">
        <v>3</v>
      </c>
      <c r="J1279" t="s">
        <v>35</v>
      </c>
      <c r="K1279" s="5">
        <v>0.12</v>
      </c>
      <c r="L1279" s="5">
        <v>7.0000000000000007E-2</v>
      </c>
      <c r="M1279" s="6">
        <v>9.999999999999995E-3</v>
      </c>
      <c r="N1279">
        <v>3865.6000000000004</v>
      </c>
      <c r="O1279">
        <v>767</v>
      </c>
      <c r="P1279" t="s">
        <v>26</v>
      </c>
      <c r="Q1279" t="s">
        <v>34</v>
      </c>
      <c r="R1279">
        <v>2</v>
      </c>
      <c r="S1279">
        <v>4</v>
      </c>
      <c r="T1279" t="s">
        <v>40</v>
      </c>
      <c r="U1279">
        <v>3</v>
      </c>
      <c r="V1279">
        <v>5</v>
      </c>
      <c r="W1279" t="s">
        <v>41</v>
      </c>
      <c r="X1279">
        <v>7</v>
      </c>
      <c r="Y1279">
        <v>17</v>
      </c>
      <c r="Z1279">
        <v>3</v>
      </c>
      <c r="AA1279">
        <v>3</v>
      </c>
      <c r="AB1279">
        <v>24</v>
      </c>
      <c r="AC1279">
        <v>1</v>
      </c>
    </row>
    <row r="1280" spans="1:29" x14ac:dyDescent="0.35">
      <c r="A1280">
        <v>36</v>
      </c>
      <c r="B1280" t="s">
        <v>32</v>
      </c>
      <c r="C1280" t="s">
        <v>43</v>
      </c>
      <c r="D1280" s="4">
        <v>8321</v>
      </c>
      <c r="E1280">
        <v>12</v>
      </c>
      <c r="F1280">
        <v>1</v>
      </c>
      <c r="G1280">
        <v>3</v>
      </c>
      <c r="H1280" t="s">
        <v>25</v>
      </c>
      <c r="I1280">
        <v>4</v>
      </c>
      <c r="J1280" t="s">
        <v>35</v>
      </c>
      <c r="K1280" s="5">
        <v>0.11</v>
      </c>
      <c r="L1280" s="5">
        <v>0.1</v>
      </c>
      <c r="M1280" s="6">
        <v>1.999999999999999E-2</v>
      </c>
      <c r="N1280">
        <v>1664.2</v>
      </c>
      <c r="O1280">
        <v>3866</v>
      </c>
      <c r="P1280" t="s">
        <v>26</v>
      </c>
      <c r="Q1280" t="s">
        <v>34</v>
      </c>
      <c r="R1280">
        <v>10</v>
      </c>
      <c r="S1280">
        <v>3</v>
      </c>
      <c r="T1280" t="s">
        <v>28</v>
      </c>
      <c r="U1280">
        <v>3</v>
      </c>
      <c r="V1280">
        <v>3</v>
      </c>
      <c r="W1280" t="s">
        <v>37</v>
      </c>
      <c r="X1280">
        <v>7</v>
      </c>
      <c r="Y1280">
        <v>13</v>
      </c>
      <c r="Z1280">
        <v>3</v>
      </c>
      <c r="AA1280">
        <v>4</v>
      </c>
      <c r="AB1280">
        <v>15</v>
      </c>
      <c r="AC1280">
        <v>8</v>
      </c>
    </row>
    <row r="1281" spans="1:29" x14ac:dyDescent="0.35">
      <c r="A1281">
        <v>44</v>
      </c>
      <c r="B1281" t="s">
        <v>25</v>
      </c>
      <c r="C1281" t="s">
        <v>36</v>
      </c>
      <c r="D1281" s="4">
        <v>2342</v>
      </c>
      <c r="E1281">
        <v>5</v>
      </c>
      <c r="F1281">
        <v>2</v>
      </c>
      <c r="G1281">
        <v>2</v>
      </c>
      <c r="H1281" t="s">
        <v>25</v>
      </c>
      <c r="I1281">
        <v>3</v>
      </c>
      <c r="J1281" t="s">
        <v>35</v>
      </c>
      <c r="K1281" s="5">
        <v>0.09</v>
      </c>
      <c r="L1281" s="5">
        <v>0.08</v>
      </c>
      <c r="M1281" s="6">
        <v>0.03</v>
      </c>
      <c r="N1281">
        <v>468.40000000000003</v>
      </c>
      <c r="O1281">
        <v>2313</v>
      </c>
      <c r="P1281" t="s">
        <v>33</v>
      </c>
      <c r="Q1281" t="s">
        <v>34</v>
      </c>
      <c r="R1281">
        <v>1</v>
      </c>
      <c r="S1281">
        <v>2</v>
      </c>
      <c r="T1281" t="s">
        <v>40</v>
      </c>
      <c r="U1281">
        <v>3</v>
      </c>
      <c r="V1281">
        <v>1</v>
      </c>
      <c r="W1281" t="s">
        <v>41</v>
      </c>
      <c r="X1281">
        <v>1</v>
      </c>
      <c r="Y1281">
        <v>12</v>
      </c>
      <c r="Z1281">
        <v>3</v>
      </c>
      <c r="AA1281">
        <v>3</v>
      </c>
      <c r="AB1281">
        <v>6</v>
      </c>
      <c r="AC1281">
        <v>3</v>
      </c>
    </row>
    <row r="1282" spans="1:29" x14ac:dyDescent="0.35">
      <c r="A1282">
        <v>37</v>
      </c>
      <c r="B1282" t="s">
        <v>32</v>
      </c>
      <c r="C1282" t="s">
        <v>50</v>
      </c>
      <c r="D1282" s="4">
        <v>4071</v>
      </c>
      <c r="E1282">
        <v>10</v>
      </c>
      <c r="F1282">
        <v>2</v>
      </c>
      <c r="G1282">
        <v>2</v>
      </c>
      <c r="H1282" t="s">
        <v>32</v>
      </c>
      <c r="I1282">
        <v>3</v>
      </c>
      <c r="J1282" t="s">
        <v>35</v>
      </c>
      <c r="K1282" s="5">
        <v>0.08</v>
      </c>
      <c r="L1282" s="5">
        <v>0.08</v>
      </c>
      <c r="M1282" s="6">
        <v>-9.999999999999995E-3</v>
      </c>
      <c r="N1282">
        <v>814.2</v>
      </c>
      <c r="O1282">
        <v>1662</v>
      </c>
      <c r="P1282" t="s">
        <v>26</v>
      </c>
      <c r="Q1282" t="s">
        <v>50</v>
      </c>
      <c r="R1282">
        <v>8</v>
      </c>
      <c r="S1282">
        <v>2</v>
      </c>
      <c r="T1282" t="s">
        <v>38</v>
      </c>
      <c r="U1282">
        <v>3</v>
      </c>
      <c r="V1282">
        <v>2</v>
      </c>
      <c r="W1282" t="s">
        <v>41</v>
      </c>
      <c r="X1282">
        <v>2</v>
      </c>
      <c r="Y1282">
        <v>13</v>
      </c>
      <c r="Z1282">
        <v>3</v>
      </c>
      <c r="AA1282">
        <v>3</v>
      </c>
      <c r="AB1282">
        <v>19</v>
      </c>
      <c r="AC1282">
        <v>0</v>
      </c>
    </row>
    <row r="1283" spans="1:29" x14ac:dyDescent="0.35">
      <c r="A1283">
        <v>35</v>
      </c>
      <c r="B1283" t="s">
        <v>25</v>
      </c>
      <c r="C1283" t="s">
        <v>27</v>
      </c>
      <c r="D1283" s="4">
        <v>5813</v>
      </c>
      <c r="E1283">
        <v>10</v>
      </c>
      <c r="F1283">
        <v>4</v>
      </c>
      <c r="G1283">
        <v>3</v>
      </c>
      <c r="H1283" t="s">
        <v>25</v>
      </c>
      <c r="I1283">
        <v>3</v>
      </c>
      <c r="J1283" t="s">
        <v>35</v>
      </c>
      <c r="K1283" s="5">
        <v>0.09</v>
      </c>
      <c r="L1283" s="5">
        <v>7.0000000000000007E-2</v>
      </c>
      <c r="M1283" s="6">
        <v>6.0000000000000012E-2</v>
      </c>
      <c r="N1283">
        <v>1162.6000000000001</v>
      </c>
      <c r="O1283">
        <v>3642</v>
      </c>
      <c r="P1283" t="s">
        <v>26</v>
      </c>
      <c r="Q1283" t="s">
        <v>27</v>
      </c>
      <c r="R1283">
        <v>27</v>
      </c>
      <c r="S1283">
        <v>3</v>
      </c>
      <c r="T1283" t="s">
        <v>28</v>
      </c>
      <c r="U1283">
        <v>3</v>
      </c>
      <c r="V1283">
        <v>2</v>
      </c>
      <c r="W1283" t="s">
        <v>31</v>
      </c>
      <c r="X1283">
        <v>1</v>
      </c>
      <c r="Y1283">
        <v>18</v>
      </c>
      <c r="Z1283">
        <v>3</v>
      </c>
      <c r="AA1283">
        <v>4</v>
      </c>
      <c r="AB1283">
        <v>10</v>
      </c>
      <c r="AC1283">
        <v>7</v>
      </c>
    </row>
    <row r="1284" spans="1:29" x14ac:dyDescent="0.35">
      <c r="A1284">
        <v>33</v>
      </c>
      <c r="B1284" t="s">
        <v>32</v>
      </c>
      <c r="C1284" t="s">
        <v>36</v>
      </c>
      <c r="D1284" s="4">
        <v>3143</v>
      </c>
      <c r="E1284">
        <v>10</v>
      </c>
      <c r="F1284">
        <v>1</v>
      </c>
      <c r="G1284">
        <v>3</v>
      </c>
      <c r="H1284" t="s">
        <v>32</v>
      </c>
      <c r="I1284">
        <v>4</v>
      </c>
      <c r="J1284" t="s">
        <v>35</v>
      </c>
      <c r="K1284" s="5">
        <v>0.15</v>
      </c>
      <c r="L1284" s="5">
        <v>0.08</v>
      </c>
      <c r="M1284" s="6">
        <v>0.03</v>
      </c>
      <c r="N1284">
        <v>628.6</v>
      </c>
      <c r="O1284">
        <v>2063</v>
      </c>
      <c r="P1284" t="s">
        <v>26</v>
      </c>
      <c r="Q1284" t="s">
        <v>34</v>
      </c>
      <c r="R1284">
        <v>8</v>
      </c>
      <c r="S1284">
        <v>4</v>
      </c>
      <c r="T1284" t="s">
        <v>28</v>
      </c>
      <c r="U1284">
        <v>4</v>
      </c>
      <c r="V1284">
        <v>1</v>
      </c>
      <c r="W1284" t="s">
        <v>37</v>
      </c>
      <c r="X1284">
        <v>6</v>
      </c>
      <c r="Y1284">
        <v>19</v>
      </c>
      <c r="Z1284">
        <v>3</v>
      </c>
      <c r="AA1284">
        <v>2</v>
      </c>
      <c r="AB1284">
        <v>14</v>
      </c>
      <c r="AC1284">
        <v>8</v>
      </c>
    </row>
    <row r="1285" spans="1:29" x14ac:dyDescent="0.35">
      <c r="A1285">
        <v>28</v>
      </c>
      <c r="B1285" t="s">
        <v>32</v>
      </c>
      <c r="C1285" t="s">
        <v>36</v>
      </c>
      <c r="D1285" s="4">
        <v>2044</v>
      </c>
      <c r="E1285">
        <v>5</v>
      </c>
      <c r="F1285">
        <v>4</v>
      </c>
      <c r="G1285">
        <v>4</v>
      </c>
      <c r="H1285" t="s">
        <v>32</v>
      </c>
      <c r="I1285">
        <v>3</v>
      </c>
      <c r="J1285" t="s">
        <v>35</v>
      </c>
      <c r="K1285" s="5">
        <v>0.09</v>
      </c>
      <c r="L1285" s="5">
        <v>7.0000000000000007E-2</v>
      </c>
      <c r="M1285" s="6">
        <v>-1.0000000000000009E-2</v>
      </c>
      <c r="N1285">
        <v>408.8</v>
      </c>
      <c r="O1285">
        <v>1091</v>
      </c>
      <c r="P1285" t="s">
        <v>26</v>
      </c>
      <c r="Q1285" t="s">
        <v>34</v>
      </c>
      <c r="R1285">
        <v>1</v>
      </c>
      <c r="S1285">
        <v>3</v>
      </c>
      <c r="T1285" t="s">
        <v>28</v>
      </c>
      <c r="U1285">
        <v>3</v>
      </c>
      <c r="V1285">
        <v>1</v>
      </c>
      <c r="W1285" t="s">
        <v>37</v>
      </c>
      <c r="X1285">
        <v>1</v>
      </c>
      <c r="Y1285">
        <v>11</v>
      </c>
      <c r="Z1285">
        <v>3</v>
      </c>
      <c r="AA1285">
        <v>3</v>
      </c>
      <c r="AB1285">
        <v>5</v>
      </c>
      <c r="AC1285">
        <v>3</v>
      </c>
    </row>
    <row r="1286" spans="1:29" x14ac:dyDescent="0.35">
      <c r="A1286">
        <v>39</v>
      </c>
      <c r="B1286" t="s">
        <v>32</v>
      </c>
      <c r="C1286" t="s">
        <v>63</v>
      </c>
      <c r="D1286" s="4">
        <v>13464</v>
      </c>
      <c r="E1286">
        <v>4</v>
      </c>
      <c r="F1286">
        <v>3</v>
      </c>
      <c r="G1286">
        <v>3</v>
      </c>
      <c r="H1286" t="s">
        <v>32</v>
      </c>
      <c r="I1286">
        <v>3</v>
      </c>
      <c r="J1286" t="s">
        <v>35</v>
      </c>
      <c r="K1286" s="5">
        <v>0.13</v>
      </c>
      <c r="L1286" s="5">
        <v>0.09</v>
      </c>
      <c r="M1286" s="6">
        <v>5.0000000000000017E-2</v>
      </c>
      <c r="N1286">
        <v>2692.8</v>
      </c>
      <c r="O1286">
        <v>963</v>
      </c>
      <c r="P1286" t="s">
        <v>26</v>
      </c>
      <c r="Q1286" t="s">
        <v>34</v>
      </c>
      <c r="R1286">
        <v>10</v>
      </c>
      <c r="S1286">
        <v>1</v>
      </c>
      <c r="T1286" t="s">
        <v>40</v>
      </c>
      <c r="U1286">
        <v>3</v>
      </c>
      <c r="V1286">
        <v>3</v>
      </c>
      <c r="W1286" t="s">
        <v>31</v>
      </c>
      <c r="X1286">
        <v>7</v>
      </c>
      <c r="Y1286">
        <v>21</v>
      </c>
      <c r="Z1286">
        <v>4</v>
      </c>
      <c r="AA1286">
        <v>3</v>
      </c>
      <c r="AB1286">
        <v>9</v>
      </c>
      <c r="AC1286">
        <v>3</v>
      </c>
    </row>
    <row r="1287" spans="1:29" x14ac:dyDescent="0.35">
      <c r="A1287">
        <v>46</v>
      </c>
      <c r="B1287" t="s">
        <v>32</v>
      </c>
      <c r="C1287" t="s">
        <v>27</v>
      </c>
      <c r="D1287" s="4">
        <v>7991</v>
      </c>
      <c r="E1287">
        <v>2</v>
      </c>
      <c r="F1287">
        <v>2</v>
      </c>
      <c r="G1287">
        <v>3</v>
      </c>
      <c r="H1287" t="s">
        <v>32</v>
      </c>
      <c r="I1287">
        <v>2</v>
      </c>
      <c r="J1287" t="s">
        <v>35</v>
      </c>
      <c r="K1287" s="5">
        <v>0.14000000000000001</v>
      </c>
      <c r="L1287" s="5">
        <v>0.09</v>
      </c>
      <c r="M1287" s="6">
        <v>0.03</v>
      </c>
      <c r="N1287">
        <v>1598.2</v>
      </c>
      <c r="O1287">
        <v>901</v>
      </c>
      <c r="P1287" t="s">
        <v>44</v>
      </c>
      <c r="Q1287" t="s">
        <v>27</v>
      </c>
      <c r="R1287">
        <v>26</v>
      </c>
      <c r="S1287">
        <v>2</v>
      </c>
      <c r="T1287" t="s">
        <v>28</v>
      </c>
      <c r="U1287">
        <v>2</v>
      </c>
      <c r="V1287">
        <v>2</v>
      </c>
      <c r="W1287" t="s">
        <v>31</v>
      </c>
      <c r="X1287">
        <v>8</v>
      </c>
      <c r="Y1287">
        <v>15</v>
      </c>
      <c r="Z1287">
        <v>3</v>
      </c>
      <c r="AA1287">
        <v>3</v>
      </c>
      <c r="AB1287">
        <v>6</v>
      </c>
      <c r="AC1287">
        <v>2</v>
      </c>
    </row>
    <row r="1288" spans="1:29" x14ac:dyDescent="0.35">
      <c r="A1288">
        <v>40</v>
      </c>
      <c r="B1288" t="s">
        <v>32</v>
      </c>
      <c r="C1288" t="s">
        <v>39</v>
      </c>
      <c r="D1288" s="4">
        <v>3377</v>
      </c>
      <c r="E1288">
        <v>4</v>
      </c>
      <c r="F1288">
        <v>1</v>
      </c>
      <c r="G1288">
        <v>2</v>
      </c>
      <c r="H1288" t="s">
        <v>32</v>
      </c>
      <c r="I1288">
        <v>3</v>
      </c>
      <c r="J1288" t="s">
        <v>29</v>
      </c>
      <c r="K1288" s="5">
        <v>0.12</v>
      </c>
      <c r="L1288" s="5">
        <v>0.08</v>
      </c>
      <c r="M1288" s="6">
        <v>4.0000000000000008E-2</v>
      </c>
      <c r="N1288">
        <v>675.40000000000009</v>
      </c>
      <c r="O1288">
        <v>2480</v>
      </c>
      <c r="P1288" t="s">
        <v>26</v>
      </c>
      <c r="Q1288" t="s">
        <v>34</v>
      </c>
      <c r="R1288">
        <v>2</v>
      </c>
      <c r="S1288">
        <v>2</v>
      </c>
      <c r="T1288" t="s">
        <v>28</v>
      </c>
      <c r="U1288">
        <v>3</v>
      </c>
      <c r="V1288">
        <v>1</v>
      </c>
      <c r="W1288" t="s">
        <v>37</v>
      </c>
      <c r="X1288">
        <v>4</v>
      </c>
      <c r="Y1288">
        <v>17</v>
      </c>
      <c r="Z1288">
        <v>3</v>
      </c>
      <c r="AA1288">
        <v>4</v>
      </c>
      <c r="AB1288">
        <v>7</v>
      </c>
      <c r="AC1288">
        <v>3</v>
      </c>
    </row>
    <row r="1289" spans="1:29" x14ac:dyDescent="0.35">
      <c r="A1289">
        <v>42</v>
      </c>
      <c r="B1289" t="s">
        <v>32</v>
      </c>
      <c r="C1289" t="s">
        <v>43</v>
      </c>
      <c r="D1289" s="4">
        <v>5538</v>
      </c>
      <c r="E1289">
        <v>0</v>
      </c>
      <c r="F1289">
        <v>1</v>
      </c>
      <c r="G1289">
        <v>2</v>
      </c>
      <c r="H1289" t="s">
        <v>32</v>
      </c>
      <c r="I1289">
        <v>2</v>
      </c>
      <c r="J1289" t="s">
        <v>35</v>
      </c>
      <c r="K1289" s="5">
        <v>0.11</v>
      </c>
      <c r="L1289" s="5">
        <v>0.08</v>
      </c>
      <c r="M1289" s="6">
        <v>9.999999999999995E-3</v>
      </c>
      <c r="N1289">
        <v>1107.6000000000001</v>
      </c>
      <c r="O1289">
        <v>4316</v>
      </c>
      <c r="P1289" t="s">
        <v>26</v>
      </c>
      <c r="Q1289" t="s">
        <v>34</v>
      </c>
      <c r="R1289">
        <v>13</v>
      </c>
      <c r="S1289">
        <v>3</v>
      </c>
      <c r="T1289" t="s">
        <v>40</v>
      </c>
      <c r="U1289">
        <v>4</v>
      </c>
      <c r="V1289">
        <v>2</v>
      </c>
      <c r="W1289" t="s">
        <v>37</v>
      </c>
      <c r="X1289">
        <v>5</v>
      </c>
      <c r="Y1289">
        <v>18</v>
      </c>
      <c r="Z1289">
        <v>3</v>
      </c>
      <c r="AA1289">
        <v>3</v>
      </c>
      <c r="AB1289">
        <v>10</v>
      </c>
      <c r="AC1289">
        <v>0</v>
      </c>
    </row>
    <row r="1290" spans="1:29" x14ac:dyDescent="0.35">
      <c r="A1290">
        <v>35</v>
      </c>
      <c r="B1290" t="s">
        <v>32</v>
      </c>
      <c r="C1290" t="s">
        <v>42</v>
      </c>
      <c r="D1290" s="4">
        <v>5762</v>
      </c>
      <c r="E1290">
        <v>7</v>
      </c>
      <c r="F1290">
        <v>4</v>
      </c>
      <c r="G1290">
        <v>3</v>
      </c>
      <c r="H1290" t="s">
        <v>32</v>
      </c>
      <c r="I1290">
        <v>2</v>
      </c>
      <c r="J1290" t="s">
        <v>35</v>
      </c>
      <c r="K1290" s="5">
        <v>0.14000000000000001</v>
      </c>
      <c r="L1290" s="5">
        <v>0.1</v>
      </c>
      <c r="M1290" s="6">
        <v>4.0000000000000008E-2</v>
      </c>
      <c r="N1290">
        <v>1152.4000000000001</v>
      </c>
      <c r="O1290">
        <v>1482</v>
      </c>
      <c r="P1290" t="s">
        <v>44</v>
      </c>
      <c r="Q1290" t="s">
        <v>34</v>
      </c>
      <c r="R1290">
        <v>2</v>
      </c>
      <c r="S1290">
        <v>2</v>
      </c>
      <c r="T1290" t="s">
        <v>40</v>
      </c>
      <c r="U1290">
        <v>3</v>
      </c>
      <c r="V1290">
        <v>2</v>
      </c>
      <c r="W1290" t="s">
        <v>41</v>
      </c>
      <c r="X1290">
        <v>2</v>
      </c>
      <c r="Y1290">
        <v>14</v>
      </c>
      <c r="Z1290">
        <v>3</v>
      </c>
      <c r="AA1290">
        <v>3</v>
      </c>
      <c r="AB1290">
        <v>15</v>
      </c>
      <c r="AC1290">
        <v>7</v>
      </c>
    </row>
    <row r="1291" spans="1:29" x14ac:dyDescent="0.35">
      <c r="A1291">
        <v>38</v>
      </c>
      <c r="B1291" t="s">
        <v>32</v>
      </c>
      <c r="C1291" t="s">
        <v>50</v>
      </c>
      <c r="D1291" s="4">
        <v>2592</v>
      </c>
      <c r="E1291">
        <v>11</v>
      </c>
      <c r="F1291">
        <v>2</v>
      </c>
      <c r="G1291">
        <v>3</v>
      </c>
      <c r="H1291" t="s">
        <v>32</v>
      </c>
      <c r="I1291">
        <v>1</v>
      </c>
      <c r="J1291" t="s">
        <v>35</v>
      </c>
      <c r="K1291" s="5">
        <v>0.15</v>
      </c>
      <c r="L1291" s="5">
        <v>0.11</v>
      </c>
      <c r="M1291" s="6">
        <v>0.05</v>
      </c>
      <c r="N1291">
        <v>518.4</v>
      </c>
      <c r="O1291">
        <v>3891</v>
      </c>
      <c r="P1291" t="s">
        <v>44</v>
      </c>
      <c r="Q1291" t="s">
        <v>50</v>
      </c>
      <c r="R1291">
        <v>2</v>
      </c>
      <c r="S1291">
        <v>3</v>
      </c>
      <c r="T1291" t="s">
        <v>50</v>
      </c>
      <c r="U1291">
        <v>3</v>
      </c>
      <c r="V1291">
        <v>1</v>
      </c>
      <c r="W1291" t="s">
        <v>41</v>
      </c>
      <c r="X1291">
        <v>5</v>
      </c>
      <c r="Y1291">
        <v>13</v>
      </c>
      <c r="Z1291">
        <v>3</v>
      </c>
      <c r="AA1291">
        <v>4</v>
      </c>
      <c r="AB1291">
        <v>13</v>
      </c>
      <c r="AC1291">
        <v>10</v>
      </c>
    </row>
    <row r="1292" spans="1:29" x14ac:dyDescent="0.35">
      <c r="A1292">
        <v>34</v>
      </c>
      <c r="B1292" t="s">
        <v>25</v>
      </c>
      <c r="C1292" t="s">
        <v>39</v>
      </c>
      <c r="D1292" s="4">
        <v>5346</v>
      </c>
      <c r="E1292">
        <v>7</v>
      </c>
      <c r="F1292">
        <v>1</v>
      </c>
      <c r="G1292">
        <v>2</v>
      </c>
      <c r="H1292" t="s">
        <v>32</v>
      </c>
      <c r="I1292">
        <v>4</v>
      </c>
      <c r="J1292" t="s">
        <v>35</v>
      </c>
      <c r="K1292" s="5">
        <v>0.09</v>
      </c>
      <c r="L1292" s="5">
        <v>0.09</v>
      </c>
      <c r="M1292" s="6">
        <v>6.9999999999999993E-2</v>
      </c>
      <c r="N1292">
        <v>1069.2</v>
      </c>
      <c r="O1292">
        <v>2438</v>
      </c>
      <c r="P1292" t="s">
        <v>33</v>
      </c>
      <c r="Q1292" t="s">
        <v>34</v>
      </c>
      <c r="R1292">
        <v>9</v>
      </c>
      <c r="S1292">
        <v>4</v>
      </c>
      <c r="T1292" t="s">
        <v>28</v>
      </c>
      <c r="U1292">
        <v>3</v>
      </c>
      <c r="V1292">
        <v>2</v>
      </c>
      <c r="W1292" t="s">
        <v>37</v>
      </c>
      <c r="X1292">
        <v>4</v>
      </c>
      <c r="Y1292">
        <v>17</v>
      </c>
      <c r="Z1292">
        <v>3</v>
      </c>
      <c r="AA1292">
        <v>3</v>
      </c>
      <c r="AB1292">
        <v>11</v>
      </c>
      <c r="AC1292">
        <v>1</v>
      </c>
    </row>
    <row r="1293" spans="1:29" x14ac:dyDescent="0.35">
      <c r="A1293">
        <v>37</v>
      </c>
      <c r="B1293" t="s">
        <v>25</v>
      </c>
      <c r="C1293" t="s">
        <v>42</v>
      </c>
      <c r="D1293" s="4">
        <v>4213</v>
      </c>
      <c r="E1293">
        <v>10</v>
      </c>
      <c r="F1293">
        <v>1</v>
      </c>
      <c r="G1293">
        <v>1</v>
      </c>
      <c r="H1293" t="s">
        <v>32</v>
      </c>
      <c r="I1293">
        <v>4</v>
      </c>
      <c r="J1293" t="s">
        <v>35</v>
      </c>
      <c r="K1293" s="5">
        <v>0.12</v>
      </c>
      <c r="L1293" s="5">
        <v>0.1</v>
      </c>
      <c r="M1293" s="6">
        <v>-1.0000000000000009E-2</v>
      </c>
      <c r="N1293">
        <v>842.6</v>
      </c>
      <c r="O1293">
        <v>4268</v>
      </c>
      <c r="P1293" t="s">
        <v>26</v>
      </c>
      <c r="Q1293" t="s">
        <v>34</v>
      </c>
      <c r="R1293">
        <v>10</v>
      </c>
      <c r="S1293">
        <v>4</v>
      </c>
      <c r="T1293" t="s">
        <v>40</v>
      </c>
      <c r="U1293">
        <v>3</v>
      </c>
      <c r="V1293">
        <v>2</v>
      </c>
      <c r="W1293" t="s">
        <v>31</v>
      </c>
      <c r="X1293">
        <v>1</v>
      </c>
      <c r="Y1293">
        <v>15</v>
      </c>
      <c r="Z1293">
        <v>3</v>
      </c>
      <c r="AA1293">
        <v>2</v>
      </c>
      <c r="AB1293">
        <v>10</v>
      </c>
      <c r="AC1293">
        <v>3</v>
      </c>
    </row>
    <row r="1294" spans="1:29" x14ac:dyDescent="0.35">
      <c r="A1294">
        <v>39</v>
      </c>
      <c r="B1294" t="s">
        <v>32</v>
      </c>
      <c r="C1294" t="s">
        <v>27</v>
      </c>
      <c r="D1294" s="4">
        <v>4127</v>
      </c>
      <c r="E1294">
        <v>2</v>
      </c>
      <c r="F1294">
        <v>4</v>
      </c>
      <c r="G1294">
        <v>3</v>
      </c>
      <c r="H1294" t="s">
        <v>32</v>
      </c>
      <c r="I1294">
        <v>3</v>
      </c>
      <c r="J1294" t="s">
        <v>35</v>
      </c>
      <c r="K1294" s="5">
        <v>0.15</v>
      </c>
      <c r="L1294" s="5">
        <v>0.08</v>
      </c>
      <c r="M1294" s="6">
        <v>3.9999999999999994E-2</v>
      </c>
      <c r="N1294">
        <v>825.40000000000009</v>
      </c>
      <c r="O1294">
        <v>3571</v>
      </c>
      <c r="P1294" t="s">
        <v>33</v>
      </c>
      <c r="Q1294" t="s">
        <v>27</v>
      </c>
      <c r="R1294">
        <v>20</v>
      </c>
      <c r="S1294">
        <v>3</v>
      </c>
      <c r="T1294" t="s">
        <v>28</v>
      </c>
      <c r="U1294">
        <v>3</v>
      </c>
      <c r="V1294">
        <v>2</v>
      </c>
      <c r="W1294" t="s">
        <v>41</v>
      </c>
      <c r="X1294">
        <v>2</v>
      </c>
      <c r="Y1294">
        <v>18</v>
      </c>
      <c r="Z1294">
        <v>3</v>
      </c>
      <c r="AA1294">
        <v>4</v>
      </c>
      <c r="AB1294">
        <v>7</v>
      </c>
      <c r="AC1294">
        <v>1</v>
      </c>
    </row>
    <row r="1295" spans="1:29" x14ac:dyDescent="0.35">
      <c r="A1295">
        <v>43</v>
      </c>
      <c r="B1295" t="s">
        <v>32</v>
      </c>
      <c r="C1295" t="s">
        <v>36</v>
      </c>
      <c r="D1295" s="4">
        <v>2438</v>
      </c>
      <c r="E1295">
        <v>3</v>
      </c>
      <c r="F1295">
        <v>3</v>
      </c>
      <c r="G1295">
        <v>2</v>
      </c>
      <c r="H1295" t="s">
        <v>32</v>
      </c>
      <c r="I1295">
        <v>1</v>
      </c>
      <c r="J1295" t="s">
        <v>35</v>
      </c>
      <c r="K1295" s="5">
        <v>0.1</v>
      </c>
      <c r="L1295" s="5">
        <v>0.11</v>
      </c>
      <c r="M1295" s="6">
        <v>0.03</v>
      </c>
      <c r="N1295">
        <v>487.6</v>
      </c>
      <c r="O1295">
        <v>2113</v>
      </c>
      <c r="P1295" t="s">
        <v>44</v>
      </c>
      <c r="Q1295" t="s">
        <v>34</v>
      </c>
      <c r="R1295">
        <v>9</v>
      </c>
      <c r="S1295">
        <v>3</v>
      </c>
      <c r="T1295" t="s">
        <v>28</v>
      </c>
      <c r="U1295">
        <v>3</v>
      </c>
      <c r="V1295">
        <v>1</v>
      </c>
      <c r="W1295" t="s">
        <v>31</v>
      </c>
      <c r="X1295">
        <v>4</v>
      </c>
      <c r="Y1295">
        <v>13</v>
      </c>
      <c r="Z1295">
        <v>3</v>
      </c>
      <c r="AA1295">
        <v>3</v>
      </c>
      <c r="AB1295">
        <v>7</v>
      </c>
      <c r="AC1295">
        <v>2</v>
      </c>
    </row>
    <row r="1296" spans="1:29" x14ac:dyDescent="0.35">
      <c r="A1296">
        <v>41</v>
      </c>
      <c r="B1296" t="s">
        <v>32</v>
      </c>
      <c r="C1296" t="s">
        <v>43</v>
      </c>
      <c r="D1296" s="4">
        <v>6870</v>
      </c>
      <c r="E1296">
        <v>3</v>
      </c>
      <c r="F1296">
        <v>2</v>
      </c>
      <c r="G1296">
        <v>1</v>
      </c>
      <c r="H1296" t="s">
        <v>32</v>
      </c>
      <c r="I1296">
        <v>2</v>
      </c>
      <c r="J1296" t="s">
        <v>35</v>
      </c>
      <c r="K1296" s="5">
        <v>0.15</v>
      </c>
      <c r="L1296" s="5">
        <v>0.1</v>
      </c>
      <c r="M1296" s="6">
        <v>0</v>
      </c>
      <c r="N1296">
        <v>1374</v>
      </c>
      <c r="O1296">
        <v>2771</v>
      </c>
      <c r="P1296" t="s">
        <v>26</v>
      </c>
      <c r="Q1296" t="s">
        <v>34</v>
      </c>
      <c r="R1296">
        <v>5</v>
      </c>
      <c r="S1296">
        <v>3</v>
      </c>
      <c r="T1296" t="s">
        <v>28</v>
      </c>
      <c r="U1296">
        <v>4</v>
      </c>
      <c r="V1296">
        <v>2</v>
      </c>
      <c r="W1296" t="s">
        <v>31</v>
      </c>
      <c r="X1296">
        <v>3</v>
      </c>
      <c r="Y1296">
        <v>12</v>
      </c>
      <c r="Z1296">
        <v>3</v>
      </c>
      <c r="AA1296">
        <v>1</v>
      </c>
      <c r="AB1296">
        <v>11</v>
      </c>
      <c r="AC1296">
        <v>2</v>
      </c>
    </row>
    <row r="1297" spans="1:29" x14ac:dyDescent="0.35">
      <c r="A1297">
        <v>41</v>
      </c>
      <c r="B1297" t="s">
        <v>32</v>
      </c>
      <c r="C1297" t="s">
        <v>27</v>
      </c>
      <c r="D1297" s="4">
        <v>10447</v>
      </c>
      <c r="E1297">
        <v>22</v>
      </c>
      <c r="F1297">
        <v>3</v>
      </c>
      <c r="G1297">
        <v>4</v>
      </c>
      <c r="H1297" t="s">
        <v>25</v>
      </c>
      <c r="I1297">
        <v>3</v>
      </c>
      <c r="J1297" t="s">
        <v>29</v>
      </c>
      <c r="K1297" s="5">
        <v>0.12</v>
      </c>
      <c r="L1297" s="5">
        <v>7.0000000000000007E-2</v>
      </c>
      <c r="M1297" s="6">
        <v>-9.999999999999995E-3</v>
      </c>
      <c r="N1297">
        <v>2089.4</v>
      </c>
      <c r="O1297">
        <v>2318</v>
      </c>
      <c r="P1297" t="s">
        <v>26</v>
      </c>
      <c r="Q1297" t="s">
        <v>27</v>
      </c>
      <c r="R1297">
        <v>4</v>
      </c>
      <c r="S1297">
        <v>1</v>
      </c>
      <c r="T1297" t="s">
        <v>48</v>
      </c>
      <c r="U1297">
        <v>3</v>
      </c>
      <c r="V1297">
        <v>3</v>
      </c>
      <c r="W1297" t="s">
        <v>41</v>
      </c>
      <c r="X1297">
        <v>0</v>
      </c>
      <c r="Y1297">
        <v>13</v>
      </c>
      <c r="Z1297">
        <v>3</v>
      </c>
      <c r="AA1297">
        <v>4</v>
      </c>
      <c r="AB1297">
        <v>23</v>
      </c>
      <c r="AC1297">
        <v>14</v>
      </c>
    </row>
    <row r="1298" spans="1:29" x14ac:dyDescent="0.35">
      <c r="A1298">
        <v>30</v>
      </c>
      <c r="B1298" t="s">
        <v>32</v>
      </c>
      <c r="C1298" t="s">
        <v>42</v>
      </c>
      <c r="D1298" s="4">
        <v>9667</v>
      </c>
      <c r="E1298">
        <v>7</v>
      </c>
      <c r="F1298">
        <v>3</v>
      </c>
      <c r="G1298">
        <v>3</v>
      </c>
      <c r="H1298" t="s">
        <v>32</v>
      </c>
      <c r="I1298">
        <v>1</v>
      </c>
      <c r="J1298" t="s">
        <v>29</v>
      </c>
      <c r="K1298" s="5">
        <v>0.11</v>
      </c>
      <c r="L1298" s="5">
        <v>0.11</v>
      </c>
      <c r="M1298" s="6">
        <v>4.9999999999999989E-2</v>
      </c>
      <c r="N1298">
        <v>1933.4</v>
      </c>
      <c r="O1298">
        <v>2180</v>
      </c>
      <c r="P1298" t="s">
        <v>26</v>
      </c>
      <c r="Q1298" t="s">
        <v>34</v>
      </c>
      <c r="R1298">
        <v>10</v>
      </c>
      <c r="S1298">
        <v>3</v>
      </c>
      <c r="T1298" t="s">
        <v>40</v>
      </c>
      <c r="U1298">
        <v>3</v>
      </c>
      <c r="V1298">
        <v>3</v>
      </c>
      <c r="W1298" t="s">
        <v>31</v>
      </c>
      <c r="X1298">
        <v>9</v>
      </c>
      <c r="Y1298">
        <v>14</v>
      </c>
      <c r="Z1298">
        <v>3</v>
      </c>
      <c r="AA1298">
        <v>2</v>
      </c>
      <c r="AB1298">
        <v>9</v>
      </c>
      <c r="AC1298">
        <v>7</v>
      </c>
    </row>
    <row r="1299" spans="1:29" x14ac:dyDescent="0.35">
      <c r="A1299">
        <v>26</v>
      </c>
      <c r="B1299" t="s">
        <v>25</v>
      </c>
      <c r="C1299" t="s">
        <v>50</v>
      </c>
      <c r="D1299" s="4">
        <v>2148</v>
      </c>
      <c r="E1299">
        <v>5</v>
      </c>
      <c r="F1299">
        <v>2</v>
      </c>
      <c r="G1299">
        <v>3</v>
      </c>
      <c r="H1299" t="s">
        <v>25</v>
      </c>
      <c r="I1299">
        <v>4</v>
      </c>
      <c r="J1299" t="s">
        <v>29</v>
      </c>
      <c r="K1299" s="5">
        <v>0.11</v>
      </c>
      <c r="L1299" s="5">
        <v>0.08</v>
      </c>
      <c r="M1299" s="6">
        <v>-9.999999999999995E-3</v>
      </c>
      <c r="N1299">
        <v>429.6</v>
      </c>
      <c r="O1299">
        <v>3658</v>
      </c>
      <c r="P1299" t="s">
        <v>26</v>
      </c>
      <c r="Q1299" t="s">
        <v>50</v>
      </c>
      <c r="R1299">
        <v>20</v>
      </c>
      <c r="S1299">
        <v>2</v>
      </c>
      <c r="T1299" t="s">
        <v>40</v>
      </c>
      <c r="U1299">
        <v>3</v>
      </c>
      <c r="V1299">
        <v>1</v>
      </c>
      <c r="W1299" t="s">
        <v>37</v>
      </c>
      <c r="X1299">
        <v>0</v>
      </c>
      <c r="Y1299">
        <v>11</v>
      </c>
      <c r="Z1299">
        <v>3</v>
      </c>
      <c r="AA1299">
        <v>3</v>
      </c>
      <c r="AB1299">
        <v>6</v>
      </c>
      <c r="AC1299">
        <v>1</v>
      </c>
    </row>
    <row r="1300" spans="1:29" x14ac:dyDescent="0.35">
      <c r="A1300">
        <v>46</v>
      </c>
      <c r="B1300" t="s">
        <v>25</v>
      </c>
      <c r="C1300" t="s">
        <v>43</v>
      </c>
      <c r="D1300" s="4">
        <v>8926</v>
      </c>
      <c r="E1300">
        <v>9</v>
      </c>
      <c r="F1300">
        <v>2</v>
      </c>
      <c r="G1300">
        <v>4</v>
      </c>
      <c r="H1300" t="s">
        <v>32</v>
      </c>
      <c r="I1300">
        <v>4</v>
      </c>
      <c r="J1300" t="s">
        <v>29</v>
      </c>
      <c r="K1300" s="5">
        <v>0.08</v>
      </c>
      <c r="L1300" s="5">
        <v>7.0000000000000007E-2</v>
      </c>
      <c r="M1300" s="6">
        <v>0.06</v>
      </c>
      <c r="N1300">
        <v>1785.2</v>
      </c>
      <c r="O1300">
        <v>1883</v>
      </c>
      <c r="P1300" t="s">
        <v>26</v>
      </c>
      <c r="Q1300" t="s">
        <v>34</v>
      </c>
      <c r="R1300">
        <v>21</v>
      </c>
      <c r="S1300">
        <v>2</v>
      </c>
      <c r="T1300" t="s">
        <v>40</v>
      </c>
      <c r="U1300">
        <v>3</v>
      </c>
      <c r="V1300">
        <v>2</v>
      </c>
      <c r="W1300" t="s">
        <v>37</v>
      </c>
      <c r="X1300">
        <v>4</v>
      </c>
      <c r="Y1300">
        <v>22</v>
      </c>
      <c r="Z1300">
        <v>4</v>
      </c>
      <c r="AA1300">
        <v>4</v>
      </c>
      <c r="AB1300">
        <v>13</v>
      </c>
      <c r="AC1300">
        <v>7</v>
      </c>
    </row>
    <row r="1301" spans="1:29" x14ac:dyDescent="0.35">
      <c r="A1301">
        <v>40</v>
      </c>
      <c r="B1301" t="s">
        <v>32</v>
      </c>
      <c r="C1301" t="s">
        <v>43</v>
      </c>
      <c r="D1301" s="4">
        <v>6513</v>
      </c>
      <c r="E1301">
        <v>5</v>
      </c>
      <c r="F1301">
        <v>4</v>
      </c>
      <c r="G1301">
        <v>3</v>
      </c>
      <c r="H1301" t="s">
        <v>32</v>
      </c>
      <c r="I1301">
        <v>3</v>
      </c>
      <c r="J1301" t="s">
        <v>29</v>
      </c>
      <c r="K1301" s="5">
        <v>0.1</v>
      </c>
      <c r="L1301" s="5">
        <v>7.0000000000000007E-2</v>
      </c>
      <c r="M1301" s="6">
        <v>0</v>
      </c>
      <c r="N1301">
        <v>1302.6000000000001</v>
      </c>
      <c r="O1301">
        <v>1198</v>
      </c>
      <c r="P1301" t="s">
        <v>26</v>
      </c>
      <c r="Q1301" t="s">
        <v>34</v>
      </c>
      <c r="R1301">
        <v>1</v>
      </c>
      <c r="S1301">
        <v>3</v>
      </c>
      <c r="T1301" t="s">
        <v>28</v>
      </c>
      <c r="U1301">
        <v>3</v>
      </c>
      <c r="V1301">
        <v>2</v>
      </c>
      <c r="W1301" t="s">
        <v>41</v>
      </c>
      <c r="X1301">
        <v>4</v>
      </c>
      <c r="Y1301">
        <v>17</v>
      </c>
      <c r="Z1301">
        <v>3</v>
      </c>
      <c r="AA1301">
        <v>4</v>
      </c>
      <c r="AB1301">
        <v>12</v>
      </c>
      <c r="AC1301">
        <v>3</v>
      </c>
    </row>
    <row r="1302" spans="1:29" x14ac:dyDescent="0.35">
      <c r="A1302">
        <v>34</v>
      </c>
      <c r="B1302" t="s">
        <v>32</v>
      </c>
      <c r="C1302" t="s">
        <v>27</v>
      </c>
      <c r="D1302" s="4">
        <v>6799</v>
      </c>
      <c r="E1302">
        <v>10</v>
      </c>
      <c r="F1302">
        <v>3</v>
      </c>
      <c r="G1302">
        <v>3</v>
      </c>
      <c r="H1302" t="s">
        <v>32</v>
      </c>
      <c r="I1302">
        <v>2</v>
      </c>
      <c r="J1302" t="s">
        <v>35</v>
      </c>
      <c r="K1302" s="5">
        <v>0.08</v>
      </c>
      <c r="L1302" s="5">
        <v>7.0000000000000007E-2</v>
      </c>
      <c r="M1302" s="6">
        <v>0</v>
      </c>
      <c r="N1302">
        <v>1359.8000000000002</v>
      </c>
      <c r="O1302">
        <v>1625</v>
      </c>
      <c r="P1302" t="s">
        <v>26</v>
      </c>
      <c r="Q1302" t="s">
        <v>27</v>
      </c>
      <c r="R1302">
        <v>8</v>
      </c>
      <c r="S1302">
        <v>2</v>
      </c>
      <c r="T1302" t="s">
        <v>49</v>
      </c>
      <c r="U1302">
        <v>4</v>
      </c>
      <c r="V1302">
        <v>2</v>
      </c>
      <c r="W1302" t="s">
        <v>37</v>
      </c>
      <c r="X1302">
        <v>1</v>
      </c>
      <c r="Y1302">
        <v>21</v>
      </c>
      <c r="Z1302">
        <v>4</v>
      </c>
      <c r="AA1302">
        <v>3</v>
      </c>
      <c r="AB1302">
        <v>10</v>
      </c>
      <c r="AC1302">
        <v>8</v>
      </c>
    </row>
    <row r="1303" spans="1:29" x14ac:dyDescent="0.35">
      <c r="A1303">
        <v>58</v>
      </c>
      <c r="B1303" t="s">
        <v>32</v>
      </c>
      <c r="C1303" t="s">
        <v>62</v>
      </c>
      <c r="D1303" s="4">
        <v>16291</v>
      </c>
      <c r="E1303">
        <v>16</v>
      </c>
      <c r="F1303">
        <v>2</v>
      </c>
      <c r="G1303">
        <v>2</v>
      </c>
      <c r="H1303" t="s">
        <v>32</v>
      </c>
      <c r="I1303">
        <v>2</v>
      </c>
      <c r="J1303" t="s">
        <v>35</v>
      </c>
      <c r="K1303" s="5">
        <v>0.15</v>
      </c>
      <c r="L1303" s="5">
        <v>0.1</v>
      </c>
      <c r="M1303" s="6">
        <v>4.9999999999999989E-2</v>
      </c>
      <c r="N1303">
        <v>3258.2000000000003</v>
      </c>
      <c r="O1303">
        <v>4590</v>
      </c>
      <c r="P1303" t="s">
        <v>44</v>
      </c>
      <c r="Q1303" t="s">
        <v>27</v>
      </c>
      <c r="R1303">
        <v>2</v>
      </c>
      <c r="S1303">
        <v>3</v>
      </c>
      <c r="T1303" t="s">
        <v>40</v>
      </c>
      <c r="U1303">
        <v>3</v>
      </c>
      <c r="V1303">
        <v>4</v>
      </c>
      <c r="W1303" t="s">
        <v>41</v>
      </c>
      <c r="X1303">
        <v>4</v>
      </c>
      <c r="Y1303">
        <v>22</v>
      </c>
      <c r="Z1303">
        <v>4</v>
      </c>
      <c r="AA1303">
        <v>4</v>
      </c>
      <c r="AB1303">
        <v>37</v>
      </c>
      <c r="AC1303">
        <v>9</v>
      </c>
    </row>
    <row r="1304" spans="1:29" x14ac:dyDescent="0.35">
      <c r="A1304">
        <v>35</v>
      </c>
      <c r="B1304" t="s">
        <v>32</v>
      </c>
      <c r="C1304" t="s">
        <v>39</v>
      </c>
      <c r="D1304" s="4">
        <v>2705</v>
      </c>
      <c r="E1304">
        <v>5</v>
      </c>
      <c r="F1304">
        <v>3</v>
      </c>
      <c r="G1304">
        <v>4</v>
      </c>
      <c r="H1304" t="s">
        <v>32</v>
      </c>
      <c r="I1304">
        <v>2</v>
      </c>
      <c r="J1304" t="s">
        <v>35</v>
      </c>
      <c r="K1304" s="5">
        <v>0.09</v>
      </c>
      <c r="L1304" s="5">
        <v>0.09</v>
      </c>
      <c r="M1304" s="6">
        <v>0.06</v>
      </c>
      <c r="N1304">
        <v>541</v>
      </c>
      <c r="O1304">
        <v>1621</v>
      </c>
      <c r="P1304" t="s">
        <v>26</v>
      </c>
      <c r="Q1304" t="s">
        <v>34</v>
      </c>
      <c r="R1304">
        <v>23</v>
      </c>
      <c r="S1304">
        <v>4</v>
      </c>
      <c r="T1304" t="s">
        <v>40</v>
      </c>
      <c r="U1304">
        <v>1</v>
      </c>
      <c r="V1304">
        <v>1</v>
      </c>
      <c r="W1304" t="s">
        <v>37</v>
      </c>
      <c r="X1304">
        <v>0</v>
      </c>
      <c r="Y1304">
        <v>16</v>
      </c>
      <c r="Z1304">
        <v>3</v>
      </c>
      <c r="AA1304">
        <v>2</v>
      </c>
      <c r="AB1304">
        <v>6</v>
      </c>
      <c r="AC1304">
        <v>4</v>
      </c>
    </row>
    <row r="1305" spans="1:29" x14ac:dyDescent="0.35">
      <c r="A1305">
        <v>47</v>
      </c>
      <c r="B1305" t="s">
        <v>32</v>
      </c>
      <c r="C1305" t="s">
        <v>42</v>
      </c>
      <c r="D1305" s="4">
        <v>10333</v>
      </c>
      <c r="E1305">
        <v>22</v>
      </c>
      <c r="F1305">
        <v>2</v>
      </c>
      <c r="G1305">
        <v>3</v>
      </c>
      <c r="H1305" t="s">
        <v>25</v>
      </c>
      <c r="I1305">
        <v>3</v>
      </c>
      <c r="J1305" t="s">
        <v>29</v>
      </c>
      <c r="K1305" s="5">
        <v>0.08</v>
      </c>
      <c r="L1305" s="5">
        <v>0.1</v>
      </c>
      <c r="M1305" s="6">
        <v>-2.0000000000000004E-2</v>
      </c>
      <c r="N1305">
        <v>2066.6</v>
      </c>
      <c r="O1305">
        <v>4833</v>
      </c>
      <c r="P1305" t="s">
        <v>26</v>
      </c>
      <c r="Q1305" t="s">
        <v>34</v>
      </c>
      <c r="R1305">
        <v>4</v>
      </c>
      <c r="S1305">
        <v>3</v>
      </c>
      <c r="T1305" t="s">
        <v>28</v>
      </c>
      <c r="U1305">
        <v>2</v>
      </c>
      <c r="V1305">
        <v>3</v>
      </c>
      <c r="W1305" t="s">
        <v>41</v>
      </c>
      <c r="X1305">
        <v>8</v>
      </c>
      <c r="Y1305">
        <v>12</v>
      </c>
      <c r="Z1305">
        <v>3</v>
      </c>
      <c r="AA1305">
        <v>3</v>
      </c>
      <c r="AB1305">
        <v>28</v>
      </c>
      <c r="AC1305">
        <v>11</v>
      </c>
    </row>
    <row r="1306" spans="1:29" x14ac:dyDescent="0.35">
      <c r="A1306">
        <v>40</v>
      </c>
      <c r="B1306" t="s">
        <v>32</v>
      </c>
      <c r="C1306" t="s">
        <v>43</v>
      </c>
      <c r="D1306" s="4">
        <v>4448</v>
      </c>
      <c r="E1306">
        <v>7</v>
      </c>
      <c r="F1306">
        <v>1</v>
      </c>
      <c r="G1306">
        <v>3</v>
      </c>
      <c r="H1306" t="s">
        <v>32</v>
      </c>
      <c r="I1306">
        <v>2</v>
      </c>
      <c r="J1306" t="s">
        <v>29</v>
      </c>
      <c r="K1306" s="5">
        <v>0.15</v>
      </c>
      <c r="L1306" s="5">
        <v>0.11</v>
      </c>
      <c r="M1306" s="6">
        <v>0.05</v>
      </c>
      <c r="N1306">
        <v>889.6</v>
      </c>
      <c r="O1306">
        <v>1519</v>
      </c>
      <c r="P1306" t="s">
        <v>26</v>
      </c>
      <c r="Q1306" t="s">
        <v>34</v>
      </c>
      <c r="R1306">
        <v>12</v>
      </c>
      <c r="S1306">
        <v>3</v>
      </c>
      <c r="T1306" t="s">
        <v>28</v>
      </c>
      <c r="U1306">
        <v>3</v>
      </c>
      <c r="V1306">
        <v>2</v>
      </c>
      <c r="W1306" t="s">
        <v>41</v>
      </c>
      <c r="X1306">
        <v>2</v>
      </c>
      <c r="Y1306">
        <v>12</v>
      </c>
      <c r="Z1306">
        <v>3</v>
      </c>
      <c r="AA1306">
        <v>2</v>
      </c>
      <c r="AB1306">
        <v>15</v>
      </c>
      <c r="AC1306">
        <v>4</v>
      </c>
    </row>
    <row r="1307" spans="1:29" x14ac:dyDescent="0.35">
      <c r="A1307">
        <v>54</v>
      </c>
      <c r="B1307" t="s">
        <v>32</v>
      </c>
      <c r="C1307" t="s">
        <v>36</v>
      </c>
      <c r="D1307" s="4">
        <v>6854</v>
      </c>
      <c r="E1307">
        <v>7</v>
      </c>
      <c r="F1307">
        <v>4</v>
      </c>
      <c r="G1307">
        <v>2</v>
      </c>
      <c r="H1307" t="s">
        <v>32</v>
      </c>
      <c r="I1307">
        <v>4</v>
      </c>
      <c r="J1307" t="s">
        <v>29</v>
      </c>
      <c r="K1307" s="5">
        <v>0.15</v>
      </c>
      <c r="L1307" s="5">
        <v>0.11</v>
      </c>
      <c r="M1307" s="6">
        <v>-0.03</v>
      </c>
      <c r="N1307">
        <v>1370.8000000000002</v>
      </c>
      <c r="O1307">
        <v>4608</v>
      </c>
      <c r="P1307" t="s">
        <v>26</v>
      </c>
      <c r="Q1307" t="s">
        <v>34</v>
      </c>
      <c r="R1307">
        <v>7</v>
      </c>
      <c r="S1307">
        <v>4</v>
      </c>
      <c r="T1307" t="s">
        <v>40</v>
      </c>
      <c r="U1307">
        <v>3</v>
      </c>
      <c r="V1307">
        <v>2</v>
      </c>
      <c r="W1307" t="s">
        <v>37</v>
      </c>
      <c r="X1307">
        <v>4</v>
      </c>
      <c r="Y1307">
        <v>15</v>
      </c>
      <c r="Z1307">
        <v>3</v>
      </c>
      <c r="AA1307">
        <v>2</v>
      </c>
      <c r="AB1307">
        <v>14</v>
      </c>
      <c r="AC1307">
        <v>1</v>
      </c>
    </row>
    <row r="1308" spans="1:29" x14ac:dyDescent="0.35">
      <c r="A1308">
        <v>31</v>
      </c>
      <c r="B1308" t="s">
        <v>32</v>
      </c>
      <c r="C1308" t="s">
        <v>27</v>
      </c>
      <c r="D1308" s="4">
        <v>9637</v>
      </c>
      <c r="E1308">
        <v>3</v>
      </c>
      <c r="F1308">
        <v>1</v>
      </c>
      <c r="G1308">
        <v>3</v>
      </c>
      <c r="H1308" t="s">
        <v>32</v>
      </c>
      <c r="I1308">
        <v>1</v>
      </c>
      <c r="J1308" t="s">
        <v>29</v>
      </c>
      <c r="K1308" s="5">
        <v>0.11</v>
      </c>
      <c r="L1308" s="5">
        <v>0.1</v>
      </c>
      <c r="M1308" s="6">
        <v>0</v>
      </c>
      <c r="N1308">
        <v>1927.4</v>
      </c>
      <c r="O1308">
        <v>2220</v>
      </c>
      <c r="P1308" t="s">
        <v>33</v>
      </c>
      <c r="Q1308" t="s">
        <v>27</v>
      </c>
      <c r="R1308">
        <v>7</v>
      </c>
      <c r="S1308">
        <v>4</v>
      </c>
      <c r="T1308" t="s">
        <v>48</v>
      </c>
      <c r="U1308">
        <v>3</v>
      </c>
      <c r="V1308">
        <v>3</v>
      </c>
      <c r="W1308" t="s">
        <v>37</v>
      </c>
      <c r="X1308">
        <v>2</v>
      </c>
      <c r="Y1308">
        <v>14</v>
      </c>
      <c r="Z1308">
        <v>3</v>
      </c>
      <c r="AA1308">
        <v>4</v>
      </c>
      <c r="AB1308">
        <v>9</v>
      </c>
      <c r="AC1308">
        <v>2</v>
      </c>
    </row>
    <row r="1309" spans="1:29" x14ac:dyDescent="0.35">
      <c r="A1309">
        <v>28</v>
      </c>
      <c r="B1309" t="s">
        <v>32</v>
      </c>
      <c r="C1309" t="s">
        <v>36</v>
      </c>
      <c r="D1309" s="4">
        <v>3591</v>
      </c>
      <c r="E1309">
        <v>3</v>
      </c>
      <c r="F1309">
        <v>1</v>
      </c>
      <c r="G1309">
        <v>3</v>
      </c>
      <c r="H1309" t="s">
        <v>32</v>
      </c>
      <c r="I1309">
        <v>3</v>
      </c>
      <c r="J1309" t="s">
        <v>29</v>
      </c>
      <c r="K1309" s="5">
        <v>0.1</v>
      </c>
      <c r="L1309" s="5">
        <v>0.09</v>
      </c>
      <c r="M1309" s="6">
        <v>0.06</v>
      </c>
      <c r="N1309">
        <v>718.2</v>
      </c>
      <c r="O1309">
        <v>1434</v>
      </c>
      <c r="P1309" t="s">
        <v>26</v>
      </c>
      <c r="Q1309" t="s">
        <v>34</v>
      </c>
      <c r="R1309">
        <v>1</v>
      </c>
      <c r="S1309">
        <v>3</v>
      </c>
      <c r="T1309" t="s">
        <v>40</v>
      </c>
      <c r="U1309">
        <v>3</v>
      </c>
      <c r="V1309">
        <v>1</v>
      </c>
      <c r="W1309" t="s">
        <v>37</v>
      </c>
      <c r="X1309">
        <v>1</v>
      </c>
      <c r="Y1309">
        <v>25</v>
      </c>
      <c r="Z1309">
        <v>4</v>
      </c>
      <c r="AA1309">
        <v>3</v>
      </c>
      <c r="AB1309">
        <v>3</v>
      </c>
      <c r="AC1309">
        <v>2</v>
      </c>
    </row>
    <row r="1310" spans="1:29" x14ac:dyDescent="0.35">
      <c r="A1310">
        <v>38</v>
      </c>
      <c r="B1310" t="s">
        <v>32</v>
      </c>
      <c r="C1310" t="s">
        <v>46</v>
      </c>
      <c r="D1310" s="4">
        <v>5405</v>
      </c>
      <c r="E1310">
        <v>4</v>
      </c>
      <c r="F1310">
        <v>4</v>
      </c>
      <c r="G1310">
        <v>2</v>
      </c>
      <c r="H1310" t="s">
        <v>25</v>
      </c>
      <c r="I1310">
        <v>2</v>
      </c>
      <c r="J1310" t="s">
        <v>29</v>
      </c>
      <c r="K1310" s="5">
        <v>0.13</v>
      </c>
      <c r="L1310" s="5">
        <v>0.1</v>
      </c>
      <c r="M1310" s="6">
        <v>9.999999999999995E-3</v>
      </c>
      <c r="N1310">
        <v>1081</v>
      </c>
      <c r="O1310">
        <v>865</v>
      </c>
      <c r="P1310" t="s">
        <v>26</v>
      </c>
      <c r="Q1310" t="s">
        <v>27</v>
      </c>
      <c r="R1310">
        <v>2</v>
      </c>
      <c r="S1310">
        <v>4</v>
      </c>
      <c r="T1310" t="s">
        <v>48</v>
      </c>
      <c r="U1310">
        <v>1</v>
      </c>
      <c r="V1310">
        <v>2</v>
      </c>
      <c r="W1310" t="s">
        <v>37</v>
      </c>
      <c r="X1310">
        <v>2</v>
      </c>
      <c r="Y1310">
        <v>20</v>
      </c>
      <c r="Z1310">
        <v>4</v>
      </c>
      <c r="AA1310">
        <v>1</v>
      </c>
      <c r="AB1310">
        <v>20</v>
      </c>
      <c r="AC1310">
        <v>2</v>
      </c>
    </row>
    <row r="1311" spans="1:29" x14ac:dyDescent="0.35">
      <c r="A1311">
        <v>26</v>
      </c>
      <c r="B1311" t="s">
        <v>32</v>
      </c>
      <c r="C1311" t="s">
        <v>27</v>
      </c>
      <c r="D1311" s="4">
        <v>4684</v>
      </c>
      <c r="E1311">
        <v>5</v>
      </c>
      <c r="F1311">
        <v>4</v>
      </c>
      <c r="G1311">
        <v>3</v>
      </c>
      <c r="H1311" t="s">
        <v>32</v>
      </c>
      <c r="I1311">
        <v>3</v>
      </c>
      <c r="J1311" t="s">
        <v>35</v>
      </c>
      <c r="K1311" s="5">
        <v>0.08</v>
      </c>
      <c r="L1311" s="5">
        <v>0.11</v>
      </c>
      <c r="M1311" s="6">
        <v>0.06</v>
      </c>
      <c r="N1311">
        <v>936.80000000000007</v>
      </c>
      <c r="O1311">
        <v>2830</v>
      </c>
      <c r="P1311" t="s">
        <v>26</v>
      </c>
      <c r="Q1311" t="s">
        <v>27</v>
      </c>
      <c r="R1311">
        <v>10</v>
      </c>
      <c r="S1311">
        <v>3</v>
      </c>
      <c r="T1311" t="s">
        <v>40</v>
      </c>
      <c r="U1311">
        <v>3</v>
      </c>
      <c r="V1311">
        <v>2</v>
      </c>
      <c r="W1311" t="s">
        <v>31</v>
      </c>
      <c r="X1311">
        <v>1</v>
      </c>
      <c r="Y1311">
        <v>13</v>
      </c>
      <c r="Z1311">
        <v>3</v>
      </c>
      <c r="AA1311">
        <v>1</v>
      </c>
      <c r="AB1311">
        <v>5</v>
      </c>
      <c r="AC1311">
        <v>3</v>
      </c>
    </row>
    <row r="1312" spans="1:29" x14ac:dyDescent="0.35">
      <c r="A1312">
        <v>58</v>
      </c>
      <c r="B1312" t="s">
        <v>32</v>
      </c>
      <c r="C1312" t="s">
        <v>63</v>
      </c>
      <c r="D1312" s="4">
        <v>15787</v>
      </c>
      <c r="E1312">
        <v>2</v>
      </c>
      <c r="F1312">
        <v>3</v>
      </c>
      <c r="G1312">
        <v>3</v>
      </c>
      <c r="H1312" t="s">
        <v>25</v>
      </c>
      <c r="I1312">
        <v>1</v>
      </c>
      <c r="J1312" t="s">
        <v>35</v>
      </c>
      <c r="K1312" s="5">
        <v>0.12</v>
      </c>
      <c r="L1312" s="5">
        <v>0.08</v>
      </c>
      <c r="M1312" s="6">
        <v>0.03</v>
      </c>
      <c r="N1312">
        <v>3157.4</v>
      </c>
      <c r="O1312">
        <v>1872</v>
      </c>
      <c r="P1312" t="s">
        <v>33</v>
      </c>
      <c r="Q1312" t="s">
        <v>34</v>
      </c>
      <c r="R1312">
        <v>15</v>
      </c>
      <c r="S1312">
        <v>4</v>
      </c>
      <c r="T1312" t="s">
        <v>28</v>
      </c>
      <c r="U1312">
        <v>3</v>
      </c>
      <c r="V1312">
        <v>4</v>
      </c>
      <c r="W1312" t="s">
        <v>37</v>
      </c>
      <c r="X1312">
        <v>2</v>
      </c>
      <c r="Y1312">
        <v>14</v>
      </c>
      <c r="Z1312">
        <v>3</v>
      </c>
      <c r="AA1312">
        <v>2</v>
      </c>
      <c r="AB1312">
        <v>23</v>
      </c>
      <c r="AC1312">
        <v>2</v>
      </c>
    </row>
    <row r="1313" spans="1:29" x14ac:dyDescent="0.35">
      <c r="A1313">
        <v>18</v>
      </c>
      <c r="B1313" t="s">
        <v>32</v>
      </c>
      <c r="C1313" t="s">
        <v>36</v>
      </c>
      <c r="D1313" s="4">
        <v>1514</v>
      </c>
      <c r="E1313">
        <v>0</v>
      </c>
      <c r="F1313">
        <v>3</v>
      </c>
      <c r="G1313">
        <v>1</v>
      </c>
      <c r="H1313" t="s">
        <v>32</v>
      </c>
      <c r="I1313">
        <v>2</v>
      </c>
      <c r="J1313" t="s">
        <v>29</v>
      </c>
      <c r="K1313" s="5">
        <v>0.15</v>
      </c>
      <c r="L1313" s="5">
        <v>0.1</v>
      </c>
      <c r="M1313" s="6">
        <v>0.03</v>
      </c>
      <c r="N1313">
        <v>302.8</v>
      </c>
      <c r="O1313">
        <v>1972</v>
      </c>
      <c r="P1313" t="s">
        <v>44</v>
      </c>
      <c r="Q1313" t="s">
        <v>34</v>
      </c>
      <c r="R1313">
        <v>14</v>
      </c>
      <c r="S1313">
        <v>3</v>
      </c>
      <c r="T1313" t="s">
        <v>40</v>
      </c>
      <c r="U1313">
        <v>3</v>
      </c>
      <c r="V1313">
        <v>1</v>
      </c>
      <c r="W1313" t="s">
        <v>31</v>
      </c>
      <c r="X1313">
        <v>1</v>
      </c>
      <c r="Y1313">
        <v>16</v>
      </c>
      <c r="Z1313">
        <v>3</v>
      </c>
      <c r="AA1313">
        <v>3</v>
      </c>
      <c r="AB1313">
        <v>0</v>
      </c>
      <c r="AC1313">
        <v>0</v>
      </c>
    </row>
    <row r="1314" spans="1:29" x14ac:dyDescent="0.35">
      <c r="A1314">
        <v>31</v>
      </c>
      <c r="B1314" t="s">
        <v>25</v>
      </c>
      <c r="C1314" t="s">
        <v>50</v>
      </c>
      <c r="D1314" s="4">
        <v>2956</v>
      </c>
      <c r="E1314">
        <v>1</v>
      </c>
      <c r="F1314">
        <v>1</v>
      </c>
      <c r="G1314">
        <v>3</v>
      </c>
      <c r="H1314" t="s">
        <v>32</v>
      </c>
      <c r="I1314">
        <v>4</v>
      </c>
      <c r="J1314" t="s">
        <v>35</v>
      </c>
      <c r="K1314" s="5">
        <v>0.09</v>
      </c>
      <c r="L1314" s="5">
        <v>7.0000000000000007E-2</v>
      </c>
      <c r="M1314" s="6">
        <v>1.999999999999999E-2</v>
      </c>
      <c r="N1314">
        <v>591.20000000000005</v>
      </c>
      <c r="O1314">
        <v>2694</v>
      </c>
      <c r="P1314" t="s">
        <v>26</v>
      </c>
      <c r="Q1314" t="s">
        <v>50</v>
      </c>
      <c r="R1314">
        <v>18</v>
      </c>
      <c r="S1314">
        <v>5</v>
      </c>
      <c r="T1314" t="s">
        <v>50</v>
      </c>
      <c r="U1314">
        <v>4</v>
      </c>
      <c r="V1314">
        <v>1</v>
      </c>
      <c r="W1314" t="s">
        <v>37</v>
      </c>
      <c r="X1314">
        <v>0</v>
      </c>
      <c r="Y1314">
        <v>17</v>
      </c>
      <c r="Z1314">
        <v>3</v>
      </c>
      <c r="AA1314">
        <v>3</v>
      </c>
      <c r="AB1314">
        <v>2</v>
      </c>
      <c r="AC1314">
        <v>0</v>
      </c>
    </row>
    <row r="1315" spans="1:29" x14ac:dyDescent="0.35">
      <c r="A1315">
        <v>29</v>
      </c>
      <c r="B1315" t="s">
        <v>25</v>
      </c>
      <c r="C1315" t="s">
        <v>50</v>
      </c>
      <c r="D1315" s="4">
        <v>2335</v>
      </c>
      <c r="E1315">
        <v>2</v>
      </c>
      <c r="F1315">
        <v>1</v>
      </c>
      <c r="G1315">
        <v>3</v>
      </c>
      <c r="H1315" t="s">
        <v>25</v>
      </c>
      <c r="I1315">
        <v>1</v>
      </c>
      <c r="J1315" t="s">
        <v>35</v>
      </c>
      <c r="K1315" s="5">
        <v>0.14000000000000001</v>
      </c>
      <c r="L1315" s="5">
        <v>0.11</v>
      </c>
      <c r="M1315" s="6">
        <v>-9.999999999999995E-3</v>
      </c>
      <c r="N1315">
        <v>467</v>
      </c>
      <c r="O1315">
        <v>2348</v>
      </c>
      <c r="P1315" t="s">
        <v>26</v>
      </c>
      <c r="Q1315" t="s">
        <v>50</v>
      </c>
      <c r="R1315">
        <v>13</v>
      </c>
      <c r="S1315">
        <v>3</v>
      </c>
      <c r="T1315" t="s">
        <v>50</v>
      </c>
      <c r="U1315">
        <v>2</v>
      </c>
      <c r="V1315">
        <v>1</v>
      </c>
      <c r="W1315" t="s">
        <v>41</v>
      </c>
      <c r="X1315">
        <v>4</v>
      </c>
      <c r="Y1315">
        <v>15</v>
      </c>
      <c r="Z1315">
        <v>3</v>
      </c>
      <c r="AA1315">
        <v>4</v>
      </c>
      <c r="AB1315">
        <v>4</v>
      </c>
      <c r="AC1315">
        <v>2</v>
      </c>
    </row>
    <row r="1316" spans="1:29" x14ac:dyDescent="0.35">
      <c r="A1316">
        <v>45</v>
      </c>
      <c r="B1316" t="s">
        <v>32</v>
      </c>
      <c r="C1316" t="s">
        <v>27</v>
      </c>
      <c r="D1316" s="4">
        <v>5154</v>
      </c>
      <c r="E1316">
        <v>8</v>
      </c>
      <c r="F1316">
        <v>3</v>
      </c>
      <c r="G1316">
        <v>4</v>
      </c>
      <c r="H1316" t="s">
        <v>32</v>
      </c>
      <c r="I1316">
        <v>3</v>
      </c>
      <c r="J1316" t="s">
        <v>29</v>
      </c>
      <c r="K1316" s="5">
        <v>0.1</v>
      </c>
      <c r="L1316" s="5">
        <v>0.11</v>
      </c>
      <c r="M1316" s="6">
        <v>6.9999999999999993E-2</v>
      </c>
      <c r="N1316">
        <v>1030.8</v>
      </c>
      <c r="O1316">
        <v>2933</v>
      </c>
      <c r="P1316" t="s">
        <v>44</v>
      </c>
      <c r="Q1316" t="s">
        <v>27</v>
      </c>
      <c r="R1316">
        <v>2</v>
      </c>
      <c r="S1316">
        <v>4</v>
      </c>
      <c r="T1316" t="s">
        <v>28</v>
      </c>
      <c r="U1316">
        <v>3</v>
      </c>
      <c r="V1316">
        <v>2</v>
      </c>
      <c r="W1316" t="s">
        <v>37</v>
      </c>
      <c r="X1316">
        <v>4</v>
      </c>
      <c r="Y1316">
        <v>22</v>
      </c>
      <c r="Z1316">
        <v>4</v>
      </c>
      <c r="AA1316">
        <v>2</v>
      </c>
      <c r="AB1316">
        <v>10</v>
      </c>
      <c r="AC1316">
        <v>7</v>
      </c>
    </row>
    <row r="1317" spans="1:29" x14ac:dyDescent="0.35">
      <c r="A1317">
        <v>36</v>
      </c>
      <c r="B1317" t="s">
        <v>32</v>
      </c>
      <c r="C1317" t="s">
        <v>36</v>
      </c>
      <c r="D1317" s="4">
        <v>6962</v>
      </c>
      <c r="E1317">
        <v>1</v>
      </c>
      <c r="F1317">
        <v>2</v>
      </c>
      <c r="G1317">
        <v>3</v>
      </c>
      <c r="H1317" t="s">
        <v>25</v>
      </c>
      <c r="I1317">
        <v>4</v>
      </c>
      <c r="J1317" t="s">
        <v>29</v>
      </c>
      <c r="K1317" s="5">
        <v>0.12</v>
      </c>
      <c r="L1317" s="5">
        <v>0.11</v>
      </c>
      <c r="M1317" s="6">
        <v>0</v>
      </c>
      <c r="N1317">
        <v>1392.4</v>
      </c>
      <c r="O1317">
        <v>3284</v>
      </c>
      <c r="P1317" t="s">
        <v>26</v>
      </c>
      <c r="Q1317" t="s">
        <v>34</v>
      </c>
      <c r="R1317">
        <v>2</v>
      </c>
      <c r="S1317">
        <v>4</v>
      </c>
      <c r="T1317" t="s">
        <v>38</v>
      </c>
      <c r="U1317">
        <v>3</v>
      </c>
      <c r="V1317">
        <v>2</v>
      </c>
      <c r="W1317" t="s">
        <v>37</v>
      </c>
      <c r="X1317">
        <v>4</v>
      </c>
      <c r="Y1317">
        <v>22</v>
      </c>
      <c r="Z1317">
        <v>4</v>
      </c>
      <c r="AA1317">
        <v>4</v>
      </c>
      <c r="AB1317">
        <v>15</v>
      </c>
      <c r="AC1317">
        <v>0</v>
      </c>
    </row>
    <row r="1318" spans="1:29" x14ac:dyDescent="0.35">
      <c r="A1318">
        <v>43</v>
      </c>
      <c r="B1318" t="s">
        <v>32</v>
      </c>
      <c r="C1318" t="s">
        <v>27</v>
      </c>
      <c r="D1318" s="4">
        <v>5675</v>
      </c>
      <c r="E1318">
        <v>7</v>
      </c>
      <c r="F1318">
        <v>4</v>
      </c>
      <c r="G1318">
        <v>3</v>
      </c>
      <c r="H1318" t="s">
        <v>32</v>
      </c>
      <c r="I1318">
        <v>1</v>
      </c>
      <c r="J1318" t="s">
        <v>35</v>
      </c>
      <c r="K1318" s="5">
        <v>0.11</v>
      </c>
      <c r="L1318" s="5">
        <v>0.08</v>
      </c>
      <c r="M1318" s="6">
        <v>3.9999999999999994E-2</v>
      </c>
      <c r="N1318">
        <v>1135</v>
      </c>
      <c r="O1318">
        <v>3740</v>
      </c>
      <c r="P1318" t="s">
        <v>33</v>
      </c>
      <c r="Q1318" t="s">
        <v>27</v>
      </c>
      <c r="R1318">
        <v>2</v>
      </c>
      <c r="S1318">
        <v>4</v>
      </c>
      <c r="T1318" t="s">
        <v>28</v>
      </c>
      <c r="U1318">
        <v>3</v>
      </c>
      <c r="V1318">
        <v>2</v>
      </c>
      <c r="W1318" t="s">
        <v>37</v>
      </c>
      <c r="X1318">
        <v>1</v>
      </c>
      <c r="Y1318">
        <v>20</v>
      </c>
      <c r="Z1318">
        <v>4</v>
      </c>
      <c r="AA1318">
        <v>3</v>
      </c>
      <c r="AB1318">
        <v>7</v>
      </c>
      <c r="AC1318">
        <v>7</v>
      </c>
    </row>
    <row r="1319" spans="1:29" x14ac:dyDescent="0.35">
      <c r="A1319">
        <v>27</v>
      </c>
      <c r="B1319" t="s">
        <v>32</v>
      </c>
      <c r="C1319" t="s">
        <v>39</v>
      </c>
      <c r="D1319" s="4">
        <v>2379</v>
      </c>
      <c r="E1319">
        <v>5</v>
      </c>
      <c r="F1319">
        <v>4</v>
      </c>
      <c r="G1319">
        <v>2</v>
      </c>
      <c r="H1319" t="s">
        <v>25</v>
      </c>
      <c r="I1319">
        <v>4</v>
      </c>
      <c r="J1319" t="s">
        <v>29</v>
      </c>
      <c r="K1319" s="5">
        <v>0.08</v>
      </c>
      <c r="L1319" s="5">
        <v>0.08</v>
      </c>
      <c r="M1319" s="6">
        <v>3.0000000000000013E-2</v>
      </c>
      <c r="N1319">
        <v>475.8</v>
      </c>
      <c r="O1319">
        <v>1662</v>
      </c>
      <c r="P1319" t="s">
        <v>33</v>
      </c>
      <c r="Q1319" t="s">
        <v>34</v>
      </c>
      <c r="R1319">
        <v>5</v>
      </c>
      <c r="S1319">
        <v>2</v>
      </c>
      <c r="T1319" t="s">
        <v>28</v>
      </c>
      <c r="U1319">
        <v>3</v>
      </c>
      <c r="V1319">
        <v>1</v>
      </c>
      <c r="W1319" t="s">
        <v>31</v>
      </c>
      <c r="X1319">
        <v>0</v>
      </c>
      <c r="Y1319">
        <v>14</v>
      </c>
      <c r="Z1319">
        <v>3</v>
      </c>
      <c r="AA1319">
        <v>3</v>
      </c>
      <c r="AB1319">
        <v>6</v>
      </c>
      <c r="AC1319">
        <v>4</v>
      </c>
    </row>
    <row r="1320" spans="1:29" x14ac:dyDescent="0.35">
      <c r="A1320">
        <v>29</v>
      </c>
      <c r="B1320" t="s">
        <v>32</v>
      </c>
      <c r="C1320" t="s">
        <v>39</v>
      </c>
      <c r="D1320" s="4">
        <v>3812</v>
      </c>
      <c r="E1320">
        <v>11</v>
      </c>
      <c r="F1320">
        <v>4</v>
      </c>
      <c r="G1320">
        <v>4</v>
      </c>
      <c r="H1320" t="s">
        <v>32</v>
      </c>
      <c r="I1320">
        <v>4</v>
      </c>
      <c r="J1320" t="s">
        <v>35</v>
      </c>
      <c r="K1320" s="5">
        <v>0.09</v>
      </c>
      <c r="L1320" s="5">
        <v>0.11</v>
      </c>
      <c r="M1320" s="6">
        <v>0.06</v>
      </c>
      <c r="N1320">
        <v>762.40000000000009</v>
      </c>
      <c r="O1320">
        <v>2178</v>
      </c>
      <c r="P1320" t="s">
        <v>33</v>
      </c>
      <c r="Q1320" t="s">
        <v>34</v>
      </c>
      <c r="R1320">
        <v>20</v>
      </c>
      <c r="S1320">
        <v>1</v>
      </c>
      <c r="T1320" t="s">
        <v>40</v>
      </c>
      <c r="U1320">
        <v>3</v>
      </c>
      <c r="V1320">
        <v>1</v>
      </c>
      <c r="W1320" t="s">
        <v>37</v>
      </c>
      <c r="X1320">
        <v>1</v>
      </c>
      <c r="Y1320">
        <v>13</v>
      </c>
      <c r="Z1320">
        <v>3</v>
      </c>
      <c r="AA1320">
        <v>2</v>
      </c>
      <c r="AB1320">
        <v>11</v>
      </c>
      <c r="AC1320">
        <v>8</v>
      </c>
    </row>
    <row r="1321" spans="1:29" x14ac:dyDescent="0.35">
      <c r="A1321">
        <v>32</v>
      </c>
      <c r="B1321" t="s">
        <v>32</v>
      </c>
      <c r="C1321" t="s">
        <v>27</v>
      </c>
      <c r="D1321" s="4">
        <v>4648</v>
      </c>
      <c r="E1321">
        <v>0</v>
      </c>
      <c r="F1321">
        <v>4</v>
      </c>
      <c r="G1321">
        <v>4</v>
      </c>
      <c r="H1321" t="s">
        <v>32</v>
      </c>
      <c r="I1321">
        <v>4</v>
      </c>
      <c r="J1321" t="s">
        <v>35</v>
      </c>
      <c r="K1321" s="5">
        <v>0.09</v>
      </c>
      <c r="L1321" s="5">
        <v>0.08</v>
      </c>
      <c r="M1321" s="6">
        <v>7.0000000000000007E-2</v>
      </c>
      <c r="N1321">
        <v>929.6</v>
      </c>
      <c r="O1321">
        <v>1461</v>
      </c>
      <c r="P1321" t="s">
        <v>33</v>
      </c>
      <c r="Q1321" t="s">
        <v>27</v>
      </c>
      <c r="R1321">
        <v>10</v>
      </c>
      <c r="S1321">
        <v>4</v>
      </c>
      <c r="T1321" t="s">
        <v>48</v>
      </c>
      <c r="U1321">
        <v>3</v>
      </c>
      <c r="V1321">
        <v>2</v>
      </c>
      <c r="W1321" t="s">
        <v>31</v>
      </c>
      <c r="X1321">
        <v>8</v>
      </c>
      <c r="Y1321">
        <v>13</v>
      </c>
      <c r="Z1321">
        <v>3</v>
      </c>
      <c r="AA1321">
        <v>3</v>
      </c>
      <c r="AB1321">
        <v>4</v>
      </c>
      <c r="AC1321">
        <v>0</v>
      </c>
    </row>
    <row r="1322" spans="1:29" x14ac:dyDescent="0.35">
      <c r="A1322">
        <v>42</v>
      </c>
      <c r="B1322" t="s">
        <v>32</v>
      </c>
      <c r="C1322" t="s">
        <v>36</v>
      </c>
      <c r="D1322" s="4">
        <v>2936</v>
      </c>
      <c r="E1322">
        <v>6</v>
      </c>
      <c r="F1322">
        <v>3</v>
      </c>
      <c r="G1322">
        <v>2</v>
      </c>
      <c r="H1322" t="s">
        <v>32</v>
      </c>
      <c r="I1322">
        <v>3</v>
      </c>
      <c r="J1322" t="s">
        <v>35</v>
      </c>
      <c r="K1322" s="5">
        <v>0.15</v>
      </c>
      <c r="L1322" s="5">
        <v>0.09</v>
      </c>
      <c r="M1322" s="6">
        <v>3.0000000000000013E-2</v>
      </c>
      <c r="N1322">
        <v>587.20000000000005</v>
      </c>
      <c r="O1322">
        <v>3543</v>
      </c>
      <c r="P1322" t="s">
        <v>44</v>
      </c>
      <c r="Q1322" t="s">
        <v>34</v>
      </c>
      <c r="R1322">
        <v>10</v>
      </c>
      <c r="S1322">
        <v>4</v>
      </c>
      <c r="T1322" t="s">
        <v>49</v>
      </c>
      <c r="U1322">
        <v>3</v>
      </c>
      <c r="V1322">
        <v>1</v>
      </c>
      <c r="W1322" t="s">
        <v>37</v>
      </c>
      <c r="X1322">
        <v>3</v>
      </c>
      <c r="Y1322">
        <v>22</v>
      </c>
      <c r="Z1322">
        <v>4</v>
      </c>
      <c r="AA1322">
        <v>2</v>
      </c>
      <c r="AB1322">
        <v>10</v>
      </c>
      <c r="AC1322">
        <v>3</v>
      </c>
    </row>
    <row r="1323" spans="1:29" x14ac:dyDescent="0.35">
      <c r="A1323">
        <v>47</v>
      </c>
      <c r="B1323" t="s">
        <v>32</v>
      </c>
      <c r="C1323" t="s">
        <v>39</v>
      </c>
      <c r="D1323" s="4">
        <v>2105</v>
      </c>
      <c r="E1323">
        <v>2</v>
      </c>
      <c r="F1323">
        <v>3</v>
      </c>
      <c r="G1323">
        <v>3</v>
      </c>
      <c r="H1323" t="s">
        <v>32</v>
      </c>
      <c r="I1323">
        <v>2</v>
      </c>
      <c r="J1323" t="s">
        <v>29</v>
      </c>
      <c r="K1323" s="5">
        <v>0.12</v>
      </c>
      <c r="L1323" s="5">
        <v>0.09</v>
      </c>
      <c r="M1323" s="6">
        <v>9.999999999999995E-3</v>
      </c>
      <c r="N1323">
        <v>421</v>
      </c>
      <c r="O1323">
        <v>4832</v>
      </c>
      <c r="P1323" t="s">
        <v>26</v>
      </c>
      <c r="Q1323" t="s">
        <v>34</v>
      </c>
      <c r="R1323">
        <v>9</v>
      </c>
      <c r="S1323">
        <v>4</v>
      </c>
      <c r="T1323" t="s">
        <v>28</v>
      </c>
      <c r="U1323">
        <v>3</v>
      </c>
      <c r="V1323">
        <v>1</v>
      </c>
      <c r="W1323" t="s">
        <v>31</v>
      </c>
      <c r="X1323">
        <v>4</v>
      </c>
      <c r="Y1323">
        <v>12</v>
      </c>
      <c r="Z1323">
        <v>3</v>
      </c>
      <c r="AA1323">
        <v>3</v>
      </c>
      <c r="AB1323">
        <v>7</v>
      </c>
      <c r="AC1323">
        <v>2</v>
      </c>
    </row>
    <row r="1324" spans="1:29" x14ac:dyDescent="0.35">
      <c r="A1324">
        <v>46</v>
      </c>
      <c r="B1324" t="s">
        <v>32</v>
      </c>
      <c r="C1324" t="s">
        <v>42</v>
      </c>
      <c r="D1324" s="4">
        <v>8578</v>
      </c>
      <c r="E1324">
        <v>9</v>
      </c>
      <c r="F1324">
        <v>4</v>
      </c>
      <c r="G1324">
        <v>2</v>
      </c>
      <c r="H1324" t="s">
        <v>32</v>
      </c>
      <c r="I1324">
        <v>4</v>
      </c>
      <c r="J1324" t="s">
        <v>35</v>
      </c>
      <c r="K1324" s="5">
        <v>0.09</v>
      </c>
      <c r="L1324" s="5">
        <v>7.0000000000000007E-2</v>
      </c>
      <c r="M1324" s="6">
        <v>-1.0000000000000009E-2</v>
      </c>
      <c r="N1324">
        <v>1715.6000000000001</v>
      </c>
      <c r="O1324">
        <v>3162</v>
      </c>
      <c r="P1324" t="s">
        <v>26</v>
      </c>
      <c r="Q1324" t="s">
        <v>34</v>
      </c>
      <c r="R1324">
        <v>2</v>
      </c>
      <c r="S1324">
        <v>2</v>
      </c>
      <c r="T1324" t="s">
        <v>28</v>
      </c>
      <c r="U1324">
        <v>3</v>
      </c>
      <c r="V1324">
        <v>3</v>
      </c>
      <c r="W1324" t="s">
        <v>41</v>
      </c>
      <c r="X1324">
        <v>3</v>
      </c>
      <c r="Y1324">
        <v>14</v>
      </c>
      <c r="Z1324">
        <v>3</v>
      </c>
      <c r="AA1324">
        <v>3</v>
      </c>
      <c r="AB1324">
        <v>12</v>
      </c>
      <c r="AC1324">
        <v>8</v>
      </c>
    </row>
    <row r="1325" spans="1:29" x14ac:dyDescent="0.35">
      <c r="A1325">
        <v>28</v>
      </c>
      <c r="B1325" t="s">
        <v>32</v>
      </c>
      <c r="C1325" t="s">
        <v>50</v>
      </c>
      <c r="D1325" s="4">
        <v>2706</v>
      </c>
      <c r="E1325">
        <v>3</v>
      </c>
      <c r="F1325">
        <v>4</v>
      </c>
      <c r="G1325">
        <v>3</v>
      </c>
      <c r="H1325" t="s">
        <v>32</v>
      </c>
      <c r="I1325">
        <v>3</v>
      </c>
      <c r="J1325" t="s">
        <v>35</v>
      </c>
      <c r="K1325" s="5">
        <v>0.09</v>
      </c>
      <c r="L1325" s="5">
        <v>0.09</v>
      </c>
      <c r="M1325" s="6">
        <v>3.9999999999999994E-2</v>
      </c>
      <c r="N1325">
        <v>541.20000000000005</v>
      </c>
      <c r="O1325">
        <v>4669</v>
      </c>
      <c r="P1325" t="s">
        <v>44</v>
      </c>
      <c r="Q1325" t="s">
        <v>50</v>
      </c>
      <c r="R1325">
        <v>1</v>
      </c>
      <c r="S1325">
        <v>2</v>
      </c>
      <c r="T1325" t="s">
        <v>28</v>
      </c>
      <c r="U1325">
        <v>3</v>
      </c>
      <c r="V1325">
        <v>1</v>
      </c>
      <c r="W1325" t="s">
        <v>41</v>
      </c>
      <c r="X1325">
        <v>1</v>
      </c>
      <c r="Y1325">
        <v>15</v>
      </c>
      <c r="Z1325">
        <v>3</v>
      </c>
      <c r="AA1325">
        <v>2</v>
      </c>
      <c r="AB1325">
        <v>3</v>
      </c>
      <c r="AC1325">
        <v>2</v>
      </c>
    </row>
    <row r="1326" spans="1:29" x14ac:dyDescent="0.35">
      <c r="A1326">
        <v>29</v>
      </c>
      <c r="B1326" t="s">
        <v>32</v>
      </c>
      <c r="C1326" t="s">
        <v>43</v>
      </c>
      <c r="D1326" s="4">
        <v>6384</v>
      </c>
      <c r="E1326">
        <v>7</v>
      </c>
      <c r="F1326">
        <v>3</v>
      </c>
      <c r="G1326">
        <v>3</v>
      </c>
      <c r="H1326" t="s">
        <v>32</v>
      </c>
      <c r="I1326">
        <v>4</v>
      </c>
      <c r="J1326" t="s">
        <v>35</v>
      </c>
      <c r="K1326" s="5">
        <v>0.12</v>
      </c>
      <c r="L1326" s="5">
        <v>7.0000000000000007E-2</v>
      </c>
      <c r="M1326" s="6">
        <v>9.999999999999995E-3</v>
      </c>
      <c r="N1326">
        <v>1276.8000000000002</v>
      </c>
      <c r="O1326">
        <v>2723</v>
      </c>
      <c r="P1326" t="s">
        <v>26</v>
      </c>
      <c r="Q1326" t="s">
        <v>34</v>
      </c>
      <c r="R1326">
        <v>29</v>
      </c>
      <c r="S1326">
        <v>1</v>
      </c>
      <c r="T1326" t="s">
        <v>28</v>
      </c>
      <c r="U1326">
        <v>1</v>
      </c>
      <c r="V1326">
        <v>2</v>
      </c>
      <c r="W1326" t="s">
        <v>41</v>
      </c>
      <c r="X1326">
        <v>8</v>
      </c>
      <c r="Y1326">
        <v>17</v>
      </c>
      <c r="Z1326">
        <v>3</v>
      </c>
      <c r="AA1326">
        <v>4</v>
      </c>
      <c r="AB1326">
        <v>11</v>
      </c>
      <c r="AC1326">
        <v>0</v>
      </c>
    </row>
    <row r="1327" spans="1:29" x14ac:dyDescent="0.35">
      <c r="A1327">
        <v>42</v>
      </c>
      <c r="B1327" t="s">
        <v>32</v>
      </c>
      <c r="C1327" t="s">
        <v>39</v>
      </c>
      <c r="D1327" s="4">
        <v>3968</v>
      </c>
      <c r="E1327">
        <v>0</v>
      </c>
      <c r="F1327">
        <v>3</v>
      </c>
      <c r="G1327">
        <v>3</v>
      </c>
      <c r="H1327" t="s">
        <v>32</v>
      </c>
      <c r="I1327">
        <v>4</v>
      </c>
      <c r="J1327" t="s">
        <v>35</v>
      </c>
      <c r="K1327" s="5">
        <v>0.11</v>
      </c>
      <c r="L1327" s="5">
        <v>0.09</v>
      </c>
      <c r="M1327" s="6">
        <v>0</v>
      </c>
      <c r="N1327">
        <v>793.6</v>
      </c>
      <c r="O1327">
        <v>4300</v>
      </c>
      <c r="P1327" t="s">
        <v>26</v>
      </c>
      <c r="Q1327" t="s">
        <v>34</v>
      </c>
      <c r="R1327">
        <v>8</v>
      </c>
      <c r="S1327">
        <v>3</v>
      </c>
      <c r="T1327" t="s">
        <v>28</v>
      </c>
      <c r="U1327">
        <v>3</v>
      </c>
      <c r="V1327">
        <v>1</v>
      </c>
      <c r="W1327" t="s">
        <v>31</v>
      </c>
      <c r="X1327">
        <v>4</v>
      </c>
      <c r="Y1327">
        <v>13</v>
      </c>
      <c r="Z1327">
        <v>3</v>
      </c>
      <c r="AA1327">
        <v>4</v>
      </c>
      <c r="AB1327">
        <v>8</v>
      </c>
      <c r="AC1327">
        <v>0</v>
      </c>
    </row>
    <row r="1328" spans="1:29" x14ac:dyDescent="0.35">
      <c r="A1328">
        <v>32</v>
      </c>
      <c r="B1328" t="s">
        <v>25</v>
      </c>
      <c r="C1328" t="s">
        <v>27</v>
      </c>
      <c r="D1328" s="4">
        <v>9907</v>
      </c>
      <c r="E1328">
        <v>2</v>
      </c>
      <c r="F1328">
        <v>2</v>
      </c>
      <c r="G1328">
        <v>2</v>
      </c>
      <c r="H1328" t="s">
        <v>25</v>
      </c>
      <c r="I1328">
        <v>3</v>
      </c>
      <c r="J1328" t="s">
        <v>35</v>
      </c>
      <c r="K1328" s="5">
        <v>0.12</v>
      </c>
      <c r="L1328" s="5">
        <v>7.0000000000000007E-2</v>
      </c>
      <c r="M1328" s="6">
        <v>2.0000000000000004E-2</v>
      </c>
      <c r="N1328">
        <v>1981.4</v>
      </c>
      <c r="O1328">
        <v>2746</v>
      </c>
      <c r="P1328" t="s">
        <v>26</v>
      </c>
      <c r="Q1328" t="s">
        <v>27</v>
      </c>
      <c r="R1328">
        <v>2</v>
      </c>
      <c r="S1328">
        <v>4</v>
      </c>
      <c r="T1328" t="s">
        <v>48</v>
      </c>
      <c r="U1328">
        <v>2</v>
      </c>
      <c r="V1328">
        <v>2</v>
      </c>
      <c r="W1328" t="s">
        <v>31</v>
      </c>
      <c r="X1328">
        <v>7</v>
      </c>
      <c r="Y1328">
        <v>12</v>
      </c>
      <c r="Z1328">
        <v>3</v>
      </c>
      <c r="AA1328">
        <v>3</v>
      </c>
      <c r="AB1328">
        <v>7</v>
      </c>
      <c r="AC1328">
        <v>2</v>
      </c>
    </row>
    <row r="1329" spans="1:29" x14ac:dyDescent="0.35">
      <c r="A1329">
        <v>46</v>
      </c>
      <c r="B1329" t="s">
        <v>32</v>
      </c>
      <c r="C1329" t="s">
        <v>27</v>
      </c>
      <c r="D1329" s="4">
        <v>13225</v>
      </c>
      <c r="E1329">
        <v>19</v>
      </c>
      <c r="F1329">
        <v>1</v>
      </c>
      <c r="G1329">
        <v>3</v>
      </c>
      <c r="H1329" t="s">
        <v>32</v>
      </c>
      <c r="I1329">
        <v>1</v>
      </c>
      <c r="J1329" t="s">
        <v>29</v>
      </c>
      <c r="K1329" s="5">
        <v>0.13</v>
      </c>
      <c r="L1329" s="5">
        <v>0.08</v>
      </c>
      <c r="M1329" s="6">
        <v>0</v>
      </c>
      <c r="N1329">
        <v>2645</v>
      </c>
      <c r="O1329">
        <v>2513</v>
      </c>
      <c r="P1329" t="s">
        <v>26</v>
      </c>
      <c r="Q1329" t="s">
        <v>27</v>
      </c>
      <c r="R1329">
        <v>3</v>
      </c>
      <c r="S1329">
        <v>3</v>
      </c>
      <c r="T1329" t="s">
        <v>49</v>
      </c>
      <c r="U1329">
        <v>4</v>
      </c>
      <c r="V1329">
        <v>4</v>
      </c>
      <c r="W1329" t="s">
        <v>41</v>
      </c>
      <c r="X1329">
        <v>2</v>
      </c>
      <c r="Y1329">
        <v>12</v>
      </c>
      <c r="Z1329">
        <v>3</v>
      </c>
      <c r="AA1329">
        <v>4</v>
      </c>
      <c r="AB1329">
        <v>25</v>
      </c>
      <c r="AC1329">
        <v>17</v>
      </c>
    </row>
    <row r="1330" spans="1:29" x14ac:dyDescent="0.35">
      <c r="A1330">
        <v>27</v>
      </c>
      <c r="B1330" t="s">
        <v>32</v>
      </c>
      <c r="C1330" t="s">
        <v>46</v>
      </c>
      <c r="D1330" s="4">
        <v>3540</v>
      </c>
      <c r="E1330">
        <v>9</v>
      </c>
      <c r="F1330">
        <v>3</v>
      </c>
      <c r="G1330">
        <v>3</v>
      </c>
      <c r="H1330" t="s">
        <v>32</v>
      </c>
      <c r="I1330">
        <v>2</v>
      </c>
      <c r="J1330" t="s">
        <v>29</v>
      </c>
      <c r="K1330" s="5">
        <v>0.15</v>
      </c>
      <c r="L1330" s="5">
        <v>7.0000000000000007E-2</v>
      </c>
      <c r="M1330" s="6">
        <v>0.06</v>
      </c>
      <c r="N1330">
        <v>708</v>
      </c>
      <c r="O1330">
        <v>1134</v>
      </c>
      <c r="P1330" t="s">
        <v>26</v>
      </c>
      <c r="Q1330" t="s">
        <v>27</v>
      </c>
      <c r="R1330">
        <v>23</v>
      </c>
      <c r="S1330">
        <v>1</v>
      </c>
      <c r="T1330" t="s">
        <v>40</v>
      </c>
      <c r="U1330">
        <v>2</v>
      </c>
      <c r="V1330">
        <v>2</v>
      </c>
      <c r="W1330" t="s">
        <v>37</v>
      </c>
      <c r="X1330">
        <v>1</v>
      </c>
      <c r="Y1330">
        <v>21</v>
      </c>
      <c r="Z1330">
        <v>4</v>
      </c>
      <c r="AA1330">
        <v>4</v>
      </c>
      <c r="AB1330">
        <v>9</v>
      </c>
      <c r="AC1330">
        <v>8</v>
      </c>
    </row>
    <row r="1331" spans="1:29" x14ac:dyDescent="0.35">
      <c r="A1331">
        <v>29</v>
      </c>
      <c r="B1331" t="s">
        <v>32</v>
      </c>
      <c r="C1331" t="s">
        <v>50</v>
      </c>
      <c r="D1331" s="4">
        <v>2804</v>
      </c>
      <c r="E1331">
        <v>1</v>
      </c>
      <c r="F1331">
        <v>2</v>
      </c>
      <c r="G1331">
        <v>3</v>
      </c>
      <c r="H1331" t="s">
        <v>32</v>
      </c>
      <c r="I1331">
        <v>4</v>
      </c>
      <c r="J1331" t="s">
        <v>35</v>
      </c>
      <c r="K1331" s="5">
        <v>0.09</v>
      </c>
      <c r="L1331" s="5">
        <v>7.0000000000000007E-2</v>
      </c>
      <c r="M1331" s="6">
        <v>0.03</v>
      </c>
      <c r="N1331">
        <v>560.80000000000007</v>
      </c>
      <c r="O1331">
        <v>900</v>
      </c>
      <c r="P1331" t="s">
        <v>26</v>
      </c>
      <c r="Q1331" t="s">
        <v>50</v>
      </c>
      <c r="R1331">
        <v>6</v>
      </c>
      <c r="S1331">
        <v>1</v>
      </c>
      <c r="T1331" t="s">
        <v>40</v>
      </c>
      <c r="U1331">
        <v>2</v>
      </c>
      <c r="V1331">
        <v>1</v>
      </c>
      <c r="W1331" t="s">
        <v>37</v>
      </c>
      <c r="X1331">
        <v>1</v>
      </c>
      <c r="Y1331">
        <v>11</v>
      </c>
      <c r="Z1331">
        <v>3</v>
      </c>
      <c r="AA1331">
        <v>4</v>
      </c>
      <c r="AB1331">
        <v>1</v>
      </c>
      <c r="AC1331">
        <v>0</v>
      </c>
    </row>
    <row r="1332" spans="1:29" x14ac:dyDescent="0.35">
      <c r="A1332">
        <v>43</v>
      </c>
      <c r="B1332" t="s">
        <v>32</v>
      </c>
      <c r="C1332" t="s">
        <v>62</v>
      </c>
      <c r="D1332" s="4">
        <v>19392</v>
      </c>
      <c r="E1332">
        <v>16</v>
      </c>
      <c r="F1332">
        <v>3</v>
      </c>
      <c r="G1332">
        <v>3</v>
      </c>
      <c r="H1332" t="s">
        <v>32</v>
      </c>
      <c r="I1332">
        <v>1</v>
      </c>
      <c r="J1332" t="s">
        <v>29</v>
      </c>
      <c r="K1332" s="5">
        <v>0.15</v>
      </c>
      <c r="L1332" s="5">
        <v>0.11</v>
      </c>
      <c r="M1332" s="6">
        <v>3.9999999999999994E-2</v>
      </c>
      <c r="N1332">
        <v>3878.4</v>
      </c>
      <c r="O1332">
        <v>2744</v>
      </c>
      <c r="P1332" t="s">
        <v>26</v>
      </c>
      <c r="Q1332" t="s">
        <v>34</v>
      </c>
      <c r="R1332">
        <v>6</v>
      </c>
      <c r="S1332">
        <v>3</v>
      </c>
      <c r="T1332" t="s">
        <v>40</v>
      </c>
      <c r="U1332">
        <v>2</v>
      </c>
      <c r="V1332">
        <v>5</v>
      </c>
      <c r="W1332" t="s">
        <v>37</v>
      </c>
      <c r="X1332">
        <v>7</v>
      </c>
      <c r="Y1332">
        <v>13</v>
      </c>
      <c r="Z1332">
        <v>3</v>
      </c>
      <c r="AA1332">
        <v>4</v>
      </c>
      <c r="AB1332">
        <v>21</v>
      </c>
      <c r="AC1332">
        <v>12</v>
      </c>
    </row>
    <row r="1333" spans="1:29" x14ac:dyDescent="0.35">
      <c r="A1333">
        <v>48</v>
      </c>
      <c r="B1333" t="s">
        <v>32</v>
      </c>
      <c r="C1333" t="s">
        <v>63</v>
      </c>
      <c r="D1333" s="4">
        <v>19665</v>
      </c>
      <c r="E1333">
        <v>22</v>
      </c>
      <c r="F1333">
        <v>2</v>
      </c>
      <c r="G1333">
        <v>3</v>
      </c>
      <c r="H1333" t="s">
        <v>32</v>
      </c>
      <c r="I1333">
        <v>4</v>
      </c>
      <c r="J1333" t="s">
        <v>35</v>
      </c>
      <c r="K1333" s="5">
        <v>0.14000000000000001</v>
      </c>
      <c r="L1333" s="5">
        <v>0.08</v>
      </c>
      <c r="M1333" s="6">
        <v>0</v>
      </c>
      <c r="N1333">
        <v>3933</v>
      </c>
      <c r="O1333">
        <v>1471</v>
      </c>
      <c r="P1333" t="s">
        <v>26</v>
      </c>
      <c r="Q1333" t="s">
        <v>34</v>
      </c>
      <c r="R1333">
        <v>10</v>
      </c>
      <c r="S1333">
        <v>3</v>
      </c>
      <c r="T1333" t="s">
        <v>28</v>
      </c>
      <c r="U1333">
        <v>2</v>
      </c>
      <c r="V1333">
        <v>5</v>
      </c>
      <c r="W1333" t="s">
        <v>37</v>
      </c>
      <c r="X1333">
        <v>4</v>
      </c>
      <c r="Y1333">
        <v>12</v>
      </c>
      <c r="Z1333">
        <v>3</v>
      </c>
      <c r="AA1333">
        <v>4</v>
      </c>
      <c r="AB1333">
        <v>29</v>
      </c>
      <c r="AC1333">
        <v>10</v>
      </c>
    </row>
    <row r="1334" spans="1:29" x14ac:dyDescent="0.35">
      <c r="A1334">
        <v>29</v>
      </c>
      <c r="B1334" t="s">
        <v>25</v>
      </c>
      <c r="C1334" t="s">
        <v>36</v>
      </c>
      <c r="D1334" s="4">
        <v>2439</v>
      </c>
      <c r="E1334">
        <v>1</v>
      </c>
      <c r="F1334">
        <v>4</v>
      </c>
      <c r="G1334">
        <v>2</v>
      </c>
      <c r="H1334" t="s">
        <v>25</v>
      </c>
      <c r="I1334">
        <v>4</v>
      </c>
      <c r="J1334" t="s">
        <v>35</v>
      </c>
      <c r="K1334" s="5">
        <v>0.14000000000000001</v>
      </c>
      <c r="L1334" s="5">
        <v>0.09</v>
      </c>
      <c r="M1334" s="6">
        <v>4.0000000000000008E-2</v>
      </c>
      <c r="N1334">
        <v>487.8</v>
      </c>
      <c r="O1334">
        <v>3667</v>
      </c>
      <c r="P1334" t="s">
        <v>33</v>
      </c>
      <c r="Q1334" t="s">
        <v>34</v>
      </c>
      <c r="R1334">
        <v>24</v>
      </c>
      <c r="S1334">
        <v>2</v>
      </c>
      <c r="T1334" t="s">
        <v>28</v>
      </c>
      <c r="U1334">
        <v>2</v>
      </c>
      <c r="V1334">
        <v>1</v>
      </c>
      <c r="W1334" t="s">
        <v>31</v>
      </c>
      <c r="X1334">
        <v>1</v>
      </c>
      <c r="Y1334">
        <v>24</v>
      </c>
      <c r="Z1334">
        <v>4</v>
      </c>
      <c r="AA1334">
        <v>2</v>
      </c>
      <c r="AB1334">
        <v>1</v>
      </c>
      <c r="AC1334">
        <v>0</v>
      </c>
    </row>
    <row r="1335" spans="1:29" x14ac:dyDescent="0.35">
      <c r="A1335">
        <v>46</v>
      </c>
      <c r="B1335" t="s">
        <v>25</v>
      </c>
      <c r="C1335" t="s">
        <v>27</v>
      </c>
      <c r="D1335" s="4">
        <v>7314</v>
      </c>
      <c r="E1335">
        <v>8</v>
      </c>
      <c r="F1335">
        <v>2</v>
      </c>
      <c r="G1335">
        <v>3</v>
      </c>
      <c r="H1335" t="s">
        <v>32</v>
      </c>
      <c r="I1335">
        <v>3</v>
      </c>
      <c r="J1335" t="s">
        <v>29</v>
      </c>
      <c r="K1335" s="5">
        <v>0.1</v>
      </c>
      <c r="L1335" s="5">
        <v>0.1</v>
      </c>
      <c r="M1335" s="6">
        <v>2.0000000000000004E-2</v>
      </c>
      <c r="N1335">
        <v>1462.8000000000002</v>
      </c>
      <c r="O1335">
        <v>4520</v>
      </c>
      <c r="P1335" t="s">
        <v>26</v>
      </c>
      <c r="Q1335" t="s">
        <v>27</v>
      </c>
      <c r="R1335">
        <v>10</v>
      </c>
      <c r="S1335">
        <v>3</v>
      </c>
      <c r="T1335" t="s">
        <v>28</v>
      </c>
      <c r="U1335">
        <v>3</v>
      </c>
      <c r="V1335">
        <v>3</v>
      </c>
      <c r="W1335" t="s">
        <v>37</v>
      </c>
      <c r="X1335">
        <v>5</v>
      </c>
      <c r="Y1335">
        <v>21</v>
      </c>
      <c r="Z1335">
        <v>4</v>
      </c>
      <c r="AA1335">
        <v>3</v>
      </c>
      <c r="AB1335">
        <v>14</v>
      </c>
      <c r="AC1335">
        <v>7</v>
      </c>
    </row>
    <row r="1336" spans="1:29" x14ac:dyDescent="0.35">
      <c r="A1336">
        <v>27</v>
      </c>
      <c r="B1336" t="s">
        <v>32</v>
      </c>
      <c r="C1336" t="s">
        <v>36</v>
      </c>
      <c r="D1336" s="4">
        <v>4774</v>
      </c>
      <c r="E1336">
        <v>7</v>
      </c>
      <c r="F1336">
        <v>1</v>
      </c>
      <c r="G1336">
        <v>2</v>
      </c>
      <c r="H1336" t="s">
        <v>32</v>
      </c>
      <c r="I1336">
        <v>4</v>
      </c>
      <c r="J1336" t="s">
        <v>29</v>
      </c>
      <c r="K1336" s="5">
        <v>0.12</v>
      </c>
      <c r="L1336" s="5">
        <v>0.08</v>
      </c>
      <c r="M1336" s="6">
        <v>6.9999999999999993E-2</v>
      </c>
      <c r="N1336">
        <v>954.80000000000007</v>
      </c>
      <c r="O1336">
        <v>1486</v>
      </c>
      <c r="P1336" t="s">
        <v>33</v>
      </c>
      <c r="Q1336" t="s">
        <v>34</v>
      </c>
      <c r="R1336">
        <v>15</v>
      </c>
      <c r="S1336">
        <v>3</v>
      </c>
      <c r="T1336" t="s">
        <v>28</v>
      </c>
      <c r="U1336">
        <v>2</v>
      </c>
      <c r="V1336">
        <v>1</v>
      </c>
      <c r="W1336" t="s">
        <v>37</v>
      </c>
      <c r="X1336">
        <v>0</v>
      </c>
      <c r="Y1336">
        <v>19</v>
      </c>
      <c r="Z1336">
        <v>3</v>
      </c>
      <c r="AA1336">
        <v>4</v>
      </c>
      <c r="AB1336">
        <v>8</v>
      </c>
      <c r="AC1336">
        <v>6</v>
      </c>
    </row>
    <row r="1337" spans="1:29" x14ac:dyDescent="0.35">
      <c r="A1337">
        <v>39</v>
      </c>
      <c r="B1337" t="s">
        <v>32</v>
      </c>
      <c r="C1337" t="s">
        <v>36</v>
      </c>
      <c r="D1337" s="4">
        <v>3902</v>
      </c>
      <c r="E1337">
        <v>2</v>
      </c>
      <c r="F1337">
        <v>4</v>
      </c>
      <c r="G1337">
        <v>3</v>
      </c>
      <c r="H1337" t="s">
        <v>32</v>
      </c>
      <c r="I1337">
        <v>4</v>
      </c>
      <c r="J1337" t="s">
        <v>35</v>
      </c>
      <c r="K1337" s="5">
        <v>0.1</v>
      </c>
      <c r="L1337" s="5">
        <v>0.09</v>
      </c>
      <c r="M1337" s="6">
        <v>6.0000000000000012E-2</v>
      </c>
      <c r="N1337">
        <v>780.40000000000009</v>
      </c>
      <c r="O1337">
        <v>4909</v>
      </c>
      <c r="P1337" t="s">
        <v>26</v>
      </c>
      <c r="Q1337" t="s">
        <v>34</v>
      </c>
      <c r="R1337">
        <v>19</v>
      </c>
      <c r="S1337">
        <v>4</v>
      </c>
      <c r="T1337" t="s">
        <v>38</v>
      </c>
      <c r="U1337">
        <v>3</v>
      </c>
      <c r="V1337">
        <v>2</v>
      </c>
      <c r="W1337" t="s">
        <v>41</v>
      </c>
      <c r="X1337">
        <v>8</v>
      </c>
      <c r="Y1337">
        <v>14</v>
      </c>
      <c r="Z1337">
        <v>3</v>
      </c>
      <c r="AA1337">
        <v>2</v>
      </c>
      <c r="AB1337">
        <v>7</v>
      </c>
      <c r="AC1337">
        <v>2</v>
      </c>
    </row>
    <row r="1338" spans="1:29" x14ac:dyDescent="0.35">
      <c r="A1338">
        <v>55</v>
      </c>
      <c r="B1338" t="s">
        <v>32</v>
      </c>
      <c r="C1338" t="s">
        <v>36</v>
      </c>
      <c r="D1338" s="4">
        <v>2662</v>
      </c>
      <c r="E1338">
        <v>5</v>
      </c>
      <c r="F1338">
        <v>4</v>
      </c>
      <c r="G1338">
        <v>4</v>
      </c>
      <c r="H1338" t="s">
        <v>32</v>
      </c>
      <c r="I1338">
        <v>2</v>
      </c>
      <c r="J1338" t="s">
        <v>35</v>
      </c>
      <c r="K1338" s="5">
        <v>0.13</v>
      </c>
      <c r="L1338" s="5">
        <v>0.08</v>
      </c>
      <c r="M1338" s="6">
        <v>-9.999999999999995E-3</v>
      </c>
      <c r="N1338">
        <v>532.4</v>
      </c>
      <c r="O1338">
        <v>3746</v>
      </c>
      <c r="P1338" t="s">
        <v>26</v>
      </c>
      <c r="Q1338" t="s">
        <v>34</v>
      </c>
      <c r="R1338">
        <v>2</v>
      </c>
      <c r="S1338">
        <v>4</v>
      </c>
      <c r="T1338" t="s">
        <v>49</v>
      </c>
      <c r="U1338">
        <v>2</v>
      </c>
      <c r="V1338">
        <v>1</v>
      </c>
      <c r="W1338" t="s">
        <v>37</v>
      </c>
      <c r="X1338">
        <v>8</v>
      </c>
      <c r="Y1338">
        <v>20</v>
      </c>
      <c r="Z1338">
        <v>4</v>
      </c>
      <c r="AA1338">
        <v>2</v>
      </c>
      <c r="AB1338">
        <v>19</v>
      </c>
      <c r="AC1338">
        <v>2</v>
      </c>
    </row>
    <row r="1339" spans="1:29" x14ac:dyDescent="0.35">
      <c r="A1339">
        <v>28</v>
      </c>
      <c r="B1339" t="s">
        <v>32</v>
      </c>
      <c r="C1339" t="s">
        <v>46</v>
      </c>
      <c r="D1339" s="4">
        <v>2856</v>
      </c>
      <c r="E1339">
        <v>1</v>
      </c>
      <c r="F1339">
        <v>2</v>
      </c>
      <c r="G1339">
        <v>3</v>
      </c>
      <c r="H1339" t="s">
        <v>32</v>
      </c>
      <c r="I1339">
        <v>2</v>
      </c>
      <c r="J1339" t="s">
        <v>29</v>
      </c>
      <c r="K1339" s="5">
        <v>0.08</v>
      </c>
      <c r="L1339" s="5">
        <v>0.09</v>
      </c>
      <c r="M1339" s="6">
        <v>0</v>
      </c>
      <c r="N1339">
        <v>571.20000000000005</v>
      </c>
      <c r="O1339">
        <v>4725</v>
      </c>
      <c r="P1339" t="s">
        <v>26</v>
      </c>
      <c r="Q1339" t="s">
        <v>27</v>
      </c>
      <c r="R1339">
        <v>3</v>
      </c>
      <c r="S1339">
        <v>3</v>
      </c>
      <c r="T1339" t="s">
        <v>40</v>
      </c>
      <c r="U1339">
        <v>3</v>
      </c>
      <c r="V1339">
        <v>1</v>
      </c>
      <c r="W1339" t="s">
        <v>37</v>
      </c>
      <c r="X1339">
        <v>1</v>
      </c>
      <c r="Y1339">
        <v>19</v>
      </c>
      <c r="Z1339">
        <v>3</v>
      </c>
      <c r="AA1339">
        <v>4</v>
      </c>
      <c r="AB1339">
        <v>1</v>
      </c>
      <c r="AC1339">
        <v>0</v>
      </c>
    </row>
    <row r="1340" spans="1:29" x14ac:dyDescent="0.35">
      <c r="A1340">
        <v>30</v>
      </c>
      <c r="B1340" t="s">
        <v>25</v>
      </c>
      <c r="C1340" t="s">
        <v>46</v>
      </c>
      <c r="D1340" s="4">
        <v>1081</v>
      </c>
      <c r="E1340">
        <v>1</v>
      </c>
      <c r="F1340">
        <v>4</v>
      </c>
      <c r="G1340">
        <v>2</v>
      </c>
      <c r="H1340" t="s">
        <v>32</v>
      </c>
      <c r="I1340">
        <v>2</v>
      </c>
      <c r="J1340" t="s">
        <v>35</v>
      </c>
      <c r="K1340" s="5">
        <v>0.09</v>
      </c>
      <c r="L1340" s="5">
        <v>7.0000000000000007E-2</v>
      </c>
      <c r="M1340" s="6">
        <v>9.999999999999995E-3</v>
      </c>
      <c r="N1340">
        <v>216.20000000000002</v>
      </c>
      <c r="O1340">
        <v>2183</v>
      </c>
      <c r="P1340" t="s">
        <v>26</v>
      </c>
      <c r="Q1340" t="s">
        <v>27</v>
      </c>
      <c r="R1340">
        <v>9</v>
      </c>
      <c r="S1340">
        <v>3</v>
      </c>
      <c r="T1340" t="s">
        <v>40</v>
      </c>
      <c r="U1340">
        <v>3</v>
      </c>
      <c r="V1340">
        <v>1</v>
      </c>
      <c r="W1340" t="s">
        <v>31</v>
      </c>
      <c r="X1340">
        <v>1</v>
      </c>
      <c r="Y1340">
        <v>13</v>
      </c>
      <c r="Z1340">
        <v>3</v>
      </c>
      <c r="AA1340">
        <v>3</v>
      </c>
      <c r="AB1340">
        <v>1</v>
      </c>
      <c r="AC1340">
        <v>0</v>
      </c>
    </row>
    <row r="1341" spans="1:29" x14ac:dyDescent="0.35">
      <c r="A1341">
        <v>22</v>
      </c>
      <c r="B1341" t="s">
        <v>25</v>
      </c>
      <c r="C1341" t="s">
        <v>36</v>
      </c>
      <c r="D1341" s="4">
        <v>2472</v>
      </c>
      <c r="E1341">
        <v>1</v>
      </c>
      <c r="F1341">
        <v>2</v>
      </c>
      <c r="G1341">
        <v>3</v>
      </c>
      <c r="H1341" t="s">
        <v>25</v>
      </c>
      <c r="I1341">
        <v>4</v>
      </c>
      <c r="J1341" t="s">
        <v>35</v>
      </c>
      <c r="K1341" s="5">
        <v>0.1</v>
      </c>
      <c r="L1341" s="5">
        <v>0.1</v>
      </c>
      <c r="M1341" s="6">
        <v>1.0000000000000009E-2</v>
      </c>
      <c r="N1341">
        <v>494.40000000000003</v>
      </c>
      <c r="O1341">
        <v>596</v>
      </c>
      <c r="P1341" t="s">
        <v>26</v>
      </c>
      <c r="Q1341" t="s">
        <v>34</v>
      </c>
      <c r="R1341">
        <v>7</v>
      </c>
      <c r="S1341">
        <v>1</v>
      </c>
      <c r="T1341" t="s">
        <v>28</v>
      </c>
      <c r="U1341">
        <v>3</v>
      </c>
      <c r="V1341">
        <v>1</v>
      </c>
      <c r="W1341" t="s">
        <v>31</v>
      </c>
      <c r="X1341">
        <v>1</v>
      </c>
      <c r="Y1341">
        <v>23</v>
      </c>
      <c r="Z1341">
        <v>4</v>
      </c>
      <c r="AA1341">
        <v>1</v>
      </c>
      <c r="AB1341">
        <v>1</v>
      </c>
      <c r="AC1341">
        <v>0</v>
      </c>
    </row>
    <row r="1342" spans="1:29" x14ac:dyDescent="0.35">
      <c r="A1342">
        <v>36</v>
      </c>
      <c r="B1342" t="s">
        <v>32</v>
      </c>
      <c r="C1342" t="s">
        <v>27</v>
      </c>
      <c r="D1342" s="4">
        <v>5673</v>
      </c>
      <c r="E1342">
        <v>10</v>
      </c>
      <c r="F1342">
        <v>3</v>
      </c>
      <c r="G1342">
        <v>3</v>
      </c>
      <c r="H1342" t="s">
        <v>25</v>
      </c>
      <c r="I1342">
        <v>2</v>
      </c>
      <c r="J1342" t="s">
        <v>29</v>
      </c>
      <c r="K1342" s="5">
        <v>0.15</v>
      </c>
      <c r="L1342" s="5">
        <v>0.1</v>
      </c>
      <c r="M1342" s="6">
        <v>1.999999999999999E-2</v>
      </c>
      <c r="N1342">
        <v>1134.6000000000001</v>
      </c>
      <c r="O1342">
        <v>4157</v>
      </c>
      <c r="P1342" t="s">
        <v>26</v>
      </c>
      <c r="Q1342" t="s">
        <v>27</v>
      </c>
      <c r="R1342">
        <v>10</v>
      </c>
      <c r="S1342">
        <v>4</v>
      </c>
      <c r="T1342" t="s">
        <v>49</v>
      </c>
      <c r="U1342">
        <v>2</v>
      </c>
      <c r="V1342">
        <v>2</v>
      </c>
      <c r="W1342" t="s">
        <v>37</v>
      </c>
      <c r="X1342">
        <v>1</v>
      </c>
      <c r="Y1342">
        <v>13</v>
      </c>
      <c r="Z1342">
        <v>3</v>
      </c>
      <c r="AA1342">
        <v>1</v>
      </c>
      <c r="AB1342">
        <v>10</v>
      </c>
      <c r="AC1342">
        <v>9</v>
      </c>
    </row>
    <row r="1343" spans="1:29" x14ac:dyDescent="0.35">
      <c r="A1343">
        <v>31</v>
      </c>
      <c r="B1343" t="s">
        <v>32</v>
      </c>
      <c r="C1343" t="s">
        <v>39</v>
      </c>
      <c r="D1343" s="4">
        <v>4197</v>
      </c>
      <c r="E1343">
        <v>10</v>
      </c>
      <c r="F1343">
        <v>3</v>
      </c>
      <c r="G1343">
        <v>3</v>
      </c>
      <c r="H1343" t="s">
        <v>32</v>
      </c>
      <c r="I1343">
        <v>2</v>
      </c>
      <c r="J1343" t="s">
        <v>35</v>
      </c>
      <c r="K1343" s="5">
        <v>0.13</v>
      </c>
      <c r="L1343" s="5">
        <v>0.08</v>
      </c>
      <c r="M1343" s="6">
        <v>3.9999999999999994E-2</v>
      </c>
      <c r="N1343">
        <v>839.40000000000009</v>
      </c>
      <c r="O1343">
        <v>2198</v>
      </c>
      <c r="P1343" t="s">
        <v>26</v>
      </c>
      <c r="Q1343" t="s">
        <v>34</v>
      </c>
      <c r="R1343">
        <v>20</v>
      </c>
      <c r="S1343">
        <v>3</v>
      </c>
      <c r="T1343" t="s">
        <v>28</v>
      </c>
      <c r="U1343">
        <v>3</v>
      </c>
      <c r="V1343">
        <v>2</v>
      </c>
      <c r="W1343" t="s">
        <v>41</v>
      </c>
      <c r="X1343">
        <v>1</v>
      </c>
      <c r="Y1343">
        <v>11</v>
      </c>
      <c r="Z1343">
        <v>3</v>
      </c>
      <c r="AA1343">
        <v>1</v>
      </c>
      <c r="AB1343">
        <v>10</v>
      </c>
      <c r="AC1343">
        <v>8</v>
      </c>
    </row>
    <row r="1344" spans="1:29" x14ac:dyDescent="0.35">
      <c r="A1344">
        <v>34</v>
      </c>
      <c r="B1344" t="s">
        <v>32</v>
      </c>
      <c r="C1344" t="s">
        <v>27</v>
      </c>
      <c r="D1344" s="4">
        <v>9713</v>
      </c>
      <c r="E1344">
        <v>5</v>
      </c>
      <c r="F1344">
        <v>4</v>
      </c>
      <c r="G1344">
        <v>3</v>
      </c>
      <c r="H1344" t="s">
        <v>25</v>
      </c>
      <c r="I1344">
        <v>3</v>
      </c>
      <c r="J1344" t="s">
        <v>35</v>
      </c>
      <c r="K1344" s="5">
        <v>0.12</v>
      </c>
      <c r="L1344" s="5">
        <v>7.0000000000000007E-2</v>
      </c>
      <c r="M1344" s="6">
        <v>3.9999999999999994E-2</v>
      </c>
      <c r="N1344">
        <v>1942.6000000000001</v>
      </c>
      <c r="O1344">
        <v>2594</v>
      </c>
      <c r="P1344" t="s">
        <v>26</v>
      </c>
      <c r="Q1344" t="s">
        <v>27</v>
      </c>
      <c r="R1344">
        <v>4</v>
      </c>
      <c r="S1344">
        <v>3</v>
      </c>
      <c r="T1344" t="s">
        <v>28</v>
      </c>
      <c r="U1344">
        <v>3</v>
      </c>
      <c r="V1344">
        <v>3</v>
      </c>
      <c r="W1344" t="s">
        <v>37</v>
      </c>
      <c r="X1344">
        <v>2</v>
      </c>
      <c r="Y1344">
        <v>13</v>
      </c>
      <c r="Z1344">
        <v>3</v>
      </c>
      <c r="AA1344">
        <v>4</v>
      </c>
      <c r="AB1344">
        <v>9</v>
      </c>
      <c r="AC1344">
        <v>3</v>
      </c>
    </row>
    <row r="1345" spans="1:29" x14ac:dyDescent="0.35">
      <c r="A1345">
        <v>29</v>
      </c>
      <c r="B1345" t="s">
        <v>32</v>
      </c>
      <c r="C1345" t="s">
        <v>39</v>
      </c>
      <c r="D1345" s="4">
        <v>2062</v>
      </c>
      <c r="E1345">
        <v>3</v>
      </c>
      <c r="F1345">
        <v>1</v>
      </c>
      <c r="G1345">
        <v>3</v>
      </c>
      <c r="H1345" t="s">
        <v>32</v>
      </c>
      <c r="I1345">
        <v>4</v>
      </c>
      <c r="J1345" t="s">
        <v>35</v>
      </c>
      <c r="K1345" s="5">
        <v>0.09</v>
      </c>
      <c r="L1345" s="5">
        <v>0.11</v>
      </c>
      <c r="M1345" s="6">
        <v>2.0000000000000004E-2</v>
      </c>
      <c r="N1345">
        <v>412.40000000000003</v>
      </c>
      <c r="O1345">
        <v>5000</v>
      </c>
      <c r="P1345" t="s">
        <v>26</v>
      </c>
      <c r="Q1345" t="s">
        <v>34</v>
      </c>
      <c r="R1345">
        <v>7</v>
      </c>
      <c r="S1345">
        <v>3</v>
      </c>
      <c r="T1345" t="s">
        <v>28</v>
      </c>
      <c r="U1345">
        <v>3</v>
      </c>
      <c r="V1345">
        <v>1</v>
      </c>
      <c r="W1345" t="s">
        <v>31</v>
      </c>
      <c r="X1345">
        <v>3</v>
      </c>
      <c r="Y1345">
        <v>14</v>
      </c>
      <c r="Z1345">
        <v>3</v>
      </c>
      <c r="AA1345">
        <v>2</v>
      </c>
      <c r="AB1345">
        <v>11</v>
      </c>
      <c r="AC1345">
        <v>2</v>
      </c>
    </row>
    <row r="1346" spans="1:29" x14ac:dyDescent="0.35">
      <c r="A1346">
        <v>37</v>
      </c>
      <c r="B1346" t="s">
        <v>32</v>
      </c>
      <c r="C1346" t="s">
        <v>36</v>
      </c>
      <c r="D1346" s="4">
        <v>4284</v>
      </c>
      <c r="E1346">
        <v>5</v>
      </c>
      <c r="F1346">
        <v>1</v>
      </c>
      <c r="G1346">
        <v>3</v>
      </c>
      <c r="H1346" t="s">
        <v>25</v>
      </c>
      <c r="I1346">
        <v>4</v>
      </c>
      <c r="J1346" t="s">
        <v>35</v>
      </c>
      <c r="K1346" s="5">
        <v>0.11</v>
      </c>
      <c r="L1346" s="5">
        <v>7.0000000000000007E-2</v>
      </c>
      <c r="M1346" s="6">
        <v>3.9999999999999994E-2</v>
      </c>
      <c r="N1346">
        <v>856.80000000000007</v>
      </c>
      <c r="O1346">
        <v>3505</v>
      </c>
      <c r="P1346" t="s">
        <v>26</v>
      </c>
      <c r="Q1346" t="s">
        <v>34</v>
      </c>
      <c r="R1346">
        <v>7</v>
      </c>
      <c r="S1346">
        <v>4</v>
      </c>
      <c r="T1346" t="s">
        <v>40</v>
      </c>
      <c r="U1346">
        <v>3</v>
      </c>
      <c r="V1346">
        <v>2</v>
      </c>
      <c r="W1346" t="s">
        <v>37</v>
      </c>
      <c r="X1346">
        <v>5</v>
      </c>
      <c r="Y1346">
        <v>22</v>
      </c>
      <c r="Z1346">
        <v>4</v>
      </c>
      <c r="AA1346">
        <v>3</v>
      </c>
      <c r="AB1346">
        <v>16</v>
      </c>
      <c r="AC1346">
        <v>3</v>
      </c>
    </row>
    <row r="1347" spans="1:29" x14ac:dyDescent="0.35">
      <c r="A1347">
        <v>35</v>
      </c>
      <c r="B1347" t="s">
        <v>32</v>
      </c>
      <c r="C1347" t="s">
        <v>42</v>
      </c>
      <c r="D1347" s="4">
        <v>4788</v>
      </c>
      <c r="E1347">
        <v>3</v>
      </c>
      <c r="F1347">
        <v>2</v>
      </c>
      <c r="G1347">
        <v>3</v>
      </c>
      <c r="H1347" t="s">
        <v>25</v>
      </c>
      <c r="I1347">
        <v>4</v>
      </c>
      <c r="J1347" t="s">
        <v>29</v>
      </c>
      <c r="K1347" s="5">
        <v>0.14000000000000001</v>
      </c>
      <c r="L1347" s="5">
        <v>0.1</v>
      </c>
      <c r="M1347" s="6">
        <v>5.0000000000000017E-2</v>
      </c>
      <c r="N1347">
        <v>957.6</v>
      </c>
      <c r="O1347">
        <v>2333</v>
      </c>
      <c r="P1347" t="s">
        <v>26</v>
      </c>
      <c r="Q1347" t="s">
        <v>34</v>
      </c>
      <c r="R1347">
        <v>16</v>
      </c>
      <c r="S1347">
        <v>2</v>
      </c>
      <c r="T1347" t="s">
        <v>38</v>
      </c>
      <c r="U1347">
        <v>2</v>
      </c>
      <c r="V1347">
        <v>2</v>
      </c>
      <c r="W1347" t="s">
        <v>37</v>
      </c>
      <c r="X1347">
        <v>0</v>
      </c>
      <c r="Y1347">
        <v>11</v>
      </c>
      <c r="Z1347">
        <v>3</v>
      </c>
      <c r="AA1347">
        <v>4</v>
      </c>
      <c r="AB1347">
        <v>4</v>
      </c>
      <c r="AC1347">
        <v>2</v>
      </c>
    </row>
    <row r="1348" spans="1:29" x14ac:dyDescent="0.35">
      <c r="A1348">
        <v>45</v>
      </c>
      <c r="B1348" t="s">
        <v>32</v>
      </c>
      <c r="C1348" t="s">
        <v>42</v>
      </c>
      <c r="D1348" s="4">
        <v>5906</v>
      </c>
      <c r="E1348">
        <v>9</v>
      </c>
      <c r="F1348">
        <v>4</v>
      </c>
      <c r="G1348">
        <v>2</v>
      </c>
      <c r="H1348" t="s">
        <v>32</v>
      </c>
      <c r="I1348">
        <v>2</v>
      </c>
      <c r="J1348" t="s">
        <v>29</v>
      </c>
      <c r="K1348" s="5">
        <v>0.11</v>
      </c>
      <c r="L1348" s="5">
        <v>0.09</v>
      </c>
      <c r="M1348" s="6">
        <v>0.03</v>
      </c>
      <c r="N1348">
        <v>1181.2</v>
      </c>
      <c r="O1348">
        <v>1122</v>
      </c>
      <c r="P1348" t="s">
        <v>26</v>
      </c>
      <c r="Q1348" t="s">
        <v>34</v>
      </c>
      <c r="R1348">
        <v>25</v>
      </c>
      <c r="S1348">
        <v>2</v>
      </c>
      <c r="T1348" t="s">
        <v>28</v>
      </c>
      <c r="U1348">
        <v>2</v>
      </c>
      <c r="V1348">
        <v>2</v>
      </c>
      <c r="W1348" t="s">
        <v>37</v>
      </c>
      <c r="X1348">
        <v>0</v>
      </c>
      <c r="Y1348">
        <v>13</v>
      </c>
      <c r="Z1348">
        <v>3</v>
      </c>
      <c r="AA1348">
        <v>4</v>
      </c>
      <c r="AB1348">
        <v>10</v>
      </c>
      <c r="AC1348">
        <v>8</v>
      </c>
    </row>
    <row r="1349" spans="1:29" x14ac:dyDescent="0.35">
      <c r="A1349">
        <v>36</v>
      </c>
      <c r="B1349" t="s">
        <v>32</v>
      </c>
      <c r="C1349" t="s">
        <v>50</v>
      </c>
      <c r="D1349" s="4">
        <v>3886</v>
      </c>
      <c r="E1349">
        <v>10</v>
      </c>
      <c r="F1349">
        <v>4</v>
      </c>
      <c r="G1349">
        <v>2</v>
      </c>
      <c r="H1349" t="s">
        <v>32</v>
      </c>
      <c r="I1349">
        <v>2</v>
      </c>
      <c r="J1349" t="s">
        <v>35</v>
      </c>
      <c r="K1349" s="5">
        <v>0.13</v>
      </c>
      <c r="L1349" s="5">
        <v>0.1</v>
      </c>
      <c r="M1349" s="6">
        <v>3.9999999999999994E-2</v>
      </c>
      <c r="N1349">
        <v>777.2</v>
      </c>
      <c r="O1349">
        <v>4378</v>
      </c>
      <c r="P1349" t="s">
        <v>33</v>
      </c>
      <c r="Q1349" t="s">
        <v>50</v>
      </c>
      <c r="R1349">
        <v>2</v>
      </c>
      <c r="S1349">
        <v>1</v>
      </c>
      <c r="T1349" t="s">
        <v>50</v>
      </c>
      <c r="U1349">
        <v>2</v>
      </c>
      <c r="V1349">
        <v>2</v>
      </c>
      <c r="W1349" t="s">
        <v>31</v>
      </c>
      <c r="X1349">
        <v>1</v>
      </c>
      <c r="Y1349">
        <v>21</v>
      </c>
      <c r="Z1349">
        <v>4</v>
      </c>
      <c r="AA1349">
        <v>4</v>
      </c>
      <c r="AB1349">
        <v>10</v>
      </c>
      <c r="AC1349">
        <v>1</v>
      </c>
    </row>
    <row r="1350" spans="1:29" x14ac:dyDescent="0.35">
      <c r="A1350">
        <v>40</v>
      </c>
      <c r="B1350" t="s">
        <v>32</v>
      </c>
      <c r="C1350" t="s">
        <v>62</v>
      </c>
      <c r="D1350" s="4">
        <v>16823</v>
      </c>
      <c r="E1350">
        <v>19</v>
      </c>
      <c r="F1350">
        <v>1</v>
      </c>
      <c r="G1350">
        <v>3</v>
      </c>
      <c r="H1350" t="s">
        <v>32</v>
      </c>
      <c r="I1350">
        <v>1</v>
      </c>
      <c r="J1350" t="s">
        <v>35</v>
      </c>
      <c r="K1350" s="5">
        <v>0.09</v>
      </c>
      <c r="L1350" s="5">
        <v>7.0000000000000007E-2</v>
      </c>
      <c r="M1350" s="6">
        <v>6.0000000000000012E-2</v>
      </c>
      <c r="N1350">
        <v>3364.6000000000004</v>
      </c>
      <c r="O1350">
        <v>1803</v>
      </c>
      <c r="P1350" t="s">
        <v>26</v>
      </c>
      <c r="Q1350" t="s">
        <v>34</v>
      </c>
      <c r="R1350">
        <v>1</v>
      </c>
      <c r="S1350">
        <v>4</v>
      </c>
      <c r="T1350" t="s">
        <v>28</v>
      </c>
      <c r="U1350">
        <v>3</v>
      </c>
      <c r="V1350">
        <v>4</v>
      </c>
      <c r="W1350" t="s">
        <v>41</v>
      </c>
      <c r="X1350">
        <v>2</v>
      </c>
      <c r="Y1350">
        <v>11</v>
      </c>
      <c r="Z1350">
        <v>3</v>
      </c>
      <c r="AA1350">
        <v>1</v>
      </c>
      <c r="AB1350">
        <v>22</v>
      </c>
      <c r="AC1350">
        <v>7</v>
      </c>
    </row>
    <row r="1351" spans="1:29" x14ac:dyDescent="0.35">
      <c r="A1351">
        <v>26</v>
      </c>
      <c r="B1351" t="s">
        <v>32</v>
      </c>
      <c r="C1351" t="s">
        <v>36</v>
      </c>
      <c r="D1351" s="4">
        <v>2933</v>
      </c>
      <c r="E1351">
        <v>1</v>
      </c>
      <c r="F1351">
        <v>3</v>
      </c>
      <c r="G1351">
        <v>2</v>
      </c>
      <c r="H1351" t="s">
        <v>25</v>
      </c>
      <c r="I1351">
        <v>2</v>
      </c>
      <c r="J1351" t="s">
        <v>29</v>
      </c>
      <c r="K1351" s="5">
        <v>0.12</v>
      </c>
      <c r="L1351" s="5">
        <v>7.0000000000000007E-2</v>
      </c>
      <c r="M1351" s="6">
        <v>3.9999999999999994E-2</v>
      </c>
      <c r="N1351">
        <v>586.6</v>
      </c>
      <c r="O1351">
        <v>1100</v>
      </c>
      <c r="P1351" t="s">
        <v>26</v>
      </c>
      <c r="Q1351" t="s">
        <v>34</v>
      </c>
      <c r="R1351">
        <v>1</v>
      </c>
      <c r="S1351">
        <v>2</v>
      </c>
      <c r="T1351" t="s">
        <v>28</v>
      </c>
      <c r="U1351">
        <v>2</v>
      </c>
      <c r="V1351">
        <v>1</v>
      </c>
      <c r="W1351" t="s">
        <v>37</v>
      </c>
      <c r="X1351">
        <v>1</v>
      </c>
      <c r="Y1351">
        <v>13</v>
      </c>
      <c r="Z1351">
        <v>3</v>
      </c>
      <c r="AA1351">
        <v>3</v>
      </c>
      <c r="AB1351">
        <v>1</v>
      </c>
      <c r="AC1351">
        <v>0</v>
      </c>
    </row>
    <row r="1352" spans="1:29" x14ac:dyDescent="0.35">
      <c r="A1352">
        <v>27</v>
      </c>
      <c r="B1352" t="s">
        <v>32</v>
      </c>
      <c r="C1352" t="s">
        <v>27</v>
      </c>
      <c r="D1352" s="4">
        <v>6500</v>
      </c>
      <c r="E1352">
        <v>8</v>
      </c>
      <c r="F1352">
        <v>3</v>
      </c>
      <c r="G1352">
        <v>2</v>
      </c>
      <c r="H1352" t="s">
        <v>32</v>
      </c>
      <c r="I1352">
        <v>1</v>
      </c>
      <c r="J1352" t="s">
        <v>29</v>
      </c>
      <c r="K1352" s="5">
        <v>0.09</v>
      </c>
      <c r="L1352" s="5">
        <v>0.11</v>
      </c>
      <c r="M1352" s="6">
        <v>9.999999999999995E-3</v>
      </c>
      <c r="N1352">
        <v>1300</v>
      </c>
      <c r="O1352">
        <v>4710</v>
      </c>
      <c r="P1352" t="s">
        <v>26</v>
      </c>
      <c r="Q1352" t="s">
        <v>27</v>
      </c>
      <c r="R1352">
        <v>2</v>
      </c>
      <c r="S1352">
        <v>2</v>
      </c>
      <c r="T1352" t="s">
        <v>40</v>
      </c>
      <c r="U1352">
        <v>4</v>
      </c>
      <c r="V1352">
        <v>2</v>
      </c>
      <c r="W1352" t="s">
        <v>31</v>
      </c>
      <c r="X1352">
        <v>0</v>
      </c>
      <c r="Y1352">
        <v>14</v>
      </c>
      <c r="Z1352">
        <v>3</v>
      </c>
      <c r="AA1352">
        <v>2</v>
      </c>
      <c r="AB1352">
        <v>9</v>
      </c>
      <c r="AC1352">
        <v>7</v>
      </c>
    </row>
    <row r="1353" spans="1:29" x14ac:dyDescent="0.35">
      <c r="A1353">
        <v>48</v>
      </c>
      <c r="B1353" t="s">
        <v>32</v>
      </c>
      <c r="C1353" t="s">
        <v>62</v>
      </c>
      <c r="D1353" s="4">
        <v>17174</v>
      </c>
      <c r="E1353">
        <v>22</v>
      </c>
      <c r="F1353">
        <v>4</v>
      </c>
      <c r="G1353">
        <v>3</v>
      </c>
      <c r="H1353" t="s">
        <v>32</v>
      </c>
      <c r="I1353">
        <v>4</v>
      </c>
      <c r="J1353" t="s">
        <v>29</v>
      </c>
      <c r="K1353" s="5">
        <v>0.09</v>
      </c>
      <c r="L1353" s="5">
        <v>0.11</v>
      </c>
      <c r="M1353" s="6">
        <v>0</v>
      </c>
      <c r="N1353">
        <v>3434.8</v>
      </c>
      <c r="O1353">
        <v>1747</v>
      </c>
      <c r="P1353" t="s">
        <v>33</v>
      </c>
      <c r="Q1353" t="s">
        <v>34</v>
      </c>
      <c r="R1353">
        <v>22</v>
      </c>
      <c r="S1353">
        <v>3</v>
      </c>
      <c r="T1353" t="s">
        <v>40</v>
      </c>
      <c r="U1353">
        <v>3</v>
      </c>
      <c r="V1353">
        <v>4</v>
      </c>
      <c r="W1353" t="s">
        <v>41</v>
      </c>
      <c r="X1353">
        <v>3</v>
      </c>
      <c r="Y1353">
        <v>11</v>
      </c>
      <c r="Z1353">
        <v>3</v>
      </c>
      <c r="AA1353">
        <v>2</v>
      </c>
      <c r="AB1353">
        <v>24</v>
      </c>
      <c r="AC1353">
        <v>17</v>
      </c>
    </row>
    <row r="1354" spans="1:29" x14ac:dyDescent="0.35">
      <c r="A1354">
        <v>44</v>
      </c>
      <c r="B1354" t="s">
        <v>32</v>
      </c>
      <c r="C1354" t="s">
        <v>43</v>
      </c>
      <c r="D1354" s="4">
        <v>5033</v>
      </c>
      <c r="E1354">
        <v>2</v>
      </c>
      <c r="F1354">
        <v>1</v>
      </c>
      <c r="G1354">
        <v>3</v>
      </c>
      <c r="H1354" t="s">
        <v>32</v>
      </c>
      <c r="I1354">
        <v>2</v>
      </c>
      <c r="J1354" t="s">
        <v>35</v>
      </c>
      <c r="K1354" s="5">
        <v>0.1</v>
      </c>
      <c r="L1354" s="5">
        <v>0.11</v>
      </c>
      <c r="M1354" s="6">
        <v>2.0000000000000004E-2</v>
      </c>
      <c r="N1354">
        <v>1006.6</v>
      </c>
      <c r="O1354">
        <v>3873</v>
      </c>
      <c r="P1354" t="s">
        <v>26</v>
      </c>
      <c r="Q1354" t="s">
        <v>34</v>
      </c>
      <c r="R1354">
        <v>1</v>
      </c>
      <c r="S1354">
        <v>4</v>
      </c>
      <c r="T1354" t="s">
        <v>28</v>
      </c>
      <c r="U1354">
        <v>4</v>
      </c>
      <c r="V1354">
        <v>2</v>
      </c>
      <c r="W1354" t="s">
        <v>37</v>
      </c>
      <c r="X1354">
        <v>2</v>
      </c>
      <c r="Y1354">
        <v>15</v>
      </c>
      <c r="Z1354">
        <v>3</v>
      </c>
      <c r="AA1354">
        <v>4</v>
      </c>
      <c r="AB1354">
        <v>10</v>
      </c>
      <c r="AC1354">
        <v>0</v>
      </c>
    </row>
    <row r="1355" spans="1:29" x14ac:dyDescent="0.35">
      <c r="A1355">
        <v>34</v>
      </c>
      <c r="B1355" t="s">
        <v>25</v>
      </c>
      <c r="C1355" t="s">
        <v>36</v>
      </c>
      <c r="D1355" s="4">
        <v>2307</v>
      </c>
      <c r="E1355">
        <v>5</v>
      </c>
      <c r="F1355">
        <v>1</v>
      </c>
      <c r="G1355">
        <v>3</v>
      </c>
      <c r="H1355" t="s">
        <v>25</v>
      </c>
      <c r="I1355">
        <v>4</v>
      </c>
      <c r="J1355" t="s">
        <v>35</v>
      </c>
      <c r="K1355" s="5">
        <v>0.11</v>
      </c>
      <c r="L1355" s="5">
        <v>7.0000000000000007E-2</v>
      </c>
      <c r="M1355" s="6">
        <v>0</v>
      </c>
      <c r="N1355">
        <v>461.40000000000003</v>
      </c>
      <c r="O1355">
        <v>3907</v>
      </c>
      <c r="P1355" t="s">
        <v>44</v>
      </c>
      <c r="Q1355" t="s">
        <v>34</v>
      </c>
      <c r="R1355">
        <v>16</v>
      </c>
      <c r="S1355">
        <v>4</v>
      </c>
      <c r="T1355" t="s">
        <v>49</v>
      </c>
      <c r="U1355">
        <v>1</v>
      </c>
      <c r="V1355">
        <v>1</v>
      </c>
      <c r="W1355" t="s">
        <v>37</v>
      </c>
      <c r="X1355">
        <v>1</v>
      </c>
      <c r="Y1355">
        <v>23</v>
      </c>
      <c r="Z1355">
        <v>4</v>
      </c>
      <c r="AA1355">
        <v>2</v>
      </c>
      <c r="AB1355">
        <v>5</v>
      </c>
      <c r="AC1355">
        <v>2</v>
      </c>
    </row>
    <row r="1356" spans="1:29" x14ac:dyDescent="0.35">
      <c r="A1356">
        <v>56</v>
      </c>
      <c r="B1356" t="s">
        <v>25</v>
      </c>
      <c r="C1356" t="s">
        <v>39</v>
      </c>
      <c r="D1356" s="4">
        <v>2587</v>
      </c>
      <c r="E1356">
        <v>4</v>
      </c>
      <c r="F1356">
        <v>4</v>
      </c>
      <c r="G1356">
        <v>3</v>
      </c>
      <c r="H1356" t="s">
        <v>32</v>
      </c>
      <c r="I1356">
        <v>1</v>
      </c>
      <c r="J1356" t="s">
        <v>35</v>
      </c>
      <c r="K1356" s="5">
        <v>0.11</v>
      </c>
      <c r="L1356" s="5">
        <v>0.11</v>
      </c>
      <c r="M1356" s="6">
        <v>-1.0000000000000009E-2</v>
      </c>
      <c r="N1356">
        <v>517.4</v>
      </c>
      <c r="O1356">
        <v>3547</v>
      </c>
      <c r="P1356" t="s">
        <v>26</v>
      </c>
      <c r="Q1356" t="s">
        <v>34</v>
      </c>
      <c r="R1356">
        <v>24</v>
      </c>
      <c r="S1356">
        <v>2</v>
      </c>
      <c r="T1356" t="s">
        <v>28</v>
      </c>
      <c r="U1356">
        <v>3</v>
      </c>
      <c r="V1356">
        <v>1</v>
      </c>
      <c r="W1356" t="s">
        <v>31</v>
      </c>
      <c r="X1356">
        <v>1</v>
      </c>
      <c r="Y1356">
        <v>16</v>
      </c>
      <c r="Z1356">
        <v>3</v>
      </c>
      <c r="AA1356">
        <v>4</v>
      </c>
      <c r="AB1356">
        <v>5</v>
      </c>
      <c r="AC1356">
        <v>2</v>
      </c>
    </row>
    <row r="1357" spans="1:29" x14ac:dyDescent="0.35">
      <c r="A1357">
        <v>36</v>
      </c>
      <c r="B1357" t="s">
        <v>32</v>
      </c>
      <c r="C1357" t="s">
        <v>27</v>
      </c>
      <c r="D1357" s="4">
        <v>5507</v>
      </c>
      <c r="E1357">
        <v>4</v>
      </c>
      <c r="F1357">
        <v>2</v>
      </c>
      <c r="G1357">
        <v>1</v>
      </c>
      <c r="H1357" t="s">
        <v>32</v>
      </c>
      <c r="I1357">
        <v>3</v>
      </c>
      <c r="J1357" t="s">
        <v>35</v>
      </c>
      <c r="K1357" s="5">
        <v>0.12</v>
      </c>
      <c r="L1357" s="5">
        <v>0.1</v>
      </c>
      <c r="M1357" s="6">
        <v>6.9999999999999993E-2</v>
      </c>
      <c r="N1357">
        <v>1101.4000000000001</v>
      </c>
      <c r="O1357">
        <v>4091</v>
      </c>
      <c r="P1357" t="s">
        <v>26</v>
      </c>
      <c r="Q1357" t="s">
        <v>27</v>
      </c>
      <c r="R1357">
        <v>17</v>
      </c>
      <c r="S1357">
        <v>2</v>
      </c>
      <c r="T1357" t="s">
        <v>48</v>
      </c>
      <c r="U1357">
        <v>2</v>
      </c>
      <c r="V1357">
        <v>2</v>
      </c>
      <c r="W1357" t="s">
        <v>37</v>
      </c>
      <c r="X1357">
        <v>2</v>
      </c>
      <c r="Y1357">
        <v>16</v>
      </c>
      <c r="Z1357">
        <v>3</v>
      </c>
      <c r="AA1357">
        <v>3</v>
      </c>
      <c r="AB1357">
        <v>12</v>
      </c>
      <c r="AC1357">
        <v>2</v>
      </c>
    </row>
    <row r="1358" spans="1:29" x14ac:dyDescent="0.35">
      <c r="A1358">
        <v>41</v>
      </c>
      <c r="B1358" t="s">
        <v>32</v>
      </c>
      <c r="C1358" t="s">
        <v>27</v>
      </c>
      <c r="D1358" s="4">
        <v>4393</v>
      </c>
      <c r="E1358">
        <v>5</v>
      </c>
      <c r="F1358">
        <v>2</v>
      </c>
      <c r="G1358">
        <v>3</v>
      </c>
      <c r="H1358" t="s">
        <v>32</v>
      </c>
      <c r="I1358">
        <v>3</v>
      </c>
      <c r="J1358" t="s">
        <v>29</v>
      </c>
      <c r="K1358" s="5">
        <v>0.13</v>
      </c>
      <c r="L1358" s="5">
        <v>7.0000000000000007E-2</v>
      </c>
      <c r="M1358" s="6">
        <v>0</v>
      </c>
      <c r="N1358">
        <v>878.6</v>
      </c>
      <c r="O1358">
        <v>2677</v>
      </c>
      <c r="P1358" t="s">
        <v>26</v>
      </c>
      <c r="Q1358" t="s">
        <v>27</v>
      </c>
      <c r="R1358">
        <v>8</v>
      </c>
      <c r="S1358">
        <v>3</v>
      </c>
      <c r="T1358" t="s">
        <v>48</v>
      </c>
      <c r="U1358">
        <v>3</v>
      </c>
      <c r="V1358">
        <v>2</v>
      </c>
      <c r="W1358" t="s">
        <v>37</v>
      </c>
      <c r="X1358">
        <v>5</v>
      </c>
      <c r="Y1358">
        <v>21</v>
      </c>
      <c r="Z1358">
        <v>4</v>
      </c>
      <c r="AA1358">
        <v>3</v>
      </c>
      <c r="AB1358">
        <v>14</v>
      </c>
      <c r="AC1358">
        <v>4</v>
      </c>
    </row>
    <row r="1359" spans="1:29" x14ac:dyDescent="0.35">
      <c r="A1359">
        <v>42</v>
      </c>
      <c r="B1359" t="s">
        <v>32</v>
      </c>
      <c r="C1359" t="s">
        <v>63</v>
      </c>
      <c r="D1359" s="4">
        <v>13348</v>
      </c>
      <c r="E1359">
        <v>13</v>
      </c>
      <c r="F1359">
        <v>1</v>
      </c>
      <c r="G1359">
        <v>4</v>
      </c>
      <c r="H1359" t="s">
        <v>32</v>
      </c>
      <c r="I1359">
        <v>3</v>
      </c>
      <c r="J1359" t="s">
        <v>35</v>
      </c>
      <c r="K1359" s="5">
        <v>0.14000000000000001</v>
      </c>
      <c r="L1359" s="5">
        <v>0.09</v>
      </c>
      <c r="M1359" s="6">
        <v>9.999999999999995E-3</v>
      </c>
      <c r="N1359">
        <v>2669.6000000000004</v>
      </c>
      <c r="O1359">
        <v>4213</v>
      </c>
      <c r="P1359" t="s">
        <v>26</v>
      </c>
      <c r="Q1359" t="s">
        <v>34</v>
      </c>
      <c r="R1359">
        <v>6</v>
      </c>
      <c r="S1359">
        <v>3</v>
      </c>
      <c r="T1359" t="s">
        <v>40</v>
      </c>
      <c r="U1359">
        <v>3</v>
      </c>
      <c r="V1359">
        <v>3</v>
      </c>
      <c r="W1359" t="s">
        <v>37</v>
      </c>
      <c r="X1359">
        <v>9</v>
      </c>
      <c r="Y1359">
        <v>13</v>
      </c>
      <c r="Z1359">
        <v>3</v>
      </c>
      <c r="AA1359">
        <v>2</v>
      </c>
      <c r="AB1359">
        <v>18</v>
      </c>
      <c r="AC1359">
        <v>7</v>
      </c>
    </row>
    <row r="1360" spans="1:29" x14ac:dyDescent="0.35">
      <c r="A1360">
        <v>31</v>
      </c>
      <c r="B1360" t="s">
        <v>32</v>
      </c>
      <c r="C1360" t="s">
        <v>27</v>
      </c>
      <c r="D1360" s="4">
        <v>6583</v>
      </c>
      <c r="E1360">
        <v>5</v>
      </c>
      <c r="F1360">
        <v>4</v>
      </c>
      <c r="G1360">
        <v>3</v>
      </c>
      <c r="H1360" t="s">
        <v>25</v>
      </c>
      <c r="I1360">
        <v>3</v>
      </c>
      <c r="J1360" t="s">
        <v>29</v>
      </c>
      <c r="K1360" s="5">
        <v>0.12</v>
      </c>
      <c r="L1360" s="5">
        <v>0.1</v>
      </c>
      <c r="M1360" s="6">
        <v>1.999999999999999E-2</v>
      </c>
      <c r="N1360">
        <v>1316.6000000000001</v>
      </c>
      <c r="O1360">
        <v>3714</v>
      </c>
      <c r="P1360" t="s">
        <v>26</v>
      </c>
      <c r="Q1360" t="s">
        <v>27</v>
      </c>
      <c r="R1360">
        <v>10</v>
      </c>
      <c r="S1360">
        <v>2</v>
      </c>
      <c r="T1360" t="s">
        <v>40</v>
      </c>
      <c r="U1360">
        <v>3</v>
      </c>
      <c r="V1360">
        <v>2</v>
      </c>
      <c r="W1360" t="s">
        <v>41</v>
      </c>
      <c r="X1360">
        <v>2</v>
      </c>
      <c r="Y1360">
        <v>11</v>
      </c>
      <c r="Z1360">
        <v>3</v>
      </c>
      <c r="AA1360">
        <v>4</v>
      </c>
      <c r="AB1360">
        <v>8</v>
      </c>
      <c r="AC1360">
        <v>2</v>
      </c>
    </row>
    <row r="1361" spans="1:29" x14ac:dyDescent="0.35">
      <c r="A1361">
        <v>34</v>
      </c>
      <c r="B1361" t="s">
        <v>32</v>
      </c>
      <c r="C1361" t="s">
        <v>27</v>
      </c>
      <c r="D1361" s="4">
        <v>8103</v>
      </c>
      <c r="E1361">
        <v>4</v>
      </c>
      <c r="F1361">
        <v>4</v>
      </c>
      <c r="G1361">
        <v>2</v>
      </c>
      <c r="H1361" t="s">
        <v>25</v>
      </c>
      <c r="I1361">
        <v>4</v>
      </c>
      <c r="J1361" t="s">
        <v>29</v>
      </c>
      <c r="K1361" s="5">
        <v>0.14000000000000001</v>
      </c>
      <c r="L1361" s="5">
        <v>0.1</v>
      </c>
      <c r="M1361" s="6">
        <v>9.999999999999995E-3</v>
      </c>
      <c r="N1361">
        <v>1620.6000000000001</v>
      </c>
      <c r="O1361">
        <v>2342</v>
      </c>
      <c r="P1361" t="s">
        <v>26</v>
      </c>
      <c r="Q1361" t="s">
        <v>27</v>
      </c>
      <c r="R1361">
        <v>3</v>
      </c>
      <c r="S1361">
        <v>1</v>
      </c>
      <c r="T1361" t="s">
        <v>40</v>
      </c>
      <c r="U1361">
        <v>2</v>
      </c>
      <c r="V1361">
        <v>2</v>
      </c>
      <c r="W1361" t="s">
        <v>37</v>
      </c>
      <c r="X1361">
        <v>3</v>
      </c>
      <c r="Y1361">
        <v>12</v>
      </c>
      <c r="Z1361">
        <v>3</v>
      </c>
      <c r="AA1361">
        <v>3</v>
      </c>
      <c r="AB1361">
        <v>9</v>
      </c>
      <c r="AC1361">
        <v>2</v>
      </c>
    </row>
    <row r="1362" spans="1:29" x14ac:dyDescent="0.35">
      <c r="A1362">
        <v>31</v>
      </c>
      <c r="B1362" t="s">
        <v>32</v>
      </c>
      <c r="C1362" t="s">
        <v>39</v>
      </c>
      <c r="D1362" s="4">
        <v>3978</v>
      </c>
      <c r="E1362">
        <v>2</v>
      </c>
      <c r="F1362">
        <v>3</v>
      </c>
      <c r="G1362">
        <v>2</v>
      </c>
      <c r="H1362" t="s">
        <v>32</v>
      </c>
      <c r="I1362">
        <v>1</v>
      </c>
      <c r="J1362" t="s">
        <v>29</v>
      </c>
      <c r="K1362" s="5">
        <v>0.12</v>
      </c>
      <c r="L1362" s="5">
        <v>0.1</v>
      </c>
      <c r="M1362" s="6">
        <v>-9.999999999999995E-3</v>
      </c>
      <c r="N1362">
        <v>795.6</v>
      </c>
      <c r="O1362">
        <v>2256</v>
      </c>
      <c r="P1362" t="s">
        <v>26</v>
      </c>
      <c r="Q1362" t="s">
        <v>34</v>
      </c>
      <c r="R1362">
        <v>4</v>
      </c>
      <c r="S1362">
        <v>3</v>
      </c>
      <c r="T1362" t="s">
        <v>40</v>
      </c>
      <c r="U1362">
        <v>4</v>
      </c>
      <c r="V1362">
        <v>1</v>
      </c>
      <c r="W1362" t="s">
        <v>41</v>
      </c>
      <c r="X1362">
        <v>8</v>
      </c>
      <c r="Y1362">
        <v>12</v>
      </c>
      <c r="Z1362">
        <v>3</v>
      </c>
      <c r="AA1362">
        <v>2</v>
      </c>
      <c r="AB1362">
        <v>4</v>
      </c>
      <c r="AC1362">
        <v>2</v>
      </c>
    </row>
    <row r="1363" spans="1:29" x14ac:dyDescent="0.35">
      <c r="A1363">
        <v>26</v>
      </c>
      <c r="B1363" t="s">
        <v>32</v>
      </c>
      <c r="C1363" t="s">
        <v>39</v>
      </c>
      <c r="D1363" s="4">
        <v>2544</v>
      </c>
      <c r="E1363">
        <v>7</v>
      </c>
      <c r="F1363">
        <v>4</v>
      </c>
      <c r="G1363">
        <v>3</v>
      </c>
      <c r="H1363" t="s">
        <v>32</v>
      </c>
      <c r="I1363">
        <v>3</v>
      </c>
      <c r="J1363" t="s">
        <v>35</v>
      </c>
      <c r="K1363" s="5">
        <v>0.12</v>
      </c>
      <c r="L1363" s="5">
        <v>0.11</v>
      </c>
      <c r="M1363" s="6">
        <v>0</v>
      </c>
      <c r="N1363">
        <v>508.8</v>
      </c>
      <c r="O1363">
        <v>4141</v>
      </c>
      <c r="P1363" t="s">
        <v>33</v>
      </c>
      <c r="Q1363" t="s">
        <v>34</v>
      </c>
      <c r="R1363">
        <v>6</v>
      </c>
      <c r="S1363">
        <v>3</v>
      </c>
      <c r="T1363" t="s">
        <v>38</v>
      </c>
      <c r="U1363">
        <v>4</v>
      </c>
      <c r="V1363">
        <v>1</v>
      </c>
      <c r="W1363" t="s">
        <v>37</v>
      </c>
      <c r="X1363">
        <v>0</v>
      </c>
      <c r="Y1363">
        <v>18</v>
      </c>
      <c r="Z1363">
        <v>3</v>
      </c>
      <c r="AA1363">
        <v>1</v>
      </c>
      <c r="AB1363">
        <v>8</v>
      </c>
      <c r="AC1363">
        <v>7</v>
      </c>
    </row>
    <row r="1364" spans="1:29" x14ac:dyDescent="0.35">
      <c r="A1364">
        <v>45</v>
      </c>
      <c r="B1364" t="s">
        <v>32</v>
      </c>
      <c r="C1364" t="s">
        <v>43</v>
      </c>
      <c r="D1364" s="4">
        <v>5399</v>
      </c>
      <c r="E1364">
        <v>4</v>
      </c>
      <c r="F1364">
        <v>3</v>
      </c>
      <c r="G1364">
        <v>3</v>
      </c>
      <c r="H1364" t="s">
        <v>32</v>
      </c>
      <c r="I1364">
        <v>2</v>
      </c>
      <c r="J1364" t="s">
        <v>35</v>
      </c>
      <c r="K1364" s="5">
        <v>0.1</v>
      </c>
      <c r="L1364" s="5">
        <v>0.1</v>
      </c>
      <c r="M1364" s="6">
        <v>5.0000000000000017E-2</v>
      </c>
      <c r="N1364">
        <v>1079.8</v>
      </c>
      <c r="O1364">
        <v>4592</v>
      </c>
      <c r="P1364" t="s">
        <v>33</v>
      </c>
      <c r="Q1364" t="s">
        <v>34</v>
      </c>
      <c r="R1364">
        <v>1</v>
      </c>
      <c r="S1364">
        <v>4</v>
      </c>
      <c r="T1364" t="s">
        <v>40</v>
      </c>
      <c r="U1364">
        <v>3</v>
      </c>
      <c r="V1364">
        <v>2</v>
      </c>
      <c r="W1364" t="s">
        <v>31</v>
      </c>
      <c r="X1364">
        <v>4</v>
      </c>
      <c r="Y1364">
        <v>12</v>
      </c>
      <c r="Z1364">
        <v>3</v>
      </c>
      <c r="AA1364">
        <v>3</v>
      </c>
      <c r="AB1364">
        <v>12</v>
      </c>
      <c r="AC1364">
        <v>2</v>
      </c>
    </row>
    <row r="1365" spans="1:29" x14ac:dyDescent="0.35">
      <c r="A1365">
        <v>33</v>
      </c>
      <c r="B1365" t="s">
        <v>32</v>
      </c>
      <c r="C1365" t="s">
        <v>27</v>
      </c>
      <c r="D1365" s="4">
        <v>5487</v>
      </c>
      <c r="E1365">
        <v>10</v>
      </c>
      <c r="F1365">
        <v>3</v>
      </c>
      <c r="G1365">
        <v>2</v>
      </c>
      <c r="H1365" t="s">
        <v>32</v>
      </c>
      <c r="I1365">
        <v>2</v>
      </c>
      <c r="J1365" t="s">
        <v>35</v>
      </c>
      <c r="K1365" s="5">
        <v>0.08</v>
      </c>
      <c r="L1365" s="5">
        <v>0.09</v>
      </c>
      <c r="M1365" s="6">
        <v>-9.999999999999995E-3</v>
      </c>
      <c r="N1365">
        <v>1097.4000000000001</v>
      </c>
      <c r="O1365">
        <v>4464</v>
      </c>
      <c r="P1365" t="s">
        <v>26</v>
      </c>
      <c r="Q1365" t="s">
        <v>27</v>
      </c>
      <c r="R1365">
        <v>10</v>
      </c>
      <c r="S1365">
        <v>4</v>
      </c>
      <c r="T1365" t="s">
        <v>48</v>
      </c>
      <c r="U1365">
        <v>3</v>
      </c>
      <c r="V1365">
        <v>2</v>
      </c>
      <c r="W1365" t="s">
        <v>31</v>
      </c>
      <c r="X1365">
        <v>1</v>
      </c>
      <c r="Y1365">
        <v>14</v>
      </c>
      <c r="Z1365">
        <v>3</v>
      </c>
      <c r="AA1365">
        <v>2</v>
      </c>
      <c r="AB1365">
        <v>10</v>
      </c>
      <c r="AC1365">
        <v>4</v>
      </c>
    </row>
    <row r="1366" spans="1:29" x14ac:dyDescent="0.35">
      <c r="A1366">
        <v>28</v>
      </c>
      <c r="B1366" t="s">
        <v>32</v>
      </c>
      <c r="C1366" t="s">
        <v>27</v>
      </c>
      <c r="D1366" s="4">
        <v>6834</v>
      </c>
      <c r="E1366">
        <v>7</v>
      </c>
      <c r="F1366">
        <v>4</v>
      </c>
      <c r="G1366">
        <v>3</v>
      </c>
      <c r="H1366" t="s">
        <v>25</v>
      </c>
      <c r="I1366">
        <v>3</v>
      </c>
      <c r="J1366" t="s">
        <v>35</v>
      </c>
      <c r="K1366" s="5">
        <v>0.14000000000000001</v>
      </c>
      <c r="L1366" s="5">
        <v>0.08</v>
      </c>
      <c r="M1366" s="6">
        <v>-2.0000000000000004E-2</v>
      </c>
      <c r="N1366">
        <v>1366.8000000000002</v>
      </c>
      <c r="O1366">
        <v>1514</v>
      </c>
      <c r="P1366" t="s">
        <v>33</v>
      </c>
      <c r="Q1366" t="s">
        <v>27</v>
      </c>
      <c r="R1366">
        <v>1</v>
      </c>
      <c r="S1366">
        <v>2</v>
      </c>
      <c r="T1366" t="s">
        <v>28</v>
      </c>
      <c r="U1366">
        <v>2</v>
      </c>
      <c r="V1366">
        <v>2</v>
      </c>
      <c r="W1366" t="s">
        <v>37</v>
      </c>
      <c r="X1366">
        <v>1</v>
      </c>
      <c r="Y1366">
        <v>12</v>
      </c>
      <c r="Z1366">
        <v>3</v>
      </c>
      <c r="AA1366">
        <v>3</v>
      </c>
      <c r="AB1366">
        <v>7</v>
      </c>
      <c r="AC1366">
        <v>7</v>
      </c>
    </row>
    <row r="1367" spans="1:29" x14ac:dyDescent="0.35">
      <c r="A1367">
        <v>29</v>
      </c>
      <c r="B1367" t="s">
        <v>25</v>
      </c>
      <c r="C1367" t="s">
        <v>46</v>
      </c>
      <c r="D1367" s="4">
        <v>1091</v>
      </c>
      <c r="E1367">
        <v>1</v>
      </c>
      <c r="F1367">
        <v>1</v>
      </c>
      <c r="G1367">
        <v>3</v>
      </c>
      <c r="H1367" t="s">
        <v>32</v>
      </c>
      <c r="I1367">
        <v>3</v>
      </c>
      <c r="J1367" t="s">
        <v>35</v>
      </c>
      <c r="K1367" s="5">
        <v>0.09</v>
      </c>
      <c r="L1367" s="5">
        <v>0.11</v>
      </c>
      <c r="M1367" s="6">
        <v>0.03</v>
      </c>
      <c r="N1367">
        <v>218.20000000000002</v>
      </c>
      <c r="O1367">
        <v>2292</v>
      </c>
      <c r="P1367" t="s">
        <v>33</v>
      </c>
      <c r="Q1367" t="s">
        <v>27</v>
      </c>
      <c r="R1367">
        <v>24</v>
      </c>
      <c r="S1367">
        <v>3</v>
      </c>
      <c r="T1367" t="s">
        <v>49</v>
      </c>
      <c r="U1367">
        <v>4</v>
      </c>
      <c r="V1367">
        <v>1</v>
      </c>
      <c r="W1367" t="s">
        <v>31</v>
      </c>
      <c r="X1367">
        <v>1</v>
      </c>
      <c r="Y1367">
        <v>17</v>
      </c>
      <c r="Z1367">
        <v>3</v>
      </c>
      <c r="AA1367">
        <v>4</v>
      </c>
      <c r="AB1367">
        <v>1</v>
      </c>
      <c r="AC1367">
        <v>0</v>
      </c>
    </row>
    <row r="1368" spans="1:29" x14ac:dyDescent="0.35">
      <c r="A1368">
        <v>39</v>
      </c>
      <c r="B1368" t="s">
        <v>32</v>
      </c>
      <c r="C1368" t="s">
        <v>27</v>
      </c>
      <c r="D1368" s="4">
        <v>5736</v>
      </c>
      <c r="E1368">
        <v>3</v>
      </c>
      <c r="F1368">
        <v>3</v>
      </c>
      <c r="G1368">
        <v>3</v>
      </c>
      <c r="H1368" t="s">
        <v>32</v>
      </c>
      <c r="I1368">
        <v>1</v>
      </c>
      <c r="J1368" t="s">
        <v>29</v>
      </c>
      <c r="K1368" s="5">
        <v>0.1</v>
      </c>
      <c r="L1368" s="5">
        <v>7.0000000000000007E-2</v>
      </c>
      <c r="M1368" s="6">
        <v>1.0000000000000009E-2</v>
      </c>
      <c r="N1368">
        <v>1147.2</v>
      </c>
      <c r="O1368">
        <v>1382</v>
      </c>
      <c r="P1368" t="s">
        <v>44</v>
      </c>
      <c r="Q1368" t="s">
        <v>27</v>
      </c>
      <c r="R1368">
        <v>21</v>
      </c>
      <c r="S1368">
        <v>4</v>
      </c>
      <c r="T1368" t="s">
        <v>28</v>
      </c>
      <c r="U1368">
        <v>1</v>
      </c>
      <c r="V1368">
        <v>2</v>
      </c>
      <c r="W1368" t="s">
        <v>37</v>
      </c>
      <c r="X1368">
        <v>6</v>
      </c>
      <c r="Y1368">
        <v>19</v>
      </c>
      <c r="Z1368">
        <v>3</v>
      </c>
      <c r="AA1368">
        <v>3</v>
      </c>
      <c r="AB1368">
        <v>10</v>
      </c>
      <c r="AC1368">
        <v>2</v>
      </c>
    </row>
    <row r="1369" spans="1:29" x14ac:dyDescent="0.35">
      <c r="A1369">
        <v>27</v>
      </c>
      <c r="B1369" t="s">
        <v>32</v>
      </c>
      <c r="C1369" t="s">
        <v>36</v>
      </c>
      <c r="D1369" s="4">
        <v>2226</v>
      </c>
      <c r="E1369">
        <v>5</v>
      </c>
      <c r="F1369">
        <v>2</v>
      </c>
      <c r="G1369">
        <v>2</v>
      </c>
      <c r="H1369" t="s">
        <v>32</v>
      </c>
      <c r="I1369">
        <v>2</v>
      </c>
      <c r="J1369" t="s">
        <v>35</v>
      </c>
      <c r="K1369" s="5">
        <v>0.09</v>
      </c>
      <c r="L1369" s="5">
        <v>0.11</v>
      </c>
      <c r="M1369" s="6">
        <v>9.999999999999995E-3</v>
      </c>
      <c r="N1369">
        <v>445.20000000000005</v>
      </c>
      <c r="O1369">
        <v>3551</v>
      </c>
      <c r="P1369" t="s">
        <v>26</v>
      </c>
      <c r="Q1369" t="s">
        <v>34</v>
      </c>
      <c r="R1369">
        <v>2</v>
      </c>
      <c r="S1369">
        <v>4</v>
      </c>
      <c r="T1369" t="s">
        <v>49</v>
      </c>
      <c r="U1369">
        <v>3</v>
      </c>
      <c r="V1369">
        <v>1</v>
      </c>
      <c r="W1369" t="s">
        <v>37</v>
      </c>
      <c r="X1369">
        <v>1</v>
      </c>
      <c r="Y1369">
        <v>11</v>
      </c>
      <c r="Z1369">
        <v>3</v>
      </c>
      <c r="AA1369">
        <v>3</v>
      </c>
      <c r="AB1369">
        <v>6</v>
      </c>
      <c r="AC1369">
        <v>3</v>
      </c>
    </row>
    <row r="1370" spans="1:29" x14ac:dyDescent="0.35">
      <c r="A1370">
        <v>34</v>
      </c>
      <c r="B1370" t="s">
        <v>32</v>
      </c>
      <c r="C1370" t="s">
        <v>36</v>
      </c>
      <c r="D1370" s="4">
        <v>5747</v>
      </c>
      <c r="E1370">
        <v>15</v>
      </c>
      <c r="F1370">
        <v>4</v>
      </c>
      <c r="G1370">
        <v>3</v>
      </c>
      <c r="H1370" t="s">
        <v>25</v>
      </c>
      <c r="I1370">
        <v>3</v>
      </c>
      <c r="J1370" t="s">
        <v>35</v>
      </c>
      <c r="K1370" s="5">
        <v>0.14000000000000001</v>
      </c>
      <c r="L1370" s="5">
        <v>0.11</v>
      </c>
      <c r="M1370" s="6">
        <v>3.9999999999999994E-2</v>
      </c>
      <c r="N1370">
        <v>1149.4000000000001</v>
      </c>
      <c r="O1370">
        <v>4420</v>
      </c>
      <c r="P1370" t="s">
        <v>33</v>
      </c>
      <c r="Q1370" t="s">
        <v>34</v>
      </c>
      <c r="R1370">
        <v>22</v>
      </c>
      <c r="S1370">
        <v>4</v>
      </c>
      <c r="T1370" t="s">
        <v>38</v>
      </c>
      <c r="U1370">
        <v>2</v>
      </c>
      <c r="V1370">
        <v>2</v>
      </c>
      <c r="W1370" t="s">
        <v>37</v>
      </c>
      <c r="X1370">
        <v>1</v>
      </c>
      <c r="Y1370">
        <v>15</v>
      </c>
      <c r="Z1370">
        <v>3</v>
      </c>
      <c r="AA1370">
        <v>2</v>
      </c>
      <c r="AB1370">
        <v>16</v>
      </c>
      <c r="AC1370">
        <v>10</v>
      </c>
    </row>
    <row r="1371" spans="1:29" x14ac:dyDescent="0.35">
      <c r="A1371">
        <v>28</v>
      </c>
      <c r="B1371" t="s">
        <v>25</v>
      </c>
      <c r="C1371" t="s">
        <v>27</v>
      </c>
      <c r="D1371" s="4">
        <v>9854</v>
      </c>
      <c r="E1371">
        <v>2</v>
      </c>
      <c r="F1371">
        <v>3</v>
      </c>
      <c r="G1371">
        <v>3</v>
      </c>
      <c r="H1371" t="s">
        <v>25</v>
      </c>
      <c r="I1371">
        <v>4</v>
      </c>
      <c r="J1371" t="s">
        <v>29</v>
      </c>
      <c r="K1371" s="5">
        <v>0.15</v>
      </c>
      <c r="L1371" s="5">
        <v>7.0000000000000007E-2</v>
      </c>
      <c r="M1371" s="6">
        <v>0.03</v>
      </c>
      <c r="N1371">
        <v>1970.8000000000002</v>
      </c>
      <c r="O1371">
        <v>1999</v>
      </c>
      <c r="P1371" t="s">
        <v>26</v>
      </c>
      <c r="Q1371" t="s">
        <v>27</v>
      </c>
      <c r="R1371">
        <v>13</v>
      </c>
      <c r="S1371">
        <v>2</v>
      </c>
      <c r="T1371" t="s">
        <v>48</v>
      </c>
      <c r="U1371">
        <v>3</v>
      </c>
      <c r="V1371">
        <v>2</v>
      </c>
      <c r="W1371" t="s">
        <v>31</v>
      </c>
      <c r="X1371">
        <v>3</v>
      </c>
      <c r="Y1371">
        <v>11</v>
      </c>
      <c r="Z1371">
        <v>3</v>
      </c>
      <c r="AA1371">
        <v>4</v>
      </c>
      <c r="AB1371">
        <v>6</v>
      </c>
      <c r="AC1371">
        <v>0</v>
      </c>
    </row>
    <row r="1372" spans="1:29" x14ac:dyDescent="0.35">
      <c r="A1372">
        <v>47</v>
      </c>
      <c r="B1372" t="s">
        <v>32</v>
      </c>
      <c r="C1372" t="s">
        <v>36</v>
      </c>
      <c r="D1372" s="4">
        <v>5467</v>
      </c>
      <c r="E1372">
        <v>8</v>
      </c>
      <c r="F1372">
        <v>2</v>
      </c>
      <c r="G1372">
        <v>4</v>
      </c>
      <c r="H1372" t="s">
        <v>32</v>
      </c>
      <c r="I1372">
        <v>3</v>
      </c>
      <c r="J1372" t="s">
        <v>35</v>
      </c>
      <c r="K1372" s="5">
        <v>0.09</v>
      </c>
      <c r="L1372" s="5">
        <v>0.1</v>
      </c>
      <c r="M1372" s="6">
        <v>0.03</v>
      </c>
      <c r="N1372">
        <v>1093.4000000000001</v>
      </c>
      <c r="O1372">
        <v>851</v>
      </c>
      <c r="P1372" t="s">
        <v>44</v>
      </c>
      <c r="Q1372" t="s">
        <v>34</v>
      </c>
      <c r="R1372">
        <v>14</v>
      </c>
      <c r="S1372">
        <v>4</v>
      </c>
      <c r="T1372" t="s">
        <v>49</v>
      </c>
      <c r="U1372">
        <v>3</v>
      </c>
      <c r="V1372">
        <v>2</v>
      </c>
      <c r="W1372" t="s">
        <v>37</v>
      </c>
      <c r="X1372">
        <v>8</v>
      </c>
      <c r="Y1372">
        <v>18</v>
      </c>
      <c r="Z1372">
        <v>3</v>
      </c>
      <c r="AA1372">
        <v>3</v>
      </c>
      <c r="AB1372">
        <v>16</v>
      </c>
      <c r="AC1372">
        <v>7</v>
      </c>
    </row>
    <row r="1373" spans="1:29" x14ac:dyDescent="0.35">
      <c r="A1373">
        <v>56</v>
      </c>
      <c r="B1373" t="s">
        <v>32</v>
      </c>
      <c r="C1373" t="s">
        <v>27</v>
      </c>
      <c r="D1373" s="4">
        <v>5380</v>
      </c>
      <c r="E1373">
        <v>0</v>
      </c>
      <c r="F1373">
        <v>1</v>
      </c>
      <c r="G1373">
        <v>3</v>
      </c>
      <c r="H1373" t="s">
        <v>32</v>
      </c>
      <c r="I1373">
        <v>4</v>
      </c>
      <c r="J1373" t="s">
        <v>29</v>
      </c>
      <c r="K1373" s="5">
        <v>0.08</v>
      </c>
      <c r="L1373" s="5">
        <v>0.08</v>
      </c>
      <c r="M1373" s="6">
        <v>3.0000000000000013E-2</v>
      </c>
      <c r="N1373">
        <v>1076</v>
      </c>
      <c r="O1373">
        <v>4515</v>
      </c>
      <c r="P1373" t="s">
        <v>26</v>
      </c>
      <c r="Q1373" t="s">
        <v>27</v>
      </c>
      <c r="R1373">
        <v>11</v>
      </c>
      <c r="S1373">
        <v>5</v>
      </c>
      <c r="T1373" t="s">
        <v>48</v>
      </c>
      <c r="U1373">
        <v>2</v>
      </c>
      <c r="V1373">
        <v>2</v>
      </c>
      <c r="W1373" t="s">
        <v>37</v>
      </c>
      <c r="X1373">
        <v>4</v>
      </c>
      <c r="Y1373">
        <v>16</v>
      </c>
      <c r="Z1373">
        <v>3</v>
      </c>
      <c r="AA1373">
        <v>3</v>
      </c>
      <c r="AB1373">
        <v>6</v>
      </c>
      <c r="AC1373">
        <v>0</v>
      </c>
    </row>
    <row r="1374" spans="1:29" x14ac:dyDescent="0.35">
      <c r="A1374">
        <v>39</v>
      </c>
      <c r="B1374" t="s">
        <v>32</v>
      </c>
      <c r="C1374" t="s">
        <v>42</v>
      </c>
      <c r="D1374" s="4">
        <v>5151</v>
      </c>
      <c r="E1374">
        <v>10</v>
      </c>
      <c r="F1374">
        <v>1</v>
      </c>
      <c r="G1374">
        <v>3</v>
      </c>
      <c r="H1374" t="s">
        <v>32</v>
      </c>
      <c r="I1374">
        <v>1</v>
      </c>
      <c r="J1374" t="s">
        <v>35</v>
      </c>
      <c r="K1374" s="5">
        <v>0.1</v>
      </c>
      <c r="L1374" s="5">
        <v>0.09</v>
      </c>
      <c r="M1374" s="6">
        <v>6.9999999999999993E-2</v>
      </c>
      <c r="N1374">
        <v>1030.2</v>
      </c>
      <c r="O1374">
        <v>4638</v>
      </c>
      <c r="P1374" t="s">
        <v>26</v>
      </c>
      <c r="Q1374" t="s">
        <v>34</v>
      </c>
      <c r="R1374">
        <v>9</v>
      </c>
      <c r="S1374">
        <v>2</v>
      </c>
      <c r="T1374" t="s">
        <v>40</v>
      </c>
      <c r="U1374">
        <v>3</v>
      </c>
      <c r="V1374">
        <v>2</v>
      </c>
      <c r="W1374" t="s">
        <v>37</v>
      </c>
      <c r="X1374">
        <v>1</v>
      </c>
      <c r="Y1374">
        <v>25</v>
      </c>
      <c r="Z1374">
        <v>4</v>
      </c>
      <c r="AA1374">
        <v>4</v>
      </c>
      <c r="AB1374">
        <v>10</v>
      </c>
      <c r="AC1374">
        <v>0</v>
      </c>
    </row>
    <row r="1375" spans="1:29" x14ac:dyDescent="0.35">
      <c r="A1375">
        <v>38</v>
      </c>
      <c r="B1375" t="s">
        <v>32</v>
      </c>
      <c r="C1375" t="s">
        <v>36</v>
      </c>
      <c r="D1375" s="4">
        <v>2133</v>
      </c>
      <c r="E1375">
        <v>20</v>
      </c>
      <c r="F1375">
        <v>2</v>
      </c>
      <c r="G1375">
        <v>3</v>
      </c>
      <c r="H1375" t="s">
        <v>25</v>
      </c>
      <c r="I1375">
        <v>4</v>
      </c>
      <c r="J1375" t="s">
        <v>29</v>
      </c>
      <c r="K1375" s="5">
        <v>0.09</v>
      </c>
      <c r="L1375" s="5">
        <v>0.11</v>
      </c>
      <c r="M1375" s="6">
        <v>0.06</v>
      </c>
      <c r="N1375">
        <v>426.6</v>
      </c>
      <c r="O1375">
        <v>3143</v>
      </c>
      <c r="P1375" t="s">
        <v>33</v>
      </c>
      <c r="Q1375" t="s">
        <v>34</v>
      </c>
      <c r="R1375">
        <v>8</v>
      </c>
      <c r="S1375">
        <v>3</v>
      </c>
      <c r="T1375" t="s">
        <v>40</v>
      </c>
      <c r="U1375">
        <v>2</v>
      </c>
      <c r="V1375">
        <v>2</v>
      </c>
      <c r="W1375" t="s">
        <v>41</v>
      </c>
      <c r="X1375">
        <v>1</v>
      </c>
      <c r="Y1375">
        <v>16</v>
      </c>
      <c r="Z1375">
        <v>3</v>
      </c>
      <c r="AA1375">
        <v>3</v>
      </c>
      <c r="AB1375">
        <v>20</v>
      </c>
      <c r="AC1375">
        <v>11</v>
      </c>
    </row>
    <row r="1376" spans="1:29" x14ac:dyDescent="0.35">
      <c r="A1376">
        <v>58</v>
      </c>
      <c r="B1376" t="s">
        <v>32</v>
      </c>
      <c r="C1376" t="s">
        <v>62</v>
      </c>
      <c r="D1376" s="4">
        <v>17875</v>
      </c>
      <c r="E1376">
        <v>1</v>
      </c>
      <c r="F1376">
        <v>4</v>
      </c>
      <c r="G1376">
        <v>2</v>
      </c>
      <c r="H1376" t="s">
        <v>25</v>
      </c>
      <c r="I1376">
        <v>4</v>
      </c>
      <c r="J1376" t="s">
        <v>29</v>
      </c>
      <c r="K1376" s="5">
        <v>0.11</v>
      </c>
      <c r="L1376" s="5">
        <v>0.1</v>
      </c>
      <c r="M1376" s="6">
        <v>9.999999999999995E-3</v>
      </c>
      <c r="N1376">
        <v>3575</v>
      </c>
      <c r="O1376">
        <v>886</v>
      </c>
      <c r="P1376" t="s">
        <v>26</v>
      </c>
      <c r="Q1376" t="s">
        <v>27</v>
      </c>
      <c r="R1376">
        <v>21</v>
      </c>
      <c r="S1376">
        <v>3</v>
      </c>
      <c r="T1376" t="s">
        <v>28</v>
      </c>
      <c r="U1376">
        <v>3</v>
      </c>
      <c r="V1376">
        <v>4</v>
      </c>
      <c r="W1376" t="s">
        <v>37</v>
      </c>
      <c r="X1376">
        <v>4</v>
      </c>
      <c r="Y1376">
        <v>13</v>
      </c>
      <c r="Z1376">
        <v>3</v>
      </c>
      <c r="AA1376">
        <v>3</v>
      </c>
      <c r="AB1376">
        <v>29</v>
      </c>
      <c r="AC1376">
        <v>0</v>
      </c>
    </row>
    <row r="1377" spans="1:29" x14ac:dyDescent="0.35">
      <c r="A1377">
        <v>32</v>
      </c>
      <c r="B1377" t="s">
        <v>25</v>
      </c>
      <c r="C1377" t="s">
        <v>36</v>
      </c>
      <c r="D1377" s="4">
        <v>2432</v>
      </c>
      <c r="E1377">
        <v>4</v>
      </c>
      <c r="F1377">
        <v>3</v>
      </c>
      <c r="G1377">
        <v>3</v>
      </c>
      <c r="H1377" t="s">
        <v>25</v>
      </c>
      <c r="I1377">
        <v>1</v>
      </c>
      <c r="J1377" t="s">
        <v>29</v>
      </c>
      <c r="K1377" s="5">
        <v>0.14000000000000001</v>
      </c>
      <c r="L1377" s="5">
        <v>7.0000000000000007E-2</v>
      </c>
      <c r="M1377" s="6">
        <v>0.06</v>
      </c>
      <c r="N1377">
        <v>486.40000000000003</v>
      </c>
      <c r="O1377">
        <v>3425</v>
      </c>
      <c r="P1377" t="s">
        <v>33</v>
      </c>
      <c r="Q1377" t="s">
        <v>34</v>
      </c>
      <c r="R1377">
        <v>5</v>
      </c>
      <c r="S1377">
        <v>2</v>
      </c>
      <c r="T1377" t="s">
        <v>28</v>
      </c>
      <c r="U1377">
        <v>4</v>
      </c>
      <c r="V1377">
        <v>1</v>
      </c>
      <c r="W1377" t="s">
        <v>31</v>
      </c>
      <c r="X1377">
        <v>3</v>
      </c>
      <c r="Y1377">
        <v>14</v>
      </c>
      <c r="Z1377">
        <v>3</v>
      </c>
      <c r="AA1377">
        <v>1</v>
      </c>
      <c r="AB1377">
        <v>8</v>
      </c>
      <c r="AC1377">
        <v>1</v>
      </c>
    </row>
    <row r="1378" spans="1:29" x14ac:dyDescent="0.35">
      <c r="A1378">
        <v>38</v>
      </c>
      <c r="B1378" t="s">
        <v>32</v>
      </c>
      <c r="C1378" t="s">
        <v>36</v>
      </c>
      <c r="D1378" s="4">
        <v>4771</v>
      </c>
      <c r="E1378">
        <v>5</v>
      </c>
      <c r="F1378">
        <v>4</v>
      </c>
      <c r="G1378">
        <v>4</v>
      </c>
      <c r="H1378" t="s">
        <v>32</v>
      </c>
      <c r="I1378">
        <v>2</v>
      </c>
      <c r="J1378" t="s">
        <v>35</v>
      </c>
      <c r="K1378" s="5">
        <v>0.11</v>
      </c>
      <c r="L1378" s="5">
        <v>7.0000000000000007E-2</v>
      </c>
      <c r="M1378" s="6">
        <v>4.9999999999999989E-2</v>
      </c>
      <c r="N1378">
        <v>954.2</v>
      </c>
      <c r="O1378">
        <v>2379</v>
      </c>
      <c r="P1378" t="s">
        <v>26</v>
      </c>
      <c r="Q1378" t="s">
        <v>34</v>
      </c>
      <c r="R1378">
        <v>9</v>
      </c>
      <c r="S1378">
        <v>2</v>
      </c>
      <c r="T1378" t="s">
        <v>28</v>
      </c>
      <c r="U1378">
        <v>3</v>
      </c>
      <c r="V1378">
        <v>1</v>
      </c>
      <c r="W1378" t="s">
        <v>41</v>
      </c>
      <c r="X1378">
        <v>2</v>
      </c>
      <c r="Y1378">
        <v>19</v>
      </c>
      <c r="Z1378">
        <v>3</v>
      </c>
      <c r="AA1378">
        <v>4</v>
      </c>
      <c r="AB1378">
        <v>10</v>
      </c>
      <c r="AC1378">
        <v>2</v>
      </c>
    </row>
    <row r="1379" spans="1:29" x14ac:dyDescent="0.35">
      <c r="A1379">
        <v>49</v>
      </c>
      <c r="B1379" t="s">
        <v>32</v>
      </c>
      <c r="C1379" t="s">
        <v>63</v>
      </c>
      <c r="D1379" s="4">
        <v>19161</v>
      </c>
      <c r="E1379">
        <v>5</v>
      </c>
      <c r="F1379">
        <v>4</v>
      </c>
      <c r="G1379">
        <v>3</v>
      </c>
      <c r="H1379" t="s">
        <v>32</v>
      </c>
      <c r="I1379">
        <v>2</v>
      </c>
      <c r="J1379" t="s">
        <v>35</v>
      </c>
      <c r="K1379" s="5">
        <v>0.11</v>
      </c>
      <c r="L1379" s="5">
        <v>0.11</v>
      </c>
      <c r="M1379" s="6">
        <v>0.05</v>
      </c>
      <c r="N1379">
        <v>3832.2000000000003</v>
      </c>
      <c r="O1379">
        <v>3768</v>
      </c>
      <c r="P1379" t="s">
        <v>33</v>
      </c>
      <c r="Q1379" t="s">
        <v>34</v>
      </c>
      <c r="R1379">
        <v>2</v>
      </c>
      <c r="S1379">
        <v>1</v>
      </c>
      <c r="T1379" t="s">
        <v>28</v>
      </c>
      <c r="U1379">
        <v>3</v>
      </c>
      <c r="V1379">
        <v>5</v>
      </c>
      <c r="W1379" t="s">
        <v>37</v>
      </c>
      <c r="X1379">
        <v>3</v>
      </c>
      <c r="Y1379">
        <v>15</v>
      </c>
      <c r="Z1379">
        <v>3</v>
      </c>
      <c r="AA1379">
        <v>4</v>
      </c>
      <c r="AB1379">
        <v>28</v>
      </c>
      <c r="AC1379">
        <v>4</v>
      </c>
    </row>
    <row r="1380" spans="1:29" x14ac:dyDescent="0.35">
      <c r="A1380">
        <v>42</v>
      </c>
      <c r="B1380" t="s">
        <v>32</v>
      </c>
      <c r="C1380" t="s">
        <v>27</v>
      </c>
      <c r="D1380" s="4">
        <v>5087</v>
      </c>
      <c r="E1380">
        <v>0</v>
      </c>
      <c r="F1380">
        <v>4</v>
      </c>
      <c r="G1380">
        <v>3</v>
      </c>
      <c r="H1380" t="s">
        <v>25</v>
      </c>
      <c r="I1380">
        <v>2</v>
      </c>
      <c r="J1380" t="s">
        <v>35</v>
      </c>
      <c r="K1380" s="5">
        <v>0.14000000000000001</v>
      </c>
      <c r="L1380" s="5">
        <v>0.09</v>
      </c>
      <c r="M1380" s="6">
        <v>4.9999999999999989E-2</v>
      </c>
      <c r="N1380">
        <v>1017.4000000000001</v>
      </c>
      <c r="O1380">
        <v>3956</v>
      </c>
      <c r="P1380" t="s">
        <v>26</v>
      </c>
      <c r="Q1380" t="s">
        <v>27</v>
      </c>
      <c r="R1380">
        <v>12</v>
      </c>
      <c r="S1380">
        <v>4</v>
      </c>
      <c r="T1380" t="s">
        <v>48</v>
      </c>
      <c r="U1380">
        <v>3</v>
      </c>
      <c r="V1380">
        <v>2</v>
      </c>
      <c r="W1380" t="s">
        <v>41</v>
      </c>
      <c r="X1380">
        <v>3</v>
      </c>
      <c r="Y1380">
        <v>12</v>
      </c>
      <c r="Z1380">
        <v>3</v>
      </c>
      <c r="AA1380">
        <v>3</v>
      </c>
      <c r="AB1380">
        <v>14</v>
      </c>
      <c r="AC1380">
        <v>0</v>
      </c>
    </row>
    <row r="1381" spans="1:29" x14ac:dyDescent="0.35">
      <c r="A1381">
        <v>27</v>
      </c>
      <c r="B1381" t="s">
        <v>25</v>
      </c>
      <c r="C1381" t="s">
        <v>50</v>
      </c>
      <c r="D1381" s="4">
        <v>2863</v>
      </c>
      <c r="E1381">
        <v>1</v>
      </c>
      <c r="F1381">
        <v>2</v>
      </c>
      <c r="G1381">
        <v>3</v>
      </c>
      <c r="H1381" t="s">
        <v>32</v>
      </c>
      <c r="I1381">
        <v>1</v>
      </c>
      <c r="J1381" t="s">
        <v>29</v>
      </c>
      <c r="K1381" s="5">
        <v>0.14000000000000001</v>
      </c>
      <c r="L1381" s="5">
        <v>0.08</v>
      </c>
      <c r="M1381" s="6">
        <v>6.0000000000000012E-2</v>
      </c>
      <c r="N1381">
        <v>572.6</v>
      </c>
      <c r="O1381">
        <v>1470</v>
      </c>
      <c r="P1381" t="s">
        <v>33</v>
      </c>
      <c r="Q1381" t="s">
        <v>50</v>
      </c>
      <c r="R1381">
        <v>22</v>
      </c>
      <c r="S1381">
        <v>3</v>
      </c>
      <c r="T1381" t="s">
        <v>50</v>
      </c>
      <c r="U1381">
        <v>2</v>
      </c>
      <c r="V1381">
        <v>1</v>
      </c>
      <c r="W1381" t="s">
        <v>37</v>
      </c>
      <c r="X1381">
        <v>1</v>
      </c>
      <c r="Y1381">
        <v>12</v>
      </c>
      <c r="Z1381">
        <v>3</v>
      </c>
      <c r="AA1381">
        <v>1</v>
      </c>
      <c r="AB1381">
        <v>1</v>
      </c>
      <c r="AC1381">
        <v>0</v>
      </c>
    </row>
    <row r="1382" spans="1:29" x14ac:dyDescent="0.35">
      <c r="A1382">
        <v>35</v>
      </c>
      <c r="B1382" t="s">
        <v>32</v>
      </c>
      <c r="C1382" t="s">
        <v>27</v>
      </c>
      <c r="D1382" s="4">
        <v>5561</v>
      </c>
      <c r="E1382">
        <v>5</v>
      </c>
      <c r="F1382">
        <v>1</v>
      </c>
      <c r="G1382">
        <v>1</v>
      </c>
      <c r="H1382" t="s">
        <v>32</v>
      </c>
      <c r="I1382">
        <v>2</v>
      </c>
      <c r="J1382" t="s">
        <v>35</v>
      </c>
      <c r="K1382" s="5">
        <v>0.1</v>
      </c>
      <c r="L1382" s="5">
        <v>7.0000000000000007E-2</v>
      </c>
      <c r="M1382" s="6">
        <v>9.999999999999995E-3</v>
      </c>
      <c r="N1382">
        <v>1112.2</v>
      </c>
      <c r="O1382">
        <v>1531</v>
      </c>
      <c r="P1382" t="s">
        <v>26</v>
      </c>
      <c r="Q1382" t="s">
        <v>27</v>
      </c>
      <c r="R1382">
        <v>18</v>
      </c>
      <c r="S1382">
        <v>4</v>
      </c>
      <c r="T1382" t="s">
        <v>40</v>
      </c>
      <c r="U1382">
        <v>3</v>
      </c>
      <c r="V1382">
        <v>2</v>
      </c>
      <c r="W1382" t="s">
        <v>37</v>
      </c>
      <c r="X1382">
        <v>0</v>
      </c>
      <c r="Y1382">
        <v>16</v>
      </c>
      <c r="Z1382">
        <v>3</v>
      </c>
      <c r="AA1382">
        <v>4</v>
      </c>
      <c r="AB1382">
        <v>6</v>
      </c>
      <c r="AC1382">
        <v>3</v>
      </c>
    </row>
    <row r="1383" spans="1:29" x14ac:dyDescent="0.35">
      <c r="A1383">
        <v>28</v>
      </c>
      <c r="B1383" t="s">
        <v>32</v>
      </c>
      <c r="C1383" t="s">
        <v>36</v>
      </c>
      <c r="D1383" s="4">
        <v>2144</v>
      </c>
      <c r="E1383">
        <v>5</v>
      </c>
      <c r="F1383">
        <v>3</v>
      </c>
      <c r="G1383">
        <v>2</v>
      </c>
      <c r="H1383" t="s">
        <v>32</v>
      </c>
      <c r="I1383">
        <v>3</v>
      </c>
      <c r="J1383" t="s">
        <v>35</v>
      </c>
      <c r="K1383" s="5">
        <v>0.14000000000000001</v>
      </c>
      <c r="L1383" s="5">
        <v>0.11</v>
      </c>
      <c r="M1383" s="6">
        <v>9.999999999999995E-3</v>
      </c>
      <c r="N1383">
        <v>428.8</v>
      </c>
      <c r="O1383">
        <v>2605</v>
      </c>
      <c r="P1383" t="s">
        <v>44</v>
      </c>
      <c r="Q1383" t="s">
        <v>34</v>
      </c>
      <c r="R1383">
        <v>16</v>
      </c>
      <c r="S1383">
        <v>3</v>
      </c>
      <c r="T1383" t="s">
        <v>40</v>
      </c>
      <c r="U1383">
        <v>3</v>
      </c>
      <c r="V1383">
        <v>1</v>
      </c>
      <c r="W1383" t="s">
        <v>31</v>
      </c>
      <c r="X1383">
        <v>1</v>
      </c>
      <c r="Y1383">
        <v>14</v>
      </c>
      <c r="Z1383">
        <v>3</v>
      </c>
      <c r="AA1383">
        <v>3</v>
      </c>
      <c r="AB1383">
        <v>5</v>
      </c>
      <c r="AC1383">
        <v>3</v>
      </c>
    </row>
    <row r="1384" spans="1:29" x14ac:dyDescent="0.35">
      <c r="A1384">
        <v>31</v>
      </c>
      <c r="B1384" t="s">
        <v>32</v>
      </c>
      <c r="C1384" t="s">
        <v>36</v>
      </c>
      <c r="D1384" s="4">
        <v>3065</v>
      </c>
      <c r="E1384">
        <v>4</v>
      </c>
      <c r="F1384">
        <v>1</v>
      </c>
      <c r="G1384">
        <v>4</v>
      </c>
      <c r="H1384" t="s">
        <v>25</v>
      </c>
      <c r="I1384">
        <v>3</v>
      </c>
      <c r="J1384" t="s">
        <v>35</v>
      </c>
      <c r="K1384" s="5">
        <v>0.08</v>
      </c>
      <c r="L1384" s="5">
        <v>0.09</v>
      </c>
      <c r="M1384" s="6">
        <v>0.06</v>
      </c>
      <c r="N1384">
        <v>613</v>
      </c>
      <c r="O1384">
        <v>4247</v>
      </c>
      <c r="P1384" t="s">
        <v>44</v>
      </c>
      <c r="Q1384" t="s">
        <v>34</v>
      </c>
      <c r="R1384">
        <v>3</v>
      </c>
      <c r="S1384">
        <v>2</v>
      </c>
      <c r="T1384" t="s">
        <v>40</v>
      </c>
      <c r="U1384">
        <v>3</v>
      </c>
      <c r="V1384">
        <v>1</v>
      </c>
      <c r="W1384" t="s">
        <v>41</v>
      </c>
      <c r="X1384">
        <v>1</v>
      </c>
      <c r="Y1384">
        <v>13</v>
      </c>
      <c r="Z1384">
        <v>3</v>
      </c>
      <c r="AA1384">
        <v>4</v>
      </c>
      <c r="AB1384">
        <v>4</v>
      </c>
      <c r="AC1384">
        <v>2</v>
      </c>
    </row>
    <row r="1385" spans="1:29" x14ac:dyDescent="0.35">
      <c r="A1385">
        <v>36</v>
      </c>
      <c r="B1385" t="s">
        <v>32</v>
      </c>
      <c r="C1385" t="s">
        <v>39</v>
      </c>
      <c r="D1385" s="4">
        <v>2810</v>
      </c>
      <c r="E1385">
        <v>5</v>
      </c>
      <c r="F1385">
        <v>2</v>
      </c>
      <c r="G1385">
        <v>3</v>
      </c>
      <c r="H1385" t="s">
        <v>32</v>
      </c>
      <c r="I1385">
        <v>1</v>
      </c>
      <c r="J1385" t="s">
        <v>35</v>
      </c>
      <c r="K1385" s="5">
        <v>0.15</v>
      </c>
      <c r="L1385" s="5">
        <v>7.0000000000000007E-2</v>
      </c>
      <c r="M1385" s="6">
        <v>3.9999999999999994E-2</v>
      </c>
      <c r="N1385">
        <v>562</v>
      </c>
      <c r="O1385">
        <v>1509</v>
      </c>
      <c r="P1385" t="s">
        <v>44</v>
      </c>
      <c r="Q1385" t="s">
        <v>34</v>
      </c>
      <c r="R1385">
        <v>9</v>
      </c>
      <c r="S1385">
        <v>4</v>
      </c>
      <c r="T1385" t="s">
        <v>28</v>
      </c>
      <c r="U1385">
        <v>4</v>
      </c>
      <c r="V1385">
        <v>1</v>
      </c>
      <c r="W1385" t="s">
        <v>37</v>
      </c>
      <c r="X1385">
        <v>1</v>
      </c>
      <c r="Y1385">
        <v>22</v>
      </c>
      <c r="Z1385">
        <v>4</v>
      </c>
      <c r="AA1385">
        <v>2</v>
      </c>
      <c r="AB1385">
        <v>5</v>
      </c>
      <c r="AC1385">
        <v>4</v>
      </c>
    </row>
    <row r="1386" spans="1:29" x14ac:dyDescent="0.35">
      <c r="A1386">
        <v>34</v>
      </c>
      <c r="B1386" t="s">
        <v>32</v>
      </c>
      <c r="C1386" t="s">
        <v>27</v>
      </c>
      <c r="D1386" s="4">
        <v>9888</v>
      </c>
      <c r="E1386">
        <v>14</v>
      </c>
      <c r="F1386">
        <v>4</v>
      </c>
      <c r="G1386">
        <v>2</v>
      </c>
      <c r="H1386" t="s">
        <v>32</v>
      </c>
      <c r="I1386">
        <v>1</v>
      </c>
      <c r="J1386" t="s">
        <v>35</v>
      </c>
      <c r="K1386" s="5">
        <v>0.14000000000000001</v>
      </c>
      <c r="L1386" s="5">
        <v>0.11</v>
      </c>
      <c r="M1386" s="6">
        <v>5.0000000000000017E-2</v>
      </c>
      <c r="N1386">
        <v>1977.6000000000001</v>
      </c>
      <c r="O1386">
        <v>3466</v>
      </c>
      <c r="P1386" t="s">
        <v>26</v>
      </c>
      <c r="Q1386" t="s">
        <v>27</v>
      </c>
      <c r="R1386">
        <v>1</v>
      </c>
      <c r="S1386">
        <v>3</v>
      </c>
      <c r="T1386" t="s">
        <v>48</v>
      </c>
      <c r="U1386">
        <v>3</v>
      </c>
      <c r="V1386">
        <v>3</v>
      </c>
      <c r="W1386" t="s">
        <v>31</v>
      </c>
      <c r="X1386">
        <v>1</v>
      </c>
      <c r="Y1386">
        <v>21</v>
      </c>
      <c r="Z1386">
        <v>4</v>
      </c>
      <c r="AA1386">
        <v>1</v>
      </c>
      <c r="AB1386">
        <v>14</v>
      </c>
      <c r="AC1386">
        <v>8</v>
      </c>
    </row>
    <row r="1387" spans="1:29" x14ac:dyDescent="0.35">
      <c r="A1387">
        <v>34</v>
      </c>
      <c r="B1387" t="s">
        <v>32</v>
      </c>
      <c r="C1387" t="s">
        <v>27</v>
      </c>
      <c r="D1387" s="4">
        <v>8628</v>
      </c>
      <c r="E1387">
        <v>8</v>
      </c>
      <c r="F1387">
        <v>3</v>
      </c>
      <c r="G1387">
        <v>2</v>
      </c>
      <c r="H1387" t="s">
        <v>32</v>
      </c>
      <c r="I1387">
        <v>4</v>
      </c>
      <c r="J1387" t="s">
        <v>35</v>
      </c>
      <c r="K1387" s="5">
        <v>0.08</v>
      </c>
      <c r="L1387" s="5">
        <v>0.08</v>
      </c>
      <c r="M1387" s="6">
        <v>9.999999999999995E-3</v>
      </c>
      <c r="N1387">
        <v>1725.6000000000001</v>
      </c>
      <c r="O1387">
        <v>1208</v>
      </c>
      <c r="P1387" t="s">
        <v>26</v>
      </c>
      <c r="Q1387" t="s">
        <v>27</v>
      </c>
      <c r="R1387">
        <v>13</v>
      </c>
      <c r="S1387">
        <v>4</v>
      </c>
      <c r="T1387" t="s">
        <v>40</v>
      </c>
      <c r="U1387">
        <v>3</v>
      </c>
      <c r="V1387">
        <v>3</v>
      </c>
      <c r="W1387" t="s">
        <v>41</v>
      </c>
      <c r="X1387">
        <v>1</v>
      </c>
      <c r="Y1387">
        <v>18</v>
      </c>
      <c r="Z1387">
        <v>3</v>
      </c>
      <c r="AA1387">
        <v>3</v>
      </c>
      <c r="AB1387">
        <v>9</v>
      </c>
      <c r="AC1387">
        <v>7</v>
      </c>
    </row>
    <row r="1388" spans="1:29" x14ac:dyDescent="0.35">
      <c r="A1388">
        <v>26</v>
      </c>
      <c r="B1388" t="s">
        <v>32</v>
      </c>
      <c r="C1388" t="s">
        <v>39</v>
      </c>
      <c r="D1388" s="4">
        <v>2867</v>
      </c>
      <c r="E1388">
        <v>7</v>
      </c>
      <c r="F1388">
        <v>1</v>
      </c>
      <c r="G1388">
        <v>2</v>
      </c>
      <c r="H1388" t="s">
        <v>32</v>
      </c>
      <c r="I1388">
        <v>3</v>
      </c>
      <c r="J1388" t="s">
        <v>35</v>
      </c>
      <c r="K1388" s="5">
        <v>0.15</v>
      </c>
      <c r="L1388" s="5">
        <v>7.0000000000000007E-2</v>
      </c>
      <c r="M1388" s="6">
        <v>7.9999999999999988E-2</v>
      </c>
      <c r="N1388">
        <v>573.4</v>
      </c>
      <c r="O1388">
        <v>3821</v>
      </c>
      <c r="P1388" t="s">
        <v>26</v>
      </c>
      <c r="Q1388" t="s">
        <v>34</v>
      </c>
      <c r="R1388">
        <v>1</v>
      </c>
      <c r="S1388">
        <v>3</v>
      </c>
      <c r="T1388" t="s">
        <v>40</v>
      </c>
      <c r="U1388">
        <v>3</v>
      </c>
      <c r="V1388">
        <v>1</v>
      </c>
      <c r="W1388" t="s">
        <v>31</v>
      </c>
      <c r="X1388">
        <v>0</v>
      </c>
      <c r="Y1388">
        <v>13</v>
      </c>
      <c r="Z1388">
        <v>3</v>
      </c>
      <c r="AA1388">
        <v>4</v>
      </c>
      <c r="AB1388">
        <v>8</v>
      </c>
      <c r="AC1388">
        <v>7</v>
      </c>
    </row>
    <row r="1389" spans="1:29" x14ac:dyDescent="0.35">
      <c r="A1389">
        <v>29</v>
      </c>
      <c r="B1389" t="s">
        <v>32</v>
      </c>
      <c r="C1389" t="s">
        <v>43</v>
      </c>
      <c r="D1389" s="4">
        <v>5373</v>
      </c>
      <c r="E1389">
        <v>5</v>
      </c>
      <c r="F1389">
        <v>1</v>
      </c>
      <c r="G1389">
        <v>2</v>
      </c>
      <c r="H1389" t="s">
        <v>32</v>
      </c>
      <c r="I1389">
        <v>1</v>
      </c>
      <c r="J1389" t="s">
        <v>35</v>
      </c>
      <c r="K1389" s="5">
        <v>0.14000000000000001</v>
      </c>
      <c r="L1389" s="5">
        <v>0.11</v>
      </c>
      <c r="M1389" s="6">
        <v>4.9999999999999989E-2</v>
      </c>
      <c r="N1389">
        <v>1074.6000000000001</v>
      </c>
      <c r="O1389">
        <v>2143</v>
      </c>
      <c r="P1389" t="s">
        <v>26</v>
      </c>
      <c r="Q1389" t="s">
        <v>34</v>
      </c>
      <c r="R1389">
        <v>1</v>
      </c>
      <c r="S1389">
        <v>3</v>
      </c>
      <c r="T1389" t="s">
        <v>28</v>
      </c>
      <c r="U1389">
        <v>3</v>
      </c>
      <c r="V1389">
        <v>2</v>
      </c>
      <c r="W1389" t="s">
        <v>37</v>
      </c>
      <c r="X1389">
        <v>0</v>
      </c>
      <c r="Y1389">
        <v>12</v>
      </c>
      <c r="Z1389">
        <v>3</v>
      </c>
      <c r="AA1389">
        <v>1</v>
      </c>
      <c r="AB1389">
        <v>6</v>
      </c>
      <c r="AC1389">
        <v>3</v>
      </c>
    </row>
    <row r="1390" spans="1:29" x14ac:dyDescent="0.35">
      <c r="A1390">
        <v>32</v>
      </c>
      <c r="B1390" t="s">
        <v>32</v>
      </c>
      <c r="C1390" t="s">
        <v>43</v>
      </c>
      <c r="D1390" s="4">
        <v>6667</v>
      </c>
      <c r="E1390">
        <v>5</v>
      </c>
      <c r="F1390">
        <v>4</v>
      </c>
      <c r="G1390">
        <v>3</v>
      </c>
      <c r="H1390" t="s">
        <v>32</v>
      </c>
      <c r="I1390">
        <v>3</v>
      </c>
      <c r="J1390" t="s">
        <v>29</v>
      </c>
      <c r="K1390" s="5">
        <v>0.08</v>
      </c>
      <c r="L1390" s="5">
        <v>0.08</v>
      </c>
      <c r="M1390" s="6">
        <v>-1.0000000000000009E-2</v>
      </c>
      <c r="N1390">
        <v>1333.4</v>
      </c>
      <c r="O1390">
        <v>2056</v>
      </c>
      <c r="P1390" t="s">
        <v>44</v>
      </c>
      <c r="Q1390" t="s">
        <v>34</v>
      </c>
      <c r="R1390">
        <v>15</v>
      </c>
      <c r="S1390">
        <v>4</v>
      </c>
      <c r="T1390" t="s">
        <v>40</v>
      </c>
      <c r="U1390">
        <v>3</v>
      </c>
      <c r="V1390">
        <v>2</v>
      </c>
      <c r="W1390" t="s">
        <v>41</v>
      </c>
      <c r="X1390">
        <v>5</v>
      </c>
      <c r="Y1390">
        <v>18</v>
      </c>
      <c r="Z1390">
        <v>3</v>
      </c>
      <c r="AA1390">
        <v>2</v>
      </c>
      <c r="AB1390">
        <v>9</v>
      </c>
      <c r="AC1390">
        <v>1</v>
      </c>
    </row>
    <row r="1391" spans="1:29" x14ac:dyDescent="0.35">
      <c r="A1391">
        <v>31</v>
      </c>
      <c r="B1391" t="s">
        <v>32</v>
      </c>
      <c r="C1391" t="s">
        <v>36</v>
      </c>
      <c r="D1391" s="4">
        <v>5003</v>
      </c>
      <c r="E1391">
        <v>10</v>
      </c>
      <c r="F1391">
        <v>1</v>
      </c>
      <c r="G1391">
        <v>3</v>
      </c>
      <c r="H1391" t="s">
        <v>32</v>
      </c>
      <c r="I1391">
        <v>4</v>
      </c>
      <c r="J1391" t="s">
        <v>35</v>
      </c>
      <c r="K1391" s="5">
        <v>0.08</v>
      </c>
      <c r="L1391" s="5">
        <v>0.1</v>
      </c>
      <c r="M1391" s="6">
        <v>9.999999999999995E-3</v>
      </c>
      <c r="N1391">
        <v>1000.6</v>
      </c>
      <c r="O1391">
        <v>1522</v>
      </c>
      <c r="P1391" t="s">
        <v>33</v>
      </c>
      <c r="Q1391" t="s">
        <v>34</v>
      </c>
      <c r="R1391">
        <v>1</v>
      </c>
      <c r="S1391">
        <v>3</v>
      </c>
      <c r="T1391" t="s">
        <v>28</v>
      </c>
      <c r="U1391">
        <v>1</v>
      </c>
      <c r="V1391">
        <v>2</v>
      </c>
      <c r="W1391" t="s">
        <v>37</v>
      </c>
      <c r="X1391">
        <v>1</v>
      </c>
      <c r="Y1391">
        <v>21</v>
      </c>
      <c r="Z1391">
        <v>4</v>
      </c>
      <c r="AA1391">
        <v>2</v>
      </c>
      <c r="AB1391">
        <v>10</v>
      </c>
      <c r="AC1391">
        <v>8</v>
      </c>
    </row>
    <row r="1392" spans="1:29" x14ac:dyDescent="0.35">
      <c r="A1392">
        <v>28</v>
      </c>
      <c r="B1392" t="s">
        <v>25</v>
      </c>
      <c r="C1392" t="s">
        <v>39</v>
      </c>
      <c r="D1392" s="4">
        <v>2367</v>
      </c>
      <c r="E1392">
        <v>4</v>
      </c>
      <c r="F1392">
        <v>4</v>
      </c>
      <c r="G1392">
        <v>2</v>
      </c>
      <c r="H1392" t="s">
        <v>32</v>
      </c>
      <c r="I1392">
        <v>3</v>
      </c>
      <c r="J1392" t="s">
        <v>35</v>
      </c>
      <c r="K1392" s="5">
        <v>0.09</v>
      </c>
      <c r="L1392" s="5">
        <v>0.1</v>
      </c>
      <c r="M1392" s="6">
        <v>1.999999999999999E-2</v>
      </c>
      <c r="N1392">
        <v>473.40000000000003</v>
      </c>
      <c r="O1392">
        <v>1931</v>
      </c>
      <c r="P1392" t="s">
        <v>26</v>
      </c>
      <c r="Q1392" t="s">
        <v>34</v>
      </c>
      <c r="R1392">
        <v>17</v>
      </c>
      <c r="S1392">
        <v>3</v>
      </c>
      <c r="T1392" t="s">
        <v>49</v>
      </c>
      <c r="U1392">
        <v>2</v>
      </c>
      <c r="V1392">
        <v>1</v>
      </c>
      <c r="W1392" t="s">
        <v>41</v>
      </c>
      <c r="X1392">
        <v>5</v>
      </c>
      <c r="Y1392">
        <v>12</v>
      </c>
      <c r="Z1392">
        <v>3</v>
      </c>
      <c r="AA1392">
        <v>1</v>
      </c>
      <c r="AB1392">
        <v>6</v>
      </c>
      <c r="AC1392">
        <v>1</v>
      </c>
    </row>
    <row r="1393" spans="1:29" x14ac:dyDescent="0.35">
      <c r="A1393">
        <v>38</v>
      </c>
      <c r="B1393" t="s">
        <v>32</v>
      </c>
      <c r="C1393" t="s">
        <v>46</v>
      </c>
      <c r="D1393" s="4">
        <v>2858</v>
      </c>
      <c r="E1393">
        <v>1</v>
      </c>
      <c r="F1393">
        <v>1</v>
      </c>
      <c r="G1393">
        <v>2</v>
      </c>
      <c r="H1393" t="s">
        <v>32</v>
      </c>
      <c r="I1393">
        <v>1</v>
      </c>
      <c r="J1393" t="s">
        <v>35</v>
      </c>
      <c r="K1393" s="5">
        <v>0.11</v>
      </c>
      <c r="L1393" s="5">
        <v>7.0000000000000007E-2</v>
      </c>
      <c r="M1393" s="6">
        <v>-9.999999999999995E-3</v>
      </c>
      <c r="N1393">
        <v>571.6</v>
      </c>
      <c r="O1393">
        <v>4416</v>
      </c>
      <c r="P1393" t="s">
        <v>26</v>
      </c>
      <c r="Q1393" t="s">
        <v>27</v>
      </c>
      <c r="R1393">
        <v>1</v>
      </c>
      <c r="S1393">
        <v>3</v>
      </c>
      <c r="T1393" t="s">
        <v>28</v>
      </c>
      <c r="U1393">
        <v>2</v>
      </c>
      <c r="V1393">
        <v>1</v>
      </c>
      <c r="W1393" t="s">
        <v>31</v>
      </c>
      <c r="X1393">
        <v>4</v>
      </c>
      <c r="Y1393">
        <v>14</v>
      </c>
      <c r="Z1393">
        <v>3</v>
      </c>
      <c r="AA1393">
        <v>1</v>
      </c>
      <c r="AB1393">
        <v>20</v>
      </c>
      <c r="AC1393">
        <v>0</v>
      </c>
    </row>
    <row r="1394" spans="1:29" x14ac:dyDescent="0.35">
      <c r="A1394">
        <v>35</v>
      </c>
      <c r="B1394" t="s">
        <v>32</v>
      </c>
      <c r="C1394" t="s">
        <v>27</v>
      </c>
      <c r="D1394" s="4">
        <v>5204</v>
      </c>
      <c r="E1394">
        <v>10</v>
      </c>
      <c r="F1394">
        <v>4</v>
      </c>
      <c r="G1394">
        <v>3</v>
      </c>
      <c r="H1394" t="s">
        <v>25</v>
      </c>
      <c r="I1394">
        <v>3</v>
      </c>
      <c r="J1394" t="s">
        <v>29</v>
      </c>
      <c r="K1394" s="5">
        <v>0.13</v>
      </c>
      <c r="L1394" s="5">
        <v>0.09</v>
      </c>
      <c r="M1394" s="6">
        <v>3.9999999999999994E-2</v>
      </c>
      <c r="N1394">
        <v>1040.8</v>
      </c>
      <c r="O1394">
        <v>1696</v>
      </c>
      <c r="P1394" t="s">
        <v>26</v>
      </c>
      <c r="Q1394" t="s">
        <v>27</v>
      </c>
      <c r="R1394">
        <v>7</v>
      </c>
      <c r="S1394">
        <v>4</v>
      </c>
      <c r="T1394" t="s">
        <v>28</v>
      </c>
      <c r="U1394">
        <v>3</v>
      </c>
      <c r="V1394">
        <v>2</v>
      </c>
      <c r="W1394" t="s">
        <v>37</v>
      </c>
      <c r="X1394">
        <v>1</v>
      </c>
      <c r="Y1394">
        <v>11</v>
      </c>
      <c r="Z1394">
        <v>3</v>
      </c>
      <c r="AA1394">
        <v>4</v>
      </c>
      <c r="AB1394">
        <v>10</v>
      </c>
      <c r="AC1394">
        <v>8</v>
      </c>
    </row>
    <row r="1395" spans="1:29" x14ac:dyDescent="0.35">
      <c r="A1395">
        <v>27</v>
      </c>
      <c r="B1395" t="s">
        <v>32</v>
      </c>
      <c r="C1395" t="s">
        <v>27</v>
      </c>
      <c r="D1395" s="4">
        <v>4105</v>
      </c>
      <c r="E1395">
        <v>7</v>
      </c>
      <c r="F1395">
        <v>4</v>
      </c>
      <c r="G1395">
        <v>3</v>
      </c>
      <c r="H1395" t="s">
        <v>32</v>
      </c>
      <c r="I1395">
        <v>4</v>
      </c>
      <c r="J1395" t="s">
        <v>35</v>
      </c>
      <c r="K1395" s="5">
        <v>0.13</v>
      </c>
      <c r="L1395" s="5">
        <v>0.1</v>
      </c>
      <c r="M1395" s="6">
        <v>4.9999999999999989E-2</v>
      </c>
      <c r="N1395">
        <v>821</v>
      </c>
      <c r="O1395">
        <v>1906</v>
      </c>
      <c r="P1395" t="s">
        <v>26</v>
      </c>
      <c r="Q1395" t="s">
        <v>27</v>
      </c>
      <c r="R1395">
        <v>9</v>
      </c>
      <c r="S1395">
        <v>3</v>
      </c>
      <c r="T1395" t="s">
        <v>48</v>
      </c>
      <c r="U1395">
        <v>3</v>
      </c>
      <c r="V1395">
        <v>2</v>
      </c>
      <c r="W1395" t="s">
        <v>31</v>
      </c>
      <c r="X1395">
        <v>1</v>
      </c>
      <c r="Y1395">
        <v>14</v>
      </c>
      <c r="Z1395">
        <v>3</v>
      </c>
      <c r="AA1395">
        <v>1</v>
      </c>
      <c r="AB1395">
        <v>7</v>
      </c>
      <c r="AC1395">
        <v>7</v>
      </c>
    </row>
    <row r="1396" spans="1:29" x14ac:dyDescent="0.35">
      <c r="A1396">
        <v>32</v>
      </c>
      <c r="B1396" t="s">
        <v>32</v>
      </c>
      <c r="C1396" t="s">
        <v>42</v>
      </c>
      <c r="D1396" s="4">
        <v>9679</v>
      </c>
      <c r="E1396">
        <v>1</v>
      </c>
      <c r="F1396">
        <v>4</v>
      </c>
      <c r="G1396">
        <v>3</v>
      </c>
      <c r="H1396" t="s">
        <v>32</v>
      </c>
      <c r="I1396">
        <v>4</v>
      </c>
      <c r="J1396" t="s">
        <v>35</v>
      </c>
      <c r="K1396" s="5">
        <v>0.13</v>
      </c>
      <c r="L1396" s="5">
        <v>0.1</v>
      </c>
      <c r="M1396" s="6">
        <v>4.9999999999999989E-2</v>
      </c>
      <c r="N1396">
        <v>1935.8000000000002</v>
      </c>
      <c r="O1396">
        <v>1879</v>
      </c>
      <c r="P1396" t="s">
        <v>26</v>
      </c>
      <c r="Q1396" t="s">
        <v>34</v>
      </c>
      <c r="R1396">
        <v>5</v>
      </c>
      <c r="S1396">
        <v>4</v>
      </c>
      <c r="T1396" t="s">
        <v>28</v>
      </c>
      <c r="U1396">
        <v>2</v>
      </c>
      <c r="V1396">
        <v>2</v>
      </c>
      <c r="W1396" t="s">
        <v>31</v>
      </c>
      <c r="X1396">
        <v>8</v>
      </c>
      <c r="Y1396">
        <v>24</v>
      </c>
      <c r="Z1396">
        <v>4</v>
      </c>
      <c r="AA1396">
        <v>2</v>
      </c>
      <c r="AB1396">
        <v>8</v>
      </c>
      <c r="AC1396">
        <v>0</v>
      </c>
    </row>
    <row r="1397" spans="1:29" x14ac:dyDescent="0.35">
      <c r="A1397">
        <v>31</v>
      </c>
      <c r="B1397" t="s">
        <v>25</v>
      </c>
      <c r="C1397" t="s">
        <v>27</v>
      </c>
      <c r="D1397" s="4">
        <v>5617</v>
      </c>
      <c r="E1397">
        <v>10</v>
      </c>
      <c r="F1397">
        <v>4</v>
      </c>
      <c r="G1397">
        <v>3</v>
      </c>
      <c r="H1397" t="s">
        <v>25</v>
      </c>
      <c r="I1397">
        <v>1</v>
      </c>
      <c r="J1397" t="s">
        <v>35</v>
      </c>
      <c r="K1397" s="5">
        <v>0.12</v>
      </c>
      <c r="L1397" s="5">
        <v>0.08</v>
      </c>
      <c r="M1397" s="6">
        <v>0</v>
      </c>
      <c r="N1397">
        <v>1123.4000000000001</v>
      </c>
      <c r="O1397">
        <v>2745</v>
      </c>
      <c r="P1397" t="s">
        <v>33</v>
      </c>
      <c r="Q1397" t="s">
        <v>27</v>
      </c>
      <c r="R1397">
        <v>26</v>
      </c>
      <c r="S1397">
        <v>4</v>
      </c>
      <c r="T1397" t="s">
        <v>48</v>
      </c>
      <c r="U1397">
        <v>3</v>
      </c>
      <c r="V1397">
        <v>2</v>
      </c>
      <c r="W1397" t="s">
        <v>37</v>
      </c>
      <c r="X1397">
        <v>1</v>
      </c>
      <c r="Y1397">
        <v>11</v>
      </c>
      <c r="Z1397">
        <v>3</v>
      </c>
      <c r="AA1397">
        <v>3</v>
      </c>
      <c r="AB1397">
        <v>10</v>
      </c>
      <c r="AC1397">
        <v>7</v>
      </c>
    </row>
    <row r="1398" spans="1:29" x14ac:dyDescent="0.35">
      <c r="A1398">
        <v>53</v>
      </c>
      <c r="B1398" t="s">
        <v>25</v>
      </c>
      <c r="C1398" t="s">
        <v>27</v>
      </c>
      <c r="D1398" s="4">
        <v>10448</v>
      </c>
      <c r="E1398">
        <v>2</v>
      </c>
      <c r="F1398">
        <v>1</v>
      </c>
      <c r="G1398">
        <v>2</v>
      </c>
      <c r="H1398" t="s">
        <v>25</v>
      </c>
      <c r="I1398">
        <v>1</v>
      </c>
      <c r="J1398" t="s">
        <v>35</v>
      </c>
      <c r="K1398" s="5">
        <v>0.13</v>
      </c>
      <c r="L1398" s="5">
        <v>7.0000000000000007E-2</v>
      </c>
      <c r="M1398" s="6">
        <v>6.9999999999999993E-2</v>
      </c>
      <c r="N1398">
        <v>2089.6</v>
      </c>
      <c r="O1398">
        <v>909</v>
      </c>
      <c r="P1398" t="s">
        <v>26</v>
      </c>
      <c r="Q1398" t="s">
        <v>27</v>
      </c>
      <c r="R1398">
        <v>24</v>
      </c>
      <c r="S1398">
        <v>4</v>
      </c>
      <c r="T1398" t="s">
        <v>28</v>
      </c>
      <c r="U1398">
        <v>3</v>
      </c>
      <c r="V1398">
        <v>3</v>
      </c>
      <c r="W1398" t="s">
        <v>31</v>
      </c>
      <c r="X1398">
        <v>6</v>
      </c>
      <c r="Y1398">
        <v>13</v>
      </c>
      <c r="Z1398">
        <v>3</v>
      </c>
      <c r="AA1398">
        <v>2</v>
      </c>
      <c r="AB1398">
        <v>15</v>
      </c>
      <c r="AC1398">
        <v>2</v>
      </c>
    </row>
    <row r="1399" spans="1:29" x14ac:dyDescent="0.35">
      <c r="A1399">
        <v>54</v>
      </c>
      <c r="B1399" t="s">
        <v>32</v>
      </c>
      <c r="C1399" t="s">
        <v>36</v>
      </c>
      <c r="D1399" s="4">
        <v>2897</v>
      </c>
      <c r="E1399">
        <v>4</v>
      </c>
      <c r="F1399">
        <v>3</v>
      </c>
      <c r="G1399">
        <v>2</v>
      </c>
      <c r="H1399" t="s">
        <v>32</v>
      </c>
      <c r="I1399">
        <v>1</v>
      </c>
      <c r="J1399" t="s">
        <v>29</v>
      </c>
      <c r="K1399" s="5">
        <v>0.1</v>
      </c>
      <c r="L1399" s="5">
        <v>0.11</v>
      </c>
      <c r="M1399" s="6">
        <v>7.0000000000000007E-2</v>
      </c>
      <c r="N1399">
        <v>579.4</v>
      </c>
      <c r="O1399">
        <v>3959</v>
      </c>
      <c r="P1399" t="s">
        <v>26</v>
      </c>
      <c r="Q1399" t="s">
        <v>34</v>
      </c>
      <c r="R1399">
        <v>9</v>
      </c>
      <c r="S1399">
        <v>2</v>
      </c>
      <c r="T1399" t="s">
        <v>28</v>
      </c>
      <c r="U1399">
        <v>3</v>
      </c>
      <c r="V1399">
        <v>2</v>
      </c>
      <c r="W1399" t="s">
        <v>37</v>
      </c>
      <c r="X1399">
        <v>3</v>
      </c>
      <c r="Y1399">
        <v>11</v>
      </c>
      <c r="Z1399">
        <v>3</v>
      </c>
      <c r="AA1399">
        <v>3</v>
      </c>
      <c r="AB1399">
        <v>9</v>
      </c>
      <c r="AC1399">
        <v>3</v>
      </c>
    </row>
    <row r="1400" spans="1:29" x14ac:dyDescent="0.35">
      <c r="A1400">
        <v>33</v>
      </c>
      <c r="B1400" t="s">
        <v>32</v>
      </c>
      <c r="C1400" t="s">
        <v>43</v>
      </c>
      <c r="D1400" s="4">
        <v>5968</v>
      </c>
      <c r="E1400">
        <v>9</v>
      </c>
      <c r="F1400">
        <v>3</v>
      </c>
      <c r="G1400">
        <v>3</v>
      </c>
      <c r="H1400" t="s">
        <v>32</v>
      </c>
      <c r="I1400">
        <v>4</v>
      </c>
      <c r="J1400" t="s">
        <v>35</v>
      </c>
      <c r="K1400" s="5">
        <v>0.11</v>
      </c>
      <c r="L1400" s="5">
        <v>0.11</v>
      </c>
      <c r="M1400" s="6">
        <v>0.05</v>
      </c>
      <c r="N1400">
        <v>1193.6000000000001</v>
      </c>
      <c r="O1400">
        <v>3871</v>
      </c>
      <c r="P1400" t="s">
        <v>33</v>
      </c>
      <c r="Q1400" t="s">
        <v>34</v>
      </c>
      <c r="R1400">
        <v>7</v>
      </c>
      <c r="S1400">
        <v>2</v>
      </c>
      <c r="T1400" t="s">
        <v>28</v>
      </c>
      <c r="U1400">
        <v>3</v>
      </c>
      <c r="V1400">
        <v>2</v>
      </c>
      <c r="W1400" t="s">
        <v>41</v>
      </c>
      <c r="X1400">
        <v>1</v>
      </c>
      <c r="Y1400">
        <v>20</v>
      </c>
      <c r="Z1400">
        <v>4</v>
      </c>
      <c r="AA1400">
        <v>3</v>
      </c>
      <c r="AB1400">
        <v>9</v>
      </c>
      <c r="AC1400">
        <v>7</v>
      </c>
    </row>
    <row r="1401" spans="1:29" x14ac:dyDescent="0.35">
      <c r="A1401">
        <v>43</v>
      </c>
      <c r="B1401" t="s">
        <v>32</v>
      </c>
      <c r="C1401" t="s">
        <v>43</v>
      </c>
      <c r="D1401" s="4">
        <v>7510</v>
      </c>
      <c r="E1401">
        <v>10</v>
      </c>
      <c r="F1401">
        <v>3</v>
      </c>
      <c r="G1401">
        <v>3</v>
      </c>
      <c r="H1401" t="s">
        <v>32</v>
      </c>
      <c r="I1401">
        <v>1</v>
      </c>
      <c r="J1401" t="s">
        <v>35</v>
      </c>
      <c r="K1401" s="5">
        <v>0.08</v>
      </c>
      <c r="L1401" s="5">
        <v>0.08</v>
      </c>
      <c r="M1401" s="6">
        <v>6.0000000000000012E-2</v>
      </c>
      <c r="N1401">
        <v>1502</v>
      </c>
      <c r="O1401">
        <v>1393</v>
      </c>
      <c r="P1401" t="s">
        <v>26</v>
      </c>
      <c r="Q1401" t="s">
        <v>34</v>
      </c>
      <c r="R1401">
        <v>11</v>
      </c>
      <c r="S1401">
        <v>3</v>
      </c>
      <c r="T1401" t="s">
        <v>28</v>
      </c>
      <c r="U1401">
        <v>3</v>
      </c>
      <c r="V1401">
        <v>3</v>
      </c>
      <c r="W1401" t="s">
        <v>37</v>
      </c>
      <c r="X1401">
        <v>1</v>
      </c>
      <c r="Y1401">
        <v>17</v>
      </c>
      <c r="Z1401">
        <v>3</v>
      </c>
      <c r="AA1401">
        <v>2</v>
      </c>
      <c r="AB1401">
        <v>10</v>
      </c>
      <c r="AC1401">
        <v>9</v>
      </c>
    </row>
    <row r="1402" spans="1:29" x14ac:dyDescent="0.35">
      <c r="A1402">
        <v>38</v>
      </c>
      <c r="B1402" t="s">
        <v>32</v>
      </c>
      <c r="C1402" t="s">
        <v>50</v>
      </c>
      <c r="D1402" s="4">
        <v>2991</v>
      </c>
      <c r="E1402">
        <v>6</v>
      </c>
      <c r="F1402">
        <v>2</v>
      </c>
      <c r="G1402">
        <v>3</v>
      </c>
      <c r="H1402" t="s">
        <v>25</v>
      </c>
      <c r="I1402">
        <v>4</v>
      </c>
      <c r="J1402" t="s">
        <v>35</v>
      </c>
      <c r="K1402" s="5">
        <v>0.11</v>
      </c>
      <c r="L1402" s="5">
        <v>0.08</v>
      </c>
      <c r="M1402" s="6">
        <v>4.9999999999999989E-2</v>
      </c>
      <c r="N1402">
        <v>598.20000000000005</v>
      </c>
      <c r="O1402">
        <v>4242</v>
      </c>
      <c r="P1402" t="s">
        <v>33</v>
      </c>
      <c r="Q1402" t="s">
        <v>50</v>
      </c>
      <c r="R1402">
        <v>1</v>
      </c>
      <c r="S1402">
        <v>4</v>
      </c>
      <c r="T1402" t="s">
        <v>38</v>
      </c>
      <c r="U1402">
        <v>3</v>
      </c>
      <c r="V1402">
        <v>1</v>
      </c>
      <c r="W1402" t="s">
        <v>37</v>
      </c>
      <c r="X1402">
        <v>0</v>
      </c>
      <c r="Y1402">
        <v>11</v>
      </c>
      <c r="Z1402">
        <v>3</v>
      </c>
      <c r="AA1402">
        <v>2</v>
      </c>
      <c r="AB1402">
        <v>7</v>
      </c>
      <c r="AC1402">
        <v>2</v>
      </c>
    </row>
    <row r="1403" spans="1:29" x14ac:dyDescent="0.35">
      <c r="A1403">
        <v>55</v>
      </c>
      <c r="B1403" t="s">
        <v>32</v>
      </c>
      <c r="C1403" t="s">
        <v>62</v>
      </c>
      <c r="D1403" s="4">
        <v>19636</v>
      </c>
      <c r="E1403">
        <v>10</v>
      </c>
      <c r="F1403">
        <v>2</v>
      </c>
      <c r="G1403">
        <v>3</v>
      </c>
      <c r="H1403" t="s">
        <v>25</v>
      </c>
      <c r="I1403">
        <v>3</v>
      </c>
      <c r="J1403" t="s">
        <v>35</v>
      </c>
      <c r="K1403" s="5">
        <v>0.1</v>
      </c>
      <c r="L1403" s="5">
        <v>0.11</v>
      </c>
      <c r="M1403" s="6">
        <v>3.9999999999999994E-2</v>
      </c>
      <c r="N1403">
        <v>3927.2000000000003</v>
      </c>
      <c r="O1403">
        <v>1981</v>
      </c>
      <c r="P1403" t="s">
        <v>26</v>
      </c>
      <c r="Q1403" t="s">
        <v>50</v>
      </c>
      <c r="R1403">
        <v>26</v>
      </c>
      <c r="S1403">
        <v>4</v>
      </c>
      <c r="T1403" t="s">
        <v>50</v>
      </c>
      <c r="U1403">
        <v>4</v>
      </c>
      <c r="V1403">
        <v>5</v>
      </c>
      <c r="W1403" t="s">
        <v>37</v>
      </c>
      <c r="X1403">
        <v>4</v>
      </c>
      <c r="Y1403">
        <v>18</v>
      </c>
      <c r="Z1403">
        <v>3</v>
      </c>
      <c r="AA1403">
        <v>1</v>
      </c>
      <c r="AB1403">
        <v>35</v>
      </c>
      <c r="AC1403">
        <v>9</v>
      </c>
    </row>
    <row r="1404" spans="1:29" x14ac:dyDescent="0.35">
      <c r="A1404">
        <v>31</v>
      </c>
      <c r="B1404" t="s">
        <v>32</v>
      </c>
      <c r="C1404" t="s">
        <v>39</v>
      </c>
      <c r="D1404" s="4">
        <v>1129</v>
      </c>
      <c r="E1404">
        <v>1</v>
      </c>
      <c r="F1404">
        <v>4</v>
      </c>
      <c r="G1404">
        <v>3</v>
      </c>
      <c r="H1404" t="s">
        <v>25</v>
      </c>
      <c r="I1404">
        <v>4</v>
      </c>
      <c r="J1404" t="s">
        <v>29</v>
      </c>
      <c r="K1404" s="5">
        <v>0.08</v>
      </c>
      <c r="L1404" s="5">
        <v>0.1</v>
      </c>
      <c r="M1404" s="6">
        <v>5.0000000000000017E-2</v>
      </c>
      <c r="N1404">
        <v>225.8</v>
      </c>
      <c r="O1404">
        <v>4033</v>
      </c>
      <c r="P1404" t="s">
        <v>26</v>
      </c>
      <c r="Q1404" t="s">
        <v>34</v>
      </c>
      <c r="R1404">
        <v>2</v>
      </c>
      <c r="S1404">
        <v>1</v>
      </c>
      <c r="T1404" t="s">
        <v>40</v>
      </c>
      <c r="U1404">
        <v>1</v>
      </c>
      <c r="V1404">
        <v>1</v>
      </c>
      <c r="W1404" t="s">
        <v>41</v>
      </c>
      <c r="X1404">
        <v>1</v>
      </c>
      <c r="Y1404">
        <v>11</v>
      </c>
      <c r="Z1404">
        <v>3</v>
      </c>
      <c r="AA1404">
        <v>3</v>
      </c>
      <c r="AB1404">
        <v>1</v>
      </c>
      <c r="AC1404">
        <v>0</v>
      </c>
    </row>
    <row r="1405" spans="1:29" x14ac:dyDescent="0.35">
      <c r="A1405">
        <v>39</v>
      </c>
      <c r="B1405" t="s">
        <v>32</v>
      </c>
      <c r="C1405" t="s">
        <v>27</v>
      </c>
      <c r="D1405" s="4">
        <v>13341</v>
      </c>
      <c r="E1405">
        <v>20</v>
      </c>
      <c r="F1405">
        <v>1</v>
      </c>
      <c r="G1405">
        <v>3</v>
      </c>
      <c r="H1405" t="s">
        <v>32</v>
      </c>
      <c r="I1405">
        <v>2</v>
      </c>
      <c r="J1405" t="s">
        <v>35</v>
      </c>
      <c r="K1405" s="5">
        <v>0.15</v>
      </c>
      <c r="L1405" s="5">
        <v>0.1</v>
      </c>
      <c r="M1405" s="6">
        <v>9.999999999999995E-3</v>
      </c>
      <c r="N1405">
        <v>2668.2000000000003</v>
      </c>
      <c r="O1405">
        <v>4753</v>
      </c>
      <c r="P1405" t="s">
        <v>26</v>
      </c>
      <c r="Q1405" t="s">
        <v>27</v>
      </c>
      <c r="R1405">
        <v>15</v>
      </c>
      <c r="S1405">
        <v>4</v>
      </c>
      <c r="T1405" t="s">
        <v>48</v>
      </c>
      <c r="U1405">
        <v>3</v>
      </c>
      <c r="V1405">
        <v>4</v>
      </c>
      <c r="W1405" t="s">
        <v>31</v>
      </c>
      <c r="X1405">
        <v>0</v>
      </c>
      <c r="Y1405">
        <v>12</v>
      </c>
      <c r="Z1405">
        <v>3</v>
      </c>
      <c r="AA1405">
        <v>1</v>
      </c>
      <c r="AB1405">
        <v>21</v>
      </c>
      <c r="AC1405">
        <v>8</v>
      </c>
    </row>
    <row r="1406" spans="1:29" x14ac:dyDescent="0.35">
      <c r="A1406">
        <v>42</v>
      </c>
      <c r="B1406" t="s">
        <v>32</v>
      </c>
      <c r="C1406" t="s">
        <v>36</v>
      </c>
      <c r="D1406" s="4">
        <v>4332</v>
      </c>
      <c r="E1406">
        <v>20</v>
      </c>
      <c r="F1406">
        <v>3</v>
      </c>
      <c r="G1406">
        <v>3</v>
      </c>
      <c r="H1406" t="s">
        <v>32</v>
      </c>
      <c r="I1406">
        <v>4</v>
      </c>
      <c r="J1406" t="s">
        <v>35</v>
      </c>
      <c r="K1406" s="5">
        <v>0.15</v>
      </c>
      <c r="L1406" s="5">
        <v>0.09</v>
      </c>
      <c r="M1406" s="6">
        <v>9.999999999999995E-3</v>
      </c>
      <c r="N1406">
        <v>866.40000000000009</v>
      </c>
      <c r="O1406">
        <v>1729</v>
      </c>
      <c r="P1406" t="s">
        <v>44</v>
      </c>
      <c r="Q1406" t="s">
        <v>34</v>
      </c>
      <c r="R1406">
        <v>23</v>
      </c>
      <c r="S1406">
        <v>2</v>
      </c>
      <c r="T1406" t="s">
        <v>28</v>
      </c>
      <c r="U1406">
        <v>2</v>
      </c>
      <c r="V1406">
        <v>2</v>
      </c>
      <c r="W1406" t="s">
        <v>31</v>
      </c>
      <c r="X1406">
        <v>1</v>
      </c>
      <c r="Y1406">
        <v>12</v>
      </c>
      <c r="Z1406">
        <v>3</v>
      </c>
      <c r="AA1406">
        <v>4</v>
      </c>
      <c r="AB1406">
        <v>20</v>
      </c>
      <c r="AC1406">
        <v>9</v>
      </c>
    </row>
    <row r="1407" spans="1:29" x14ac:dyDescent="0.35">
      <c r="A1407">
        <v>31</v>
      </c>
      <c r="B1407" t="s">
        <v>32</v>
      </c>
      <c r="C1407" t="s">
        <v>63</v>
      </c>
      <c r="D1407" s="4">
        <v>11031</v>
      </c>
      <c r="E1407">
        <v>11</v>
      </c>
      <c r="F1407">
        <v>3</v>
      </c>
      <c r="G1407">
        <v>4</v>
      </c>
      <c r="H1407" t="s">
        <v>32</v>
      </c>
      <c r="I1407">
        <v>3</v>
      </c>
      <c r="J1407" t="s">
        <v>29</v>
      </c>
      <c r="K1407" s="5">
        <v>0.09</v>
      </c>
      <c r="L1407" s="5">
        <v>0.08</v>
      </c>
      <c r="M1407" s="6">
        <v>4.0000000000000008E-2</v>
      </c>
      <c r="N1407">
        <v>2206.2000000000003</v>
      </c>
      <c r="O1407">
        <v>2547</v>
      </c>
      <c r="P1407" t="s">
        <v>44</v>
      </c>
      <c r="Q1407" t="s">
        <v>34</v>
      </c>
      <c r="R1407">
        <v>10</v>
      </c>
      <c r="S1407">
        <v>3</v>
      </c>
      <c r="T1407" t="s">
        <v>40</v>
      </c>
      <c r="U1407">
        <v>3</v>
      </c>
      <c r="V1407">
        <v>3</v>
      </c>
      <c r="W1407" t="s">
        <v>37</v>
      </c>
      <c r="X1407">
        <v>4</v>
      </c>
      <c r="Y1407">
        <v>20</v>
      </c>
      <c r="Z1407">
        <v>4</v>
      </c>
      <c r="AA1407">
        <v>3</v>
      </c>
      <c r="AB1407">
        <v>13</v>
      </c>
      <c r="AC1407">
        <v>7</v>
      </c>
    </row>
    <row r="1408" spans="1:29" x14ac:dyDescent="0.35">
      <c r="A1408">
        <v>54</v>
      </c>
      <c r="B1408" t="s">
        <v>32</v>
      </c>
      <c r="C1408" t="s">
        <v>42</v>
      </c>
      <c r="D1408" s="4">
        <v>4440</v>
      </c>
      <c r="E1408">
        <v>5</v>
      </c>
      <c r="F1408">
        <v>1</v>
      </c>
      <c r="G1408">
        <v>3</v>
      </c>
      <c r="H1408" t="s">
        <v>25</v>
      </c>
      <c r="I1408">
        <v>3</v>
      </c>
      <c r="J1408" t="s">
        <v>29</v>
      </c>
      <c r="K1408" s="5">
        <v>0.13</v>
      </c>
      <c r="L1408" s="5">
        <v>0.11</v>
      </c>
      <c r="M1408" s="6">
        <v>-9.999999999999995E-3</v>
      </c>
      <c r="N1408">
        <v>888</v>
      </c>
      <c r="O1408">
        <v>1608</v>
      </c>
      <c r="P1408" t="s">
        <v>26</v>
      </c>
      <c r="Q1408" t="s">
        <v>34</v>
      </c>
      <c r="R1408">
        <v>10</v>
      </c>
      <c r="S1408">
        <v>3</v>
      </c>
      <c r="T1408" t="s">
        <v>40</v>
      </c>
      <c r="U1408">
        <v>3</v>
      </c>
      <c r="V1408">
        <v>2</v>
      </c>
      <c r="W1408" t="s">
        <v>31</v>
      </c>
      <c r="X1408">
        <v>6</v>
      </c>
      <c r="Y1408">
        <v>19</v>
      </c>
      <c r="Z1408">
        <v>3</v>
      </c>
      <c r="AA1408">
        <v>4</v>
      </c>
      <c r="AB1408">
        <v>9</v>
      </c>
      <c r="AC1408">
        <v>2</v>
      </c>
    </row>
    <row r="1409" spans="1:29" x14ac:dyDescent="0.35">
      <c r="A1409">
        <v>24</v>
      </c>
      <c r="B1409" t="s">
        <v>32</v>
      </c>
      <c r="C1409" t="s">
        <v>43</v>
      </c>
      <c r="D1409" s="4">
        <v>4617</v>
      </c>
      <c r="E1409">
        <v>4</v>
      </c>
      <c r="F1409">
        <v>3</v>
      </c>
      <c r="G1409">
        <v>2</v>
      </c>
      <c r="H1409" t="s">
        <v>32</v>
      </c>
      <c r="I1409">
        <v>2</v>
      </c>
      <c r="J1409" t="s">
        <v>35</v>
      </c>
      <c r="K1409" s="5">
        <v>0.09</v>
      </c>
      <c r="L1409" s="5">
        <v>0.09</v>
      </c>
      <c r="M1409" s="6">
        <v>4.0000000000000008E-2</v>
      </c>
      <c r="N1409">
        <v>923.40000000000009</v>
      </c>
      <c r="O1409">
        <v>4717</v>
      </c>
      <c r="P1409" t="s">
        <v>26</v>
      </c>
      <c r="Q1409" t="s">
        <v>34</v>
      </c>
      <c r="R1409">
        <v>1</v>
      </c>
      <c r="S1409">
        <v>2</v>
      </c>
      <c r="T1409" t="s">
        <v>28</v>
      </c>
      <c r="U1409">
        <v>2</v>
      </c>
      <c r="V1409">
        <v>2</v>
      </c>
      <c r="W1409" t="s">
        <v>31</v>
      </c>
      <c r="X1409">
        <v>1</v>
      </c>
      <c r="Y1409">
        <v>12</v>
      </c>
      <c r="Z1409">
        <v>3</v>
      </c>
      <c r="AA1409">
        <v>2</v>
      </c>
      <c r="AB1409">
        <v>4</v>
      </c>
      <c r="AC1409">
        <v>3</v>
      </c>
    </row>
    <row r="1410" spans="1:29" x14ac:dyDescent="0.35">
      <c r="A1410">
        <v>23</v>
      </c>
      <c r="B1410" t="s">
        <v>32</v>
      </c>
      <c r="C1410" t="s">
        <v>39</v>
      </c>
      <c r="D1410" s="4">
        <v>2647</v>
      </c>
      <c r="E1410">
        <v>5</v>
      </c>
      <c r="F1410">
        <v>4</v>
      </c>
      <c r="G1410">
        <v>4</v>
      </c>
      <c r="H1410" t="s">
        <v>32</v>
      </c>
      <c r="I1410">
        <v>4</v>
      </c>
      <c r="J1410" t="s">
        <v>35</v>
      </c>
      <c r="K1410" s="5">
        <v>0.1</v>
      </c>
      <c r="L1410" s="5">
        <v>0.09</v>
      </c>
      <c r="M1410" s="6">
        <v>0.06</v>
      </c>
      <c r="N1410">
        <v>529.4</v>
      </c>
      <c r="O1410">
        <v>3245</v>
      </c>
      <c r="P1410" t="s">
        <v>26</v>
      </c>
      <c r="Q1410" t="s">
        <v>34</v>
      </c>
      <c r="R1410">
        <v>12</v>
      </c>
      <c r="S1410">
        <v>2</v>
      </c>
      <c r="T1410" t="s">
        <v>38</v>
      </c>
      <c r="U1410">
        <v>3</v>
      </c>
      <c r="V1410">
        <v>1</v>
      </c>
      <c r="W1410" t="s">
        <v>31</v>
      </c>
      <c r="X1410">
        <v>1</v>
      </c>
      <c r="Y1410">
        <v>13</v>
      </c>
      <c r="Z1410">
        <v>3</v>
      </c>
      <c r="AA1410">
        <v>3</v>
      </c>
      <c r="AB1410">
        <v>5</v>
      </c>
      <c r="AC1410">
        <v>2</v>
      </c>
    </row>
    <row r="1411" spans="1:29" x14ac:dyDescent="0.35">
      <c r="A1411">
        <v>40</v>
      </c>
      <c r="B1411" t="s">
        <v>32</v>
      </c>
      <c r="C1411" t="s">
        <v>39</v>
      </c>
      <c r="D1411" s="4">
        <v>6323</v>
      </c>
      <c r="E1411">
        <v>10</v>
      </c>
      <c r="F1411">
        <v>3</v>
      </c>
      <c r="G1411">
        <v>4</v>
      </c>
      <c r="H1411" t="s">
        <v>32</v>
      </c>
      <c r="I1411">
        <v>4</v>
      </c>
      <c r="J1411" t="s">
        <v>29</v>
      </c>
      <c r="K1411" s="5">
        <v>0.12</v>
      </c>
      <c r="L1411" s="5">
        <v>7.0000000000000007E-2</v>
      </c>
      <c r="M1411" s="6">
        <v>0</v>
      </c>
      <c r="N1411">
        <v>1264.6000000000001</v>
      </c>
      <c r="O1411">
        <v>3667</v>
      </c>
      <c r="P1411" t="s">
        <v>33</v>
      </c>
      <c r="Q1411" t="s">
        <v>34</v>
      </c>
      <c r="R1411">
        <v>11</v>
      </c>
      <c r="S1411">
        <v>3</v>
      </c>
      <c r="T1411" t="s">
        <v>49</v>
      </c>
      <c r="U1411">
        <v>3</v>
      </c>
      <c r="V1411">
        <v>2</v>
      </c>
      <c r="W1411" t="s">
        <v>37</v>
      </c>
      <c r="X1411">
        <v>1</v>
      </c>
      <c r="Y1411">
        <v>11</v>
      </c>
      <c r="Z1411">
        <v>3</v>
      </c>
      <c r="AA1411">
        <v>1</v>
      </c>
      <c r="AB1411">
        <v>10</v>
      </c>
      <c r="AC1411">
        <v>9</v>
      </c>
    </row>
    <row r="1412" spans="1:29" x14ac:dyDescent="0.35">
      <c r="A1412">
        <v>40</v>
      </c>
      <c r="B1412" t="s">
        <v>32</v>
      </c>
      <c r="C1412" t="s">
        <v>27</v>
      </c>
      <c r="D1412" s="4">
        <v>5677</v>
      </c>
      <c r="E1412">
        <v>11</v>
      </c>
      <c r="F1412">
        <v>2</v>
      </c>
      <c r="G1412">
        <v>3</v>
      </c>
      <c r="H1412" t="s">
        <v>32</v>
      </c>
      <c r="I1412">
        <v>2</v>
      </c>
      <c r="J1412" t="s">
        <v>29</v>
      </c>
      <c r="K1412" s="5">
        <v>0.15</v>
      </c>
      <c r="L1412" s="5">
        <v>7.0000000000000007E-2</v>
      </c>
      <c r="M1412" s="6">
        <v>2.0000000000000004E-2</v>
      </c>
      <c r="N1412">
        <v>1135.4000000000001</v>
      </c>
      <c r="O1412">
        <v>1458</v>
      </c>
      <c r="P1412" t="s">
        <v>26</v>
      </c>
      <c r="Q1412" t="s">
        <v>27</v>
      </c>
      <c r="R1412">
        <v>2</v>
      </c>
      <c r="S1412">
        <v>2</v>
      </c>
      <c r="T1412" t="s">
        <v>48</v>
      </c>
      <c r="U1412">
        <v>3</v>
      </c>
      <c r="V1412">
        <v>2</v>
      </c>
      <c r="W1412" t="s">
        <v>37</v>
      </c>
      <c r="X1412">
        <v>3</v>
      </c>
      <c r="Y1412">
        <v>14</v>
      </c>
      <c r="Z1412">
        <v>3</v>
      </c>
      <c r="AA1412">
        <v>3</v>
      </c>
      <c r="AB1412">
        <v>15</v>
      </c>
      <c r="AC1412">
        <v>8</v>
      </c>
    </row>
    <row r="1413" spans="1:29" x14ac:dyDescent="0.35">
      <c r="A1413">
        <v>25</v>
      </c>
      <c r="B1413" t="s">
        <v>32</v>
      </c>
      <c r="C1413" t="s">
        <v>50</v>
      </c>
      <c r="D1413" s="4">
        <v>2187</v>
      </c>
      <c r="E1413">
        <v>2</v>
      </c>
      <c r="F1413">
        <v>2</v>
      </c>
      <c r="G1413">
        <v>3</v>
      </c>
      <c r="H1413" t="s">
        <v>32</v>
      </c>
      <c r="I1413">
        <v>3</v>
      </c>
      <c r="J1413" t="s">
        <v>29</v>
      </c>
      <c r="K1413" s="5">
        <v>0.15</v>
      </c>
      <c r="L1413" s="5">
        <v>0.11</v>
      </c>
      <c r="M1413" s="6">
        <v>0</v>
      </c>
      <c r="N1413">
        <v>437.40000000000003</v>
      </c>
      <c r="O1413">
        <v>4281</v>
      </c>
      <c r="P1413" t="s">
        <v>26</v>
      </c>
      <c r="Q1413" t="s">
        <v>50</v>
      </c>
      <c r="R1413">
        <v>2</v>
      </c>
      <c r="S1413">
        <v>3</v>
      </c>
      <c r="T1413" t="s">
        <v>50</v>
      </c>
      <c r="U1413">
        <v>3</v>
      </c>
      <c r="V1413">
        <v>1</v>
      </c>
      <c r="W1413" t="s">
        <v>37</v>
      </c>
      <c r="X1413">
        <v>4</v>
      </c>
      <c r="Y1413">
        <v>14</v>
      </c>
      <c r="Z1413">
        <v>3</v>
      </c>
      <c r="AA1413">
        <v>3</v>
      </c>
      <c r="AB1413">
        <v>6</v>
      </c>
      <c r="AC1413">
        <v>0</v>
      </c>
    </row>
    <row r="1414" spans="1:29" x14ac:dyDescent="0.35">
      <c r="A1414">
        <v>30</v>
      </c>
      <c r="B1414" t="s">
        <v>32</v>
      </c>
      <c r="C1414" t="s">
        <v>39</v>
      </c>
      <c r="D1414" s="4">
        <v>3748</v>
      </c>
      <c r="E1414">
        <v>12</v>
      </c>
      <c r="F1414">
        <v>2</v>
      </c>
      <c r="G1414">
        <v>2</v>
      </c>
      <c r="H1414" t="s">
        <v>32</v>
      </c>
      <c r="I1414">
        <v>4</v>
      </c>
      <c r="J1414" t="s">
        <v>35</v>
      </c>
      <c r="K1414" s="5">
        <v>0.1</v>
      </c>
      <c r="L1414" s="5">
        <v>0.09</v>
      </c>
      <c r="M1414" s="6">
        <v>4.9999999999999989E-2</v>
      </c>
      <c r="N1414">
        <v>749.6</v>
      </c>
      <c r="O1414">
        <v>2028</v>
      </c>
      <c r="P1414" t="s">
        <v>26</v>
      </c>
      <c r="Q1414" t="s">
        <v>34</v>
      </c>
      <c r="R1414">
        <v>1</v>
      </c>
      <c r="S1414">
        <v>2</v>
      </c>
      <c r="T1414" t="s">
        <v>40</v>
      </c>
      <c r="U1414">
        <v>3</v>
      </c>
      <c r="V1414">
        <v>1</v>
      </c>
      <c r="W1414" t="s">
        <v>37</v>
      </c>
      <c r="X1414">
        <v>1</v>
      </c>
      <c r="Y1414">
        <v>13</v>
      </c>
      <c r="Z1414">
        <v>3</v>
      </c>
      <c r="AA1414">
        <v>3</v>
      </c>
      <c r="AB1414">
        <v>12</v>
      </c>
      <c r="AC1414">
        <v>8</v>
      </c>
    </row>
    <row r="1415" spans="1:29" x14ac:dyDescent="0.35">
      <c r="A1415">
        <v>25</v>
      </c>
      <c r="B1415" t="s">
        <v>32</v>
      </c>
      <c r="C1415" t="s">
        <v>39</v>
      </c>
      <c r="D1415" s="4">
        <v>3977</v>
      </c>
      <c r="E1415">
        <v>2</v>
      </c>
      <c r="F1415">
        <v>3</v>
      </c>
      <c r="G1415">
        <v>2</v>
      </c>
      <c r="H1415" t="s">
        <v>25</v>
      </c>
      <c r="I1415">
        <v>4</v>
      </c>
      <c r="J1415" t="s">
        <v>35</v>
      </c>
      <c r="K1415" s="5">
        <v>0.1</v>
      </c>
      <c r="L1415" s="5">
        <v>7.0000000000000007E-2</v>
      </c>
      <c r="M1415" s="6">
        <v>0.06</v>
      </c>
      <c r="N1415">
        <v>795.40000000000009</v>
      </c>
      <c r="O1415">
        <v>1461</v>
      </c>
      <c r="P1415" t="s">
        <v>26</v>
      </c>
      <c r="Q1415" t="s">
        <v>34</v>
      </c>
      <c r="R1415">
        <v>2</v>
      </c>
      <c r="S1415">
        <v>1</v>
      </c>
      <c r="T1415" t="s">
        <v>38</v>
      </c>
      <c r="U1415">
        <v>3</v>
      </c>
      <c r="V1415">
        <v>1</v>
      </c>
      <c r="W1415" t="s">
        <v>41</v>
      </c>
      <c r="X1415">
        <v>6</v>
      </c>
      <c r="Y1415">
        <v>19</v>
      </c>
      <c r="Z1415">
        <v>3</v>
      </c>
      <c r="AA1415">
        <v>3</v>
      </c>
      <c r="AB1415">
        <v>7</v>
      </c>
      <c r="AC1415">
        <v>2</v>
      </c>
    </row>
    <row r="1416" spans="1:29" x14ac:dyDescent="0.35">
      <c r="A1416">
        <v>47</v>
      </c>
      <c r="B1416" t="s">
        <v>32</v>
      </c>
      <c r="C1416" t="s">
        <v>43</v>
      </c>
      <c r="D1416" s="4">
        <v>8633</v>
      </c>
      <c r="E1416">
        <v>17</v>
      </c>
      <c r="F1416">
        <v>3</v>
      </c>
      <c r="G1416">
        <v>3</v>
      </c>
      <c r="H1416" t="s">
        <v>32</v>
      </c>
      <c r="I1416">
        <v>1</v>
      </c>
      <c r="J1416" t="s">
        <v>35</v>
      </c>
      <c r="K1416" s="5">
        <v>0.12</v>
      </c>
      <c r="L1416" s="5">
        <v>0.08</v>
      </c>
      <c r="M1416" s="6">
        <v>3.0000000000000013E-2</v>
      </c>
      <c r="N1416">
        <v>1726.6000000000001</v>
      </c>
      <c r="O1416">
        <v>3958</v>
      </c>
      <c r="P1416" t="s">
        <v>26</v>
      </c>
      <c r="Q1416" t="s">
        <v>34</v>
      </c>
      <c r="R1416">
        <v>25</v>
      </c>
      <c r="S1416">
        <v>3</v>
      </c>
      <c r="T1416" t="s">
        <v>40</v>
      </c>
      <c r="U1416">
        <v>3</v>
      </c>
      <c r="V1416">
        <v>3</v>
      </c>
      <c r="W1416" t="s">
        <v>31</v>
      </c>
      <c r="X1416">
        <v>2</v>
      </c>
      <c r="Y1416">
        <v>23</v>
      </c>
      <c r="Z1416">
        <v>4</v>
      </c>
      <c r="AA1416">
        <v>2</v>
      </c>
      <c r="AB1416">
        <v>25</v>
      </c>
      <c r="AC1416">
        <v>14</v>
      </c>
    </row>
    <row r="1417" spans="1:29" x14ac:dyDescent="0.35">
      <c r="A1417">
        <v>33</v>
      </c>
      <c r="B1417" t="s">
        <v>32</v>
      </c>
      <c r="C1417" t="s">
        <v>39</v>
      </c>
      <c r="D1417" s="4">
        <v>2008</v>
      </c>
      <c r="E1417">
        <v>1</v>
      </c>
      <c r="F1417">
        <v>3</v>
      </c>
      <c r="G1417">
        <v>2</v>
      </c>
      <c r="H1417" t="s">
        <v>32</v>
      </c>
      <c r="I1417">
        <v>2</v>
      </c>
      <c r="J1417" t="s">
        <v>35</v>
      </c>
      <c r="K1417" s="5">
        <v>0.14000000000000001</v>
      </c>
      <c r="L1417" s="5">
        <v>0.1</v>
      </c>
      <c r="M1417" s="6">
        <v>9.999999999999995E-3</v>
      </c>
      <c r="N1417">
        <v>401.6</v>
      </c>
      <c r="O1417">
        <v>622</v>
      </c>
      <c r="P1417" t="s">
        <v>44</v>
      </c>
      <c r="Q1417" t="s">
        <v>34</v>
      </c>
      <c r="R1417">
        <v>1</v>
      </c>
      <c r="S1417">
        <v>2</v>
      </c>
      <c r="T1417" t="s">
        <v>40</v>
      </c>
      <c r="U1417">
        <v>2</v>
      </c>
      <c r="V1417">
        <v>1</v>
      </c>
      <c r="W1417" t="s">
        <v>41</v>
      </c>
      <c r="X1417">
        <v>1</v>
      </c>
      <c r="Y1417">
        <v>12</v>
      </c>
      <c r="Z1417">
        <v>3</v>
      </c>
      <c r="AA1417">
        <v>3</v>
      </c>
      <c r="AB1417">
        <v>1</v>
      </c>
      <c r="AC1417">
        <v>1</v>
      </c>
    </row>
    <row r="1418" spans="1:29" x14ac:dyDescent="0.35">
      <c r="A1418">
        <v>38</v>
      </c>
      <c r="B1418" t="s">
        <v>32</v>
      </c>
      <c r="C1418" t="s">
        <v>27</v>
      </c>
      <c r="D1418" s="4">
        <v>4440</v>
      </c>
      <c r="E1418">
        <v>15</v>
      </c>
      <c r="F1418">
        <v>2</v>
      </c>
      <c r="G1418">
        <v>3</v>
      </c>
      <c r="H1418" t="s">
        <v>32</v>
      </c>
      <c r="I1418">
        <v>4</v>
      </c>
      <c r="J1418" t="s">
        <v>35</v>
      </c>
      <c r="K1418" s="5">
        <v>0.09</v>
      </c>
      <c r="L1418" s="5">
        <v>0.08</v>
      </c>
      <c r="M1418" s="6">
        <v>-2.0000000000000004E-2</v>
      </c>
      <c r="N1418">
        <v>888</v>
      </c>
      <c r="O1418">
        <v>859</v>
      </c>
      <c r="P1418" t="s">
        <v>26</v>
      </c>
      <c r="Q1418" t="s">
        <v>27</v>
      </c>
      <c r="R1418">
        <v>1</v>
      </c>
      <c r="S1418">
        <v>4</v>
      </c>
      <c r="T1418" t="s">
        <v>28</v>
      </c>
      <c r="U1418">
        <v>3</v>
      </c>
      <c r="V1418">
        <v>2</v>
      </c>
      <c r="W1418" t="s">
        <v>37</v>
      </c>
      <c r="X1418">
        <v>0</v>
      </c>
      <c r="Y1418">
        <v>15</v>
      </c>
      <c r="Z1418">
        <v>3</v>
      </c>
      <c r="AA1418">
        <v>1</v>
      </c>
      <c r="AB1418">
        <v>16</v>
      </c>
      <c r="AC1418">
        <v>13</v>
      </c>
    </row>
    <row r="1419" spans="1:29" x14ac:dyDescent="0.35">
      <c r="A1419">
        <v>31</v>
      </c>
      <c r="B1419" t="s">
        <v>32</v>
      </c>
      <c r="C1419" t="s">
        <v>46</v>
      </c>
      <c r="D1419" s="4">
        <v>3067</v>
      </c>
      <c r="E1419">
        <v>2</v>
      </c>
      <c r="F1419">
        <v>3</v>
      </c>
      <c r="G1419">
        <v>3</v>
      </c>
      <c r="H1419" t="s">
        <v>32</v>
      </c>
      <c r="I1419">
        <v>1</v>
      </c>
      <c r="J1419" t="s">
        <v>35</v>
      </c>
      <c r="K1419" s="5">
        <v>0.08</v>
      </c>
      <c r="L1419" s="5">
        <v>0.09</v>
      </c>
      <c r="M1419" s="6">
        <v>1.0000000000000009E-2</v>
      </c>
      <c r="N1419">
        <v>613.4</v>
      </c>
      <c r="O1419">
        <v>1996</v>
      </c>
      <c r="P1419" t="s">
        <v>26</v>
      </c>
      <c r="Q1419" t="s">
        <v>27</v>
      </c>
      <c r="R1419">
        <v>2</v>
      </c>
      <c r="S1419">
        <v>2</v>
      </c>
      <c r="T1419" t="s">
        <v>28</v>
      </c>
      <c r="U1419">
        <v>3</v>
      </c>
      <c r="V1419">
        <v>1</v>
      </c>
      <c r="W1419" t="s">
        <v>37</v>
      </c>
      <c r="X1419">
        <v>0</v>
      </c>
      <c r="Y1419">
        <v>19</v>
      </c>
      <c r="Z1419">
        <v>3</v>
      </c>
      <c r="AA1419">
        <v>3</v>
      </c>
      <c r="AB1419">
        <v>3</v>
      </c>
      <c r="AC1419">
        <v>2</v>
      </c>
    </row>
    <row r="1420" spans="1:29" x14ac:dyDescent="0.35">
      <c r="A1420">
        <v>38</v>
      </c>
      <c r="B1420" t="s">
        <v>32</v>
      </c>
      <c r="C1420" t="s">
        <v>42</v>
      </c>
      <c r="D1420" s="4">
        <v>5321</v>
      </c>
      <c r="E1420">
        <v>8</v>
      </c>
      <c r="F1420">
        <v>3</v>
      </c>
      <c r="G1420">
        <v>3</v>
      </c>
      <c r="H1420" t="s">
        <v>32</v>
      </c>
      <c r="I1420">
        <v>1</v>
      </c>
      <c r="J1420" t="s">
        <v>35</v>
      </c>
      <c r="K1420" s="5">
        <v>0.13</v>
      </c>
      <c r="L1420" s="5">
        <v>0.11</v>
      </c>
      <c r="M1420" s="6">
        <v>9.999999999999995E-3</v>
      </c>
      <c r="N1420">
        <v>1064.2</v>
      </c>
      <c r="O1420">
        <v>3620</v>
      </c>
      <c r="P1420" t="s">
        <v>33</v>
      </c>
      <c r="Q1420" t="s">
        <v>34</v>
      </c>
      <c r="R1420">
        <v>6</v>
      </c>
      <c r="S1420">
        <v>4</v>
      </c>
      <c r="T1420" t="s">
        <v>28</v>
      </c>
      <c r="U1420">
        <v>2</v>
      </c>
      <c r="V1420">
        <v>2</v>
      </c>
      <c r="W1420" t="s">
        <v>37</v>
      </c>
      <c r="X1420">
        <v>2</v>
      </c>
      <c r="Y1420">
        <v>11</v>
      </c>
      <c r="Z1420">
        <v>3</v>
      </c>
      <c r="AA1420">
        <v>4</v>
      </c>
      <c r="AB1420">
        <v>10</v>
      </c>
      <c r="AC1420">
        <v>3</v>
      </c>
    </row>
    <row r="1421" spans="1:29" x14ac:dyDescent="0.35">
      <c r="A1421">
        <v>42</v>
      </c>
      <c r="B1421" t="s">
        <v>32</v>
      </c>
      <c r="C1421" t="s">
        <v>36</v>
      </c>
      <c r="D1421" s="4">
        <v>5410</v>
      </c>
      <c r="E1421">
        <v>4</v>
      </c>
      <c r="F1421">
        <v>1</v>
      </c>
      <c r="G1421">
        <v>2</v>
      </c>
      <c r="H1421" t="s">
        <v>25</v>
      </c>
      <c r="I1421">
        <v>4</v>
      </c>
      <c r="J1421" t="s">
        <v>35</v>
      </c>
      <c r="K1421" s="5">
        <v>0.12</v>
      </c>
      <c r="L1421" s="5">
        <v>0.1</v>
      </c>
      <c r="M1421" s="6">
        <v>0.05</v>
      </c>
      <c r="N1421">
        <v>1082</v>
      </c>
      <c r="O1421">
        <v>4526</v>
      </c>
      <c r="P1421" t="s">
        <v>26</v>
      </c>
      <c r="Q1421" t="s">
        <v>34</v>
      </c>
      <c r="R1421">
        <v>18</v>
      </c>
      <c r="S1421">
        <v>4</v>
      </c>
      <c r="T1421" t="s">
        <v>28</v>
      </c>
      <c r="U1421">
        <v>3</v>
      </c>
      <c r="V1421">
        <v>2</v>
      </c>
      <c r="W1421" t="s">
        <v>41</v>
      </c>
      <c r="X1421">
        <v>6</v>
      </c>
      <c r="Y1421">
        <v>17</v>
      </c>
      <c r="Z1421">
        <v>3</v>
      </c>
      <c r="AA1421">
        <v>3</v>
      </c>
      <c r="AB1421">
        <v>9</v>
      </c>
      <c r="AC1421">
        <v>3</v>
      </c>
    </row>
    <row r="1422" spans="1:29" x14ac:dyDescent="0.35">
      <c r="A1422">
        <v>41</v>
      </c>
      <c r="B1422" t="s">
        <v>32</v>
      </c>
      <c r="C1422" t="s">
        <v>36</v>
      </c>
      <c r="D1422" s="4">
        <v>2782</v>
      </c>
      <c r="E1422">
        <v>5</v>
      </c>
      <c r="F1422">
        <v>4</v>
      </c>
      <c r="G1422">
        <v>3</v>
      </c>
      <c r="H1422" t="s">
        <v>32</v>
      </c>
      <c r="I1422">
        <v>4</v>
      </c>
      <c r="J1422" t="s">
        <v>35</v>
      </c>
      <c r="K1422" s="5">
        <v>0.13</v>
      </c>
      <c r="L1422" s="5">
        <v>0.08</v>
      </c>
      <c r="M1422" s="6">
        <v>4.0000000000000008E-2</v>
      </c>
      <c r="N1422">
        <v>556.4</v>
      </c>
      <c r="O1422">
        <v>3366</v>
      </c>
      <c r="P1422" t="s">
        <v>26</v>
      </c>
      <c r="Q1422" t="s">
        <v>34</v>
      </c>
      <c r="R1422">
        <v>1</v>
      </c>
      <c r="S1422">
        <v>3</v>
      </c>
      <c r="T1422" t="s">
        <v>28</v>
      </c>
      <c r="U1422">
        <v>3</v>
      </c>
      <c r="V1422">
        <v>1</v>
      </c>
      <c r="W1422" t="s">
        <v>37</v>
      </c>
      <c r="X1422">
        <v>3</v>
      </c>
      <c r="Y1422">
        <v>22</v>
      </c>
      <c r="Z1422">
        <v>4</v>
      </c>
      <c r="AA1422">
        <v>1</v>
      </c>
      <c r="AB1422">
        <v>12</v>
      </c>
      <c r="AC1422">
        <v>3</v>
      </c>
    </row>
    <row r="1423" spans="1:29" x14ac:dyDescent="0.35">
      <c r="A1423">
        <v>47</v>
      </c>
      <c r="B1423" t="s">
        <v>32</v>
      </c>
      <c r="C1423" t="s">
        <v>63</v>
      </c>
      <c r="D1423" s="4">
        <v>11957</v>
      </c>
      <c r="E1423">
        <v>13</v>
      </c>
      <c r="F1423">
        <v>2</v>
      </c>
      <c r="G1423">
        <v>1</v>
      </c>
      <c r="H1423" t="s">
        <v>32</v>
      </c>
      <c r="I1423">
        <v>3</v>
      </c>
      <c r="J1423" t="s">
        <v>29</v>
      </c>
      <c r="K1423" s="5">
        <v>0.09</v>
      </c>
      <c r="L1423" s="5">
        <v>0.1</v>
      </c>
      <c r="M1423" s="6">
        <v>0.03</v>
      </c>
      <c r="N1423">
        <v>2391.4</v>
      </c>
      <c r="O1423">
        <v>4829</v>
      </c>
      <c r="P1423" t="s">
        <v>44</v>
      </c>
      <c r="Q1423" t="s">
        <v>34</v>
      </c>
      <c r="R1423">
        <v>1</v>
      </c>
      <c r="S1423">
        <v>1</v>
      </c>
      <c r="T1423" t="s">
        <v>40</v>
      </c>
      <c r="U1423">
        <v>3</v>
      </c>
      <c r="V1423">
        <v>3</v>
      </c>
      <c r="W1423" t="s">
        <v>37</v>
      </c>
      <c r="X1423">
        <v>0</v>
      </c>
      <c r="Y1423">
        <v>18</v>
      </c>
      <c r="Z1423">
        <v>3</v>
      </c>
      <c r="AA1423">
        <v>1</v>
      </c>
      <c r="AB1423">
        <v>14</v>
      </c>
      <c r="AC1423">
        <v>8</v>
      </c>
    </row>
    <row r="1424" spans="1:29" x14ac:dyDescent="0.35">
      <c r="A1424">
        <v>35</v>
      </c>
      <c r="B1424" t="s">
        <v>32</v>
      </c>
      <c r="C1424" t="s">
        <v>39</v>
      </c>
      <c r="D1424" s="4">
        <v>2660</v>
      </c>
      <c r="E1424">
        <v>2</v>
      </c>
      <c r="F1424">
        <v>3</v>
      </c>
      <c r="G1424">
        <v>3</v>
      </c>
      <c r="H1424" t="s">
        <v>25</v>
      </c>
      <c r="I1424">
        <v>4</v>
      </c>
      <c r="J1424" t="s">
        <v>35</v>
      </c>
      <c r="K1424" s="5">
        <v>0.1</v>
      </c>
      <c r="L1424" s="5">
        <v>0.09</v>
      </c>
      <c r="M1424" s="6">
        <v>0.05</v>
      </c>
      <c r="N1424">
        <v>532</v>
      </c>
      <c r="O1424">
        <v>2123</v>
      </c>
      <c r="P1424" t="s">
        <v>26</v>
      </c>
      <c r="Q1424" t="s">
        <v>34</v>
      </c>
      <c r="R1424">
        <v>11</v>
      </c>
      <c r="S1424">
        <v>4</v>
      </c>
      <c r="T1424" t="s">
        <v>40</v>
      </c>
      <c r="U1424">
        <v>3</v>
      </c>
      <c r="V1424">
        <v>1</v>
      </c>
      <c r="W1424" t="s">
        <v>37</v>
      </c>
      <c r="X1424">
        <v>7</v>
      </c>
      <c r="Y1424">
        <v>11</v>
      </c>
      <c r="Z1424">
        <v>3</v>
      </c>
      <c r="AA1424">
        <v>3</v>
      </c>
      <c r="AB1424">
        <v>5</v>
      </c>
      <c r="AC1424">
        <v>2</v>
      </c>
    </row>
    <row r="1425" spans="1:29" x14ac:dyDescent="0.35">
      <c r="A1425">
        <v>22</v>
      </c>
      <c r="B1425" t="s">
        <v>32</v>
      </c>
      <c r="C1425" t="s">
        <v>36</v>
      </c>
      <c r="D1425" s="4">
        <v>3375</v>
      </c>
      <c r="E1425">
        <v>3</v>
      </c>
      <c r="F1425">
        <v>3</v>
      </c>
      <c r="G1425">
        <v>4</v>
      </c>
      <c r="H1425" t="s">
        <v>32</v>
      </c>
      <c r="I1425">
        <v>4</v>
      </c>
      <c r="J1425" t="s">
        <v>35</v>
      </c>
      <c r="K1425" s="5">
        <v>0.1</v>
      </c>
      <c r="L1425" s="5">
        <v>0.08</v>
      </c>
      <c r="M1425" s="6">
        <v>0</v>
      </c>
      <c r="N1425">
        <v>675</v>
      </c>
      <c r="O1425">
        <v>4254</v>
      </c>
      <c r="P1425" t="s">
        <v>26</v>
      </c>
      <c r="Q1425" t="s">
        <v>34</v>
      </c>
      <c r="R1425">
        <v>1</v>
      </c>
      <c r="S1425">
        <v>2</v>
      </c>
      <c r="T1425" t="s">
        <v>28</v>
      </c>
      <c r="U1425">
        <v>3</v>
      </c>
      <c r="V1425">
        <v>1</v>
      </c>
      <c r="W1425" t="s">
        <v>31</v>
      </c>
      <c r="X1425">
        <v>0</v>
      </c>
      <c r="Y1425">
        <v>12</v>
      </c>
      <c r="Z1425">
        <v>3</v>
      </c>
      <c r="AA1425">
        <v>4</v>
      </c>
      <c r="AB1425">
        <v>4</v>
      </c>
      <c r="AC1425">
        <v>2</v>
      </c>
    </row>
    <row r="1426" spans="1:29" x14ac:dyDescent="0.35">
      <c r="A1426">
        <v>35</v>
      </c>
      <c r="B1426" t="s">
        <v>32</v>
      </c>
      <c r="C1426" t="s">
        <v>36</v>
      </c>
      <c r="D1426" s="4">
        <v>5098</v>
      </c>
      <c r="E1426">
        <v>10</v>
      </c>
      <c r="F1426">
        <v>3</v>
      </c>
      <c r="G1426">
        <v>3</v>
      </c>
      <c r="H1426" t="s">
        <v>32</v>
      </c>
      <c r="I1426">
        <v>2</v>
      </c>
      <c r="J1426" t="s">
        <v>35</v>
      </c>
      <c r="K1426" s="5">
        <v>0.12</v>
      </c>
      <c r="L1426" s="5">
        <v>7.0000000000000007E-2</v>
      </c>
      <c r="M1426" s="6">
        <v>0.06</v>
      </c>
      <c r="N1426">
        <v>1019.6</v>
      </c>
      <c r="O1426">
        <v>640</v>
      </c>
      <c r="P1426" t="s">
        <v>26</v>
      </c>
      <c r="Q1426" t="s">
        <v>34</v>
      </c>
      <c r="R1426">
        <v>9</v>
      </c>
      <c r="S1426">
        <v>4</v>
      </c>
      <c r="T1426" t="s">
        <v>40</v>
      </c>
      <c r="U1426">
        <v>3</v>
      </c>
      <c r="V1426">
        <v>2</v>
      </c>
      <c r="W1426" t="s">
        <v>31</v>
      </c>
      <c r="X1426">
        <v>1</v>
      </c>
      <c r="Y1426">
        <v>19</v>
      </c>
      <c r="Z1426">
        <v>3</v>
      </c>
      <c r="AA1426">
        <v>2</v>
      </c>
      <c r="AB1426">
        <v>10</v>
      </c>
      <c r="AC1426">
        <v>7</v>
      </c>
    </row>
    <row r="1427" spans="1:29" x14ac:dyDescent="0.35">
      <c r="A1427">
        <v>33</v>
      </c>
      <c r="B1427" t="s">
        <v>32</v>
      </c>
      <c r="C1427" t="s">
        <v>43</v>
      </c>
      <c r="D1427" s="4">
        <v>4878</v>
      </c>
      <c r="E1427">
        <v>9</v>
      </c>
      <c r="F1427">
        <v>4</v>
      </c>
      <c r="G1427">
        <v>3</v>
      </c>
      <c r="H1427" t="s">
        <v>25</v>
      </c>
      <c r="I1427">
        <v>2</v>
      </c>
      <c r="J1427" t="s">
        <v>29</v>
      </c>
      <c r="K1427" s="5">
        <v>0.1</v>
      </c>
      <c r="L1427" s="5">
        <v>0.11</v>
      </c>
      <c r="M1427" s="6">
        <v>0.03</v>
      </c>
      <c r="N1427">
        <v>975.6</v>
      </c>
      <c r="O1427">
        <v>4759</v>
      </c>
      <c r="P1427" t="s">
        <v>26</v>
      </c>
      <c r="Q1427" t="s">
        <v>34</v>
      </c>
      <c r="R1427">
        <v>15</v>
      </c>
      <c r="S1427">
        <v>2</v>
      </c>
      <c r="T1427" t="s">
        <v>40</v>
      </c>
      <c r="U1427">
        <v>3</v>
      </c>
      <c r="V1427">
        <v>2</v>
      </c>
      <c r="W1427" t="s">
        <v>37</v>
      </c>
      <c r="X1427">
        <v>0</v>
      </c>
      <c r="Y1427">
        <v>13</v>
      </c>
      <c r="Z1427">
        <v>3</v>
      </c>
      <c r="AA1427">
        <v>1</v>
      </c>
      <c r="AB1427">
        <v>10</v>
      </c>
      <c r="AC1427">
        <v>7</v>
      </c>
    </row>
    <row r="1428" spans="1:29" x14ac:dyDescent="0.35">
      <c r="A1428">
        <v>32</v>
      </c>
      <c r="B1428" t="s">
        <v>32</v>
      </c>
      <c r="C1428" t="s">
        <v>39</v>
      </c>
      <c r="D1428" s="4">
        <v>2837</v>
      </c>
      <c r="E1428">
        <v>6</v>
      </c>
      <c r="F1428">
        <v>2</v>
      </c>
      <c r="G1428">
        <v>3</v>
      </c>
      <c r="H1428" t="s">
        <v>32</v>
      </c>
      <c r="I1428">
        <v>3</v>
      </c>
      <c r="J1428" t="s">
        <v>29</v>
      </c>
      <c r="K1428" s="5">
        <v>0.12</v>
      </c>
      <c r="L1428" s="5">
        <v>0.1</v>
      </c>
      <c r="M1428" s="6">
        <v>2.0000000000000004E-2</v>
      </c>
      <c r="N1428">
        <v>567.4</v>
      </c>
      <c r="O1428">
        <v>1552</v>
      </c>
      <c r="P1428" t="s">
        <v>26</v>
      </c>
      <c r="Q1428" t="s">
        <v>34</v>
      </c>
      <c r="R1428">
        <v>29</v>
      </c>
      <c r="S1428">
        <v>4</v>
      </c>
      <c r="T1428" t="s">
        <v>28</v>
      </c>
      <c r="U1428">
        <v>2</v>
      </c>
      <c r="V1428">
        <v>1</v>
      </c>
      <c r="W1428" t="s">
        <v>31</v>
      </c>
      <c r="X1428">
        <v>1</v>
      </c>
      <c r="Y1428">
        <v>13</v>
      </c>
      <c r="Z1428">
        <v>3</v>
      </c>
      <c r="AA1428">
        <v>3</v>
      </c>
      <c r="AB1428">
        <v>6</v>
      </c>
      <c r="AC1428">
        <v>2</v>
      </c>
    </row>
    <row r="1429" spans="1:29" x14ac:dyDescent="0.35">
      <c r="A1429">
        <v>40</v>
      </c>
      <c r="B1429" t="s">
        <v>32</v>
      </c>
      <c r="C1429" t="s">
        <v>39</v>
      </c>
      <c r="D1429" s="4">
        <v>2406</v>
      </c>
      <c r="E1429">
        <v>1</v>
      </c>
      <c r="F1429">
        <v>4</v>
      </c>
      <c r="G1429">
        <v>2</v>
      </c>
      <c r="H1429" t="s">
        <v>32</v>
      </c>
      <c r="I1429">
        <v>1</v>
      </c>
      <c r="J1429" t="s">
        <v>35</v>
      </c>
      <c r="K1429" s="5">
        <v>0.13</v>
      </c>
      <c r="L1429" s="5">
        <v>0.08</v>
      </c>
      <c r="M1429" s="6">
        <v>3.9999999999999994E-2</v>
      </c>
      <c r="N1429">
        <v>481.20000000000005</v>
      </c>
      <c r="O1429">
        <v>1448</v>
      </c>
      <c r="P1429" t="s">
        <v>26</v>
      </c>
      <c r="Q1429" t="s">
        <v>34</v>
      </c>
      <c r="R1429">
        <v>1</v>
      </c>
      <c r="S1429">
        <v>4</v>
      </c>
      <c r="T1429" t="s">
        <v>28</v>
      </c>
      <c r="U1429">
        <v>3</v>
      </c>
      <c r="V1429">
        <v>1</v>
      </c>
      <c r="W1429" t="s">
        <v>37</v>
      </c>
      <c r="X1429">
        <v>8</v>
      </c>
      <c r="Y1429">
        <v>19</v>
      </c>
      <c r="Z1429">
        <v>3</v>
      </c>
      <c r="AA1429">
        <v>3</v>
      </c>
      <c r="AB1429">
        <v>8</v>
      </c>
      <c r="AC1429">
        <v>0</v>
      </c>
    </row>
    <row r="1430" spans="1:29" x14ac:dyDescent="0.35">
      <c r="A1430">
        <v>32</v>
      </c>
      <c r="B1430" t="s">
        <v>32</v>
      </c>
      <c r="C1430" t="s">
        <v>46</v>
      </c>
      <c r="D1430" s="4">
        <v>2269</v>
      </c>
      <c r="E1430">
        <v>2</v>
      </c>
      <c r="F1430">
        <v>2</v>
      </c>
      <c r="G1430">
        <v>3</v>
      </c>
      <c r="H1430" t="s">
        <v>32</v>
      </c>
      <c r="I1430">
        <v>2</v>
      </c>
      <c r="J1430" t="s">
        <v>35</v>
      </c>
      <c r="K1430" s="5">
        <v>0.11</v>
      </c>
      <c r="L1430" s="5">
        <v>0.09</v>
      </c>
      <c r="M1430" s="6">
        <v>3.0000000000000013E-2</v>
      </c>
      <c r="N1430">
        <v>453.8</v>
      </c>
      <c r="O1430">
        <v>3936</v>
      </c>
      <c r="P1430" t="s">
        <v>26</v>
      </c>
      <c r="Q1430" t="s">
        <v>27</v>
      </c>
      <c r="R1430">
        <v>1</v>
      </c>
      <c r="S1430">
        <v>4</v>
      </c>
      <c r="T1430" t="s">
        <v>40</v>
      </c>
      <c r="U1430">
        <v>2</v>
      </c>
      <c r="V1430">
        <v>1</v>
      </c>
      <c r="W1430" t="s">
        <v>37</v>
      </c>
      <c r="X1430">
        <v>0</v>
      </c>
      <c r="Y1430">
        <v>14</v>
      </c>
      <c r="Z1430">
        <v>3</v>
      </c>
      <c r="AA1430">
        <v>2</v>
      </c>
      <c r="AB1430">
        <v>3</v>
      </c>
      <c r="AC1430">
        <v>2</v>
      </c>
    </row>
    <row r="1431" spans="1:29" x14ac:dyDescent="0.35">
      <c r="A1431">
        <v>39</v>
      </c>
      <c r="B1431" t="s">
        <v>32</v>
      </c>
      <c r="C1431" t="s">
        <v>36</v>
      </c>
      <c r="D1431" s="4">
        <v>4108</v>
      </c>
      <c r="E1431">
        <v>7</v>
      </c>
      <c r="F1431">
        <v>4</v>
      </c>
      <c r="G1431">
        <v>3</v>
      </c>
      <c r="H1431" t="s">
        <v>32</v>
      </c>
      <c r="I1431">
        <v>1</v>
      </c>
      <c r="J1431" t="s">
        <v>35</v>
      </c>
      <c r="K1431" s="5">
        <v>0.1</v>
      </c>
      <c r="L1431" s="5">
        <v>0.11</v>
      </c>
      <c r="M1431" s="6">
        <v>7.9999999999999988E-2</v>
      </c>
      <c r="N1431">
        <v>821.6</v>
      </c>
      <c r="O1431">
        <v>2976</v>
      </c>
      <c r="P1431" t="s">
        <v>26</v>
      </c>
      <c r="Q1431" t="s">
        <v>34</v>
      </c>
      <c r="R1431">
        <v>24</v>
      </c>
      <c r="S1431">
        <v>1</v>
      </c>
      <c r="T1431" t="s">
        <v>28</v>
      </c>
      <c r="U1431">
        <v>3</v>
      </c>
      <c r="V1431">
        <v>2</v>
      </c>
      <c r="W1431" t="s">
        <v>31</v>
      </c>
      <c r="X1431">
        <v>7</v>
      </c>
      <c r="Y1431">
        <v>13</v>
      </c>
      <c r="Z1431">
        <v>3</v>
      </c>
      <c r="AA1431">
        <v>1</v>
      </c>
      <c r="AB1431">
        <v>18</v>
      </c>
      <c r="AC1431">
        <v>7</v>
      </c>
    </row>
    <row r="1432" spans="1:29" x14ac:dyDescent="0.35">
      <c r="A1432">
        <v>38</v>
      </c>
      <c r="B1432" t="s">
        <v>32</v>
      </c>
      <c r="C1432" t="s">
        <v>63</v>
      </c>
      <c r="D1432" s="4">
        <v>13206</v>
      </c>
      <c r="E1432">
        <v>18</v>
      </c>
      <c r="F1432">
        <v>3</v>
      </c>
      <c r="G1432">
        <v>3</v>
      </c>
      <c r="H1432" t="s">
        <v>32</v>
      </c>
      <c r="I1432">
        <v>2</v>
      </c>
      <c r="J1432" t="s">
        <v>29</v>
      </c>
      <c r="K1432" s="5">
        <v>0.09</v>
      </c>
      <c r="L1432" s="5">
        <v>0.09</v>
      </c>
      <c r="M1432" s="6">
        <v>9.999999999999995E-3</v>
      </c>
      <c r="N1432">
        <v>2641.2000000000003</v>
      </c>
      <c r="O1432">
        <v>1534</v>
      </c>
      <c r="P1432" t="s">
        <v>26</v>
      </c>
      <c r="Q1432" t="s">
        <v>34</v>
      </c>
      <c r="R1432">
        <v>10</v>
      </c>
      <c r="S1432">
        <v>3</v>
      </c>
      <c r="T1432" t="s">
        <v>40</v>
      </c>
      <c r="U1432">
        <v>1</v>
      </c>
      <c r="V1432">
        <v>3</v>
      </c>
      <c r="W1432" t="s">
        <v>37</v>
      </c>
      <c r="X1432">
        <v>3</v>
      </c>
      <c r="Y1432">
        <v>12</v>
      </c>
      <c r="Z1432">
        <v>3</v>
      </c>
      <c r="AA1432">
        <v>1</v>
      </c>
      <c r="AB1432">
        <v>20</v>
      </c>
      <c r="AC1432">
        <v>16</v>
      </c>
    </row>
    <row r="1433" spans="1:29" x14ac:dyDescent="0.35">
      <c r="A1433">
        <v>32</v>
      </c>
      <c r="B1433" t="s">
        <v>32</v>
      </c>
      <c r="C1433" t="s">
        <v>27</v>
      </c>
      <c r="D1433" s="4">
        <v>10422</v>
      </c>
      <c r="E1433">
        <v>14</v>
      </c>
      <c r="F1433">
        <v>4</v>
      </c>
      <c r="G1433">
        <v>3</v>
      </c>
      <c r="H1433" t="s">
        <v>32</v>
      </c>
      <c r="I1433">
        <v>3</v>
      </c>
      <c r="J1433" t="s">
        <v>29</v>
      </c>
      <c r="K1433" s="5">
        <v>0.13</v>
      </c>
      <c r="L1433" s="5">
        <v>0.1</v>
      </c>
      <c r="M1433" s="6">
        <v>-2.0000000000000004E-2</v>
      </c>
      <c r="N1433">
        <v>2084.4</v>
      </c>
      <c r="O1433">
        <v>1966</v>
      </c>
      <c r="P1433" t="s">
        <v>26</v>
      </c>
      <c r="Q1433" t="s">
        <v>27</v>
      </c>
      <c r="R1433">
        <v>1</v>
      </c>
      <c r="S1433">
        <v>4</v>
      </c>
      <c r="T1433" t="s">
        <v>48</v>
      </c>
      <c r="U1433">
        <v>3</v>
      </c>
      <c r="V1433">
        <v>3</v>
      </c>
      <c r="W1433" t="s">
        <v>37</v>
      </c>
      <c r="X1433">
        <v>1</v>
      </c>
      <c r="Y1433">
        <v>19</v>
      </c>
      <c r="Z1433">
        <v>3</v>
      </c>
      <c r="AA1433">
        <v>3</v>
      </c>
      <c r="AB1433">
        <v>14</v>
      </c>
      <c r="AC1433">
        <v>10</v>
      </c>
    </row>
    <row r="1434" spans="1:29" x14ac:dyDescent="0.35">
      <c r="A1434">
        <v>37</v>
      </c>
      <c r="B1434" t="s">
        <v>32</v>
      </c>
      <c r="C1434" t="s">
        <v>63</v>
      </c>
      <c r="D1434" s="4">
        <v>13744</v>
      </c>
      <c r="E1434">
        <v>16</v>
      </c>
      <c r="F1434">
        <v>4</v>
      </c>
      <c r="G1434">
        <v>3</v>
      </c>
      <c r="H1434" t="s">
        <v>25</v>
      </c>
      <c r="I1434">
        <v>3</v>
      </c>
      <c r="J1434" t="s">
        <v>29</v>
      </c>
      <c r="K1434" s="5">
        <v>0.14000000000000001</v>
      </c>
      <c r="L1434" s="5">
        <v>7.0000000000000007E-2</v>
      </c>
      <c r="M1434" s="6">
        <v>1.999999999999999E-2</v>
      </c>
      <c r="N1434">
        <v>2748.8</v>
      </c>
      <c r="O1434">
        <v>4999</v>
      </c>
      <c r="P1434" t="s">
        <v>26</v>
      </c>
      <c r="Q1434" t="s">
        <v>34</v>
      </c>
      <c r="R1434">
        <v>10</v>
      </c>
      <c r="S1434">
        <v>3</v>
      </c>
      <c r="T1434" t="s">
        <v>28</v>
      </c>
      <c r="U1434">
        <v>4</v>
      </c>
      <c r="V1434">
        <v>3</v>
      </c>
      <c r="W1434" t="s">
        <v>37</v>
      </c>
      <c r="X1434">
        <v>1</v>
      </c>
      <c r="Y1434">
        <v>25</v>
      </c>
      <c r="Z1434">
        <v>4</v>
      </c>
      <c r="AA1434">
        <v>1</v>
      </c>
      <c r="AB1434">
        <v>16</v>
      </c>
      <c r="AC1434">
        <v>11</v>
      </c>
    </row>
    <row r="1435" spans="1:29" x14ac:dyDescent="0.35">
      <c r="A1435">
        <v>25</v>
      </c>
      <c r="B1435" t="s">
        <v>32</v>
      </c>
      <c r="C1435" t="s">
        <v>27</v>
      </c>
      <c r="D1435" s="4">
        <v>4907</v>
      </c>
      <c r="E1435">
        <v>5</v>
      </c>
      <c r="F1435">
        <v>3</v>
      </c>
      <c r="G1435">
        <v>2</v>
      </c>
      <c r="H1435" t="s">
        <v>25</v>
      </c>
      <c r="I1435">
        <v>1</v>
      </c>
      <c r="J1435" t="s">
        <v>29</v>
      </c>
      <c r="K1435" s="5">
        <v>0.12</v>
      </c>
      <c r="L1435" s="5">
        <v>7.0000000000000007E-2</v>
      </c>
      <c r="M1435" s="6">
        <v>-2.0000000000000004E-2</v>
      </c>
      <c r="N1435">
        <v>981.40000000000009</v>
      </c>
      <c r="O1435">
        <v>2755</v>
      </c>
      <c r="P1435" t="s">
        <v>26</v>
      </c>
      <c r="Q1435" t="s">
        <v>27</v>
      </c>
      <c r="R1435">
        <v>8</v>
      </c>
      <c r="S1435">
        <v>2</v>
      </c>
      <c r="T1435" t="s">
        <v>38</v>
      </c>
      <c r="U1435">
        <v>3</v>
      </c>
      <c r="V1435">
        <v>2</v>
      </c>
      <c r="W1435" t="s">
        <v>41</v>
      </c>
      <c r="X1435">
        <v>0</v>
      </c>
      <c r="Y1435">
        <v>22</v>
      </c>
      <c r="Z1435">
        <v>4</v>
      </c>
      <c r="AA1435">
        <v>2</v>
      </c>
      <c r="AB1435">
        <v>6</v>
      </c>
      <c r="AC1435">
        <v>3</v>
      </c>
    </row>
    <row r="1436" spans="1:29" x14ac:dyDescent="0.35">
      <c r="A1436">
        <v>52</v>
      </c>
      <c r="B1436" t="s">
        <v>32</v>
      </c>
      <c r="C1436" t="s">
        <v>46</v>
      </c>
      <c r="D1436" s="4">
        <v>3482</v>
      </c>
      <c r="E1436">
        <v>9</v>
      </c>
      <c r="F1436">
        <v>4</v>
      </c>
      <c r="G1436">
        <v>2</v>
      </c>
      <c r="H1436" t="s">
        <v>32</v>
      </c>
      <c r="I1436">
        <v>1</v>
      </c>
      <c r="J1436" t="s">
        <v>35</v>
      </c>
      <c r="K1436" s="5">
        <v>0.1</v>
      </c>
      <c r="L1436" s="5">
        <v>0.08</v>
      </c>
      <c r="M1436" s="6">
        <v>0.03</v>
      </c>
      <c r="N1436">
        <v>696.40000000000009</v>
      </c>
      <c r="O1436">
        <v>2992</v>
      </c>
      <c r="P1436" t="s">
        <v>44</v>
      </c>
      <c r="Q1436" t="s">
        <v>27</v>
      </c>
      <c r="R1436">
        <v>29</v>
      </c>
      <c r="S1436">
        <v>4</v>
      </c>
      <c r="T1436" t="s">
        <v>28</v>
      </c>
      <c r="U1436">
        <v>3</v>
      </c>
      <c r="V1436">
        <v>1</v>
      </c>
      <c r="W1436" t="s">
        <v>41</v>
      </c>
      <c r="X1436">
        <v>2</v>
      </c>
      <c r="Y1436">
        <v>15</v>
      </c>
      <c r="Z1436">
        <v>3</v>
      </c>
      <c r="AA1436">
        <v>2</v>
      </c>
      <c r="AB1436">
        <v>16</v>
      </c>
      <c r="AC1436">
        <v>8</v>
      </c>
    </row>
    <row r="1437" spans="1:29" x14ac:dyDescent="0.35">
      <c r="A1437">
        <v>44</v>
      </c>
      <c r="B1437" t="s">
        <v>32</v>
      </c>
      <c r="C1437" t="s">
        <v>36</v>
      </c>
      <c r="D1437" s="4">
        <v>2436</v>
      </c>
      <c r="E1437">
        <v>4</v>
      </c>
      <c r="F1437">
        <v>4</v>
      </c>
      <c r="G1437">
        <v>3</v>
      </c>
      <c r="H1437" t="s">
        <v>25</v>
      </c>
      <c r="I1437">
        <v>2</v>
      </c>
      <c r="J1437" t="s">
        <v>35</v>
      </c>
      <c r="K1437" s="5">
        <v>0.09</v>
      </c>
      <c r="L1437" s="5">
        <v>0.09</v>
      </c>
      <c r="M1437" s="6">
        <v>9.999999999999995E-3</v>
      </c>
      <c r="N1437">
        <v>487.20000000000005</v>
      </c>
      <c r="O1437">
        <v>3138</v>
      </c>
      <c r="P1437" t="s">
        <v>26</v>
      </c>
      <c r="Q1437" t="s">
        <v>34</v>
      </c>
      <c r="R1437">
        <v>1</v>
      </c>
      <c r="S1437">
        <v>3</v>
      </c>
      <c r="T1437" t="s">
        <v>40</v>
      </c>
      <c r="U1437">
        <v>3</v>
      </c>
      <c r="V1437">
        <v>1</v>
      </c>
      <c r="W1437" t="s">
        <v>31</v>
      </c>
      <c r="X1437">
        <v>6</v>
      </c>
      <c r="Y1437">
        <v>12</v>
      </c>
      <c r="Z1437">
        <v>3</v>
      </c>
      <c r="AA1437">
        <v>3</v>
      </c>
      <c r="AB1437">
        <v>6</v>
      </c>
      <c r="AC1437">
        <v>3</v>
      </c>
    </row>
    <row r="1438" spans="1:29" x14ac:dyDescent="0.35">
      <c r="A1438">
        <v>21</v>
      </c>
      <c r="B1438" t="s">
        <v>32</v>
      </c>
      <c r="C1438" t="s">
        <v>46</v>
      </c>
      <c r="D1438" s="4">
        <v>2380</v>
      </c>
      <c r="E1438">
        <v>2</v>
      </c>
      <c r="F1438">
        <v>1</v>
      </c>
      <c r="G1438">
        <v>3</v>
      </c>
      <c r="H1438" t="s">
        <v>25</v>
      </c>
      <c r="I1438">
        <v>3</v>
      </c>
      <c r="J1438" t="s">
        <v>35</v>
      </c>
      <c r="K1438" s="5">
        <v>0.12</v>
      </c>
      <c r="L1438" s="5">
        <v>0.09</v>
      </c>
      <c r="M1438" s="6">
        <v>0.06</v>
      </c>
      <c r="N1438">
        <v>476</v>
      </c>
      <c r="O1438">
        <v>1171</v>
      </c>
      <c r="P1438" t="s">
        <v>26</v>
      </c>
      <c r="Q1438" t="s">
        <v>27</v>
      </c>
      <c r="R1438">
        <v>5</v>
      </c>
      <c r="S1438">
        <v>1</v>
      </c>
      <c r="T1438" t="s">
        <v>40</v>
      </c>
      <c r="U1438">
        <v>3</v>
      </c>
      <c r="V1438">
        <v>1</v>
      </c>
      <c r="W1438" t="s">
        <v>31</v>
      </c>
      <c r="X1438">
        <v>1</v>
      </c>
      <c r="Y1438">
        <v>11</v>
      </c>
      <c r="Z1438">
        <v>3</v>
      </c>
      <c r="AA1438">
        <v>4</v>
      </c>
      <c r="AB1438">
        <v>2</v>
      </c>
      <c r="AC1438">
        <v>2</v>
      </c>
    </row>
    <row r="1439" spans="1:29" x14ac:dyDescent="0.35">
      <c r="A1439">
        <v>39</v>
      </c>
      <c r="B1439" t="s">
        <v>32</v>
      </c>
      <c r="C1439" t="s">
        <v>62</v>
      </c>
      <c r="D1439" s="4">
        <v>19431</v>
      </c>
      <c r="E1439">
        <v>6</v>
      </c>
      <c r="F1439">
        <v>4</v>
      </c>
      <c r="G1439">
        <v>2</v>
      </c>
      <c r="H1439" t="s">
        <v>32</v>
      </c>
      <c r="I1439">
        <v>4</v>
      </c>
      <c r="J1439" t="s">
        <v>35</v>
      </c>
      <c r="K1439" s="5">
        <v>0.12</v>
      </c>
      <c r="L1439" s="5">
        <v>7.0000000000000007E-2</v>
      </c>
      <c r="M1439" s="6">
        <v>1.999999999999999E-2</v>
      </c>
      <c r="N1439">
        <v>3886.2000000000003</v>
      </c>
      <c r="O1439">
        <v>2154</v>
      </c>
      <c r="P1439" t="s">
        <v>44</v>
      </c>
      <c r="Q1439" t="s">
        <v>34</v>
      </c>
      <c r="R1439">
        <v>9</v>
      </c>
      <c r="S1439">
        <v>3</v>
      </c>
      <c r="T1439" t="s">
        <v>28</v>
      </c>
      <c r="U1439">
        <v>3</v>
      </c>
      <c r="V1439">
        <v>5</v>
      </c>
      <c r="W1439" t="s">
        <v>31</v>
      </c>
      <c r="X1439">
        <v>2</v>
      </c>
      <c r="Y1439">
        <v>13</v>
      </c>
      <c r="Z1439">
        <v>3</v>
      </c>
      <c r="AA1439">
        <v>3</v>
      </c>
      <c r="AB1439">
        <v>21</v>
      </c>
      <c r="AC1439">
        <v>0</v>
      </c>
    </row>
    <row r="1440" spans="1:29" x14ac:dyDescent="0.35">
      <c r="A1440">
        <v>23</v>
      </c>
      <c r="B1440" t="s">
        <v>25</v>
      </c>
      <c r="C1440" t="s">
        <v>46</v>
      </c>
      <c r="D1440" s="4">
        <v>1790</v>
      </c>
      <c r="E1440">
        <v>1</v>
      </c>
      <c r="F1440">
        <v>1</v>
      </c>
      <c r="G1440">
        <v>2</v>
      </c>
      <c r="H1440" t="s">
        <v>32</v>
      </c>
      <c r="I1440">
        <v>4</v>
      </c>
      <c r="J1440" t="s">
        <v>35</v>
      </c>
      <c r="K1440" s="5">
        <v>0.08</v>
      </c>
      <c r="L1440" s="5">
        <v>7.0000000000000007E-2</v>
      </c>
      <c r="M1440" s="6">
        <v>2.0000000000000004E-2</v>
      </c>
      <c r="N1440">
        <v>358</v>
      </c>
      <c r="O1440">
        <v>2406</v>
      </c>
      <c r="P1440" t="s">
        <v>33</v>
      </c>
      <c r="Q1440" t="s">
        <v>27</v>
      </c>
      <c r="R1440">
        <v>9</v>
      </c>
      <c r="S1440">
        <v>3</v>
      </c>
      <c r="T1440" t="s">
        <v>48</v>
      </c>
      <c r="U1440">
        <v>3</v>
      </c>
      <c r="V1440">
        <v>1</v>
      </c>
      <c r="W1440" t="s">
        <v>37</v>
      </c>
      <c r="X1440">
        <v>1</v>
      </c>
      <c r="Y1440">
        <v>19</v>
      </c>
      <c r="Z1440">
        <v>3</v>
      </c>
      <c r="AA1440">
        <v>1</v>
      </c>
      <c r="AB1440">
        <v>1</v>
      </c>
      <c r="AC1440">
        <v>0</v>
      </c>
    </row>
    <row r="1441" spans="1:29" x14ac:dyDescent="0.35">
      <c r="A1441">
        <v>36</v>
      </c>
      <c r="B1441" t="s">
        <v>32</v>
      </c>
      <c r="C1441" t="s">
        <v>27</v>
      </c>
      <c r="D1441" s="4">
        <v>7644</v>
      </c>
      <c r="E1441">
        <v>9</v>
      </c>
      <c r="F1441">
        <v>4</v>
      </c>
      <c r="G1441">
        <v>3</v>
      </c>
      <c r="H1441" t="s">
        <v>32</v>
      </c>
      <c r="I1441">
        <v>1</v>
      </c>
      <c r="J1441" t="s">
        <v>29</v>
      </c>
      <c r="K1441" s="5">
        <v>0.08</v>
      </c>
      <c r="L1441" s="5">
        <v>0.11</v>
      </c>
      <c r="M1441" s="6">
        <v>6.9999999999999993E-2</v>
      </c>
      <c r="N1441">
        <v>1528.8000000000002</v>
      </c>
      <c r="O1441">
        <v>1665</v>
      </c>
      <c r="P1441" t="s">
        <v>26</v>
      </c>
      <c r="Q1441" t="s">
        <v>27</v>
      </c>
      <c r="R1441">
        <v>3</v>
      </c>
      <c r="S1441">
        <v>3</v>
      </c>
      <c r="T1441" t="s">
        <v>40</v>
      </c>
      <c r="U1441">
        <v>2</v>
      </c>
      <c r="V1441">
        <v>3</v>
      </c>
      <c r="W1441" t="s">
        <v>37</v>
      </c>
      <c r="X1441">
        <v>0</v>
      </c>
      <c r="Y1441">
        <v>19</v>
      </c>
      <c r="Z1441">
        <v>3</v>
      </c>
      <c r="AA1441">
        <v>3</v>
      </c>
      <c r="AB1441">
        <v>10</v>
      </c>
      <c r="AC1441">
        <v>7</v>
      </c>
    </row>
    <row r="1442" spans="1:29" x14ac:dyDescent="0.35">
      <c r="A1442">
        <v>36</v>
      </c>
      <c r="B1442" t="s">
        <v>32</v>
      </c>
      <c r="C1442" t="s">
        <v>42</v>
      </c>
      <c r="D1442" s="4">
        <v>5131</v>
      </c>
      <c r="E1442">
        <v>4</v>
      </c>
      <c r="F1442">
        <v>2</v>
      </c>
      <c r="G1442">
        <v>3</v>
      </c>
      <c r="H1442" t="s">
        <v>32</v>
      </c>
      <c r="I1442">
        <v>4</v>
      </c>
      <c r="J1442" t="s">
        <v>29</v>
      </c>
      <c r="K1442" s="5">
        <v>0.1</v>
      </c>
      <c r="L1442" s="5">
        <v>7.0000000000000007E-2</v>
      </c>
      <c r="M1442" s="6">
        <v>0</v>
      </c>
      <c r="N1442">
        <v>1026.2</v>
      </c>
      <c r="O1442">
        <v>1669</v>
      </c>
      <c r="P1442" t="s">
        <v>33</v>
      </c>
      <c r="Q1442" t="s">
        <v>34</v>
      </c>
      <c r="R1442">
        <v>4</v>
      </c>
      <c r="S1442">
        <v>2</v>
      </c>
      <c r="T1442" t="s">
        <v>28</v>
      </c>
      <c r="U1442">
        <v>3</v>
      </c>
      <c r="V1442">
        <v>2</v>
      </c>
      <c r="W1442" t="s">
        <v>41</v>
      </c>
      <c r="X1442">
        <v>7</v>
      </c>
      <c r="Y1442">
        <v>13</v>
      </c>
      <c r="Z1442">
        <v>3</v>
      </c>
      <c r="AA1442">
        <v>2</v>
      </c>
      <c r="AB1442">
        <v>18</v>
      </c>
      <c r="AC1442">
        <v>2</v>
      </c>
    </row>
    <row r="1443" spans="1:29" x14ac:dyDescent="0.35">
      <c r="A1443">
        <v>56</v>
      </c>
      <c r="B1443" t="s">
        <v>32</v>
      </c>
      <c r="C1443" t="s">
        <v>43</v>
      </c>
      <c r="D1443" s="4">
        <v>6306</v>
      </c>
      <c r="E1443">
        <v>13</v>
      </c>
      <c r="F1443">
        <v>3</v>
      </c>
      <c r="G1443">
        <v>2</v>
      </c>
      <c r="H1443" t="s">
        <v>32</v>
      </c>
      <c r="I1443">
        <v>3</v>
      </c>
      <c r="J1443" t="s">
        <v>35</v>
      </c>
      <c r="K1443" s="5">
        <v>0.15</v>
      </c>
      <c r="L1443" s="5">
        <v>0.1</v>
      </c>
      <c r="M1443" s="6">
        <v>2.0000000000000004E-2</v>
      </c>
      <c r="N1443">
        <v>1261.2</v>
      </c>
      <c r="O1443">
        <v>2099</v>
      </c>
      <c r="P1443" t="s">
        <v>44</v>
      </c>
      <c r="Q1443" t="s">
        <v>34</v>
      </c>
      <c r="R1443">
        <v>1</v>
      </c>
      <c r="S1443">
        <v>4</v>
      </c>
      <c r="T1443" t="s">
        <v>28</v>
      </c>
      <c r="U1443">
        <v>3</v>
      </c>
      <c r="V1443">
        <v>2</v>
      </c>
      <c r="W1443" t="s">
        <v>41</v>
      </c>
      <c r="X1443">
        <v>1</v>
      </c>
      <c r="Y1443">
        <v>21</v>
      </c>
      <c r="Z1443">
        <v>4</v>
      </c>
      <c r="AA1443">
        <v>1</v>
      </c>
      <c r="AB1443">
        <v>13</v>
      </c>
      <c r="AC1443">
        <v>12</v>
      </c>
    </row>
    <row r="1444" spans="1:29" x14ac:dyDescent="0.35">
      <c r="A1444">
        <v>29</v>
      </c>
      <c r="B1444" t="s">
        <v>25</v>
      </c>
      <c r="C1444" t="s">
        <v>36</v>
      </c>
      <c r="D1444" s="4">
        <v>4787</v>
      </c>
      <c r="E1444">
        <v>2</v>
      </c>
      <c r="F1444">
        <v>4</v>
      </c>
      <c r="G1444">
        <v>4</v>
      </c>
      <c r="H1444" t="s">
        <v>25</v>
      </c>
      <c r="I1444">
        <v>1</v>
      </c>
      <c r="J1444" t="s">
        <v>35</v>
      </c>
      <c r="K1444" s="5">
        <v>0.13</v>
      </c>
      <c r="L1444" s="5">
        <v>0.11</v>
      </c>
      <c r="M1444" s="6">
        <v>-0.03</v>
      </c>
      <c r="N1444">
        <v>957.40000000000009</v>
      </c>
      <c r="O1444">
        <v>4636</v>
      </c>
      <c r="P1444" t="s">
        <v>26</v>
      </c>
      <c r="Q1444" t="s">
        <v>34</v>
      </c>
      <c r="R1444">
        <v>1</v>
      </c>
      <c r="S1444">
        <v>4</v>
      </c>
      <c r="T1444" t="s">
        <v>40</v>
      </c>
      <c r="U1444">
        <v>3</v>
      </c>
      <c r="V1444">
        <v>1</v>
      </c>
      <c r="W1444" t="s">
        <v>37</v>
      </c>
      <c r="X1444">
        <v>9</v>
      </c>
      <c r="Y1444">
        <v>14</v>
      </c>
      <c r="Z1444">
        <v>3</v>
      </c>
      <c r="AA1444">
        <v>2</v>
      </c>
      <c r="AB1444">
        <v>4</v>
      </c>
      <c r="AC1444">
        <v>2</v>
      </c>
    </row>
    <row r="1445" spans="1:29" x14ac:dyDescent="0.35">
      <c r="A1445">
        <v>42</v>
      </c>
      <c r="B1445" t="s">
        <v>32</v>
      </c>
      <c r="C1445" t="s">
        <v>62</v>
      </c>
      <c r="D1445" s="4">
        <v>18880</v>
      </c>
      <c r="E1445">
        <v>22</v>
      </c>
      <c r="F1445">
        <v>3</v>
      </c>
      <c r="G1445">
        <v>2</v>
      </c>
      <c r="H1445" t="s">
        <v>32</v>
      </c>
      <c r="I1445">
        <v>1</v>
      </c>
      <c r="J1445" t="s">
        <v>35</v>
      </c>
      <c r="K1445" s="5">
        <v>0.13</v>
      </c>
      <c r="L1445" s="5">
        <v>0.1</v>
      </c>
      <c r="M1445" s="6">
        <v>0.03</v>
      </c>
      <c r="N1445">
        <v>3776</v>
      </c>
      <c r="O1445">
        <v>977</v>
      </c>
      <c r="P1445" t="s">
        <v>26</v>
      </c>
      <c r="Q1445" t="s">
        <v>34</v>
      </c>
      <c r="R1445">
        <v>2</v>
      </c>
      <c r="S1445">
        <v>3</v>
      </c>
      <c r="T1445" t="s">
        <v>28</v>
      </c>
      <c r="U1445">
        <v>3</v>
      </c>
      <c r="V1445">
        <v>5</v>
      </c>
      <c r="W1445" t="s">
        <v>37</v>
      </c>
      <c r="X1445">
        <v>5</v>
      </c>
      <c r="Y1445">
        <v>11</v>
      </c>
      <c r="Z1445">
        <v>3</v>
      </c>
      <c r="AA1445">
        <v>1</v>
      </c>
      <c r="AB1445">
        <v>24</v>
      </c>
      <c r="AC1445">
        <v>6</v>
      </c>
    </row>
    <row r="1446" spans="1:29" x14ac:dyDescent="0.35">
      <c r="A1446">
        <v>56</v>
      </c>
      <c r="B1446" t="s">
        <v>25</v>
      </c>
      <c r="C1446" t="s">
        <v>39</v>
      </c>
      <c r="D1446" s="4">
        <v>2339</v>
      </c>
      <c r="E1446">
        <v>10</v>
      </c>
      <c r="F1446">
        <v>3</v>
      </c>
      <c r="G1446">
        <v>1</v>
      </c>
      <c r="H1446" t="s">
        <v>32</v>
      </c>
      <c r="I1446">
        <v>4</v>
      </c>
      <c r="J1446" t="s">
        <v>35</v>
      </c>
      <c r="K1446" s="5">
        <v>0.08</v>
      </c>
      <c r="L1446" s="5">
        <v>0.09</v>
      </c>
      <c r="M1446" s="6">
        <v>6.0000000000000012E-2</v>
      </c>
      <c r="N1446">
        <v>467.8</v>
      </c>
      <c r="O1446">
        <v>4515</v>
      </c>
      <c r="P1446" t="s">
        <v>26</v>
      </c>
      <c r="Q1446" t="s">
        <v>34</v>
      </c>
      <c r="R1446">
        <v>7</v>
      </c>
      <c r="S1446">
        <v>2</v>
      </c>
      <c r="T1446" t="s">
        <v>49</v>
      </c>
      <c r="U1446">
        <v>3</v>
      </c>
      <c r="V1446">
        <v>1</v>
      </c>
      <c r="W1446" t="s">
        <v>37</v>
      </c>
      <c r="X1446">
        <v>8</v>
      </c>
      <c r="Y1446">
        <v>11</v>
      </c>
      <c r="Z1446">
        <v>3</v>
      </c>
      <c r="AA1446">
        <v>4</v>
      </c>
      <c r="AB1446">
        <v>14</v>
      </c>
      <c r="AC1446">
        <v>9</v>
      </c>
    </row>
    <row r="1447" spans="1:29" x14ac:dyDescent="0.35">
      <c r="A1447">
        <v>41</v>
      </c>
      <c r="B1447" t="s">
        <v>32</v>
      </c>
      <c r="C1447" t="s">
        <v>42</v>
      </c>
      <c r="D1447" s="4">
        <v>13570</v>
      </c>
      <c r="E1447">
        <v>20</v>
      </c>
      <c r="F1447">
        <v>2</v>
      </c>
      <c r="G1447">
        <v>3</v>
      </c>
      <c r="H1447" t="s">
        <v>32</v>
      </c>
      <c r="I1447">
        <v>1</v>
      </c>
      <c r="J1447" t="s">
        <v>29</v>
      </c>
      <c r="K1447" s="5">
        <v>0.1</v>
      </c>
      <c r="L1447" s="5">
        <v>0.1</v>
      </c>
      <c r="M1447" s="6">
        <v>0</v>
      </c>
      <c r="N1447">
        <v>2714</v>
      </c>
      <c r="O1447">
        <v>4281</v>
      </c>
      <c r="P1447" t="s">
        <v>26</v>
      </c>
      <c r="Q1447" t="s">
        <v>34</v>
      </c>
      <c r="R1447">
        <v>28</v>
      </c>
      <c r="S1447">
        <v>4</v>
      </c>
      <c r="T1447" t="s">
        <v>28</v>
      </c>
      <c r="U1447">
        <v>2</v>
      </c>
      <c r="V1447">
        <v>4</v>
      </c>
      <c r="W1447" t="s">
        <v>37</v>
      </c>
      <c r="X1447">
        <v>0</v>
      </c>
      <c r="Y1447">
        <v>23</v>
      </c>
      <c r="Z1447">
        <v>4</v>
      </c>
      <c r="AA1447">
        <v>3</v>
      </c>
      <c r="AB1447">
        <v>21</v>
      </c>
      <c r="AC1447">
        <v>7</v>
      </c>
    </row>
    <row r="1448" spans="1:29" x14ac:dyDescent="0.35">
      <c r="A1448">
        <v>34</v>
      </c>
      <c r="B1448" t="s">
        <v>32</v>
      </c>
      <c r="C1448" t="s">
        <v>27</v>
      </c>
      <c r="D1448" s="4">
        <v>6712</v>
      </c>
      <c r="E1448">
        <v>8</v>
      </c>
      <c r="F1448">
        <v>3</v>
      </c>
      <c r="G1448">
        <v>3</v>
      </c>
      <c r="H1448" t="s">
        <v>32</v>
      </c>
      <c r="I1448">
        <v>4</v>
      </c>
      <c r="J1448" t="s">
        <v>29</v>
      </c>
      <c r="K1448" s="5">
        <v>0.14000000000000001</v>
      </c>
      <c r="L1448" s="5">
        <v>0.09</v>
      </c>
      <c r="M1448" s="6">
        <v>-0.03</v>
      </c>
      <c r="N1448">
        <v>1342.4</v>
      </c>
      <c r="O1448">
        <v>4061</v>
      </c>
      <c r="P1448" t="s">
        <v>26</v>
      </c>
      <c r="Q1448" t="s">
        <v>27</v>
      </c>
      <c r="R1448">
        <v>28</v>
      </c>
      <c r="S1448">
        <v>3</v>
      </c>
      <c r="T1448" t="s">
        <v>48</v>
      </c>
      <c r="U1448">
        <v>2</v>
      </c>
      <c r="V1448">
        <v>2</v>
      </c>
      <c r="W1448" t="s">
        <v>37</v>
      </c>
      <c r="X1448">
        <v>1</v>
      </c>
      <c r="Y1448">
        <v>21</v>
      </c>
      <c r="Z1448">
        <v>4</v>
      </c>
      <c r="AA1448">
        <v>4</v>
      </c>
      <c r="AB1448">
        <v>8</v>
      </c>
      <c r="AC1448">
        <v>7</v>
      </c>
    </row>
    <row r="1449" spans="1:29" x14ac:dyDescent="0.35">
      <c r="A1449">
        <v>36</v>
      </c>
      <c r="B1449" t="s">
        <v>32</v>
      </c>
      <c r="C1449" t="s">
        <v>27</v>
      </c>
      <c r="D1449" s="4">
        <v>5406</v>
      </c>
      <c r="E1449">
        <v>15</v>
      </c>
      <c r="F1449">
        <v>4</v>
      </c>
      <c r="G1449">
        <v>2</v>
      </c>
      <c r="H1449" t="s">
        <v>32</v>
      </c>
      <c r="I1449">
        <v>4</v>
      </c>
      <c r="J1449" t="s">
        <v>35</v>
      </c>
      <c r="K1449" s="5">
        <v>0.09</v>
      </c>
      <c r="L1449" s="5">
        <v>0.11</v>
      </c>
      <c r="M1449" s="6">
        <v>6.9999999999999993E-2</v>
      </c>
      <c r="N1449">
        <v>1081.2</v>
      </c>
      <c r="O1449">
        <v>886</v>
      </c>
      <c r="P1449" t="s">
        <v>44</v>
      </c>
      <c r="Q1449" t="s">
        <v>27</v>
      </c>
      <c r="R1449">
        <v>15</v>
      </c>
      <c r="S1449">
        <v>4</v>
      </c>
      <c r="T1449" t="s">
        <v>48</v>
      </c>
      <c r="U1449">
        <v>1</v>
      </c>
      <c r="V1449">
        <v>2</v>
      </c>
      <c r="W1449" t="s">
        <v>41</v>
      </c>
      <c r="X1449">
        <v>1</v>
      </c>
      <c r="Y1449">
        <v>24</v>
      </c>
      <c r="Z1449">
        <v>4</v>
      </c>
      <c r="AA1449">
        <v>1</v>
      </c>
      <c r="AB1449">
        <v>15</v>
      </c>
      <c r="AC1449">
        <v>12</v>
      </c>
    </row>
    <row r="1450" spans="1:29" x14ac:dyDescent="0.35">
      <c r="A1450">
        <v>41</v>
      </c>
      <c r="B1450" t="s">
        <v>32</v>
      </c>
      <c r="C1450" t="s">
        <v>27</v>
      </c>
      <c r="D1450" s="4">
        <v>8938</v>
      </c>
      <c r="E1450">
        <v>5</v>
      </c>
      <c r="F1450">
        <v>2</v>
      </c>
      <c r="G1450">
        <v>3</v>
      </c>
      <c r="H1450" t="s">
        <v>32</v>
      </c>
      <c r="I1450">
        <v>3</v>
      </c>
      <c r="J1450" t="s">
        <v>35</v>
      </c>
      <c r="K1450" s="5">
        <v>0.13</v>
      </c>
      <c r="L1450" s="5">
        <v>7.0000000000000007E-2</v>
      </c>
      <c r="M1450" s="6">
        <v>2.0000000000000004E-2</v>
      </c>
      <c r="N1450">
        <v>1787.6000000000001</v>
      </c>
      <c r="O1450">
        <v>4454</v>
      </c>
      <c r="P1450" t="s">
        <v>26</v>
      </c>
      <c r="Q1450" t="s">
        <v>27</v>
      </c>
      <c r="R1450">
        <v>3</v>
      </c>
      <c r="S1450">
        <v>3</v>
      </c>
      <c r="T1450" t="s">
        <v>28</v>
      </c>
      <c r="U1450">
        <v>2</v>
      </c>
      <c r="V1450">
        <v>2</v>
      </c>
      <c r="W1450" t="s">
        <v>41</v>
      </c>
      <c r="X1450">
        <v>2</v>
      </c>
      <c r="Y1450">
        <v>11</v>
      </c>
      <c r="Z1450">
        <v>3</v>
      </c>
      <c r="AA1450">
        <v>3</v>
      </c>
      <c r="AB1450">
        <v>14</v>
      </c>
      <c r="AC1450">
        <v>4</v>
      </c>
    </row>
    <row r="1451" spans="1:29" x14ac:dyDescent="0.35">
      <c r="A1451">
        <v>32</v>
      </c>
      <c r="B1451" t="s">
        <v>32</v>
      </c>
      <c r="C1451" t="s">
        <v>36</v>
      </c>
      <c r="D1451" s="4">
        <v>2439</v>
      </c>
      <c r="E1451">
        <v>4</v>
      </c>
      <c r="F1451">
        <v>1</v>
      </c>
      <c r="G1451">
        <v>3</v>
      </c>
      <c r="H1451" t="s">
        <v>32</v>
      </c>
      <c r="I1451">
        <v>4</v>
      </c>
      <c r="J1451" t="s">
        <v>35</v>
      </c>
      <c r="K1451" s="5">
        <v>0.14000000000000001</v>
      </c>
      <c r="L1451" s="5">
        <v>7.0000000000000007E-2</v>
      </c>
      <c r="M1451" s="6">
        <v>1.999999999999999E-2</v>
      </c>
      <c r="N1451">
        <v>487.8</v>
      </c>
      <c r="O1451">
        <v>4590</v>
      </c>
      <c r="P1451" t="s">
        <v>26</v>
      </c>
      <c r="Q1451" t="s">
        <v>34</v>
      </c>
      <c r="R1451">
        <v>2</v>
      </c>
      <c r="S1451">
        <v>3</v>
      </c>
      <c r="T1451" t="s">
        <v>49</v>
      </c>
      <c r="U1451">
        <v>3</v>
      </c>
      <c r="V1451">
        <v>1</v>
      </c>
      <c r="W1451" t="s">
        <v>31</v>
      </c>
      <c r="X1451">
        <v>1</v>
      </c>
      <c r="Y1451">
        <v>14</v>
      </c>
      <c r="Z1451">
        <v>3</v>
      </c>
      <c r="AA1451">
        <v>4</v>
      </c>
      <c r="AB1451">
        <v>4</v>
      </c>
      <c r="AC1451">
        <v>2</v>
      </c>
    </row>
    <row r="1452" spans="1:29" x14ac:dyDescent="0.35">
      <c r="A1452">
        <v>35</v>
      </c>
      <c r="B1452" t="s">
        <v>32</v>
      </c>
      <c r="C1452" t="s">
        <v>50</v>
      </c>
      <c r="D1452" s="4">
        <v>8837</v>
      </c>
      <c r="E1452">
        <v>9</v>
      </c>
      <c r="F1452">
        <v>4</v>
      </c>
      <c r="G1452">
        <v>3</v>
      </c>
      <c r="H1452" t="s">
        <v>25</v>
      </c>
      <c r="I1452">
        <v>3</v>
      </c>
      <c r="J1452" t="s">
        <v>29</v>
      </c>
      <c r="K1452" s="5">
        <v>0.11</v>
      </c>
      <c r="L1452" s="5">
        <v>7.0000000000000007E-2</v>
      </c>
      <c r="M1452" s="6">
        <v>3.9999999999999994E-2</v>
      </c>
      <c r="N1452">
        <v>1767.4</v>
      </c>
      <c r="O1452">
        <v>4244</v>
      </c>
      <c r="P1452" t="s">
        <v>26</v>
      </c>
      <c r="Q1452" t="s">
        <v>50</v>
      </c>
      <c r="R1452">
        <v>26</v>
      </c>
      <c r="S1452">
        <v>4</v>
      </c>
      <c r="T1452" t="s">
        <v>28</v>
      </c>
      <c r="U1452">
        <v>3</v>
      </c>
      <c r="V1452">
        <v>3</v>
      </c>
      <c r="W1452" t="s">
        <v>31</v>
      </c>
      <c r="X1452">
        <v>1</v>
      </c>
      <c r="Y1452">
        <v>16</v>
      </c>
      <c r="Z1452">
        <v>3</v>
      </c>
      <c r="AA1452">
        <v>3</v>
      </c>
      <c r="AB1452">
        <v>9</v>
      </c>
      <c r="AC1452">
        <v>0</v>
      </c>
    </row>
    <row r="1453" spans="1:29" x14ac:dyDescent="0.35">
      <c r="A1453">
        <v>38</v>
      </c>
      <c r="B1453" t="s">
        <v>32</v>
      </c>
      <c r="C1453" t="s">
        <v>27</v>
      </c>
      <c r="D1453" s="4">
        <v>5343</v>
      </c>
      <c r="E1453">
        <v>10</v>
      </c>
      <c r="F1453">
        <v>4</v>
      </c>
      <c r="G1453">
        <v>3</v>
      </c>
      <c r="H1453" t="s">
        <v>32</v>
      </c>
      <c r="I1453">
        <v>1</v>
      </c>
      <c r="J1453" t="s">
        <v>29</v>
      </c>
      <c r="K1453" s="5">
        <v>0.1</v>
      </c>
      <c r="L1453" s="5">
        <v>0.11</v>
      </c>
      <c r="M1453" s="6">
        <v>0</v>
      </c>
      <c r="N1453">
        <v>1068.6000000000001</v>
      </c>
      <c r="O1453">
        <v>4718</v>
      </c>
      <c r="P1453" t="s">
        <v>26</v>
      </c>
      <c r="Q1453" t="s">
        <v>27</v>
      </c>
      <c r="R1453">
        <v>10</v>
      </c>
      <c r="S1453">
        <v>2</v>
      </c>
      <c r="T1453" t="s">
        <v>28</v>
      </c>
      <c r="U1453">
        <v>3</v>
      </c>
      <c r="V1453">
        <v>2</v>
      </c>
      <c r="W1453" t="s">
        <v>37</v>
      </c>
      <c r="X1453">
        <v>1</v>
      </c>
      <c r="Y1453">
        <v>11</v>
      </c>
      <c r="Z1453">
        <v>3</v>
      </c>
      <c r="AA1453">
        <v>3</v>
      </c>
      <c r="AB1453">
        <v>10</v>
      </c>
      <c r="AC1453">
        <v>7</v>
      </c>
    </row>
    <row r="1454" spans="1:29" x14ac:dyDescent="0.35">
      <c r="A1454">
        <v>50</v>
      </c>
      <c r="B1454" t="s">
        <v>25</v>
      </c>
      <c r="C1454" t="s">
        <v>27</v>
      </c>
      <c r="D1454" s="4">
        <v>6728</v>
      </c>
      <c r="E1454">
        <v>6</v>
      </c>
      <c r="F1454">
        <v>3</v>
      </c>
      <c r="G1454">
        <v>3</v>
      </c>
      <c r="H1454" t="s">
        <v>32</v>
      </c>
      <c r="I1454">
        <v>2</v>
      </c>
      <c r="J1454" t="s">
        <v>35</v>
      </c>
      <c r="K1454" s="5">
        <v>0.11</v>
      </c>
      <c r="L1454" s="5">
        <v>0.09</v>
      </c>
      <c r="M1454" s="6">
        <v>1.999999999999999E-2</v>
      </c>
      <c r="N1454">
        <v>1345.6000000000001</v>
      </c>
      <c r="O1454">
        <v>2259</v>
      </c>
      <c r="P1454" t="s">
        <v>33</v>
      </c>
      <c r="Q1454" t="s">
        <v>27</v>
      </c>
      <c r="R1454">
        <v>1</v>
      </c>
      <c r="S1454">
        <v>4</v>
      </c>
      <c r="T1454" t="s">
        <v>28</v>
      </c>
      <c r="U1454">
        <v>3</v>
      </c>
      <c r="V1454">
        <v>2</v>
      </c>
      <c r="W1454" t="s">
        <v>41</v>
      </c>
      <c r="X1454">
        <v>7</v>
      </c>
      <c r="Y1454">
        <v>12</v>
      </c>
      <c r="Z1454">
        <v>3</v>
      </c>
      <c r="AA1454">
        <v>4</v>
      </c>
      <c r="AB1454">
        <v>12</v>
      </c>
      <c r="AC1454">
        <v>3</v>
      </c>
    </row>
    <row r="1455" spans="1:29" x14ac:dyDescent="0.35">
      <c r="A1455">
        <v>36</v>
      </c>
      <c r="B1455" t="s">
        <v>32</v>
      </c>
      <c r="C1455" t="s">
        <v>27</v>
      </c>
      <c r="D1455" s="4">
        <v>6652</v>
      </c>
      <c r="E1455">
        <v>6</v>
      </c>
      <c r="F1455">
        <v>4</v>
      </c>
      <c r="G1455">
        <v>2</v>
      </c>
      <c r="H1455" t="s">
        <v>32</v>
      </c>
      <c r="I1455">
        <v>2</v>
      </c>
      <c r="J1455" t="s">
        <v>29</v>
      </c>
      <c r="K1455" s="5">
        <v>0.1</v>
      </c>
      <c r="L1455" s="5">
        <v>0.08</v>
      </c>
      <c r="M1455" s="6">
        <v>9.999999999999995E-3</v>
      </c>
      <c r="N1455">
        <v>1330.4</v>
      </c>
      <c r="O1455">
        <v>2258</v>
      </c>
      <c r="P1455" t="s">
        <v>26</v>
      </c>
      <c r="Q1455" t="s">
        <v>27</v>
      </c>
      <c r="R1455">
        <v>11</v>
      </c>
      <c r="S1455">
        <v>4</v>
      </c>
      <c r="T1455" t="s">
        <v>48</v>
      </c>
      <c r="U1455">
        <v>2</v>
      </c>
      <c r="V1455">
        <v>2</v>
      </c>
      <c r="W1455" t="s">
        <v>37</v>
      </c>
      <c r="X1455">
        <v>4</v>
      </c>
      <c r="Y1455">
        <v>13</v>
      </c>
      <c r="Z1455">
        <v>3</v>
      </c>
      <c r="AA1455">
        <v>1</v>
      </c>
      <c r="AB1455">
        <v>8</v>
      </c>
      <c r="AC1455">
        <v>3</v>
      </c>
    </row>
    <row r="1456" spans="1:29" x14ac:dyDescent="0.35">
      <c r="A1456">
        <v>45</v>
      </c>
      <c r="B1456" t="s">
        <v>32</v>
      </c>
      <c r="C1456" t="s">
        <v>27</v>
      </c>
      <c r="D1456" s="4">
        <v>4850</v>
      </c>
      <c r="E1456">
        <v>5</v>
      </c>
      <c r="F1456">
        <v>3</v>
      </c>
      <c r="G1456">
        <v>3</v>
      </c>
      <c r="H1456" t="s">
        <v>32</v>
      </c>
      <c r="I1456">
        <v>4</v>
      </c>
      <c r="J1456" t="s">
        <v>29</v>
      </c>
      <c r="K1456" s="5">
        <v>0.14000000000000001</v>
      </c>
      <c r="L1456" s="5">
        <v>0.11</v>
      </c>
      <c r="M1456" s="6">
        <v>4.9999999999999989E-2</v>
      </c>
      <c r="N1456">
        <v>970</v>
      </c>
      <c r="O1456">
        <v>2043</v>
      </c>
      <c r="P1456" t="s">
        <v>26</v>
      </c>
      <c r="Q1456" t="s">
        <v>27</v>
      </c>
      <c r="R1456">
        <v>20</v>
      </c>
      <c r="S1456">
        <v>3</v>
      </c>
      <c r="T1456" t="s">
        <v>28</v>
      </c>
      <c r="U1456">
        <v>3</v>
      </c>
      <c r="V1456">
        <v>2</v>
      </c>
      <c r="W1456" t="s">
        <v>31</v>
      </c>
      <c r="X1456">
        <v>8</v>
      </c>
      <c r="Y1456">
        <v>15</v>
      </c>
      <c r="Z1456">
        <v>3</v>
      </c>
      <c r="AA1456">
        <v>3</v>
      </c>
      <c r="AB1456">
        <v>8</v>
      </c>
      <c r="AC1456">
        <v>3</v>
      </c>
    </row>
    <row r="1457" spans="1:29" x14ac:dyDescent="0.35">
      <c r="A1457">
        <v>40</v>
      </c>
      <c r="B1457" t="s">
        <v>32</v>
      </c>
      <c r="C1457" t="s">
        <v>36</v>
      </c>
      <c r="D1457" s="4">
        <v>2809</v>
      </c>
      <c r="E1457">
        <v>2</v>
      </c>
      <c r="F1457">
        <v>3</v>
      </c>
      <c r="G1457">
        <v>3</v>
      </c>
      <c r="H1457" t="s">
        <v>32</v>
      </c>
      <c r="I1457">
        <v>3</v>
      </c>
      <c r="J1457" t="s">
        <v>35</v>
      </c>
      <c r="K1457" s="5">
        <v>0.09</v>
      </c>
      <c r="L1457" s="5">
        <v>7.0000000000000007E-2</v>
      </c>
      <c r="M1457" s="6">
        <v>2.0000000000000004E-2</v>
      </c>
      <c r="N1457">
        <v>561.80000000000007</v>
      </c>
      <c r="O1457">
        <v>2223</v>
      </c>
      <c r="P1457" t="s">
        <v>26</v>
      </c>
      <c r="Q1457" t="s">
        <v>34</v>
      </c>
      <c r="R1457">
        <v>2</v>
      </c>
      <c r="S1457">
        <v>4</v>
      </c>
      <c r="T1457" t="s">
        <v>28</v>
      </c>
      <c r="U1457">
        <v>2</v>
      </c>
      <c r="V1457">
        <v>1</v>
      </c>
      <c r="W1457" t="s">
        <v>31</v>
      </c>
      <c r="X1457">
        <v>2</v>
      </c>
      <c r="Y1457">
        <v>14</v>
      </c>
      <c r="Z1457">
        <v>3</v>
      </c>
      <c r="AA1457">
        <v>4</v>
      </c>
      <c r="AB1457">
        <v>8</v>
      </c>
      <c r="AC1457">
        <v>2</v>
      </c>
    </row>
    <row r="1458" spans="1:29" x14ac:dyDescent="0.35">
      <c r="A1458">
        <v>35</v>
      </c>
      <c r="B1458" t="s">
        <v>32</v>
      </c>
      <c r="C1458" t="s">
        <v>43</v>
      </c>
      <c r="D1458" s="4">
        <v>5689</v>
      </c>
      <c r="E1458">
        <v>10</v>
      </c>
      <c r="F1458">
        <v>3</v>
      </c>
      <c r="G1458">
        <v>4</v>
      </c>
      <c r="H1458" t="s">
        <v>25</v>
      </c>
      <c r="I1458">
        <v>3</v>
      </c>
      <c r="J1458" t="s">
        <v>35</v>
      </c>
      <c r="K1458" s="5">
        <v>0.1</v>
      </c>
      <c r="L1458" s="5">
        <v>0.1</v>
      </c>
      <c r="M1458" s="6">
        <v>-2.0000000000000004E-2</v>
      </c>
      <c r="N1458">
        <v>1137.8</v>
      </c>
      <c r="O1458">
        <v>4841</v>
      </c>
      <c r="P1458" t="s">
        <v>33</v>
      </c>
      <c r="Q1458" t="s">
        <v>34</v>
      </c>
      <c r="R1458">
        <v>18</v>
      </c>
      <c r="S1458">
        <v>4</v>
      </c>
      <c r="T1458" t="s">
        <v>28</v>
      </c>
      <c r="U1458">
        <v>3</v>
      </c>
      <c r="V1458">
        <v>2</v>
      </c>
      <c r="W1458" t="s">
        <v>37</v>
      </c>
      <c r="X1458">
        <v>1</v>
      </c>
      <c r="Y1458">
        <v>14</v>
      </c>
      <c r="Z1458">
        <v>3</v>
      </c>
      <c r="AA1458">
        <v>4</v>
      </c>
      <c r="AB1458">
        <v>10</v>
      </c>
      <c r="AC1458">
        <v>2</v>
      </c>
    </row>
    <row r="1459" spans="1:29" x14ac:dyDescent="0.35">
      <c r="A1459">
        <v>40</v>
      </c>
      <c r="B1459" t="s">
        <v>32</v>
      </c>
      <c r="C1459" t="s">
        <v>36</v>
      </c>
      <c r="D1459" s="4">
        <v>2001</v>
      </c>
      <c r="E1459">
        <v>5</v>
      </c>
      <c r="F1459">
        <v>3</v>
      </c>
      <c r="G1459">
        <v>3</v>
      </c>
      <c r="H1459" t="s">
        <v>32</v>
      </c>
      <c r="I1459">
        <v>3</v>
      </c>
      <c r="J1459" t="s">
        <v>29</v>
      </c>
      <c r="K1459" s="5">
        <v>0.15</v>
      </c>
      <c r="L1459" s="5">
        <v>7.0000000000000007E-2</v>
      </c>
      <c r="M1459" s="6">
        <v>3.9999999999999994E-2</v>
      </c>
      <c r="N1459">
        <v>400.20000000000005</v>
      </c>
      <c r="O1459">
        <v>2649</v>
      </c>
      <c r="P1459" t="s">
        <v>26</v>
      </c>
      <c r="Q1459" t="s">
        <v>34</v>
      </c>
      <c r="R1459">
        <v>2</v>
      </c>
      <c r="S1459">
        <v>4</v>
      </c>
      <c r="T1459" t="s">
        <v>40</v>
      </c>
      <c r="U1459">
        <v>3</v>
      </c>
      <c r="V1459">
        <v>1</v>
      </c>
      <c r="W1459" t="s">
        <v>37</v>
      </c>
      <c r="X1459">
        <v>2</v>
      </c>
      <c r="Y1459">
        <v>14</v>
      </c>
      <c r="Z1459">
        <v>3</v>
      </c>
      <c r="AA1459">
        <v>2</v>
      </c>
      <c r="AB1459">
        <v>20</v>
      </c>
      <c r="AC1459">
        <v>3</v>
      </c>
    </row>
    <row r="1460" spans="1:29" x14ac:dyDescent="0.35">
      <c r="A1460">
        <v>35</v>
      </c>
      <c r="B1460" t="s">
        <v>32</v>
      </c>
      <c r="C1460" t="s">
        <v>36</v>
      </c>
      <c r="D1460" s="4">
        <v>2977</v>
      </c>
      <c r="E1460">
        <v>4</v>
      </c>
      <c r="F1460">
        <v>4</v>
      </c>
      <c r="G1460">
        <v>3</v>
      </c>
      <c r="H1460" t="s">
        <v>32</v>
      </c>
      <c r="I1460">
        <v>3</v>
      </c>
      <c r="J1460" t="s">
        <v>29</v>
      </c>
      <c r="K1460" s="5">
        <v>0.12</v>
      </c>
      <c r="L1460" s="5">
        <v>0.09</v>
      </c>
      <c r="M1460" s="6">
        <v>-2.0000000000000004E-2</v>
      </c>
      <c r="N1460">
        <v>595.4</v>
      </c>
      <c r="O1460">
        <v>4768</v>
      </c>
      <c r="P1460" t="s">
        <v>26</v>
      </c>
      <c r="Q1460" t="s">
        <v>34</v>
      </c>
      <c r="R1460">
        <v>1</v>
      </c>
      <c r="S1460">
        <v>4</v>
      </c>
      <c r="T1460" t="s">
        <v>28</v>
      </c>
      <c r="U1460">
        <v>1</v>
      </c>
      <c r="V1460">
        <v>1</v>
      </c>
      <c r="W1460" t="s">
        <v>37</v>
      </c>
      <c r="X1460">
        <v>1</v>
      </c>
      <c r="Y1460">
        <v>12</v>
      </c>
      <c r="Z1460">
        <v>3</v>
      </c>
      <c r="AA1460">
        <v>4</v>
      </c>
      <c r="AB1460">
        <v>4</v>
      </c>
      <c r="AC1460">
        <v>3</v>
      </c>
    </row>
    <row r="1461" spans="1:29" x14ac:dyDescent="0.35">
      <c r="A1461">
        <v>29</v>
      </c>
      <c r="B1461" t="s">
        <v>32</v>
      </c>
      <c r="C1461" t="s">
        <v>39</v>
      </c>
      <c r="D1461" s="4">
        <v>4025</v>
      </c>
      <c r="E1461">
        <v>4</v>
      </c>
      <c r="F1461">
        <v>2</v>
      </c>
      <c r="G1461">
        <v>3</v>
      </c>
      <c r="H1461" t="s">
        <v>25</v>
      </c>
      <c r="I1461">
        <v>4</v>
      </c>
      <c r="J1461" t="s">
        <v>35</v>
      </c>
      <c r="K1461" s="5">
        <v>0.11</v>
      </c>
      <c r="L1461" s="5">
        <v>0.09</v>
      </c>
      <c r="M1461" s="6">
        <v>0.03</v>
      </c>
      <c r="N1461">
        <v>805</v>
      </c>
      <c r="O1461">
        <v>2897</v>
      </c>
      <c r="P1461" t="s">
        <v>26</v>
      </c>
      <c r="Q1461" t="s">
        <v>34</v>
      </c>
      <c r="R1461">
        <v>13</v>
      </c>
      <c r="S1461">
        <v>2</v>
      </c>
      <c r="T1461" t="s">
        <v>38</v>
      </c>
      <c r="U1461">
        <v>2</v>
      </c>
      <c r="V1461">
        <v>2</v>
      </c>
      <c r="W1461" t="s">
        <v>37</v>
      </c>
      <c r="X1461">
        <v>4</v>
      </c>
      <c r="Y1461">
        <v>13</v>
      </c>
      <c r="Z1461">
        <v>3</v>
      </c>
      <c r="AA1461">
        <v>1</v>
      </c>
      <c r="AB1461">
        <v>10</v>
      </c>
      <c r="AC1461">
        <v>3</v>
      </c>
    </row>
    <row r="1462" spans="1:29" x14ac:dyDescent="0.35">
      <c r="A1462">
        <v>29</v>
      </c>
      <c r="B1462" t="s">
        <v>32</v>
      </c>
      <c r="C1462" t="s">
        <v>36</v>
      </c>
      <c r="D1462" s="4">
        <v>3785</v>
      </c>
      <c r="E1462">
        <v>5</v>
      </c>
      <c r="F1462">
        <v>1</v>
      </c>
      <c r="G1462">
        <v>1</v>
      </c>
      <c r="H1462" t="s">
        <v>32</v>
      </c>
      <c r="I1462">
        <v>4</v>
      </c>
      <c r="J1462" t="s">
        <v>29</v>
      </c>
      <c r="K1462" s="5">
        <v>0.11</v>
      </c>
      <c r="L1462" s="5">
        <v>0.09</v>
      </c>
      <c r="M1462" s="6">
        <v>0.06</v>
      </c>
      <c r="N1462">
        <v>757</v>
      </c>
      <c r="O1462">
        <v>2755</v>
      </c>
      <c r="P1462" t="s">
        <v>26</v>
      </c>
      <c r="Q1462" t="s">
        <v>34</v>
      </c>
      <c r="R1462">
        <v>28</v>
      </c>
      <c r="S1462">
        <v>4</v>
      </c>
      <c r="T1462" t="s">
        <v>40</v>
      </c>
      <c r="U1462">
        <v>2</v>
      </c>
      <c r="V1462">
        <v>1</v>
      </c>
      <c r="W1462" t="s">
        <v>31</v>
      </c>
      <c r="X1462">
        <v>1</v>
      </c>
      <c r="Y1462">
        <v>14</v>
      </c>
      <c r="Z1462">
        <v>3</v>
      </c>
      <c r="AA1462">
        <v>2</v>
      </c>
      <c r="AB1462">
        <v>5</v>
      </c>
      <c r="AC1462">
        <v>4</v>
      </c>
    </row>
    <row r="1463" spans="1:29" x14ac:dyDescent="0.35">
      <c r="A1463">
        <v>50</v>
      </c>
      <c r="B1463" t="s">
        <v>25</v>
      </c>
      <c r="C1463" t="s">
        <v>27</v>
      </c>
      <c r="D1463" s="4">
        <v>10854</v>
      </c>
      <c r="E1463">
        <v>3</v>
      </c>
      <c r="F1463">
        <v>1</v>
      </c>
      <c r="G1463">
        <v>3</v>
      </c>
      <c r="H1463" t="s">
        <v>25</v>
      </c>
      <c r="I1463">
        <v>4</v>
      </c>
      <c r="J1463" t="s">
        <v>35</v>
      </c>
      <c r="K1463" s="5">
        <v>0.09</v>
      </c>
      <c r="L1463" s="5">
        <v>7.0000000000000007E-2</v>
      </c>
      <c r="M1463" s="6">
        <v>9.999999999999995E-3</v>
      </c>
      <c r="N1463">
        <v>2170.8000000000002</v>
      </c>
      <c r="O1463">
        <v>2955</v>
      </c>
      <c r="P1463" t="s">
        <v>26</v>
      </c>
      <c r="Q1463" t="s">
        <v>27</v>
      </c>
      <c r="R1463">
        <v>28</v>
      </c>
      <c r="S1463">
        <v>3</v>
      </c>
      <c r="T1463" t="s">
        <v>48</v>
      </c>
      <c r="U1463">
        <v>2</v>
      </c>
      <c r="V1463">
        <v>3</v>
      </c>
      <c r="W1463" t="s">
        <v>41</v>
      </c>
      <c r="X1463">
        <v>4</v>
      </c>
      <c r="Y1463">
        <v>13</v>
      </c>
      <c r="Z1463">
        <v>3</v>
      </c>
      <c r="AA1463">
        <v>2</v>
      </c>
      <c r="AB1463">
        <v>20</v>
      </c>
      <c r="AC1463">
        <v>2</v>
      </c>
    </row>
    <row r="1464" spans="1:29" x14ac:dyDescent="0.35">
      <c r="A1464">
        <v>39</v>
      </c>
      <c r="B1464" t="s">
        <v>32</v>
      </c>
      <c r="C1464" t="s">
        <v>27</v>
      </c>
      <c r="D1464" s="4">
        <v>12031</v>
      </c>
      <c r="E1464">
        <v>20</v>
      </c>
      <c r="F1464">
        <v>4</v>
      </c>
      <c r="G1464">
        <v>2</v>
      </c>
      <c r="H1464" t="s">
        <v>32</v>
      </c>
      <c r="I1464">
        <v>2</v>
      </c>
      <c r="J1464" t="s">
        <v>29</v>
      </c>
      <c r="K1464" s="5">
        <v>0.1</v>
      </c>
      <c r="L1464" s="5">
        <v>0.09</v>
      </c>
      <c r="M1464" s="6">
        <v>-9.999999999999995E-3</v>
      </c>
      <c r="N1464">
        <v>2406.2000000000003</v>
      </c>
      <c r="O1464">
        <v>2441</v>
      </c>
      <c r="P1464" t="s">
        <v>26</v>
      </c>
      <c r="Q1464" t="s">
        <v>27</v>
      </c>
      <c r="R1464">
        <v>24</v>
      </c>
      <c r="S1464">
        <v>1</v>
      </c>
      <c r="T1464" t="s">
        <v>48</v>
      </c>
      <c r="U1464">
        <v>2</v>
      </c>
      <c r="V1464">
        <v>4</v>
      </c>
      <c r="W1464" t="s">
        <v>37</v>
      </c>
      <c r="X1464">
        <v>0</v>
      </c>
      <c r="Y1464">
        <v>11</v>
      </c>
      <c r="Z1464">
        <v>3</v>
      </c>
      <c r="AA1464">
        <v>1</v>
      </c>
      <c r="AB1464">
        <v>21</v>
      </c>
      <c r="AC1464">
        <v>9</v>
      </c>
    </row>
    <row r="1465" spans="1:29" x14ac:dyDescent="0.35">
      <c r="A1465">
        <v>31</v>
      </c>
      <c r="B1465" t="s">
        <v>32</v>
      </c>
      <c r="C1465" t="s">
        <v>42</v>
      </c>
      <c r="D1465" s="4">
        <v>9936</v>
      </c>
      <c r="E1465">
        <v>9</v>
      </c>
      <c r="F1465">
        <v>1</v>
      </c>
      <c r="G1465">
        <v>3</v>
      </c>
      <c r="H1465" t="s">
        <v>32</v>
      </c>
      <c r="I1465">
        <v>2</v>
      </c>
      <c r="J1465" t="s">
        <v>35</v>
      </c>
      <c r="K1465" s="5">
        <v>0.15</v>
      </c>
      <c r="L1465" s="5">
        <v>0.08</v>
      </c>
      <c r="M1465" s="6">
        <v>0.06</v>
      </c>
      <c r="N1465">
        <v>1987.2</v>
      </c>
      <c r="O1465">
        <v>2856</v>
      </c>
      <c r="P1465" t="s">
        <v>44</v>
      </c>
      <c r="Q1465" t="s">
        <v>34</v>
      </c>
      <c r="R1465">
        <v>5</v>
      </c>
      <c r="S1465">
        <v>3</v>
      </c>
      <c r="T1465" t="s">
        <v>40</v>
      </c>
      <c r="U1465">
        <v>3</v>
      </c>
      <c r="V1465">
        <v>2</v>
      </c>
      <c r="W1465" t="s">
        <v>31</v>
      </c>
      <c r="X1465">
        <v>0</v>
      </c>
      <c r="Y1465">
        <v>19</v>
      </c>
      <c r="Z1465">
        <v>3</v>
      </c>
      <c r="AA1465">
        <v>2</v>
      </c>
      <c r="AB1465">
        <v>10</v>
      </c>
      <c r="AC1465">
        <v>4</v>
      </c>
    </row>
    <row r="1466" spans="1:29" x14ac:dyDescent="0.35">
      <c r="A1466">
        <v>26</v>
      </c>
      <c r="B1466" t="s">
        <v>32</v>
      </c>
      <c r="C1466" t="s">
        <v>46</v>
      </c>
      <c r="D1466" s="4">
        <v>2966</v>
      </c>
      <c r="E1466">
        <v>4</v>
      </c>
      <c r="F1466">
        <v>3</v>
      </c>
      <c r="G1466">
        <v>3</v>
      </c>
      <c r="H1466" t="s">
        <v>32</v>
      </c>
      <c r="I1466">
        <v>4</v>
      </c>
      <c r="J1466" t="s">
        <v>29</v>
      </c>
      <c r="K1466" s="5">
        <v>0.1</v>
      </c>
      <c r="L1466" s="5">
        <v>0.11</v>
      </c>
      <c r="M1466" s="6">
        <v>0</v>
      </c>
      <c r="N1466">
        <v>593.20000000000005</v>
      </c>
      <c r="O1466">
        <v>4449</v>
      </c>
      <c r="P1466" t="s">
        <v>26</v>
      </c>
      <c r="Q1466" t="s">
        <v>27</v>
      </c>
      <c r="R1466">
        <v>5</v>
      </c>
      <c r="S1466">
        <v>3</v>
      </c>
      <c r="T1466" t="s">
        <v>38</v>
      </c>
      <c r="U1466">
        <v>2</v>
      </c>
      <c r="V1466">
        <v>1</v>
      </c>
      <c r="W1466" t="s">
        <v>31</v>
      </c>
      <c r="X1466">
        <v>0</v>
      </c>
      <c r="Y1466">
        <v>18</v>
      </c>
      <c r="Z1466">
        <v>3</v>
      </c>
      <c r="AA1466">
        <v>4</v>
      </c>
      <c r="AB1466">
        <v>5</v>
      </c>
      <c r="AC1466">
        <v>2</v>
      </c>
    </row>
    <row r="1467" spans="1:29" x14ac:dyDescent="0.35">
      <c r="A1467">
        <v>36</v>
      </c>
      <c r="B1467" t="s">
        <v>32</v>
      </c>
      <c r="C1467" t="s">
        <v>39</v>
      </c>
      <c r="D1467" s="4">
        <v>2571</v>
      </c>
      <c r="E1467">
        <v>5</v>
      </c>
      <c r="F1467">
        <v>4</v>
      </c>
      <c r="G1467">
        <v>3</v>
      </c>
      <c r="H1467" t="s">
        <v>32</v>
      </c>
      <c r="I1467">
        <v>3</v>
      </c>
      <c r="J1467" t="s">
        <v>35</v>
      </c>
      <c r="K1467" s="5">
        <v>0.11</v>
      </c>
      <c r="L1467" s="5">
        <v>0.1</v>
      </c>
      <c r="M1467" s="6">
        <v>1.999999999999999E-2</v>
      </c>
      <c r="N1467">
        <v>514.20000000000005</v>
      </c>
      <c r="O1467">
        <v>2404</v>
      </c>
      <c r="P1467" t="s">
        <v>33</v>
      </c>
      <c r="Q1467" t="s">
        <v>34</v>
      </c>
      <c r="R1467">
        <v>23</v>
      </c>
      <c r="S1467">
        <v>2</v>
      </c>
      <c r="T1467" t="s">
        <v>40</v>
      </c>
      <c r="U1467">
        <v>4</v>
      </c>
      <c r="V1467">
        <v>2</v>
      </c>
      <c r="W1467" t="s">
        <v>37</v>
      </c>
      <c r="X1467">
        <v>4</v>
      </c>
      <c r="Y1467">
        <v>17</v>
      </c>
      <c r="Z1467">
        <v>3</v>
      </c>
      <c r="AA1467">
        <v>3</v>
      </c>
      <c r="AB1467">
        <v>17</v>
      </c>
      <c r="AC1467">
        <v>2</v>
      </c>
    </row>
    <row r="1468" spans="1:29" x14ac:dyDescent="0.35">
      <c r="A1468">
        <v>39</v>
      </c>
      <c r="B1468" t="s">
        <v>32</v>
      </c>
      <c r="C1468" t="s">
        <v>43</v>
      </c>
      <c r="D1468" s="4">
        <v>9991</v>
      </c>
      <c r="E1468">
        <v>7</v>
      </c>
      <c r="F1468">
        <v>1</v>
      </c>
      <c r="G1468">
        <v>3</v>
      </c>
      <c r="H1468" t="s">
        <v>32</v>
      </c>
      <c r="I1468">
        <v>4</v>
      </c>
      <c r="J1468" t="s">
        <v>35</v>
      </c>
      <c r="K1468" s="5">
        <v>0.08</v>
      </c>
      <c r="L1468" s="5">
        <v>0.11</v>
      </c>
      <c r="M1468" s="6">
        <v>5.0000000000000017E-2</v>
      </c>
      <c r="N1468">
        <v>1998.2</v>
      </c>
      <c r="O1468">
        <v>3403</v>
      </c>
      <c r="P1468" t="s">
        <v>26</v>
      </c>
      <c r="Q1468" t="s">
        <v>34</v>
      </c>
      <c r="R1468">
        <v>6</v>
      </c>
      <c r="S1468">
        <v>1</v>
      </c>
      <c r="T1468" t="s">
        <v>40</v>
      </c>
      <c r="U1468">
        <v>2</v>
      </c>
      <c r="V1468">
        <v>3</v>
      </c>
      <c r="W1468" t="s">
        <v>37</v>
      </c>
      <c r="X1468">
        <v>4</v>
      </c>
      <c r="Y1468">
        <v>15</v>
      </c>
      <c r="Z1468">
        <v>3</v>
      </c>
      <c r="AA1468">
        <v>1</v>
      </c>
      <c r="AB1468">
        <v>9</v>
      </c>
      <c r="AC1468">
        <v>7</v>
      </c>
    </row>
    <row r="1469" spans="1:29" x14ac:dyDescent="0.35">
      <c r="A1469">
        <v>27</v>
      </c>
      <c r="B1469" t="s">
        <v>32</v>
      </c>
      <c r="C1469" t="s">
        <v>42</v>
      </c>
      <c r="D1469" s="4">
        <v>6142</v>
      </c>
      <c r="E1469">
        <v>6</v>
      </c>
      <c r="F1469">
        <v>2</v>
      </c>
      <c r="G1469">
        <v>3</v>
      </c>
      <c r="H1469" t="s">
        <v>25</v>
      </c>
      <c r="I1469">
        <v>2</v>
      </c>
      <c r="J1469" t="s">
        <v>35</v>
      </c>
      <c r="K1469" s="5">
        <v>0.11</v>
      </c>
      <c r="L1469" s="5">
        <v>0.09</v>
      </c>
      <c r="M1469" s="6">
        <v>-9.999999999999995E-3</v>
      </c>
      <c r="N1469">
        <v>1228.4000000000001</v>
      </c>
      <c r="O1469">
        <v>3869</v>
      </c>
      <c r="P1469" t="s">
        <v>26</v>
      </c>
      <c r="Q1469" t="s">
        <v>34</v>
      </c>
      <c r="R1469">
        <v>4</v>
      </c>
      <c r="S1469">
        <v>3</v>
      </c>
      <c r="T1469" t="s">
        <v>28</v>
      </c>
      <c r="U1469">
        <v>4</v>
      </c>
      <c r="V1469">
        <v>2</v>
      </c>
      <c r="W1469" t="s">
        <v>37</v>
      </c>
      <c r="X1469">
        <v>1</v>
      </c>
      <c r="Y1469">
        <v>20</v>
      </c>
      <c r="Z1469">
        <v>4</v>
      </c>
      <c r="AA1469">
        <v>2</v>
      </c>
      <c r="AB1469">
        <v>6</v>
      </c>
      <c r="AC1469">
        <v>2</v>
      </c>
    </row>
    <row r="1470" spans="1:29" x14ac:dyDescent="0.35">
      <c r="A1470">
        <v>49</v>
      </c>
      <c r="B1470" t="s">
        <v>32</v>
      </c>
      <c r="C1470" t="s">
        <v>27</v>
      </c>
      <c r="D1470" s="4">
        <v>5390</v>
      </c>
      <c r="E1470">
        <v>9</v>
      </c>
      <c r="F1470">
        <v>2</v>
      </c>
      <c r="G1470">
        <v>2</v>
      </c>
      <c r="H1470" t="s">
        <v>32</v>
      </c>
      <c r="I1470">
        <v>4</v>
      </c>
      <c r="J1470" t="s">
        <v>35</v>
      </c>
      <c r="K1470" s="5">
        <v>0.11</v>
      </c>
      <c r="L1470" s="5">
        <v>0.09</v>
      </c>
      <c r="M1470" s="6">
        <v>3.9999999999999994E-2</v>
      </c>
      <c r="N1470">
        <v>1078</v>
      </c>
      <c r="O1470">
        <v>2334</v>
      </c>
      <c r="P1470" t="s">
        <v>33</v>
      </c>
      <c r="Q1470" t="s">
        <v>27</v>
      </c>
      <c r="R1470">
        <v>2</v>
      </c>
      <c r="S1470">
        <v>3</v>
      </c>
      <c r="T1470" t="s">
        <v>40</v>
      </c>
      <c r="U1470">
        <v>2</v>
      </c>
      <c r="V1470">
        <v>2</v>
      </c>
      <c r="W1470" t="s">
        <v>37</v>
      </c>
      <c r="X1470">
        <v>2</v>
      </c>
      <c r="Y1470">
        <v>14</v>
      </c>
      <c r="Z1470">
        <v>3</v>
      </c>
      <c r="AA1470">
        <v>4</v>
      </c>
      <c r="AB1470">
        <v>17</v>
      </c>
      <c r="AC1470">
        <v>6</v>
      </c>
    </row>
    <row r="1471" spans="1:29" x14ac:dyDescent="0.35">
      <c r="A1471">
        <v>34</v>
      </c>
      <c r="B1471" t="s">
        <v>32</v>
      </c>
      <c r="C1471" t="s">
        <v>39</v>
      </c>
      <c r="D1471" s="4">
        <v>4404</v>
      </c>
      <c r="E1471">
        <v>4</v>
      </c>
      <c r="F1471">
        <v>3</v>
      </c>
      <c r="G1471">
        <v>4</v>
      </c>
      <c r="H1471" t="s">
        <v>32</v>
      </c>
      <c r="I1471">
        <v>2</v>
      </c>
      <c r="J1471" t="s">
        <v>35</v>
      </c>
      <c r="K1471" s="5">
        <v>0.11</v>
      </c>
      <c r="L1471" s="5">
        <v>0.11</v>
      </c>
      <c r="M1471" s="6">
        <v>7.9999999999999988E-2</v>
      </c>
      <c r="N1471">
        <v>880.80000000000007</v>
      </c>
      <c r="O1471">
        <v>4215</v>
      </c>
      <c r="P1471" t="s">
        <v>26</v>
      </c>
      <c r="Q1471" t="s">
        <v>34</v>
      </c>
      <c r="R1471">
        <v>8</v>
      </c>
      <c r="S1471">
        <v>3</v>
      </c>
      <c r="T1471" t="s">
        <v>40</v>
      </c>
      <c r="U1471">
        <v>4</v>
      </c>
      <c r="V1471">
        <v>2</v>
      </c>
      <c r="W1471" t="s">
        <v>37</v>
      </c>
      <c r="X1471">
        <v>2</v>
      </c>
      <c r="Y1471">
        <v>12</v>
      </c>
      <c r="Z1471">
        <v>3</v>
      </c>
      <c r="AA1471">
        <v>1</v>
      </c>
      <c r="AB1471">
        <v>6</v>
      </c>
      <c r="AC1471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C0860-6CF8-4F00-8A59-9F3B2FF58B2E}">
  <dimension ref="A1:AJ1471"/>
  <sheetViews>
    <sheetView topLeftCell="A39" workbookViewId="0">
      <selection activeCell="F7" sqref="F7"/>
    </sheetView>
  </sheetViews>
  <sheetFormatPr defaultRowHeight="14.5" x14ac:dyDescent="0.35"/>
  <cols>
    <col min="1" max="1" width="3.81640625" bestFit="1" customWidth="1"/>
    <col min="2" max="2" width="7.6328125" bestFit="1" customWidth="1"/>
    <col min="3" max="3" width="15.08984375" bestFit="1" customWidth="1"/>
    <col min="4" max="4" width="8.90625" bestFit="1" customWidth="1"/>
    <col min="5" max="5" width="21.36328125" bestFit="1" customWidth="1"/>
    <col min="6" max="6" width="17.6328125" bestFit="1" customWidth="1"/>
    <col min="7" max="7" width="9.26953125" bestFit="1" customWidth="1"/>
    <col min="8" max="8" width="15.6328125" bestFit="1" customWidth="1"/>
    <col min="9" max="9" width="14.81640625" bestFit="1" customWidth="1"/>
    <col min="10" max="10" width="6.90625" bestFit="1" customWidth="1"/>
    <col min="11" max="11" width="10.08984375" bestFit="1" customWidth="1"/>
    <col min="12" max="12" width="14" bestFit="1" customWidth="1"/>
    <col min="13" max="13" width="7.90625" bestFit="1" customWidth="1"/>
    <col min="14" max="14" width="22.6328125" bestFit="1" customWidth="1"/>
    <col min="15" max="15" width="10.90625" bestFit="1" customWidth="1"/>
    <col min="16" max="16" width="12" bestFit="1" customWidth="1"/>
    <col min="17" max="17" width="8.36328125" bestFit="1" customWidth="1"/>
    <col min="18" max="18" width="11.36328125" bestFit="1" customWidth="1"/>
    <col min="19" max="19" width="20.90625" bestFit="1" customWidth="1"/>
    <col min="21" max="21" width="16.36328125" bestFit="1" customWidth="1"/>
    <col min="22" max="22" width="17.08984375" bestFit="1" customWidth="1"/>
    <col min="23" max="23" width="21.81640625" bestFit="1" customWidth="1"/>
    <col min="24" max="24" width="15.6328125" bestFit="1" customWidth="1"/>
    <col min="25" max="25" width="16.453125" bestFit="1" customWidth="1"/>
    <col min="26" max="26" width="19.90625" bestFit="1" customWidth="1"/>
    <col min="27" max="27" width="15" bestFit="1" customWidth="1"/>
    <col min="28" max="28" width="6.54296875" bestFit="1" customWidth="1"/>
    <col min="29" max="29" width="17.36328125" bestFit="1" customWidth="1"/>
    <col min="30" max="30" width="22.54296875" bestFit="1" customWidth="1"/>
    <col min="31" max="31" width="25" bestFit="1" customWidth="1"/>
    <col min="32" max="32" width="14.36328125" bestFit="1" customWidth="1"/>
    <col min="33" max="33" width="19.7265625" bestFit="1" customWidth="1"/>
    <col min="34" max="34" width="5.6328125" bestFit="1" customWidth="1"/>
    <col min="35" max="35" width="6.81640625" bestFit="1" customWidth="1"/>
    <col min="36" max="36" width="9.54296875" bestFit="1" customWidth="1"/>
  </cols>
  <sheetData>
    <row r="1" spans="1:36" x14ac:dyDescent="0.35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55</v>
      </c>
      <c r="J1" s="2" t="s">
        <v>8</v>
      </c>
      <c r="K1" s="1" t="s">
        <v>9</v>
      </c>
      <c r="L1" s="1" t="s">
        <v>10</v>
      </c>
      <c r="M1" s="1" t="s">
        <v>11</v>
      </c>
      <c r="N1" s="2" t="s">
        <v>52</v>
      </c>
      <c r="O1" s="2" t="s">
        <v>54</v>
      </c>
      <c r="P1" s="1" t="s">
        <v>12</v>
      </c>
      <c r="Q1" s="3" t="s">
        <v>51</v>
      </c>
      <c r="R1" s="1" t="s">
        <v>13</v>
      </c>
      <c r="S1" s="1" t="s">
        <v>14</v>
      </c>
      <c r="T1" s="2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2" t="s">
        <v>22</v>
      </c>
      <c r="AB1" s="2" t="s">
        <v>53</v>
      </c>
      <c r="AC1" s="1" t="s">
        <v>23</v>
      </c>
      <c r="AD1" s="1" t="s">
        <v>24</v>
      </c>
      <c r="AE1" s="1" t="s">
        <v>61</v>
      </c>
      <c r="AF1" s="2" t="s">
        <v>56</v>
      </c>
      <c r="AG1" s="2" t="s">
        <v>57</v>
      </c>
      <c r="AH1" s="2" t="s">
        <v>58</v>
      </c>
      <c r="AI1" s="2" t="s">
        <v>59</v>
      </c>
      <c r="AJ1" s="2" t="s">
        <v>60</v>
      </c>
    </row>
    <row r="2" spans="1:36" x14ac:dyDescent="0.35">
      <c r="A2">
        <v>41</v>
      </c>
      <c r="B2" t="s">
        <v>25</v>
      </c>
      <c r="C2" t="s">
        <v>26</v>
      </c>
      <c r="D2">
        <v>1102</v>
      </c>
      <c r="E2" t="s">
        <v>27</v>
      </c>
      <c r="F2">
        <v>1</v>
      </c>
      <c r="G2">
        <v>2</v>
      </c>
      <c r="H2" t="s">
        <v>28</v>
      </c>
      <c r="I2">
        <v>2</v>
      </c>
      <c r="J2" t="s">
        <v>29</v>
      </c>
      <c r="K2">
        <v>94</v>
      </c>
      <c r="L2">
        <v>3</v>
      </c>
      <c r="M2">
        <v>2</v>
      </c>
      <c r="N2" t="s">
        <v>27</v>
      </c>
      <c r="O2">
        <v>4</v>
      </c>
      <c r="P2" t="s">
        <v>31</v>
      </c>
      <c r="Q2" s="4">
        <v>5993</v>
      </c>
      <c r="R2">
        <v>19479</v>
      </c>
      <c r="S2">
        <v>8</v>
      </c>
      <c r="T2" t="s">
        <v>25</v>
      </c>
      <c r="U2">
        <v>11</v>
      </c>
      <c r="V2">
        <v>3</v>
      </c>
      <c r="W2">
        <v>1</v>
      </c>
      <c r="X2">
        <v>0</v>
      </c>
      <c r="Y2">
        <v>8</v>
      </c>
      <c r="Z2">
        <v>0</v>
      </c>
      <c r="AA2">
        <v>1</v>
      </c>
      <c r="AB2">
        <v>6</v>
      </c>
      <c r="AC2">
        <v>4</v>
      </c>
      <c r="AD2">
        <v>0</v>
      </c>
      <c r="AE2">
        <v>5</v>
      </c>
      <c r="AF2" s="5">
        <v>0.11</v>
      </c>
      <c r="AG2" s="5">
        <v>7.0000000000000007E-2</v>
      </c>
      <c r="AH2" s="6">
        <v>5.0000000000000017E-2</v>
      </c>
      <c r="AI2">
        <v>1198.6000000000001</v>
      </c>
      <c r="AJ2">
        <v>879</v>
      </c>
    </row>
    <row r="3" spans="1:36" x14ac:dyDescent="0.35">
      <c r="A3">
        <v>49</v>
      </c>
      <c r="B3" t="s">
        <v>32</v>
      </c>
      <c r="C3" t="s">
        <v>33</v>
      </c>
      <c r="D3">
        <v>279</v>
      </c>
      <c r="E3" t="s">
        <v>34</v>
      </c>
      <c r="F3">
        <v>8</v>
      </c>
      <c r="G3">
        <v>1</v>
      </c>
      <c r="H3" t="s">
        <v>28</v>
      </c>
      <c r="I3">
        <v>3</v>
      </c>
      <c r="J3" t="s">
        <v>35</v>
      </c>
      <c r="K3">
        <v>61</v>
      </c>
      <c r="L3">
        <v>2</v>
      </c>
      <c r="M3">
        <v>2</v>
      </c>
      <c r="N3" t="s">
        <v>36</v>
      </c>
      <c r="O3">
        <v>2</v>
      </c>
      <c r="P3" t="s">
        <v>37</v>
      </c>
      <c r="Q3" s="4">
        <v>5130</v>
      </c>
      <c r="R3">
        <v>24907</v>
      </c>
      <c r="S3">
        <v>1</v>
      </c>
      <c r="T3" t="s">
        <v>32</v>
      </c>
      <c r="U3">
        <v>23</v>
      </c>
      <c r="V3">
        <v>4</v>
      </c>
      <c r="W3">
        <v>4</v>
      </c>
      <c r="X3">
        <v>1</v>
      </c>
      <c r="Y3">
        <v>10</v>
      </c>
      <c r="Z3">
        <v>3</v>
      </c>
      <c r="AA3">
        <v>3</v>
      </c>
      <c r="AB3">
        <v>10</v>
      </c>
      <c r="AC3">
        <v>7</v>
      </c>
      <c r="AD3">
        <v>1</v>
      </c>
      <c r="AE3">
        <v>7</v>
      </c>
      <c r="AF3" s="5">
        <v>0.11</v>
      </c>
      <c r="AG3" s="5">
        <v>0.09</v>
      </c>
      <c r="AH3" s="6">
        <v>6.9999999999999993E-2</v>
      </c>
      <c r="AI3">
        <v>1026</v>
      </c>
      <c r="AJ3">
        <v>799</v>
      </c>
    </row>
    <row r="4" spans="1:36" x14ac:dyDescent="0.35">
      <c r="A4">
        <v>37</v>
      </c>
      <c r="B4" t="s">
        <v>25</v>
      </c>
      <c r="C4" t="s">
        <v>26</v>
      </c>
      <c r="D4">
        <v>1373</v>
      </c>
      <c r="E4" t="s">
        <v>34</v>
      </c>
      <c r="F4">
        <v>2</v>
      </c>
      <c r="G4">
        <v>2</v>
      </c>
      <c r="H4" t="s">
        <v>38</v>
      </c>
      <c r="I4">
        <v>4</v>
      </c>
      <c r="J4" t="s">
        <v>35</v>
      </c>
      <c r="K4">
        <v>92</v>
      </c>
      <c r="L4">
        <v>2</v>
      </c>
      <c r="M4">
        <v>1</v>
      </c>
      <c r="N4" t="s">
        <v>39</v>
      </c>
      <c r="O4">
        <v>3</v>
      </c>
      <c r="P4" t="s">
        <v>31</v>
      </c>
      <c r="Q4" s="4">
        <v>2090</v>
      </c>
      <c r="R4">
        <v>2396</v>
      </c>
      <c r="S4">
        <v>6</v>
      </c>
      <c r="T4" t="s">
        <v>25</v>
      </c>
      <c r="U4">
        <v>15</v>
      </c>
      <c r="V4">
        <v>3</v>
      </c>
      <c r="W4">
        <v>2</v>
      </c>
      <c r="X4">
        <v>0</v>
      </c>
      <c r="Y4">
        <v>7</v>
      </c>
      <c r="Z4">
        <v>3</v>
      </c>
      <c r="AA4">
        <v>3</v>
      </c>
      <c r="AB4">
        <v>0</v>
      </c>
      <c r="AC4">
        <v>0</v>
      </c>
      <c r="AD4">
        <v>0</v>
      </c>
      <c r="AE4">
        <v>0</v>
      </c>
      <c r="AF4" s="5">
        <v>0.13</v>
      </c>
      <c r="AG4" s="5">
        <v>0.11</v>
      </c>
      <c r="AH4" s="6">
        <v>1.999999999999999E-2</v>
      </c>
      <c r="AI4">
        <v>418</v>
      </c>
      <c r="AJ4">
        <v>1839</v>
      </c>
    </row>
    <row r="5" spans="1:36" x14ac:dyDescent="0.35">
      <c r="A5">
        <v>33</v>
      </c>
      <c r="B5" t="s">
        <v>32</v>
      </c>
      <c r="C5" t="s">
        <v>33</v>
      </c>
      <c r="D5">
        <v>1392</v>
      </c>
      <c r="E5" t="s">
        <v>34</v>
      </c>
      <c r="F5">
        <v>3</v>
      </c>
      <c r="G5">
        <v>4</v>
      </c>
      <c r="H5" t="s">
        <v>28</v>
      </c>
      <c r="I5">
        <v>4</v>
      </c>
      <c r="J5" t="s">
        <v>29</v>
      </c>
      <c r="K5">
        <v>56</v>
      </c>
      <c r="L5">
        <v>3</v>
      </c>
      <c r="M5">
        <v>1</v>
      </c>
      <c r="N5" t="s">
        <v>36</v>
      </c>
      <c r="O5">
        <v>3</v>
      </c>
      <c r="P5" t="s">
        <v>37</v>
      </c>
      <c r="Q5" s="4">
        <v>2909</v>
      </c>
      <c r="R5">
        <v>23159</v>
      </c>
      <c r="S5">
        <v>1</v>
      </c>
      <c r="T5" t="s">
        <v>25</v>
      </c>
      <c r="U5">
        <v>11</v>
      </c>
      <c r="V5">
        <v>3</v>
      </c>
      <c r="W5">
        <v>3</v>
      </c>
      <c r="X5">
        <v>0</v>
      </c>
      <c r="Y5">
        <v>8</v>
      </c>
      <c r="Z5">
        <v>3</v>
      </c>
      <c r="AA5">
        <v>3</v>
      </c>
      <c r="AB5">
        <v>8</v>
      </c>
      <c r="AC5">
        <v>7</v>
      </c>
      <c r="AD5">
        <v>3</v>
      </c>
      <c r="AE5">
        <v>0</v>
      </c>
      <c r="AF5" s="5">
        <v>0.13</v>
      </c>
      <c r="AG5" s="5">
        <v>0.1</v>
      </c>
      <c r="AH5" s="6">
        <v>-0.03</v>
      </c>
      <c r="AI5">
        <v>581.80000000000007</v>
      </c>
      <c r="AJ5">
        <v>3761</v>
      </c>
    </row>
    <row r="6" spans="1:36" x14ac:dyDescent="0.35">
      <c r="A6">
        <v>27</v>
      </c>
      <c r="B6" t="s">
        <v>32</v>
      </c>
      <c r="C6" t="s">
        <v>26</v>
      </c>
      <c r="D6">
        <v>591</v>
      </c>
      <c r="E6" t="s">
        <v>34</v>
      </c>
      <c r="F6">
        <v>2</v>
      </c>
      <c r="G6">
        <v>1</v>
      </c>
      <c r="H6" t="s">
        <v>40</v>
      </c>
      <c r="I6">
        <v>1</v>
      </c>
      <c r="J6" t="s">
        <v>35</v>
      </c>
      <c r="K6">
        <v>40</v>
      </c>
      <c r="L6">
        <v>3</v>
      </c>
      <c r="M6">
        <v>1</v>
      </c>
      <c r="N6" t="s">
        <v>39</v>
      </c>
      <c r="O6">
        <v>2</v>
      </c>
      <c r="P6" t="s">
        <v>37</v>
      </c>
      <c r="Q6" s="4">
        <v>3468</v>
      </c>
      <c r="R6">
        <v>16632</v>
      </c>
      <c r="S6">
        <v>9</v>
      </c>
      <c r="T6" t="s">
        <v>32</v>
      </c>
      <c r="U6">
        <v>12</v>
      </c>
      <c r="V6">
        <v>3</v>
      </c>
      <c r="W6">
        <v>4</v>
      </c>
      <c r="X6">
        <v>1</v>
      </c>
      <c r="Y6">
        <v>6</v>
      </c>
      <c r="Z6">
        <v>3</v>
      </c>
      <c r="AA6">
        <v>3</v>
      </c>
      <c r="AB6">
        <v>2</v>
      </c>
      <c r="AC6">
        <v>2</v>
      </c>
      <c r="AD6">
        <v>2</v>
      </c>
      <c r="AE6">
        <v>2</v>
      </c>
      <c r="AF6" s="5">
        <v>0.1</v>
      </c>
      <c r="AG6" s="5">
        <v>0.1</v>
      </c>
      <c r="AH6" s="6">
        <v>2.0000000000000004E-2</v>
      </c>
      <c r="AI6">
        <v>693.6</v>
      </c>
      <c r="AJ6">
        <v>500</v>
      </c>
    </row>
    <row r="7" spans="1:36" x14ac:dyDescent="0.35">
      <c r="A7">
        <v>32</v>
      </c>
      <c r="B7" t="s">
        <v>32</v>
      </c>
      <c r="C7" t="s">
        <v>33</v>
      </c>
      <c r="D7">
        <v>1005</v>
      </c>
      <c r="E7" t="s">
        <v>34</v>
      </c>
      <c r="F7">
        <v>2</v>
      </c>
      <c r="G7">
        <v>2</v>
      </c>
      <c r="H7" t="s">
        <v>28</v>
      </c>
      <c r="I7">
        <v>4</v>
      </c>
      <c r="J7" t="s">
        <v>35</v>
      </c>
      <c r="K7">
        <v>79</v>
      </c>
      <c r="L7">
        <v>3</v>
      </c>
      <c r="M7">
        <v>1</v>
      </c>
      <c r="N7" t="s">
        <v>39</v>
      </c>
      <c r="O7">
        <v>4</v>
      </c>
      <c r="P7" t="s">
        <v>31</v>
      </c>
      <c r="Q7" s="4">
        <v>3068</v>
      </c>
      <c r="R7">
        <v>11864</v>
      </c>
      <c r="S7">
        <v>0</v>
      </c>
      <c r="T7" t="s">
        <v>32</v>
      </c>
      <c r="U7">
        <v>13</v>
      </c>
      <c r="V7">
        <v>3</v>
      </c>
      <c r="W7">
        <v>3</v>
      </c>
      <c r="X7">
        <v>0</v>
      </c>
      <c r="Y7">
        <v>8</v>
      </c>
      <c r="Z7">
        <v>2</v>
      </c>
      <c r="AA7">
        <v>2</v>
      </c>
      <c r="AB7">
        <v>7</v>
      </c>
      <c r="AC7">
        <v>7</v>
      </c>
      <c r="AD7">
        <v>3</v>
      </c>
      <c r="AE7">
        <v>6</v>
      </c>
      <c r="AF7" s="5">
        <v>0.12</v>
      </c>
      <c r="AG7" s="5">
        <v>0.08</v>
      </c>
      <c r="AH7" s="6">
        <v>-2.0000000000000004E-2</v>
      </c>
      <c r="AI7">
        <v>613.6</v>
      </c>
      <c r="AJ7">
        <v>1997</v>
      </c>
    </row>
    <row r="8" spans="1:36" x14ac:dyDescent="0.35">
      <c r="A8">
        <v>59</v>
      </c>
      <c r="B8" t="s">
        <v>32</v>
      </c>
      <c r="C8" t="s">
        <v>26</v>
      </c>
      <c r="D8">
        <v>1324</v>
      </c>
      <c r="E8" t="s">
        <v>34</v>
      </c>
      <c r="F8">
        <v>3</v>
      </c>
      <c r="G8">
        <v>3</v>
      </c>
      <c r="H8" t="s">
        <v>40</v>
      </c>
      <c r="I8">
        <v>3</v>
      </c>
      <c r="J8" t="s">
        <v>29</v>
      </c>
      <c r="K8">
        <v>81</v>
      </c>
      <c r="L8">
        <v>4</v>
      </c>
      <c r="M8">
        <v>1</v>
      </c>
      <c r="N8" t="s">
        <v>39</v>
      </c>
      <c r="O8">
        <v>1</v>
      </c>
      <c r="P8" t="s">
        <v>37</v>
      </c>
      <c r="Q8" s="4">
        <v>2670</v>
      </c>
      <c r="R8">
        <v>9964</v>
      </c>
      <c r="S8">
        <v>4</v>
      </c>
      <c r="T8" t="s">
        <v>25</v>
      </c>
      <c r="U8">
        <v>20</v>
      </c>
      <c r="V8">
        <v>4</v>
      </c>
      <c r="W8">
        <v>1</v>
      </c>
      <c r="X8">
        <v>3</v>
      </c>
      <c r="Y8">
        <v>12</v>
      </c>
      <c r="Z8">
        <v>3</v>
      </c>
      <c r="AA8">
        <v>2</v>
      </c>
      <c r="AB8">
        <v>1</v>
      </c>
      <c r="AC8">
        <v>0</v>
      </c>
      <c r="AD8">
        <v>0</v>
      </c>
      <c r="AE8">
        <v>0</v>
      </c>
      <c r="AF8" s="5">
        <v>0.13</v>
      </c>
      <c r="AG8" s="5">
        <v>7.0000000000000007E-2</v>
      </c>
      <c r="AH8" s="6">
        <v>4.0000000000000008E-2</v>
      </c>
      <c r="AI8">
        <v>534</v>
      </c>
      <c r="AJ8">
        <v>1824</v>
      </c>
    </row>
    <row r="9" spans="1:36" x14ac:dyDescent="0.35">
      <c r="A9">
        <v>30</v>
      </c>
      <c r="B9" t="s">
        <v>32</v>
      </c>
      <c r="C9" t="s">
        <v>26</v>
      </c>
      <c r="D9">
        <v>1358</v>
      </c>
      <c r="E9" t="s">
        <v>34</v>
      </c>
      <c r="F9">
        <v>24</v>
      </c>
      <c r="G9">
        <v>1</v>
      </c>
      <c r="H9" t="s">
        <v>28</v>
      </c>
      <c r="I9">
        <v>4</v>
      </c>
      <c r="J9" t="s">
        <v>35</v>
      </c>
      <c r="K9">
        <v>67</v>
      </c>
      <c r="L9">
        <v>3</v>
      </c>
      <c r="M9">
        <v>1</v>
      </c>
      <c r="N9" t="s">
        <v>39</v>
      </c>
      <c r="O9">
        <v>3</v>
      </c>
      <c r="P9" t="s">
        <v>41</v>
      </c>
      <c r="Q9" s="4">
        <v>2693</v>
      </c>
      <c r="R9">
        <v>13335</v>
      </c>
      <c r="S9">
        <v>1</v>
      </c>
      <c r="T9" t="s">
        <v>32</v>
      </c>
      <c r="U9">
        <v>22</v>
      </c>
      <c r="V9">
        <v>4</v>
      </c>
      <c r="W9">
        <v>2</v>
      </c>
      <c r="X9">
        <v>1</v>
      </c>
      <c r="Y9">
        <v>1</v>
      </c>
      <c r="Z9">
        <v>2</v>
      </c>
      <c r="AA9">
        <v>3</v>
      </c>
      <c r="AB9">
        <v>1</v>
      </c>
      <c r="AC9">
        <v>0</v>
      </c>
      <c r="AD9">
        <v>0</v>
      </c>
      <c r="AE9">
        <v>0</v>
      </c>
      <c r="AF9" s="5">
        <v>0.15</v>
      </c>
      <c r="AG9" s="5">
        <v>0.08</v>
      </c>
      <c r="AH9" s="6">
        <v>-2.0000000000000004E-2</v>
      </c>
      <c r="AI9">
        <v>538.6</v>
      </c>
      <c r="AJ9">
        <v>1299</v>
      </c>
    </row>
    <row r="10" spans="1:36" x14ac:dyDescent="0.35">
      <c r="A10">
        <v>38</v>
      </c>
      <c r="B10" t="s">
        <v>32</v>
      </c>
      <c r="C10" t="s">
        <v>33</v>
      </c>
      <c r="D10">
        <v>216</v>
      </c>
      <c r="E10" t="s">
        <v>34</v>
      </c>
      <c r="F10">
        <v>23</v>
      </c>
      <c r="G10">
        <v>3</v>
      </c>
      <c r="H10" t="s">
        <v>28</v>
      </c>
      <c r="I10">
        <v>4</v>
      </c>
      <c r="J10" t="s">
        <v>35</v>
      </c>
      <c r="K10">
        <v>44</v>
      </c>
      <c r="L10">
        <v>2</v>
      </c>
      <c r="M10">
        <v>3</v>
      </c>
      <c r="N10" t="s">
        <v>42</v>
      </c>
      <c r="O10">
        <v>3</v>
      </c>
      <c r="P10" t="s">
        <v>31</v>
      </c>
      <c r="Q10" s="4">
        <v>9526</v>
      </c>
      <c r="R10">
        <v>8787</v>
      </c>
      <c r="S10">
        <v>0</v>
      </c>
      <c r="T10" t="s">
        <v>32</v>
      </c>
      <c r="U10">
        <v>21</v>
      </c>
      <c r="V10">
        <v>4</v>
      </c>
      <c r="W10">
        <v>2</v>
      </c>
      <c r="X10">
        <v>0</v>
      </c>
      <c r="Y10">
        <v>10</v>
      </c>
      <c r="Z10">
        <v>2</v>
      </c>
      <c r="AA10">
        <v>3</v>
      </c>
      <c r="AB10">
        <v>9</v>
      </c>
      <c r="AC10">
        <v>7</v>
      </c>
      <c r="AD10">
        <v>1</v>
      </c>
      <c r="AE10">
        <v>8</v>
      </c>
      <c r="AF10" s="5">
        <v>0.08</v>
      </c>
      <c r="AG10" s="5">
        <v>0.08</v>
      </c>
      <c r="AH10" s="6">
        <v>6.9999999999999993E-2</v>
      </c>
      <c r="AI10">
        <v>1905.2</v>
      </c>
      <c r="AJ10">
        <v>2085</v>
      </c>
    </row>
    <row r="11" spans="1:36" x14ac:dyDescent="0.35">
      <c r="A11">
        <v>36</v>
      </c>
      <c r="B11" t="s">
        <v>32</v>
      </c>
      <c r="C11" t="s">
        <v>26</v>
      </c>
      <c r="D11">
        <v>1299</v>
      </c>
      <c r="E11" t="s">
        <v>34</v>
      </c>
      <c r="F11">
        <v>27</v>
      </c>
      <c r="G11">
        <v>3</v>
      </c>
      <c r="H11" t="s">
        <v>40</v>
      </c>
      <c r="I11">
        <v>3</v>
      </c>
      <c r="J11" t="s">
        <v>35</v>
      </c>
      <c r="K11">
        <v>94</v>
      </c>
      <c r="L11">
        <v>3</v>
      </c>
      <c r="M11">
        <v>2</v>
      </c>
      <c r="N11" t="s">
        <v>43</v>
      </c>
      <c r="O11">
        <v>3</v>
      </c>
      <c r="P11" t="s">
        <v>37</v>
      </c>
      <c r="Q11" s="4">
        <v>5237</v>
      </c>
      <c r="R11">
        <v>16577</v>
      </c>
      <c r="S11">
        <v>6</v>
      </c>
      <c r="T11" t="s">
        <v>32</v>
      </c>
      <c r="U11">
        <v>13</v>
      </c>
      <c r="V11">
        <v>3</v>
      </c>
      <c r="W11">
        <v>2</v>
      </c>
      <c r="X11">
        <v>2</v>
      </c>
      <c r="Y11">
        <v>17</v>
      </c>
      <c r="Z11">
        <v>3</v>
      </c>
      <c r="AA11">
        <v>2</v>
      </c>
      <c r="AB11">
        <v>7</v>
      </c>
      <c r="AC11">
        <v>7</v>
      </c>
      <c r="AD11">
        <v>7</v>
      </c>
      <c r="AE11">
        <v>7</v>
      </c>
      <c r="AF11" s="5">
        <v>0.09</v>
      </c>
      <c r="AG11" s="5">
        <v>0.08</v>
      </c>
      <c r="AH11" s="6">
        <v>9.999999999999995E-3</v>
      </c>
      <c r="AI11">
        <v>1047.4000000000001</v>
      </c>
      <c r="AJ11">
        <v>4639</v>
      </c>
    </row>
    <row r="12" spans="1:36" x14ac:dyDescent="0.35">
      <c r="A12">
        <v>35</v>
      </c>
      <c r="B12" t="s">
        <v>32</v>
      </c>
      <c r="C12" t="s">
        <v>26</v>
      </c>
      <c r="D12">
        <v>809</v>
      </c>
      <c r="E12" t="s">
        <v>34</v>
      </c>
      <c r="F12">
        <v>16</v>
      </c>
      <c r="G12">
        <v>3</v>
      </c>
      <c r="H12" t="s">
        <v>40</v>
      </c>
      <c r="I12">
        <v>1</v>
      </c>
      <c r="J12" t="s">
        <v>35</v>
      </c>
      <c r="K12">
        <v>84</v>
      </c>
      <c r="L12">
        <v>4</v>
      </c>
      <c r="M12">
        <v>1</v>
      </c>
      <c r="N12" t="s">
        <v>39</v>
      </c>
      <c r="O12">
        <v>2</v>
      </c>
      <c r="P12" t="s">
        <v>37</v>
      </c>
      <c r="Q12" s="4">
        <v>2426</v>
      </c>
      <c r="R12">
        <v>16479</v>
      </c>
      <c r="S12">
        <v>0</v>
      </c>
      <c r="T12" t="s">
        <v>32</v>
      </c>
      <c r="U12">
        <v>13</v>
      </c>
      <c r="V12">
        <v>3</v>
      </c>
      <c r="W12">
        <v>3</v>
      </c>
      <c r="X12">
        <v>1</v>
      </c>
      <c r="Y12">
        <v>6</v>
      </c>
      <c r="Z12">
        <v>5</v>
      </c>
      <c r="AA12">
        <v>3</v>
      </c>
      <c r="AB12">
        <v>5</v>
      </c>
      <c r="AC12">
        <v>4</v>
      </c>
      <c r="AD12">
        <v>0</v>
      </c>
      <c r="AE12">
        <v>3</v>
      </c>
      <c r="AF12" s="5">
        <v>0.15</v>
      </c>
      <c r="AG12" s="5">
        <v>7.0000000000000007E-2</v>
      </c>
      <c r="AH12" s="6">
        <v>9.999999999999995E-3</v>
      </c>
      <c r="AI12">
        <v>485.20000000000005</v>
      </c>
      <c r="AJ12">
        <v>1678</v>
      </c>
    </row>
    <row r="13" spans="1:36" x14ac:dyDescent="0.35">
      <c r="A13">
        <v>29</v>
      </c>
      <c r="B13" t="s">
        <v>32</v>
      </c>
      <c r="C13" t="s">
        <v>26</v>
      </c>
      <c r="D13">
        <v>153</v>
      </c>
      <c r="E13" t="s">
        <v>34</v>
      </c>
      <c r="F13">
        <v>15</v>
      </c>
      <c r="G13">
        <v>2</v>
      </c>
      <c r="H13" t="s">
        <v>28</v>
      </c>
      <c r="I13">
        <v>4</v>
      </c>
      <c r="J13" t="s">
        <v>29</v>
      </c>
      <c r="K13">
        <v>49</v>
      </c>
      <c r="L13">
        <v>2</v>
      </c>
      <c r="M13">
        <v>2</v>
      </c>
      <c r="N13" t="s">
        <v>39</v>
      </c>
      <c r="O13">
        <v>3</v>
      </c>
      <c r="P13" t="s">
        <v>31</v>
      </c>
      <c r="Q13" s="4">
        <v>4193</v>
      </c>
      <c r="R13">
        <v>12682</v>
      </c>
      <c r="S13">
        <v>0</v>
      </c>
      <c r="T13" t="s">
        <v>25</v>
      </c>
      <c r="U13">
        <v>12</v>
      </c>
      <c r="V13">
        <v>3</v>
      </c>
      <c r="W13">
        <v>4</v>
      </c>
      <c r="X13">
        <v>0</v>
      </c>
      <c r="Y13">
        <v>10</v>
      </c>
      <c r="Z13">
        <v>3</v>
      </c>
      <c r="AA13">
        <v>3</v>
      </c>
      <c r="AB13">
        <v>9</v>
      </c>
      <c r="AC13">
        <v>5</v>
      </c>
      <c r="AD13">
        <v>0</v>
      </c>
      <c r="AE13">
        <v>8</v>
      </c>
      <c r="AF13" s="5">
        <v>0.15</v>
      </c>
      <c r="AG13" s="5">
        <v>0.11</v>
      </c>
      <c r="AH13" s="6">
        <v>6.0000000000000012E-2</v>
      </c>
      <c r="AI13">
        <v>838.6</v>
      </c>
      <c r="AJ13">
        <v>3050</v>
      </c>
    </row>
    <row r="14" spans="1:36" x14ac:dyDescent="0.35">
      <c r="A14">
        <v>31</v>
      </c>
      <c r="B14" t="s">
        <v>32</v>
      </c>
      <c r="C14" t="s">
        <v>26</v>
      </c>
      <c r="D14">
        <v>670</v>
      </c>
      <c r="E14" t="s">
        <v>34</v>
      </c>
      <c r="F14">
        <v>26</v>
      </c>
      <c r="G14">
        <v>1</v>
      </c>
      <c r="H14" t="s">
        <v>28</v>
      </c>
      <c r="I14">
        <v>1</v>
      </c>
      <c r="J14" t="s">
        <v>35</v>
      </c>
      <c r="K14">
        <v>31</v>
      </c>
      <c r="L14">
        <v>3</v>
      </c>
      <c r="M14">
        <v>1</v>
      </c>
      <c r="N14" t="s">
        <v>36</v>
      </c>
      <c r="O14">
        <v>3</v>
      </c>
      <c r="P14" t="s">
        <v>41</v>
      </c>
      <c r="Q14" s="4">
        <v>2911</v>
      </c>
      <c r="R14">
        <v>15170</v>
      </c>
      <c r="S14">
        <v>1</v>
      </c>
      <c r="T14" t="s">
        <v>32</v>
      </c>
      <c r="U14">
        <v>17</v>
      </c>
      <c r="V14">
        <v>3</v>
      </c>
      <c r="W14">
        <v>4</v>
      </c>
      <c r="X14">
        <v>1</v>
      </c>
      <c r="Y14">
        <v>5</v>
      </c>
      <c r="Z14">
        <v>1</v>
      </c>
      <c r="AA14">
        <v>2</v>
      </c>
      <c r="AB14">
        <v>5</v>
      </c>
      <c r="AC14">
        <v>2</v>
      </c>
      <c r="AD14">
        <v>4</v>
      </c>
      <c r="AE14">
        <v>3</v>
      </c>
      <c r="AF14" s="5">
        <v>0.08</v>
      </c>
      <c r="AG14" s="5">
        <v>0.08</v>
      </c>
      <c r="AH14" s="6">
        <v>-0.03</v>
      </c>
      <c r="AI14">
        <v>582.20000000000005</v>
      </c>
      <c r="AJ14">
        <v>3544</v>
      </c>
    </row>
    <row r="15" spans="1:36" x14ac:dyDescent="0.35">
      <c r="A15">
        <v>34</v>
      </c>
      <c r="B15" t="s">
        <v>32</v>
      </c>
      <c r="C15" t="s">
        <v>26</v>
      </c>
      <c r="D15">
        <v>1346</v>
      </c>
      <c r="E15" t="s">
        <v>34</v>
      </c>
      <c r="F15">
        <v>19</v>
      </c>
      <c r="G15">
        <v>2</v>
      </c>
      <c r="H15" t="s">
        <v>40</v>
      </c>
      <c r="I15">
        <v>2</v>
      </c>
      <c r="J15" t="s">
        <v>35</v>
      </c>
      <c r="K15">
        <v>93</v>
      </c>
      <c r="L15">
        <v>3</v>
      </c>
      <c r="M15">
        <v>1</v>
      </c>
      <c r="N15" t="s">
        <v>39</v>
      </c>
      <c r="O15">
        <v>4</v>
      </c>
      <c r="P15" t="s">
        <v>41</v>
      </c>
      <c r="Q15" s="4">
        <v>2661</v>
      </c>
      <c r="R15">
        <v>8758</v>
      </c>
      <c r="S15">
        <v>0</v>
      </c>
      <c r="T15" t="s">
        <v>32</v>
      </c>
      <c r="U15">
        <v>11</v>
      </c>
      <c r="V15">
        <v>3</v>
      </c>
      <c r="W15">
        <v>3</v>
      </c>
      <c r="X15">
        <v>1</v>
      </c>
      <c r="Y15">
        <v>3</v>
      </c>
      <c r="Z15">
        <v>2</v>
      </c>
      <c r="AA15">
        <v>3</v>
      </c>
      <c r="AB15">
        <v>2</v>
      </c>
      <c r="AC15">
        <v>2</v>
      </c>
      <c r="AD15">
        <v>1</v>
      </c>
      <c r="AE15">
        <v>2</v>
      </c>
      <c r="AF15" s="5">
        <v>0.14000000000000001</v>
      </c>
      <c r="AG15" s="5">
        <v>0.11</v>
      </c>
      <c r="AH15" s="6">
        <v>0.03</v>
      </c>
      <c r="AI15">
        <v>532.20000000000005</v>
      </c>
      <c r="AJ15">
        <v>2408</v>
      </c>
    </row>
    <row r="16" spans="1:36" x14ac:dyDescent="0.35">
      <c r="A16">
        <v>28</v>
      </c>
      <c r="B16" t="s">
        <v>25</v>
      </c>
      <c r="C16" t="s">
        <v>26</v>
      </c>
      <c r="D16">
        <v>103</v>
      </c>
      <c r="E16" t="s">
        <v>34</v>
      </c>
      <c r="F16">
        <v>24</v>
      </c>
      <c r="G16">
        <v>3</v>
      </c>
      <c r="H16" t="s">
        <v>28</v>
      </c>
      <c r="I16">
        <v>3</v>
      </c>
      <c r="J16" t="s">
        <v>35</v>
      </c>
      <c r="K16">
        <v>50</v>
      </c>
      <c r="L16">
        <v>2</v>
      </c>
      <c r="M16">
        <v>1</v>
      </c>
      <c r="N16" t="s">
        <v>39</v>
      </c>
      <c r="O16">
        <v>3</v>
      </c>
      <c r="P16" t="s">
        <v>31</v>
      </c>
      <c r="Q16" s="4">
        <v>2028</v>
      </c>
      <c r="R16">
        <v>12947</v>
      </c>
      <c r="S16">
        <v>5</v>
      </c>
      <c r="T16" t="s">
        <v>25</v>
      </c>
      <c r="U16">
        <v>14</v>
      </c>
      <c r="V16">
        <v>3</v>
      </c>
      <c r="W16">
        <v>2</v>
      </c>
      <c r="X16">
        <v>0</v>
      </c>
      <c r="Y16">
        <v>6</v>
      </c>
      <c r="Z16">
        <v>4</v>
      </c>
      <c r="AA16">
        <v>3</v>
      </c>
      <c r="AB16">
        <v>4</v>
      </c>
      <c r="AC16">
        <v>2</v>
      </c>
      <c r="AD16">
        <v>0</v>
      </c>
      <c r="AE16">
        <v>3</v>
      </c>
      <c r="AF16" s="5">
        <v>0.1</v>
      </c>
      <c r="AG16" s="5">
        <v>7.0000000000000007E-2</v>
      </c>
      <c r="AH16" s="6">
        <v>0</v>
      </c>
      <c r="AI16">
        <v>405.6</v>
      </c>
      <c r="AJ16">
        <v>4555</v>
      </c>
    </row>
    <row r="17" spans="1:36" x14ac:dyDescent="0.35">
      <c r="A17">
        <v>29</v>
      </c>
      <c r="B17" t="s">
        <v>32</v>
      </c>
      <c r="C17" t="s">
        <v>26</v>
      </c>
      <c r="D17">
        <v>1389</v>
      </c>
      <c r="E17" t="s">
        <v>34</v>
      </c>
      <c r="F17">
        <v>21</v>
      </c>
      <c r="G17">
        <v>4</v>
      </c>
      <c r="H17" t="s">
        <v>28</v>
      </c>
      <c r="I17">
        <v>2</v>
      </c>
      <c r="J17" t="s">
        <v>29</v>
      </c>
      <c r="K17">
        <v>51</v>
      </c>
      <c r="L17">
        <v>4</v>
      </c>
      <c r="M17">
        <v>3</v>
      </c>
      <c r="N17" t="s">
        <v>42</v>
      </c>
      <c r="O17">
        <v>1</v>
      </c>
      <c r="P17" t="s">
        <v>41</v>
      </c>
      <c r="Q17" s="4">
        <v>9980</v>
      </c>
      <c r="R17">
        <v>10195</v>
      </c>
      <c r="S17">
        <v>1</v>
      </c>
      <c r="T17" t="s">
        <v>32</v>
      </c>
      <c r="U17">
        <v>11</v>
      </c>
      <c r="V17">
        <v>3</v>
      </c>
      <c r="W17">
        <v>3</v>
      </c>
      <c r="X17">
        <v>1</v>
      </c>
      <c r="Y17">
        <v>10</v>
      </c>
      <c r="Z17">
        <v>1</v>
      </c>
      <c r="AA17">
        <v>3</v>
      </c>
      <c r="AB17">
        <v>10</v>
      </c>
      <c r="AC17">
        <v>9</v>
      </c>
      <c r="AD17">
        <v>8</v>
      </c>
      <c r="AE17">
        <v>8</v>
      </c>
      <c r="AF17" s="5">
        <v>0.13</v>
      </c>
      <c r="AG17" s="5">
        <v>0.08</v>
      </c>
      <c r="AH17" s="6">
        <v>0.05</v>
      </c>
      <c r="AI17">
        <v>1996</v>
      </c>
      <c r="AJ17">
        <v>3918</v>
      </c>
    </row>
    <row r="18" spans="1:36" x14ac:dyDescent="0.35">
      <c r="A18">
        <v>32</v>
      </c>
      <c r="B18" t="s">
        <v>32</v>
      </c>
      <c r="C18" t="s">
        <v>26</v>
      </c>
      <c r="D18">
        <v>334</v>
      </c>
      <c r="E18" t="s">
        <v>34</v>
      </c>
      <c r="F18">
        <v>5</v>
      </c>
      <c r="G18">
        <v>2</v>
      </c>
      <c r="H18" t="s">
        <v>28</v>
      </c>
      <c r="I18">
        <v>1</v>
      </c>
      <c r="J18" t="s">
        <v>35</v>
      </c>
      <c r="K18">
        <v>80</v>
      </c>
      <c r="L18">
        <v>4</v>
      </c>
      <c r="M18">
        <v>1</v>
      </c>
      <c r="N18" t="s">
        <v>36</v>
      </c>
      <c r="O18">
        <v>2</v>
      </c>
      <c r="P18" t="s">
        <v>41</v>
      </c>
      <c r="Q18" s="4">
        <v>3298</v>
      </c>
      <c r="R18">
        <v>15053</v>
      </c>
      <c r="S18">
        <v>0</v>
      </c>
      <c r="T18" t="s">
        <v>25</v>
      </c>
      <c r="U18">
        <v>12</v>
      </c>
      <c r="V18">
        <v>3</v>
      </c>
      <c r="W18">
        <v>4</v>
      </c>
      <c r="X18">
        <v>2</v>
      </c>
      <c r="Y18">
        <v>7</v>
      </c>
      <c r="Z18">
        <v>5</v>
      </c>
      <c r="AA18">
        <v>2</v>
      </c>
      <c r="AB18">
        <v>6</v>
      </c>
      <c r="AC18">
        <v>2</v>
      </c>
      <c r="AD18">
        <v>0</v>
      </c>
      <c r="AE18">
        <v>5</v>
      </c>
      <c r="AF18" s="5">
        <v>0.1</v>
      </c>
      <c r="AG18" s="5">
        <v>0.08</v>
      </c>
      <c r="AH18" s="6">
        <v>0.03</v>
      </c>
      <c r="AI18">
        <v>659.6</v>
      </c>
      <c r="AJ18">
        <v>1308</v>
      </c>
    </row>
    <row r="19" spans="1:36" x14ac:dyDescent="0.35">
      <c r="A19">
        <v>22</v>
      </c>
      <c r="B19" t="s">
        <v>32</v>
      </c>
      <c r="C19" t="s">
        <v>44</v>
      </c>
      <c r="D19">
        <v>1123</v>
      </c>
      <c r="E19" t="s">
        <v>34</v>
      </c>
      <c r="F19">
        <v>16</v>
      </c>
      <c r="G19">
        <v>2</v>
      </c>
      <c r="H19" t="s">
        <v>40</v>
      </c>
      <c r="I19">
        <v>4</v>
      </c>
      <c r="J19" t="s">
        <v>35</v>
      </c>
      <c r="K19">
        <v>96</v>
      </c>
      <c r="L19">
        <v>4</v>
      </c>
      <c r="M19">
        <v>1</v>
      </c>
      <c r="N19" t="s">
        <v>39</v>
      </c>
      <c r="O19">
        <v>4</v>
      </c>
      <c r="P19" t="s">
        <v>41</v>
      </c>
      <c r="Q19" s="4">
        <v>2935</v>
      </c>
      <c r="R19">
        <v>7324</v>
      </c>
      <c r="S19">
        <v>1</v>
      </c>
      <c r="T19" t="s">
        <v>25</v>
      </c>
      <c r="U19">
        <v>13</v>
      </c>
      <c r="V19">
        <v>3</v>
      </c>
      <c r="W19">
        <v>2</v>
      </c>
      <c r="X19">
        <v>2</v>
      </c>
      <c r="Y19">
        <v>1</v>
      </c>
      <c r="Z19">
        <v>2</v>
      </c>
      <c r="AA19">
        <v>2</v>
      </c>
      <c r="AB19">
        <v>1</v>
      </c>
      <c r="AC19">
        <v>0</v>
      </c>
      <c r="AD19">
        <v>0</v>
      </c>
      <c r="AE19">
        <v>0</v>
      </c>
      <c r="AF19" s="5">
        <v>0.15</v>
      </c>
      <c r="AG19" s="5">
        <v>0.1</v>
      </c>
      <c r="AH19" s="6">
        <v>0</v>
      </c>
      <c r="AI19">
        <v>587</v>
      </c>
      <c r="AJ19">
        <v>3439</v>
      </c>
    </row>
    <row r="20" spans="1:36" x14ac:dyDescent="0.35">
      <c r="A20">
        <v>53</v>
      </c>
      <c r="B20" t="s">
        <v>32</v>
      </c>
      <c r="C20" t="s">
        <v>26</v>
      </c>
      <c r="D20">
        <v>1219</v>
      </c>
      <c r="E20" t="s">
        <v>27</v>
      </c>
      <c r="F20">
        <v>2</v>
      </c>
      <c r="G20">
        <v>4</v>
      </c>
      <c r="H20" t="s">
        <v>28</v>
      </c>
      <c r="I20">
        <v>1</v>
      </c>
      <c r="J20" t="s">
        <v>29</v>
      </c>
      <c r="K20">
        <v>78</v>
      </c>
      <c r="L20">
        <v>2</v>
      </c>
      <c r="M20">
        <v>4</v>
      </c>
      <c r="N20" t="s">
        <v>62</v>
      </c>
      <c r="O20">
        <v>4</v>
      </c>
      <c r="P20" t="s">
        <v>37</v>
      </c>
      <c r="Q20" s="4">
        <v>15427</v>
      </c>
      <c r="R20">
        <v>22021</v>
      </c>
      <c r="S20">
        <v>2</v>
      </c>
      <c r="T20" t="s">
        <v>32</v>
      </c>
      <c r="U20">
        <v>16</v>
      </c>
      <c r="V20">
        <v>3</v>
      </c>
      <c r="W20">
        <v>3</v>
      </c>
      <c r="X20">
        <v>0</v>
      </c>
      <c r="Y20">
        <v>31</v>
      </c>
      <c r="Z20">
        <v>3</v>
      </c>
      <c r="AA20">
        <v>3</v>
      </c>
      <c r="AB20">
        <v>25</v>
      </c>
      <c r="AC20">
        <v>8</v>
      </c>
      <c r="AD20">
        <v>3</v>
      </c>
      <c r="AE20">
        <v>7</v>
      </c>
      <c r="AF20" s="5">
        <v>0.1</v>
      </c>
      <c r="AG20" s="5">
        <v>0.1</v>
      </c>
      <c r="AH20" s="6">
        <v>9.999999999999995E-3</v>
      </c>
      <c r="AI20">
        <v>3085.4</v>
      </c>
      <c r="AJ20">
        <v>2796</v>
      </c>
    </row>
    <row r="21" spans="1:36" x14ac:dyDescent="0.35">
      <c r="A21">
        <v>38</v>
      </c>
      <c r="B21" t="s">
        <v>32</v>
      </c>
      <c r="C21" t="s">
        <v>26</v>
      </c>
      <c r="D21">
        <v>371</v>
      </c>
      <c r="E21" t="s">
        <v>34</v>
      </c>
      <c r="F21">
        <v>2</v>
      </c>
      <c r="G21">
        <v>3</v>
      </c>
      <c r="H21" t="s">
        <v>28</v>
      </c>
      <c r="I21">
        <v>4</v>
      </c>
      <c r="J21" t="s">
        <v>35</v>
      </c>
      <c r="K21">
        <v>45</v>
      </c>
      <c r="L21">
        <v>3</v>
      </c>
      <c r="M21">
        <v>1</v>
      </c>
      <c r="N21" t="s">
        <v>36</v>
      </c>
      <c r="O21">
        <v>4</v>
      </c>
      <c r="P21" t="s">
        <v>31</v>
      </c>
      <c r="Q21" s="4">
        <v>3944</v>
      </c>
      <c r="R21">
        <v>4306</v>
      </c>
      <c r="S21">
        <v>5</v>
      </c>
      <c r="T21" t="s">
        <v>25</v>
      </c>
      <c r="U21">
        <v>11</v>
      </c>
      <c r="V21">
        <v>3</v>
      </c>
      <c r="W21">
        <v>3</v>
      </c>
      <c r="X21">
        <v>0</v>
      </c>
      <c r="Y21">
        <v>6</v>
      </c>
      <c r="Z21">
        <v>3</v>
      </c>
      <c r="AA21">
        <v>3</v>
      </c>
      <c r="AB21">
        <v>3</v>
      </c>
      <c r="AC21">
        <v>2</v>
      </c>
      <c r="AD21">
        <v>1</v>
      </c>
      <c r="AE21">
        <v>2</v>
      </c>
      <c r="AF21" s="5">
        <v>0.15</v>
      </c>
      <c r="AG21" s="5">
        <v>0.11</v>
      </c>
      <c r="AH21" s="6">
        <v>5.0000000000000017E-2</v>
      </c>
      <c r="AI21">
        <v>788.80000000000007</v>
      </c>
      <c r="AJ21">
        <v>4230</v>
      </c>
    </row>
    <row r="22" spans="1:36" x14ac:dyDescent="0.35">
      <c r="A22">
        <v>24</v>
      </c>
      <c r="B22" t="s">
        <v>32</v>
      </c>
      <c r="C22" t="s">
        <v>44</v>
      </c>
      <c r="D22">
        <v>673</v>
      </c>
      <c r="E22" t="s">
        <v>34</v>
      </c>
      <c r="F22">
        <v>11</v>
      </c>
      <c r="G22">
        <v>2</v>
      </c>
      <c r="H22" t="s">
        <v>38</v>
      </c>
      <c r="I22">
        <v>1</v>
      </c>
      <c r="J22" t="s">
        <v>29</v>
      </c>
      <c r="K22">
        <v>96</v>
      </c>
      <c r="L22">
        <v>4</v>
      </c>
      <c r="M22">
        <v>2</v>
      </c>
      <c r="N22" t="s">
        <v>42</v>
      </c>
      <c r="O22">
        <v>3</v>
      </c>
      <c r="P22" t="s">
        <v>41</v>
      </c>
      <c r="Q22" s="4">
        <v>4011</v>
      </c>
      <c r="R22">
        <v>8232</v>
      </c>
      <c r="S22">
        <v>0</v>
      </c>
      <c r="T22" t="s">
        <v>32</v>
      </c>
      <c r="U22">
        <v>18</v>
      </c>
      <c r="V22">
        <v>3</v>
      </c>
      <c r="W22">
        <v>4</v>
      </c>
      <c r="X22">
        <v>1</v>
      </c>
      <c r="Y22">
        <v>5</v>
      </c>
      <c r="Z22">
        <v>5</v>
      </c>
      <c r="AA22">
        <v>2</v>
      </c>
      <c r="AB22">
        <v>4</v>
      </c>
      <c r="AC22">
        <v>2</v>
      </c>
      <c r="AD22">
        <v>1</v>
      </c>
      <c r="AE22">
        <v>3</v>
      </c>
      <c r="AF22" s="5">
        <v>0.13</v>
      </c>
      <c r="AG22" s="5">
        <v>7.0000000000000007E-2</v>
      </c>
      <c r="AH22" s="6">
        <v>9.999999999999995E-3</v>
      </c>
      <c r="AI22">
        <v>802.2</v>
      </c>
      <c r="AJ22">
        <v>2306</v>
      </c>
    </row>
    <row r="23" spans="1:36" x14ac:dyDescent="0.35">
      <c r="A23">
        <v>36</v>
      </c>
      <c r="B23" t="s">
        <v>25</v>
      </c>
      <c r="C23" t="s">
        <v>26</v>
      </c>
      <c r="D23">
        <v>1218</v>
      </c>
      <c r="E23" t="s">
        <v>27</v>
      </c>
      <c r="F23">
        <v>9</v>
      </c>
      <c r="G23">
        <v>4</v>
      </c>
      <c r="H23" t="s">
        <v>28</v>
      </c>
      <c r="I23">
        <v>3</v>
      </c>
      <c r="J23" t="s">
        <v>35</v>
      </c>
      <c r="K23">
        <v>82</v>
      </c>
      <c r="L23">
        <v>2</v>
      </c>
      <c r="M23">
        <v>1</v>
      </c>
      <c r="N23" t="s">
        <v>46</v>
      </c>
      <c r="O23">
        <v>1</v>
      </c>
      <c r="P23" t="s">
        <v>31</v>
      </c>
      <c r="Q23" s="4">
        <v>3407</v>
      </c>
      <c r="R23">
        <v>6986</v>
      </c>
      <c r="S23">
        <v>7</v>
      </c>
      <c r="T23" t="s">
        <v>32</v>
      </c>
      <c r="U23">
        <v>23</v>
      </c>
      <c r="V23">
        <v>4</v>
      </c>
      <c r="W23">
        <v>2</v>
      </c>
      <c r="X23">
        <v>0</v>
      </c>
      <c r="Y23">
        <v>10</v>
      </c>
      <c r="Z23">
        <v>4</v>
      </c>
      <c r="AA23">
        <v>3</v>
      </c>
      <c r="AB23">
        <v>5</v>
      </c>
      <c r="AC23">
        <v>3</v>
      </c>
      <c r="AD23">
        <v>0</v>
      </c>
      <c r="AE23">
        <v>3</v>
      </c>
      <c r="AF23" s="5">
        <v>0.12</v>
      </c>
      <c r="AG23" s="5">
        <v>7.0000000000000007E-2</v>
      </c>
      <c r="AH23" s="6">
        <v>0.03</v>
      </c>
      <c r="AI23">
        <v>681.40000000000009</v>
      </c>
      <c r="AJ23">
        <v>2032</v>
      </c>
    </row>
    <row r="24" spans="1:36" x14ac:dyDescent="0.35">
      <c r="A24">
        <v>34</v>
      </c>
      <c r="B24" t="s">
        <v>32</v>
      </c>
      <c r="C24" t="s">
        <v>26</v>
      </c>
      <c r="D24">
        <v>419</v>
      </c>
      <c r="E24" t="s">
        <v>34</v>
      </c>
      <c r="F24">
        <v>7</v>
      </c>
      <c r="G24">
        <v>4</v>
      </c>
      <c r="H24" t="s">
        <v>28</v>
      </c>
      <c r="I24">
        <v>1</v>
      </c>
      <c r="J24" t="s">
        <v>29</v>
      </c>
      <c r="K24">
        <v>53</v>
      </c>
      <c r="L24">
        <v>3</v>
      </c>
      <c r="M24">
        <v>3</v>
      </c>
      <c r="N24" t="s">
        <v>63</v>
      </c>
      <c r="O24">
        <v>2</v>
      </c>
      <c r="P24" t="s">
        <v>31</v>
      </c>
      <c r="Q24" s="4">
        <v>11994</v>
      </c>
      <c r="R24">
        <v>21293</v>
      </c>
      <c r="S24">
        <v>0</v>
      </c>
      <c r="T24" t="s">
        <v>32</v>
      </c>
      <c r="U24">
        <v>11</v>
      </c>
      <c r="V24">
        <v>3</v>
      </c>
      <c r="W24">
        <v>3</v>
      </c>
      <c r="X24">
        <v>0</v>
      </c>
      <c r="Y24">
        <v>13</v>
      </c>
      <c r="Z24">
        <v>4</v>
      </c>
      <c r="AA24">
        <v>3</v>
      </c>
      <c r="AB24">
        <v>12</v>
      </c>
      <c r="AC24">
        <v>6</v>
      </c>
      <c r="AD24">
        <v>2</v>
      </c>
      <c r="AE24">
        <v>11</v>
      </c>
      <c r="AF24" s="5">
        <v>0.15</v>
      </c>
      <c r="AG24" s="5">
        <v>0.11</v>
      </c>
      <c r="AH24" s="6">
        <v>3.9999999999999994E-2</v>
      </c>
      <c r="AI24">
        <v>2398.8000000000002</v>
      </c>
      <c r="AJ24">
        <v>2540</v>
      </c>
    </row>
    <row r="25" spans="1:36" x14ac:dyDescent="0.35">
      <c r="A25">
        <v>21</v>
      </c>
      <c r="B25" t="s">
        <v>32</v>
      </c>
      <c r="C25" t="s">
        <v>26</v>
      </c>
      <c r="D25">
        <v>391</v>
      </c>
      <c r="E25" t="s">
        <v>34</v>
      </c>
      <c r="F25">
        <v>15</v>
      </c>
      <c r="G25">
        <v>2</v>
      </c>
      <c r="H25" t="s">
        <v>28</v>
      </c>
      <c r="I25">
        <v>3</v>
      </c>
      <c r="J25" t="s">
        <v>35</v>
      </c>
      <c r="K25">
        <v>96</v>
      </c>
      <c r="L25">
        <v>3</v>
      </c>
      <c r="M25">
        <v>1</v>
      </c>
      <c r="N25" t="s">
        <v>36</v>
      </c>
      <c r="O25">
        <v>4</v>
      </c>
      <c r="P25" t="s">
        <v>31</v>
      </c>
      <c r="Q25" s="4">
        <v>1232</v>
      </c>
      <c r="R25">
        <v>19281</v>
      </c>
      <c r="S25">
        <v>1</v>
      </c>
      <c r="T25" t="s">
        <v>32</v>
      </c>
      <c r="U25">
        <v>14</v>
      </c>
      <c r="V25">
        <v>3</v>
      </c>
      <c r="W25">
        <v>4</v>
      </c>
      <c r="X25">
        <v>0</v>
      </c>
      <c r="Y25">
        <v>0</v>
      </c>
      <c r="Z25">
        <v>6</v>
      </c>
      <c r="AA25">
        <v>3</v>
      </c>
      <c r="AB25">
        <v>0</v>
      </c>
      <c r="AC25">
        <v>0</v>
      </c>
      <c r="AD25">
        <v>0</v>
      </c>
      <c r="AE25">
        <v>0</v>
      </c>
      <c r="AF25" s="5">
        <v>0.14000000000000001</v>
      </c>
      <c r="AG25" s="5">
        <v>0.1</v>
      </c>
      <c r="AH25" s="6">
        <v>1.999999999999999E-2</v>
      </c>
      <c r="AI25">
        <v>246.4</v>
      </c>
      <c r="AJ25">
        <v>687</v>
      </c>
    </row>
    <row r="26" spans="1:36" x14ac:dyDescent="0.35">
      <c r="A26">
        <v>34</v>
      </c>
      <c r="B26" t="s">
        <v>25</v>
      </c>
      <c r="C26" t="s">
        <v>26</v>
      </c>
      <c r="D26">
        <v>699</v>
      </c>
      <c r="E26" t="s">
        <v>34</v>
      </c>
      <c r="F26">
        <v>6</v>
      </c>
      <c r="G26">
        <v>1</v>
      </c>
      <c r="H26" t="s">
        <v>40</v>
      </c>
      <c r="I26">
        <v>2</v>
      </c>
      <c r="J26" t="s">
        <v>35</v>
      </c>
      <c r="K26">
        <v>83</v>
      </c>
      <c r="L26">
        <v>3</v>
      </c>
      <c r="M26">
        <v>1</v>
      </c>
      <c r="N26" t="s">
        <v>36</v>
      </c>
      <c r="O26">
        <v>1</v>
      </c>
      <c r="P26" t="s">
        <v>31</v>
      </c>
      <c r="Q26" s="4">
        <v>2960</v>
      </c>
      <c r="R26">
        <v>17102</v>
      </c>
      <c r="S26">
        <v>2</v>
      </c>
      <c r="T26" t="s">
        <v>32</v>
      </c>
      <c r="U26">
        <v>11</v>
      </c>
      <c r="V26">
        <v>3</v>
      </c>
      <c r="W26">
        <v>3</v>
      </c>
      <c r="X26">
        <v>0</v>
      </c>
      <c r="Y26">
        <v>8</v>
      </c>
      <c r="Z26">
        <v>2</v>
      </c>
      <c r="AA26">
        <v>3</v>
      </c>
      <c r="AB26">
        <v>4</v>
      </c>
      <c r="AC26">
        <v>2</v>
      </c>
      <c r="AD26">
        <v>1</v>
      </c>
      <c r="AE26">
        <v>3</v>
      </c>
      <c r="AF26" s="5">
        <v>0.15</v>
      </c>
      <c r="AG26" s="5">
        <v>0.11</v>
      </c>
      <c r="AH26" s="6">
        <v>-9.999999999999995E-3</v>
      </c>
      <c r="AI26">
        <v>592</v>
      </c>
      <c r="AJ26">
        <v>2876</v>
      </c>
    </row>
    <row r="27" spans="1:36" x14ac:dyDescent="0.35">
      <c r="A27">
        <v>53</v>
      </c>
      <c r="B27" t="s">
        <v>32</v>
      </c>
      <c r="C27" t="s">
        <v>26</v>
      </c>
      <c r="D27">
        <v>1282</v>
      </c>
      <c r="E27" t="s">
        <v>34</v>
      </c>
      <c r="F27">
        <v>5</v>
      </c>
      <c r="G27">
        <v>3</v>
      </c>
      <c r="H27" t="s">
        <v>38</v>
      </c>
      <c r="I27">
        <v>3</v>
      </c>
      <c r="J27" t="s">
        <v>29</v>
      </c>
      <c r="K27">
        <v>58</v>
      </c>
      <c r="L27">
        <v>3</v>
      </c>
      <c r="M27">
        <v>5</v>
      </c>
      <c r="N27" t="s">
        <v>62</v>
      </c>
      <c r="O27">
        <v>3</v>
      </c>
      <c r="P27" t="s">
        <v>41</v>
      </c>
      <c r="Q27" s="4">
        <v>19094</v>
      </c>
      <c r="R27">
        <v>10735</v>
      </c>
      <c r="S27">
        <v>4</v>
      </c>
      <c r="T27" t="s">
        <v>32</v>
      </c>
      <c r="U27">
        <v>11</v>
      </c>
      <c r="V27">
        <v>3</v>
      </c>
      <c r="W27">
        <v>4</v>
      </c>
      <c r="X27">
        <v>1</v>
      </c>
      <c r="Y27">
        <v>26</v>
      </c>
      <c r="Z27">
        <v>3</v>
      </c>
      <c r="AA27">
        <v>2</v>
      </c>
      <c r="AB27">
        <v>14</v>
      </c>
      <c r="AC27">
        <v>13</v>
      </c>
      <c r="AD27">
        <v>4</v>
      </c>
      <c r="AE27">
        <v>8</v>
      </c>
      <c r="AF27" s="5">
        <v>0.14000000000000001</v>
      </c>
      <c r="AG27" s="5">
        <v>0.08</v>
      </c>
      <c r="AH27" s="6">
        <v>9.999999999999995E-3</v>
      </c>
      <c r="AI27">
        <v>3818.8</v>
      </c>
      <c r="AJ27">
        <v>3192</v>
      </c>
    </row>
    <row r="28" spans="1:36" x14ac:dyDescent="0.35">
      <c r="A28">
        <v>32</v>
      </c>
      <c r="B28" t="s">
        <v>25</v>
      </c>
      <c r="C28" t="s">
        <v>33</v>
      </c>
      <c r="D28">
        <v>1125</v>
      </c>
      <c r="E28" t="s">
        <v>34</v>
      </c>
      <c r="F28">
        <v>16</v>
      </c>
      <c r="G28">
        <v>1</v>
      </c>
      <c r="H28" t="s">
        <v>28</v>
      </c>
      <c r="I28">
        <v>2</v>
      </c>
      <c r="J28" t="s">
        <v>29</v>
      </c>
      <c r="K28">
        <v>72</v>
      </c>
      <c r="L28">
        <v>1</v>
      </c>
      <c r="M28">
        <v>1</v>
      </c>
      <c r="N28" t="s">
        <v>36</v>
      </c>
      <c r="O28">
        <v>1</v>
      </c>
      <c r="P28" t="s">
        <v>31</v>
      </c>
      <c r="Q28" s="4">
        <v>3919</v>
      </c>
      <c r="R28">
        <v>4681</v>
      </c>
      <c r="S28">
        <v>1</v>
      </c>
      <c r="T28" t="s">
        <v>25</v>
      </c>
      <c r="U28">
        <v>22</v>
      </c>
      <c r="V28">
        <v>4</v>
      </c>
      <c r="W28">
        <v>2</v>
      </c>
      <c r="X28">
        <v>0</v>
      </c>
      <c r="Y28">
        <v>10</v>
      </c>
      <c r="Z28">
        <v>5</v>
      </c>
      <c r="AA28">
        <v>3</v>
      </c>
      <c r="AB28">
        <v>10</v>
      </c>
      <c r="AC28">
        <v>2</v>
      </c>
      <c r="AD28">
        <v>6</v>
      </c>
      <c r="AE28">
        <v>7</v>
      </c>
      <c r="AF28" s="5">
        <v>0.14000000000000001</v>
      </c>
      <c r="AG28" s="5">
        <v>0.1</v>
      </c>
      <c r="AH28" s="6">
        <v>0</v>
      </c>
      <c r="AI28">
        <v>783.80000000000007</v>
      </c>
      <c r="AJ28">
        <v>1532</v>
      </c>
    </row>
    <row r="29" spans="1:36" x14ac:dyDescent="0.35">
      <c r="A29">
        <v>42</v>
      </c>
      <c r="B29" t="s">
        <v>32</v>
      </c>
      <c r="C29" t="s">
        <v>26</v>
      </c>
      <c r="D29">
        <v>691</v>
      </c>
      <c r="E29" t="s">
        <v>27</v>
      </c>
      <c r="F29">
        <v>8</v>
      </c>
      <c r="G29">
        <v>4</v>
      </c>
      <c r="H29" t="s">
        <v>48</v>
      </c>
      <c r="I29">
        <v>3</v>
      </c>
      <c r="J29" t="s">
        <v>35</v>
      </c>
      <c r="K29">
        <v>48</v>
      </c>
      <c r="L29">
        <v>3</v>
      </c>
      <c r="M29">
        <v>2</v>
      </c>
      <c r="N29" t="s">
        <v>27</v>
      </c>
      <c r="O29">
        <v>2</v>
      </c>
      <c r="P29" t="s">
        <v>37</v>
      </c>
      <c r="Q29" s="4">
        <v>6825</v>
      </c>
      <c r="R29">
        <v>21173</v>
      </c>
      <c r="S29">
        <v>0</v>
      </c>
      <c r="T29" t="s">
        <v>32</v>
      </c>
      <c r="U29">
        <v>11</v>
      </c>
      <c r="V29">
        <v>3</v>
      </c>
      <c r="W29">
        <v>4</v>
      </c>
      <c r="X29">
        <v>1</v>
      </c>
      <c r="Y29">
        <v>10</v>
      </c>
      <c r="Z29">
        <v>2</v>
      </c>
      <c r="AA29">
        <v>3</v>
      </c>
      <c r="AB29">
        <v>9</v>
      </c>
      <c r="AC29">
        <v>7</v>
      </c>
      <c r="AD29">
        <v>4</v>
      </c>
      <c r="AE29">
        <v>2</v>
      </c>
      <c r="AF29" s="5">
        <v>0.08</v>
      </c>
      <c r="AG29" s="5">
        <v>0.09</v>
      </c>
      <c r="AH29" s="6">
        <v>6.9999999999999993E-2</v>
      </c>
      <c r="AI29">
        <v>1365</v>
      </c>
      <c r="AJ29">
        <v>3021</v>
      </c>
    </row>
    <row r="30" spans="1:36" x14ac:dyDescent="0.35">
      <c r="A30">
        <v>44</v>
      </c>
      <c r="B30" t="s">
        <v>32</v>
      </c>
      <c r="C30" t="s">
        <v>26</v>
      </c>
      <c r="D30">
        <v>477</v>
      </c>
      <c r="E30" t="s">
        <v>34</v>
      </c>
      <c r="F30">
        <v>7</v>
      </c>
      <c r="G30">
        <v>4</v>
      </c>
      <c r="H30" t="s">
        <v>40</v>
      </c>
      <c r="I30">
        <v>1</v>
      </c>
      <c r="J30" t="s">
        <v>29</v>
      </c>
      <c r="K30">
        <v>42</v>
      </c>
      <c r="L30">
        <v>2</v>
      </c>
      <c r="M30">
        <v>3</v>
      </c>
      <c r="N30" t="s">
        <v>43</v>
      </c>
      <c r="O30">
        <v>4</v>
      </c>
      <c r="P30" t="s">
        <v>37</v>
      </c>
      <c r="Q30" s="4">
        <v>10248</v>
      </c>
      <c r="R30">
        <v>2094</v>
      </c>
      <c r="S30">
        <v>3</v>
      </c>
      <c r="T30" t="s">
        <v>32</v>
      </c>
      <c r="U30">
        <v>14</v>
      </c>
      <c r="V30">
        <v>3</v>
      </c>
      <c r="W30">
        <v>4</v>
      </c>
      <c r="X30">
        <v>1</v>
      </c>
      <c r="Y30">
        <v>24</v>
      </c>
      <c r="Z30">
        <v>4</v>
      </c>
      <c r="AA30">
        <v>3</v>
      </c>
      <c r="AB30">
        <v>22</v>
      </c>
      <c r="AC30">
        <v>6</v>
      </c>
      <c r="AD30">
        <v>5</v>
      </c>
      <c r="AE30">
        <v>17</v>
      </c>
      <c r="AF30" s="5">
        <v>0.09</v>
      </c>
      <c r="AG30" s="5">
        <v>0.09</v>
      </c>
      <c r="AH30" s="6">
        <v>3.9999999999999994E-2</v>
      </c>
      <c r="AI30">
        <v>2049.6</v>
      </c>
      <c r="AJ30">
        <v>1642</v>
      </c>
    </row>
    <row r="31" spans="1:36" x14ac:dyDescent="0.35">
      <c r="A31">
        <v>46</v>
      </c>
      <c r="B31" t="s">
        <v>32</v>
      </c>
      <c r="C31" t="s">
        <v>26</v>
      </c>
      <c r="D31">
        <v>705</v>
      </c>
      <c r="E31" t="s">
        <v>27</v>
      </c>
      <c r="F31">
        <v>2</v>
      </c>
      <c r="G31">
        <v>4</v>
      </c>
      <c r="H31" t="s">
        <v>48</v>
      </c>
      <c r="I31">
        <v>2</v>
      </c>
      <c r="J31" t="s">
        <v>29</v>
      </c>
      <c r="K31">
        <v>83</v>
      </c>
      <c r="L31">
        <v>3</v>
      </c>
      <c r="M31">
        <v>5</v>
      </c>
      <c r="N31" t="s">
        <v>62</v>
      </c>
      <c r="O31">
        <v>1</v>
      </c>
      <c r="P31" t="s">
        <v>31</v>
      </c>
      <c r="Q31" s="4">
        <v>18947</v>
      </c>
      <c r="R31">
        <v>22822</v>
      </c>
      <c r="S31">
        <v>3</v>
      </c>
      <c r="T31" t="s">
        <v>32</v>
      </c>
      <c r="U31">
        <v>12</v>
      </c>
      <c r="V31">
        <v>3</v>
      </c>
      <c r="W31">
        <v>4</v>
      </c>
      <c r="X31">
        <v>0</v>
      </c>
      <c r="Y31">
        <v>22</v>
      </c>
      <c r="Z31">
        <v>2</v>
      </c>
      <c r="AA31">
        <v>2</v>
      </c>
      <c r="AB31">
        <v>2</v>
      </c>
      <c r="AC31">
        <v>2</v>
      </c>
      <c r="AD31">
        <v>2</v>
      </c>
      <c r="AE31">
        <v>1</v>
      </c>
      <c r="AF31" s="5">
        <v>0.14000000000000001</v>
      </c>
      <c r="AG31" s="5">
        <v>0.11</v>
      </c>
      <c r="AH31" s="6">
        <v>1.999999999999999E-2</v>
      </c>
      <c r="AI31">
        <v>3789.4</v>
      </c>
      <c r="AJ31">
        <v>4705</v>
      </c>
    </row>
    <row r="32" spans="1:36" x14ac:dyDescent="0.35">
      <c r="A32">
        <v>33</v>
      </c>
      <c r="B32" t="s">
        <v>32</v>
      </c>
      <c r="C32" t="s">
        <v>26</v>
      </c>
      <c r="D32">
        <v>924</v>
      </c>
      <c r="E32" t="s">
        <v>34</v>
      </c>
      <c r="F32">
        <v>2</v>
      </c>
      <c r="G32">
        <v>3</v>
      </c>
      <c r="H32" t="s">
        <v>40</v>
      </c>
      <c r="I32">
        <v>3</v>
      </c>
      <c r="J32" t="s">
        <v>35</v>
      </c>
      <c r="K32">
        <v>78</v>
      </c>
      <c r="L32">
        <v>3</v>
      </c>
      <c r="M32">
        <v>1</v>
      </c>
      <c r="N32" t="s">
        <v>39</v>
      </c>
      <c r="O32">
        <v>4</v>
      </c>
      <c r="P32" t="s">
        <v>31</v>
      </c>
      <c r="Q32" s="4">
        <v>2496</v>
      </c>
      <c r="R32">
        <v>6670</v>
      </c>
      <c r="S32">
        <v>4</v>
      </c>
      <c r="T32" t="s">
        <v>32</v>
      </c>
      <c r="U32">
        <v>11</v>
      </c>
      <c r="V32">
        <v>3</v>
      </c>
      <c r="W32">
        <v>4</v>
      </c>
      <c r="X32">
        <v>0</v>
      </c>
      <c r="Y32">
        <v>7</v>
      </c>
      <c r="Z32">
        <v>3</v>
      </c>
      <c r="AA32">
        <v>3</v>
      </c>
      <c r="AB32">
        <v>1</v>
      </c>
      <c r="AC32">
        <v>1</v>
      </c>
      <c r="AD32">
        <v>0</v>
      </c>
      <c r="AE32">
        <v>0</v>
      </c>
      <c r="AF32" s="5">
        <v>0.1</v>
      </c>
      <c r="AG32" s="5">
        <v>0.09</v>
      </c>
      <c r="AH32" s="6">
        <v>4.0000000000000008E-2</v>
      </c>
      <c r="AI32">
        <v>499.20000000000005</v>
      </c>
      <c r="AJ32">
        <v>1075</v>
      </c>
    </row>
    <row r="33" spans="1:36" x14ac:dyDescent="0.35">
      <c r="A33">
        <v>44</v>
      </c>
      <c r="B33" t="s">
        <v>32</v>
      </c>
      <c r="C33" t="s">
        <v>26</v>
      </c>
      <c r="D33">
        <v>1459</v>
      </c>
      <c r="E33" t="s">
        <v>34</v>
      </c>
      <c r="F33">
        <v>10</v>
      </c>
      <c r="G33">
        <v>4</v>
      </c>
      <c r="H33" t="s">
        <v>38</v>
      </c>
      <c r="I33">
        <v>4</v>
      </c>
      <c r="J33" t="s">
        <v>35</v>
      </c>
      <c r="K33">
        <v>41</v>
      </c>
      <c r="L33">
        <v>3</v>
      </c>
      <c r="M33">
        <v>2</v>
      </c>
      <c r="N33" t="s">
        <v>43</v>
      </c>
      <c r="O33">
        <v>4</v>
      </c>
      <c r="P33" t="s">
        <v>37</v>
      </c>
      <c r="Q33" s="4">
        <v>6465</v>
      </c>
      <c r="R33">
        <v>19121</v>
      </c>
      <c r="S33">
        <v>2</v>
      </c>
      <c r="T33" t="s">
        <v>25</v>
      </c>
      <c r="U33">
        <v>13</v>
      </c>
      <c r="V33">
        <v>3</v>
      </c>
      <c r="W33">
        <v>4</v>
      </c>
      <c r="X33">
        <v>0</v>
      </c>
      <c r="Y33">
        <v>9</v>
      </c>
      <c r="Z33">
        <v>5</v>
      </c>
      <c r="AA33">
        <v>4</v>
      </c>
      <c r="AB33">
        <v>4</v>
      </c>
      <c r="AC33">
        <v>2</v>
      </c>
      <c r="AD33">
        <v>1</v>
      </c>
      <c r="AE33">
        <v>3</v>
      </c>
      <c r="AF33" s="5">
        <v>0.13</v>
      </c>
      <c r="AG33" s="5">
        <v>7.0000000000000007E-2</v>
      </c>
      <c r="AH33" s="6">
        <v>6.0000000000000012E-2</v>
      </c>
      <c r="AI33">
        <v>1293</v>
      </c>
      <c r="AJ33">
        <v>2552</v>
      </c>
    </row>
    <row r="34" spans="1:36" x14ac:dyDescent="0.35">
      <c r="A34">
        <v>30</v>
      </c>
      <c r="B34" t="s">
        <v>32</v>
      </c>
      <c r="C34" t="s">
        <v>26</v>
      </c>
      <c r="D34">
        <v>125</v>
      </c>
      <c r="E34" t="s">
        <v>34</v>
      </c>
      <c r="F34">
        <v>9</v>
      </c>
      <c r="G34">
        <v>2</v>
      </c>
      <c r="H34" t="s">
        <v>40</v>
      </c>
      <c r="I34">
        <v>4</v>
      </c>
      <c r="J34" t="s">
        <v>35</v>
      </c>
      <c r="K34">
        <v>83</v>
      </c>
      <c r="L34">
        <v>2</v>
      </c>
      <c r="M34">
        <v>1</v>
      </c>
      <c r="N34" t="s">
        <v>39</v>
      </c>
      <c r="O34">
        <v>3</v>
      </c>
      <c r="P34" t="s">
        <v>31</v>
      </c>
      <c r="Q34" s="4">
        <v>2206</v>
      </c>
      <c r="R34">
        <v>16117</v>
      </c>
      <c r="S34">
        <v>1</v>
      </c>
      <c r="T34" t="s">
        <v>32</v>
      </c>
      <c r="U34">
        <v>13</v>
      </c>
      <c r="V34">
        <v>3</v>
      </c>
      <c r="W34">
        <v>1</v>
      </c>
      <c r="X34">
        <v>0</v>
      </c>
      <c r="Y34">
        <v>10</v>
      </c>
      <c r="Z34">
        <v>5</v>
      </c>
      <c r="AA34">
        <v>3</v>
      </c>
      <c r="AB34">
        <v>10</v>
      </c>
      <c r="AC34">
        <v>0</v>
      </c>
      <c r="AD34">
        <v>1</v>
      </c>
      <c r="AE34">
        <v>8</v>
      </c>
      <c r="AF34" s="5">
        <v>0.09</v>
      </c>
      <c r="AG34" s="5">
        <v>0.1</v>
      </c>
      <c r="AH34" s="6">
        <v>9.999999999999995E-3</v>
      </c>
      <c r="AI34">
        <v>441.20000000000005</v>
      </c>
      <c r="AJ34">
        <v>650</v>
      </c>
    </row>
    <row r="35" spans="1:36" x14ac:dyDescent="0.35">
      <c r="A35">
        <v>39</v>
      </c>
      <c r="B35" t="s">
        <v>25</v>
      </c>
      <c r="C35" t="s">
        <v>26</v>
      </c>
      <c r="D35">
        <v>895</v>
      </c>
      <c r="E35" t="s">
        <v>27</v>
      </c>
      <c r="F35">
        <v>5</v>
      </c>
      <c r="G35">
        <v>3</v>
      </c>
      <c r="H35" t="s">
        <v>49</v>
      </c>
      <c r="I35">
        <v>4</v>
      </c>
      <c r="J35" t="s">
        <v>35</v>
      </c>
      <c r="K35">
        <v>56</v>
      </c>
      <c r="L35">
        <v>3</v>
      </c>
      <c r="M35">
        <v>2</v>
      </c>
      <c r="N35" t="s">
        <v>46</v>
      </c>
      <c r="O35">
        <v>4</v>
      </c>
      <c r="P35" t="s">
        <v>37</v>
      </c>
      <c r="Q35" s="4">
        <v>2086</v>
      </c>
      <c r="R35">
        <v>3335</v>
      </c>
      <c r="S35">
        <v>3</v>
      </c>
      <c r="T35" t="s">
        <v>32</v>
      </c>
      <c r="U35">
        <v>14</v>
      </c>
      <c r="V35">
        <v>3</v>
      </c>
      <c r="W35">
        <v>3</v>
      </c>
      <c r="X35">
        <v>1</v>
      </c>
      <c r="Y35">
        <v>19</v>
      </c>
      <c r="Z35">
        <v>6</v>
      </c>
      <c r="AA35">
        <v>4</v>
      </c>
      <c r="AB35">
        <v>1</v>
      </c>
      <c r="AC35">
        <v>0</v>
      </c>
      <c r="AD35">
        <v>0</v>
      </c>
      <c r="AE35">
        <v>0</v>
      </c>
      <c r="AF35" s="5">
        <v>0.1</v>
      </c>
      <c r="AG35" s="5">
        <v>0.08</v>
      </c>
      <c r="AH35" s="6">
        <v>0.05</v>
      </c>
      <c r="AI35">
        <v>417.20000000000005</v>
      </c>
      <c r="AJ35">
        <v>2268</v>
      </c>
    </row>
    <row r="36" spans="1:36" x14ac:dyDescent="0.35">
      <c r="A36">
        <v>24</v>
      </c>
      <c r="B36" t="s">
        <v>25</v>
      </c>
      <c r="C36" t="s">
        <v>26</v>
      </c>
      <c r="D36">
        <v>813</v>
      </c>
      <c r="E36" t="s">
        <v>34</v>
      </c>
      <c r="F36">
        <v>1</v>
      </c>
      <c r="G36">
        <v>3</v>
      </c>
      <c r="H36" t="s">
        <v>40</v>
      </c>
      <c r="I36">
        <v>2</v>
      </c>
      <c r="J36" t="s">
        <v>35</v>
      </c>
      <c r="K36">
        <v>61</v>
      </c>
      <c r="L36">
        <v>3</v>
      </c>
      <c r="M36">
        <v>1</v>
      </c>
      <c r="N36" t="s">
        <v>36</v>
      </c>
      <c r="O36">
        <v>4</v>
      </c>
      <c r="P36" t="s">
        <v>37</v>
      </c>
      <c r="Q36" s="4">
        <v>2293</v>
      </c>
      <c r="R36">
        <v>3020</v>
      </c>
      <c r="S36">
        <v>2</v>
      </c>
      <c r="T36" t="s">
        <v>25</v>
      </c>
      <c r="U36">
        <v>16</v>
      </c>
      <c r="V36">
        <v>3</v>
      </c>
      <c r="W36">
        <v>1</v>
      </c>
      <c r="X36">
        <v>1</v>
      </c>
      <c r="Y36">
        <v>6</v>
      </c>
      <c r="Z36">
        <v>2</v>
      </c>
      <c r="AA36">
        <v>2</v>
      </c>
      <c r="AB36">
        <v>2</v>
      </c>
      <c r="AC36">
        <v>0</v>
      </c>
      <c r="AD36">
        <v>2</v>
      </c>
      <c r="AE36">
        <v>0</v>
      </c>
      <c r="AF36" s="5">
        <v>0.12</v>
      </c>
      <c r="AG36" s="5">
        <v>0.1</v>
      </c>
      <c r="AH36" s="6">
        <v>5.0000000000000017E-2</v>
      </c>
      <c r="AI36">
        <v>458.6</v>
      </c>
      <c r="AJ36">
        <v>2103</v>
      </c>
    </row>
    <row r="37" spans="1:36" x14ac:dyDescent="0.35">
      <c r="A37">
        <v>43</v>
      </c>
      <c r="B37" t="s">
        <v>32</v>
      </c>
      <c r="C37" t="s">
        <v>26</v>
      </c>
      <c r="D37">
        <v>1273</v>
      </c>
      <c r="E37" t="s">
        <v>34</v>
      </c>
      <c r="F37">
        <v>2</v>
      </c>
      <c r="G37">
        <v>2</v>
      </c>
      <c r="H37" t="s">
        <v>40</v>
      </c>
      <c r="I37">
        <v>4</v>
      </c>
      <c r="J37" t="s">
        <v>29</v>
      </c>
      <c r="K37">
        <v>72</v>
      </c>
      <c r="L37">
        <v>4</v>
      </c>
      <c r="M37">
        <v>1</v>
      </c>
      <c r="N37" t="s">
        <v>36</v>
      </c>
      <c r="O37">
        <v>3</v>
      </c>
      <c r="P37" t="s">
        <v>41</v>
      </c>
      <c r="Q37" s="4">
        <v>2645</v>
      </c>
      <c r="R37">
        <v>21923</v>
      </c>
      <c r="S37">
        <v>1</v>
      </c>
      <c r="T37" t="s">
        <v>32</v>
      </c>
      <c r="U37">
        <v>12</v>
      </c>
      <c r="V37">
        <v>3</v>
      </c>
      <c r="W37">
        <v>4</v>
      </c>
      <c r="X37">
        <v>2</v>
      </c>
      <c r="Y37">
        <v>6</v>
      </c>
      <c r="Z37">
        <v>3</v>
      </c>
      <c r="AA37">
        <v>2</v>
      </c>
      <c r="AB37">
        <v>5</v>
      </c>
      <c r="AC37">
        <v>3</v>
      </c>
      <c r="AD37">
        <v>1</v>
      </c>
      <c r="AE37">
        <v>4</v>
      </c>
      <c r="AF37" s="5">
        <v>0.15</v>
      </c>
      <c r="AG37" s="5">
        <v>0.1</v>
      </c>
      <c r="AH37" s="6">
        <v>2.0000000000000004E-2</v>
      </c>
      <c r="AI37">
        <v>529</v>
      </c>
      <c r="AJ37">
        <v>4476</v>
      </c>
    </row>
    <row r="38" spans="1:36" x14ac:dyDescent="0.35">
      <c r="A38">
        <v>50</v>
      </c>
      <c r="B38" t="s">
        <v>25</v>
      </c>
      <c r="C38" t="s">
        <v>26</v>
      </c>
      <c r="D38">
        <v>869</v>
      </c>
      <c r="E38" t="s">
        <v>27</v>
      </c>
      <c r="F38">
        <v>3</v>
      </c>
      <c r="G38">
        <v>2</v>
      </c>
      <c r="H38" t="s">
        <v>48</v>
      </c>
      <c r="I38">
        <v>1</v>
      </c>
      <c r="J38" t="s">
        <v>35</v>
      </c>
      <c r="K38">
        <v>86</v>
      </c>
      <c r="L38">
        <v>2</v>
      </c>
      <c r="M38">
        <v>1</v>
      </c>
      <c r="N38" t="s">
        <v>46</v>
      </c>
      <c r="O38">
        <v>3</v>
      </c>
      <c r="P38" t="s">
        <v>37</v>
      </c>
      <c r="Q38" s="4">
        <v>2683</v>
      </c>
      <c r="R38">
        <v>3810</v>
      </c>
      <c r="S38">
        <v>1</v>
      </c>
      <c r="T38" t="s">
        <v>25</v>
      </c>
      <c r="U38">
        <v>14</v>
      </c>
      <c r="V38">
        <v>3</v>
      </c>
      <c r="W38">
        <v>3</v>
      </c>
      <c r="X38">
        <v>0</v>
      </c>
      <c r="Y38">
        <v>3</v>
      </c>
      <c r="Z38">
        <v>2</v>
      </c>
      <c r="AA38">
        <v>3</v>
      </c>
      <c r="AB38">
        <v>3</v>
      </c>
      <c r="AC38">
        <v>2</v>
      </c>
      <c r="AD38">
        <v>0</v>
      </c>
      <c r="AE38">
        <v>2</v>
      </c>
      <c r="AF38" s="5">
        <v>0.15</v>
      </c>
      <c r="AG38" s="5">
        <v>7.0000000000000007E-2</v>
      </c>
      <c r="AH38" s="6">
        <v>6.0000000000000012E-2</v>
      </c>
      <c r="AI38">
        <v>536.6</v>
      </c>
      <c r="AJ38">
        <v>2552</v>
      </c>
    </row>
    <row r="39" spans="1:36" x14ac:dyDescent="0.35">
      <c r="A39">
        <v>35</v>
      </c>
      <c r="B39" t="s">
        <v>32</v>
      </c>
      <c r="C39" t="s">
        <v>26</v>
      </c>
      <c r="D39">
        <v>890</v>
      </c>
      <c r="E39" t="s">
        <v>27</v>
      </c>
      <c r="F39">
        <v>2</v>
      </c>
      <c r="G39">
        <v>3</v>
      </c>
      <c r="H39" t="s">
        <v>48</v>
      </c>
      <c r="I39">
        <v>4</v>
      </c>
      <c r="J39" t="s">
        <v>29</v>
      </c>
      <c r="K39">
        <v>97</v>
      </c>
      <c r="L39">
        <v>3</v>
      </c>
      <c r="M39">
        <v>1</v>
      </c>
      <c r="N39" t="s">
        <v>46</v>
      </c>
      <c r="O39">
        <v>4</v>
      </c>
      <c r="P39" t="s">
        <v>37</v>
      </c>
      <c r="Q39" s="4">
        <v>2014</v>
      </c>
      <c r="R39">
        <v>9687</v>
      </c>
      <c r="S39">
        <v>1</v>
      </c>
      <c r="T39" t="s">
        <v>32</v>
      </c>
      <c r="U39">
        <v>13</v>
      </c>
      <c r="V39">
        <v>3</v>
      </c>
      <c r="W39">
        <v>1</v>
      </c>
      <c r="X39">
        <v>0</v>
      </c>
      <c r="Y39">
        <v>2</v>
      </c>
      <c r="Z39">
        <v>3</v>
      </c>
      <c r="AA39">
        <v>3</v>
      </c>
      <c r="AB39">
        <v>2</v>
      </c>
      <c r="AC39">
        <v>2</v>
      </c>
      <c r="AD39">
        <v>2</v>
      </c>
      <c r="AE39">
        <v>2</v>
      </c>
      <c r="AF39" s="5">
        <v>0.1</v>
      </c>
      <c r="AG39" s="5">
        <v>0.09</v>
      </c>
      <c r="AH39" s="6">
        <v>6.9999999999999993E-2</v>
      </c>
      <c r="AI39">
        <v>402.8</v>
      </c>
      <c r="AJ39">
        <v>3718</v>
      </c>
    </row>
    <row r="40" spans="1:36" x14ac:dyDescent="0.35">
      <c r="A40">
        <v>36</v>
      </c>
      <c r="B40" t="s">
        <v>32</v>
      </c>
      <c r="C40" t="s">
        <v>26</v>
      </c>
      <c r="D40">
        <v>852</v>
      </c>
      <c r="E40" t="s">
        <v>34</v>
      </c>
      <c r="F40">
        <v>5</v>
      </c>
      <c r="G40">
        <v>4</v>
      </c>
      <c r="H40" t="s">
        <v>28</v>
      </c>
      <c r="I40">
        <v>2</v>
      </c>
      <c r="J40" t="s">
        <v>29</v>
      </c>
      <c r="K40">
        <v>82</v>
      </c>
      <c r="L40">
        <v>2</v>
      </c>
      <c r="M40">
        <v>1</v>
      </c>
      <c r="N40" t="s">
        <v>36</v>
      </c>
      <c r="O40">
        <v>1</v>
      </c>
      <c r="P40" t="s">
        <v>37</v>
      </c>
      <c r="Q40" s="4">
        <v>3419</v>
      </c>
      <c r="R40">
        <v>13072</v>
      </c>
      <c r="S40">
        <v>9</v>
      </c>
      <c r="T40" t="s">
        <v>25</v>
      </c>
      <c r="U40">
        <v>14</v>
      </c>
      <c r="V40">
        <v>3</v>
      </c>
      <c r="W40">
        <v>4</v>
      </c>
      <c r="X40">
        <v>1</v>
      </c>
      <c r="Y40">
        <v>6</v>
      </c>
      <c r="Z40">
        <v>3</v>
      </c>
      <c r="AA40">
        <v>4</v>
      </c>
      <c r="AB40">
        <v>1</v>
      </c>
      <c r="AC40">
        <v>1</v>
      </c>
      <c r="AD40">
        <v>0</v>
      </c>
      <c r="AE40">
        <v>0</v>
      </c>
      <c r="AF40" s="5">
        <v>0.09</v>
      </c>
      <c r="AG40" s="5">
        <v>0.08</v>
      </c>
      <c r="AH40" s="6">
        <v>2.0000000000000004E-2</v>
      </c>
      <c r="AI40">
        <v>683.80000000000007</v>
      </c>
      <c r="AJ40">
        <v>678</v>
      </c>
    </row>
    <row r="41" spans="1:36" x14ac:dyDescent="0.35">
      <c r="A41">
        <v>33</v>
      </c>
      <c r="B41" t="s">
        <v>32</v>
      </c>
      <c r="C41" t="s">
        <v>33</v>
      </c>
      <c r="D41">
        <v>1141</v>
      </c>
      <c r="E41" t="s">
        <v>27</v>
      </c>
      <c r="F41">
        <v>1</v>
      </c>
      <c r="G41">
        <v>3</v>
      </c>
      <c r="H41" t="s">
        <v>28</v>
      </c>
      <c r="I41">
        <v>3</v>
      </c>
      <c r="J41" t="s">
        <v>29</v>
      </c>
      <c r="K41">
        <v>42</v>
      </c>
      <c r="L41">
        <v>4</v>
      </c>
      <c r="M41">
        <v>2</v>
      </c>
      <c r="N41" t="s">
        <v>27</v>
      </c>
      <c r="O41">
        <v>1</v>
      </c>
      <c r="P41" t="s">
        <v>37</v>
      </c>
      <c r="Q41" s="4">
        <v>5376</v>
      </c>
      <c r="R41">
        <v>3193</v>
      </c>
      <c r="S41">
        <v>2</v>
      </c>
      <c r="T41" t="s">
        <v>32</v>
      </c>
      <c r="U41">
        <v>19</v>
      </c>
      <c r="V41">
        <v>3</v>
      </c>
      <c r="W41">
        <v>1</v>
      </c>
      <c r="X41">
        <v>2</v>
      </c>
      <c r="Y41">
        <v>10</v>
      </c>
      <c r="Z41">
        <v>3</v>
      </c>
      <c r="AA41">
        <v>3</v>
      </c>
      <c r="AB41">
        <v>5</v>
      </c>
      <c r="AC41">
        <v>3</v>
      </c>
      <c r="AD41">
        <v>1</v>
      </c>
      <c r="AE41">
        <v>3</v>
      </c>
      <c r="AF41" s="5">
        <v>0.15</v>
      </c>
      <c r="AG41" s="5">
        <v>0.08</v>
      </c>
      <c r="AH41" s="6">
        <v>0</v>
      </c>
      <c r="AI41">
        <v>1075.2</v>
      </c>
      <c r="AJ41">
        <v>4922</v>
      </c>
    </row>
    <row r="42" spans="1:36" x14ac:dyDescent="0.35">
      <c r="A42">
        <v>35</v>
      </c>
      <c r="B42" t="s">
        <v>32</v>
      </c>
      <c r="C42" t="s">
        <v>26</v>
      </c>
      <c r="D42">
        <v>464</v>
      </c>
      <c r="E42" t="s">
        <v>34</v>
      </c>
      <c r="F42">
        <v>4</v>
      </c>
      <c r="G42">
        <v>2</v>
      </c>
      <c r="H42" t="s">
        <v>38</v>
      </c>
      <c r="I42">
        <v>3</v>
      </c>
      <c r="J42" t="s">
        <v>35</v>
      </c>
      <c r="K42">
        <v>75</v>
      </c>
      <c r="L42">
        <v>3</v>
      </c>
      <c r="M42">
        <v>1</v>
      </c>
      <c r="N42" t="s">
        <v>39</v>
      </c>
      <c r="O42">
        <v>4</v>
      </c>
      <c r="P42" t="s">
        <v>41</v>
      </c>
      <c r="Q42" s="4">
        <v>1951</v>
      </c>
      <c r="R42">
        <v>10910</v>
      </c>
      <c r="S42">
        <v>1</v>
      </c>
      <c r="T42" t="s">
        <v>32</v>
      </c>
      <c r="U42">
        <v>12</v>
      </c>
      <c r="V42">
        <v>3</v>
      </c>
      <c r="W42">
        <v>3</v>
      </c>
      <c r="X42">
        <v>1</v>
      </c>
      <c r="Y42">
        <v>1</v>
      </c>
      <c r="Z42">
        <v>3</v>
      </c>
      <c r="AA42">
        <v>3</v>
      </c>
      <c r="AB42">
        <v>1</v>
      </c>
      <c r="AC42">
        <v>0</v>
      </c>
      <c r="AD42">
        <v>0</v>
      </c>
      <c r="AE42">
        <v>0</v>
      </c>
      <c r="AF42" s="5">
        <v>0.11</v>
      </c>
      <c r="AG42" s="5">
        <v>0.1</v>
      </c>
      <c r="AH42" s="6">
        <v>9.999999999999995E-3</v>
      </c>
      <c r="AI42">
        <v>390.20000000000005</v>
      </c>
      <c r="AJ42">
        <v>3698</v>
      </c>
    </row>
    <row r="43" spans="1:36" x14ac:dyDescent="0.35">
      <c r="A43">
        <v>27</v>
      </c>
      <c r="B43" t="s">
        <v>32</v>
      </c>
      <c r="C43" t="s">
        <v>26</v>
      </c>
      <c r="D43">
        <v>1240</v>
      </c>
      <c r="E43" t="s">
        <v>34</v>
      </c>
      <c r="F43">
        <v>2</v>
      </c>
      <c r="G43">
        <v>4</v>
      </c>
      <c r="H43" t="s">
        <v>28</v>
      </c>
      <c r="I43">
        <v>4</v>
      </c>
      <c r="J43" t="s">
        <v>29</v>
      </c>
      <c r="K43">
        <v>33</v>
      </c>
      <c r="L43">
        <v>3</v>
      </c>
      <c r="M43">
        <v>1</v>
      </c>
      <c r="N43" t="s">
        <v>39</v>
      </c>
      <c r="O43">
        <v>1</v>
      </c>
      <c r="P43" t="s">
        <v>41</v>
      </c>
      <c r="Q43" s="4">
        <v>2341</v>
      </c>
      <c r="R43">
        <v>19715</v>
      </c>
      <c r="S43">
        <v>1</v>
      </c>
      <c r="T43" t="s">
        <v>32</v>
      </c>
      <c r="U43">
        <v>13</v>
      </c>
      <c r="V43">
        <v>3</v>
      </c>
      <c r="W43">
        <v>4</v>
      </c>
      <c r="X43">
        <v>1</v>
      </c>
      <c r="Y43">
        <v>1</v>
      </c>
      <c r="Z43">
        <v>6</v>
      </c>
      <c r="AA43">
        <v>3</v>
      </c>
      <c r="AB43">
        <v>1</v>
      </c>
      <c r="AC43">
        <v>0</v>
      </c>
      <c r="AD43">
        <v>0</v>
      </c>
      <c r="AE43">
        <v>0</v>
      </c>
      <c r="AF43" s="5">
        <v>0.11</v>
      </c>
      <c r="AG43" s="5">
        <v>0.1</v>
      </c>
      <c r="AH43" s="6">
        <v>7.0000000000000007E-2</v>
      </c>
      <c r="AI43">
        <v>468.20000000000005</v>
      </c>
      <c r="AJ43">
        <v>4592</v>
      </c>
    </row>
    <row r="44" spans="1:36" x14ac:dyDescent="0.35">
      <c r="A44">
        <v>26</v>
      </c>
      <c r="B44" t="s">
        <v>25</v>
      </c>
      <c r="C44" t="s">
        <v>26</v>
      </c>
      <c r="D44">
        <v>1357</v>
      </c>
      <c r="E44" t="s">
        <v>34</v>
      </c>
      <c r="F44">
        <v>25</v>
      </c>
      <c r="G44">
        <v>3</v>
      </c>
      <c r="H44" t="s">
        <v>28</v>
      </c>
      <c r="I44">
        <v>1</v>
      </c>
      <c r="J44" t="s">
        <v>35</v>
      </c>
      <c r="K44">
        <v>48</v>
      </c>
      <c r="L44">
        <v>1</v>
      </c>
      <c r="M44">
        <v>1</v>
      </c>
      <c r="N44" t="s">
        <v>39</v>
      </c>
      <c r="O44">
        <v>3</v>
      </c>
      <c r="P44" t="s">
        <v>31</v>
      </c>
      <c r="Q44" s="4">
        <v>2293</v>
      </c>
      <c r="R44">
        <v>10558</v>
      </c>
      <c r="S44">
        <v>1</v>
      </c>
      <c r="T44" t="s">
        <v>32</v>
      </c>
      <c r="U44">
        <v>12</v>
      </c>
      <c r="V44">
        <v>3</v>
      </c>
      <c r="W44">
        <v>3</v>
      </c>
      <c r="X44">
        <v>0</v>
      </c>
      <c r="Y44">
        <v>1</v>
      </c>
      <c r="Z44">
        <v>2</v>
      </c>
      <c r="AA44">
        <v>2</v>
      </c>
      <c r="AB44">
        <v>1</v>
      </c>
      <c r="AC44">
        <v>0</v>
      </c>
      <c r="AD44">
        <v>0</v>
      </c>
      <c r="AE44">
        <v>1</v>
      </c>
      <c r="AF44" s="5">
        <v>0.08</v>
      </c>
      <c r="AG44" s="5">
        <v>0.09</v>
      </c>
      <c r="AH44" s="6">
        <v>3.9999999999999994E-2</v>
      </c>
      <c r="AI44">
        <v>458.6</v>
      </c>
      <c r="AJ44">
        <v>4430</v>
      </c>
    </row>
    <row r="45" spans="1:36" x14ac:dyDescent="0.35">
      <c r="A45">
        <v>27</v>
      </c>
      <c r="B45" t="s">
        <v>32</v>
      </c>
      <c r="C45" t="s">
        <v>33</v>
      </c>
      <c r="D45">
        <v>994</v>
      </c>
      <c r="E45" t="s">
        <v>27</v>
      </c>
      <c r="F45">
        <v>8</v>
      </c>
      <c r="G45">
        <v>3</v>
      </c>
      <c r="H45" t="s">
        <v>28</v>
      </c>
      <c r="I45">
        <v>4</v>
      </c>
      <c r="J45" t="s">
        <v>35</v>
      </c>
      <c r="K45">
        <v>37</v>
      </c>
      <c r="L45">
        <v>3</v>
      </c>
      <c r="M45">
        <v>3</v>
      </c>
      <c r="N45" t="s">
        <v>27</v>
      </c>
      <c r="O45">
        <v>3</v>
      </c>
      <c r="P45" t="s">
        <v>31</v>
      </c>
      <c r="Q45" s="4">
        <v>8726</v>
      </c>
      <c r="R45">
        <v>2975</v>
      </c>
      <c r="S45">
        <v>1</v>
      </c>
      <c r="T45" t="s">
        <v>32</v>
      </c>
      <c r="U45">
        <v>15</v>
      </c>
      <c r="V45">
        <v>3</v>
      </c>
      <c r="W45">
        <v>4</v>
      </c>
      <c r="X45">
        <v>0</v>
      </c>
      <c r="Y45">
        <v>9</v>
      </c>
      <c r="Z45">
        <v>0</v>
      </c>
      <c r="AA45">
        <v>3</v>
      </c>
      <c r="AB45">
        <v>9</v>
      </c>
      <c r="AC45">
        <v>8</v>
      </c>
      <c r="AD45">
        <v>1</v>
      </c>
      <c r="AE45">
        <v>7</v>
      </c>
      <c r="AF45" s="5">
        <v>0.13</v>
      </c>
      <c r="AG45" s="5">
        <v>0.08</v>
      </c>
      <c r="AH45" s="6">
        <v>2.0000000000000004E-2</v>
      </c>
      <c r="AI45">
        <v>1745.2</v>
      </c>
      <c r="AJ45">
        <v>944</v>
      </c>
    </row>
    <row r="46" spans="1:36" x14ac:dyDescent="0.35">
      <c r="A46">
        <v>30</v>
      </c>
      <c r="B46" t="s">
        <v>32</v>
      </c>
      <c r="C46" t="s">
        <v>33</v>
      </c>
      <c r="D46">
        <v>721</v>
      </c>
      <c r="E46" t="s">
        <v>34</v>
      </c>
      <c r="F46">
        <v>1</v>
      </c>
      <c r="G46">
        <v>2</v>
      </c>
      <c r="H46" t="s">
        <v>40</v>
      </c>
      <c r="I46">
        <v>3</v>
      </c>
      <c r="J46" t="s">
        <v>29</v>
      </c>
      <c r="K46">
        <v>58</v>
      </c>
      <c r="L46">
        <v>3</v>
      </c>
      <c r="M46">
        <v>2</v>
      </c>
      <c r="N46" t="s">
        <v>39</v>
      </c>
      <c r="O46">
        <v>4</v>
      </c>
      <c r="P46" t="s">
        <v>31</v>
      </c>
      <c r="Q46" s="4">
        <v>4011</v>
      </c>
      <c r="R46">
        <v>10781</v>
      </c>
      <c r="S46">
        <v>1</v>
      </c>
      <c r="T46" t="s">
        <v>32</v>
      </c>
      <c r="U46">
        <v>23</v>
      </c>
      <c r="V46">
        <v>4</v>
      </c>
      <c r="W46">
        <v>4</v>
      </c>
      <c r="X46">
        <v>0</v>
      </c>
      <c r="Y46">
        <v>12</v>
      </c>
      <c r="Z46">
        <v>2</v>
      </c>
      <c r="AA46">
        <v>3</v>
      </c>
      <c r="AB46">
        <v>12</v>
      </c>
      <c r="AC46">
        <v>8</v>
      </c>
      <c r="AD46">
        <v>3</v>
      </c>
      <c r="AE46">
        <v>7</v>
      </c>
      <c r="AF46" s="5">
        <v>0.13</v>
      </c>
      <c r="AG46" s="5">
        <v>7.0000000000000007E-2</v>
      </c>
      <c r="AH46" s="6">
        <v>9.999999999999995E-3</v>
      </c>
      <c r="AI46">
        <v>802.2</v>
      </c>
      <c r="AJ46">
        <v>5000</v>
      </c>
    </row>
    <row r="47" spans="1:36" x14ac:dyDescent="0.35">
      <c r="A47">
        <v>41</v>
      </c>
      <c r="B47" t="s">
        <v>25</v>
      </c>
      <c r="C47" t="s">
        <v>26</v>
      </c>
      <c r="D47">
        <v>1360</v>
      </c>
      <c r="E47" t="s">
        <v>34</v>
      </c>
      <c r="F47">
        <v>12</v>
      </c>
      <c r="G47">
        <v>3</v>
      </c>
      <c r="H47" t="s">
        <v>49</v>
      </c>
      <c r="I47">
        <v>2</v>
      </c>
      <c r="J47" t="s">
        <v>29</v>
      </c>
      <c r="K47">
        <v>49</v>
      </c>
      <c r="L47">
        <v>3</v>
      </c>
      <c r="M47">
        <v>5</v>
      </c>
      <c r="N47" t="s">
        <v>63</v>
      </c>
      <c r="O47">
        <v>3</v>
      </c>
      <c r="P47" t="s">
        <v>37</v>
      </c>
      <c r="Q47" s="4">
        <v>19545</v>
      </c>
      <c r="R47">
        <v>16280</v>
      </c>
      <c r="S47">
        <v>1</v>
      </c>
      <c r="T47" t="s">
        <v>32</v>
      </c>
      <c r="U47">
        <v>12</v>
      </c>
      <c r="V47">
        <v>3</v>
      </c>
      <c r="W47">
        <v>4</v>
      </c>
      <c r="X47">
        <v>0</v>
      </c>
      <c r="Y47">
        <v>23</v>
      </c>
      <c r="Z47">
        <v>0</v>
      </c>
      <c r="AA47">
        <v>3</v>
      </c>
      <c r="AB47">
        <v>22</v>
      </c>
      <c r="AC47">
        <v>15</v>
      </c>
      <c r="AD47">
        <v>15</v>
      </c>
      <c r="AE47">
        <v>8</v>
      </c>
      <c r="AF47" s="5">
        <v>0.08</v>
      </c>
      <c r="AG47" s="5">
        <v>7.0000000000000007E-2</v>
      </c>
      <c r="AH47" s="6">
        <v>1.999999999999999E-2</v>
      </c>
      <c r="AI47">
        <v>3909</v>
      </c>
      <c r="AJ47">
        <v>4608</v>
      </c>
    </row>
    <row r="48" spans="1:36" x14ac:dyDescent="0.35">
      <c r="A48">
        <v>34</v>
      </c>
      <c r="B48" t="s">
        <v>32</v>
      </c>
      <c r="C48" t="s">
        <v>44</v>
      </c>
      <c r="D48">
        <v>1065</v>
      </c>
      <c r="E48" t="s">
        <v>27</v>
      </c>
      <c r="F48">
        <v>23</v>
      </c>
      <c r="G48">
        <v>4</v>
      </c>
      <c r="H48" t="s">
        <v>48</v>
      </c>
      <c r="I48">
        <v>2</v>
      </c>
      <c r="J48" t="s">
        <v>35</v>
      </c>
      <c r="K48">
        <v>72</v>
      </c>
      <c r="L48">
        <v>3</v>
      </c>
      <c r="M48">
        <v>2</v>
      </c>
      <c r="N48" t="s">
        <v>27</v>
      </c>
      <c r="O48">
        <v>3</v>
      </c>
      <c r="P48" t="s">
        <v>31</v>
      </c>
      <c r="Q48" s="4">
        <v>4568</v>
      </c>
      <c r="R48">
        <v>10034</v>
      </c>
      <c r="S48">
        <v>0</v>
      </c>
      <c r="T48" t="s">
        <v>32</v>
      </c>
      <c r="U48">
        <v>20</v>
      </c>
      <c r="V48">
        <v>4</v>
      </c>
      <c r="W48">
        <v>3</v>
      </c>
      <c r="X48">
        <v>0</v>
      </c>
      <c r="Y48">
        <v>10</v>
      </c>
      <c r="Z48">
        <v>2</v>
      </c>
      <c r="AA48">
        <v>3</v>
      </c>
      <c r="AB48">
        <v>9</v>
      </c>
      <c r="AC48">
        <v>5</v>
      </c>
      <c r="AD48">
        <v>8</v>
      </c>
      <c r="AE48">
        <v>7</v>
      </c>
      <c r="AF48" s="5">
        <v>0.13</v>
      </c>
      <c r="AG48" s="5">
        <v>0.08</v>
      </c>
      <c r="AH48" s="6">
        <v>0.05</v>
      </c>
      <c r="AI48">
        <v>913.6</v>
      </c>
      <c r="AJ48">
        <v>4779</v>
      </c>
    </row>
    <row r="49" spans="1:36" x14ac:dyDescent="0.35">
      <c r="A49">
        <v>37</v>
      </c>
      <c r="B49" t="s">
        <v>32</v>
      </c>
      <c r="C49" t="s">
        <v>26</v>
      </c>
      <c r="D49">
        <v>408</v>
      </c>
      <c r="E49" t="s">
        <v>34</v>
      </c>
      <c r="F49">
        <v>19</v>
      </c>
      <c r="G49">
        <v>2</v>
      </c>
      <c r="H49" t="s">
        <v>28</v>
      </c>
      <c r="I49">
        <v>2</v>
      </c>
      <c r="J49" t="s">
        <v>35</v>
      </c>
      <c r="K49">
        <v>73</v>
      </c>
      <c r="L49">
        <v>3</v>
      </c>
      <c r="M49">
        <v>1</v>
      </c>
      <c r="N49" t="s">
        <v>36</v>
      </c>
      <c r="O49">
        <v>2</v>
      </c>
      <c r="P49" t="s">
        <v>37</v>
      </c>
      <c r="Q49" s="4">
        <v>3022</v>
      </c>
      <c r="R49">
        <v>10227</v>
      </c>
      <c r="S49">
        <v>4</v>
      </c>
      <c r="T49" t="s">
        <v>32</v>
      </c>
      <c r="U49">
        <v>21</v>
      </c>
      <c r="V49">
        <v>4</v>
      </c>
      <c r="W49">
        <v>1</v>
      </c>
      <c r="X49">
        <v>0</v>
      </c>
      <c r="Y49">
        <v>8</v>
      </c>
      <c r="Z49">
        <v>1</v>
      </c>
      <c r="AA49">
        <v>3</v>
      </c>
      <c r="AB49">
        <v>1</v>
      </c>
      <c r="AC49">
        <v>0</v>
      </c>
      <c r="AD49">
        <v>0</v>
      </c>
      <c r="AE49">
        <v>0</v>
      </c>
      <c r="AF49" s="5">
        <v>0.12</v>
      </c>
      <c r="AG49" s="5">
        <v>0.08</v>
      </c>
      <c r="AH49" s="6">
        <v>5.0000000000000017E-2</v>
      </c>
      <c r="AI49">
        <v>604.4</v>
      </c>
      <c r="AJ49">
        <v>4047</v>
      </c>
    </row>
    <row r="50" spans="1:36" x14ac:dyDescent="0.35">
      <c r="A50">
        <v>46</v>
      </c>
      <c r="B50" t="s">
        <v>32</v>
      </c>
      <c r="C50" t="s">
        <v>33</v>
      </c>
      <c r="D50">
        <v>1211</v>
      </c>
      <c r="E50" t="s">
        <v>27</v>
      </c>
      <c r="F50">
        <v>5</v>
      </c>
      <c r="G50">
        <v>4</v>
      </c>
      <c r="H50" t="s">
        <v>48</v>
      </c>
      <c r="I50">
        <v>1</v>
      </c>
      <c r="J50" t="s">
        <v>35</v>
      </c>
      <c r="K50">
        <v>98</v>
      </c>
      <c r="L50">
        <v>3</v>
      </c>
      <c r="M50">
        <v>2</v>
      </c>
      <c r="N50" t="s">
        <v>27</v>
      </c>
      <c r="O50">
        <v>4</v>
      </c>
      <c r="P50" t="s">
        <v>31</v>
      </c>
      <c r="Q50" s="4">
        <v>5772</v>
      </c>
      <c r="R50">
        <v>20445</v>
      </c>
      <c r="S50">
        <v>4</v>
      </c>
      <c r="T50" t="s">
        <v>25</v>
      </c>
      <c r="U50">
        <v>21</v>
      </c>
      <c r="V50">
        <v>4</v>
      </c>
      <c r="W50">
        <v>3</v>
      </c>
      <c r="X50">
        <v>0</v>
      </c>
      <c r="Y50">
        <v>14</v>
      </c>
      <c r="Z50">
        <v>4</v>
      </c>
      <c r="AA50">
        <v>3</v>
      </c>
      <c r="AB50">
        <v>9</v>
      </c>
      <c r="AC50">
        <v>6</v>
      </c>
      <c r="AD50">
        <v>0</v>
      </c>
      <c r="AE50">
        <v>8</v>
      </c>
      <c r="AF50" s="5">
        <v>0.13</v>
      </c>
      <c r="AG50" s="5">
        <v>7.0000000000000007E-2</v>
      </c>
      <c r="AH50" s="6">
        <v>7.0000000000000007E-2</v>
      </c>
      <c r="AI50">
        <v>1154.4000000000001</v>
      </c>
      <c r="AJ50">
        <v>3905</v>
      </c>
    </row>
    <row r="51" spans="1:36" x14ac:dyDescent="0.35">
      <c r="A51">
        <v>35</v>
      </c>
      <c r="B51" t="s">
        <v>32</v>
      </c>
      <c r="C51" t="s">
        <v>26</v>
      </c>
      <c r="D51">
        <v>1229</v>
      </c>
      <c r="E51" t="s">
        <v>34</v>
      </c>
      <c r="F51">
        <v>8</v>
      </c>
      <c r="G51">
        <v>1</v>
      </c>
      <c r="H51" t="s">
        <v>28</v>
      </c>
      <c r="I51">
        <v>4</v>
      </c>
      <c r="J51" t="s">
        <v>35</v>
      </c>
      <c r="K51">
        <v>36</v>
      </c>
      <c r="L51">
        <v>4</v>
      </c>
      <c r="M51">
        <v>1</v>
      </c>
      <c r="N51" t="s">
        <v>39</v>
      </c>
      <c r="O51">
        <v>4</v>
      </c>
      <c r="P51" t="s">
        <v>37</v>
      </c>
      <c r="Q51" s="4">
        <v>2269</v>
      </c>
      <c r="R51">
        <v>4892</v>
      </c>
      <c r="S51">
        <v>1</v>
      </c>
      <c r="T51" t="s">
        <v>32</v>
      </c>
      <c r="U51">
        <v>19</v>
      </c>
      <c r="V51">
        <v>3</v>
      </c>
      <c r="W51">
        <v>4</v>
      </c>
      <c r="X51">
        <v>0</v>
      </c>
      <c r="Y51">
        <v>1</v>
      </c>
      <c r="Z51">
        <v>2</v>
      </c>
      <c r="AA51">
        <v>3</v>
      </c>
      <c r="AB51">
        <v>1</v>
      </c>
      <c r="AC51">
        <v>0</v>
      </c>
      <c r="AD51">
        <v>0</v>
      </c>
      <c r="AE51">
        <v>1</v>
      </c>
      <c r="AF51" s="5">
        <v>0.13</v>
      </c>
      <c r="AG51" s="5">
        <v>0.1</v>
      </c>
      <c r="AH51" s="6">
        <v>1.999999999999999E-2</v>
      </c>
      <c r="AI51">
        <v>453.8</v>
      </c>
      <c r="AJ51">
        <v>4224</v>
      </c>
    </row>
    <row r="52" spans="1:36" x14ac:dyDescent="0.35">
      <c r="A52">
        <v>48</v>
      </c>
      <c r="B52" t="s">
        <v>25</v>
      </c>
      <c r="C52" t="s">
        <v>26</v>
      </c>
      <c r="D52">
        <v>626</v>
      </c>
      <c r="E52" t="s">
        <v>34</v>
      </c>
      <c r="F52">
        <v>1</v>
      </c>
      <c r="G52">
        <v>2</v>
      </c>
      <c r="H52" t="s">
        <v>28</v>
      </c>
      <c r="I52">
        <v>1</v>
      </c>
      <c r="J52" t="s">
        <v>35</v>
      </c>
      <c r="K52">
        <v>98</v>
      </c>
      <c r="L52">
        <v>2</v>
      </c>
      <c r="M52">
        <v>3</v>
      </c>
      <c r="N52" t="s">
        <v>39</v>
      </c>
      <c r="O52">
        <v>3</v>
      </c>
      <c r="P52" t="s">
        <v>31</v>
      </c>
      <c r="Q52" s="4">
        <v>5381</v>
      </c>
      <c r="R52">
        <v>19294</v>
      </c>
      <c r="S52">
        <v>9</v>
      </c>
      <c r="T52" t="s">
        <v>25</v>
      </c>
      <c r="U52">
        <v>13</v>
      </c>
      <c r="V52">
        <v>3</v>
      </c>
      <c r="W52">
        <v>4</v>
      </c>
      <c r="X52">
        <v>0</v>
      </c>
      <c r="Y52">
        <v>23</v>
      </c>
      <c r="Z52">
        <v>2</v>
      </c>
      <c r="AA52">
        <v>3</v>
      </c>
      <c r="AB52">
        <v>1</v>
      </c>
      <c r="AC52">
        <v>0</v>
      </c>
      <c r="AD52">
        <v>0</v>
      </c>
      <c r="AE52">
        <v>0</v>
      </c>
      <c r="AF52" s="5">
        <v>0.09</v>
      </c>
      <c r="AG52" s="5">
        <v>0.1</v>
      </c>
      <c r="AH52" s="6">
        <v>2.0000000000000004E-2</v>
      </c>
      <c r="AI52">
        <v>1076.2</v>
      </c>
      <c r="AJ52">
        <v>3866</v>
      </c>
    </row>
    <row r="53" spans="1:36" x14ac:dyDescent="0.35">
      <c r="A53">
        <v>28</v>
      </c>
      <c r="B53" t="s">
        <v>25</v>
      </c>
      <c r="C53" t="s">
        <v>26</v>
      </c>
      <c r="D53">
        <v>1434</v>
      </c>
      <c r="E53" t="s">
        <v>34</v>
      </c>
      <c r="F53">
        <v>5</v>
      </c>
      <c r="G53">
        <v>4</v>
      </c>
      <c r="H53" t="s">
        <v>49</v>
      </c>
      <c r="I53">
        <v>3</v>
      </c>
      <c r="J53" t="s">
        <v>35</v>
      </c>
      <c r="K53">
        <v>50</v>
      </c>
      <c r="L53">
        <v>3</v>
      </c>
      <c r="M53">
        <v>1</v>
      </c>
      <c r="N53" t="s">
        <v>39</v>
      </c>
      <c r="O53">
        <v>3</v>
      </c>
      <c r="P53" t="s">
        <v>31</v>
      </c>
      <c r="Q53" s="4">
        <v>3441</v>
      </c>
      <c r="R53">
        <v>11179</v>
      </c>
      <c r="S53">
        <v>1</v>
      </c>
      <c r="T53" t="s">
        <v>25</v>
      </c>
      <c r="U53">
        <v>13</v>
      </c>
      <c r="V53">
        <v>3</v>
      </c>
      <c r="W53">
        <v>3</v>
      </c>
      <c r="X53">
        <v>0</v>
      </c>
      <c r="Y53">
        <v>2</v>
      </c>
      <c r="Z53">
        <v>3</v>
      </c>
      <c r="AA53">
        <v>2</v>
      </c>
      <c r="AB53">
        <v>2</v>
      </c>
      <c r="AC53">
        <v>2</v>
      </c>
      <c r="AD53">
        <v>2</v>
      </c>
      <c r="AE53">
        <v>2</v>
      </c>
      <c r="AF53" s="5">
        <v>0.11</v>
      </c>
      <c r="AG53" s="5">
        <v>0.08</v>
      </c>
      <c r="AH53" s="6">
        <v>-9.999999999999995E-3</v>
      </c>
      <c r="AI53">
        <v>688.2</v>
      </c>
      <c r="AJ53">
        <v>1479</v>
      </c>
    </row>
    <row r="54" spans="1:36" x14ac:dyDescent="0.35">
      <c r="A54">
        <v>44</v>
      </c>
      <c r="B54" t="s">
        <v>32</v>
      </c>
      <c r="C54" t="s">
        <v>26</v>
      </c>
      <c r="D54">
        <v>1488</v>
      </c>
      <c r="E54" t="s">
        <v>27</v>
      </c>
      <c r="F54">
        <v>1</v>
      </c>
      <c r="G54">
        <v>5</v>
      </c>
      <c r="H54" t="s">
        <v>48</v>
      </c>
      <c r="I54">
        <v>2</v>
      </c>
      <c r="J54" t="s">
        <v>29</v>
      </c>
      <c r="K54">
        <v>75</v>
      </c>
      <c r="L54">
        <v>3</v>
      </c>
      <c r="M54">
        <v>2</v>
      </c>
      <c r="N54" t="s">
        <v>27</v>
      </c>
      <c r="O54">
        <v>1</v>
      </c>
      <c r="P54" t="s">
        <v>41</v>
      </c>
      <c r="Q54" s="4">
        <v>5454</v>
      </c>
      <c r="R54">
        <v>4009</v>
      </c>
      <c r="S54">
        <v>5</v>
      </c>
      <c r="T54" t="s">
        <v>25</v>
      </c>
      <c r="U54">
        <v>21</v>
      </c>
      <c r="V54">
        <v>4</v>
      </c>
      <c r="W54">
        <v>3</v>
      </c>
      <c r="X54">
        <v>1</v>
      </c>
      <c r="Y54">
        <v>9</v>
      </c>
      <c r="Z54">
        <v>2</v>
      </c>
      <c r="AA54">
        <v>2</v>
      </c>
      <c r="AB54">
        <v>4</v>
      </c>
      <c r="AC54">
        <v>3</v>
      </c>
      <c r="AD54">
        <v>1</v>
      </c>
      <c r="AE54">
        <v>3</v>
      </c>
      <c r="AF54" s="5">
        <v>0.12</v>
      </c>
      <c r="AG54" s="5">
        <v>0.1</v>
      </c>
      <c r="AH54" s="6">
        <v>4.9999999999999989E-2</v>
      </c>
      <c r="AI54">
        <v>1090.8</v>
      </c>
      <c r="AJ54">
        <v>4846</v>
      </c>
    </row>
    <row r="55" spans="1:36" x14ac:dyDescent="0.35">
      <c r="A55">
        <v>35</v>
      </c>
      <c r="B55" t="s">
        <v>32</v>
      </c>
      <c r="C55" t="s">
        <v>44</v>
      </c>
      <c r="D55">
        <v>1097</v>
      </c>
      <c r="E55" t="s">
        <v>34</v>
      </c>
      <c r="F55">
        <v>11</v>
      </c>
      <c r="G55">
        <v>2</v>
      </c>
      <c r="H55" t="s">
        <v>40</v>
      </c>
      <c r="I55">
        <v>3</v>
      </c>
      <c r="J55" t="s">
        <v>35</v>
      </c>
      <c r="K55">
        <v>79</v>
      </c>
      <c r="L55">
        <v>2</v>
      </c>
      <c r="M55">
        <v>3</v>
      </c>
      <c r="N55" t="s">
        <v>43</v>
      </c>
      <c r="O55">
        <v>1</v>
      </c>
      <c r="P55" t="s">
        <v>37</v>
      </c>
      <c r="Q55" s="4">
        <v>9884</v>
      </c>
      <c r="R55">
        <v>8302</v>
      </c>
      <c r="S55">
        <v>2</v>
      </c>
      <c r="T55" t="s">
        <v>25</v>
      </c>
      <c r="U55">
        <v>13</v>
      </c>
      <c r="V55">
        <v>3</v>
      </c>
      <c r="W55">
        <v>3</v>
      </c>
      <c r="X55">
        <v>1</v>
      </c>
      <c r="Y55">
        <v>10</v>
      </c>
      <c r="Z55">
        <v>3</v>
      </c>
      <c r="AA55">
        <v>3</v>
      </c>
      <c r="AB55">
        <v>4</v>
      </c>
      <c r="AC55">
        <v>0</v>
      </c>
      <c r="AD55">
        <v>2</v>
      </c>
      <c r="AE55">
        <v>3</v>
      </c>
      <c r="AF55" s="5">
        <v>0.15</v>
      </c>
      <c r="AG55" s="5">
        <v>0.08</v>
      </c>
      <c r="AH55" s="6">
        <v>2.0000000000000004E-2</v>
      </c>
      <c r="AI55">
        <v>1976.8000000000002</v>
      </c>
      <c r="AJ55">
        <v>2896</v>
      </c>
    </row>
    <row r="56" spans="1:36" x14ac:dyDescent="0.35">
      <c r="A56">
        <v>26</v>
      </c>
      <c r="B56" t="s">
        <v>32</v>
      </c>
      <c r="C56" t="s">
        <v>26</v>
      </c>
      <c r="D56">
        <v>1443</v>
      </c>
      <c r="E56" t="s">
        <v>27</v>
      </c>
      <c r="F56">
        <v>23</v>
      </c>
      <c r="G56">
        <v>3</v>
      </c>
      <c r="H56" t="s">
        <v>48</v>
      </c>
      <c r="I56">
        <v>3</v>
      </c>
      <c r="J56" t="s">
        <v>29</v>
      </c>
      <c r="K56">
        <v>47</v>
      </c>
      <c r="L56">
        <v>2</v>
      </c>
      <c r="M56">
        <v>2</v>
      </c>
      <c r="N56" t="s">
        <v>27</v>
      </c>
      <c r="O56">
        <v>4</v>
      </c>
      <c r="P56" t="s">
        <v>37</v>
      </c>
      <c r="Q56" s="4">
        <v>4157</v>
      </c>
      <c r="R56">
        <v>21436</v>
      </c>
      <c r="S56">
        <v>7</v>
      </c>
      <c r="T56" t="s">
        <v>25</v>
      </c>
      <c r="U56">
        <v>19</v>
      </c>
      <c r="V56">
        <v>3</v>
      </c>
      <c r="W56">
        <v>3</v>
      </c>
      <c r="X56">
        <v>1</v>
      </c>
      <c r="Y56">
        <v>5</v>
      </c>
      <c r="Z56">
        <v>2</v>
      </c>
      <c r="AA56">
        <v>2</v>
      </c>
      <c r="AB56">
        <v>2</v>
      </c>
      <c r="AC56">
        <v>2</v>
      </c>
      <c r="AD56">
        <v>0</v>
      </c>
      <c r="AE56">
        <v>0</v>
      </c>
      <c r="AF56" s="5">
        <v>0.08</v>
      </c>
      <c r="AG56" s="5">
        <v>0.08</v>
      </c>
      <c r="AH56" s="6">
        <v>0.03</v>
      </c>
      <c r="AI56">
        <v>831.40000000000009</v>
      </c>
      <c r="AJ56">
        <v>1107</v>
      </c>
    </row>
    <row r="57" spans="1:36" x14ac:dyDescent="0.35">
      <c r="A57">
        <v>33</v>
      </c>
      <c r="B57" t="s">
        <v>32</v>
      </c>
      <c r="C57" t="s">
        <v>33</v>
      </c>
      <c r="D57">
        <v>515</v>
      </c>
      <c r="E57" t="s">
        <v>34</v>
      </c>
      <c r="F57">
        <v>1</v>
      </c>
      <c r="G57">
        <v>2</v>
      </c>
      <c r="H57" t="s">
        <v>28</v>
      </c>
      <c r="I57">
        <v>1</v>
      </c>
      <c r="J57" t="s">
        <v>29</v>
      </c>
      <c r="K57">
        <v>98</v>
      </c>
      <c r="L57">
        <v>3</v>
      </c>
      <c r="M57">
        <v>3</v>
      </c>
      <c r="N57" t="s">
        <v>63</v>
      </c>
      <c r="O57">
        <v>4</v>
      </c>
      <c r="P57" t="s">
        <v>31</v>
      </c>
      <c r="Q57" s="4">
        <v>13458</v>
      </c>
      <c r="R57">
        <v>15146</v>
      </c>
      <c r="S57">
        <v>1</v>
      </c>
      <c r="T57" t="s">
        <v>25</v>
      </c>
      <c r="U57">
        <v>12</v>
      </c>
      <c r="V57">
        <v>3</v>
      </c>
      <c r="W57">
        <v>3</v>
      </c>
      <c r="X57">
        <v>0</v>
      </c>
      <c r="Y57">
        <v>15</v>
      </c>
      <c r="Z57">
        <v>1</v>
      </c>
      <c r="AA57">
        <v>3</v>
      </c>
      <c r="AB57">
        <v>15</v>
      </c>
      <c r="AC57">
        <v>14</v>
      </c>
      <c r="AD57">
        <v>8</v>
      </c>
      <c r="AE57">
        <v>12</v>
      </c>
      <c r="AF57" s="5">
        <v>0.11</v>
      </c>
      <c r="AG57" s="5">
        <v>0.1</v>
      </c>
      <c r="AH57" s="6">
        <v>9.999999999999995E-3</v>
      </c>
      <c r="AI57">
        <v>2691.6000000000004</v>
      </c>
      <c r="AJ57">
        <v>2472</v>
      </c>
    </row>
    <row r="58" spans="1:36" x14ac:dyDescent="0.35">
      <c r="A58">
        <v>35</v>
      </c>
      <c r="B58" t="s">
        <v>32</v>
      </c>
      <c r="C58" t="s">
        <v>33</v>
      </c>
      <c r="D58">
        <v>853</v>
      </c>
      <c r="E58" t="s">
        <v>27</v>
      </c>
      <c r="F58">
        <v>18</v>
      </c>
      <c r="G58">
        <v>5</v>
      </c>
      <c r="H58" t="s">
        <v>28</v>
      </c>
      <c r="I58">
        <v>2</v>
      </c>
      <c r="J58" t="s">
        <v>35</v>
      </c>
      <c r="K58">
        <v>71</v>
      </c>
      <c r="L58">
        <v>3</v>
      </c>
      <c r="M58">
        <v>3</v>
      </c>
      <c r="N58" t="s">
        <v>27</v>
      </c>
      <c r="O58">
        <v>1</v>
      </c>
      <c r="P58" t="s">
        <v>37</v>
      </c>
      <c r="Q58" s="4">
        <v>9069</v>
      </c>
      <c r="R58">
        <v>11031</v>
      </c>
      <c r="S58">
        <v>1</v>
      </c>
      <c r="T58" t="s">
        <v>32</v>
      </c>
      <c r="U58">
        <v>22</v>
      </c>
      <c r="V58">
        <v>4</v>
      </c>
      <c r="W58">
        <v>4</v>
      </c>
      <c r="X58">
        <v>1</v>
      </c>
      <c r="Y58">
        <v>9</v>
      </c>
      <c r="Z58">
        <v>3</v>
      </c>
      <c r="AA58">
        <v>2</v>
      </c>
      <c r="AB58">
        <v>9</v>
      </c>
      <c r="AC58">
        <v>8</v>
      </c>
      <c r="AD58">
        <v>1</v>
      </c>
      <c r="AE58">
        <v>8</v>
      </c>
      <c r="AF58" s="5">
        <v>0.13</v>
      </c>
      <c r="AG58" s="5">
        <v>0.11</v>
      </c>
      <c r="AH58" s="6">
        <v>9.999999999999995E-3</v>
      </c>
      <c r="AI58">
        <v>1813.8000000000002</v>
      </c>
      <c r="AJ58">
        <v>3356</v>
      </c>
    </row>
    <row r="59" spans="1:36" x14ac:dyDescent="0.35">
      <c r="A59">
        <v>35</v>
      </c>
      <c r="B59" t="s">
        <v>32</v>
      </c>
      <c r="C59" t="s">
        <v>26</v>
      </c>
      <c r="D59">
        <v>1142</v>
      </c>
      <c r="E59" t="s">
        <v>34</v>
      </c>
      <c r="F59">
        <v>23</v>
      </c>
      <c r="G59">
        <v>4</v>
      </c>
      <c r="H59" t="s">
        <v>40</v>
      </c>
      <c r="I59">
        <v>3</v>
      </c>
      <c r="J59" t="s">
        <v>29</v>
      </c>
      <c r="K59">
        <v>30</v>
      </c>
      <c r="L59">
        <v>3</v>
      </c>
      <c r="M59">
        <v>1</v>
      </c>
      <c r="N59" t="s">
        <v>39</v>
      </c>
      <c r="O59">
        <v>1</v>
      </c>
      <c r="P59" t="s">
        <v>37</v>
      </c>
      <c r="Q59" s="4">
        <v>4014</v>
      </c>
      <c r="R59">
        <v>16002</v>
      </c>
      <c r="S59">
        <v>3</v>
      </c>
      <c r="T59" t="s">
        <v>25</v>
      </c>
      <c r="U59">
        <v>15</v>
      </c>
      <c r="V59">
        <v>3</v>
      </c>
      <c r="W59">
        <v>3</v>
      </c>
      <c r="X59">
        <v>1</v>
      </c>
      <c r="Y59">
        <v>4</v>
      </c>
      <c r="Z59">
        <v>3</v>
      </c>
      <c r="AA59">
        <v>3</v>
      </c>
      <c r="AB59">
        <v>2</v>
      </c>
      <c r="AC59">
        <v>2</v>
      </c>
      <c r="AD59">
        <v>2</v>
      </c>
      <c r="AE59">
        <v>2</v>
      </c>
      <c r="AF59" s="5">
        <v>0.11</v>
      </c>
      <c r="AG59" s="5">
        <v>0.11</v>
      </c>
      <c r="AH59" s="6">
        <v>2.0000000000000004E-2</v>
      </c>
      <c r="AI59">
        <v>802.80000000000007</v>
      </c>
      <c r="AJ59">
        <v>4227</v>
      </c>
    </row>
    <row r="60" spans="1:36" x14ac:dyDescent="0.35">
      <c r="A60">
        <v>31</v>
      </c>
      <c r="B60" t="s">
        <v>32</v>
      </c>
      <c r="C60" t="s">
        <v>26</v>
      </c>
      <c r="D60">
        <v>655</v>
      </c>
      <c r="E60" t="s">
        <v>34</v>
      </c>
      <c r="F60">
        <v>7</v>
      </c>
      <c r="G60">
        <v>4</v>
      </c>
      <c r="H60" t="s">
        <v>28</v>
      </c>
      <c r="I60">
        <v>4</v>
      </c>
      <c r="J60" t="s">
        <v>35</v>
      </c>
      <c r="K60">
        <v>48</v>
      </c>
      <c r="L60">
        <v>3</v>
      </c>
      <c r="M60">
        <v>2</v>
      </c>
      <c r="N60" t="s">
        <v>39</v>
      </c>
      <c r="O60">
        <v>4</v>
      </c>
      <c r="P60" t="s">
        <v>41</v>
      </c>
      <c r="Q60" s="4">
        <v>5915</v>
      </c>
      <c r="R60">
        <v>9528</v>
      </c>
      <c r="S60">
        <v>3</v>
      </c>
      <c r="T60" t="s">
        <v>32</v>
      </c>
      <c r="U60">
        <v>22</v>
      </c>
      <c r="V60">
        <v>4</v>
      </c>
      <c r="W60">
        <v>4</v>
      </c>
      <c r="X60">
        <v>1</v>
      </c>
      <c r="Y60">
        <v>10</v>
      </c>
      <c r="Z60">
        <v>3</v>
      </c>
      <c r="AA60">
        <v>2</v>
      </c>
      <c r="AB60">
        <v>7</v>
      </c>
      <c r="AC60">
        <v>7</v>
      </c>
      <c r="AD60">
        <v>1</v>
      </c>
      <c r="AE60">
        <v>7</v>
      </c>
      <c r="AF60" s="5">
        <v>0.11</v>
      </c>
      <c r="AG60" s="5">
        <v>0.09</v>
      </c>
      <c r="AH60" s="6">
        <v>4.0000000000000008E-2</v>
      </c>
      <c r="AI60">
        <v>1183</v>
      </c>
      <c r="AJ60">
        <v>1090</v>
      </c>
    </row>
    <row r="61" spans="1:36" x14ac:dyDescent="0.35">
      <c r="A61">
        <v>37</v>
      </c>
      <c r="B61" t="s">
        <v>32</v>
      </c>
      <c r="C61" t="s">
        <v>26</v>
      </c>
      <c r="D61">
        <v>1115</v>
      </c>
      <c r="E61" t="s">
        <v>34</v>
      </c>
      <c r="F61">
        <v>1</v>
      </c>
      <c r="G61">
        <v>4</v>
      </c>
      <c r="H61" t="s">
        <v>28</v>
      </c>
      <c r="I61">
        <v>1</v>
      </c>
      <c r="J61" t="s">
        <v>35</v>
      </c>
      <c r="K61">
        <v>51</v>
      </c>
      <c r="L61">
        <v>2</v>
      </c>
      <c r="M61">
        <v>2</v>
      </c>
      <c r="N61" t="s">
        <v>42</v>
      </c>
      <c r="O61">
        <v>3</v>
      </c>
      <c r="P61" t="s">
        <v>41</v>
      </c>
      <c r="Q61" s="4">
        <v>5993</v>
      </c>
      <c r="R61">
        <v>2689</v>
      </c>
      <c r="S61">
        <v>1</v>
      </c>
      <c r="T61" t="s">
        <v>32</v>
      </c>
      <c r="U61">
        <v>18</v>
      </c>
      <c r="V61">
        <v>3</v>
      </c>
      <c r="W61">
        <v>3</v>
      </c>
      <c r="X61">
        <v>1</v>
      </c>
      <c r="Y61">
        <v>7</v>
      </c>
      <c r="Z61">
        <v>2</v>
      </c>
      <c r="AA61">
        <v>4</v>
      </c>
      <c r="AB61">
        <v>7</v>
      </c>
      <c r="AC61">
        <v>5</v>
      </c>
      <c r="AD61">
        <v>0</v>
      </c>
      <c r="AE61">
        <v>7</v>
      </c>
      <c r="AF61" s="5">
        <v>0.1</v>
      </c>
      <c r="AG61" s="5">
        <v>0.11</v>
      </c>
      <c r="AH61" s="6">
        <v>4.0000000000000008E-2</v>
      </c>
      <c r="AI61">
        <v>1198.6000000000001</v>
      </c>
      <c r="AJ61">
        <v>4514</v>
      </c>
    </row>
    <row r="62" spans="1:36" x14ac:dyDescent="0.35">
      <c r="A62">
        <v>32</v>
      </c>
      <c r="B62" t="s">
        <v>32</v>
      </c>
      <c r="C62" t="s">
        <v>26</v>
      </c>
      <c r="D62">
        <v>427</v>
      </c>
      <c r="E62" t="s">
        <v>34</v>
      </c>
      <c r="F62">
        <v>1</v>
      </c>
      <c r="G62">
        <v>3</v>
      </c>
      <c r="H62" t="s">
        <v>40</v>
      </c>
      <c r="I62">
        <v>1</v>
      </c>
      <c r="J62" t="s">
        <v>35</v>
      </c>
      <c r="K62">
        <v>33</v>
      </c>
      <c r="L62">
        <v>3</v>
      </c>
      <c r="M62">
        <v>2</v>
      </c>
      <c r="N62" t="s">
        <v>42</v>
      </c>
      <c r="O62">
        <v>4</v>
      </c>
      <c r="P62" t="s">
        <v>37</v>
      </c>
      <c r="Q62" s="4">
        <v>6162</v>
      </c>
      <c r="R62">
        <v>10877</v>
      </c>
      <c r="S62">
        <v>1</v>
      </c>
      <c r="T62" t="s">
        <v>25</v>
      </c>
      <c r="U62">
        <v>22</v>
      </c>
      <c r="V62">
        <v>4</v>
      </c>
      <c r="W62">
        <v>2</v>
      </c>
      <c r="X62">
        <v>1</v>
      </c>
      <c r="Y62">
        <v>9</v>
      </c>
      <c r="Z62">
        <v>3</v>
      </c>
      <c r="AA62">
        <v>3</v>
      </c>
      <c r="AB62">
        <v>9</v>
      </c>
      <c r="AC62">
        <v>8</v>
      </c>
      <c r="AD62">
        <v>7</v>
      </c>
      <c r="AE62">
        <v>8</v>
      </c>
      <c r="AF62" s="5">
        <v>0.15</v>
      </c>
      <c r="AG62" s="5">
        <v>0.1</v>
      </c>
      <c r="AH62" s="6">
        <v>9.999999999999995E-3</v>
      </c>
      <c r="AI62">
        <v>1232.4000000000001</v>
      </c>
      <c r="AJ62">
        <v>1866</v>
      </c>
    </row>
    <row r="63" spans="1:36" x14ac:dyDescent="0.35">
      <c r="A63">
        <v>38</v>
      </c>
      <c r="B63" t="s">
        <v>32</v>
      </c>
      <c r="C63" t="s">
        <v>33</v>
      </c>
      <c r="D63">
        <v>653</v>
      </c>
      <c r="E63" t="s">
        <v>34</v>
      </c>
      <c r="F63">
        <v>29</v>
      </c>
      <c r="G63">
        <v>5</v>
      </c>
      <c r="H63" t="s">
        <v>28</v>
      </c>
      <c r="I63">
        <v>4</v>
      </c>
      <c r="J63" t="s">
        <v>29</v>
      </c>
      <c r="K63">
        <v>50</v>
      </c>
      <c r="L63">
        <v>3</v>
      </c>
      <c r="M63">
        <v>2</v>
      </c>
      <c r="N63" t="s">
        <v>39</v>
      </c>
      <c r="O63">
        <v>4</v>
      </c>
      <c r="P63" t="s">
        <v>31</v>
      </c>
      <c r="Q63" s="4">
        <v>2406</v>
      </c>
      <c r="R63">
        <v>5456</v>
      </c>
      <c r="S63">
        <v>1</v>
      </c>
      <c r="T63" t="s">
        <v>32</v>
      </c>
      <c r="U63">
        <v>11</v>
      </c>
      <c r="V63">
        <v>3</v>
      </c>
      <c r="W63">
        <v>4</v>
      </c>
      <c r="X63">
        <v>0</v>
      </c>
      <c r="Y63">
        <v>10</v>
      </c>
      <c r="Z63">
        <v>2</v>
      </c>
      <c r="AA63">
        <v>3</v>
      </c>
      <c r="AB63">
        <v>10</v>
      </c>
      <c r="AC63">
        <v>3</v>
      </c>
      <c r="AD63">
        <v>9</v>
      </c>
      <c r="AE63">
        <v>9</v>
      </c>
      <c r="AF63" s="5">
        <v>0.09</v>
      </c>
      <c r="AG63" s="5">
        <v>7.0000000000000007E-2</v>
      </c>
      <c r="AH63" s="6">
        <v>0.05</v>
      </c>
      <c r="AI63">
        <v>481.20000000000005</v>
      </c>
      <c r="AJ63">
        <v>2479</v>
      </c>
    </row>
    <row r="64" spans="1:36" x14ac:dyDescent="0.35">
      <c r="A64">
        <v>50</v>
      </c>
      <c r="B64" t="s">
        <v>32</v>
      </c>
      <c r="C64" t="s">
        <v>26</v>
      </c>
      <c r="D64">
        <v>989</v>
      </c>
      <c r="E64" t="s">
        <v>34</v>
      </c>
      <c r="F64">
        <v>7</v>
      </c>
      <c r="G64">
        <v>2</v>
      </c>
      <c r="H64" t="s">
        <v>40</v>
      </c>
      <c r="I64">
        <v>2</v>
      </c>
      <c r="J64" t="s">
        <v>29</v>
      </c>
      <c r="K64">
        <v>43</v>
      </c>
      <c r="L64">
        <v>2</v>
      </c>
      <c r="M64">
        <v>5</v>
      </c>
      <c r="N64" t="s">
        <v>63</v>
      </c>
      <c r="O64">
        <v>3</v>
      </c>
      <c r="P64" t="s">
        <v>41</v>
      </c>
      <c r="Q64" s="4">
        <v>18740</v>
      </c>
      <c r="R64">
        <v>16701</v>
      </c>
      <c r="S64">
        <v>5</v>
      </c>
      <c r="T64" t="s">
        <v>25</v>
      </c>
      <c r="U64">
        <v>12</v>
      </c>
      <c r="V64">
        <v>3</v>
      </c>
      <c r="W64">
        <v>4</v>
      </c>
      <c r="X64">
        <v>1</v>
      </c>
      <c r="Y64">
        <v>29</v>
      </c>
      <c r="Z64">
        <v>2</v>
      </c>
      <c r="AA64">
        <v>2</v>
      </c>
      <c r="AB64">
        <v>27</v>
      </c>
      <c r="AC64">
        <v>3</v>
      </c>
      <c r="AD64">
        <v>13</v>
      </c>
      <c r="AE64">
        <v>8</v>
      </c>
      <c r="AF64" s="5">
        <v>0.14000000000000001</v>
      </c>
      <c r="AG64" s="5">
        <v>0.1</v>
      </c>
      <c r="AH64" s="6">
        <v>-9.999999999999995E-3</v>
      </c>
      <c r="AI64">
        <v>3748</v>
      </c>
      <c r="AJ64">
        <v>1903</v>
      </c>
    </row>
    <row r="65" spans="1:36" x14ac:dyDescent="0.35">
      <c r="A65">
        <v>59</v>
      </c>
      <c r="B65" t="s">
        <v>32</v>
      </c>
      <c r="C65" t="s">
        <v>26</v>
      </c>
      <c r="D65">
        <v>1435</v>
      </c>
      <c r="E65" t="s">
        <v>27</v>
      </c>
      <c r="F65">
        <v>25</v>
      </c>
      <c r="G65">
        <v>3</v>
      </c>
      <c r="H65" t="s">
        <v>28</v>
      </c>
      <c r="I65">
        <v>1</v>
      </c>
      <c r="J65" t="s">
        <v>29</v>
      </c>
      <c r="K65">
        <v>99</v>
      </c>
      <c r="L65">
        <v>3</v>
      </c>
      <c r="M65">
        <v>3</v>
      </c>
      <c r="N65" t="s">
        <v>27</v>
      </c>
      <c r="O65">
        <v>1</v>
      </c>
      <c r="P65" t="s">
        <v>31</v>
      </c>
      <c r="Q65" s="4">
        <v>7637</v>
      </c>
      <c r="R65">
        <v>2354</v>
      </c>
      <c r="S65">
        <v>7</v>
      </c>
      <c r="T65" t="s">
        <v>32</v>
      </c>
      <c r="U65">
        <v>11</v>
      </c>
      <c r="V65">
        <v>3</v>
      </c>
      <c r="W65">
        <v>4</v>
      </c>
      <c r="X65">
        <v>0</v>
      </c>
      <c r="Y65">
        <v>28</v>
      </c>
      <c r="Z65">
        <v>3</v>
      </c>
      <c r="AA65">
        <v>2</v>
      </c>
      <c r="AB65">
        <v>21</v>
      </c>
      <c r="AC65">
        <v>16</v>
      </c>
      <c r="AD65">
        <v>7</v>
      </c>
      <c r="AE65">
        <v>9</v>
      </c>
      <c r="AF65" s="5">
        <v>0.14000000000000001</v>
      </c>
      <c r="AG65" s="5">
        <v>0.08</v>
      </c>
      <c r="AH65" s="6">
        <v>5.0000000000000017E-2</v>
      </c>
      <c r="AI65">
        <v>1527.4</v>
      </c>
      <c r="AJ65">
        <v>4276</v>
      </c>
    </row>
    <row r="66" spans="1:36" x14ac:dyDescent="0.35">
      <c r="A66">
        <v>36</v>
      </c>
      <c r="B66" t="s">
        <v>32</v>
      </c>
      <c r="C66" t="s">
        <v>26</v>
      </c>
      <c r="D66">
        <v>1223</v>
      </c>
      <c r="E66" t="s">
        <v>34</v>
      </c>
      <c r="F66">
        <v>8</v>
      </c>
      <c r="G66">
        <v>3</v>
      </c>
      <c r="H66" t="s">
        <v>49</v>
      </c>
      <c r="I66">
        <v>3</v>
      </c>
      <c r="J66" t="s">
        <v>29</v>
      </c>
      <c r="K66">
        <v>59</v>
      </c>
      <c r="L66">
        <v>3</v>
      </c>
      <c r="M66">
        <v>3</v>
      </c>
      <c r="N66" t="s">
        <v>43</v>
      </c>
      <c r="O66">
        <v>3</v>
      </c>
      <c r="P66" t="s">
        <v>41</v>
      </c>
      <c r="Q66" s="4">
        <v>10096</v>
      </c>
      <c r="R66">
        <v>8202</v>
      </c>
      <c r="S66">
        <v>1</v>
      </c>
      <c r="T66" t="s">
        <v>32</v>
      </c>
      <c r="U66">
        <v>13</v>
      </c>
      <c r="V66">
        <v>3</v>
      </c>
      <c r="W66">
        <v>2</v>
      </c>
      <c r="X66">
        <v>3</v>
      </c>
      <c r="Y66">
        <v>17</v>
      </c>
      <c r="Z66">
        <v>2</v>
      </c>
      <c r="AA66">
        <v>3</v>
      </c>
      <c r="AB66">
        <v>17</v>
      </c>
      <c r="AC66">
        <v>14</v>
      </c>
      <c r="AD66">
        <v>12</v>
      </c>
      <c r="AE66">
        <v>8</v>
      </c>
      <c r="AF66" s="5">
        <v>0.13</v>
      </c>
      <c r="AG66" s="5">
        <v>0.1</v>
      </c>
      <c r="AH66" s="6">
        <v>0</v>
      </c>
      <c r="AI66">
        <v>2019.2</v>
      </c>
      <c r="AJ66">
        <v>4940</v>
      </c>
    </row>
    <row r="67" spans="1:36" x14ac:dyDescent="0.35">
      <c r="A67">
        <v>55</v>
      </c>
      <c r="B67" t="s">
        <v>32</v>
      </c>
      <c r="C67" t="s">
        <v>26</v>
      </c>
      <c r="D67">
        <v>836</v>
      </c>
      <c r="E67" t="s">
        <v>34</v>
      </c>
      <c r="F67">
        <v>8</v>
      </c>
      <c r="G67">
        <v>3</v>
      </c>
      <c r="H67" t="s">
        <v>40</v>
      </c>
      <c r="I67">
        <v>4</v>
      </c>
      <c r="J67" t="s">
        <v>29</v>
      </c>
      <c r="K67">
        <v>33</v>
      </c>
      <c r="L67">
        <v>3</v>
      </c>
      <c r="M67">
        <v>4</v>
      </c>
      <c r="N67" t="s">
        <v>62</v>
      </c>
      <c r="O67">
        <v>3</v>
      </c>
      <c r="P67" t="s">
        <v>41</v>
      </c>
      <c r="Q67" s="4">
        <v>14756</v>
      </c>
      <c r="R67">
        <v>19730</v>
      </c>
      <c r="S67">
        <v>2</v>
      </c>
      <c r="T67" t="s">
        <v>25</v>
      </c>
      <c r="U67">
        <v>14</v>
      </c>
      <c r="V67">
        <v>3</v>
      </c>
      <c r="W67">
        <v>3</v>
      </c>
      <c r="X67">
        <v>3</v>
      </c>
      <c r="Y67">
        <v>21</v>
      </c>
      <c r="Z67">
        <v>2</v>
      </c>
      <c r="AA67">
        <v>3</v>
      </c>
      <c r="AB67">
        <v>5</v>
      </c>
      <c r="AC67">
        <v>0</v>
      </c>
      <c r="AD67">
        <v>0</v>
      </c>
      <c r="AE67">
        <v>2</v>
      </c>
      <c r="AF67" s="5">
        <v>0.13</v>
      </c>
      <c r="AG67" s="5">
        <v>0.11</v>
      </c>
      <c r="AH67" s="6">
        <v>0</v>
      </c>
      <c r="AI67">
        <v>2951.2000000000003</v>
      </c>
      <c r="AJ67">
        <v>4016</v>
      </c>
    </row>
    <row r="68" spans="1:36" x14ac:dyDescent="0.35">
      <c r="A68">
        <v>36</v>
      </c>
      <c r="B68" t="s">
        <v>32</v>
      </c>
      <c r="C68" t="s">
        <v>33</v>
      </c>
      <c r="D68">
        <v>1195</v>
      </c>
      <c r="E68" t="s">
        <v>34</v>
      </c>
      <c r="F68">
        <v>11</v>
      </c>
      <c r="G68">
        <v>3</v>
      </c>
      <c r="H68" t="s">
        <v>28</v>
      </c>
      <c r="I68">
        <v>2</v>
      </c>
      <c r="J68" t="s">
        <v>35</v>
      </c>
      <c r="K68">
        <v>95</v>
      </c>
      <c r="L68">
        <v>2</v>
      </c>
      <c r="M68">
        <v>2</v>
      </c>
      <c r="N68" t="s">
        <v>42</v>
      </c>
      <c r="O68">
        <v>2</v>
      </c>
      <c r="P68" t="s">
        <v>31</v>
      </c>
      <c r="Q68" s="4">
        <v>6499</v>
      </c>
      <c r="R68">
        <v>22656</v>
      </c>
      <c r="S68">
        <v>1</v>
      </c>
      <c r="T68" t="s">
        <v>32</v>
      </c>
      <c r="U68">
        <v>13</v>
      </c>
      <c r="V68">
        <v>3</v>
      </c>
      <c r="W68">
        <v>3</v>
      </c>
      <c r="X68">
        <v>0</v>
      </c>
      <c r="Y68">
        <v>6</v>
      </c>
      <c r="Z68">
        <v>3</v>
      </c>
      <c r="AA68">
        <v>3</v>
      </c>
      <c r="AB68">
        <v>6</v>
      </c>
      <c r="AC68">
        <v>5</v>
      </c>
      <c r="AD68">
        <v>0</v>
      </c>
      <c r="AE68">
        <v>3</v>
      </c>
      <c r="AF68" s="5">
        <v>0.14000000000000001</v>
      </c>
      <c r="AG68" s="5">
        <v>0.11</v>
      </c>
      <c r="AH68" s="6">
        <v>7.0000000000000007E-2</v>
      </c>
      <c r="AI68">
        <v>1299.8000000000002</v>
      </c>
      <c r="AJ68">
        <v>2509</v>
      </c>
    </row>
    <row r="69" spans="1:36" x14ac:dyDescent="0.35">
      <c r="A69">
        <v>45</v>
      </c>
      <c r="B69" t="s">
        <v>32</v>
      </c>
      <c r="C69" t="s">
        <v>26</v>
      </c>
      <c r="D69">
        <v>1339</v>
      </c>
      <c r="E69" t="s">
        <v>34</v>
      </c>
      <c r="F69">
        <v>7</v>
      </c>
      <c r="G69">
        <v>3</v>
      </c>
      <c r="H69" t="s">
        <v>28</v>
      </c>
      <c r="I69">
        <v>2</v>
      </c>
      <c r="J69" t="s">
        <v>35</v>
      </c>
      <c r="K69">
        <v>59</v>
      </c>
      <c r="L69">
        <v>3</v>
      </c>
      <c r="M69">
        <v>3</v>
      </c>
      <c r="N69" t="s">
        <v>36</v>
      </c>
      <c r="O69">
        <v>1</v>
      </c>
      <c r="P69" t="s">
        <v>41</v>
      </c>
      <c r="Q69" s="4">
        <v>9724</v>
      </c>
      <c r="R69">
        <v>18787</v>
      </c>
      <c r="S69">
        <v>2</v>
      </c>
      <c r="T69" t="s">
        <v>32</v>
      </c>
      <c r="U69">
        <v>17</v>
      </c>
      <c r="V69">
        <v>3</v>
      </c>
      <c r="W69">
        <v>3</v>
      </c>
      <c r="X69">
        <v>1</v>
      </c>
      <c r="Y69">
        <v>25</v>
      </c>
      <c r="Z69">
        <v>2</v>
      </c>
      <c r="AA69">
        <v>3</v>
      </c>
      <c r="AB69">
        <v>1</v>
      </c>
      <c r="AC69">
        <v>0</v>
      </c>
      <c r="AD69">
        <v>0</v>
      </c>
      <c r="AE69">
        <v>0</v>
      </c>
      <c r="AF69" s="5">
        <v>0.11</v>
      </c>
      <c r="AG69" s="5">
        <v>0.09</v>
      </c>
      <c r="AH69" s="6">
        <v>4.9999999999999989E-2</v>
      </c>
      <c r="AI69">
        <v>1944.8000000000002</v>
      </c>
      <c r="AJ69">
        <v>3915</v>
      </c>
    </row>
    <row r="70" spans="1:36" x14ac:dyDescent="0.35">
      <c r="A70">
        <v>35</v>
      </c>
      <c r="B70" t="s">
        <v>32</v>
      </c>
      <c r="C70" t="s">
        <v>33</v>
      </c>
      <c r="D70">
        <v>664</v>
      </c>
      <c r="E70" t="s">
        <v>34</v>
      </c>
      <c r="F70">
        <v>1</v>
      </c>
      <c r="G70">
        <v>3</v>
      </c>
      <c r="H70" t="s">
        <v>40</v>
      </c>
      <c r="I70">
        <v>2</v>
      </c>
      <c r="J70" t="s">
        <v>35</v>
      </c>
      <c r="K70">
        <v>79</v>
      </c>
      <c r="L70">
        <v>3</v>
      </c>
      <c r="M70">
        <v>1</v>
      </c>
      <c r="N70" t="s">
        <v>36</v>
      </c>
      <c r="O70">
        <v>1</v>
      </c>
      <c r="P70" t="s">
        <v>37</v>
      </c>
      <c r="Q70" s="4">
        <v>2194</v>
      </c>
      <c r="R70">
        <v>5868</v>
      </c>
      <c r="S70">
        <v>4</v>
      </c>
      <c r="T70" t="s">
        <v>32</v>
      </c>
      <c r="U70">
        <v>13</v>
      </c>
      <c r="V70">
        <v>3</v>
      </c>
      <c r="W70">
        <v>4</v>
      </c>
      <c r="X70">
        <v>1</v>
      </c>
      <c r="Y70">
        <v>5</v>
      </c>
      <c r="Z70">
        <v>2</v>
      </c>
      <c r="AA70">
        <v>2</v>
      </c>
      <c r="AB70">
        <v>3</v>
      </c>
      <c r="AC70">
        <v>2</v>
      </c>
      <c r="AD70">
        <v>1</v>
      </c>
      <c r="AE70">
        <v>2</v>
      </c>
      <c r="AF70" s="5">
        <v>0.13</v>
      </c>
      <c r="AG70" s="5">
        <v>0.09</v>
      </c>
      <c r="AH70" s="6">
        <v>0.06</v>
      </c>
      <c r="AI70">
        <v>438.8</v>
      </c>
      <c r="AJ70">
        <v>926</v>
      </c>
    </row>
    <row r="71" spans="1:36" x14ac:dyDescent="0.35">
      <c r="A71">
        <v>36</v>
      </c>
      <c r="B71" t="s">
        <v>25</v>
      </c>
      <c r="C71" t="s">
        <v>26</v>
      </c>
      <c r="D71">
        <v>318</v>
      </c>
      <c r="E71" t="s">
        <v>34</v>
      </c>
      <c r="F71">
        <v>9</v>
      </c>
      <c r="G71">
        <v>3</v>
      </c>
      <c r="H71" t="s">
        <v>40</v>
      </c>
      <c r="I71">
        <v>4</v>
      </c>
      <c r="J71" t="s">
        <v>35</v>
      </c>
      <c r="K71">
        <v>79</v>
      </c>
      <c r="L71">
        <v>2</v>
      </c>
      <c r="M71">
        <v>1</v>
      </c>
      <c r="N71" t="s">
        <v>36</v>
      </c>
      <c r="O71">
        <v>3</v>
      </c>
      <c r="P71" t="s">
        <v>37</v>
      </c>
      <c r="Q71" s="4">
        <v>3388</v>
      </c>
      <c r="R71">
        <v>21777</v>
      </c>
      <c r="S71">
        <v>0</v>
      </c>
      <c r="T71" t="s">
        <v>25</v>
      </c>
      <c r="U71">
        <v>17</v>
      </c>
      <c r="V71">
        <v>3</v>
      </c>
      <c r="W71">
        <v>1</v>
      </c>
      <c r="X71">
        <v>1</v>
      </c>
      <c r="Y71">
        <v>2</v>
      </c>
      <c r="Z71">
        <v>0</v>
      </c>
      <c r="AA71">
        <v>2</v>
      </c>
      <c r="AB71">
        <v>1</v>
      </c>
      <c r="AC71">
        <v>0</v>
      </c>
      <c r="AD71">
        <v>0</v>
      </c>
      <c r="AE71">
        <v>0</v>
      </c>
      <c r="AF71" s="5">
        <v>0.1</v>
      </c>
      <c r="AG71" s="5">
        <v>0.09</v>
      </c>
      <c r="AH71" s="6">
        <v>9.999999999999995E-3</v>
      </c>
      <c r="AI71">
        <v>677.6</v>
      </c>
      <c r="AJ71">
        <v>1095</v>
      </c>
    </row>
    <row r="72" spans="1:36" x14ac:dyDescent="0.35">
      <c r="A72">
        <v>59</v>
      </c>
      <c r="B72" t="s">
        <v>32</v>
      </c>
      <c r="C72" t="s">
        <v>33</v>
      </c>
      <c r="D72">
        <v>1225</v>
      </c>
      <c r="E72" t="s">
        <v>27</v>
      </c>
      <c r="F72">
        <v>1</v>
      </c>
      <c r="G72">
        <v>1</v>
      </c>
      <c r="H72" t="s">
        <v>28</v>
      </c>
      <c r="I72">
        <v>1</v>
      </c>
      <c r="J72" t="s">
        <v>29</v>
      </c>
      <c r="K72">
        <v>57</v>
      </c>
      <c r="L72">
        <v>2</v>
      </c>
      <c r="M72">
        <v>2</v>
      </c>
      <c r="N72" t="s">
        <v>27</v>
      </c>
      <c r="O72">
        <v>3</v>
      </c>
      <c r="P72" t="s">
        <v>31</v>
      </c>
      <c r="Q72" s="4">
        <v>5473</v>
      </c>
      <c r="R72">
        <v>24668</v>
      </c>
      <c r="S72">
        <v>7</v>
      </c>
      <c r="T72" t="s">
        <v>32</v>
      </c>
      <c r="U72">
        <v>11</v>
      </c>
      <c r="V72">
        <v>3</v>
      </c>
      <c r="W72">
        <v>4</v>
      </c>
      <c r="X72">
        <v>0</v>
      </c>
      <c r="Y72">
        <v>20</v>
      </c>
      <c r="Z72">
        <v>2</v>
      </c>
      <c r="AA72">
        <v>2</v>
      </c>
      <c r="AB72">
        <v>4</v>
      </c>
      <c r="AC72">
        <v>3</v>
      </c>
      <c r="AD72">
        <v>1</v>
      </c>
      <c r="AE72">
        <v>3</v>
      </c>
      <c r="AF72" s="5">
        <v>0.12</v>
      </c>
      <c r="AG72" s="5">
        <v>0.09</v>
      </c>
      <c r="AH72" s="6">
        <v>7.9999999999999988E-2</v>
      </c>
      <c r="AI72">
        <v>1094.6000000000001</v>
      </c>
      <c r="AJ72">
        <v>2500</v>
      </c>
    </row>
    <row r="73" spans="1:36" x14ac:dyDescent="0.35">
      <c r="A73">
        <v>29</v>
      </c>
      <c r="B73" t="s">
        <v>32</v>
      </c>
      <c r="C73" t="s">
        <v>26</v>
      </c>
      <c r="D73">
        <v>1328</v>
      </c>
      <c r="E73" t="s">
        <v>34</v>
      </c>
      <c r="F73">
        <v>2</v>
      </c>
      <c r="G73">
        <v>3</v>
      </c>
      <c r="H73" t="s">
        <v>28</v>
      </c>
      <c r="I73">
        <v>3</v>
      </c>
      <c r="J73" t="s">
        <v>35</v>
      </c>
      <c r="K73">
        <v>76</v>
      </c>
      <c r="L73">
        <v>3</v>
      </c>
      <c r="M73">
        <v>1</v>
      </c>
      <c r="N73" t="s">
        <v>36</v>
      </c>
      <c r="O73">
        <v>2</v>
      </c>
      <c r="P73" t="s">
        <v>37</v>
      </c>
      <c r="Q73" s="4">
        <v>2703</v>
      </c>
      <c r="R73">
        <v>4956</v>
      </c>
      <c r="S73">
        <v>0</v>
      </c>
      <c r="T73" t="s">
        <v>32</v>
      </c>
      <c r="U73">
        <v>23</v>
      </c>
      <c r="V73">
        <v>4</v>
      </c>
      <c r="W73">
        <v>4</v>
      </c>
      <c r="X73">
        <v>1</v>
      </c>
      <c r="Y73">
        <v>6</v>
      </c>
      <c r="Z73">
        <v>3</v>
      </c>
      <c r="AA73">
        <v>3</v>
      </c>
      <c r="AB73">
        <v>5</v>
      </c>
      <c r="AC73">
        <v>4</v>
      </c>
      <c r="AD73">
        <v>0</v>
      </c>
      <c r="AE73">
        <v>4</v>
      </c>
      <c r="AF73" s="5">
        <v>0.1</v>
      </c>
      <c r="AG73" s="5">
        <v>7.0000000000000007E-2</v>
      </c>
      <c r="AH73" s="6">
        <v>0.03</v>
      </c>
      <c r="AI73">
        <v>540.6</v>
      </c>
      <c r="AJ73">
        <v>2606</v>
      </c>
    </row>
    <row r="74" spans="1:36" x14ac:dyDescent="0.35">
      <c r="A74">
        <v>31</v>
      </c>
      <c r="B74" t="s">
        <v>32</v>
      </c>
      <c r="C74" t="s">
        <v>26</v>
      </c>
      <c r="D74">
        <v>1082</v>
      </c>
      <c r="E74" t="s">
        <v>34</v>
      </c>
      <c r="F74">
        <v>1</v>
      </c>
      <c r="G74">
        <v>4</v>
      </c>
      <c r="H74" t="s">
        <v>40</v>
      </c>
      <c r="I74">
        <v>3</v>
      </c>
      <c r="J74" t="s">
        <v>35</v>
      </c>
      <c r="K74">
        <v>87</v>
      </c>
      <c r="L74">
        <v>3</v>
      </c>
      <c r="M74">
        <v>1</v>
      </c>
      <c r="N74" t="s">
        <v>36</v>
      </c>
      <c r="O74">
        <v>2</v>
      </c>
      <c r="P74" t="s">
        <v>31</v>
      </c>
      <c r="Q74" s="4">
        <v>2501</v>
      </c>
      <c r="R74">
        <v>18775</v>
      </c>
      <c r="S74">
        <v>1</v>
      </c>
      <c r="T74" t="s">
        <v>32</v>
      </c>
      <c r="U74">
        <v>17</v>
      </c>
      <c r="V74">
        <v>3</v>
      </c>
      <c r="W74">
        <v>2</v>
      </c>
      <c r="X74">
        <v>0</v>
      </c>
      <c r="Y74">
        <v>1</v>
      </c>
      <c r="Z74">
        <v>4</v>
      </c>
      <c r="AA74">
        <v>3</v>
      </c>
      <c r="AB74">
        <v>1</v>
      </c>
      <c r="AC74">
        <v>1</v>
      </c>
      <c r="AD74">
        <v>1</v>
      </c>
      <c r="AE74">
        <v>0</v>
      </c>
      <c r="AF74" s="5">
        <v>0.1</v>
      </c>
      <c r="AG74" s="5">
        <v>7.0000000000000007E-2</v>
      </c>
      <c r="AH74" s="6">
        <v>0.03</v>
      </c>
      <c r="AI74">
        <v>500.20000000000005</v>
      </c>
      <c r="AJ74">
        <v>1719</v>
      </c>
    </row>
    <row r="75" spans="1:36" x14ac:dyDescent="0.35">
      <c r="A75">
        <v>32</v>
      </c>
      <c r="B75" t="s">
        <v>32</v>
      </c>
      <c r="C75" t="s">
        <v>26</v>
      </c>
      <c r="D75">
        <v>548</v>
      </c>
      <c r="E75" t="s">
        <v>34</v>
      </c>
      <c r="F75">
        <v>1</v>
      </c>
      <c r="G75">
        <v>3</v>
      </c>
      <c r="H75" t="s">
        <v>28</v>
      </c>
      <c r="I75">
        <v>2</v>
      </c>
      <c r="J75" t="s">
        <v>35</v>
      </c>
      <c r="K75">
        <v>66</v>
      </c>
      <c r="L75">
        <v>3</v>
      </c>
      <c r="M75">
        <v>2</v>
      </c>
      <c r="N75" t="s">
        <v>36</v>
      </c>
      <c r="O75">
        <v>2</v>
      </c>
      <c r="P75" t="s">
        <v>37</v>
      </c>
      <c r="Q75" s="4">
        <v>6220</v>
      </c>
      <c r="R75">
        <v>7346</v>
      </c>
      <c r="S75">
        <v>1</v>
      </c>
      <c r="T75" t="s">
        <v>32</v>
      </c>
      <c r="U75">
        <v>17</v>
      </c>
      <c r="V75">
        <v>3</v>
      </c>
      <c r="W75">
        <v>2</v>
      </c>
      <c r="X75">
        <v>2</v>
      </c>
      <c r="Y75">
        <v>10</v>
      </c>
      <c r="Z75">
        <v>3</v>
      </c>
      <c r="AA75">
        <v>3</v>
      </c>
      <c r="AB75">
        <v>10</v>
      </c>
      <c r="AC75">
        <v>4</v>
      </c>
      <c r="AD75">
        <v>0</v>
      </c>
      <c r="AE75">
        <v>9</v>
      </c>
      <c r="AF75" s="5">
        <v>0.08</v>
      </c>
      <c r="AG75" s="5">
        <v>0.11</v>
      </c>
      <c r="AH75" s="6">
        <v>2.0000000000000004E-2</v>
      </c>
      <c r="AI75">
        <v>1244</v>
      </c>
      <c r="AJ75">
        <v>4415</v>
      </c>
    </row>
    <row r="76" spans="1:36" x14ac:dyDescent="0.35">
      <c r="A76">
        <v>36</v>
      </c>
      <c r="B76" t="s">
        <v>32</v>
      </c>
      <c r="C76" t="s">
        <v>26</v>
      </c>
      <c r="D76">
        <v>132</v>
      </c>
      <c r="E76" t="s">
        <v>34</v>
      </c>
      <c r="F76">
        <v>6</v>
      </c>
      <c r="G76">
        <v>3</v>
      </c>
      <c r="H76" t="s">
        <v>28</v>
      </c>
      <c r="I76">
        <v>2</v>
      </c>
      <c r="J76" t="s">
        <v>29</v>
      </c>
      <c r="K76">
        <v>55</v>
      </c>
      <c r="L76">
        <v>4</v>
      </c>
      <c r="M76">
        <v>1</v>
      </c>
      <c r="N76" t="s">
        <v>39</v>
      </c>
      <c r="O76">
        <v>4</v>
      </c>
      <c r="P76" t="s">
        <v>37</v>
      </c>
      <c r="Q76" s="4">
        <v>3038</v>
      </c>
      <c r="R76">
        <v>22002</v>
      </c>
      <c r="S76">
        <v>3</v>
      </c>
      <c r="T76" t="s">
        <v>32</v>
      </c>
      <c r="U76">
        <v>12</v>
      </c>
      <c r="V76">
        <v>3</v>
      </c>
      <c r="W76">
        <v>2</v>
      </c>
      <c r="X76">
        <v>0</v>
      </c>
      <c r="Y76">
        <v>5</v>
      </c>
      <c r="Z76">
        <v>3</v>
      </c>
      <c r="AA76">
        <v>3</v>
      </c>
      <c r="AB76">
        <v>1</v>
      </c>
      <c r="AC76">
        <v>0</v>
      </c>
      <c r="AD76">
        <v>0</v>
      </c>
      <c r="AE76">
        <v>0</v>
      </c>
      <c r="AF76" s="5">
        <v>0.14000000000000001</v>
      </c>
      <c r="AG76" s="5">
        <v>7.0000000000000007E-2</v>
      </c>
      <c r="AH76" s="6">
        <v>1.999999999999999E-2</v>
      </c>
      <c r="AI76">
        <v>607.6</v>
      </c>
      <c r="AJ76">
        <v>3171</v>
      </c>
    </row>
    <row r="77" spans="1:36" x14ac:dyDescent="0.35">
      <c r="A77">
        <v>31</v>
      </c>
      <c r="B77" t="s">
        <v>32</v>
      </c>
      <c r="C77" t="s">
        <v>26</v>
      </c>
      <c r="D77">
        <v>746</v>
      </c>
      <c r="E77" t="s">
        <v>34</v>
      </c>
      <c r="F77">
        <v>8</v>
      </c>
      <c r="G77">
        <v>4</v>
      </c>
      <c r="H77" t="s">
        <v>28</v>
      </c>
      <c r="I77">
        <v>3</v>
      </c>
      <c r="J77" t="s">
        <v>29</v>
      </c>
      <c r="K77">
        <v>61</v>
      </c>
      <c r="L77">
        <v>3</v>
      </c>
      <c r="M77">
        <v>2</v>
      </c>
      <c r="N77" t="s">
        <v>42</v>
      </c>
      <c r="O77">
        <v>4</v>
      </c>
      <c r="P77" t="s">
        <v>31</v>
      </c>
      <c r="Q77" s="4">
        <v>4424</v>
      </c>
      <c r="R77">
        <v>20682</v>
      </c>
      <c r="S77">
        <v>1</v>
      </c>
      <c r="T77" t="s">
        <v>32</v>
      </c>
      <c r="U77">
        <v>23</v>
      </c>
      <c r="V77">
        <v>4</v>
      </c>
      <c r="W77">
        <v>4</v>
      </c>
      <c r="X77">
        <v>0</v>
      </c>
      <c r="Y77">
        <v>11</v>
      </c>
      <c r="Z77">
        <v>2</v>
      </c>
      <c r="AA77">
        <v>3</v>
      </c>
      <c r="AB77">
        <v>11</v>
      </c>
      <c r="AC77">
        <v>7</v>
      </c>
      <c r="AD77">
        <v>1</v>
      </c>
      <c r="AE77">
        <v>8</v>
      </c>
      <c r="AF77" s="5">
        <v>0.1</v>
      </c>
      <c r="AG77" s="5">
        <v>7.0000000000000007E-2</v>
      </c>
      <c r="AH77" s="6">
        <v>2.0000000000000004E-2</v>
      </c>
      <c r="AI77">
        <v>884.80000000000007</v>
      </c>
      <c r="AJ77">
        <v>3718</v>
      </c>
    </row>
    <row r="78" spans="1:36" x14ac:dyDescent="0.35">
      <c r="A78">
        <v>35</v>
      </c>
      <c r="B78" t="s">
        <v>32</v>
      </c>
      <c r="C78" t="s">
        <v>26</v>
      </c>
      <c r="D78">
        <v>776</v>
      </c>
      <c r="E78" t="s">
        <v>27</v>
      </c>
      <c r="F78">
        <v>1</v>
      </c>
      <c r="G78">
        <v>4</v>
      </c>
      <c r="H78" t="s">
        <v>48</v>
      </c>
      <c r="I78">
        <v>3</v>
      </c>
      <c r="J78" t="s">
        <v>35</v>
      </c>
      <c r="K78">
        <v>32</v>
      </c>
      <c r="L78">
        <v>2</v>
      </c>
      <c r="M78">
        <v>2</v>
      </c>
      <c r="N78" t="s">
        <v>27</v>
      </c>
      <c r="O78">
        <v>1</v>
      </c>
      <c r="P78" t="s">
        <v>31</v>
      </c>
      <c r="Q78" s="4">
        <v>4312</v>
      </c>
      <c r="R78">
        <v>23016</v>
      </c>
      <c r="S78">
        <v>0</v>
      </c>
      <c r="T78" t="s">
        <v>32</v>
      </c>
      <c r="U78">
        <v>14</v>
      </c>
      <c r="V78">
        <v>3</v>
      </c>
      <c r="W78">
        <v>2</v>
      </c>
      <c r="X78">
        <v>0</v>
      </c>
      <c r="Y78">
        <v>16</v>
      </c>
      <c r="Z78">
        <v>2</v>
      </c>
      <c r="AA78">
        <v>3</v>
      </c>
      <c r="AB78">
        <v>15</v>
      </c>
      <c r="AC78">
        <v>13</v>
      </c>
      <c r="AD78">
        <v>2</v>
      </c>
      <c r="AE78">
        <v>8</v>
      </c>
      <c r="AF78" s="5">
        <v>0.09</v>
      </c>
      <c r="AG78" s="5">
        <v>0.11</v>
      </c>
      <c r="AH78" s="6">
        <v>0.03</v>
      </c>
      <c r="AI78">
        <v>862.40000000000009</v>
      </c>
      <c r="AJ78">
        <v>3892</v>
      </c>
    </row>
    <row r="79" spans="1:36" x14ac:dyDescent="0.35">
      <c r="A79">
        <v>45</v>
      </c>
      <c r="B79" t="s">
        <v>32</v>
      </c>
      <c r="C79" t="s">
        <v>26</v>
      </c>
      <c r="D79">
        <v>193</v>
      </c>
      <c r="E79" t="s">
        <v>34</v>
      </c>
      <c r="F79">
        <v>6</v>
      </c>
      <c r="G79">
        <v>4</v>
      </c>
      <c r="H79" t="s">
        <v>38</v>
      </c>
      <c r="I79">
        <v>4</v>
      </c>
      <c r="J79" t="s">
        <v>35</v>
      </c>
      <c r="K79">
        <v>52</v>
      </c>
      <c r="L79">
        <v>3</v>
      </c>
      <c r="M79">
        <v>3</v>
      </c>
      <c r="N79" t="s">
        <v>63</v>
      </c>
      <c r="O79">
        <v>1</v>
      </c>
      <c r="P79" t="s">
        <v>37</v>
      </c>
      <c r="Q79" s="4">
        <v>13245</v>
      </c>
      <c r="R79">
        <v>15067</v>
      </c>
      <c r="S79">
        <v>4</v>
      </c>
      <c r="T79" t="s">
        <v>25</v>
      </c>
      <c r="U79">
        <v>14</v>
      </c>
      <c r="V79">
        <v>3</v>
      </c>
      <c r="W79">
        <v>2</v>
      </c>
      <c r="X79">
        <v>0</v>
      </c>
      <c r="Y79">
        <v>17</v>
      </c>
      <c r="Z79">
        <v>3</v>
      </c>
      <c r="AA79">
        <v>4</v>
      </c>
      <c r="AB79">
        <v>0</v>
      </c>
      <c r="AC79">
        <v>0</v>
      </c>
      <c r="AD79">
        <v>0</v>
      </c>
      <c r="AE79">
        <v>0</v>
      </c>
      <c r="AF79" s="5">
        <v>0.15</v>
      </c>
      <c r="AG79" s="5">
        <v>0.08</v>
      </c>
      <c r="AH79" s="6">
        <v>7.0000000000000007E-2</v>
      </c>
      <c r="AI79">
        <v>2649</v>
      </c>
      <c r="AJ79">
        <v>2562</v>
      </c>
    </row>
    <row r="80" spans="1:36" x14ac:dyDescent="0.35">
      <c r="A80">
        <v>37</v>
      </c>
      <c r="B80" t="s">
        <v>32</v>
      </c>
      <c r="C80" t="s">
        <v>26</v>
      </c>
      <c r="D80">
        <v>397</v>
      </c>
      <c r="E80" t="s">
        <v>34</v>
      </c>
      <c r="F80">
        <v>7</v>
      </c>
      <c r="G80">
        <v>4</v>
      </c>
      <c r="H80" t="s">
        <v>40</v>
      </c>
      <c r="I80">
        <v>1</v>
      </c>
      <c r="J80" t="s">
        <v>35</v>
      </c>
      <c r="K80">
        <v>30</v>
      </c>
      <c r="L80">
        <v>3</v>
      </c>
      <c r="M80">
        <v>3</v>
      </c>
      <c r="N80" t="s">
        <v>63</v>
      </c>
      <c r="O80">
        <v>3</v>
      </c>
      <c r="P80" t="s">
        <v>31</v>
      </c>
      <c r="Q80" s="4">
        <v>13664</v>
      </c>
      <c r="R80">
        <v>25258</v>
      </c>
      <c r="S80">
        <v>4</v>
      </c>
      <c r="T80" t="s">
        <v>32</v>
      </c>
      <c r="U80">
        <v>13</v>
      </c>
      <c r="V80">
        <v>3</v>
      </c>
      <c r="W80">
        <v>1</v>
      </c>
      <c r="X80">
        <v>0</v>
      </c>
      <c r="Y80">
        <v>16</v>
      </c>
      <c r="Z80">
        <v>3</v>
      </c>
      <c r="AA80">
        <v>4</v>
      </c>
      <c r="AB80">
        <v>5</v>
      </c>
      <c r="AC80">
        <v>2</v>
      </c>
      <c r="AD80">
        <v>0</v>
      </c>
      <c r="AE80">
        <v>2</v>
      </c>
      <c r="AF80" s="5">
        <v>0.14000000000000001</v>
      </c>
      <c r="AG80" s="5">
        <v>0.08</v>
      </c>
      <c r="AH80" s="6">
        <v>0.03</v>
      </c>
      <c r="AI80">
        <v>2732.8</v>
      </c>
      <c r="AJ80">
        <v>2247</v>
      </c>
    </row>
    <row r="81" spans="1:36" x14ac:dyDescent="0.35">
      <c r="A81">
        <v>46</v>
      </c>
      <c r="B81" t="s">
        <v>32</v>
      </c>
      <c r="C81" t="s">
        <v>26</v>
      </c>
      <c r="D81">
        <v>945</v>
      </c>
      <c r="E81" t="s">
        <v>50</v>
      </c>
      <c r="F81">
        <v>5</v>
      </c>
      <c r="G81">
        <v>2</v>
      </c>
      <c r="H81" t="s">
        <v>40</v>
      </c>
      <c r="I81">
        <v>2</v>
      </c>
      <c r="J81" t="s">
        <v>35</v>
      </c>
      <c r="K81">
        <v>80</v>
      </c>
      <c r="L81">
        <v>3</v>
      </c>
      <c r="M81">
        <v>2</v>
      </c>
      <c r="N81" t="s">
        <v>50</v>
      </c>
      <c r="O81">
        <v>2</v>
      </c>
      <c r="P81" t="s">
        <v>41</v>
      </c>
      <c r="Q81" s="4">
        <v>5021</v>
      </c>
      <c r="R81">
        <v>10425</v>
      </c>
      <c r="S81">
        <v>8</v>
      </c>
      <c r="T81" t="s">
        <v>25</v>
      </c>
      <c r="U81">
        <v>22</v>
      </c>
      <c r="V81">
        <v>4</v>
      </c>
      <c r="W81">
        <v>4</v>
      </c>
      <c r="X81">
        <v>1</v>
      </c>
      <c r="Y81">
        <v>16</v>
      </c>
      <c r="Z81">
        <v>2</v>
      </c>
      <c r="AA81">
        <v>3</v>
      </c>
      <c r="AB81">
        <v>4</v>
      </c>
      <c r="AC81">
        <v>2</v>
      </c>
      <c r="AD81">
        <v>0</v>
      </c>
      <c r="AE81">
        <v>2</v>
      </c>
      <c r="AF81" s="5">
        <v>0.09</v>
      </c>
      <c r="AG81" s="5">
        <v>0.08</v>
      </c>
      <c r="AH81" s="6">
        <v>6.0000000000000012E-2</v>
      </c>
      <c r="AI81">
        <v>1004.2</v>
      </c>
      <c r="AJ81">
        <v>817</v>
      </c>
    </row>
    <row r="82" spans="1:36" x14ac:dyDescent="0.35">
      <c r="A82">
        <v>30</v>
      </c>
      <c r="B82" t="s">
        <v>32</v>
      </c>
      <c r="C82" t="s">
        <v>26</v>
      </c>
      <c r="D82">
        <v>852</v>
      </c>
      <c r="E82" t="s">
        <v>34</v>
      </c>
      <c r="F82">
        <v>1</v>
      </c>
      <c r="G82">
        <v>1</v>
      </c>
      <c r="H82" t="s">
        <v>28</v>
      </c>
      <c r="I82">
        <v>4</v>
      </c>
      <c r="J82" t="s">
        <v>35</v>
      </c>
      <c r="K82">
        <v>55</v>
      </c>
      <c r="L82">
        <v>2</v>
      </c>
      <c r="M82">
        <v>2</v>
      </c>
      <c r="N82" t="s">
        <v>39</v>
      </c>
      <c r="O82">
        <v>4</v>
      </c>
      <c r="P82" t="s">
        <v>37</v>
      </c>
      <c r="Q82" s="4">
        <v>5126</v>
      </c>
      <c r="R82">
        <v>15998</v>
      </c>
      <c r="S82">
        <v>1</v>
      </c>
      <c r="T82" t="s">
        <v>25</v>
      </c>
      <c r="U82">
        <v>12</v>
      </c>
      <c r="V82">
        <v>3</v>
      </c>
      <c r="W82">
        <v>3</v>
      </c>
      <c r="X82">
        <v>2</v>
      </c>
      <c r="Y82">
        <v>10</v>
      </c>
      <c r="Z82">
        <v>1</v>
      </c>
      <c r="AA82">
        <v>2</v>
      </c>
      <c r="AB82">
        <v>10</v>
      </c>
      <c r="AC82">
        <v>8</v>
      </c>
      <c r="AD82">
        <v>3</v>
      </c>
      <c r="AE82">
        <v>0</v>
      </c>
      <c r="AF82" s="5">
        <v>0.11</v>
      </c>
      <c r="AG82" s="5">
        <v>7.0000000000000007E-2</v>
      </c>
      <c r="AH82" s="6">
        <v>1.999999999999999E-2</v>
      </c>
      <c r="AI82">
        <v>1025.2</v>
      </c>
      <c r="AJ82">
        <v>4097</v>
      </c>
    </row>
    <row r="83" spans="1:36" x14ac:dyDescent="0.35">
      <c r="A83">
        <v>35</v>
      </c>
      <c r="B83" t="s">
        <v>32</v>
      </c>
      <c r="C83" t="s">
        <v>26</v>
      </c>
      <c r="D83">
        <v>1214</v>
      </c>
      <c r="E83" t="s">
        <v>34</v>
      </c>
      <c r="F83">
        <v>1</v>
      </c>
      <c r="G83">
        <v>3</v>
      </c>
      <c r="H83" t="s">
        <v>40</v>
      </c>
      <c r="I83">
        <v>2</v>
      </c>
      <c r="J83" t="s">
        <v>35</v>
      </c>
      <c r="K83">
        <v>30</v>
      </c>
      <c r="L83">
        <v>2</v>
      </c>
      <c r="M83">
        <v>1</v>
      </c>
      <c r="N83" t="s">
        <v>36</v>
      </c>
      <c r="O83">
        <v>3</v>
      </c>
      <c r="P83" t="s">
        <v>31</v>
      </c>
      <c r="Q83" s="4">
        <v>2859</v>
      </c>
      <c r="R83">
        <v>26278</v>
      </c>
      <c r="S83">
        <v>1</v>
      </c>
      <c r="T83" t="s">
        <v>32</v>
      </c>
      <c r="U83">
        <v>18</v>
      </c>
      <c r="V83">
        <v>3</v>
      </c>
      <c r="W83">
        <v>1</v>
      </c>
      <c r="X83">
        <v>0</v>
      </c>
      <c r="Y83">
        <v>6</v>
      </c>
      <c r="Z83">
        <v>3</v>
      </c>
      <c r="AA83">
        <v>3</v>
      </c>
      <c r="AB83">
        <v>6</v>
      </c>
      <c r="AC83">
        <v>4</v>
      </c>
      <c r="AD83">
        <v>0</v>
      </c>
      <c r="AE83">
        <v>4</v>
      </c>
      <c r="AF83" s="5">
        <v>0.13</v>
      </c>
      <c r="AG83" s="5">
        <v>7.0000000000000007E-2</v>
      </c>
      <c r="AH83" s="6">
        <v>9.999999999999995E-3</v>
      </c>
      <c r="AI83">
        <v>571.80000000000007</v>
      </c>
      <c r="AJ83">
        <v>1309</v>
      </c>
    </row>
    <row r="84" spans="1:36" x14ac:dyDescent="0.35">
      <c r="A84">
        <v>55</v>
      </c>
      <c r="B84" t="s">
        <v>32</v>
      </c>
      <c r="C84" t="s">
        <v>26</v>
      </c>
      <c r="D84">
        <v>111</v>
      </c>
      <c r="E84" t="s">
        <v>27</v>
      </c>
      <c r="F84">
        <v>1</v>
      </c>
      <c r="G84">
        <v>2</v>
      </c>
      <c r="H84" t="s">
        <v>28</v>
      </c>
      <c r="I84">
        <v>1</v>
      </c>
      <c r="J84" t="s">
        <v>35</v>
      </c>
      <c r="K84">
        <v>70</v>
      </c>
      <c r="L84">
        <v>3</v>
      </c>
      <c r="M84">
        <v>3</v>
      </c>
      <c r="N84" t="s">
        <v>27</v>
      </c>
      <c r="O84">
        <v>4</v>
      </c>
      <c r="P84" t="s">
        <v>37</v>
      </c>
      <c r="Q84" s="4">
        <v>10239</v>
      </c>
      <c r="R84">
        <v>18092</v>
      </c>
      <c r="S84">
        <v>3</v>
      </c>
      <c r="T84" t="s">
        <v>32</v>
      </c>
      <c r="U84">
        <v>14</v>
      </c>
      <c r="V84">
        <v>3</v>
      </c>
      <c r="W84">
        <v>4</v>
      </c>
      <c r="X84">
        <v>1</v>
      </c>
      <c r="Y84">
        <v>24</v>
      </c>
      <c r="Z84">
        <v>4</v>
      </c>
      <c r="AA84">
        <v>3</v>
      </c>
      <c r="AB84">
        <v>1</v>
      </c>
      <c r="AC84">
        <v>0</v>
      </c>
      <c r="AD84">
        <v>1</v>
      </c>
      <c r="AE84">
        <v>0</v>
      </c>
      <c r="AF84" s="5">
        <v>0.15</v>
      </c>
      <c r="AG84" s="5">
        <v>0.09</v>
      </c>
      <c r="AH84" s="6">
        <v>7.0000000000000007E-2</v>
      </c>
      <c r="AI84">
        <v>2047.8000000000002</v>
      </c>
      <c r="AJ84">
        <v>3730</v>
      </c>
    </row>
    <row r="85" spans="1:36" x14ac:dyDescent="0.35">
      <c r="A85">
        <v>38</v>
      </c>
      <c r="B85" t="s">
        <v>32</v>
      </c>
      <c r="C85" t="s">
        <v>44</v>
      </c>
      <c r="D85">
        <v>573</v>
      </c>
      <c r="E85" t="s">
        <v>34</v>
      </c>
      <c r="F85">
        <v>6</v>
      </c>
      <c r="G85">
        <v>3</v>
      </c>
      <c r="H85" t="s">
        <v>40</v>
      </c>
      <c r="I85">
        <v>2</v>
      </c>
      <c r="J85" t="s">
        <v>29</v>
      </c>
      <c r="K85">
        <v>79</v>
      </c>
      <c r="L85">
        <v>1</v>
      </c>
      <c r="M85">
        <v>2</v>
      </c>
      <c r="N85" t="s">
        <v>36</v>
      </c>
      <c r="O85">
        <v>4</v>
      </c>
      <c r="P85" t="s">
        <v>41</v>
      </c>
      <c r="Q85" s="4">
        <v>5329</v>
      </c>
      <c r="R85">
        <v>15717</v>
      </c>
      <c r="S85">
        <v>7</v>
      </c>
      <c r="T85" t="s">
        <v>25</v>
      </c>
      <c r="U85">
        <v>12</v>
      </c>
      <c r="V85">
        <v>3</v>
      </c>
      <c r="W85">
        <v>4</v>
      </c>
      <c r="X85">
        <v>3</v>
      </c>
      <c r="Y85">
        <v>17</v>
      </c>
      <c r="Z85">
        <v>3</v>
      </c>
      <c r="AA85">
        <v>3</v>
      </c>
      <c r="AB85">
        <v>13</v>
      </c>
      <c r="AC85">
        <v>11</v>
      </c>
      <c r="AD85">
        <v>1</v>
      </c>
      <c r="AE85">
        <v>9</v>
      </c>
      <c r="AF85" s="5">
        <v>0.08</v>
      </c>
      <c r="AG85" s="5">
        <v>0.08</v>
      </c>
      <c r="AH85" s="6">
        <v>9.999999999999995E-3</v>
      </c>
      <c r="AI85">
        <v>1065.8</v>
      </c>
      <c r="AJ85">
        <v>4342</v>
      </c>
    </row>
    <row r="86" spans="1:36" x14ac:dyDescent="0.35">
      <c r="A86">
        <v>34</v>
      </c>
      <c r="B86" t="s">
        <v>32</v>
      </c>
      <c r="C86" t="s">
        <v>26</v>
      </c>
      <c r="D86">
        <v>1153</v>
      </c>
      <c r="E86" t="s">
        <v>34</v>
      </c>
      <c r="F86">
        <v>1</v>
      </c>
      <c r="G86">
        <v>2</v>
      </c>
      <c r="H86" t="s">
        <v>40</v>
      </c>
      <c r="I86">
        <v>1</v>
      </c>
      <c r="J86" t="s">
        <v>35</v>
      </c>
      <c r="K86">
        <v>94</v>
      </c>
      <c r="L86">
        <v>3</v>
      </c>
      <c r="M86">
        <v>2</v>
      </c>
      <c r="N86" t="s">
        <v>42</v>
      </c>
      <c r="O86">
        <v>2</v>
      </c>
      <c r="P86" t="s">
        <v>37</v>
      </c>
      <c r="Q86" s="4">
        <v>4325</v>
      </c>
      <c r="R86">
        <v>17736</v>
      </c>
      <c r="S86">
        <v>1</v>
      </c>
      <c r="T86" t="s">
        <v>32</v>
      </c>
      <c r="U86">
        <v>15</v>
      </c>
      <c r="V86">
        <v>3</v>
      </c>
      <c r="W86">
        <v>3</v>
      </c>
      <c r="X86">
        <v>0</v>
      </c>
      <c r="Y86">
        <v>5</v>
      </c>
      <c r="Z86">
        <v>2</v>
      </c>
      <c r="AA86">
        <v>3</v>
      </c>
      <c r="AB86">
        <v>5</v>
      </c>
      <c r="AC86">
        <v>2</v>
      </c>
      <c r="AD86">
        <v>1</v>
      </c>
      <c r="AE86">
        <v>3</v>
      </c>
      <c r="AF86" s="5">
        <v>0.1</v>
      </c>
      <c r="AG86" s="5">
        <v>7.0000000000000007E-2</v>
      </c>
      <c r="AH86" s="6">
        <v>9.999999999999995E-3</v>
      </c>
      <c r="AI86">
        <v>865</v>
      </c>
      <c r="AJ86">
        <v>857</v>
      </c>
    </row>
    <row r="87" spans="1:36" x14ac:dyDescent="0.35">
      <c r="A87">
        <v>56</v>
      </c>
      <c r="B87" t="s">
        <v>32</v>
      </c>
      <c r="C87" t="s">
        <v>26</v>
      </c>
      <c r="D87">
        <v>1400</v>
      </c>
      <c r="E87" t="s">
        <v>34</v>
      </c>
      <c r="F87">
        <v>7</v>
      </c>
      <c r="G87">
        <v>3</v>
      </c>
      <c r="H87" t="s">
        <v>28</v>
      </c>
      <c r="I87">
        <v>4</v>
      </c>
      <c r="J87" t="s">
        <v>35</v>
      </c>
      <c r="K87">
        <v>49</v>
      </c>
      <c r="L87">
        <v>1</v>
      </c>
      <c r="M87">
        <v>3</v>
      </c>
      <c r="N87" t="s">
        <v>42</v>
      </c>
      <c r="O87">
        <v>4</v>
      </c>
      <c r="P87" t="s">
        <v>31</v>
      </c>
      <c r="Q87" s="4">
        <v>7260</v>
      </c>
      <c r="R87">
        <v>21698</v>
      </c>
      <c r="S87">
        <v>4</v>
      </c>
      <c r="T87" t="s">
        <v>32</v>
      </c>
      <c r="U87">
        <v>11</v>
      </c>
      <c r="V87">
        <v>3</v>
      </c>
      <c r="W87">
        <v>1</v>
      </c>
      <c r="X87">
        <v>0</v>
      </c>
      <c r="Y87">
        <v>37</v>
      </c>
      <c r="Z87">
        <v>3</v>
      </c>
      <c r="AA87">
        <v>2</v>
      </c>
      <c r="AB87">
        <v>6</v>
      </c>
      <c r="AC87">
        <v>4</v>
      </c>
      <c r="AD87">
        <v>0</v>
      </c>
      <c r="AE87">
        <v>2</v>
      </c>
      <c r="AF87" s="5">
        <v>0.12</v>
      </c>
      <c r="AG87" s="5">
        <v>0.11</v>
      </c>
      <c r="AH87" s="6">
        <v>-9.999999999999995E-3</v>
      </c>
      <c r="AI87">
        <v>1452</v>
      </c>
      <c r="AJ87">
        <v>1195</v>
      </c>
    </row>
    <row r="88" spans="1:36" x14ac:dyDescent="0.35">
      <c r="A88">
        <v>23</v>
      </c>
      <c r="B88" t="s">
        <v>32</v>
      </c>
      <c r="C88" t="s">
        <v>26</v>
      </c>
      <c r="D88">
        <v>541</v>
      </c>
      <c r="E88" t="s">
        <v>27</v>
      </c>
      <c r="F88">
        <v>2</v>
      </c>
      <c r="G88">
        <v>1</v>
      </c>
      <c r="H88" t="s">
        <v>49</v>
      </c>
      <c r="I88">
        <v>3</v>
      </c>
      <c r="J88" t="s">
        <v>35</v>
      </c>
      <c r="K88">
        <v>62</v>
      </c>
      <c r="L88">
        <v>3</v>
      </c>
      <c r="M88">
        <v>1</v>
      </c>
      <c r="N88" t="s">
        <v>46</v>
      </c>
      <c r="O88">
        <v>1</v>
      </c>
      <c r="P88" t="s">
        <v>41</v>
      </c>
      <c r="Q88" s="4">
        <v>2322</v>
      </c>
      <c r="R88">
        <v>9518</v>
      </c>
      <c r="S88">
        <v>3</v>
      </c>
      <c r="T88" t="s">
        <v>32</v>
      </c>
      <c r="U88">
        <v>13</v>
      </c>
      <c r="V88">
        <v>3</v>
      </c>
      <c r="W88">
        <v>3</v>
      </c>
      <c r="X88">
        <v>1</v>
      </c>
      <c r="Y88">
        <v>3</v>
      </c>
      <c r="Z88">
        <v>3</v>
      </c>
      <c r="AA88">
        <v>3</v>
      </c>
      <c r="AB88">
        <v>0</v>
      </c>
      <c r="AC88">
        <v>0</v>
      </c>
      <c r="AD88">
        <v>0</v>
      </c>
      <c r="AE88">
        <v>0</v>
      </c>
      <c r="AF88" s="5">
        <v>0.13</v>
      </c>
      <c r="AG88" s="5">
        <v>0.08</v>
      </c>
      <c r="AH88" s="6">
        <v>1.999999999999999E-2</v>
      </c>
      <c r="AI88">
        <v>464.40000000000003</v>
      </c>
      <c r="AJ88">
        <v>2555</v>
      </c>
    </row>
    <row r="89" spans="1:36" x14ac:dyDescent="0.35">
      <c r="A89">
        <v>51</v>
      </c>
      <c r="B89" t="s">
        <v>32</v>
      </c>
      <c r="C89" t="s">
        <v>26</v>
      </c>
      <c r="D89">
        <v>432</v>
      </c>
      <c r="E89" t="s">
        <v>34</v>
      </c>
      <c r="F89">
        <v>9</v>
      </c>
      <c r="G89">
        <v>4</v>
      </c>
      <c r="H89" t="s">
        <v>28</v>
      </c>
      <c r="I89">
        <v>4</v>
      </c>
      <c r="J89" t="s">
        <v>35</v>
      </c>
      <c r="K89">
        <v>96</v>
      </c>
      <c r="L89">
        <v>3</v>
      </c>
      <c r="M89">
        <v>1</v>
      </c>
      <c r="N89" t="s">
        <v>39</v>
      </c>
      <c r="O89">
        <v>4</v>
      </c>
      <c r="P89" t="s">
        <v>37</v>
      </c>
      <c r="Q89" s="4">
        <v>2075</v>
      </c>
      <c r="R89">
        <v>18725</v>
      </c>
      <c r="S89">
        <v>3</v>
      </c>
      <c r="T89" t="s">
        <v>32</v>
      </c>
      <c r="U89">
        <v>23</v>
      </c>
      <c r="V89">
        <v>4</v>
      </c>
      <c r="W89">
        <v>2</v>
      </c>
      <c r="X89">
        <v>2</v>
      </c>
      <c r="Y89">
        <v>10</v>
      </c>
      <c r="Z89">
        <v>4</v>
      </c>
      <c r="AA89">
        <v>3</v>
      </c>
      <c r="AB89">
        <v>4</v>
      </c>
      <c r="AC89">
        <v>2</v>
      </c>
      <c r="AD89">
        <v>0</v>
      </c>
      <c r="AE89">
        <v>3</v>
      </c>
      <c r="AF89" s="5">
        <v>0.12</v>
      </c>
      <c r="AG89" s="5">
        <v>7.0000000000000007E-2</v>
      </c>
      <c r="AH89" s="6">
        <v>0.03</v>
      </c>
      <c r="AI89">
        <v>415</v>
      </c>
      <c r="AJ89">
        <v>2788</v>
      </c>
    </row>
    <row r="90" spans="1:36" x14ac:dyDescent="0.35">
      <c r="A90">
        <v>30</v>
      </c>
      <c r="B90" t="s">
        <v>32</v>
      </c>
      <c r="C90" t="s">
        <v>26</v>
      </c>
      <c r="D90">
        <v>288</v>
      </c>
      <c r="E90" t="s">
        <v>34</v>
      </c>
      <c r="F90">
        <v>2</v>
      </c>
      <c r="G90">
        <v>3</v>
      </c>
      <c r="H90" t="s">
        <v>28</v>
      </c>
      <c r="I90">
        <v>3</v>
      </c>
      <c r="J90" t="s">
        <v>35</v>
      </c>
      <c r="K90">
        <v>99</v>
      </c>
      <c r="L90">
        <v>2</v>
      </c>
      <c r="M90">
        <v>2</v>
      </c>
      <c r="N90" t="s">
        <v>43</v>
      </c>
      <c r="O90">
        <v>4</v>
      </c>
      <c r="P90" t="s">
        <v>37</v>
      </c>
      <c r="Q90" s="4">
        <v>4152</v>
      </c>
      <c r="R90">
        <v>15830</v>
      </c>
      <c r="S90">
        <v>1</v>
      </c>
      <c r="T90" t="s">
        <v>32</v>
      </c>
      <c r="U90">
        <v>19</v>
      </c>
      <c r="V90">
        <v>3</v>
      </c>
      <c r="W90">
        <v>1</v>
      </c>
      <c r="X90">
        <v>3</v>
      </c>
      <c r="Y90">
        <v>11</v>
      </c>
      <c r="Z90">
        <v>3</v>
      </c>
      <c r="AA90">
        <v>3</v>
      </c>
      <c r="AB90">
        <v>11</v>
      </c>
      <c r="AC90">
        <v>10</v>
      </c>
      <c r="AD90">
        <v>10</v>
      </c>
      <c r="AE90">
        <v>8</v>
      </c>
      <c r="AF90" s="5">
        <v>0.15</v>
      </c>
      <c r="AG90" s="5">
        <v>7.0000000000000007E-2</v>
      </c>
      <c r="AH90" s="6">
        <v>6.0000000000000012E-2</v>
      </c>
      <c r="AI90">
        <v>830.40000000000009</v>
      </c>
      <c r="AJ90">
        <v>2182</v>
      </c>
    </row>
    <row r="91" spans="1:36" x14ac:dyDescent="0.35">
      <c r="A91">
        <v>46</v>
      </c>
      <c r="B91" t="s">
        <v>25</v>
      </c>
      <c r="C91" t="s">
        <v>26</v>
      </c>
      <c r="D91">
        <v>669</v>
      </c>
      <c r="E91" t="s">
        <v>27</v>
      </c>
      <c r="F91">
        <v>9</v>
      </c>
      <c r="G91">
        <v>2</v>
      </c>
      <c r="H91" t="s">
        <v>40</v>
      </c>
      <c r="I91">
        <v>3</v>
      </c>
      <c r="J91" t="s">
        <v>35</v>
      </c>
      <c r="K91">
        <v>64</v>
      </c>
      <c r="L91">
        <v>2</v>
      </c>
      <c r="M91">
        <v>3</v>
      </c>
      <c r="N91" t="s">
        <v>27</v>
      </c>
      <c r="O91">
        <v>4</v>
      </c>
      <c r="P91" t="s">
        <v>31</v>
      </c>
      <c r="Q91" s="4">
        <v>9619</v>
      </c>
      <c r="R91">
        <v>13596</v>
      </c>
      <c r="S91">
        <v>1</v>
      </c>
      <c r="T91" t="s">
        <v>32</v>
      </c>
      <c r="U91">
        <v>16</v>
      </c>
      <c r="V91">
        <v>3</v>
      </c>
      <c r="W91">
        <v>4</v>
      </c>
      <c r="X91">
        <v>0</v>
      </c>
      <c r="Y91">
        <v>9</v>
      </c>
      <c r="Z91">
        <v>3</v>
      </c>
      <c r="AA91">
        <v>3</v>
      </c>
      <c r="AB91">
        <v>9</v>
      </c>
      <c r="AC91">
        <v>8</v>
      </c>
      <c r="AD91">
        <v>4</v>
      </c>
      <c r="AE91">
        <v>7</v>
      </c>
      <c r="AF91" s="5">
        <v>0.1</v>
      </c>
      <c r="AG91" s="5">
        <v>0.11</v>
      </c>
      <c r="AH91" s="6">
        <v>-9.999999999999995E-3</v>
      </c>
      <c r="AI91">
        <v>1923.8000000000002</v>
      </c>
      <c r="AJ91">
        <v>4445</v>
      </c>
    </row>
    <row r="92" spans="1:36" x14ac:dyDescent="0.35">
      <c r="A92">
        <v>40</v>
      </c>
      <c r="B92" t="s">
        <v>32</v>
      </c>
      <c r="C92" t="s">
        <v>33</v>
      </c>
      <c r="D92">
        <v>530</v>
      </c>
      <c r="E92" t="s">
        <v>34</v>
      </c>
      <c r="F92">
        <v>1</v>
      </c>
      <c r="G92">
        <v>4</v>
      </c>
      <c r="H92" t="s">
        <v>28</v>
      </c>
      <c r="I92">
        <v>3</v>
      </c>
      <c r="J92" t="s">
        <v>35</v>
      </c>
      <c r="K92">
        <v>78</v>
      </c>
      <c r="L92">
        <v>2</v>
      </c>
      <c r="M92">
        <v>4</v>
      </c>
      <c r="N92" t="s">
        <v>43</v>
      </c>
      <c r="O92">
        <v>2</v>
      </c>
      <c r="P92" t="s">
        <v>37</v>
      </c>
      <c r="Q92" s="4">
        <v>13503</v>
      </c>
      <c r="R92">
        <v>14115</v>
      </c>
      <c r="S92">
        <v>1</v>
      </c>
      <c r="T92" t="s">
        <v>32</v>
      </c>
      <c r="U92">
        <v>22</v>
      </c>
      <c r="V92">
        <v>4</v>
      </c>
      <c r="W92">
        <v>4</v>
      </c>
      <c r="X92">
        <v>1</v>
      </c>
      <c r="Y92">
        <v>22</v>
      </c>
      <c r="Z92">
        <v>3</v>
      </c>
      <c r="AA92">
        <v>2</v>
      </c>
      <c r="AB92">
        <v>22</v>
      </c>
      <c r="AC92">
        <v>3</v>
      </c>
      <c r="AD92">
        <v>11</v>
      </c>
      <c r="AE92">
        <v>11</v>
      </c>
      <c r="AF92" s="5">
        <v>0.12</v>
      </c>
      <c r="AG92" s="5">
        <v>0.09</v>
      </c>
      <c r="AH92" s="6">
        <v>0</v>
      </c>
      <c r="AI92">
        <v>2700.6000000000004</v>
      </c>
      <c r="AJ92">
        <v>3078</v>
      </c>
    </row>
    <row r="93" spans="1:36" x14ac:dyDescent="0.35">
      <c r="A93">
        <v>51</v>
      </c>
      <c r="B93" t="s">
        <v>32</v>
      </c>
      <c r="C93" t="s">
        <v>26</v>
      </c>
      <c r="D93">
        <v>632</v>
      </c>
      <c r="E93" t="s">
        <v>27</v>
      </c>
      <c r="F93">
        <v>21</v>
      </c>
      <c r="G93">
        <v>4</v>
      </c>
      <c r="H93" t="s">
        <v>48</v>
      </c>
      <c r="I93">
        <v>3</v>
      </c>
      <c r="J93" t="s">
        <v>35</v>
      </c>
      <c r="K93">
        <v>71</v>
      </c>
      <c r="L93">
        <v>3</v>
      </c>
      <c r="M93">
        <v>2</v>
      </c>
      <c r="N93" t="s">
        <v>27</v>
      </c>
      <c r="O93">
        <v>4</v>
      </c>
      <c r="P93" t="s">
        <v>31</v>
      </c>
      <c r="Q93" s="4">
        <v>5441</v>
      </c>
      <c r="R93">
        <v>8423</v>
      </c>
      <c r="S93">
        <v>0</v>
      </c>
      <c r="T93" t="s">
        <v>25</v>
      </c>
      <c r="U93">
        <v>22</v>
      </c>
      <c r="V93">
        <v>4</v>
      </c>
      <c r="W93">
        <v>4</v>
      </c>
      <c r="X93">
        <v>0</v>
      </c>
      <c r="Y93">
        <v>11</v>
      </c>
      <c r="Z93">
        <v>2</v>
      </c>
      <c r="AA93">
        <v>1</v>
      </c>
      <c r="AB93">
        <v>10</v>
      </c>
      <c r="AC93">
        <v>7</v>
      </c>
      <c r="AD93">
        <v>1</v>
      </c>
      <c r="AE93">
        <v>0</v>
      </c>
      <c r="AF93" s="5">
        <v>0.12</v>
      </c>
      <c r="AG93" s="5">
        <v>0.11</v>
      </c>
      <c r="AH93" s="6">
        <v>4.9999999999999989E-2</v>
      </c>
      <c r="AI93">
        <v>1088.2</v>
      </c>
      <c r="AJ93">
        <v>3600</v>
      </c>
    </row>
    <row r="94" spans="1:36" x14ac:dyDescent="0.35">
      <c r="A94">
        <v>30</v>
      </c>
      <c r="B94" t="s">
        <v>32</v>
      </c>
      <c r="C94" t="s">
        <v>26</v>
      </c>
      <c r="D94">
        <v>1334</v>
      </c>
      <c r="E94" t="s">
        <v>27</v>
      </c>
      <c r="F94">
        <v>4</v>
      </c>
      <c r="G94">
        <v>2</v>
      </c>
      <c r="H94" t="s">
        <v>40</v>
      </c>
      <c r="I94">
        <v>3</v>
      </c>
      <c r="J94" t="s">
        <v>29</v>
      </c>
      <c r="K94">
        <v>63</v>
      </c>
      <c r="L94">
        <v>2</v>
      </c>
      <c r="M94">
        <v>2</v>
      </c>
      <c r="N94" t="s">
        <v>27</v>
      </c>
      <c r="O94">
        <v>2</v>
      </c>
      <c r="P94" t="s">
        <v>41</v>
      </c>
      <c r="Q94" s="4">
        <v>5209</v>
      </c>
      <c r="R94">
        <v>19760</v>
      </c>
      <c r="S94">
        <v>1</v>
      </c>
      <c r="T94" t="s">
        <v>25</v>
      </c>
      <c r="U94">
        <v>12</v>
      </c>
      <c r="V94">
        <v>3</v>
      </c>
      <c r="W94">
        <v>2</v>
      </c>
      <c r="X94">
        <v>3</v>
      </c>
      <c r="Y94">
        <v>11</v>
      </c>
      <c r="Z94">
        <v>4</v>
      </c>
      <c r="AA94">
        <v>2</v>
      </c>
      <c r="AB94">
        <v>11</v>
      </c>
      <c r="AC94">
        <v>8</v>
      </c>
      <c r="AD94">
        <v>2</v>
      </c>
      <c r="AE94">
        <v>7</v>
      </c>
      <c r="AF94" s="5">
        <v>0.12</v>
      </c>
      <c r="AG94" s="5">
        <v>0.11</v>
      </c>
      <c r="AH94" s="6">
        <v>2.0000000000000004E-2</v>
      </c>
      <c r="AI94">
        <v>1041.8</v>
      </c>
      <c r="AJ94">
        <v>4473</v>
      </c>
    </row>
    <row r="95" spans="1:36" x14ac:dyDescent="0.35">
      <c r="A95">
        <v>46</v>
      </c>
      <c r="B95" t="s">
        <v>32</v>
      </c>
      <c r="C95" t="s">
        <v>33</v>
      </c>
      <c r="D95">
        <v>638</v>
      </c>
      <c r="E95" t="s">
        <v>34</v>
      </c>
      <c r="F95">
        <v>1</v>
      </c>
      <c r="G95">
        <v>3</v>
      </c>
      <c r="H95" t="s">
        <v>40</v>
      </c>
      <c r="I95">
        <v>3</v>
      </c>
      <c r="J95" t="s">
        <v>35</v>
      </c>
      <c r="K95">
        <v>40</v>
      </c>
      <c r="L95">
        <v>2</v>
      </c>
      <c r="M95">
        <v>3</v>
      </c>
      <c r="N95" t="s">
        <v>43</v>
      </c>
      <c r="O95">
        <v>1</v>
      </c>
      <c r="P95" t="s">
        <v>37</v>
      </c>
      <c r="Q95" s="4">
        <v>10673</v>
      </c>
      <c r="R95">
        <v>3142</v>
      </c>
      <c r="S95">
        <v>2</v>
      </c>
      <c r="T95" t="s">
        <v>25</v>
      </c>
      <c r="U95">
        <v>13</v>
      </c>
      <c r="V95">
        <v>3</v>
      </c>
      <c r="W95">
        <v>3</v>
      </c>
      <c r="X95">
        <v>1</v>
      </c>
      <c r="Y95">
        <v>21</v>
      </c>
      <c r="Z95">
        <v>5</v>
      </c>
      <c r="AA95">
        <v>2</v>
      </c>
      <c r="AB95">
        <v>10</v>
      </c>
      <c r="AC95">
        <v>9</v>
      </c>
      <c r="AD95">
        <v>9</v>
      </c>
      <c r="AE95">
        <v>5</v>
      </c>
      <c r="AF95" s="5">
        <v>0.12</v>
      </c>
      <c r="AG95" s="5">
        <v>0.11</v>
      </c>
      <c r="AH95" s="6">
        <v>3.9999999999999994E-2</v>
      </c>
      <c r="AI95">
        <v>2134.6</v>
      </c>
      <c r="AJ95">
        <v>1956</v>
      </c>
    </row>
    <row r="96" spans="1:36" x14ac:dyDescent="0.35">
      <c r="A96">
        <v>32</v>
      </c>
      <c r="B96" t="s">
        <v>32</v>
      </c>
      <c r="C96" t="s">
        <v>26</v>
      </c>
      <c r="D96">
        <v>1093</v>
      </c>
      <c r="E96" t="s">
        <v>27</v>
      </c>
      <c r="F96">
        <v>6</v>
      </c>
      <c r="G96">
        <v>4</v>
      </c>
      <c r="H96" t="s">
        <v>40</v>
      </c>
      <c r="I96">
        <v>2</v>
      </c>
      <c r="J96" t="s">
        <v>35</v>
      </c>
      <c r="K96">
        <v>87</v>
      </c>
      <c r="L96">
        <v>3</v>
      </c>
      <c r="M96">
        <v>2</v>
      </c>
      <c r="N96" t="s">
        <v>27</v>
      </c>
      <c r="O96">
        <v>3</v>
      </c>
      <c r="P96" t="s">
        <v>31</v>
      </c>
      <c r="Q96" s="4">
        <v>5010</v>
      </c>
      <c r="R96">
        <v>24301</v>
      </c>
      <c r="S96">
        <v>1</v>
      </c>
      <c r="T96" t="s">
        <v>32</v>
      </c>
      <c r="U96">
        <v>16</v>
      </c>
      <c r="V96">
        <v>3</v>
      </c>
      <c r="W96">
        <v>1</v>
      </c>
      <c r="X96">
        <v>0</v>
      </c>
      <c r="Y96">
        <v>12</v>
      </c>
      <c r="Z96">
        <v>0</v>
      </c>
      <c r="AA96">
        <v>3</v>
      </c>
      <c r="AB96">
        <v>11</v>
      </c>
      <c r="AC96">
        <v>8</v>
      </c>
      <c r="AD96">
        <v>5</v>
      </c>
      <c r="AE96">
        <v>7</v>
      </c>
      <c r="AF96" s="5">
        <v>0.15</v>
      </c>
      <c r="AG96" s="5">
        <v>7.0000000000000007E-2</v>
      </c>
      <c r="AH96" s="6">
        <v>9.999999999999995E-3</v>
      </c>
      <c r="AI96">
        <v>1002</v>
      </c>
      <c r="AJ96">
        <v>4048</v>
      </c>
    </row>
    <row r="97" spans="1:36" x14ac:dyDescent="0.35">
      <c r="A97">
        <v>54</v>
      </c>
      <c r="B97" t="s">
        <v>32</v>
      </c>
      <c r="C97" t="s">
        <v>26</v>
      </c>
      <c r="D97">
        <v>1217</v>
      </c>
      <c r="E97" t="s">
        <v>34</v>
      </c>
      <c r="F97">
        <v>2</v>
      </c>
      <c r="G97">
        <v>4</v>
      </c>
      <c r="H97" t="s">
        <v>49</v>
      </c>
      <c r="I97">
        <v>1</v>
      </c>
      <c r="J97" t="s">
        <v>29</v>
      </c>
      <c r="K97">
        <v>60</v>
      </c>
      <c r="L97">
        <v>3</v>
      </c>
      <c r="M97">
        <v>3</v>
      </c>
      <c r="N97" t="s">
        <v>63</v>
      </c>
      <c r="O97">
        <v>3</v>
      </c>
      <c r="P97" t="s">
        <v>37</v>
      </c>
      <c r="Q97" s="4">
        <v>13549</v>
      </c>
      <c r="R97">
        <v>24001</v>
      </c>
      <c r="S97">
        <v>9</v>
      </c>
      <c r="T97" t="s">
        <v>32</v>
      </c>
      <c r="U97">
        <v>12</v>
      </c>
      <c r="V97">
        <v>3</v>
      </c>
      <c r="W97">
        <v>1</v>
      </c>
      <c r="X97">
        <v>1</v>
      </c>
      <c r="Y97">
        <v>16</v>
      </c>
      <c r="Z97">
        <v>5</v>
      </c>
      <c r="AA97">
        <v>1</v>
      </c>
      <c r="AB97">
        <v>4</v>
      </c>
      <c r="AC97">
        <v>3</v>
      </c>
      <c r="AD97">
        <v>0</v>
      </c>
      <c r="AE97">
        <v>3</v>
      </c>
      <c r="AF97" s="5">
        <v>0.13</v>
      </c>
      <c r="AG97" s="5">
        <v>0.1</v>
      </c>
      <c r="AH97" s="6">
        <v>4.0000000000000008E-2</v>
      </c>
      <c r="AI97">
        <v>2709.8</v>
      </c>
      <c r="AJ97">
        <v>2431</v>
      </c>
    </row>
    <row r="98" spans="1:36" x14ac:dyDescent="0.35">
      <c r="A98">
        <v>24</v>
      </c>
      <c r="B98" t="s">
        <v>32</v>
      </c>
      <c r="C98" t="s">
        <v>26</v>
      </c>
      <c r="D98">
        <v>1353</v>
      </c>
      <c r="E98" t="s">
        <v>27</v>
      </c>
      <c r="F98">
        <v>3</v>
      </c>
      <c r="G98">
        <v>2</v>
      </c>
      <c r="H98" t="s">
        <v>38</v>
      </c>
      <c r="I98">
        <v>1</v>
      </c>
      <c r="J98" t="s">
        <v>29</v>
      </c>
      <c r="K98">
        <v>33</v>
      </c>
      <c r="L98">
        <v>3</v>
      </c>
      <c r="M98">
        <v>2</v>
      </c>
      <c r="N98" t="s">
        <v>27</v>
      </c>
      <c r="O98">
        <v>3</v>
      </c>
      <c r="P98" t="s">
        <v>37</v>
      </c>
      <c r="Q98" s="4">
        <v>4999</v>
      </c>
      <c r="R98">
        <v>17519</v>
      </c>
      <c r="S98">
        <v>0</v>
      </c>
      <c r="T98" t="s">
        <v>32</v>
      </c>
      <c r="U98">
        <v>21</v>
      </c>
      <c r="V98">
        <v>4</v>
      </c>
      <c r="W98">
        <v>1</v>
      </c>
      <c r="X98">
        <v>1</v>
      </c>
      <c r="Y98">
        <v>4</v>
      </c>
      <c r="Z98">
        <v>2</v>
      </c>
      <c r="AA98">
        <v>2</v>
      </c>
      <c r="AB98">
        <v>3</v>
      </c>
      <c r="AC98">
        <v>2</v>
      </c>
      <c r="AD98">
        <v>0</v>
      </c>
      <c r="AE98">
        <v>2</v>
      </c>
      <c r="AF98" s="5">
        <v>0.1</v>
      </c>
      <c r="AG98" s="5">
        <v>0.09</v>
      </c>
      <c r="AH98" s="6">
        <v>9.999999999999995E-3</v>
      </c>
      <c r="AI98">
        <v>999.80000000000007</v>
      </c>
      <c r="AJ98">
        <v>1312</v>
      </c>
    </row>
    <row r="99" spans="1:36" x14ac:dyDescent="0.35">
      <c r="A99">
        <v>28</v>
      </c>
      <c r="B99" t="s">
        <v>32</v>
      </c>
      <c r="C99" t="s">
        <v>44</v>
      </c>
      <c r="D99">
        <v>120</v>
      </c>
      <c r="E99" t="s">
        <v>27</v>
      </c>
      <c r="F99">
        <v>4</v>
      </c>
      <c r="G99">
        <v>3</v>
      </c>
      <c r="H99" t="s">
        <v>40</v>
      </c>
      <c r="I99">
        <v>2</v>
      </c>
      <c r="J99" t="s">
        <v>35</v>
      </c>
      <c r="K99">
        <v>43</v>
      </c>
      <c r="L99">
        <v>3</v>
      </c>
      <c r="M99">
        <v>2</v>
      </c>
      <c r="N99" t="s">
        <v>27</v>
      </c>
      <c r="O99">
        <v>3</v>
      </c>
      <c r="P99" t="s">
        <v>37</v>
      </c>
      <c r="Q99" s="4">
        <v>4221</v>
      </c>
      <c r="R99">
        <v>8863</v>
      </c>
      <c r="S99">
        <v>1</v>
      </c>
      <c r="T99" t="s">
        <v>32</v>
      </c>
      <c r="U99">
        <v>15</v>
      </c>
      <c r="V99">
        <v>3</v>
      </c>
      <c r="W99">
        <v>2</v>
      </c>
      <c r="X99">
        <v>0</v>
      </c>
      <c r="Y99">
        <v>5</v>
      </c>
      <c r="Z99">
        <v>3</v>
      </c>
      <c r="AA99">
        <v>4</v>
      </c>
      <c r="AB99">
        <v>5</v>
      </c>
      <c r="AC99">
        <v>4</v>
      </c>
      <c r="AD99">
        <v>0</v>
      </c>
      <c r="AE99">
        <v>4</v>
      </c>
      <c r="AF99" s="5">
        <v>0.08</v>
      </c>
      <c r="AG99" s="5">
        <v>0.08</v>
      </c>
      <c r="AH99" s="6">
        <v>9.999999999999995E-3</v>
      </c>
      <c r="AI99">
        <v>844.2</v>
      </c>
      <c r="AJ99">
        <v>2210</v>
      </c>
    </row>
    <row r="100" spans="1:36" x14ac:dyDescent="0.35">
      <c r="A100">
        <v>58</v>
      </c>
      <c r="B100" t="s">
        <v>32</v>
      </c>
      <c r="C100" t="s">
        <v>26</v>
      </c>
      <c r="D100">
        <v>682</v>
      </c>
      <c r="E100" t="s">
        <v>27</v>
      </c>
      <c r="F100">
        <v>10</v>
      </c>
      <c r="G100">
        <v>4</v>
      </c>
      <c r="H100" t="s">
        <v>40</v>
      </c>
      <c r="I100">
        <v>4</v>
      </c>
      <c r="J100" t="s">
        <v>35</v>
      </c>
      <c r="K100">
        <v>37</v>
      </c>
      <c r="L100">
        <v>3</v>
      </c>
      <c r="M100">
        <v>4</v>
      </c>
      <c r="N100" t="s">
        <v>27</v>
      </c>
      <c r="O100">
        <v>3</v>
      </c>
      <c r="P100" t="s">
        <v>31</v>
      </c>
      <c r="Q100" s="4">
        <v>13872</v>
      </c>
      <c r="R100">
        <v>24409</v>
      </c>
      <c r="S100">
        <v>0</v>
      </c>
      <c r="T100" t="s">
        <v>32</v>
      </c>
      <c r="U100">
        <v>13</v>
      </c>
      <c r="V100">
        <v>3</v>
      </c>
      <c r="W100">
        <v>3</v>
      </c>
      <c r="X100">
        <v>0</v>
      </c>
      <c r="Y100">
        <v>38</v>
      </c>
      <c r="Z100">
        <v>1</v>
      </c>
      <c r="AA100">
        <v>2</v>
      </c>
      <c r="AB100">
        <v>37</v>
      </c>
      <c r="AC100">
        <v>10</v>
      </c>
      <c r="AD100">
        <v>1</v>
      </c>
      <c r="AE100">
        <v>8</v>
      </c>
      <c r="AF100" s="5">
        <v>0.12</v>
      </c>
      <c r="AG100" s="5">
        <v>0.11</v>
      </c>
      <c r="AH100" s="6">
        <v>2.0000000000000004E-2</v>
      </c>
      <c r="AI100">
        <v>2774.4</v>
      </c>
      <c r="AJ100">
        <v>3276</v>
      </c>
    </row>
    <row r="101" spans="1:36" x14ac:dyDescent="0.35">
      <c r="A101">
        <v>44</v>
      </c>
      <c r="B101" t="s">
        <v>32</v>
      </c>
      <c r="C101" t="s">
        <v>44</v>
      </c>
      <c r="D101">
        <v>489</v>
      </c>
      <c r="E101" t="s">
        <v>34</v>
      </c>
      <c r="F101">
        <v>23</v>
      </c>
      <c r="G101">
        <v>3</v>
      </c>
      <c r="H101" t="s">
        <v>40</v>
      </c>
      <c r="I101">
        <v>2</v>
      </c>
      <c r="J101" t="s">
        <v>35</v>
      </c>
      <c r="K101">
        <v>67</v>
      </c>
      <c r="L101">
        <v>3</v>
      </c>
      <c r="M101">
        <v>2</v>
      </c>
      <c r="N101" t="s">
        <v>39</v>
      </c>
      <c r="O101">
        <v>2</v>
      </c>
      <c r="P101" t="s">
        <v>37</v>
      </c>
      <c r="Q101" s="4">
        <v>2042</v>
      </c>
      <c r="R101">
        <v>25043</v>
      </c>
      <c r="S101">
        <v>4</v>
      </c>
      <c r="T101" t="s">
        <v>32</v>
      </c>
      <c r="U101">
        <v>12</v>
      </c>
      <c r="V101">
        <v>3</v>
      </c>
      <c r="W101">
        <v>3</v>
      </c>
      <c r="X101">
        <v>1</v>
      </c>
      <c r="Y101">
        <v>17</v>
      </c>
      <c r="Z101">
        <v>3</v>
      </c>
      <c r="AA101">
        <v>4</v>
      </c>
      <c r="AB101">
        <v>3</v>
      </c>
      <c r="AC101">
        <v>2</v>
      </c>
      <c r="AD101">
        <v>1</v>
      </c>
      <c r="AE101">
        <v>2</v>
      </c>
      <c r="AF101" s="5">
        <v>0.1</v>
      </c>
      <c r="AG101" s="5">
        <v>0.09</v>
      </c>
      <c r="AH101" s="6">
        <v>2.0000000000000004E-2</v>
      </c>
      <c r="AI101">
        <v>408.40000000000003</v>
      </c>
      <c r="AJ101">
        <v>828</v>
      </c>
    </row>
    <row r="102" spans="1:36" x14ac:dyDescent="0.35">
      <c r="A102">
        <v>37</v>
      </c>
      <c r="B102" t="s">
        <v>25</v>
      </c>
      <c r="C102" t="s">
        <v>26</v>
      </c>
      <c r="D102">
        <v>807</v>
      </c>
      <c r="E102" t="s">
        <v>50</v>
      </c>
      <c r="F102">
        <v>6</v>
      </c>
      <c r="G102">
        <v>4</v>
      </c>
      <c r="H102" t="s">
        <v>50</v>
      </c>
      <c r="I102">
        <v>3</v>
      </c>
      <c r="J102" t="s">
        <v>35</v>
      </c>
      <c r="K102">
        <v>63</v>
      </c>
      <c r="L102">
        <v>3</v>
      </c>
      <c r="M102">
        <v>1</v>
      </c>
      <c r="N102" t="s">
        <v>50</v>
      </c>
      <c r="O102">
        <v>1</v>
      </c>
      <c r="P102" t="s">
        <v>41</v>
      </c>
      <c r="Q102" s="4">
        <v>2073</v>
      </c>
      <c r="R102">
        <v>23648</v>
      </c>
      <c r="S102">
        <v>4</v>
      </c>
      <c r="T102" t="s">
        <v>25</v>
      </c>
      <c r="U102">
        <v>22</v>
      </c>
      <c r="V102">
        <v>4</v>
      </c>
      <c r="W102">
        <v>4</v>
      </c>
      <c r="X102">
        <v>0</v>
      </c>
      <c r="Y102">
        <v>7</v>
      </c>
      <c r="Z102">
        <v>3</v>
      </c>
      <c r="AA102">
        <v>3</v>
      </c>
      <c r="AB102">
        <v>3</v>
      </c>
      <c r="AC102">
        <v>2</v>
      </c>
      <c r="AD102">
        <v>0</v>
      </c>
      <c r="AE102">
        <v>2</v>
      </c>
      <c r="AF102" s="5">
        <v>0.09</v>
      </c>
      <c r="AG102" s="5">
        <v>0.1</v>
      </c>
      <c r="AH102" s="6">
        <v>5.0000000000000017E-2</v>
      </c>
      <c r="AI102">
        <v>414.6</v>
      </c>
      <c r="AJ102">
        <v>4477</v>
      </c>
    </row>
    <row r="103" spans="1:36" x14ac:dyDescent="0.35">
      <c r="A103">
        <v>32</v>
      </c>
      <c r="B103" t="s">
        <v>32</v>
      </c>
      <c r="C103" t="s">
        <v>26</v>
      </c>
      <c r="D103">
        <v>827</v>
      </c>
      <c r="E103" t="s">
        <v>34</v>
      </c>
      <c r="F103">
        <v>1</v>
      </c>
      <c r="G103">
        <v>1</v>
      </c>
      <c r="H103" t="s">
        <v>28</v>
      </c>
      <c r="I103">
        <v>4</v>
      </c>
      <c r="J103" t="s">
        <v>35</v>
      </c>
      <c r="K103">
        <v>71</v>
      </c>
      <c r="L103">
        <v>3</v>
      </c>
      <c r="M103">
        <v>1</v>
      </c>
      <c r="N103" t="s">
        <v>36</v>
      </c>
      <c r="O103">
        <v>1</v>
      </c>
      <c r="P103" t="s">
        <v>31</v>
      </c>
      <c r="Q103" s="4">
        <v>2956</v>
      </c>
      <c r="R103">
        <v>15178</v>
      </c>
      <c r="S103">
        <v>1</v>
      </c>
      <c r="T103" t="s">
        <v>32</v>
      </c>
      <c r="U103">
        <v>13</v>
      </c>
      <c r="V103">
        <v>3</v>
      </c>
      <c r="W103">
        <v>4</v>
      </c>
      <c r="X103">
        <v>0</v>
      </c>
      <c r="Y103">
        <v>1</v>
      </c>
      <c r="Z103">
        <v>2</v>
      </c>
      <c r="AA103">
        <v>3</v>
      </c>
      <c r="AB103">
        <v>1</v>
      </c>
      <c r="AC103">
        <v>0</v>
      </c>
      <c r="AD103">
        <v>0</v>
      </c>
      <c r="AE103">
        <v>0</v>
      </c>
      <c r="AF103" s="5">
        <v>0.11</v>
      </c>
      <c r="AG103" s="5">
        <v>7.0000000000000007E-2</v>
      </c>
      <c r="AH103" s="6">
        <v>6.9999999999999993E-2</v>
      </c>
      <c r="AI103">
        <v>591.20000000000005</v>
      </c>
      <c r="AJ103">
        <v>1098</v>
      </c>
    </row>
    <row r="104" spans="1:36" x14ac:dyDescent="0.35">
      <c r="A104">
        <v>20</v>
      </c>
      <c r="B104" t="s">
        <v>25</v>
      </c>
      <c r="C104" t="s">
        <v>33</v>
      </c>
      <c r="D104">
        <v>871</v>
      </c>
      <c r="E104" t="s">
        <v>34</v>
      </c>
      <c r="F104">
        <v>6</v>
      </c>
      <c r="G104">
        <v>3</v>
      </c>
      <c r="H104" t="s">
        <v>28</v>
      </c>
      <c r="I104">
        <v>4</v>
      </c>
      <c r="J104" t="s">
        <v>29</v>
      </c>
      <c r="K104">
        <v>66</v>
      </c>
      <c r="L104">
        <v>2</v>
      </c>
      <c r="M104">
        <v>1</v>
      </c>
      <c r="N104" t="s">
        <v>39</v>
      </c>
      <c r="O104">
        <v>4</v>
      </c>
      <c r="P104" t="s">
        <v>31</v>
      </c>
      <c r="Q104" s="4">
        <v>2926</v>
      </c>
      <c r="R104">
        <v>19783</v>
      </c>
      <c r="S104">
        <v>1</v>
      </c>
      <c r="T104" t="s">
        <v>25</v>
      </c>
      <c r="U104">
        <v>18</v>
      </c>
      <c r="V104">
        <v>3</v>
      </c>
      <c r="W104">
        <v>2</v>
      </c>
      <c r="X104">
        <v>0</v>
      </c>
      <c r="Y104">
        <v>1</v>
      </c>
      <c r="Z104">
        <v>5</v>
      </c>
      <c r="AA104">
        <v>3</v>
      </c>
      <c r="AB104">
        <v>1</v>
      </c>
      <c r="AC104">
        <v>0</v>
      </c>
      <c r="AD104">
        <v>1</v>
      </c>
      <c r="AE104">
        <v>0</v>
      </c>
      <c r="AF104" s="5">
        <v>0.14000000000000001</v>
      </c>
      <c r="AG104" s="5">
        <v>0.09</v>
      </c>
      <c r="AH104" s="6">
        <v>0.06</v>
      </c>
      <c r="AI104">
        <v>585.20000000000005</v>
      </c>
      <c r="AJ104">
        <v>3669</v>
      </c>
    </row>
    <row r="105" spans="1:36" x14ac:dyDescent="0.35">
      <c r="A105">
        <v>34</v>
      </c>
      <c r="B105" t="s">
        <v>32</v>
      </c>
      <c r="C105" t="s">
        <v>26</v>
      </c>
      <c r="D105">
        <v>665</v>
      </c>
      <c r="E105" t="s">
        <v>34</v>
      </c>
      <c r="F105">
        <v>6</v>
      </c>
      <c r="G105">
        <v>4</v>
      </c>
      <c r="H105" t="s">
        <v>38</v>
      </c>
      <c r="I105">
        <v>1</v>
      </c>
      <c r="J105" t="s">
        <v>29</v>
      </c>
      <c r="K105">
        <v>41</v>
      </c>
      <c r="L105">
        <v>3</v>
      </c>
      <c r="M105">
        <v>2</v>
      </c>
      <c r="N105" t="s">
        <v>36</v>
      </c>
      <c r="O105">
        <v>3</v>
      </c>
      <c r="P105" t="s">
        <v>31</v>
      </c>
      <c r="Q105" s="4">
        <v>4809</v>
      </c>
      <c r="R105">
        <v>12482</v>
      </c>
      <c r="S105">
        <v>1</v>
      </c>
      <c r="T105" t="s">
        <v>32</v>
      </c>
      <c r="U105">
        <v>14</v>
      </c>
      <c r="V105">
        <v>3</v>
      </c>
      <c r="W105">
        <v>3</v>
      </c>
      <c r="X105">
        <v>0</v>
      </c>
      <c r="Y105">
        <v>16</v>
      </c>
      <c r="Z105">
        <v>3</v>
      </c>
      <c r="AA105">
        <v>3</v>
      </c>
      <c r="AB105">
        <v>16</v>
      </c>
      <c r="AC105">
        <v>13</v>
      </c>
      <c r="AD105">
        <v>2</v>
      </c>
      <c r="AE105">
        <v>10</v>
      </c>
      <c r="AF105" s="5">
        <v>0.15</v>
      </c>
      <c r="AG105" s="5">
        <v>7.0000000000000007E-2</v>
      </c>
      <c r="AH105" s="6">
        <v>2.0000000000000004E-2</v>
      </c>
      <c r="AI105">
        <v>961.80000000000007</v>
      </c>
      <c r="AJ105">
        <v>831</v>
      </c>
    </row>
    <row r="106" spans="1:36" x14ac:dyDescent="0.35">
      <c r="A106">
        <v>37</v>
      </c>
      <c r="B106" t="s">
        <v>32</v>
      </c>
      <c r="C106" t="s">
        <v>44</v>
      </c>
      <c r="D106">
        <v>1040</v>
      </c>
      <c r="E106" t="s">
        <v>34</v>
      </c>
      <c r="F106">
        <v>2</v>
      </c>
      <c r="G106">
        <v>2</v>
      </c>
      <c r="H106" t="s">
        <v>28</v>
      </c>
      <c r="I106">
        <v>3</v>
      </c>
      <c r="J106" t="s">
        <v>35</v>
      </c>
      <c r="K106">
        <v>100</v>
      </c>
      <c r="L106">
        <v>2</v>
      </c>
      <c r="M106">
        <v>2</v>
      </c>
      <c r="N106" t="s">
        <v>43</v>
      </c>
      <c r="O106">
        <v>4</v>
      </c>
      <c r="P106" t="s">
        <v>41</v>
      </c>
      <c r="Q106" s="4">
        <v>5163</v>
      </c>
      <c r="R106">
        <v>15850</v>
      </c>
      <c r="S106">
        <v>5</v>
      </c>
      <c r="T106" t="s">
        <v>32</v>
      </c>
      <c r="U106">
        <v>14</v>
      </c>
      <c r="V106">
        <v>3</v>
      </c>
      <c r="W106">
        <v>4</v>
      </c>
      <c r="X106">
        <v>1</v>
      </c>
      <c r="Y106">
        <v>17</v>
      </c>
      <c r="Z106">
        <v>2</v>
      </c>
      <c r="AA106">
        <v>4</v>
      </c>
      <c r="AB106">
        <v>1</v>
      </c>
      <c r="AC106">
        <v>0</v>
      </c>
      <c r="AD106">
        <v>0</v>
      </c>
      <c r="AE106">
        <v>0</v>
      </c>
      <c r="AF106" s="5">
        <v>0.08</v>
      </c>
      <c r="AG106" s="5">
        <v>0.11</v>
      </c>
      <c r="AH106" s="6">
        <v>-0.03</v>
      </c>
      <c r="AI106">
        <v>1032.6000000000001</v>
      </c>
      <c r="AJ106">
        <v>3542</v>
      </c>
    </row>
    <row r="107" spans="1:36" x14ac:dyDescent="0.35">
      <c r="A107">
        <v>59</v>
      </c>
      <c r="B107" t="s">
        <v>32</v>
      </c>
      <c r="C107" t="s">
        <v>44</v>
      </c>
      <c r="D107">
        <v>1420</v>
      </c>
      <c r="E107" t="s">
        <v>50</v>
      </c>
      <c r="F107">
        <v>2</v>
      </c>
      <c r="G107">
        <v>4</v>
      </c>
      <c r="H107" t="s">
        <v>50</v>
      </c>
      <c r="I107">
        <v>3</v>
      </c>
      <c r="J107" t="s">
        <v>29</v>
      </c>
      <c r="K107">
        <v>32</v>
      </c>
      <c r="L107">
        <v>2</v>
      </c>
      <c r="M107">
        <v>5</v>
      </c>
      <c r="N107" t="s">
        <v>62</v>
      </c>
      <c r="O107">
        <v>4</v>
      </c>
      <c r="P107" t="s">
        <v>37</v>
      </c>
      <c r="Q107" s="4">
        <v>18844</v>
      </c>
      <c r="R107">
        <v>21922</v>
      </c>
      <c r="S107">
        <v>9</v>
      </c>
      <c r="T107" t="s">
        <v>32</v>
      </c>
      <c r="U107">
        <v>21</v>
      </c>
      <c r="V107">
        <v>4</v>
      </c>
      <c r="W107">
        <v>4</v>
      </c>
      <c r="X107">
        <v>1</v>
      </c>
      <c r="Y107">
        <v>30</v>
      </c>
      <c r="Z107">
        <v>3</v>
      </c>
      <c r="AA107">
        <v>3</v>
      </c>
      <c r="AB107">
        <v>3</v>
      </c>
      <c r="AC107">
        <v>2</v>
      </c>
      <c r="AD107">
        <v>2</v>
      </c>
      <c r="AE107">
        <v>2</v>
      </c>
      <c r="AF107" s="5">
        <v>0.14000000000000001</v>
      </c>
      <c r="AG107" s="5">
        <v>0.09</v>
      </c>
      <c r="AH107" s="6">
        <v>0</v>
      </c>
      <c r="AI107">
        <v>3768.8</v>
      </c>
      <c r="AJ107">
        <v>4719</v>
      </c>
    </row>
    <row r="108" spans="1:36" x14ac:dyDescent="0.35">
      <c r="A108">
        <v>50</v>
      </c>
      <c r="B108" t="s">
        <v>32</v>
      </c>
      <c r="C108" t="s">
        <v>33</v>
      </c>
      <c r="D108">
        <v>1115</v>
      </c>
      <c r="E108" t="s">
        <v>34</v>
      </c>
      <c r="F108">
        <v>1</v>
      </c>
      <c r="G108">
        <v>3</v>
      </c>
      <c r="H108" t="s">
        <v>28</v>
      </c>
      <c r="I108">
        <v>1</v>
      </c>
      <c r="J108" t="s">
        <v>29</v>
      </c>
      <c r="K108">
        <v>73</v>
      </c>
      <c r="L108">
        <v>3</v>
      </c>
      <c r="M108">
        <v>5</v>
      </c>
      <c r="N108" t="s">
        <v>63</v>
      </c>
      <c r="O108">
        <v>2</v>
      </c>
      <c r="P108" t="s">
        <v>37</v>
      </c>
      <c r="Q108" s="4">
        <v>18172</v>
      </c>
      <c r="R108">
        <v>9755</v>
      </c>
      <c r="S108">
        <v>3</v>
      </c>
      <c r="T108" t="s">
        <v>25</v>
      </c>
      <c r="U108">
        <v>19</v>
      </c>
      <c r="V108">
        <v>3</v>
      </c>
      <c r="W108">
        <v>1</v>
      </c>
      <c r="X108">
        <v>0</v>
      </c>
      <c r="Y108">
        <v>28</v>
      </c>
      <c r="Z108">
        <v>1</v>
      </c>
      <c r="AA108">
        <v>2</v>
      </c>
      <c r="AB108">
        <v>8</v>
      </c>
      <c r="AC108">
        <v>3</v>
      </c>
      <c r="AD108">
        <v>0</v>
      </c>
      <c r="AE108">
        <v>7</v>
      </c>
      <c r="AF108" s="5">
        <v>0.12</v>
      </c>
      <c r="AG108" s="5">
        <v>0.1</v>
      </c>
      <c r="AH108" s="6">
        <v>-1.0000000000000009E-2</v>
      </c>
      <c r="AI108">
        <v>3634.4</v>
      </c>
      <c r="AJ108">
        <v>1829</v>
      </c>
    </row>
    <row r="109" spans="1:36" x14ac:dyDescent="0.35">
      <c r="A109">
        <v>25</v>
      </c>
      <c r="B109" t="s">
        <v>25</v>
      </c>
      <c r="C109" t="s">
        <v>26</v>
      </c>
      <c r="D109">
        <v>240</v>
      </c>
      <c r="E109" t="s">
        <v>27</v>
      </c>
      <c r="F109">
        <v>5</v>
      </c>
      <c r="G109">
        <v>3</v>
      </c>
      <c r="H109" t="s">
        <v>48</v>
      </c>
      <c r="I109">
        <v>3</v>
      </c>
      <c r="J109" t="s">
        <v>35</v>
      </c>
      <c r="K109">
        <v>46</v>
      </c>
      <c r="L109">
        <v>2</v>
      </c>
      <c r="M109">
        <v>2</v>
      </c>
      <c r="N109" t="s">
        <v>27</v>
      </c>
      <c r="O109">
        <v>3</v>
      </c>
      <c r="P109" t="s">
        <v>31</v>
      </c>
      <c r="Q109" s="4">
        <v>5744</v>
      </c>
      <c r="R109">
        <v>26959</v>
      </c>
      <c r="S109">
        <v>1</v>
      </c>
      <c r="T109" t="s">
        <v>25</v>
      </c>
      <c r="U109">
        <v>11</v>
      </c>
      <c r="V109">
        <v>3</v>
      </c>
      <c r="W109">
        <v>4</v>
      </c>
      <c r="X109">
        <v>0</v>
      </c>
      <c r="Y109">
        <v>6</v>
      </c>
      <c r="Z109">
        <v>1</v>
      </c>
      <c r="AA109">
        <v>3</v>
      </c>
      <c r="AB109">
        <v>6</v>
      </c>
      <c r="AC109">
        <v>4</v>
      </c>
      <c r="AD109">
        <v>0</v>
      </c>
      <c r="AE109">
        <v>3</v>
      </c>
      <c r="AF109" s="5">
        <v>0.15</v>
      </c>
      <c r="AG109" s="5">
        <v>0.1</v>
      </c>
      <c r="AH109" s="6">
        <v>4.0000000000000008E-2</v>
      </c>
      <c r="AI109">
        <v>1148.8</v>
      </c>
      <c r="AJ109">
        <v>765</v>
      </c>
    </row>
    <row r="110" spans="1:36" x14ac:dyDescent="0.35">
      <c r="A110">
        <v>25</v>
      </c>
      <c r="B110" t="s">
        <v>32</v>
      </c>
      <c r="C110" t="s">
        <v>26</v>
      </c>
      <c r="D110">
        <v>1280</v>
      </c>
      <c r="E110" t="s">
        <v>34</v>
      </c>
      <c r="F110">
        <v>7</v>
      </c>
      <c r="G110">
        <v>1</v>
      </c>
      <c r="H110" t="s">
        <v>40</v>
      </c>
      <c r="I110">
        <v>4</v>
      </c>
      <c r="J110" t="s">
        <v>35</v>
      </c>
      <c r="K110">
        <v>64</v>
      </c>
      <c r="L110">
        <v>2</v>
      </c>
      <c r="M110">
        <v>1</v>
      </c>
      <c r="N110" t="s">
        <v>36</v>
      </c>
      <c r="O110">
        <v>4</v>
      </c>
      <c r="P110" t="s">
        <v>37</v>
      </c>
      <c r="Q110" s="4">
        <v>2889</v>
      </c>
      <c r="R110">
        <v>26897</v>
      </c>
      <c r="S110">
        <v>1</v>
      </c>
      <c r="T110" t="s">
        <v>32</v>
      </c>
      <c r="U110">
        <v>11</v>
      </c>
      <c r="V110">
        <v>3</v>
      </c>
      <c r="W110">
        <v>3</v>
      </c>
      <c r="X110">
        <v>2</v>
      </c>
      <c r="Y110">
        <v>2</v>
      </c>
      <c r="Z110">
        <v>2</v>
      </c>
      <c r="AA110">
        <v>3</v>
      </c>
      <c r="AB110">
        <v>2</v>
      </c>
      <c r="AC110">
        <v>2</v>
      </c>
      <c r="AD110">
        <v>2</v>
      </c>
      <c r="AE110">
        <v>1</v>
      </c>
      <c r="AF110" s="5">
        <v>0.08</v>
      </c>
      <c r="AG110" s="5">
        <v>0.11</v>
      </c>
      <c r="AH110" s="6">
        <v>-9.999999999999995E-3</v>
      </c>
      <c r="AI110">
        <v>577.80000000000007</v>
      </c>
      <c r="AJ110">
        <v>3706</v>
      </c>
    </row>
    <row r="111" spans="1:36" x14ac:dyDescent="0.35">
      <c r="A111">
        <v>22</v>
      </c>
      <c r="B111" t="s">
        <v>32</v>
      </c>
      <c r="C111" t="s">
        <v>26</v>
      </c>
      <c r="D111">
        <v>534</v>
      </c>
      <c r="E111" t="s">
        <v>34</v>
      </c>
      <c r="F111">
        <v>15</v>
      </c>
      <c r="G111">
        <v>3</v>
      </c>
      <c r="H111" t="s">
        <v>40</v>
      </c>
      <c r="I111">
        <v>2</v>
      </c>
      <c r="J111" t="s">
        <v>29</v>
      </c>
      <c r="K111">
        <v>59</v>
      </c>
      <c r="L111">
        <v>3</v>
      </c>
      <c r="M111">
        <v>1</v>
      </c>
      <c r="N111" t="s">
        <v>39</v>
      </c>
      <c r="O111">
        <v>4</v>
      </c>
      <c r="P111" t="s">
        <v>31</v>
      </c>
      <c r="Q111" s="4">
        <v>2871</v>
      </c>
      <c r="R111">
        <v>23785</v>
      </c>
      <c r="S111">
        <v>1</v>
      </c>
      <c r="T111" t="s">
        <v>32</v>
      </c>
      <c r="U111">
        <v>15</v>
      </c>
      <c r="V111">
        <v>3</v>
      </c>
      <c r="W111">
        <v>3</v>
      </c>
      <c r="X111">
        <v>0</v>
      </c>
      <c r="Y111">
        <v>1</v>
      </c>
      <c r="Z111">
        <v>5</v>
      </c>
      <c r="AA111">
        <v>3</v>
      </c>
      <c r="AB111">
        <v>0</v>
      </c>
      <c r="AC111">
        <v>0</v>
      </c>
      <c r="AD111">
        <v>0</v>
      </c>
      <c r="AE111">
        <v>0</v>
      </c>
      <c r="AF111" s="5">
        <v>0.13</v>
      </c>
      <c r="AG111" s="5">
        <v>7.0000000000000007E-2</v>
      </c>
      <c r="AH111" s="6">
        <v>-0.03</v>
      </c>
      <c r="AI111">
        <v>574.20000000000005</v>
      </c>
      <c r="AJ111">
        <v>1700</v>
      </c>
    </row>
    <row r="112" spans="1:36" x14ac:dyDescent="0.35">
      <c r="A112">
        <v>51</v>
      </c>
      <c r="B112" t="s">
        <v>32</v>
      </c>
      <c r="C112" t="s">
        <v>33</v>
      </c>
      <c r="D112">
        <v>1456</v>
      </c>
      <c r="E112" t="s">
        <v>34</v>
      </c>
      <c r="F112">
        <v>1</v>
      </c>
      <c r="G112">
        <v>4</v>
      </c>
      <c r="H112" t="s">
        <v>40</v>
      </c>
      <c r="I112">
        <v>1</v>
      </c>
      <c r="J112" t="s">
        <v>29</v>
      </c>
      <c r="K112">
        <v>30</v>
      </c>
      <c r="L112">
        <v>2</v>
      </c>
      <c r="M112">
        <v>3</v>
      </c>
      <c r="N112" t="s">
        <v>43</v>
      </c>
      <c r="O112">
        <v>1</v>
      </c>
      <c r="P112" t="s">
        <v>31</v>
      </c>
      <c r="Q112" s="4">
        <v>7484</v>
      </c>
      <c r="R112">
        <v>25796</v>
      </c>
      <c r="S112">
        <v>3</v>
      </c>
      <c r="T112" t="s">
        <v>32</v>
      </c>
      <c r="U112">
        <v>20</v>
      </c>
      <c r="V112">
        <v>4</v>
      </c>
      <c r="W112">
        <v>3</v>
      </c>
      <c r="X112">
        <v>0</v>
      </c>
      <c r="Y112">
        <v>23</v>
      </c>
      <c r="Z112">
        <v>1</v>
      </c>
      <c r="AA112">
        <v>2</v>
      </c>
      <c r="AB112">
        <v>13</v>
      </c>
      <c r="AC112">
        <v>12</v>
      </c>
      <c r="AD112">
        <v>12</v>
      </c>
      <c r="AE112">
        <v>8</v>
      </c>
      <c r="AF112" s="5">
        <v>0.12</v>
      </c>
      <c r="AG112" s="5">
        <v>0.11</v>
      </c>
      <c r="AH112" s="6">
        <v>0.06</v>
      </c>
      <c r="AI112">
        <v>1496.8000000000002</v>
      </c>
      <c r="AJ112">
        <v>2982</v>
      </c>
    </row>
    <row r="113" spans="1:36" x14ac:dyDescent="0.35">
      <c r="A113">
        <v>34</v>
      </c>
      <c r="B113" t="s">
        <v>25</v>
      </c>
      <c r="C113" t="s">
        <v>33</v>
      </c>
      <c r="D113">
        <v>658</v>
      </c>
      <c r="E113" t="s">
        <v>34</v>
      </c>
      <c r="F113">
        <v>7</v>
      </c>
      <c r="G113">
        <v>3</v>
      </c>
      <c r="H113" t="s">
        <v>28</v>
      </c>
      <c r="I113">
        <v>1</v>
      </c>
      <c r="J113" t="s">
        <v>35</v>
      </c>
      <c r="K113">
        <v>66</v>
      </c>
      <c r="L113">
        <v>1</v>
      </c>
      <c r="M113">
        <v>2</v>
      </c>
      <c r="N113" t="s">
        <v>39</v>
      </c>
      <c r="O113">
        <v>3</v>
      </c>
      <c r="P113" t="s">
        <v>31</v>
      </c>
      <c r="Q113" s="4">
        <v>6074</v>
      </c>
      <c r="R113">
        <v>22887</v>
      </c>
      <c r="S113">
        <v>1</v>
      </c>
      <c r="T113" t="s">
        <v>25</v>
      </c>
      <c r="U113">
        <v>24</v>
      </c>
      <c r="V113">
        <v>4</v>
      </c>
      <c r="W113">
        <v>4</v>
      </c>
      <c r="X113">
        <v>0</v>
      </c>
      <c r="Y113">
        <v>9</v>
      </c>
      <c r="Z113">
        <v>3</v>
      </c>
      <c r="AA113">
        <v>3</v>
      </c>
      <c r="AB113">
        <v>9</v>
      </c>
      <c r="AC113">
        <v>7</v>
      </c>
      <c r="AD113">
        <v>0</v>
      </c>
      <c r="AE113">
        <v>6</v>
      </c>
      <c r="AF113" s="5">
        <v>0.11</v>
      </c>
      <c r="AG113" s="5">
        <v>0.1</v>
      </c>
      <c r="AH113" s="6">
        <v>6.0000000000000012E-2</v>
      </c>
      <c r="AI113">
        <v>1214.8</v>
      </c>
      <c r="AJ113">
        <v>3507</v>
      </c>
    </row>
    <row r="114" spans="1:36" x14ac:dyDescent="0.35">
      <c r="A114">
        <v>54</v>
      </c>
      <c r="B114" t="s">
        <v>32</v>
      </c>
      <c r="C114" t="s">
        <v>44</v>
      </c>
      <c r="D114">
        <v>142</v>
      </c>
      <c r="E114" t="s">
        <v>50</v>
      </c>
      <c r="F114">
        <v>26</v>
      </c>
      <c r="G114">
        <v>3</v>
      </c>
      <c r="H114" t="s">
        <v>50</v>
      </c>
      <c r="I114">
        <v>4</v>
      </c>
      <c r="J114" t="s">
        <v>29</v>
      </c>
      <c r="K114">
        <v>30</v>
      </c>
      <c r="L114">
        <v>4</v>
      </c>
      <c r="M114">
        <v>4</v>
      </c>
      <c r="N114" t="s">
        <v>62</v>
      </c>
      <c r="O114">
        <v>4</v>
      </c>
      <c r="P114" t="s">
        <v>31</v>
      </c>
      <c r="Q114" s="4">
        <v>17328</v>
      </c>
      <c r="R114">
        <v>13871</v>
      </c>
      <c r="S114">
        <v>2</v>
      </c>
      <c r="T114" t="s">
        <v>25</v>
      </c>
      <c r="U114">
        <v>12</v>
      </c>
      <c r="V114">
        <v>3</v>
      </c>
      <c r="W114">
        <v>3</v>
      </c>
      <c r="X114">
        <v>0</v>
      </c>
      <c r="Y114">
        <v>23</v>
      </c>
      <c r="Z114">
        <v>3</v>
      </c>
      <c r="AA114">
        <v>3</v>
      </c>
      <c r="AB114">
        <v>5</v>
      </c>
      <c r="AC114">
        <v>3</v>
      </c>
      <c r="AD114">
        <v>4</v>
      </c>
      <c r="AE114">
        <v>4</v>
      </c>
      <c r="AF114" s="5">
        <v>0.12</v>
      </c>
      <c r="AG114" s="5">
        <v>0.11</v>
      </c>
      <c r="AH114" s="6">
        <v>9.999999999999995E-3</v>
      </c>
      <c r="AI114">
        <v>3465.6000000000004</v>
      </c>
      <c r="AJ114">
        <v>3515</v>
      </c>
    </row>
    <row r="115" spans="1:36" x14ac:dyDescent="0.35">
      <c r="A115">
        <v>24</v>
      </c>
      <c r="B115" t="s">
        <v>32</v>
      </c>
      <c r="C115" t="s">
        <v>26</v>
      </c>
      <c r="D115">
        <v>1127</v>
      </c>
      <c r="E115" t="s">
        <v>34</v>
      </c>
      <c r="F115">
        <v>18</v>
      </c>
      <c r="G115">
        <v>1</v>
      </c>
      <c r="H115" t="s">
        <v>28</v>
      </c>
      <c r="I115">
        <v>2</v>
      </c>
      <c r="J115" t="s">
        <v>35</v>
      </c>
      <c r="K115">
        <v>52</v>
      </c>
      <c r="L115">
        <v>3</v>
      </c>
      <c r="M115">
        <v>1</v>
      </c>
      <c r="N115" t="s">
        <v>39</v>
      </c>
      <c r="O115">
        <v>3</v>
      </c>
      <c r="P115" t="s">
        <v>37</v>
      </c>
      <c r="Q115" s="4">
        <v>2774</v>
      </c>
      <c r="R115">
        <v>13257</v>
      </c>
      <c r="S115">
        <v>0</v>
      </c>
      <c r="T115" t="s">
        <v>32</v>
      </c>
      <c r="U115">
        <v>12</v>
      </c>
      <c r="V115">
        <v>3</v>
      </c>
      <c r="W115">
        <v>3</v>
      </c>
      <c r="X115">
        <v>1</v>
      </c>
      <c r="Y115">
        <v>6</v>
      </c>
      <c r="Z115">
        <v>2</v>
      </c>
      <c r="AA115">
        <v>3</v>
      </c>
      <c r="AB115">
        <v>5</v>
      </c>
      <c r="AC115">
        <v>3</v>
      </c>
      <c r="AD115">
        <v>1</v>
      </c>
      <c r="AE115">
        <v>2</v>
      </c>
      <c r="AF115" s="5">
        <v>0.1</v>
      </c>
      <c r="AG115" s="5">
        <v>7.0000000000000007E-2</v>
      </c>
      <c r="AH115" s="6">
        <v>-2.0000000000000004E-2</v>
      </c>
      <c r="AI115">
        <v>554.80000000000007</v>
      </c>
      <c r="AJ115">
        <v>1224</v>
      </c>
    </row>
    <row r="116" spans="1:36" x14ac:dyDescent="0.35">
      <c r="A116">
        <v>34</v>
      </c>
      <c r="B116" t="s">
        <v>32</v>
      </c>
      <c r="C116" t="s">
        <v>26</v>
      </c>
      <c r="D116">
        <v>1031</v>
      </c>
      <c r="E116" t="s">
        <v>34</v>
      </c>
      <c r="F116">
        <v>6</v>
      </c>
      <c r="G116">
        <v>4</v>
      </c>
      <c r="H116" t="s">
        <v>28</v>
      </c>
      <c r="I116">
        <v>3</v>
      </c>
      <c r="J116" t="s">
        <v>29</v>
      </c>
      <c r="K116">
        <v>45</v>
      </c>
      <c r="L116">
        <v>2</v>
      </c>
      <c r="M116">
        <v>2</v>
      </c>
      <c r="N116" t="s">
        <v>36</v>
      </c>
      <c r="O116">
        <v>2</v>
      </c>
      <c r="P116" t="s">
        <v>41</v>
      </c>
      <c r="Q116" s="4">
        <v>4505</v>
      </c>
      <c r="R116">
        <v>15000</v>
      </c>
      <c r="S116">
        <v>6</v>
      </c>
      <c r="T116" t="s">
        <v>32</v>
      </c>
      <c r="U116">
        <v>15</v>
      </c>
      <c r="V116">
        <v>3</v>
      </c>
      <c r="W116">
        <v>3</v>
      </c>
      <c r="X116">
        <v>1</v>
      </c>
      <c r="Y116">
        <v>12</v>
      </c>
      <c r="Z116">
        <v>3</v>
      </c>
      <c r="AA116">
        <v>3</v>
      </c>
      <c r="AB116">
        <v>1</v>
      </c>
      <c r="AC116">
        <v>0</v>
      </c>
      <c r="AD116">
        <v>0</v>
      </c>
      <c r="AE116">
        <v>0</v>
      </c>
      <c r="AF116" s="5">
        <v>0.08</v>
      </c>
      <c r="AG116" s="5">
        <v>0.08</v>
      </c>
      <c r="AH116" s="6">
        <v>1.0000000000000009E-2</v>
      </c>
      <c r="AI116">
        <v>901</v>
      </c>
      <c r="AJ116">
        <v>3756</v>
      </c>
    </row>
    <row r="117" spans="1:36" x14ac:dyDescent="0.35">
      <c r="A117">
        <v>37</v>
      </c>
      <c r="B117" t="s">
        <v>32</v>
      </c>
      <c r="C117" t="s">
        <v>26</v>
      </c>
      <c r="D117">
        <v>1189</v>
      </c>
      <c r="E117" t="s">
        <v>27</v>
      </c>
      <c r="F117">
        <v>3</v>
      </c>
      <c r="G117">
        <v>3</v>
      </c>
      <c r="H117" t="s">
        <v>28</v>
      </c>
      <c r="I117">
        <v>3</v>
      </c>
      <c r="J117" t="s">
        <v>35</v>
      </c>
      <c r="K117">
        <v>87</v>
      </c>
      <c r="L117">
        <v>3</v>
      </c>
      <c r="M117">
        <v>3</v>
      </c>
      <c r="N117" t="s">
        <v>27</v>
      </c>
      <c r="O117">
        <v>4</v>
      </c>
      <c r="P117" t="s">
        <v>31</v>
      </c>
      <c r="Q117" s="4">
        <v>7428</v>
      </c>
      <c r="R117">
        <v>14506</v>
      </c>
      <c r="S117">
        <v>2</v>
      </c>
      <c r="T117" t="s">
        <v>32</v>
      </c>
      <c r="U117">
        <v>12</v>
      </c>
      <c r="V117">
        <v>3</v>
      </c>
      <c r="W117">
        <v>1</v>
      </c>
      <c r="X117">
        <v>0</v>
      </c>
      <c r="Y117">
        <v>12</v>
      </c>
      <c r="Z117">
        <v>3</v>
      </c>
      <c r="AA117">
        <v>3</v>
      </c>
      <c r="AB117">
        <v>5</v>
      </c>
      <c r="AC117">
        <v>3</v>
      </c>
      <c r="AD117">
        <v>1</v>
      </c>
      <c r="AE117">
        <v>3</v>
      </c>
      <c r="AF117" s="5">
        <v>0.1</v>
      </c>
      <c r="AG117" s="5">
        <v>0.1</v>
      </c>
      <c r="AH117" s="6">
        <v>6.0000000000000012E-2</v>
      </c>
      <c r="AI117">
        <v>1485.6000000000001</v>
      </c>
      <c r="AJ117">
        <v>3073</v>
      </c>
    </row>
    <row r="118" spans="1:36" x14ac:dyDescent="0.35">
      <c r="A118">
        <v>34</v>
      </c>
      <c r="B118" t="s">
        <v>32</v>
      </c>
      <c r="C118" t="s">
        <v>26</v>
      </c>
      <c r="D118">
        <v>1354</v>
      </c>
      <c r="E118" t="s">
        <v>34</v>
      </c>
      <c r="F118">
        <v>5</v>
      </c>
      <c r="G118">
        <v>3</v>
      </c>
      <c r="H118" t="s">
        <v>40</v>
      </c>
      <c r="I118">
        <v>3</v>
      </c>
      <c r="J118" t="s">
        <v>29</v>
      </c>
      <c r="K118">
        <v>45</v>
      </c>
      <c r="L118">
        <v>2</v>
      </c>
      <c r="M118">
        <v>3</v>
      </c>
      <c r="N118" t="s">
        <v>62</v>
      </c>
      <c r="O118">
        <v>1</v>
      </c>
      <c r="P118" t="s">
        <v>31</v>
      </c>
      <c r="Q118" s="4">
        <v>11631</v>
      </c>
      <c r="R118">
        <v>5615</v>
      </c>
      <c r="S118">
        <v>2</v>
      </c>
      <c r="T118" t="s">
        <v>32</v>
      </c>
      <c r="U118">
        <v>12</v>
      </c>
      <c r="V118">
        <v>3</v>
      </c>
      <c r="W118">
        <v>4</v>
      </c>
      <c r="X118">
        <v>0</v>
      </c>
      <c r="Y118">
        <v>14</v>
      </c>
      <c r="Z118">
        <v>6</v>
      </c>
      <c r="AA118">
        <v>3</v>
      </c>
      <c r="AB118">
        <v>11</v>
      </c>
      <c r="AC118">
        <v>10</v>
      </c>
      <c r="AD118">
        <v>5</v>
      </c>
      <c r="AE118">
        <v>8</v>
      </c>
      <c r="AF118" s="5">
        <v>0.12</v>
      </c>
      <c r="AG118" s="5">
        <v>0.11</v>
      </c>
      <c r="AH118" s="6">
        <v>4.0000000000000008E-2</v>
      </c>
      <c r="AI118">
        <v>2326.2000000000003</v>
      </c>
      <c r="AJ118">
        <v>3911</v>
      </c>
    </row>
    <row r="119" spans="1:36" x14ac:dyDescent="0.35">
      <c r="A119">
        <v>36</v>
      </c>
      <c r="B119" t="s">
        <v>32</v>
      </c>
      <c r="C119" t="s">
        <v>33</v>
      </c>
      <c r="D119">
        <v>1467</v>
      </c>
      <c r="E119" t="s">
        <v>27</v>
      </c>
      <c r="F119">
        <v>11</v>
      </c>
      <c r="G119">
        <v>2</v>
      </c>
      <c r="H119" t="s">
        <v>49</v>
      </c>
      <c r="I119">
        <v>2</v>
      </c>
      <c r="J119" t="s">
        <v>29</v>
      </c>
      <c r="K119">
        <v>92</v>
      </c>
      <c r="L119">
        <v>3</v>
      </c>
      <c r="M119">
        <v>3</v>
      </c>
      <c r="N119" t="s">
        <v>27</v>
      </c>
      <c r="O119">
        <v>4</v>
      </c>
      <c r="P119" t="s">
        <v>37</v>
      </c>
      <c r="Q119" s="4">
        <v>9738</v>
      </c>
      <c r="R119">
        <v>22952</v>
      </c>
      <c r="S119">
        <v>0</v>
      </c>
      <c r="T119" t="s">
        <v>32</v>
      </c>
      <c r="U119">
        <v>14</v>
      </c>
      <c r="V119">
        <v>3</v>
      </c>
      <c r="W119">
        <v>3</v>
      </c>
      <c r="X119">
        <v>1</v>
      </c>
      <c r="Y119">
        <v>10</v>
      </c>
      <c r="Z119">
        <v>6</v>
      </c>
      <c r="AA119">
        <v>3</v>
      </c>
      <c r="AB119">
        <v>9</v>
      </c>
      <c r="AC119">
        <v>7</v>
      </c>
      <c r="AD119">
        <v>2</v>
      </c>
      <c r="AE119">
        <v>8</v>
      </c>
      <c r="AF119" s="5">
        <v>0.15</v>
      </c>
      <c r="AG119" s="5">
        <v>7.0000000000000007E-2</v>
      </c>
      <c r="AH119" s="6">
        <v>-9.999999999999995E-3</v>
      </c>
      <c r="AI119">
        <v>1947.6000000000001</v>
      </c>
      <c r="AJ119">
        <v>715</v>
      </c>
    </row>
    <row r="120" spans="1:36" x14ac:dyDescent="0.35">
      <c r="A120">
        <v>36</v>
      </c>
      <c r="B120" t="s">
        <v>32</v>
      </c>
      <c r="C120" t="s">
        <v>26</v>
      </c>
      <c r="D120">
        <v>922</v>
      </c>
      <c r="E120" t="s">
        <v>34</v>
      </c>
      <c r="F120">
        <v>3</v>
      </c>
      <c r="G120">
        <v>2</v>
      </c>
      <c r="H120" t="s">
        <v>28</v>
      </c>
      <c r="I120">
        <v>1</v>
      </c>
      <c r="J120" t="s">
        <v>29</v>
      </c>
      <c r="K120">
        <v>39</v>
      </c>
      <c r="L120">
        <v>3</v>
      </c>
      <c r="M120">
        <v>1</v>
      </c>
      <c r="N120" t="s">
        <v>39</v>
      </c>
      <c r="O120">
        <v>4</v>
      </c>
      <c r="P120" t="s">
        <v>41</v>
      </c>
      <c r="Q120" s="4">
        <v>2835</v>
      </c>
      <c r="R120">
        <v>2561</v>
      </c>
      <c r="S120">
        <v>5</v>
      </c>
      <c r="T120" t="s">
        <v>32</v>
      </c>
      <c r="U120">
        <v>22</v>
      </c>
      <c r="V120">
        <v>4</v>
      </c>
      <c r="W120">
        <v>1</v>
      </c>
      <c r="X120">
        <v>1</v>
      </c>
      <c r="Y120">
        <v>7</v>
      </c>
      <c r="Z120">
        <v>2</v>
      </c>
      <c r="AA120">
        <v>3</v>
      </c>
      <c r="AB120">
        <v>1</v>
      </c>
      <c r="AC120">
        <v>0</v>
      </c>
      <c r="AD120">
        <v>0</v>
      </c>
      <c r="AE120">
        <v>0</v>
      </c>
      <c r="AF120" s="5">
        <v>0.1</v>
      </c>
      <c r="AG120" s="5">
        <v>0.08</v>
      </c>
      <c r="AH120" s="6">
        <v>7.0000000000000007E-2</v>
      </c>
      <c r="AI120">
        <v>567</v>
      </c>
      <c r="AJ120">
        <v>4145</v>
      </c>
    </row>
    <row r="121" spans="1:36" x14ac:dyDescent="0.35">
      <c r="A121">
        <v>43</v>
      </c>
      <c r="B121" t="s">
        <v>32</v>
      </c>
      <c r="C121" t="s">
        <v>33</v>
      </c>
      <c r="D121">
        <v>394</v>
      </c>
      <c r="E121" t="s">
        <v>27</v>
      </c>
      <c r="F121">
        <v>26</v>
      </c>
      <c r="G121">
        <v>2</v>
      </c>
      <c r="H121" t="s">
        <v>28</v>
      </c>
      <c r="I121">
        <v>3</v>
      </c>
      <c r="J121" t="s">
        <v>35</v>
      </c>
      <c r="K121">
        <v>92</v>
      </c>
      <c r="L121">
        <v>3</v>
      </c>
      <c r="M121">
        <v>4</v>
      </c>
      <c r="N121" t="s">
        <v>62</v>
      </c>
      <c r="O121">
        <v>4</v>
      </c>
      <c r="P121" t="s">
        <v>37</v>
      </c>
      <c r="Q121" s="4">
        <v>16959</v>
      </c>
      <c r="R121">
        <v>19494</v>
      </c>
      <c r="S121">
        <v>1</v>
      </c>
      <c r="T121" t="s">
        <v>25</v>
      </c>
      <c r="U121">
        <v>12</v>
      </c>
      <c r="V121">
        <v>3</v>
      </c>
      <c r="W121">
        <v>4</v>
      </c>
      <c r="X121">
        <v>2</v>
      </c>
      <c r="Y121">
        <v>25</v>
      </c>
      <c r="Z121">
        <v>3</v>
      </c>
      <c r="AA121">
        <v>4</v>
      </c>
      <c r="AB121">
        <v>25</v>
      </c>
      <c r="AC121">
        <v>12</v>
      </c>
      <c r="AD121">
        <v>4</v>
      </c>
      <c r="AE121">
        <v>12</v>
      </c>
      <c r="AF121" s="5">
        <v>0.12</v>
      </c>
      <c r="AG121" s="5">
        <v>0.11</v>
      </c>
      <c r="AH121" s="6">
        <v>6.0000000000000012E-2</v>
      </c>
      <c r="AI121">
        <v>3391.8</v>
      </c>
      <c r="AJ121">
        <v>4662</v>
      </c>
    </row>
    <row r="122" spans="1:36" x14ac:dyDescent="0.35">
      <c r="A122">
        <v>30</v>
      </c>
      <c r="B122" t="s">
        <v>32</v>
      </c>
      <c r="C122" t="s">
        <v>33</v>
      </c>
      <c r="D122">
        <v>1312</v>
      </c>
      <c r="E122" t="s">
        <v>34</v>
      </c>
      <c r="F122">
        <v>23</v>
      </c>
      <c r="G122">
        <v>3</v>
      </c>
      <c r="H122" t="s">
        <v>28</v>
      </c>
      <c r="I122">
        <v>1</v>
      </c>
      <c r="J122" t="s">
        <v>35</v>
      </c>
      <c r="K122">
        <v>96</v>
      </c>
      <c r="L122">
        <v>1</v>
      </c>
      <c r="M122">
        <v>1</v>
      </c>
      <c r="N122" t="s">
        <v>36</v>
      </c>
      <c r="O122">
        <v>3</v>
      </c>
      <c r="P122" t="s">
        <v>41</v>
      </c>
      <c r="Q122" s="4">
        <v>2613</v>
      </c>
      <c r="R122">
        <v>22310</v>
      </c>
      <c r="S122">
        <v>1</v>
      </c>
      <c r="T122" t="s">
        <v>32</v>
      </c>
      <c r="U122">
        <v>25</v>
      </c>
      <c r="V122">
        <v>4</v>
      </c>
      <c r="W122">
        <v>3</v>
      </c>
      <c r="X122">
        <v>3</v>
      </c>
      <c r="Y122">
        <v>10</v>
      </c>
      <c r="Z122">
        <v>2</v>
      </c>
      <c r="AA122">
        <v>2</v>
      </c>
      <c r="AB122">
        <v>10</v>
      </c>
      <c r="AC122">
        <v>7</v>
      </c>
      <c r="AD122">
        <v>0</v>
      </c>
      <c r="AE122">
        <v>9</v>
      </c>
      <c r="AF122" s="5">
        <v>0.15</v>
      </c>
      <c r="AG122" s="5">
        <v>0.1</v>
      </c>
      <c r="AH122" s="6">
        <v>9.999999999999995E-3</v>
      </c>
      <c r="AI122">
        <v>522.6</v>
      </c>
      <c r="AJ122">
        <v>1108</v>
      </c>
    </row>
    <row r="123" spans="1:36" x14ac:dyDescent="0.35">
      <c r="A123">
        <v>33</v>
      </c>
      <c r="B123" t="s">
        <v>32</v>
      </c>
      <c r="C123" t="s">
        <v>44</v>
      </c>
      <c r="D123">
        <v>750</v>
      </c>
      <c r="E123" t="s">
        <v>27</v>
      </c>
      <c r="F123">
        <v>22</v>
      </c>
      <c r="G123">
        <v>2</v>
      </c>
      <c r="H123" t="s">
        <v>48</v>
      </c>
      <c r="I123">
        <v>3</v>
      </c>
      <c r="J123" t="s">
        <v>35</v>
      </c>
      <c r="K123">
        <v>95</v>
      </c>
      <c r="L123">
        <v>3</v>
      </c>
      <c r="M123">
        <v>2</v>
      </c>
      <c r="N123" t="s">
        <v>27</v>
      </c>
      <c r="O123">
        <v>2</v>
      </c>
      <c r="P123" t="s">
        <v>37</v>
      </c>
      <c r="Q123" s="4">
        <v>6146</v>
      </c>
      <c r="R123">
        <v>15480</v>
      </c>
      <c r="S123">
        <v>0</v>
      </c>
      <c r="T123" t="s">
        <v>32</v>
      </c>
      <c r="U123">
        <v>13</v>
      </c>
      <c r="V123">
        <v>3</v>
      </c>
      <c r="W123">
        <v>1</v>
      </c>
      <c r="X123">
        <v>1</v>
      </c>
      <c r="Y123">
        <v>8</v>
      </c>
      <c r="Z123">
        <v>2</v>
      </c>
      <c r="AA123">
        <v>4</v>
      </c>
      <c r="AB123">
        <v>7</v>
      </c>
      <c r="AC123">
        <v>7</v>
      </c>
      <c r="AD123">
        <v>0</v>
      </c>
      <c r="AE123">
        <v>7</v>
      </c>
      <c r="AF123" s="5">
        <v>0.14000000000000001</v>
      </c>
      <c r="AG123" s="5">
        <v>7.0000000000000007E-2</v>
      </c>
      <c r="AH123" s="6">
        <v>1.999999999999999E-2</v>
      </c>
      <c r="AI123">
        <v>1229.2</v>
      </c>
      <c r="AJ123">
        <v>1074</v>
      </c>
    </row>
    <row r="124" spans="1:36" x14ac:dyDescent="0.35">
      <c r="A124">
        <v>56</v>
      </c>
      <c r="B124" t="s">
        <v>25</v>
      </c>
      <c r="C124" t="s">
        <v>26</v>
      </c>
      <c r="D124">
        <v>441</v>
      </c>
      <c r="E124" t="s">
        <v>34</v>
      </c>
      <c r="F124">
        <v>14</v>
      </c>
      <c r="G124">
        <v>4</v>
      </c>
      <c r="H124" t="s">
        <v>28</v>
      </c>
      <c r="I124">
        <v>2</v>
      </c>
      <c r="J124" t="s">
        <v>29</v>
      </c>
      <c r="K124">
        <v>72</v>
      </c>
      <c r="L124">
        <v>3</v>
      </c>
      <c r="M124">
        <v>1</v>
      </c>
      <c r="N124" t="s">
        <v>36</v>
      </c>
      <c r="O124">
        <v>2</v>
      </c>
      <c r="P124" t="s">
        <v>37</v>
      </c>
      <c r="Q124" s="4">
        <v>4963</v>
      </c>
      <c r="R124">
        <v>4510</v>
      </c>
      <c r="S124">
        <v>9</v>
      </c>
      <c r="T124" t="s">
        <v>25</v>
      </c>
      <c r="U124">
        <v>18</v>
      </c>
      <c r="V124">
        <v>3</v>
      </c>
      <c r="W124">
        <v>1</v>
      </c>
      <c r="X124">
        <v>3</v>
      </c>
      <c r="Y124">
        <v>7</v>
      </c>
      <c r="Z124">
        <v>2</v>
      </c>
      <c r="AA124">
        <v>3</v>
      </c>
      <c r="AB124">
        <v>5</v>
      </c>
      <c r="AC124">
        <v>4</v>
      </c>
      <c r="AD124">
        <v>4</v>
      </c>
      <c r="AE124">
        <v>3</v>
      </c>
      <c r="AF124" s="5">
        <v>0.11</v>
      </c>
      <c r="AG124" s="5">
        <v>0.11</v>
      </c>
      <c r="AH124" s="6">
        <v>0.05</v>
      </c>
      <c r="AI124">
        <v>992.6</v>
      </c>
      <c r="AJ124">
        <v>4158</v>
      </c>
    </row>
    <row r="125" spans="1:36" x14ac:dyDescent="0.35">
      <c r="A125">
        <v>51</v>
      </c>
      <c r="B125" t="s">
        <v>32</v>
      </c>
      <c r="C125" t="s">
        <v>26</v>
      </c>
      <c r="D125">
        <v>684</v>
      </c>
      <c r="E125" t="s">
        <v>34</v>
      </c>
      <c r="F125">
        <v>6</v>
      </c>
      <c r="G125">
        <v>3</v>
      </c>
      <c r="H125" t="s">
        <v>28</v>
      </c>
      <c r="I125">
        <v>1</v>
      </c>
      <c r="J125" t="s">
        <v>35</v>
      </c>
      <c r="K125">
        <v>51</v>
      </c>
      <c r="L125">
        <v>3</v>
      </c>
      <c r="M125">
        <v>5</v>
      </c>
      <c r="N125" t="s">
        <v>63</v>
      </c>
      <c r="O125">
        <v>3</v>
      </c>
      <c r="P125" t="s">
        <v>31</v>
      </c>
      <c r="Q125" s="4">
        <v>19537</v>
      </c>
      <c r="R125">
        <v>6462</v>
      </c>
      <c r="S125">
        <v>7</v>
      </c>
      <c r="T125" t="s">
        <v>32</v>
      </c>
      <c r="U125">
        <v>13</v>
      </c>
      <c r="V125">
        <v>3</v>
      </c>
      <c r="W125">
        <v>3</v>
      </c>
      <c r="X125">
        <v>0</v>
      </c>
      <c r="Y125">
        <v>23</v>
      </c>
      <c r="Z125">
        <v>5</v>
      </c>
      <c r="AA125">
        <v>3</v>
      </c>
      <c r="AB125">
        <v>20</v>
      </c>
      <c r="AC125">
        <v>18</v>
      </c>
      <c r="AD125">
        <v>15</v>
      </c>
      <c r="AE125">
        <v>15</v>
      </c>
      <c r="AF125" s="5">
        <v>0.11</v>
      </c>
      <c r="AG125" s="5">
        <v>0.09</v>
      </c>
      <c r="AH125" s="6">
        <v>0</v>
      </c>
      <c r="AI125">
        <v>3907.4</v>
      </c>
      <c r="AJ125">
        <v>2253</v>
      </c>
    </row>
    <row r="126" spans="1:36" x14ac:dyDescent="0.35">
      <c r="A126">
        <v>31</v>
      </c>
      <c r="B126" t="s">
        <v>25</v>
      </c>
      <c r="C126" t="s">
        <v>26</v>
      </c>
      <c r="D126">
        <v>249</v>
      </c>
      <c r="E126" t="s">
        <v>27</v>
      </c>
      <c r="F126">
        <v>6</v>
      </c>
      <c r="G126">
        <v>4</v>
      </c>
      <c r="H126" t="s">
        <v>28</v>
      </c>
      <c r="I126">
        <v>2</v>
      </c>
      <c r="J126" t="s">
        <v>35</v>
      </c>
      <c r="K126">
        <v>76</v>
      </c>
      <c r="L126">
        <v>1</v>
      </c>
      <c r="M126">
        <v>2</v>
      </c>
      <c r="N126" t="s">
        <v>27</v>
      </c>
      <c r="O126">
        <v>3</v>
      </c>
      <c r="P126" t="s">
        <v>37</v>
      </c>
      <c r="Q126" s="4">
        <v>6172</v>
      </c>
      <c r="R126">
        <v>20739</v>
      </c>
      <c r="S126">
        <v>4</v>
      </c>
      <c r="T126" t="s">
        <v>25</v>
      </c>
      <c r="U126">
        <v>18</v>
      </c>
      <c r="V126">
        <v>3</v>
      </c>
      <c r="W126">
        <v>2</v>
      </c>
      <c r="X126">
        <v>0</v>
      </c>
      <c r="Y126">
        <v>12</v>
      </c>
      <c r="Z126">
        <v>3</v>
      </c>
      <c r="AA126">
        <v>2</v>
      </c>
      <c r="AB126">
        <v>7</v>
      </c>
      <c r="AC126">
        <v>7</v>
      </c>
      <c r="AD126">
        <v>7</v>
      </c>
      <c r="AE126">
        <v>7</v>
      </c>
      <c r="AF126" s="5">
        <v>0.1</v>
      </c>
      <c r="AG126" s="5">
        <v>7.0000000000000007E-2</v>
      </c>
      <c r="AH126" s="6">
        <v>1.0000000000000009E-2</v>
      </c>
      <c r="AI126">
        <v>1234.4000000000001</v>
      </c>
      <c r="AJ126">
        <v>864</v>
      </c>
    </row>
    <row r="127" spans="1:36" x14ac:dyDescent="0.35">
      <c r="A127">
        <v>26</v>
      </c>
      <c r="B127" t="s">
        <v>32</v>
      </c>
      <c r="C127" t="s">
        <v>26</v>
      </c>
      <c r="D127">
        <v>841</v>
      </c>
      <c r="E127" t="s">
        <v>34</v>
      </c>
      <c r="F127">
        <v>6</v>
      </c>
      <c r="G127">
        <v>3</v>
      </c>
      <c r="H127" t="s">
        <v>38</v>
      </c>
      <c r="I127">
        <v>3</v>
      </c>
      <c r="J127" t="s">
        <v>29</v>
      </c>
      <c r="K127">
        <v>46</v>
      </c>
      <c r="L127">
        <v>2</v>
      </c>
      <c r="M127">
        <v>1</v>
      </c>
      <c r="N127" t="s">
        <v>36</v>
      </c>
      <c r="O127">
        <v>2</v>
      </c>
      <c r="P127" t="s">
        <v>37</v>
      </c>
      <c r="Q127" s="4">
        <v>2368</v>
      </c>
      <c r="R127">
        <v>23300</v>
      </c>
      <c r="S127">
        <v>1</v>
      </c>
      <c r="T127" t="s">
        <v>32</v>
      </c>
      <c r="U127">
        <v>19</v>
      </c>
      <c r="V127">
        <v>3</v>
      </c>
      <c r="W127">
        <v>3</v>
      </c>
      <c r="X127">
        <v>0</v>
      </c>
      <c r="Y127">
        <v>5</v>
      </c>
      <c r="Z127">
        <v>3</v>
      </c>
      <c r="AA127">
        <v>2</v>
      </c>
      <c r="AB127">
        <v>5</v>
      </c>
      <c r="AC127">
        <v>4</v>
      </c>
      <c r="AD127">
        <v>4</v>
      </c>
      <c r="AE127">
        <v>3</v>
      </c>
      <c r="AF127" s="5">
        <v>0.1</v>
      </c>
      <c r="AG127" s="5">
        <v>0.08</v>
      </c>
      <c r="AH127" s="6">
        <v>0.03</v>
      </c>
      <c r="AI127">
        <v>473.6</v>
      </c>
      <c r="AJ127">
        <v>2735</v>
      </c>
    </row>
    <row r="128" spans="1:36" x14ac:dyDescent="0.35">
      <c r="A128">
        <v>58</v>
      </c>
      <c r="B128" t="s">
        <v>25</v>
      </c>
      <c r="C128" t="s">
        <v>26</v>
      </c>
      <c r="D128">
        <v>147</v>
      </c>
      <c r="E128" t="s">
        <v>34</v>
      </c>
      <c r="F128">
        <v>23</v>
      </c>
      <c r="G128">
        <v>4</v>
      </c>
      <c r="H128" t="s">
        <v>40</v>
      </c>
      <c r="I128">
        <v>4</v>
      </c>
      <c r="J128" t="s">
        <v>29</v>
      </c>
      <c r="K128">
        <v>94</v>
      </c>
      <c r="L128">
        <v>3</v>
      </c>
      <c r="M128">
        <v>3</v>
      </c>
      <c r="N128" t="s">
        <v>43</v>
      </c>
      <c r="O128">
        <v>4</v>
      </c>
      <c r="P128" t="s">
        <v>37</v>
      </c>
      <c r="Q128" s="4">
        <v>10312</v>
      </c>
      <c r="R128">
        <v>3465</v>
      </c>
      <c r="S128">
        <v>1</v>
      </c>
      <c r="T128" t="s">
        <v>32</v>
      </c>
      <c r="U128">
        <v>12</v>
      </c>
      <c r="V128">
        <v>3</v>
      </c>
      <c r="W128">
        <v>4</v>
      </c>
      <c r="X128">
        <v>1</v>
      </c>
      <c r="Y128">
        <v>40</v>
      </c>
      <c r="Z128">
        <v>3</v>
      </c>
      <c r="AA128">
        <v>2</v>
      </c>
      <c r="AB128">
        <v>40</v>
      </c>
      <c r="AC128">
        <v>10</v>
      </c>
      <c r="AD128">
        <v>15</v>
      </c>
      <c r="AE128">
        <v>6</v>
      </c>
      <c r="AF128" s="5">
        <v>0.1</v>
      </c>
      <c r="AG128" s="5">
        <v>0.08</v>
      </c>
      <c r="AH128" s="6">
        <v>-9.999999999999995E-3</v>
      </c>
      <c r="AI128">
        <v>2062.4</v>
      </c>
      <c r="AJ128">
        <v>1645</v>
      </c>
    </row>
    <row r="129" spans="1:36" x14ac:dyDescent="0.35">
      <c r="A129">
        <v>19</v>
      </c>
      <c r="B129" t="s">
        <v>25</v>
      </c>
      <c r="C129" t="s">
        <v>26</v>
      </c>
      <c r="D129">
        <v>528</v>
      </c>
      <c r="E129" t="s">
        <v>27</v>
      </c>
      <c r="F129">
        <v>22</v>
      </c>
      <c r="G129">
        <v>1</v>
      </c>
      <c r="H129" t="s">
        <v>48</v>
      </c>
      <c r="I129">
        <v>4</v>
      </c>
      <c r="J129" t="s">
        <v>35</v>
      </c>
      <c r="K129">
        <v>50</v>
      </c>
      <c r="L129">
        <v>3</v>
      </c>
      <c r="M129">
        <v>1</v>
      </c>
      <c r="N129" t="s">
        <v>46</v>
      </c>
      <c r="O129">
        <v>3</v>
      </c>
      <c r="P129" t="s">
        <v>31</v>
      </c>
      <c r="Q129" s="4">
        <v>1675</v>
      </c>
      <c r="R129">
        <v>26820</v>
      </c>
      <c r="S129">
        <v>1</v>
      </c>
      <c r="T129" t="s">
        <v>25</v>
      </c>
      <c r="U129">
        <v>19</v>
      </c>
      <c r="V129">
        <v>3</v>
      </c>
      <c r="W129">
        <v>4</v>
      </c>
      <c r="X129">
        <v>0</v>
      </c>
      <c r="Y129">
        <v>0</v>
      </c>
      <c r="Z129">
        <v>2</v>
      </c>
      <c r="AA129">
        <v>2</v>
      </c>
      <c r="AB129">
        <v>0</v>
      </c>
      <c r="AC129">
        <v>0</v>
      </c>
      <c r="AD129">
        <v>0</v>
      </c>
      <c r="AE129">
        <v>0</v>
      </c>
      <c r="AF129" s="5">
        <v>0.08</v>
      </c>
      <c r="AG129" s="5">
        <v>0.11</v>
      </c>
      <c r="AH129" s="6">
        <v>-9.999999999999995E-3</v>
      </c>
      <c r="AI129">
        <v>335</v>
      </c>
      <c r="AJ129">
        <v>4900</v>
      </c>
    </row>
    <row r="130" spans="1:36" x14ac:dyDescent="0.35">
      <c r="A130">
        <v>22</v>
      </c>
      <c r="B130" t="s">
        <v>32</v>
      </c>
      <c r="C130" t="s">
        <v>26</v>
      </c>
      <c r="D130">
        <v>594</v>
      </c>
      <c r="E130" t="s">
        <v>34</v>
      </c>
      <c r="F130">
        <v>2</v>
      </c>
      <c r="G130">
        <v>1</v>
      </c>
      <c r="H130" t="s">
        <v>49</v>
      </c>
      <c r="I130">
        <v>3</v>
      </c>
      <c r="J130" t="s">
        <v>35</v>
      </c>
      <c r="K130">
        <v>100</v>
      </c>
      <c r="L130">
        <v>3</v>
      </c>
      <c r="M130">
        <v>1</v>
      </c>
      <c r="N130" t="s">
        <v>39</v>
      </c>
      <c r="O130">
        <v>4</v>
      </c>
      <c r="P130" t="s">
        <v>37</v>
      </c>
      <c r="Q130" s="4">
        <v>2523</v>
      </c>
      <c r="R130">
        <v>19299</v>
      </c>
      <c r="S130">
        <v>0</v>
      </c>
      <c r="T130" t="s">
        <v>32</v>
      </c>
      <c r="U130">
        <v>14</v>
      </c>
      <c r="V130">
        <v>3</v>
      </c>
      <c r="W130">
        <v>3</v>
      </c>
      <c r="X130">
        <v>1</v>
      </c>
      <c r="Y130">
        <v>3</v>
      </c>
      <c r="Z130">
        <v>2</v>
      </c>
      <c r="AA130">
        <v>3</v>
      </c>
      <c r="AB130">
        <v>2</v>
      </c>
      <c r="AC130">
        <v>1</v>
      </c>
      <c r="AD130">
        <v>2</v>
      </c>
      <c r="AE130">
        <v>1</v>
      </c>
      <c r="AF130" s="5">
        <v>0.15</v>
      </c>
      <c r="AG130" s="5">
        <v>0.08</v>
      </c>
      <c r="AH130" s="6">
        <v>-0.03</v>
      </c>
      <c r="AI130">
        <v>504.6</v>
      </c>
      <c r="AJ130">
        <v>1622</v>
      </c>
    </row>
    <row r="131" spans="1:36" x14ac:dyDescent="0.35">
      <c r="A131">
        <v>49</v>
      </c>
      <c r="B131" t="s">
        <v>32</v>
      </c>
      <c r="C131" t="s">
        <v>26</v>
      </c>
      <c r="D131">
        <v>470</v>
      </c>
      <c r="E131" t="s">
        <v>34</v>
      </c>
      <c r="F131">
        <v>20</v>
      </c>
      <c r="G131">
        <v>4</v>
      </c>
      <c r="H131" t="s">
        <v>40</v>
      </c>
      <c r="I131">
        <v>3</v>
      </c>
      <c r="J131" t="s">
        <v>29</v>
      </c>
      <c r="K131">
        <v>96</v>
      </c>
      <c r="L131">
        <v>3</v>
      </c>
      <c r="M131">
        <v>2</v>
      </c>
      <c r="N131" t="s">
        <v>42</v>
      </c>
      <c r="O131">
        <v>1</v>
      </c>
      <c r="P131" t="s">
        <v>37</v>
      </c>
      <c r="Q131" s="4">
        <v>6567</v>
      </c>
      <c r="R131">
        <v>5549</v>
      </c>
      <c r="S131">
        <v>1</v>
      </c>
      <c r="T131" t="s">
        <v>32</v>
      </c>
      <c r="U131">
        <v>14</v>
      </c>
      <c r="V131">
        <v>3</v>
      </c>
      <c r="W131">
        <v>3</v>
      </c>
      <c r="X131">
        <v>0</v>
      </c>
      <c r="Y131">
        <v>16</v>
      </c>
      <c r="Z131">
        <v>2</v>
      </c>
      <c r="AA131">
        <v>2</v>
      </c>
      <c r="AB131">
        <v>15</v>
      </c>
      <c r="AC131">
        <v>11</v>
      </c>
      <c r="AD131">
        <v>5</v>
      </c>
      <c r="AE131">
        <v>11</v>
      </c>
      <c r="AF131" s="5">
        <v>0.12</v>
      </c>
      <c r="AG131" s="5">
        <v>7.0000000000000007E-2</v>
      </c>
      <c r="AH131" s="6">
        <v>9.999999999999995E-3</v>
      </c>
      <c r="AI131">
        <v>1313.4</v>
      </c>
      <c r="AJ131">
        <v>1906</v>
      </c>
    </row>
    <row r="132" spans="1:36" x14ac:dyDescent="0.35">
      <c r="A132">
        <v>43</v>
      </c>
      <c r="B132" t="s">
        <v>32</v>
      </c>
      <c r="C132" t="s">
        <v>33</v>
      </c>
      <c r="D132">
        <v>957</v>
      </c>
      <c r="E132" t="s">
        <v>34</v>
      </c>
      <c r="F132">
        <v>28</v>
      </c>
      <c r="G132">
        <v>3</v>
      </c>
      <c r="H132" t="s">
        <v>40</v>
      </c>
      <c r="I132">
        <v>2</v>
      </c>
      <c r="J132" t="s">
        <v>29</v>
      </c>
      <c r="K132">
        <v>72</v>
      </c>
      <c r="L132">
        <v>4</v>
      </c>
      <c r="M132">
        <v>1</v>
      </c>
      <c r="N132" t="s">
        <v>36</v>
      </c>
      <c r="O132">
        <v>3</v>
      </c>
      <c r="P132" t="s">
        <v>31</v>
      </c>
      <c r="Q132" s="4">
        <v>4739</v>
      </c>
      <c r="R132">
        <v>16090</v>
      </c>
      <c r="S132">
        <v>4</v>
      </c>
      <c r="T132" t="s">
        <v>32</v>
      </c>
      <c r="U132">
        <v>12</v>
      </c>
      <c r="V132">
        <v>3</v>
      </c>
      <c r="W132">
        <v>4</v>
      </c>
      <c r="X132">
        <v>0</v>
      </c>
      <c r="Y132">
        <v>18</v>
      </c>
      <c r="Z132">
        <v>2</v>
      </c>
      <c r="AA132">
        <v>3</v>
      </c>
      <c r="AB132">
        <v>3</v>
      </c>
      <c r="AC132">
        <v>2</v>
      </c>
      <c r="AD132">
        <v>1</v>
      </c>
      <c r="AE132">
        <v>2</v>
      </c>
      <c r="AF132" s="5">
        <v>0.08</v>
      </c>
      <c r="AG132" s="5">
        <v>0.08</v>
      </c>
      <c r="AH132" s="6">
        <v>1.0000000000000009E-2</v>
      </c>
      <c r="AI132">
        <v>947.80000000000007</v>
      </c>
      <c r="AJ132">
        <v>3744</v>
      </c>
    </row>
    <row r="133" spans="1:36" x14ac:dyDescent="0.35">
      <c r="A133">
        <v>50</v>
      </c>
      <c r="B133" t="s">
        <v>32</v>
      </c>
      <c r="C133" t="s">
        <v>33</v>
      </c>
      <c r="D133">
        <v>809</v>
      </c>
      <c r="E133" t="s">
        <v>27</v>
      </c>
      <c r="F133">
        <v>12</v>
      </c>
      <c r="G133">
        <v>3</v>
      </c>
      <c r="H133" t="s">
        <v>48</v>
      </c>
      <c r="I133">
        <v>3</v>
      </c>
      <c r="J133" t="s">
        <v>29</v>
      </c>
      <c r="K133">
        <v>77</v>
      </c>
      <c r="L133">
        <v>3</v>
      </c>
      <c r="M133">
        <v>3</v>
      </c>
      <c r="N133" t="s">
        <v>27</v>
      </c>
      <c r="O133">
        <v>4</v>
      </c>
      <c r="P133" t="s">
        <v>31</v>
      </c>
      <c r="Q133" s="4">
        <v>9208</v>
      </c>
      <c r="R133">
        <v>6645</v>
      </c>
      <c r="S133">
        <v>4</v>
      </c>
      <c r="T133" t="s">
        <v>32</v>
      </c>
      <c r="U133">
        <v>11</v>
      </c>
      <c r="V133">
        <v>3</v>
      </c>
      <c r="W133">
        <v>4</v>
      </c>
      <c r="X133">
        <v>0</v>
      </c>
      <c r="Y133">
        <v>16</v>
      </c>
      <c r="Z133">
        <v>3</v>
      </c>
      <c r="AA133">
        <v>3</v>
      </c>
      <c r="AB133">
        <v>2</v>
      </c>
      <c r="AC133">
        <v>2</v>
      </c>
      <c r="AD133">
        <v>2</v>
      </c>
      <c r="AE133">
        <v>1</v>
      </c>
      <c r="AF133" s="5">
        <v>0.08</v>
      </c>
      <c r="AG133" s="5">
        <v>0.1</v>
      </c>
      <c r="AH133" s="6">
        <v>0.06</v>
      </c>
      <c r="AI133">
        <v>1841.6000000000001</v>
      </c>
      <c r="AJ133">
        <v>522</v>
      </c>
    </row>
    <row r="134" spans="1:36" x14ac:dyDescent="0.35">
      <c r="A134">
        <v>31</v>
      </c>
      <c r="B134" t="s">
        <v>25</v>
      </c>
      <c r="C134" t="s">
        <v>26</v>
      </c>
      <c r="D134">
        <v>542</v>
      </c>
      <c r="E134" t="s">
        <v>27</v>
      </c>
      <c r="F134">
        <v>20</v>
      </c>
      <c r="G134">
        <v>3</v>
      </c>
      <c r="H134" t="s">
        <v>28</v>
      </c>
      <c r="I134">
        <v>2</v>
      </c>
      <c r="J134" t="s">
        <v>29</v>
      </c>
      <c r="K134">
        <v>71</v>
      </c>
      <c r="L134">
        <v>1</v>
      </c>
      <c r="M134">
        <v>2</v>
      </c>
      <c r="N134" t="s">
        <v>27</v>
      </c>
      <c r="O134">
        <v>3</v>
      </c>
      <c r="P134" t="s">
        <v>37</v>
      </c>
      <c r="Q134" s="4">
        <v>4559</v>
      </c>
      <c r="R134">
        <v>24788</v>
      </c>
      <c r="S134">
        <v>3</v>
      </c>
      <c r="T134" t="s">
        <v>25</v>
      </c>
      <c r="U134">
        <v>11</v>
      </c>
      <c r="V134">
        <v>3</v>
      </c>
      <c r="W134">
        <v>3</v>
      </c>
      <c r="X134">
        <v>1</v>
      </c>
      <c r="Y134">
        <v>4</v>
      </c>
      <c r="Z134">
        <v>2</v>
      </c>
      <c r="AA134">
        <v>3</v>
      </c>
      <c r="AB134">
        <v>2</v>
      </c>
      <c r="AC134">
        <v>2</v>
      </c>
      <c r="AD134">
        <v>2</v>
      </c>
      <c r="AE134">
        <v>2</v>
      </c>
      <c r="AF134" s="5">
        <v>0.13</v>
      </c>
      <c r="AG134" s="5">
        <v>0.1</v>
      </c>
      <c r="AH134" s="6">
        <v>-1.0000000000000009E-2</v>
      </c>
      <c r="AI134">
        <v>911.80000000000007</v>
      </c>
      <c r="AJ134">
        <v>1609</v>
      </c>
    </row>
    <row r="135" spans="1:36" x14ac:dyDescent="0.35">
      <c r="A135">
        <v>41</v>
      </c>
      <c r="B135" t="s">
        <v>32</v>
      </c>
      <c r="C135" t="s">
        <v>26</v>
      </c>
      <c r="D135">
        <v>802</v>
      </c>
      <c r="E135" t="s">
        <v>27</v>
      </c>
      <c r="F135">
        <v>9</v>
      </c>
      <c r="G135">
        <v>1</v>
      </c>
      <c r="H135" t="s">
        <v>28</v>
      </c>
      <c r="I135">
        <v>3</v>
      </c>
      <c r="J135" t="s">
        <v>35</v>
      </c>
      <c r="K135">
        <v>96</v>
      </c>
      <c r="L135">
        <v>3</v>
      </c>
      <c r="M135">
        <v>3</v>
      </c>
      <c r="N135" t="s">
        <v>27</v>
      </c>
      <c r="O135">
        <v>3</v>
      </c>
      <c r="P135" t="s">
        <v>41</v>
      </c>
      <c r="Q135" s="4">
        <v>8189</v>
      </c>
      <c r="R135">
        <v>21196</v>
      </c>
      <c r="S135">
        <v>3</v>
      </c>
      <c r="T135" t="s">
        <v>25</v>
      </c>
      <c r="U135">
        <v>13</v>
      </c>
      <c r="V135">
        <v>3</v>
      </c>
      <c r="W135">
        <v>3</v>
      </c>
      <c r="X135">
        <v>1</v>
      </c>
      <c r="Y135">
        <v>12</v>
      </c>
      <c r="Z135">
        <v>2</v>
      </c>
      <c r="AA135">
        <v>3</v>
      </c>
      <c r="AB135">
        <v>9</v>
      </c>
      <c r="AC135">
        <v>7</v>
      </c>
      <c r="AD135">
        <v>0</v>
      </c>
      <c r="AE135">
        <v>7</v>
      </c>
      <c r="AF135" s="5">
        <v>0.08</v>
      </c>
      <c r="AG135" s="5">
        <v>0.11</v>
      </c>
      <c r="AH135" s="6">
        <v>-0.03</v>
      </c>
      <c r="AI135">
        <v>1637.8000000000002</v>
      </c>
      <c r="AJ135">
        <v>1677</v>
      </c>
    </row>
    <row r="136" spans="1:36" x14ac:dyDescent="0.35">
      <c r="A136">
        <v>26</v>
      </c>
      <c r="B136" t="s">
        <v>32</v>
      </c>
      <c r="C136" t="s">
        <v>26</v>
      </c>
      <c r="D136">
        <v>1355</v>
      </c>
      <c r="E136" t="s">
        <v>50</v>
      </c>
      <c r="F136">
        <v>25</v>
      </c>
      <c r="G136">
        <v>1</v>
      </c>
      <c r="H136" t="s">
        <v>28</v>
      </c>
      <c r="I136">
        <v>3</v>
      </c>
      <c r="J136" t="s">
        <v>29</v>
      </c>
      <c r="K136">
        <v>61</v>
      </c>
      <c r="L136">
        <v>3</v>
      </c>
      <c r="M136">
        <v>1</v>
      </c>
      <c r="N136" t="s">
        <v>50</v>
      </c>
      <c r="O136">
        <v>3</v>
      </c>
      <c r="P136" t="s">
        <v>37</v>
      </c>
      <c r="Q136" s="4">
        <v>2942</v>
      </c>
      <c r="R136">
        <v>8916</v>
      </c>
      <c r="S136">
        <v>1</v>
      </c>
      <c r="T136" t="s">
        <v>32</v>
      </c>
      <c r="U136">
        <v>23</v>
      </c>
      <c r="V136">
        <v>4</v>
      </c>
      <c r="W136">
        <v>4</v>
      </c>
      <c r="X136">
        <v>1</v>
      </c>
      <c r="Y136">
        <v>8</v>
      </c>
      <c r="Z136">
        <v>3</v>
      </c>
      <c r="AA136">
        <v>3</v>
      </c>
      <c r="AB136">
        <v>8</v>
      </c>
      <c r="AC136">
        <v>7</v>
      </c>
      <c r="AD136">
        <v>5</v>
      </c>
      <c r="AE136">
        <v>7</v>
      </c>
      <c r="AF136" s="5">
        <v>0.15</v>
      </c>
      <c r="AG136" s="5">
        <v>0.08</v>
      </c>
      <c r="AH136" s="6">
        <v>0</v>
      </c>
      <c r="AI136">
        <v>588.4</v>
      </c>
      <c r="AJ136">
        <v>4749</v>
      </c>
    </row>
    <row r="137" spans="1:36" x14ac:dyDescent="0.35">
      <c r="A137">
        <v>36</v>
      </c>
      <c r="B137" t="s">
        <v>32</v>
      </c>
      <c r="C137" t="s">
        <v>26</v>
      </c>
      <c r="D137">
        <v>216</v>
      </c>
      <c r="E137" t="s">
        <v>34</v>
      </c>
      <c r="F137">
        <v>6</v>
      </c>
      <c r="G137">
        <v>2</v>
      </c>
      <c r="H137" t="s">
        <v>40</v>
      </c>
      <c r="I137">
        <v>2</v>
      </c>
      <c r="J137" t="s">
        <v>35</v>
      </c>
      <c r="K137">
        <v>84</v>
      </c>
      <c r="L137">
        <v>3</v>
      </c>
      <c r="M137">
        <v>2</v>
      </c>
      <c r="N137" t="s">
        <v>42</v>
      </c>
      <c r="O137">
        <v>2</v>
      </c>
      <c r="P137" t="s">
        <v>41</v>
      </c>
      <c r="Q137" s="4">
        <v>4941</v>
      </c>
      <c r="R137">
        <v>2819</v>
      </c>
      <c r="S137">
        <v>6</v>
      </c>
      <c r="T137" t="s">
        <v>32</v>
      </c>
      <c r="U137">
        <v>20</v>
      </c>
      <c r="V137">
        <v>4</v>
      </c>
      <c r="W137">
        <v>4</v>
      </c>
      <c r="X137">
        <v>2</v>
      </c>
      <c r="Y137">
        <v>7</v>
      </c>
      <c r="Z137">
        <v>0</v>
      </c>
      <c r="AA137">
        <v>3</v>
      </c>
      <c r="AB137">
        <v>3</v>
      </c>
      <c r="AC137">
        <v>2</v>
      </c>
      <c r="AD137">
        <v>0</v>
      </c>
      <c r="AE137">
        <v>1</v>
      </c>
      <c r="AF137" s="5">
        <v>0.15</v>
      </c>
      <c r="AG137" s="5">
        <v>0.09</v>
      </c>
      <c r="AH137" s="6">
        <v>4.9999999999999989E-2</v>
      </c>
      <c r="AI137">
        <v>988.2</v>
      </c>
      <c r="AJ137">
        <v>4257</v>
      </c>
    </row>
    <row r="138" spans="1:36" x14ac:dyDescent="0.35">
      <c r="A138">
        <v>51</v>
      </c>
      <c r="B138" t="s">
        <v>25</v>
      </c>
      <c r="C138" t="s">
        <v>33</v>
      </c>
      <c r="D138">
        <v>1150</v>
      </c>
      <c r="E138" t="s">
        <v>34</v>
      </c>
      <c r="F138">
        <v>8</v>
      </c>
      <c r="G138">
        <v>4</v>
      </c>
      <c r="H138" t="s">
        <v>28</v>
      </c>
      <c r="I138">
        <v>1</v>
      </c>
      <c r="J138" t="s">
        <v>35</v>
      </c>
      <c r="K138">
        <v>53</v>
      </c>
      <c r="L138">
        <v>1</v>
      </c>
      <c r="M138">
        <v>3</v>
      </c>
      <c r="N138" t="s">
        <v>42</v>
      </c>
      <c r="O138">
        <v>4</v>
      </c>
      <c r="P138" t="s">
        <v>31</v>
      </c>
      <c r="Q138" s="4">
        <v>10650</v>
      </c>
      <c r="R138">
        <v>25150</v>
      </c>
      <c r="S138">
        <v>2</v>
      </c>
      <c r="T138" t="s">
        <v>32</v>
      </c>
      <c r="U138">
        <v>15</v>
      </c>
      <c r="V138">
        <v>3</v>
      </c>
      <c r="W138">
        <v>4</v>
      </c>
      <c r="X138">
        <v>0</v>
      </c>
      <c r="Y138">
        <v>18</v>
      </c>
      <c r="Z138">
        <v>2</v>
      </c>
      <c r="AA138">
        <v>3</v>
      </c>
      <c r="AB138">
        <v>4</v>
      </c>
      <c r="AC138">
        <v>2</v>
      </c>
      <c r="AD138">
        <v>0</v>
      </c>
      <c r="AE138">
        <v>3</v>
      </c>
      <c r="AF138" s="5">
        <v>0.13</v>
      </c>
      <c r="AG138" s="5">
        <v>7.0000000000000007E-2</v>
      </c>
      <c r="AH138" s="6">
        <v>6.0000000000000012E-2</v>
      </c>
      <c r="AI138">
        <v>2130</v>
      </c>
      <c r="AJ138">
        <v>4185</v>
      </c>
    </row>
    <row r="139" spans="1:36" x14ac:dyDescent="0.35">
      <c r="A139">
        <v>39</v>
      </c>
      <c r="B139" t="s">
        <v>32</v>
      </c>
      <c r="C139" t="s">
        <v>26</v>
      </c>
      <c r="D139">
        <v>1329</v>
      </c>
      <c r="E139" t="s">
        <v>27</v>
      </c>
      <c r="F139">
        <v>4</v>
      </c>
      <c r="G139">
        <v>4</v>
      </c>
      <c r="H139" t="s">
        <v>28</v>
      </c>
      <c r="I139">
        <v>4</v>
      </c>
      <c r="J139" t="s">
        <v>29</v>
      </c>
      <c r="K139">
        <v>47</v>
      </c>
      <c r="L139">
        <v>2</v>
      </c>
      <c r="M139">
        <v>2</v>
      </c>
      <c r="N139" t="s">
        <v>27</v>
      </c>
      <c r="O139">
        <v>3</v>
      </c>
      <c r="P139" t="s">
        <v>37</v>
      </c>
      <c r="Q139" s="4">
        <v>5902</v>
      </c>
      <c r="R139">
        <v>14590</v>
      </c>
      <c r="S139">
        <v>4</v>
      </c>
      <c r="T139" t="s">
        <v>32</v>
      </c>
      <c r="U139">
        <v>14</v>
      </c>
      <c r="V139">
        <v>3</v>
      </c>
      <c r="W139">
        <v>3</v>
      </c>
      <c r="X139">
        <v>1</v>
      </c>
      <c r="Y139">
        <v>17</v>
      </c>
      <c r="Z139">
        <v>1</v>
      </c>
      <c r="AA139">
        <v>4</v>
      </c>
      <c r="AB139">
        <v>15</v>
      </c>
      <c r="AC139">
        <v>11</v>
      </c>
      <c r="AD139">
        <v>5</v>
      </c>
      <c r="AE139">
        <v>9</v>
      </c>
      <c r="AF139" s="5">
        <v>0.08</v>
      </c>
      <c r="AG139" s="5">
        <v>0.08</v>
      </c>
      <c r="AH139" s="6">
        <v>-2.0000000000000004E-2</v>
      </c>
      <c r="AI139">
        <v>1180.4000000000001</v>
      </c>
      <c r="AJ139">
        <v>4485</v>
      </c>
    </row>
    <row r="140" spans="1:36" x14ac:dyDescent="0.35">
      <c r="A140">
        <v>25</v>
      </c>
      <c r="B140" t="s">
        <v>32</v>
      </c>
      <c r="C140" t="s">
        <v>26</v>
      </c>
      <c r="D140">
        <v>959</v>
      </c>
      <c r="E140" t="s">
        <v>27</v>
      </c>
      <c r="F140">
        <v>28</v>
      </c>
      <c r="G140">
        <v>3</v>
      </c>
      <c r="H140" t="s">
        <v>28</v>
      </c>
      <c r="I140">
        <v>1</v>
      </c>
      <c r="J140" t="s">
        <v>35</v>
      </c>
      <c r="K140">
        <v>41</v>
      </c>
      <c r="L140">
        <v>2</v>
      </c>
      <c r="M140">
        <v>2</v>
      </c>
      <c r="N140" t="s">
        <v>27</v>
      </c>
      <c r="O140">
        <v>3</v>
      </c>
      <c r="P140" t="s">
        <v>37</v>
      </c>
      <c r="Q140" s="4">
        <v>8639</v>
      </c>
      <c r="R140">
        <v>24835</v>
      </c>
      <c r="S140">
        <v>2</v>
      </c>
      <c r="T140" t="s">
        <v>32</v>
      </c>
      <c r="U140">
        <v>18</v>
      </c>
      <c r="V140">
        <v>3</v>
      </c>
      <c r="W140">
        <v>4</v>
      </c>
      <c r="X140">
        <v>0</v>
      </c>
      <c r="Y140">
        <v>6</v>
      </c>
      <c r="Z140">
        <v>3</v>
      </c>
      <c r="AA140">
        <v>3</v>
      </c>
      <c r="AB140">
        <v>2</v>
      </c>
      <c r="AC140">
        <v>2</v>
      </c>
      <c r="AD140">
        <v>2</v>
      </c>
      <c r="AE140">
        <v>2</v>
      </c>
      <c r="AF140" s="5">
        <v>0.12</v>
      </c>
      <c r="AG140" s="5">
        <v>0.11</v>
      </c>
      <c r="AH140" s="6">
        <v>1.0000000000000009E-2</v>
      </c>
      <c r="AI140">
        <v>1727.8000000000002</v>
      </c>
      <c r="AJ140">
        <v>4093</v>
      </c>
    </row>
    <row r="141" spans="1:36" x14ac:dyDescent="0.35">
      <c r="A141">
        <v>30</v>
      </c>
      <c r="B141" t="s">
        <v>32</v>
      </c>
      <c r="C141" t="s">
        <v>26</v>
      </c>
      <c r="D141">
        <v>1240</v>
      </c>
      <c r="E141" t="s">
        <v>50</v>
      </c>
      <c r="F141">
        <v>9</v>
      </c>
      <c r="G141">
        <v>3</v>
      </c>
      <c r="H141" t="s">
        <v>50</v>
      </c>
      <c r="I141">
        <v>3</v>
      </c>
      <c r="J141" t="s">
        <v>35</v>
      </c>
      <c r="K141">
        <v>48</v>
      </c>
      <c r="L141">
        <v>3</v>
      </c>
      <c r="M141">
        <v>2</v>
      </c>
      <c r="N141" t="s">
        <v>50</v>
      </c>
      <c r="O141">
        <v>4</v>
      </c>
      <c r="P141" t="s">
        <v>37</v>
      </c>
      <c r="Q141" s="4">
        <v>6347</v>
      </c>
      <c r="R141">
        <v>13982</v>
      </c>
      <c r="S141">
        <v>0</v>
      </c>
      <c r="T141" t="s">
        <v>25</v>
      </c>
      <c r="U141">
        <v>19</v>
      </c>
      <c r="V141">
        <v>3</v>
      </c>
      <c r="W141">
        <v>4</v>
      </c>
      <c r="X141">
        <v>0</v>
      </c>
      <c r="Y141">
        <v>12</v>
      </c>
      <c r="Z141">
        <v>2</v>
      </c>
      <c r="AA141">
        <v>1</v>
      </c>
      <c r="AB141">
        <v>11</v>
      </c>
      <c r="AC141">
        <v>9</v>
      </c>
      <c r="AD141">
        <v>4</v>
      </c>
      <c r="AE141">
        <v>7</v>
      </c>
      <c r="AF141" s="5">
        <v>0.11</v>
      </c>
      <c r="AG141" s="5">
        <v>0.08</v>
      </c>
      <c r="AH141" s="6">
        <v>0.03</v>
      </c>
      <c r="AI141">
        <v>1269.4000000000001</v>
      </c>
      <c r="AJ141">
        <v>2619</v>
      </c>
    </row>
    <row r="142" spans="1:36" x14ac:dyDescent="0.35">
      <c r="A142">
        <v>32</v>
      </c>
      <c r="B142" t="s">
        <v>25</v>
      </c>
      <c r="C142" t="s">
        <v>26</v>
      </c>
      <c r="D142">
        <v>1033</v>
      </c>
      <c r="E142" t="s">
        <v>34</v>
      </c>
      <c r="F142">
        <v>9</v>
      </c>
      <c r="G142">
        <v>3</v>
      </c>
      <c r="H142" t="s">
        <v>40</v>
      </c>
      <c r="I142">
        <v>1</v>
      </c>
      <c r="J142" t="s">
        <v>29</v>
      </c>
      <c r="K142">
        <v>41</v>
      </c>
      <c r="L142">
        <v>3</v>
      </c>
      <c r="M142">
        <v>1</v>
      </c>
      <c r="N142" t="s">
        <v>39</v>
      </c>
      <c r="O142">
        <v>1</v>
      </c>
      <c r="P142" t="s">
        <v>31</v>
      </c>
      <c r="Q142" s="4">
        <v>4200</v>
      </c>
      <c r="R142">
        <v>10224</v>
      </c>
      <c r="S142">
        <v>7</v>
      </c>
      <c r="T142" t="s">
        <v>32</v>
      </c>
      <c r="U142">
        <v>22</v>
      </c>
      <c r="V142">
        <v>4</v>
      </c>
      <c r="W142">
        <v>1</v>
      </c>
      <c r="X142">
        <v>0</v>
      </c>
      <c r="Y142">
        <v>10</v>
      </c>
      <c r="Z142">
        <v>2</v>
      </c>
      <c r="AA142">
        <v>4</v>
      </c>
      <c r="AB142">
        <v>5</v>
      </c>
      <c r="AC142">
        <v>4</v>
      </c>
      <c r="AD142">
        <v>0</v>
      </c>
      <c r="AE142">
        <v>4</v>
      </c>
      <c r="AF142" s="5">
        <v>0.12</v>
      </c>
      <c r="AG142" s="5">
        <v>0.11</v>
      </c>
      <c r="AH142" s="6">
        <v>7.0000000000000007E-2</v>
      </c>
      <c r="AI142">
        <v>840</v>
      </c>
      <c r="AJ142">
        <v>1512</v>
      </c>
    </row>
    <row r="143" spans="1:36" x14ac:dyDescent="0.35">
      <c r="A143">
        <v>45</v>
      </c>
      <c r="B143" t="s">
        <v>32</v>
      </c>
      <c r="C143" t="s">
        <v>26</v>
      </c>
      <c r="D143">
        <v>1316</v>
      </c>
      <c r="E143" t="s">
        <v>34</v>
      </c>
      <c r="F143">
        <v>29</v>
      </c>
      <c r="G143">
        <v>3</v>
      </c>
      <c r="H143" t="s">
        <v>40</v>
      </c>
      <c r="I143">
        <v>3</v>
      </c>
      <c r="J143" t="s">
        <v>35</v>
      </c>
      <c r="K143">
        <v>83</v>
      </c>
      <c r="L143">
        <v>3</v>
      </c>
      <c r="M143">
        <v>1</v>
      </c>
      <c r="N143" t="s">
        <v>36</v>
      </c>
      <c r="O143">
        <v>4</v>
      </c>
      <c r="P143" t="s">
        <v>31</v>
      </c>
      <c r="Q143" s="4">
        <v>3452</v>
      </c>
      <c r="R143">
        <v>9752</v>
      </c>
      <c r="S143">
        <v>5</v>
      </c>
      <c r="T143" t="s">
        <v>32</v>
      </c>
      <c r="U143">
        <v>13</v>
      </c>
      <c r="V143">
        <v>3</v>
      </c>
      <c r="W143">
        <v>2</v>
      </c>
      <c r="X143">
        <v>0</v>
      </c>
      <c r="Y143">
        <v>9</v>
      </c>
      <c r="Z143">
        <v>2</v>
      </c>
      <c r="AA143">
        <v>2</v>
      </c>
      <c r="AB143">
        <v>6</v>
      </c>
      <c r="AC143">
        <v>5</v>
      </c>
      <c r="AD143">
        <v>0</v>
      </c>
      <c r="AE143">
        <v>3</v>
      </c>
      <c r="AF143" s="5">
        <v>0.09</v>
      </c>
      <c r="AG143" s="5">
        <v>0.11</v>
      </c>
      <c r="AH143" s="6">
        <v>3.0000000000000013E-2</v>
      </c>
      <c r="AI143">
        <v>690.40000000000009</v>
      </c>
      <c r="AJ143">
        <v>2421</v>
      </c>
    </row>
    <row r="144" spans="1:36" x14ac:dyDescent="0.35">
      <c r="A144">
        <v>38</v>
      </c>
      <c r="B144" t="s">
        <v>32</v>
      </c>
      <c r="C144" t="s">
        <v>26</v>
      </c>
      <c r="D144">
        <v>364</v>
      </c>
      <c r="E144" t="s">
        <v>34</v>
      </c>
      <c r="F144">
        <v>3</v>
      </c>
      <c r="G144">
        <v>5</v>
      </c>
      <c r="H144" t="s">
        <v>49</v>
      </c>
      <c r="I144">
        <v>4</v>
      </c>
      <c r="J144" t="s">
        <v>29</v>
      </c>
      <c r="K144">
        <v>32</v>
      </c>
      <c r="L144">
        <v>3</v>
      </c>
      <c r="M144">
        <v>2</v>
      </c>
      <c r="N144" t="s">
        <v>36</v>
      </c>
      <c r="O144">
        <v>3</v>
      </c>
      <c r="P144" t="s">
        <v>31</v>
      </c>
      <c r="Q144" s="4">
        <v>4317</v>
      </c>
      <c r="R144">
        <v>2302</v>
      </c>
      <c r="S144">
        <v>3</v>
      </c>
      <c r="T144" t="s">
        <v>25</v>
      </c>
      <c r="U144">
        <v>20</v>
      </c>
      <c r="V144">
        <v>4</v>
      </c>
      <c r="W144">
        <v>2</v>
      </c>
      <c r="X144">
        <v>0</v>
      </c>
      <c r="Y144">
        <v>19</v>
      </c>
      <c r="Z144">
        <v>2</v>
      </c>
      <c r="AA144">
        <v>3</v>
      </c>
      <c r="AB144">
        <v>3</v>
      </c>
      <c r="AC144">
        <v>2</v>
      </c>
      <c r="AD144">
        <v>2</v>
      </c>
      <c r="AE144">
        <v>2</v>
      </c>
      <c r="AF144" s="5">
        <v>0.1</v>
      </c>
      <c r="AG144" s="5">
        <v>0.11</v>
      </c>
      <c r="AH144" s="6">
        <v>-0.03</v>
      </c>
      <c r="AI144">
        <v>863.40000000000009</v>
      </c>
      <c r="AJ144">
        <v>3628</v>
      </c>
    </row>
    <row r="145" spans="1:36" x14ac:dyDescent="0.35">
      <c r="A145">
        <v>30</v>
      </c>
      <c r="B145" t="s">
        <v>32</v>
      </c>
      <c r="C145" t="s">
        <v>26</v>
      </c>
      <c r="D145">
        <v>438</v>
      </c>
      <c r="E145" t="s">
        <v>34</v>
      </c>
      <c r="F145">
        <v>18</v>
      </c>
      <c r="G145">
        <v>3</v>
      </c>
      <c r="H145" t="s">
        <v>28</v>
      </c>
      <c r="I145">
        <v>1</v>
      </c>
      <c r="J145" t="s">
        <v>29</v>
      </c>
      <c r="K145">
        <v>75</v>
      </c>
      <c r="L145">
        <v>3</v>
      </c>
      <c r="M145">
        <v>1</v>
      </c>
      <c r="N145" t="s">
        <v>36</v>
      </c>
      <c r="O145">
        <v>3</v>
      </c>
      <c r="P145" t="s">
        <v>31</v>
      </c>
      <c r="Q145" s="4">
        <v>2632</v>
      </c>
      <c r="R145">
        <v>23910</v>
      </c>
      <c r="S145">
        <v>1</v>
      </c>
      <c r="T145" t="s">
        <v>32</v>
      </c>
      <c r="U145">
        <v>14</v>
      </c>
      <c r="V145">
        <v>3</v>
      </c>
      <c r="W145">
        <v>3</v>
      </c>
      <c r="X145">
        <v>0</v>
      </c>
      <c r="Y145">
        <v>5</v>
      </c>
      <c r="Z145">
        <v>4</v>
      </c>
      <c r="AA145">
        <v>2</v>
      </c>
      <c r="AB145">
        <v>5</v>
      </c>
      <c r="AC145">
        <v>4</v>
      </c>
      <c r="AD145">
        <v>0</v>
      </c>
      <c r="AE145">
        <v>4</v>
      </c>
      <c r="AF145" s="5">
        <v>0.11</v>
      </c>
      <c r="AG145" s="5">
        <v>7.0000000000000007E-2</v>
      </c>
      <c r="AH145" s="6">
        <v>4.9999999999999989E-2</v>
      </c>
      <c r="AI145">
        <v>526.4</v>
      </c>
      <c r="AJ145">
        <v>1399</v>
      </c>
    </row>
    <row r="146" spans="1:36" x14ac:dyDescent="0.35">
      <c r="A146">
        <v>32</v>
      </c>
      <c r="B146" t="s">
        <v>32</v>
      </c>
      <c r="C146" t="s">
        <v>33</v>
      </c>
      <c r="D146">
        <v>689</v>
      </c>
      <c r="E146" t="s">
        <v>27</v>
      </c>
      <c r="F146">
        <v>9</v>
      </c>
      <c r="G146">
        <v>2</v>
      </c>
      <c r="H146" t="s">
        <v>40</v>
      </c>
      <c r="I146">
        <v>4</v>
      </c>
      <c r="J146" t="s">
        <v>35</v>
      </c>
      <c r="K146">
        <v>35</v>
      </c>
      <c r="L146">
        <v>1</v>
      </c>
      <c r="M146">
        <v>2</v>
      </c>
      <c r="N146" t="s">
        <v>27</v>
      </c>
      <c r="O146">
        <v>4</v>
      </c>
      <c r="P146" t="s">
        <v>41</v>
      </c>
      <c r="Q146" s="4">
        <v>4668</v>
      </c>
      <c r="R146">
        <v>22812</v>
      </c>
      <c r="S146">
        <v>0</v>
      </c>
      <c r="T146" t="s">
        <v>32</v>
      </c>
      <c r="U146">
        <v>17</v>
      </c>
      <c r="V146">
        <v>3</v>
      </c>
      <c r="W146">
        <v>4</v>
      </c>
      <c r="X146">
        <v>3</v>
      </c>
      <c r="Y146">
        <v>9</v>
      </c>
      <c r="Z146">
        <v>2</v>
      </c>
      <c r="AA146">
        <v>4</v>
      </c>
      <c r="AB146">
        <v>8</v>
      </c>
      <c r="AC146">
        <v>7</v>
      </c>
      <c r="AD146">
        <v>0</v>
      </c>
      <c r="AE146">
        <v>7</v>
      </c>
      <c r="AF146" s="5">
        <v>0.15</v>
      </c>
      <c r="AG146" s="5">
        <v>7.0000000000000007E-2</v>
      </c>
      <c r="AH146" s="6">
        <v>7.0000000000000007E-2</v>
      </c>
      <c r="AI146">
        <v>933.6</v>
      </c>
      <c r="AJ146">
        <v>1531</v>
      </c>
    </row>
    <row r="147" spans="1:36" x14ac:dyDescent="0.35">
      <c r="A147">
        <v>30</v>
      </c>
      <c r="B147" t="s">
        <v>32</v>
      </c>
      <c r="C147" t="s">
        <v>26</v>
      </c>
      <c r="D147">
        <v>201</v>
      </c>
      <c r="E147" t="s">
        <v>34</v>
      </c>
      <c r="F147">
        <v>5</v>
      </c>
      <c r="G147">
        <v>3</v>
      </c>
      <c r="H147" t="s">
        <v>49</v>
      </c>
      <c r="I147">
        <v>4</v>
      </c>
      <c r="J147" t="s">
        <v>29</v>
      </c>
      <c r="K147">
        <v>84</v>
      </c>
      <c r="L147">
        <v>3</v>
      </c>
      <c r="M147">
        <v>1</v>
      </c>
      <c r="N147" t="s">
        <v>36</v>
      </c>
      <c r="O147">
        <v>1</v>
      </c>
      <c r="P147" t="s">
        <v>41</v>
      </c>
      <c r="Q147" s="4">
        <v>3204</v>
      </c>
      <c r="R147">
        <v>10415</v>
      </c>
      <c r="S147">
        <v>5</v>
      </c>
      <c r="T147" t="s">
        <v>32</v>
      </c>
      <c r="U147">
        <v>14</v>
      </c>
      <c r="V147">
        <v>3</v>
      </c>
      <c r="W147">
        <v>4</v>
      </c>
      <c r="X147">
        <v>1</v>
      </c>
      <c r="Y147">
        <v>8</v>
      </c>
      <c r="Z147">
        <v>3</v>
      </c>
      <c r="AA147">
        <v>3</v>
      </c>
      <c r="AB147">
        <v>3</v>
      </c>
      <c r="AC147">
        <v>2</v>
      </c>
      <c r="AD147">
        <v>2</v>
      </c>
      <c r="AE147">
        <v>2</v>
      </c>
      <c r="AF147" s="5">
        <v>0.13</v>
      </c>
      <c r="AG147" s="5">
        <v>7.0000000000000007E-2</v>
      </c>
      <c r="AH147" s="6">
        <v>0.03</v>
      </c>
      <c r="AI147">
        <v>640.80000000000007</v>
      </c>
      <c r="AJ147">
        <v>1811</v>
      </c>
    </row>
    <row r="148" spans="1:36" x14ac:dyDescent="0.35">
      <c r="A148">
        <v>30</v>
      </c>
      <c r="B148" t="s">
        <v>32</v>
      </c>
      <c r="C148" t="s">
        <v>26</v>
      </c>
      <c r="D148">
        <v>1427</v>
      </c>
      <c r="E148" t="s">
        <v>34</v>
      </c>
      <c r="F148">
        <v>2</v>
      </c>
      <c r="G148">
        <v>1</v>
      </c>
      <c r="H148" t="s">
        <v>40</v>
      </c>
      <c r="I148">
        <v>2</v>
      </c>
      <c r="J148" t="s">
        <v>35</v>
      </c>
      <c r="K148">
        <v>35</v>
      </c>
      <c r="L148">
        <v>2</v>
      </c>
      <c r="M148">
        <v>1</v>
      </c>
      <c r="N148" t="s">
        <v>39</v>
      </c>
      <c r="O148">
        <v>4</v>
      </c>
      <c r="P148" t="s">
        <v>31</v>
      </c>
      <c r="Q148" s="4">
        <v>2720</v>
      </c>
      <c r="R148">
        <v>11162</v>
      </c>
      <c r="S148">
        <v>0</v>
      </c>
      <c r="T148" t="s">
        <v>32</v>
      </c>
      <c r="U148">
        <v>13</v>
      </c>
      <c r="V148">
        <v>3</v>
      </c>
      <c r="W148">
        <v>4</v>
      </c>
      <c r="X148">
        <v>0</v>
      </c>
      <c r="Y148">
        <v>6</v>
      </c>
      <c r="Z148">
        <v>3</v>
      </c>
      <c r="AA148">
        <v>3</v>
      </c>
      <c r="AB148">
        <v>5</v>
      </c>
      <c r="AC148">
        <v>3</v>
      </c>
      <c r="AD148">
        <v>1</v>
      </c>
      <c r="AE148">
        <v>2</v>
      </c>
      <c r="AF148" s="5">
        <v>0.15</v>
      </c>
      <c r="AG148" s="5">
        <v>0.11</v>
      </c>
      <c r="AH148" s="6">
        <v>2.0000000000000004E-2</v>
      </c>
      <c r="AI148">
        <v>544</v>
      </c>
      <c r="AJ148">
        <v>4867</v>
      </c>
    </row>
    <row r="149" spans="1:36" x14ac:dyDescent="0.35">
      <c r="A149">
        <v>41</v>
      </c>
      <c r="B149" t="s">
        <v>32</v>
      </c>
      <c r="C149" t="s">
        <v>33</v>
      </c>
      <c r="D149">
        <v>857</v>
      </c>
      <c r="E149" t="s">
        <v>34</v>
      </c>
      <c r="F149">
        <v>10</v>
      </c>
      <c r="G149">
        <v>3</v>
      </c>
      <c r="H149" t="s">
        <v>28</v>
      </c>
      <c r="I149">
        <v>4</v>
      </c>
      <c r="J149" t="s">
        <v>35</v>
      </c>
      <c r="K149">
        <v>91</v>
      </c>
      <c r="L149">
        <v>2</v>
      </c>
      <c r="M149">
        <v>4</v>
      </c>
      <c r="N149" t="s">
        <v>62</v>
      </c>
      <c r="O149">
        <v>1</v>
      </c>
      <c r="P149" t="s">
        <v>41</v>
      </c>
      <c r="Q149" s="4">
        <v>17181</v>
      </c>
      <c r="R149">
        <v>12888</v>
      </c>
      <c r="S149">
        <v>4</v>
      </c>
      <c r="T149" t="s">
        <v>32</v>
      </c>
      <c r="U149">
        <v>13</v>
      </c>
      <c r="V149">
        <v>3</v>
      </c>
      <c r="W149">
        <v>2</v>
      </c>
      <c r="X149">
        <v>1</v>
      </c>
      <c r="Y149">
        <v>21</v>
      </c>
      <c r="Z149">
        <v>2</v>
      </c>
      <c r="AA149">
        <v>2</v>
      </c>
      <c r="AB149">
        <v>7</v>
      </c>
      <c r="AC149">
        <v>6</v>
      </c>
      <c r="AD149">
        <v>7</v>
      </c>
      <c r="AE149">
        <v>7</v>
      </c>
      <c r="AF149" s="5">
        <v>0.08</v>
      </c>
      <c r="AG149" s="5">
        <v>0.08</v>
      </c>
      <c r="AH149" s="6">
        <v>0</v>
      </c>
      <c r="AI149">
        <v>3436.2000000000003</v>
      </c>
      <c r="AJ149">
        <v>2860</v>
      </c>
    </row>
    <row r="150" spans="1:36" x14ac:dyDescent="0.35">
      <c r="A150">
        <v>41</v>
      </c>
      <c r="B150" t="s">
        <v>32</v>
      </c>
      <c r="C150" t="s">
        <v>26</v>
      </c>
      <c r="D150">
        <v>933</v>
      </c>
      <c r="E150" t="s">
        <v>34</v>
      </c>
      <c r="F150">
        <v>9</v>
      </c>
      <c r="G150">
        <v>4</v>
      </c>
      <c r="H150" t="s">
        <v>28</v>
      </c>
      <c r="I150">
        <v>3</v>
      </c>
      <c r="J150" t="s">
        <v>35</v>
      </c>
      <c r="K150">
        <v>94</v>
      </c>
      <c r="L150">
        <v>3</v>
      </c>
      <c r="M150">
        <v>1</v>
      </c>
      <c r="N150" t="s">
        <v>39</v>
      </c>
      <c r="O150">
        <v>1</v>
      </c>
      <c r="P150" t="s">
        <v>37</v>
      </c>
      <c r="Q150" s="4">
        <v>2238</v>
      </c>
      <c r="R150">
        <v>6961</v>
      </c>
      <c r="S150">
        <v>2</v>
      </c>
      <c r="T150" t="s">
        <v>32</v>
      </c>
      <c r="U150">
        <v>21</v>
      </c>
      <c r="V150">
        <v>4</v>
      </c>
      <c r="W150">
        <v>4</v>
      </c>
      <c r="X150">
        <v>1</v>
      </c>
      <c r="Y150">
        <v>7</v>
      </c>
      <c r="Z150">
        <v>2</v>
      </c>
      <c r="AA150">
        <v>3</v>
      </c>
      <c r="AB150">
        <v>5</v>
      </c>
      <c r="AC150">
        <v>0</v>
      </c>
      <c r="AD150">
        <v>1</v>
      </c>
      <c r="AE150">
        <v>4</v>
      </c>
      <c r="AF150" s="5">
        <v>0.09</v>
      </c>
      <c r="AG150" s="5">
        <v>0.1</v>
      </c>
      <c r="AH150" s="6">
        <v>5.0000000000000017E-2</v>
      </c>
      <c r="AI150">
        <v>447.6</v>
      </c>
      <c r="AJ150">
        <v>1910</v>
      </c>
    </row>
    <row r="151" spans="1:36" x14ac:dyDescent="0.35">
      <c r="A151">
        <v>19</v>
      </c>
      <c r="B151" t="s">
        <v>32</v>
      </c>
      <c r="C151" t="s">
        <v>26</v>
      </c>
      <c r="D151">
        <v>1181</v>
      </c>
      <c r="E151" t="s">
        <v>34</v>
      </c>
      <c r="F151">
        <v>3</v>
      </c>
      <c r="G151">
        <v>1</v>
      </c>
      <c r="H151" t="s">
        <v>40</v>
      </c>
      <c r="I151">
        <v>2</v>
      </c>
      <c r="J151" t="s">
        <v>29</v>
      </c>
      <c r="K151">
        <v>79</v>
      </c>
      <c r="L151">
        <v>3</v>
      </c>
      <c r="M151">
        <v>1</v>
      </c>
      <c r="N151" t="s">
        <v>39</v>
      </c>
      <c r="O151">
        <v>2</v>
      </c>
      <c r="P151" t="s">
        <v>31</v>
      </c>
      <c r="Q151" s="4">
        <v>1483</v>
      </c>
      <c r="R151">
        <v>16102</v>
      </c>
      <c r="S151">
        <v>1</v>
      </c>
      <c r="T151" t="s">
        <v>32</v>
      </c>
      <c r="U151">
        <v>14</v>
      </c>
      <c r="V151">
        <v>3</v>
      </c>
      <c r="W151">
        <v>4</v>
      </c>
      <c r="X151">
        <v>0</v>
      </c>
      <c r="Y151">
        <v>1</v>
      </c>
      <c r="Z151">
        <v>3</v>
      </c>
      <c r="AA151">
        <v>3</v>
      </c>
      <c r="AB151">
        <v>1</v>
      </c>
      <c r="AC151">
        <v>0</v>
      </c>
      <c r="AD151">
        <v>0</v>
      </c>
      <c r="AE151">
        <v>0</v>
      </c>
      <c r="AF151" s="5">
        <v>0.11</v>
      </c>
      <c r="AG151" s="5">
        <v>0.09</v>
      </c>
      <c r="AH151" s="6">
        <v>3.9999999999999994E-2</v>
      </c>
      <c r="AI151">
        <v>296.60000000000002</v>
      </c>
      <c r="AJ151">
        <v>782</v>
      </c>
    </row>
    <row r="152" spans="1:36" x14ac:dyDescent="0.35">
      <c r="A152">
        <v>40</v>
      </c>
      <c r="B152" t="s">
        <v>32</v>
      </c>
      <c r="C152" t="s">
        <v>33</v>
      </c>
      <c r="D152">
        <v>1395</v>
      </c>
      <c r="E152" t="s">
        <v>34</v>
      </c>
      <c r="F152">
        <v>26</v>
      </c>
      <c r="G152">
        <v>3</v>
      </c>
      <c r="H152" t="s">
        <v>40</v>
      </c>
      <c r="I152">
        <v>2</v>
      </c>
      <c r="J152" t="s">
        <v>29</v>
      </c>
      <c r="K152">
        <v>54</v>
      </c>
      <c r="L152">
        <v>3</v>
      </c>
      <c r="M152">
        <v>2</v>
      </c>
      <c r="N152" t="s">
        <v>36</v>
      </c>
      <c r="O152">
        <v>2</v>
      </c>
      <c r="P152" t="s">
        <v>41</v>
      </c>
      <c r="Q152" s="4">
        <v>5605</v>
      </c>
      <c r="R152">
        <v>8504</v>
      </c>
      <c r="S152">
        <v>1</v>
      </c>
      <c r="T152" t="s">
        <v>32</v>
      </c>
      <c r="U152">
        <v>11</v>
      </c>
      <c r="V152">
        <v>3</v>
      </c>
      <c r="W152">
        <v>1</v>
      </c>
      <c r="X152">
        <v>1</v>
      </c>
      <c r="Y152">
        <v>20</v>
      </c>
      <c r="Z152">
        <v>2</v>
      </c>
      <c r="AA152">
        <v>3</v>
      </c>
      <c r="AB152">
        <v>20</v>
      </c>
      <c r="AC152">
        <v>7</v>
      </c>
      <c r="AD152">
        <v>2</v>
      </c>
      <c r="AE152">
        <v>13</v>
      </c>
      <c r="AF152" s="5">
        <v>0.09</v>
      </c>
      <c r="AG152" s="5">
        <v>0.1</v>
      </c>
      <c r="AH152" s="6">
        <v>0.05</v>
      </c>
      <c r="AI152">
        <v>1121</v>
      </c>
      <c r="AJ152">
        <v>2219</v>
      </c>
    </row>
    <row r="153" spans="1:36" x14ac:dyDescent="0.35">
      <c r="A153">
        <v>35</v>
      </c>
      <c r="B153" t="s">
        <v>32</v>
      </c>
      <c r="C153" t="s">
        <v>26</v>
      </c>
      <c r="D153">
        <v>662</v>
      </c>
      <c r="E153" t="s">
        <v>27</v>
      </c>
      <c r="F153">
        <v>1</v>
      </c>
      <c r="G153">
        <v>5</v>
      </c>
      <c r="H153" t="s">
        <v>48</v>
      </c>
      <c r="I153">
        <v>3</v>
      </c>
      <c r="J153" t="s">
        <v>35</v>
      </c>
      <c r="K153">
        <v>94</v>
      </c>
      <c r="L153">
        <v>3</v>
      </c>
      <c r="M153">
        <v>3</v>
      </c>
      <c r="N153" t="s">
        <v>27</v>
      </c>
      <c r="O153">
        <v>2</v>
      </c>
      <c r="P153" t="s">
        <v>37</v>
      </c>
      <c r="Q153" s="4">
        <v>7295</v>
      </c>
      <c r="R153">
        <v>11439</v>
      </c>
      <c r="S153">
        <v>1</v>
      </c>
      <c r="T153" t="s">
        <v>32</v>
      </c>
      <c r="U153">
        <v>13</v>
      </c>
      <c r="V153">
        <v>3</v>
      </c>
      <c r="W153">
        <v>1</v>
      </c>
      <c r="X153">
        <v>2</v>
      </c>
      <c r="Y153">
        <v>10</v>
      </c>
      <c r="Z153">
        <v>3</v>
      </c>
      <c r="AA153">
        <v>3</v>
      </c>
      <c r="AB153">
        <v>10</v>
      </c>
      <c r="AC153">
        <v>8</v>
      </c>
      <c r="AD153">
        <v>0</v>
      </c>
      <c r="AE153">
        <v>6</v>
      </c>
      <c r="AF153" s="5">
        <v>0.15</v>
      </c>
      <c r="AG153" s="5">
        <v>0.09</v>
      </c>
      <c r="AH153" s="6">
        <v>7.0000000000000007E-2</v>
      </c>
      <c r="AI153">
        <v>1459</v>
      </c>
      <c r="AJ153">
        <v>4856</v>
      </c>
    </row>
    <row r="154" spans="1:36" x14ac:dyDescent="0.35">
      <c r="A154">
        <v>53</v>
      </c>
      <c r="B154" t="s">
        <v>32</v>
      </c>
      <c r="C154" t="s">
        <v>26</v>
      </c>
      <c r="D154">
        <v>1436</v>
      </c>
      <c r="E154" t="s">
        <v>27</v>
      </c>
      <c r="F154">
        <v>6</v>
      </c>
      <c r="G154">
        <v>2</v>
      </c>
      <c r="H154" t="s">
        <v>48</v>
      </c>
      <c r="I154">
        <v>2</v>
      </c>
      <c r="J154" t="s">
        <v>35</v>
      </c>
      <c r="K154">
        <v>34</v>
      </c>
      <c r="L154">
        <v>3</v>
      </c>
      <c r="M154">
        <v>2</v>
      </c>
      <c r="N154" t="s">
        <v>46</v>
      </c>
      <c r="O154">
        <v>3</v>
      </c>
      <c r="P154" t="s">
        <v>37</v>
      </c>
      <c r="Q154" s="4">
        <v>2306</v>
      </c>
      <c r="R154">
        <v>16047</v>
      </c>
      <c r="S154">
        <v>2</v>
      </c>
      <c r="T154" t="s">
        <v>25</v>
      </c>
      <c r="U154">
        <v>20</v>
      </c>
      <c r="V154">
        <v>4</v>
      </c>
      <c r="W154">
        <v>4</v>
      </c>
      <c r="X154">
        <v>1</v>
      </c>
      <c r="Y154">
        <v>13</v>
      </c>
      <c r="Z154">
        <v>3</v>
      </c>
      <c r="AA154">
        <v>1</v>
      </c>
      <c r="AB154">
        <v>7</v>
      </c>
      <c r="AC154">
        <v>7</v>
      </c>
      <c r="AD154">
        <v>4</v>
      </c>
      <c r="AE154">
        <v>5</v>
      </c>
      <c r="AF154" s="5">
        <v>0.12</v>
      </c>
      <c r="AG154" s="5">
        <v>7.0000000000000007E-2</v>
      </c>
      <c r="AH154" s="6">
        <v>4.9999999999999989E-2</v>
      </c>
      <c r="AI154">
        <v>461.20000000000005</v>
      </c>
      <c r="AJ154">
        <v>1739</v>
      </c>
    </row>
    <row r="155" spans="1:36" x14ac:dyDescent="0.35">
      <c r="A155">
        <v>45</v>
      </c>
      <c r="B155" t="s">
        <v>32</v>
      </c>
      <c r="C155" t="s">
        <v>26</v>
      </c>
      <c r="D155">
        <v>194</v>
      </c>
      <c r="E155" t="s">
        <v>34</v>
      </c>
      <c r="F155">
        <v>9</v>
      </c>
      <c r="G155">
        <v>3</v>
      </c>
      <c r="H155" t="s">
        <v>28</v>
      </c>
      <c r="I155">
        <v>2</v>
      </c>
      <c r="J155" t="s">
        <v>35</v>
      </c>
      <c r="K155">
        <v>60</v>
      </c>
      <c r="L155">
        <v>3</v>
      </c>
      <c r="M155">
        <v>2</v>
      </c>
      <c r="N155" t="s">
        <v>39</v>
      </c>
      <c r="O155">
        <v>2</v>
      </c>
      <c r="P155" t="s">
        <v>41</v>
      </c>
      <c r="Q155" s="4">
        <v>2348</v>
      </c>
      <c r="R155">
        <v>10901</v>
      </c>
      <c r="S155">
        <v>8</v>
      </c>
      <c r="T155" t="s">
        <v>32</v>
      </c>
      <c r="U155">
        <v>18</v>
      </c>
      <c r="V155">
        <v>3</v>
      </c>
      <c r="W155">
        <v>3</v>
      </c>
      <c r="X155">
        <v>1</v>
      </c>
      <c r="Y155">
        <v>20</v>
      </c>
      <c r="Z155">
        <v>2</v>
      </c>
      <c r="AA155">
        <v>1</v>
      </c>
      <c r="AB155">
        <v>17</v>
      </c>
      <c r="AC155">
        <v>9</v>
      </c>
      <c r="AD155">
        <v>0</v>
      </c>
      <c r="AE155">
        <v>15</v>
      </c>
      <c r="AF155" s="5">
        <v>0.14000000000000001</v>
      </c>
      <c r="AG155" s="5">
        <v>0.09</v>
      </c>
      <c r="AH155" s="6">
        <v>1.999999999999999E-2</v>
      </c>
      <c r="AI155">
        <v>469.6</v>
      </c>
      <c r="AJ155">
        <v>1336</v>
      </c>
    </row>
    <row r="156" spans="1:36" x14ac:dyDescent="0.35">
      <c r="A156">
        <v>32</v>
      </c>
      <c r="B156" t="s">
        <v>32</v>
      </c>
      <c r="C156" t="s">
        <v>33</v>
      </c>
      <c r="D156">
        <v>967</v>
      </c>
      <c r="E156" t="s">
        <v>27</v>
      </c>
      <c r="F156">
        <v>8</v>
      </c>
      <c r="G156">
        <v>3</v>
      </c>
      <c r="H156" t="s">
        <v>48</v>
      </c>
      <c r="I156">
        <v>2</v>
      </c>
      <c r="J156" t="s">
        <v>29</v>
      </c>
      <c r="K156">
        <v>43</v>
      </c>
      <c r="L156">
        <v>3</v>
      </c>
      <c r="M156">
        <v>3</v>
      </c>
      <c r="N156" t="s">
        <v>27</v>
      </c>
      <c r="O156">
        <v>4</v>
      </c>
      <c r="P156" t="s">
        <v>31</v>
      </c>
      <c r="Q156" s="4">
        <v>8998</v>
      </c>
      <c r="R156">
        <v>15589</v>
      </c>
      <c r="S156">
        <v>1</v>
      </c>
      <c r="T156" t="s">
        <v>32</v>
      </c>
      <c r="U156">
        <v>14</v>
      </c>
      <c r="V156">
        <v>3</v>
      </c>
      <c r="W156">
        <v>4</v>
      </c>
      <c r="X156">
        <v>0</v>
      </c>
      <c r="Y156">
        <v>9</v>
      </c>
      <c r="Z156">
        <v>2</v>
      </c>
      <c r="AA156">
        <v>3</v>
      </c>
      <c r="AB156">
        <v>9</v>
      </c>
      <c r="AC156">
        <v>8</v>
      </c>
      <c r="AD156">
        <v>3</v>
      </c>
      <c r="AE156">
        <v>7</v>
      </c>
      <c r="AF156" s="5">
        <v>0.14000000000000001</v>
      </c>
      <c r="AG156" s="5">
        <v>0.09</v>
      </c>
      <c r="AH156" s="6">
        <v>3.9999999999999994E-2</v>
      </c>
      <c r="AI156">
        <v>1799.6000000000001</v>
      </c>
      <c r="AJ156">
        <v>2283</v>
      </c>
    </row>
    <row r="157" spans="1:36" x14ac:dyDescent="0.35">
      <c r="A157">
        <v>29</v>
      </c>
      <c r="B157" t="s">
        <v>32</v>
      </c>
      <c r="C157" t="s">
        <v>44</v>
      </c>
      <c r="D157">
        <v>1496</v>
      </c>
      <c r="E157" t="s">
        <v>34</v>
      </c>
      <c r="F157">
        <v>1</v>
      </c>
      <c r="G157">
        <v>1</v>
      </c>
      <c r="H157" t="s">
        <v>49</v>
      </c>
      <c r="I157">
        <v>4</v>
      </c>
      <c r="J157" t="s">
        <v>35</v>
      </c>
      <c r="K157">
        <v>41</v>
      </c>
      <c r="L157">
        <v>3</v>
      </c>
      <c r="M157">
        <v>2</v>
      </c>
      <c r="N157" t="s">
        <v>42</v>
      </c>
      <c r="O157">
        <v>3</v>
      </c>
      <c r="P157" t="s">
        <v>37</v>
      </c>
      <c r="Q157" s="4">
        <v>4319</v>
      </c>
      <c r="R157">
        <v>26283</v>
      </c>
      <c r="S157">
        <v>1</v>
      </c>
      <c r="T157" t="s">
        <v>32</v>
      </c>
      <c r="U157">
        <v>13</v>
      </c>
      <c r="V157">
        <v>3</v>
      </c>
      <c r="W157">
        <v>1</v>
      </c>
      <c r="X157">
        <v>1</v>
      </c>
      <c r="Y157">
        <v>10</v>
      </c>
      <c r="Z157">
        <v>1</v>
      </c>
      <c r="AA157">
        <v>3</v>
      </c>
      <c r="AB157">
        <v>10</v>
      </c>
      <c r="AC157">
        <v>7</v>
      </c>
      <c r="AD157">
        <v>0</v>
      </c>
      <c r="AE157">
        <v>9</v>
      </c>
      <c r="AF157" s="5">
        <v>0.09</v>
      </c>
      <c r="AG157" s="5">
        <v>0.09</v>
      </c>
      <c r="AH157" s="6">
        <v>4.0000000000000008E-2</v>
      </c>
      <c r="AI157">
        <v>863.80000000000007</v>
      </c>
      <c r="AJ157">
        <v>794</v>
      </c>
    </row>
    <row r="158" spans="1:36" x14ac:dyDescent="0.35">
      <c r="A158">
        <v>51</v>
      </c>
      <c r="B158" t="s">
        <v>32</v>
      </c>
      <c r="C158" t="s">
        <v>26</v>
      </c>
      <c r="D158">
        <v>1169</v>
      </c>
      <c r="E158" t="s">
        <v>34</v>
      </c>
      <c r="F158">
        <v>7</v>
      </c>
      <c r="G158">
        <v>4</v>
      </c>
      <c r="H158" t="s">
        <v>40</v>
      </c>
      <c r="I158">
        <v>2</v>
      </c>
      <c r="J158" t="s">
        <v>35</v>
      </c>
      <c r="K158">
        <v>34</v>
      </c>
      <c r="L158">
        <v>2</v>
      </c>
      <c r="M158">
        <v>2</v>
      </c>
      <c r="N158" t="s">
        <v>42</v>
      </c>
      <c r="O158">
        <v>3</v>
      </c>
      <c r="P158" t="s">
        <v>37</v>
      </c>
      <c r="Q158" s="4">
        <v>6132</v>
      </c>
      <c r="R158">
        <v>13983</v>
      </c>
      <c r="S158">
        <v>2</v>
      </c>
      <c r="T158" t="s">
        <v>32</v>
      </c>
      <c r="U158">
        <v>17</v>
      </c>
      <c r="V158">
        <v>3</v>
      </c>
      <c r="W158">
        <v>3</v>
      </c>
      <c r="X158">
        <v>0</v>
      </c>
      <c r="Y158">
        <v>10</v>
      </c>
      <c r="Z158">
        <v>2</v>
      </c>
      <c r="AA158">
        <v>3</v>
      </c>
      <c r="AB158">
        <v>1</v>
      </c>
      <c r="AC158">
        <v>0</v>
      </c>
      <c r="AD158">
        <v>0</v>
      </c>
      <c r="AE158">
        <v>0</v>
      </c>
      <c r="AF158" s="5">
        <v>0.11</v>
      </c>
      <c r="AG158" s="5">
        <v>7.0000000000000007E-2</v>
      </c>
      <c r="AH158" s="6">
        <v>-0.03</v>
      </c>
      <c r="AI158">
        <v>1226.4000000000001</v>
      </c>
      <c r="AJ158">
        <v>2168</v>
      </c>
    </row>
    <row r="159" spans="1:36" x14ac:dyDescent="0.35">
      <c r="A159">
        <v>58</v>
      </c>
      <c r="B159" t="s">
        <v>32</v>
      </c>
      <c r="C159" t="s">
        <v>26</v>
      </c>
      <c r="D159">
        <v>1145</v>
      </c>
      <c r="E159" t="s">
        <v>34</v>
      </c>
      <c r="F159">
        <v>9</v>
      </c>
      <c r="G159">
        <v>3</v>
      </c>
      <c r="H159" t="s">
        <v>40</v>
      </c>
      <c r="I159">
        <v>2</v>
      </c>
      <c r="J159" t="s">
        <v>29</v>
      </c>
      <c r="K159">
        <v>75</v>
      </c>
      <c r="L159">
        <v>2</v>
      </c>
      <c r="M159">
        <v>1</v>
      </c>
      <c r="N159" t="s">
        <v>36</v>
      </c>
      <c r="O159">
        <v>2</v>
      </c>
      <c r="P159" t="s">
        <v>37</v>
      </c>
      <c r="Q159" s="4">
        <v>3346</v>
      </c>
      <c r="R159">
        <v>11873</v>
      </c>
      <c r="S159">
        <v>4</v>
      </c>
      <c r="T159" t="s">
        <v>25</v>
      </c>
      <c r="U159">
        <v>20</v>
      </c>
      <c r="V159">
        <v>4</v>
      </c>
      <c r="W159">
        <v>2</v>
      </c>
      <c r="X159">
        <v>1</v>
      </c>
      <c r="Y159">
        <v>9</v>
      </c>
      <c r="Z159">
        <v>3</v>
      </c>
      <c r="AA159">
        <v>2</v>
      </c>
      <c r="AB159">
        <v>1</v>
      </c>
      <c r="AC159">
        <v>0</v>
      </c>
      <c r="AD159">
        <v>0</v>
      </c>
      <c r="AE159">
        <v>0</v>
      </c>
      <c r="AF159" s="5">
        <v>0.1</v>
      </c>
      <c r="AG159" s="5">
        <v>0.09</v>
      </c>
      <c r="AH159" s="6">
        <v>7.0000000000000007E-2</v>
      </c>
      <c r="AI159">
        <v>669.2</v>
      </c>
      <c r="AJ159">
        <v>2651</v>
      </c>
    </row>
    <row r="160" spans="1:36" x14ac:dyDescent="0.35">
      <c r="A160">
        <v>40</v>
      </c>
      <c r="B160" t="s">
        <v>32</v>
      </c>
      <c r="C160" t="s">
        <v>26</v>
      </c>
      <c r="D160">
        <v>630</v>
      </c>
      <c r="E160" t="s">
        <v>27</v>
      </c>
      <c r="F160">
        <v>4</v>
      </c>
      <c r="G160">
        <v>4</v>
      </c>
      <c r="H160" t="s">
        <v>48</v>
      </c>
      <c r="I160">
        <v>3</v>
      </c>
      <c r="J160" t="s">
        <v>35</v>
      </c>
      <c r="K160">
        <v>67</v>
      </c>
      <c r="L160">
        <v>2</v>
      </c>
      <c r="M160">
        <v>3</v>
      </c>
      <c r="N160" t="s">
        <v>27</v>
      </c>
      <c r="O160">
        <v>4</v>
      </c>
      <c r="P160" t="s">
        <v>37</v>
      </c>
      <c r="Q160" s="4">
        <v>10855</v>
      </c>
      <c r="R160">
        <v>8552</v>
      </c>
      <c r="S160">
        <v>7</v>
      </c>
      <c r="T160" t="s">
        <v>32</v>
      </c>
      <c r="U160">
        <v>11</v>
      </c>
      <c r="V160">
        <v>3</v>
      </c>
      <c r="W160">
        <v>1</v>
      </c>
      <c r="X160">
        <v>1</v>
      </c>
      <c r="Y160">
        <v>15</v>
      </c>
      <c r="Z160">
        <v>2</v>
      </c>
      <c r="AA160">
        <v>2</v>
      </c>
      <c r="AB160">
        <v>12</v>
      </c>
      <c r="AC160">
        <v>11</v>
      </c>
      <c r="AD160">
        <v>2</v>
      </c>
      <c r="AE160">
        <v>11</v>
      </c>
      <c r="AF160" s="5">
        <v>0.13</v>
      </c>
      <c r="AG160" s="5">
        <v>0.08</v>
      </c>
      <c r="AH160" s="6">
        <v>0.03</v>
      </c>
      <c r="AI160">
        <v>2171</v>
      </c>
      <c r="AJ160">
        <v>4319</v>
      </c>
    </row>
    <row r="161" spans="1:36" x14ac:dyDescent="0.35">
      <c r="A161">
        <v>34</v>
      </c>
      <c r="B161" t="s">
        <v>32</v>
      </c>
      <c r="C161" t="s">
        <v>33</v>
      </c>
      <c r="D161">
        <v>303</v>
      </c>
      <c r="E161" t="s">
        <v>27</v>
      </c>
      <c r="F161">
        <v>2</v>
      </c>
      <c r="G161">
        <v>4</v>
      </c>
      <c r="H161" t="s">
        <v>48</v>
      </c>
      <c r="I161">
        <v>3</v>
      </c>
      <c r="J161" t="s">
        <v>29</v>
      </c>
      <c r="K161">
        <v>75</v>
      </c>
      <c r="L161">
        <v>3</v>
      </c>
      <c r="M161">
        <v>1</v>
      </c>
      <c r="N161" t="s">
        <v>46</v>
      </c>
      <c r="O161">
        <v>3</v>
      </c>
      <c r="P161" t="s">
        <v>37</v>
      </c>
      <c r="Q161" s="4">
        <v>2231</v>
      </c>
      <c r="R161">
        <v>11314</v>
      </c>
      <c r="S161">
        <v>6</v>
      </c>
      <c r="T161" t="s">
        <v>32</v>
      </c>
      <c r="U161">
        <v>18</v>
      </c>
      <c r="V161">
        <v>3</v>
      </c>
      <c r="W161">
        <v>4</v>
      </c>
      <c r="X161">
        <v>1</v>
      </c>
      <c r="Y161">
        <v>6</v>
      </c>
      <c r="Z161">
        <v>3</v>
      </c>
      <c r="AA161">
        <v>3</v>
      </c>
      <c r="AB161">
        <v>4</v>
      </c>
      <c r="AC161">
        <v>3</v>
      </c>
      <c r="AD161">
        <v>1</v>
      </c>
      <c r="AE161">
        <v>2</v>
      </c>
      <c r="AF161" s="5">
        <v>0.12</v>
      </c>
      <c r="AG161" s="5">
        <v>0.09</v>
      </c>
      <c r="AH161" s="6">
        <v>7.0000000000000007E-2</v>
      </c>
      <c r="AI161">
        <v>446.20000000000005</v>
      </c>
      <c r="AJ161">
        <v>4429</v>
      </c>
    </row>
    <row r="162" spans="1:36" x14ac:dyDescent="0.35">
      <c r="A162">
        <v>22</v>
      </c>
      <c r="B162" t="s">
        <v>32</v>
      </c>
      <c r="C162" t="s">
        <v>26</v>
      </c>
      <c r="D162">
        <v>1256</v>
      </c>
      <c r="E162" t="s">
        <v>34</v>
      </c>
      <c r="F162">
        <v>19</v>
      </c>
      <c r="G162">
        <v>1</v>
      </c>
      <c r="H162" t="s">
        <v>40</v>
      </c>
      <c r="I162">
        <v>3</v>
      </c>
      <c r="J162" t="s">
        <v>35</v>
      </c>
      <c r="K162">
        <v>80</v>
      </c>
      <c r="L162">
        <v>3</v>
      </c>
      <c r="M162">
        <v>1</v>
      </c>
      <c r="N162" t="s">
        <v>36</v>
      </c>
      <c r="O162">
        <v>4</v>
      </c>
      <c r="P162" t="s">
        <v>37</v>
      </c>
      <c r="Q162" s="4">
        <v>2323</v>
      </c>
      <c r="R162">
        <v>11992</v>
      </c>
      <c r="S162">
        <v>1</v>
      </c>
      <c r="T162" t="s">
        <v>32</v>
      </c>
      <c r="U162">
        <v>24</v>
      </c>
      <c r="V162">
        <v>4</v>
      </c>
      <c r="W162">
        <v>1</v>
      </c>
      <c r="X162">
        <v>2</v>
      </c>
      <c r="Y162">
        <v>2</v>
      </c>
      <c r="Z162">
        <v>6</v>
      </c>
      <c r="AA162">
        <v>3</v>
      </c>
      <c r="AB162">
        <v>2</v>
      </c>
      <c r="AC162">
        <v>2</v>
      </c>
      <c r="AD162">
        <v>2</v>
      </c>
      <c r="AE162">
        <v>2</v>
      </c>
      <c r="AF162" s="5">
        <v>0.14000000000000001</v>
      </c>
      <c r="AG162" s="5">
        <v>0.1</v>
      </c>
      <c r="AH162" s="6">
        <v>3.9999999999999994E-2</v>
      </c>
      <c r="AI162">
        <v>464.6</v>
      </c>
      <c r="AJ162">
        <v>1530</v>
      </c>
    </row>
    <row r="163" spans="1:36" x14ac:dyDescent="0.35">
      <c r="A163">
        <v>27</v>
      </c>
      <c r="B163" t="s">
        <v>32</v>
      </c>
      <c r="C163" t="s">
        <v>44</v>
      </c>
      <c r="D163">
        <v>691</v>
      </c>
      <c r="E163" t="s">
        <v>34</v>
      </c>
      <c r="F163">
        <v>9</v>
      </c>
      <c r="G163">
        <v>3</v>
      </c>
      <c r="H163" t="s">
        <v>40</v>
      </c>
      <c r="I163">
        <v>4</v>
      </c>
      <c r="J163" t="s">
        <v>35</v>
      </c>
      <c r="K163">
        <v>57</v>
      </c>
      <c r="L163">
        <v>3</v>
      </c>
      <c r="M163">
        <v>1</v>
      </c>
      <c r="N163" t="s">
        <v>36</v>
      </c>
      <c r="O163">
        <v>2</v>
      </c>
      <c r="P163" t="s">
        <v>41</v>
      </c>
      <c r="Q163" s="4">
        <v>2024</v>
      </c>
      <c r="R163">
        <v>5970</v>
      </c>
      <c r="S163">
        <v>6</v>
      </c>
      <c r="T163" t="s">
        <v>32</v>
      </c>
      <c r="U163">
        <v>18</v>
      </c>
      <c r="V163">
        <v>3</v>
      </c>
      <c r="W163">
        <v>4</v>
      </c>
      <c r="X163">
        <v>1</v>
      </c>
      <c r="Y163">
        <v>6</v>
      </c>
      <c r="Z163">
        <v>1</v>
      </c>
      <c r="AA163">
        <v>1</v>
      </c>
      <c r="AB163">
        <v>2</v>
      </c>
      <c r="AC163">
        <v>2</v>
      </c>
      <c r="AD163">
        <v>2</v>
      </c>
      <c r="AE163">
        <v>2</v>
      </c>
      <c r="AF163" s="5">
        <v>0.13</v>
      </c>
      <c r="AG163" s="5">
        <v>0.08</v>
      </c>
      <c r="AH163" s="6">
        <v>0.03</v>
      </c>
      <c r="AI163">
        <v>404.8</v>
      </c>
      <c r="AJ163">
        <v>1773</v>
      </c>
    </row>
    <row r="164" spans="1:36" x14ac:dyDescent="0.35">
      <c r="A164">
        <v>28</v>
      </c>
      <c r="B164" t="s">
        <v>32</v>
      </c>
      <c r="C164" t="s">
        <v>26</v>
      </c>
      <c r="D164">
        <v>440</v>
      </c>
      <c r="E164" t="s">
        <v>34</v>
      </c>
      <c r="F164">
        <v>21</v>
      </c>
      <c r="G164">
        <v>3</v>
      </c>
      <c r="H164" t="s">
        <v>40</v>
      </c>
      <c r="I164">
        <v>3</v>
      </c>
      <c r="J164" t="s">
        <v>35</v>
      </c>
      <c r="K164">
        <v>42</v>
      </c>
      <c r="L164">
        <v>3</v>
      </c>
      <c r="M164">
        <v>1</v>
      </c>
      <c r="N164" t="s">
        <v>36</v>
      </c>
      <c r="O164">
        <v>4</v>
      </c>
      <c r="P164" t="s">
        <v>37</v>
      </c>
      <c r="Q164" s="4">
        <v>2713</v>
      </c>
      <c r="R164">
        <v>6672</v>
      </c>
      <c r="S164">
        <v>1</v>
      </c>
      <c r="T164" t="s">
        <v>32</v>
      </c>
      <c r="U164">
        <v>11</v>
      </c>
      <c r="V164">
        <v>3</v>
      </c>
      <c r="W164">
        <v>3</v>
      </c>
      <c r="X164">
        <v>1</v>
      </c>
      <c r="Y164">
        <v>5</v>
      </c>
      <c r="Z164">
        <v>2</v>
      </c>
      <c r="AA164">
        <v>1</v>
      </c>
      <c r="AB164">
        <v>5</v>
      </c>
      <c r="AC164">
        <v>2</v>
      </c>
      <c r="AD164">
        <v>0</v>
      </c>
      <c r="AE164">
        <v>2</v>
      </c>
      <c r="AF164" s="5">
        <v>0.08</v>
      </c>
      <c r="AG164" s="5">
        <v>0.09</v>
      </c>
      <c r="AH164" s="6">
        <v>9.999999999999995E-3</v>
      </c>
      <c r="AI164">
        <v>542.6</v>
      </c>
      <c r="AJ164">
        <v>2670</v>
      </c>
    </row>
    <row r="165" spans="1:36" x14ac:dyDescent="0.35">
      <c r="A165">
        <v>57</v>
      </c>
      <c r="B165" t="s">
        <v>32</v>
      </c>
      <c r="C165" t="s">
        <v>26</v>
      </c>
      <c r="D165">
        <v>334</v>
      </c>
      <c r="E165" t="s">
        <v>34</v>
      </c>
      <c r="F165">
        <v>24</v>
      </c>
      <c r="G165">
        <v>2</v>
      </c>
      <c r="H165" t="s">
        <v>28</v>
      </c>
      <c r="I165">
        <v>3</v>
      </c>
      <c r="J165" t="s">
        <v>35</v>
      </c>
      <c r="K165">
        <v>83</v>
      </c>
      <c r="L165">
        <v>4</v>
      </c>
      <c r="M165">
        <v>3</v>
      </c>
      <c r="N165" t="s">
        <v>43</v>
      </c>
      <c r="O165">
        <v>4</v>
      </c>
      <c r="P165" t="s">
        <v>41</v>
      </c>
      <c r="Q165" s="4">
        <v>9439</v>
      </c>
      <c r="R165">
        <v>23402</v>
      </c>
      <c r="S165">
        <v>3</v>
      </c>
      <c r="T165" t="s">
        <v>25</v>
      </c>
      <c r="U165">
        <v>16</v>
      </c>
      <c r="V165">
        <v>3</v>
      </c>
      <c r="W165">
        <v>2</v>
      </c>
      <c r="X165">
        <v>1</v>
      </c>
      <c r="Y165">
        <v>12</v>
      </c>
      <c r="Z165">
        <v>2</v>
      </c>
      <c r="AA165">
        <v>1</v>
      </c>
      <c r="AB165">
        <v>5</v>
      </c>
      <c r="AC165">
        <v>3</v>
      </c>
      <c r="AD165">
        <v>1</v>
      </c>
      <c r="AE165">
        <v>4</v>
      </c>
      <c r="AF165" s="5">
        <v>0.12</v>
      </c>
      <c r="AG165" s="5">
        <v>7.0000000000000007E-2</v>
      </c>
      <c r="AH165" s="6">
        <v>0</v>
      </c>
      <c r="AI165">
        <v>1887.8000000000002</v>
      </c>
      <c r="AJ165">
        <v>537</v>
      </c>
    </row>
    <row r="166" spans="1:36" x14ac:dyDescent="0.35">
      <c r="A166">
        <v>27</v>
      </c>
      <c r="B166" t="s">
        <v>32</v>
      </c>
      <c r="C166" t="s">
        <v>44</v>
      </c>
      <c r="D166">
        <v>1450</v>
      </c>
      <c r="E166" t="s">
        <v>34</v>
      </c>
      <c r="F166">
        <v>3</v>
      </c>
      <c r="G166">
        <v>3</v>
      </c>
      <c r="H166" t="s">
        <v>40</v>
      </c>
      <c r="I166">
        <v>3</v>
      </c>
      <c r="J166" t="s">
        <v>35</v>
      </c>
      <c r="K166">
        <v>79</v>
      </c>
      <c r="L166">
        <v>2</v>
      </c>
      <c r="M166">
        <v>1</v>
      </c>
      <c r="N166" t="s">
        <v>36</v>
      </c>
      <c r="O166">
        <v>3</v>
      </c>
      <c r="P166" t="s">
        <v>41</v>
      </c>
      <c r="Q166" s="4">
        <v>2566</v>
      </c>
      <c r="R166">
        <v>25326</v>
      </c>
      <c r="S166">
        <v>1</v>
      </c>
      <c r="T166" t="s">
        <v>25</v>
      </c>
      <c r="U166">
        <v>15</v>
      </c>
      <c r="V166">
        <v>3</v>
      </c>
      <c r="W166">
        <v>4</v>
      </c>
      <c r="X166">
        <v>1</v>
      </c>
      <c r="Y166">
        <v>1</v>
      </c>
      <c r="Z166">
        <v>2</v>
      </c>
      <c r="AA166">
        <v>2</v>
      </c>
      <c r="AB166">
        <v>1</v>
      </c>
      <c r="AC166">
        <v>1</v>
      </c>
      <c r="AD166">
        <v>0</v>
      </c>
      <c r="AE166">
        <v>1</v>
      </c>
      <c r="AF166" s="5">
        <v>0.11</v>
      </c>
      <c r="AG166" s="5">
        <v>0.09</v>
      </c>
      <c r="AH166" s="6">
        <v>4.9999999999999989E-2</v>
      </c>
      <c r="AI166">
        <v>513.20000000000005</v>
      </c>
      <c r="AJ166">
        <v>1732</v>
      </c>
    </row>
    <row r="167" spans="1:36" x14ac:dyDescent="0.35">
      <c r="A167">
        <v>50</v>
      </c>
      <c r="B167" t="s">
        <v>32</v>
      </c>
      <c r="C167" t="s">
        <v>26</v>
      </c>
      <c r="D167">
        <v>1452</v>
      </c>
      <c r="E167" t="s">
        <v>34</v>
      </c>
      <c r="F167">
        <v>11</v>
      </c>
      <c r="G167">
        <v>3</v>
      </c>
      <c r="H167" t="s">
        <v>28</v>
      </c>
      <c r="I167">
        <v>3</v>
      </c>
      <c r="J167" t="s">
        <v>29</v>
      </c>
      <c r="K167">
        <v>53</v>
      </c>
      <c r="L167">
        <v>3</v>
      </c>
      <c r="M167">
        <v>5</v>
      </c>
      <c r="N167" t="s">
        <v>62</v>
      </c>
      <c r="O167">
        <v>2</v>
      </c>
      <c r="P167" t="s">
        <v>31</v>
      </c>
      <c r="Q167" s="4">
        <v>19926</v>
      </c>
      <c r="R167">
        <v>17053</v>
      </c>
      <c r="S167">
        <v>3</v>
      </c>
      <c r="T167" t="s">
        <v>32</v>
      </c>
      <c r="U167">
        <v>15</v>
      </c>
      <c r="V167">
        <v>3</v>
      </c>
      <c r="W167">
        <v>2</v>
      </c>
      <c r="X167">
        <v>0</v>
      </c>
      <c r="Y167">
        <v>21</v>
      </c>
      <c r="Z167">
        <v>5</v>
      </c>
      <c r="AA167">
        <v>3</v>
      </c>
      <c r="AB167">
        <v>5</v>
      </c>
      <c r="AC167">
        <v>4</v>
      </c>
      <c r="AD167">
        <v>4</v>
      </c>
      <c r="AE167">
        <v>4</v>
      </c>
      <c r="AF167" s="5">
        <v>0.12</v>
      </c>
      <c r="AG167" s="5">
        <v>0.09</v>
      </c>
      <c r="AH167" s="6">
        <v>1.0000000000000009E-2</v>
      </c>
      <c r="AI167">
        <v>3985.2000000000003</v>
      </c>
      <c r="AJ167">
        <v>3362</v>
      </c>
    </row>
    <row r="168" spans="1:36" x14ac:dyDescent="0.35">
      <c r="A168">
        <v>41</v>
      </c>
      <c r="B168" t="s">
        <v>32</v>
      </c>
      <c r="C168" t="s">
        <v>26</v>
      </c>
      <c r="D168">
        <v>465</v>
      </c>
      <c r="E168" t="s">
        <v>34</v>
      </c>
      <c r="F168">
        <v>14</v>
      </c>
      <c r="G168">
        <v>3</v>
      </c>
      <c r="H168" t="s">
        <v>28</v>
      </c>
      <c r="I168">
        <v>1</v>
      </c>
      <c r="J168" t="s">
        <v>35</v>
      </c>
      <c r="K168">
        <v>56</v>
      </c>
      <c r="L168">
        <v>3</v>
      </c>
      <c r="M168">
        <v>1</v>
      </c>
      <c r="N168" t="s">
        <v>36</v>
      </c>
      <c r="O168">
        <v>3</v>
      </c>
      <c r="P168" t="s">
        <v>41</v>
      </c>
      <c r="Q168" s="4">
        <v>2451</v>
      </c>
      <c r="R168">
        <v>4609</v>
      </c>
      <c r="S168">
        <v>4</v>
      </c>
      <c r="T168" t="s">
        <v>32</v>
      </c>
      <c r="U168">
        <v>12</v>
      </c>
      <c r="V168">
        <v>3</v>
      </c>
      <c r="W168">
        <v>1</v>
      </c>
      <c r="X168">
        <v>1</v>
      </c>
      <c r="Y168">
        <v>13</v>
      </c>
      <c r="Z168">
        <v>2</v>
      </c>
      <c r="AA168">
        <v>3</v>
      </c>
      <c r="AB168">
        <v>9</v>
      </c>
      <c r="AC168">
        <v>8</v>
      </c>
      <c r="AD168">
        <v>1</v>
      </c>
      <c r="AE168">
        <v>8</v>
      </c>
      <c r="AF168" s="5">
        <v>0.14000000000000001</v>
      </c>
      <c r="AG168" s="5">
        <v>0.11</v>
      </c>
      <c r="AH168" s="6">
        <v>4.0000000000000008E-2</v>
      </c>
      <c r="AI168">
        <v>490.20000000000005</v>
      </c>
      <c r="AJ168">
        <v>2628</v>
      </c>
    </row>
    <row r="169" spans="1:36" x14ac:dyDescent="0.35">
      <c r="A169">
        <v>30</v>
      </c>
      <c r="B169" t="s">
        <v>32</v>
      </c>
      <c r="C169" t="s">
        <v>26</v>
      </c>
      <c r="D169">
        <v>1339</v>
      </c>
      <c r="E169" t="s">
        <v>27</v>
      </c>
      <c r="F169">
        <v>5</v>
      </c>
      <c r="G169">
        <v>3</v>
      </c>
      <c r="H169" t="s">
        <v>28</v>
      </c>
      <c r="I169">
        <v>2</v>
      </c>
      <c r="J169" t="s">
        <v>29</v>
      </c>
      <c r="K169">
        <v>41</v>
      </c>
      <c r="L169">
        <v>3</v>
      </c>
      <c r="M169">
        <v>3</v>
      </c>
      <c r="N169" t="s">
        <v>27</v>
      </c>
      <c r="O169">
        <v>4</v>
      </c>
      <c r="P169" t="s">
        <v>37</v>
      </c>
      <c r="Q169" s="4">
        <v>9419</v>
      </c>
      <c r="R169">
        <v>8053</v>
      </c>
      <c r="S169">
        <v>2</v>
      </c>
      <c r="T169" t="s">
        <v>32</v>
      </c>
      <c r="U169">
        <v>12</v>
      </c>
      <c r="V169">
        <v>3</v>
      </c>
      <c r="W169">
        <v>3</v>
      </c>
      <c r="X169">
        <v>1</v>
      </c>
      <c r="Y169">
        <v>12</v>
      </c>
      <c r="Z169">
        <v>2</v>
      </c>
      <c r="AA169">
        <v>3</v>
      </c>
      <c r="AB169">
        <v>10</v>
      </c>
      <c r="AC169">
        <v>9</v>
      </c>
      <c r="AD169">
        <v>7</v>
      </c>
      <c r="AE169">
        <v>4</v>
      </c>
      <c r="AF169" s="5">
        <v>0.13</v>
      </c>
      <c r="AG169" s="5">
        <v>7.0000000000000007E-2</v>
      </c>
      <c r="AH169" s="6">
        <v>-9.999999999999995E-3</v>
      </c>
      <c r="AI169">
        <v>1883.8000000000002</v>
      </c>
      <c r="AJ169">
        <v>778</v>
      </c>
    </row>
    <row r="170" spans="1:36" x14ac:dyDescent="0.35">
      <c r="A170">
        <v>38</v>
      </c>
      <c r="B170" t="s">
        <v>32</v>
      </c>
      <c r="C170" t="s">
        <v>26</v>
      </c>
      <c r="D170">
        <v>702</v>
      </c>
      <c r="E170" t="s">
        <v>27</v>
      </c>
      <c r="F170">
        <v>1</v>
      </c>
      <c r="G170">
        <v>4</v>
      </c>
      <c r="H170" t="s">
        <v>28</v>
      </c>
      <c r="I170">
        <v>1</v>
      </c>
      <c r="J170" t="s">
        <v>29</v>
      </c>
      <c r="K170">
        <v>59</v>
      </c>
      <c r="L170">
        <v>2</v>
      </c>
      <c r="M170">
        <v>2</v>
      </c>
      <c r="N170" t="s">
        <v>27</v>
      </c>
      <c r="O170">
        <v>4</v>
      </c>
      <c r="P170" t="s">
        <v>31</v>
      </c>
      <c r="Q170" s="4">
        <v>8686</v>
      </c>
      <c r="R170">
        <v>12930</v>
      </c>
      <c r="S170">
        <v>4</v>
      </c>
      <c r="T170" t="s">
        <v>32</v>
      </c>
      <c r="U170">
        <v>22</v>
      </c>
      <c r="V170">
        <v>4</v>
      </c>
      <c r="W170">
        <v>3</v>
      </c>
      <c r="X170">
        <v>0</v>
      </c>
      <c r="Y170">
        <v>12</v>
      </c>
      <c r="Z170">
        <v>2</v>
      </c>
      <c r="AA170">
        <v>4</v>
      </c>
      <c r="AB170">
        <v>8</v>
      </c>
      <c r="AC170">
        <v>3</v>
      </c>
      <c r="AD170">
        <v>0</v>
      </c>
      <c r="AE170">
        <v>7</v>
      </c>
      <c r="AF170" s="5">
        <v>0.11</v>
      </c>
      <c r="AG170" s="5">
        <v>0.09</v>
      </c>
      <c r="AH170" s="6">
        <v>-9.999999999999995E-3</v>
      </c>
      <c r="AI170">
        <v>1737.2</v>
      </c>
      <c r="AJ170">
        <v>4312</v>
      </c>
    </row>
    <row r="171" spans="1:36" x14ac:dyDescent="0.35">
      <c r="A171">
        <v>32</v>
      </c>
      <c r="B171" t="s">
        <v>32</v>
      </c>
      <c r="C171" t="s">
        <v>26</v>
      </c>
      <c r="D171">
        <v>120</v>
      </c>
      <c r="E171" t="s">
        <v>34</v>
      </c>
      <c r="F171">
        <v>6</v>
      </c>
      <c r="G171">
        <v>5</v>
      </c>
      <c r="H171" t="s">
        <v>28</v>
      </c>
      <c r="I171">
        <v>3</v>
      </c>
      <c r="J171" t="s">
        <v>35</v>
      </c>
      <c r="K171">
        <v>43</v>
      </c>
      <c r="L171">
        <v>3</v>
      </c>
      <c r="M171">
        <v>1</v>
      </c>
      <c r="N171" t="s">
        <v>36</v>
      </c>
      <c r="O171">
        <v>3</v>
      </c>
      <c r="P171" t="s">
        <v>31</v>
      </c>
      <c r="Q171" s="4">
        <v>3038</v>
      </c>
      <c r="R171">
        <v>12430</v>
      </c>
      <c r="S171">
        <v>3</v>
      </c>
      <c r="T171" t="s">
        <v>32</v>
      </c>
      <c r="U171">
        <v>20</v>
      </c>
      <c r="V171">
        <v>4</v>
      </c>
      <c r="W171">
        <v>1</v>
      </c>
      <c r="X171">
        <v>0</v>
      </c>
      <c r="Y171">
        <v>8</v>
      </c>
      <c r="Z171">
        <v>2</v>
      </c>
      <c r="AA171">
        <v>3</v>
      </c>
      <c r="AB171">
        <v>5</v>
      </c>
      <c r="AC171">
        <v>4</v>
      </c>
      <c r="AD171">
        <v>1</v>
      </c>
      <c r="AE171">
        <v>4</v>
      </c>
      <c r="AF171" s="5">
        <v>0.09</v>
      </c>
      <c r="AG171" s="5">
        <v>7.0000000000000007E-2</v>
      </c>
      <c r="AH171" s="6">
        <v>1.999999999999999E-2</v>
      </c>
      <c r="AI171">
        <v>607.6</v>
      </c>
      <c r="AJ171">
        <v>3399</v>
      </c>
    </row>
    <row r="172" spans="1:36" x14ac:dyDescent="0.35">
      <c r="A172">
        <v>27</v>
      </c>
      <c r="B172" t="s">
        <v>32</v>
      </c>
      <c r="C172" t="s">
        <v>26</v>
      </c>
      <c r="D172">
        <v>1157</v>
      </c>
      <c r="E172" t="s">
        <v>34</v>
      </c>
      <c r="F172">
        <v>17</v>
      </c>
      <c r="G172">
        <v>3</v>
      </c>
      <c r="H172" t="s">
        <v>49</v>
      </c>
      <c r="I172">
        <v>3</v>
      </c>
      <c r="J172" t="s">
        <v>35</v>
      </c>
      <c r="K172">
        <v>51</v>
      </c>
      <c r="L172">
        <v>3</v>
      </c>
      <c r="M172">
        <v>1</v>
      </c>
      <c r="N172" t="s">
        <v>36</v>
      </c>
      <c r="O172">
        <v>2</v>
      </c>
      <c r="P172" t="s">
        <v>37</v>
      </c>
      <c r="Q172" s="4">
        <v>3058</v>
      </c>
      <c r="R172">
        <v>13364</v>
      </c>
      <c r="S172">
        <v>0</v>
      </c>
      <c r="T172" t="s">
        <v>25</v>
      </c>
      <c r="U172">
        <v>16</v>
      </c>
      <c r="V172">
        <v>3</v>
      </c>
      <c r="W172">
        <v>4</v>
      </c>
      <c r="X172">
        <v>1</v>
      </c>
      <c r="Y172">
        <v>6</v>
      </c>
      <c r="Z172">
        <v>3</v>
      </c>
      <c r="AA172">
        <v>2</v>
      </c>
      <c r="AB172">
        <v>5</v>
      </c>
      <c r="AC172">
        <v>2</v>
      </c>
      <c r="AD172">
        <v>1</v>
      </c>
      <c r="AE172">
        <v>1</v>
      </c>
      <c r="AF172" s="5">
        <v>0.12</v>
      </c>
      <c r="AG172" s="5">
        <v>7.0000000000000007E-2</v>
      </c>
      <c r="AH172" s="6">
        <v>9.999999999999995E-3</v>
      </c>
      <c r="AI172">
        <v>611.6</v>
      </c>
      <c r="AJ172">
        <v>3167</v>
      </c>
    </row>
    <row r="173" spans="1:36" x14ac:dyDescent="0.35">
      <c r="A173">
        <v>19</v>
      </c>
      <c r="B173" t="s">
        <v>25</v>
      </c>
      <c r="C173" t="s">
        <v>33</v>
      </c>
      <c r="D173">
        <v>602</v>
      </c>
      <c r="E173" t="s">
        <v>27</v>
      </c>
      <c r="F173">
        <v>1</v>
      </c>
      <c r="G173">
        <v>1</v>
      </c>
      <c r="H173" t="s">
        <v>49</v>
      </c>
      <c r="I173">
        <v>3</v>
      </c>
      <c r="J173" t="s">
        <v>29</v>
      </c>
      <c r="K173">
        <v>100</v>
      </c>
      <c r="L173">
        <v>1</v>
      </c>
      <c r="M173">
        <v>1</v>
      </c>
      <c r="N173" t="s">
        <v>46</v>
      </c>
      <c r="O173">
        <v>1</v>
      </c>
      <c r="P173" t="s">
        <v>31</v>
      </c>
      <c r="Q173" s="4">
        <v>2325</v>
      </c>
      <c r="R173">
        <v>20989</v>
      </c>
      <c r="S173">
        <v>0</v>
      </c>
      <c r="T173" t="s">
        <v>32</v>
      </c>
      <c r="U173">
        <v>21</v>
      </c>
      <c r="V173">
        <v>4</v>
      </c>
      <c r="W173">
        <v>1</v>
      </c>
      <c r="X173">
        <v>0</v>
      </c>
      <c r="Y173">
        <v>1</v>
      </c>
      <c r="Z173">
        <v>5</v>
      </c>
      <c r="AA173">
        <v>4</v>
      </c>
      <c r="AB173">
        <v>0</v>
      </c>
      <c r="AC173">
        <v>0</v>
      </c>
      <c r="AD173">
        <v>0</v>
      </c>
      <c r="AE173">
        <v>0</v>
      </c>
      <c r="AF173" s="5">
        <v>0.08</v>
      </c>
      <c r="AG173" s="5">
        <v>0.11</v>
      </c>
      <c r="AH173" s="6">
        <v>9.999999999999995E-3</v>
      </c>
      <c r="AI173">
        <v>465</v>
      </c>
      <c r="AJ173">
        <v>3641</v>
      </c>
    </row>
    <row r="174" spans="1:36" x14ac:dyDescent="0.35">
      <c r="A174">
        <v>36</v>
      </c>
      <c r="B174" t="s">
        <v>32</v>
      </c>
      <c r="C174" t="s">
        <v>33</v>
      </c>
      <c r="D174">
        <v>1480</v>
      </c>
      <c r="E174" t="s">
        <v>34</v>
      </c>
      <c r="F174">
        <v>3</v>
      </c>
      <c r="G174">
        <v>2</v>
      </c>
      <c r="H174" t="s">
        <v>40</v>
      </c>
      <c r="I174">
        <v>4</v>
      </c>
      <c r="J174" t="s">
        <v>35</v>
      </c>
      <c r="K174">
        <v>30</v>
      </c>
      <c r="L174">
        <v>3</v>
      </c>
      <c r="M174">
        <v>1</v>
      </c>
      <c r="N174" t="s">
        <v>39</v>
      </c>
      <c r="O174">
        <v>2</v>
      </c>
      <c r="P174" t="s">
        <v>31</v>
      </c>
      <c r="Q174" s="4">
        <v>2088</v>
      </c>
      <c r="R174">
        <v>15062</v>
      </c>
      <c r="S174">
        <v>4</v>
      </c>
      <c r="T174" t="s">
        <v>32</v>
      </c>
      <c r="U174">
        <v>12</v>
      </c>
      <c r="V174">
        <v>3</v>
      </c>
      <c r="W174">
        <v>3</v>
      </c>
      <c r="X174">
        <v>0</v>
      </c>
      <c r="Y174">
        <v>13</v>
      </c>
      <c r="Z174">
        <v>3</v>
      </c>
      <c r="AA174">
        <v>2</v>
      </c>
      <c r="AB174">
        <v>8</v>
      </c>
      <c r="AC174">
        <v>7</v>
      </c>
      <c r="AD174">
        <v>7</v>
      </c>
      <c r="AE174">
        <v>2</v>
      </c>
      <c r="AF174" s="5">
        <v>0.09</v>
      </c>
      <c r="AG174" s="5">
        <v>0.08</v>
      </c>
      <c r="AH174" s="6">
        <v>2.0000000000000004E-2</v>
      </c>
      <c r="AI174">
        <v>417.6</v>
      </c>
      <c r="AJ174">
        <v>1152</v>
      </c>
    </row>
    <row r="175" spans="1:36" x14ac:dyDescent="0.35">
      <c r="A175">
        <v>30</v>
      </c>
      <c r="B175" t="s">
        <v>32</v>
      </c>
      <c r="C175" t="s">
        <v>44</v>
      </c>
      <c r="D175">
        <v>111</v>
      </c>
      <c r="E175" t="s">
        <v>34</v>
      </c>
      <c r="F175">
        <v>9</v>
      </c>
      <c r="G175">
        <v>3</v>
      </c>
      <c r="H175" t="s">
        <v>40</v>
      </c>
      <c r="I175">
        <v>3</v>
      </c>
      <c r="J175" t="s">
        <v>35</v>
      </c>
      <c r="K175">
        <v>66</v>
      </c>
      <c r="L175">
        <v>3</v>
      </c>
      <c r="M175">
        <v>2</v>
      </c>
      <c r="N175" t="s">
        <v>39</v>
      </c>
      <c r="O175">
        <v>1</v>
      </c>
      <c r="P175" t="s">
        <v>41</v>
      </c>
      <c r="Q175" s="4">
        <v>3072</v>
      </c>
      <c r="R175">
        <v>11012</v>
      </c>
      <c r="S175">
        <v>1</v>
      </c>
      <c r="T175" t="s">
        <v>32</v>
      </c>
      <c r="U175">
        <v>11</v>
      </c>
      <c r="V175">
        <v>3</v>
      </c>
      <c r="W175">
        <v>3</v>
      </c>
      <c r="X175">
        <v>2</v>
      </c>
      <c r="Y175">
        <v>12</v>
      </c>
      <c r="Z175">
        <v>4</v>
      </c>
      <c r="AA175">
        <v>3</v>
      </c>
      <c r="AB175">
        <v>12</v>
      </c>
      <c r="AC175">
        <v>9</v>
      </c>
      <c r="AD175">
        <v>6</v>
      </c>
      <c r="AE175">
        <v>10</v>
      </c>
      <c r="AF175" s="5">
        <v>0.12</v>
      </c>
      <c r="AG175" s="5">
        <v>0.11</v>
      </c>
      <c r="AH175" s="6">
        <v>0.05</v>
      </c>
      <c r="AI175">
        <v>614.40000000000009</v>
      </c>
      <c r="AJ175">
        <v>2522</v>
      </c>
    </row>
    <row r="176" spans="1:36" x14ac:dyDescent="0.35">
      <c r="A176">
        <v>45</v>
      </c>
      <c r="B176" t="s">
        <v>32</v>
      </c>
      <c r="C176" t="s">
        <v>26</v>
      </c>
      <c r="D176">
        <v>1268</v>
      </c>
      <c r="E176" t="s">
        <v>27</v>
      </c>
      <c r="F176">
        <v>4</v>
      </c>
      <c r="G176">
        <v>2</v>
      </c>
      <c r="H176" t="s">
        <v>28</v>
      </c>
      <c r="I176">
        <v>3</v>
      </c>
      <c r="J176" t="s">
        <v>29</v>
      </c>
      <c r="K176">
        <v>30</v>
      </c>
      <c r="L176">
        <v>3</v>
      </c>
      <c r="M176">
        <v>2</v>
      </c>
      <c r="N176" t="s">
        <v>27</v>
      </c>
      <c r="O176">
        <v>1</v>
      </c>
      <c r="P176" t="s">
        <v>41</v>
      </c>
      <c r="Q176" s="4">
        <v>5006</v>
      </c>
      <c r="R176">
        <v>6319</v>
      </c>
      <c r="S176">
        <v>4</v>
      </c>
      <c r="T176" t="s">
        <v>25</v>
      </c>
      <c r="U176">
        <v>11</v>
      </c>
      <c r="V176">
        <v>3</v>
      </c>
      <c r="W176">
        <v>1</v>
      </c>
      <c r="X176">
        <v>1</v>
      </c>
      <c r="Y176">
        <v>9</v>
      </c>
      <c r="Z176">
        <v>3</v>
      </c>
      <c r="AA176">
        <v>4</v>
      </c>
      <c r="AB176">
        <v>5</v>
      </c>
      <c r="AC176">
        <v>4</v>
      </c>
      <c r="AD176">
        <v>0</v>
      </c>
      <c r="AE176">
        <v>3</v>
      </c>
      <c r="AF176" s="5">
        <v>0.13</v>
      </c>
      <c r="AG176" s="5">
        <v>0.08</v>
      </c>
      <c r="AH176" s="6">
        <v>-9.999999999999995E-3</v>
      </c>
      <c r="AI176">
        <v>1001.2</v>
      </c>
      <c r="AJ176">
        <v>2522</v>
      </c>
    </row>
    <row r="177" spans="1:36" x14ac:dyDescent="0.35">
      <c r="A177">
        <v>56</v>
      </c>
      <c r="B177" t="s">
        <v>32</v>
      </c>
      <c r="C177" t="s">
        <v>26</v>
      </c>
      <c r="D177">
        <v>713</v>
      </c>
      <c r="E177" t="s">
        <v>34</v>
      </c>
      <c r="F177">
        <v>8</v>
      </c>
      <c r="G177">
        <v>3</v>
      </c>
      <c r="H177" t="s">
        <v>28</v>
      </c>
      <c r="I177">
        <v>3</v>
      </c>
      <c r="J177" t="s">
        <v>29</v>
      </c>
      <c r="K177">
        <v>67</v>
      </c>
      <c r="L177">
        <v>3</v>
      </c>
      <c r="M177">
        <v>1</v>
      </c>
      <c r="N177" t="s">
        <v>36</v>
      </c>
      <c r="O177">
        <v>1</v>
      </c>
      <c r="P177" t="s">
        <v>41</v>
      </c>
      <c r="Q177" s="4">
        <v>4257</v>
      </c>
      <c r="R177">
        <v>13939</v>
      </c>
      <c r="S177">
        <v>4</v>
      </c>
      <c r="T177" t="s">
        <v>25</v>
      </c>
      <c r="U177">
        <v>18</v>
      </c>
      <c r="V177">
        <v>3</v>
      </c>
      <c r="W177">
        <v>3</v>
      </c>
      <c r="X177">
        <v>1</v>
      </c>
      <c r="Y177">
        <v>19</v>
      </c>
      <c r="Z177">
        <v>3</v>
      </c>
      <c r="AA177">
        <v>3</v>
      </c>
      <c r="AB177">
        <v>2</v>
      </c>
      <c r="AC177">
        <v>2</v>
      </c>
      <c r="AD177">
        <v>2</v>
      </c>
      <c r="AE177">
        <v>2</v>
      </c>
      <c r="AF177" s="5">
        <v>0.15</v>
      </c>
      <c r="AG177" s="5">
        <v>0.11</v>
      </c>
      <c r="AH177" s="6">
        <v>4.0000000000000008E-2</v>
      </c>
      <c r="AI177">
        <v>851.40000000000009</v>
      </c>
      <c r="AJ177">
        <v>3763</v>
      </c>
    </row>
    <row r="178" spans="1:36" x14ac:dyDescent="0.35">
      <c r="A178">
        <v>33</v>
      </c>
      <c r="B178" t="s">
        <v>32</v>
      </c>
      <c r="C178" t="s">
        <v>26</v>
      </c>
      <c r="D178">
        <v>134</v>
      </c>
      <c r="E178" t="s">
        <v>34</v>
      </c>
      <c r="F178">
        <v>2</v>
      </c>
      <c r="G178">
        <v>3</v>
      </c>
      <c r="H178" t="s">
        <v>28</v>
      </c>
      <c r="I178">
        <v>3</v>
      </c>
      <c r="J178" t="s">
        <v>35</v>
      </c>
      <c r="K178">
        <v>90</v>
      </c>
      <c r="L178">
        <v>3</v>
      </c>
      <c r="M178">
        <v>1</v>
      </c>
      <c r="N178" t="s">
        <v>36</v>
      </c>
      <c r="O178">
        <v>4</v>
      </c>
      <c r="P178" t="s">
        <v>31</v>
      </c>
      <c r="Q178" s="4">
        <v>2500</v>
      </c>
      <c r="R178">
        <v>10515</v>
      </c>
      <c r="S178">
        <v>0</v>
      </c>
      <c r="T178" t="s">
        <v>32</v>
      </c>
      <c r="U178">
        <v>14</v>
      </c>
      <c r="V178">
        <v>3</v>
      </c>
      <c r="W178">
        <v>1</v>
      </c>
      <c r="X178">
        <v>0</v>
      </c>
      <c r="Y178">
        <v>4</v>
      </c>
      <c r="Z178">
        <v>2</v>
      </c>
      <c r="AA178">
        <v>4</v>
      </c>
      <c r="AB178">
        <v>3</v>
      </c>
      <c r="AC178">
        <v>1</v>
      </c>
      <c r="AD178">
        <v>0</v>
      </c>
      <c r="AE178">
        <v>2</v>
      </c>
      <c r="AF178" s="5">
        <v>0.14000000000000001</v>
      </c>
      <c r="AG178" s="5">
        <v>0.1</v>
      </c>
      <c r="AH178" s="6">
        <v>0.05</v>
      </c>
      <c r="AI178">
        <v>500</v>
      </c>
      <c r="AJ178">
        <v>2323</v>
      </c>
    </row>
    <row r="179" spans="1:36" x14ac:dyDescent="0.35">
      <c r="A179">
        <v>19</v>
      </c>
      <c r="B179" t="s">
        <v>25</v>
      </c>
      <c r="C179" t="s">
        <v>26</v>
      </c>
      <c r="D179">
        <v>303</v>
      </c>
      <c r="E179" t="s">
        <v>34</v>
      </c>
      <c r="F179">
        <v>2</v>
      </c>
      <c r="G179">
        <v>3</v>
      </c>
      <c r="H179" t="s">
        <v>28</v>
      </c>
      <c r="I179">
        <v>2</v>
      </c>
      <c r="J179" t="s">
        <v>35</v>
      </c>
      <c r="K179">
        <v>47</v>
      </c>
      <c r="L179">
        <v>2</v>
      </c>
      <c r="M179">
        <v>1</v>
      </c>
      <c r="N179" t="s">
        <v>39</v>
      </c>
      <c r="O179">
        <v>4</v>
      </c>
      <c r="P179" t="s">
        <v>31</v>
      </c>
      <c r="Q179" s="4">
        <v>1102</v>
      </c>
      <c r="R179">
        <v>9241</v>
      </c>
      <c r="S179">
        <v>1</v>
      </c>
      <c r="T179" t="s">
        <v>32</v>
      </c>
      <c r="U179">
        <v>22</v>
      </c>
      <c r="V179">
        <v>4</v>
      </c>
      <c r="W179">
        <v>3</v>
      </c>
      <c r="X179">
        <v>0</v>
      </c>
      <c r="Y179">
        <v>1</v>
      </c>
      <c r="Z179">
        <v>3</v>
      </c>
      <c r="AA179">
        <v>2</v>
      </c>
      <c r="AB179">
        <v>1</v>
      </c>
      <c r="AC179">
        <v>0</v>
      </c>
      <c r="AD179">
        <v>1</v>
      </c>
      <c r="AE179">
        <v>0</v>
      </c>
      <c r="AF179" s="5">
        <v>0.12</v>
      </c>
      <c r="AG179" s="5">
        <v>0.11</v>
      </c>
      <c r="AH179" s="6">
        <v>3.0000000000000013E-2</v>
      </c>
      <c r="AI179">
        <v>220.4</v>
      </c>
      <c r="AJ179">
        <v>1517</v>
      </c>
    </row>
    <row r="180" spans="1:36" x14ac:dyDescent="0.35">
      <c r="A180">
        <v>46</v>
      </c>
      <c r="B180" t="s">
        <v>32</v>
      </c>
      <c r="C180" t="s">
        <v>26</v>
      </c>
      <c r="D180">
        <v>526</v>
      </c>
      <c r="E180" t="s">
        <v>27</v>
      </c>
      <c r="F180">
        <v>1</v>
      </c>
      <c r="G180">
        <v>2</v>
      </c>
      <c r="H180" t="s">
        <v>48</v>
      </c>
      <c r="I180">
        <v>2</v>
      </c>
      <c r="J180" t="s">
        <v>29</v>
      </c>
      <c r="K180">
        <v>92</v>
      </c>
      <c r="L180">
        <v>3</v>
      </c>
      <c r="M180">
        <v>3</v>
      </c>
      <c r="N180" t="s">
        <v>27</v>
      </c>
      <c r="O180">
        <v>1</v>
      </c>
      <c r="P180" t="s">
        <v>41</v>
      </c>
      <c r="Q180" s="4">
        <v>10453</v>
      </c>
      <c r="R180">
        <v>2137</v>
      </c>
      <c r="S180">
        <v>1</v>
      </c>
      <c r="T180" t="s">
        <v>32</v>
      </c>
      <c r="U180">
        <v>25</v>
      </c>
      <c r="V180">
        <v>4</v>
      </c>
      <c r="W180">
        <v>3</v>
      </c>
      <c r="X180">
        <v>3</v>
      </c>
      <c r="Y180">
        <v>24</v>
      </c>
      <c r="Z180">
        <v>2</v>
      </c>
      <c r="AA180">
        <v>3</v>
      </c>
      <c r="AB180">
        <v>24</v>
      </c>
      <c r="AC180">
        <v>13</v>
      </c>
      <c r="AD180">
        <v>15</v>
      </c>
      <c r="AE180">
        <v>7</v>
      </c>
      <c r="AF180" s="5">
        <v>0.13</v>
      </c>
      <c r="AG180" s="5">
        <v>0.1</v>
      </c>
      <c r="AH180" s="6">
        <v>0.03</v>
      </c>
      <c r="AI180">
        <v>2090.6</v>
      </c>
      <c r="AJ180">
        <v>2342</v>
      </c>
    </row>
    <row r="181" spans="1:36" x14ac:dyDescent="0.35">
      <c r="A181">
        <v>38</v>
      </c>
      <c r="B181" t="s">
        <v>32</v>
      </c>
      <c r="C181" t="s">
        <v>26</v>
      </c>
      <c r="D181">
        <v>1380</v>
      </c>
      <c r="E181" t="s">
        <v>34</v>
      </c>
      <c r="F181">
        <v>9</v>
      </c>
      <c r="G181">
        <v>2</v>
      </c>
      <c r="H181" t="s">
        <v>28</v>
      </c>
      <c r="I181">
        <v>3</v>
      </c>
      <c r="J181" t="s">
        <v>29</v>
      </c>
      <c r="K181">
        <v>75</v>
      </c>
      <c r="L181">
        <v>3</v>
      </c>
      <c r="M181">
        <v>1</v>
      </c>
      <c r="N181" t="s">
        <v>39</v>
      </c>
      <c r="O181">
        <v>4</v>
      </c>
      <c r="P181" t="s">
        <v>31</v>
      </c>
      <c r="Q181" s="4">
        <v>2288</v>
      </c>
      <c r="R181">
        <v>6319</v>
      </c>
      <c r="S181">
        <v>1</v>
      </c>
      <c r="T181" t="s">
        <v>32</v>
      </c>
      <c r="U181">
        <v>12</v>
      </c>
      <c r="V181">
        <v>3</v>
      </c>
      <c r="W181">
        <v>3</v>
      </c>
      <c r="X181">
        <v>0</v>
      </c>
      <c r="Y181">
        <v>2</v>
      </c>
      <c r="Z181">
        <v>3</v>
      </c>
      <c r="AA181">
        <v>3</v>
      </c>
      <c r="AB181">
        <v>2</v>
      </c>
      <c r="AC181">
        <v>2</v>
      </c>
      <c r="AD181">
        <v>2</v>
      </c>
      <c r="AE181">
        <v>1</v>
      </c>
      <c r="AF181" s="5">
        <v>0.08</v>
      </c>
      <c r="AG181" s="5">
        <v>0.09</v>
      </c>
      <c r="AH181" s="6">
        <v>-2.0000000000000004E-2</v>
      </c>
      <c r="AI181">
        <v>457.6</v>
      </c>
      <c r="AJ181">
        <v>3869</v>
      </c>
    </row>
    <row r="182" spans="1:36" x14ac:dyDescent="0.35">
      <c r="A182">
        <v>31</v>
      </c>
      <c r="B182" t="s">
        <v>32</v>
      </c>
      <c r="C182" t="s">
        <v>26</v>
      </c>
      <c r="D182">
        <v>140</v>
      </c>
      <c r="E182" t="s">
        <v>34</v>
      </c>
      <c r="F182">
        <v>12</v>
      </c>
      <c r="G182">
        <v>1</v>
      </c>
      <c r="H182" t="s">
        <v>40</v>
      </c>
      <c r="I182">
        <v>3</v>
      </c>
      <c r="J182" t="s">
        <v>29</v>
      </c>
      <c r="K182">
        <v>95</v>
      </c>
      <c r="L182">
        <v>3</v>
      </c>
      <c r="M182">
        <v>1</v>
      </c>
      <c r="N182" t="s">
        <v>36</v>
      </c>
      <c r="O182">
        <v>4</v>
      </c>
      <c r="P182" t="s">
        <v>37</v>
      </c>
      <c r="Q182" s="4">
        <v>3929</v>
      </c>
      <c r="R182">
        <v>6984</v>
      </c>
      <c r="S182">
        <v>8</v>
      </c>
      <c r="T182" t="s">
        <v>25</v>
      </c>
      <c r="U182">
        <v>23</v>
      </c>
      <c r="V182">
        <v>4</v>
      </c>
      <c r="W182">
        <v>3</v>
      </c>
      <c r="X182">
        <v>1</v>
      </c>
      <c r="Y182">
        <v>7</v>
      </c>
      <c r="Z182">
        <v>0</v>
      </c>
      <c r="AA182">
        <v>3</v>
      </c>
      <c r="AB182">
        <v>4</v>
      </c>
      <c r="AC182">
        <v>2</v>
      </c>
      <c r="AD182">
        <v>0</v>
      </c>
      <c r="AE182">
        <v>2</v>
      </c>
      <c r="AF182" s="5">
        <v>0.09</v>
      </c>
      <c r="AG182" s="5">
        <v>0.1</v>
      </c>
      <c r="AH182" s="6">
        <v>7.0000000000000007E-2</v>
      </c>
      <c r="AI182">
        <v>785.80000000000007</v>
      </c>
      <c r="AJ182">
        <v>1869</v>
      </c>
    </row>
    <row r="183" spans="1:36" x14ac:dyDescent="0.35">
      <c r="A183">
        <v>34</v>
      </c>
      <c r="B183" t="s">
        <v>32</v>
      </c>
      <c r="C183" t="s">
        <v>26</v>
      </c>
      <c r="D183">
        <v>629</v>
      </c>
      <c r="E183" t="s">
        <v>34</v>
      </c>
      <c r="F183">
        <v>27</v>
      </c>
      <c r="G183">
        <v>2</v>
      </c>
      <c r="H183" t="s">
        <v>40</v>
      </c>
      <c r="I183">
        <v>4</v>
      </c>
      <c r="J183" t="s">
        <v>29</v>
      </c>
      <c r="K183">
        <v>95</v>
      </c>
      <c r="L183">
        <v>3</v>
      </c>
      <c r="M183">
        <v>1</v>
      </c>
      <c r="N183" t="s">
        <v>36</v>
      </c>
      <c r="O183">
        <v>2</v>
      </c>
      <c r="P183" t="s">
        <v>31</v>
      </c>
      <c r="Q183" s="4">
        <v>2311</v>
      </c>
      <c r="R183">
        <v>5711</v>
      </c>
      <c r="S183">
        <v>2</v>
      </c>
      <c r="T183" t="s">
        <v>32</v>
      </c>
      <c r="U183">
        <v>15</v>
      </c>
      <c r="V183">
        <v>3</v>
      </c>
      <c r="W183">
        <v>4</v>
      </c>
      <c r="X183">
        <v>0</v>
      </c>
      <c r="Y183">
        <v>9</v>
      </c>
      <c r="Z183">
        <v>3</v>
      </c>
      <c r="AA183">
        <v>3</v>
      </c>
      <c r="AB183">
        <v>3</v>
      </c>
      <c r="AC183">
        <v>2</v>
      </c>
      <c r="AD183">
        <v>1</v>
      </c>
      <c r="AE183">
        <v>2</v>
      </c>
      <c r="AF183" s="5">
        <v>0.1</v>
      </c>
      <c r="AG183" s="5">
        <v>0.09</v>
      </c>
      <c r="AH183" s="6">
        <v>-9.999999999999995E-3</v>
      </c>
      <c r="AI183">
        <v>462.20000000000005</v>
      </c>
      <c r="AJ183">
        <v>2053</v>
      </c>
    </row>
    <row r="184" spans="1:36" x14ac:dyDescent="0.35">
      <c r="A184">
        <v>41</v>
      </c>
      <c r="B184" t="s">
        <v>25</v>
      </c>
      <c r="C184" t="s">
        <v>26</v>
      </c>
      <c r="D184">
        <v>1356</v>
      </c>
      <c r="E184" t="s">
        <v>27</v>
      </c>
      <c r="F184">
        <v>20</v>
      </c>
      <c r="G184">
        <v>2</v>
      </c>
      <c r="H184" t="s">
        <v>48</v>
      </c>
      <c r="I184">
        <v>2</v>
      </c>
      <c r="J184" t="s">
        <v>29</v>
      </c>
      <c r="K184">
        <v>70</v>
      </c>
      <c r="L184">
        <v>3</v>
      </c>
      <c r="M184">
        <v>1</v>
      </c>
      <c r="N184" t="s">
        <v>46</v>
      </c>
      <c r="O184">
        <v>2</v>
      </c>
      <c r="P184" t="s">
        <v>31</v>
      </c>
      <c r="Q184" s="4">
        <v>3140</v>
      </c>
      <c r="R184">
        <v>21728</v>
      </c>
      <c r="S184">
        <v>1</v>
      </c>
      <c r="T184" t="s">
        <v>25</v>
      </c>
      <c r="U184">
        <v>22</v>
      </c>
      <c r="V184">
        <v>4</v>
      </c>
      <c r="W184">
        <v>4</v>
      </c>
      <c r="X184">
        <v>0</v>
      </c>
      <c r="Y184">
        <v>4</v>
      </c>
      <c r="Z184">
        <v>5</v>
      </c>
      <c r="AA184">
        <v>2</v>
      </c>
      <c r="AB184">
        <v>4</v>
      </c>
      <c r="AC184">
        <v>3</v>
      </c>
      <c r="AD184">
        <v>0</v>
      </c>
      <c r="AE184">
        <v>2</v>
      </c>
      <c r="AF184" s="5">
        <v>0.14000000000000001</v>
      </c>
      <c r="AG184" s="5">
        <v>0.08</v>
      </c>
      <c r="AH184" s="6">
        <v>-2.0000000000000004E-2</v>
      </c>
      <c r="AI184">
        <v>628</v>
      </c>
      <c r="AJ184">
        <v>1284</v>
      </c>
    </row>
    <row r="185" spans="1:36" x14ac:dyDescent="0.35">
      <c r="A185">
        <v>50</v>
      </c>
      <c r="B185" t="s">
        <v>32</v>
      </c>
      <c r="C185" t="s">
        <v>26</v>
      </c>
      <c r="D185">
        <v>328</v>
      </c>
      <c r="E185" t="s">
        <v>34</v>
      </c>
      <c r="F185">
        <v>1</v>
      </c>
      <c r="G185">
        <v>3</v>
      </c>
      <c r="H185" t="s">
        <v>40</v>
      </c>
      <c r="I185">
        <v>3</v>
      </c>
      <c r="J185" t="s">
        <v>35</v>
      </c>
      <c r="K185">
        <v>86</v>
      </c>
      <c r="L185">
        <v>2</v>
      </c>
      <c r="M185">
        <v>1</v>
      </c>
      <c r="N185" t="s">
        <v>39</v>
      </c>
      <c r="O185">
        <v>3</v>
      </c>
      <c r="P185" t="s">
        <v>37</v>
      </c>
      <c r="Q185" s="4">
        <v>3690</v>
      </c>
      <c r="R185">
        <v>3425</v>
      </c>
      <c r="S185">
        <v>2</v>
      </c>
      <c r="T185" t="s">
        <v>32</v>
      </c>
      <c r="U185">
        <v>15</v>
      </c>
      <c r="V185">
        <v>3</v>
      </c>
      <c r="W185">
        <v>4</v>
      </c>
      <c r="X185">
        <v>1</v>
      </c>
      <c r="Y185">
        <v>5</v>
      </c>
      <c r="Z185">
        <v>2</v>
      </c>
      <c r="AA185">
        <v>2</v>
      </c>
      <c r="AB185">
        <v>3</v>
      </c>
      <c r="AC185">
        <v>2</v>
      </c>
      <c r="AD185">
        <v>0</v>
      </c>
      <c r="AE185">
        <v>2</v>
      </c>
      <c r="AF185" s="5">
        <v>0.13</v>
      </c>
      <c r="AG185" s="5">
        <v>0.09</v>
      </c>
      <c r="AH185" s="6">
        <v>0.03</v>
      </c>
      <c r="AI185">
        <v>738</v>
      </c>
      <c r="AJ185">
        <v>1787</v>
      </c>
    </row>
    <row r="186" spans="1:36" x14ac:dyDescent="0.35">
      <c r="A186">
        <v>53</v>
      </c>
      <c r="B186" t="s">
        <v>32</v>
      </c>
      <c r="C186" t="s">
        <v>26</v>
      </c>
      <c r="D186">
        <v>1084</v>
      </c>
      <c r="E186" t="s">
        <v>34</v>
      </c>
      <c r="F186">
        <v>13</v>
      </c>
      <c r="G186">
        <v>2</v>
      </c>
      <c r="H186" t="s">
        <v>40</v>
      </c>
      <c r="I186">
        <v>4</v>
      </c>
      <c r="J186" t="s">
        <v>29</v>
      </c>
      <c r="K186">
        <v>57</v>
      </c>
      <c r="L186">
        <v>4</v>
      </c>
      <c r="M186">
        <v>2</v>
      </c>
      <c r="N186" t="s">
        <v>42</v>
      </c>
      <c r="O186">
        <v>1</v>
      </c>
      <c r="P186" t="s">
        <v>41</v>
      </c>
      <c r="Q186" s="4">
        <v>4450</v>
      </c>
      <c r="R186">
        <v>26250</v>
      </c>
      <c r="S186">
        <v>1</v>
      </c>
      <c r="T186" t="s">
        <v>32</v>
      </c>
      <c r="U186">
        <v>11</v>
      </c>
      <c r="V186">
        <v>3</v>
      </c>
      <c r="W186">
        <v>3</v>
      </c>
      <c r="X186">
        <v>2</v>
      </c>
      <c r="Y186">
        <v>5</v>
      </c>
      <c r="Z186">
        <v>3</v>
      </c>
      <c r="AA186">
        <v>3</v>
      </c>
      <c r="AB186">
        <v>4</v>
      </c>
      <c r="AC186">
        <v>2</v>
      </c>
      <c r="AD186">
        <v>1</v>
      </c>
      <c r="AE186">
        <v>3</v>
      </c>
      <c r="AF186" s="5">
        <v>0.1</v>
      </c>
      <c r="AG186" s="5">
        <v>0.09</v>
      </c>
      <c r="AH186" s="6">
        <v>-1.0000000000000009E-2</v>
      </c>
      <c r="AI186">
        <v>890</v>
      </c>
      <c r="AJ186">
        <v>2831</v>
      </c>
    </row>
    <row r="187" spans="1:36" x14ac:dyDescent="0.35">
      <c r="A187">
        <v>33</v>
      </c>
      <c r="B187" t="s">
        <v>32</v>
      </c>
      <c r="C187" t="s">
        <v>26</v>
      </c>
      <c r="D187">
        <v>931</v>
      </c>
      <c r="E187" t="s">
        <v>34</v>
      </c>
      <c r="F187">
        <v>14</v>
      </c>
      <c r="G187">
        <v>3</v>
      </c>
      <c r="H187" t="s">
        <v>40</v>
      </c>
      <c r="I187">
        <v>4</v>
      </c>
      <c r="J187" t="s">
        <v>29</v>
      </c>
      <c r="K187">
        <v>72</v>
      </c>
      <c r="L187">
        <v>3</v>
      </c>
      <c r="M187">
        <v>1</v>
      </c>
      <c r="N187" t="s">
        <v>36</v>
      </c>
      <c r="O187">
        <v>2</v>
      </c>
      <c r="P187" t="s">
        <v>37</v>
      </c>
      <c r="Q187" s="4">
        <v>2756</v>
      </c>
      <c r="R187">
        <v>4673</v>
      </c>
      <c r="S187">
        <v>1</v>
      </c>
      <c r="T187" t="s">
        <v>32</v>
      </c>
      <c r="U187">
        <v>13</v>
      </c>
      <c r="V187">
        <v>3</v>
      </c>
      <c r="W187">
        <v>4</v>
      </c>
      <c r="X187">
        <v>1</v>
      </c>
      <c r="Y187">
        <v>8</v>
      </c>
      <c r="Z187">
        <v>5</v>
      </c>
      <c r="AA187">
        <v>3</v>
      </c>
      <c r="AB187">
        <v>8</v>
      </c>
      <c r="AC187">
        <v>7</v>
      </c>
      <c r="AD187">
        <v>1</v>
      </c>
      <c r="AE187">
        <v>6</v>
      </c>
      <c r="AF187" s="5">
        <v>0.13</v>
      </c>
      <c r="AG187" s="5">
        <v>0.09</v>
      </c>
      <c r="AH187" s="6">
        <v>4.9999999999999989E-2</v>
      </c>
      <c r="AI187">
        <v>551.20000000000005</v>
      </c>
      <c r="AJ187">
        <v>3345</v>
      </c>
    </row>
    <row r="188" spans="1:36" x14ac:dyDescent="0.35">
      <c r="A188">
        <v>40</v>
      </c>
      <c r="B188" t="s">
        <v>32</v>
      </c>
      <c r="C188" t="s">
        <v>26</v>
      </c>
      <c r="D188">
        <v>989</v>
      </c>
      <c r="E188" t="s">
        <v>34</v>
      </c>
      <c r="F188">
        <v>4</v>
      </c>
      <c r="G188">
        <v>1</v>
      </c>
      <c r="H188" t="s">
        <v>40</v>
      </c>
      <c r="I188">
        <v>4</v>
      </c>
      <c r="J188" t="s">
        <v>29</v>
      </c>
      <c r="K188">
        <v>46</v>
      </c>
      <c r="L188">
        <v>3</v>
      </c>
      <c r="M188">
        <v>5</v>
      </c>
      <c r="N188" t="s">
        <v>62</v>
      </c>
      <c r="O188">
        <v>3</v>
      </c>
      <c r="P188" t="s">
        <v>37</v>
      </c>
      <c r="Q188" s="4">
        <v>19033</v>
      </c>
      <c r="R188">
        <v>6499</v>
      </c>
      <c r="S188">
        <v>1</v>
      </c>
      <c r="T188" t="s">
        <v>32</v>
      </c>
      <c r="U188">
        <v>14</v>
      </c>
      <c r="V188">
        <v>3</v>
      </c>
      <c r="W188">
        <v>2</v>
      </c>
      <c r="X188">
        <v>1</v>
      </c>
      <c r="Y188">
        <v>21</v>
      </c>
      <c r="Z188">
        <v>2</v>
      </c>
      <c r="AA188">
        <v>3</v>
      </c>
      <c r="AB188">
        <v>20</v>
      </c>
      <c r="AC188">
        <v>8</v>
      </c>
      <c r="AD188">
        <v>9</v>
      </c>
      <c r="AE188">
        <v>9</v>
      </c>
      <c r="AF188" s="5">
        <v>0.15</v>
      </c>
      <c r="AG188" s="5">
        <v>0.11</v>
      </c>
      <c r="AH188" s="6">
        <v>6.0000000000000012E-2</v>
      </c>
      <c r="AI188">
        <v>3806.6000000000004</v>
      </c>
      <c r="AJ188">
        <v>3361</v>
      </c>
    </row>
    <row r="189" spans="1:36" x14ac:dyDescent="0.35">
      <c r="A189">
        <v>55</v>
      </c>
      <c r="B189" t="s">
        <v>32</v>
      </c>
      <c r="C189" t="s">
        <v>26</v>
      </c>
      <c r="D189">
        <v>692</v>
      </c>
      <c r="E189" t="s">
        <v>34</v>
      </c>
      <c r="F189">
        <v>14</v>
      </c>
      <c r="G189">
        <v>4</v>
      </c>
      <c r="H189" t="s">
        <v>40</v>
      </c>
      <c r="I189">
        <v>3</v>
      </c>
      <c r="J189" t="s">
        <v>35</v>
      </c>
      <c r="K189">
        <v>61</v>
      </c>
      <c r="L189">
        <v>4</v>
      </c>
      <c r="M189">
        <v>5</v>
      </c>
      <c r="N189" t="s">
        <v>63</v>
      </c>
      <c r="O189">
        <v>2</v>
      </c>
      <c r="P189" t="s">
        <v>31</v>
      </c>
      <c r="Q189" s="4">
        <v>18722</v>
      </c>
      <c r="R189">
        <v>13339</v>
      </c>
      <c r="S189">
        <v>8</v>
      </c>
      <c r="T189" t="s">
        <v>32</v>
      </c>
      <c r="U189">
        <v>11</v>
      </c>
      <c r="V189">
        <v>3</v>
      </c>
      <c r="W189">
        <v>4</v>
      </c>
      <c r="X189">
        <v>0</v>
      </c>
      <c r="Y189">
        <v>36</v>
      </c>
      <c r="Z189">
        <v>3</v>
      </c>
      <c r="AA189">
        <v>3</v>
      </c>
      <c r="AB189">
        <v>24</v>
      </c>
      <c r="AC189">
        <v>15</v>
      </c>
      <c r="AD189">
        <v>2</v>
      </c>
      <c r="AE189">
        <v>15</v>
      </c>
      <c r="AF189" s="5">
        <v>0.14000000000000001</v>
      </c>
      <c r="AG189" s="5">
        <v>0.11</v>
      </c>
      <c r="AH189" s="6">
        <v>-2.0000000000000004E-2</v>
      </c>
      <c r="AI189">
        <v>3744.4</v>
      </c>
      <c r="AJ189">
        <v>820</v>
      </c>
    </row>
    <row r="190" spans="1:36" x14ac:dyDescent="0.35">
      <c r="A190">
        <v>34</v>
      </c>
      <c r="B190" t="s">
        <v>32</v>
      </c>
      <c r="C190" t="s">
        <v>33</v>
      </c>
      <c r="D190">
        <v>1069</v>
      </c>
      <c r="E190" t="s">
        <v>34</v>
      </c>
      <c r="F190">
        <v>2</v>
      </c>
      <c r="G190">
        <v>1</v>
      </c>
      <c r="H190" t="s">
        <v>28</v>
      </c>
      <c r="I190">
        <v>4</v>
      </c>
      <c r="J190" t="s">
        <v>35</v>
      </c>
      <c r="K190">
        <v>45</v>
      </c>
      <c r="L190">
        <v>2</v>
      </c>
      <c r="M190">
        <v>2</v>
      </c>
      <c r="N190" t="s">
        <v>42</v>
      </c>
      <c r="O190">
        <v>3</v>
      </c>
      <c r="P190" t="s">
        <v>37</v>
      </c>
      <c r="Q190" s="4">
        <v>9547</v>
      </c>
      <c r="R190">
        <v>14074</v>
      </c>
      <c r="S190">
        <v>1</v>
      </c>
      <c r="T190" t="s">
        <v>32</v>
      </c>
      <c r="U190">
        <v>17</v>
      </c>
      <c r="V190">
        <v>3</v>
      </c>
      <c r="W190">
        <v>3</v>
      </c>
      <c r="X190">
        <v>0</v>
      </c>
      <c r="Y190">
        <v>10</v>
      </c>
      <c r="Z190">
        <v>2</v>
      </c>
      <c r="AA190">
        <v>2</v>
      </c>
      <c r="AB190">
        <v>10</v>
      </c>
      <c r="AC190">
        <v>9</v>
      </c>
      <c r="AD190">
        <v>1</v>
      </c>
      <c r="AE190">
        <v>9</v>
      </c>
      <c r="AF190" s="5">
        <v>0.08</v>
      </c>
      <c r="AG190" s="5">
        <v>0.08</v>
      </c>
      <c r="AH190" s="6">
        <v>-2.0000000000000004E-2</v>
      </c>
      <c r="AI190">
        <v>1909.4</v>
      </c>
      <c r="AJ190">
        <v>1165</v>
      </c>
    </row>
    <row r="191" spans="1:36" x14ac:dyDescent="0.35">
      <c r="A191">
        <v>51</v>
      </c>
      <c r="B191" t="s">
        <v>32</v>
      </c>
      <c r="C191" t="s">
        <v>26</v>
      </c>
      <c r="D191">
        <v>313</v>
      </c>
      <c r="E191" t="s">
        <v>34</v>
      </c>
      <c r="F191">
        <v>3</v>
      </c>
      <c r="G191">
        <v>3</v>
      </c>
      <c r="H191" t="s">
        <v>40</v>
      </c>
      <c r="I191">
        <v>4</v>
      </c>
      <c r="J191" t="s">
        <v>29</v>
      </c>
      <c r="K191">
        <v>98</v>
      </c>
      <c r="L191">
        <v>3</v>
      </c>
      <c r="M191">
        <v>4</v>
      </c>
      <c r="N191" t="s">
        <v>43</v>
      </c>
      <c r="O191">
        <v>2</v>
      </c>
      <c r="P191" t="s">
        <v>31</v>
      </c>
      <c r="Q191" s="4">
        <v>13734</v>
      </c>
      <c r="R191">
        <v>7192</v>
      </c>
      <c r="S191">
        <v>3</v>
      </c>
      <c r="T191" t="s">
        <v>32</v>
      </c>
      <c r="U191">
        <v>18</v>
      </c>
      <c r="V191">
        <v>3</v>
      </c>
      <c r="W191">
        <v>3</v>
      </c>
      <c r="X191">
        <v>0</v>
      </c>
      <c r="Y191">
        <v>21</v>
      </c>
      <c r="Z191">
        <v>6</v>
      </c>
      <c r="AA191">
        <v>3</v>
      </c>
      <c r="AB191">
        <v>7</v>
      </c>
      <c r="AC191">
        <v>7</v>
      </c>
      <c r="AD191">
        <v>1</v>
      </c>
      <c r="AE191">
        <v>0</v>
      </c>
      <c r="AF191" s="5">
        <v>0.11</v>
      </c>
      <c r="AG191" s="5">
        <v>7.0000000000000007E-2</v>
      </c>
      <c r="AH191" s="6">
        <v>5.0000000000000017E-2</v>
      </c>
      <c r="AI191">
        <v>2746.8</v>
      </c>
      <c r="AJ191">
        <v>2749</v>
      </c>
    </row>
    <row r="192" spans="1:36" x14ac:dyDescent="0.35">
      <c r="A192">
        <v>52</v>
      </c>
      <c r="B192" t="s">
        <v>32</v>
      </c>
      <c r="C192" t="s">
        <v>26</v>
      </c>
      <c r="D192">
        <v>699</v>
      </c>
      <c r="E192" t="s">
        <v>34</v>
      </c>
      <c r="F192">
        <v>1</v>
      </c>
      <c r="G192">
        <v>4</v>
      </c>
      <c r="H192" t="s">
        <v>28</v>
      </c>
      <c r="I192">
        <v>3</v>
      </c>
      <c r="J192" t="s">
        <v>35</v>
      </c>
      <c r="K192">
        <v>65</v>
      </c>
      <c r="L192">
        <v>2</v>
      </c>
      <c r="M192">
        <v>5</v>
      </c>
      <c r="N192" t="s">
        <v>62</v>
      </c>
      <c r="O192">
        <v>3</v>
      </c>
      <c r="P192" t="s">
        <v>37</v>
      </c>
      <c r="Q192" s="4">
        <v>19999</v>
      </c>
      <c r="R192">
        <v>5678</v>
      </c>
      <c r="S192">
        <v>0</v>
      </c>
      <c r="T192" t="s">
        <v>32</v>
      </c>
      <c r="U192">
        <v>14</v>
      </c>
      <c r="V192">
        <v>3</v>
      </c>
      <c r="W192">
        <v>1</v>
      </c>
      <c r="X192">
        <v>1</v>
      </c>
      <c r="Y192">
        <v>34</v>
      </c>
      <c r="Z192">
        <v>5</v>
      </c>
      <c r="AA192">
        <v>3</v>
      </c>
      <c r="AB192">
        <v>33</v>
      </c>
      <c r="AC192">
        <v>18</v>
      </c>
      <c r="AD192">
        <v>11</v>
      </c>
      <c r="AE192">
        <v>9</v>
      </c>
      <c r="AF192" s="5">
        <v>0.11</v>
      </c>
      <c r="AG192" s="5">
        <v>0.11</v>
      </c>
      <c r="AH192" s="6">
        <v>0.03</v>
      </c>
      <c r="AI192">
        <v>3999.8</v>
      </c>
      <c r="AJ192">
        <v>4400</v>
      </c>
    </row>
    <row r="193" spans="1:36" x14ac:dyDescent="0.35">
      <c r="A193">
        <v>27</v>
      </c>
      <c r="B193" t="s">
        <v>32</v>
      </c>
      <c r="C193" t="s">
        <v>26</v>
      </c>
      <c r="D193">
        <v>894</v>
      </c>
      <c r="E193" t="s">
        <v>34</v>
      </c>
      <c r="F193">
        <v>9</v>
      </c>
      <c r="G193">
        <v>3</v>
      </c>
      <c r="H193" t="s">
        <v>40</v>
      </c>
      <c r="I193">
        <v>4</v>
      </c>
      <c r="J193" t="s">
        <v>29</v>
      </c>
      <c r="K193">
        <v>99</v>
      </c>
      <c r="L193">
        <v>3</v>
      </c>
      <c r="M193">
        <v>1</v>
      </c>
      <c r="N193" t="s">
        <v>36</v>
      </c>
      <c r="O193">
        <v>2</v>
      </c>
      <c r="P193" t="s">
        <v>31</v>
      </c>
      <c r="Q193" s="4">
        <v>2279</v>
      </c>
      <c r="R193">
        <v>11781</v>
      </c>
      <c r="S193">
        <v>1</v>
      </c>
      <c r="T193" t="s">
        <v>32</v>
      </c>
      <c r="U193">
        <v>16</v>
      </c>
      <c r="V193">
        <v>3</v>
      </c>
      <c r="W193">
        <v>4</v>
      </c>
      <c r="X193">
        <v>0</v>
      </c>
      <c r="Y193">
        <v>7</v>
      </c>
      <c r="Z193">
        <v>2</v>
      </c>
      <c r="AA193">
        <v>2</v>
      </c>
      <c r="AB193">
        <v>7</v>
      </c>
      <c r="AC193">
        <v>7</v>
      </c>
      <c r="AD193">
        <v>0</v>
      </c>
      <c r="AE193">
        <v>3</v>
      </c>
      <c r="AF193" s="5">
        <v>0.15</v>
      </c>
      <c r="AG193" s="5">
        <v>0.09</v>
      </c>
      <c r="AH193" s="6">
        <v>4.0000000000000008E-2</v>
      </c>
      <c r="AI193">
        <v>455.8</v>
      </c>
      <c r="AJ193">
        <v>4275</v>
      </c>
    </row>
    <row r="194" spans="1:36" x14ac:dyDescent="0.35">
      <c r="A194">
        <v>35</v>
      </c>
      <c r="B194" t="s">
        <v>25</v>
      </c>
      <c r="C194" t="s">
        <v>26</v>
      </c>
      <c r="D194">
        <v>556</v>
      </c>
      <c r="E194" t="s">
        <v>34</v>
      </c>
      <c r="F194">
        <v>23</v>
      </c>
      <c r="G194">
        <v>2</v>
      </c>
      <c r="H194" t="s">
        <v>28</v>
      </c>
      <c r="I194">
        <v>2</v>
      </c>
      <c r="J194" t="s">
        <v>35</v>
      </c>
      <c r="K194">
        <v>50</v>
      </c>
      <c r="L194">
        <v>2</v>
      </c>
      <c r="M194">
        <v>2</v>
      </c>
      <c r="N194" t="s">
        <v>42</v>
      </c>
      <c r="O194">
        <v>3</v>
      </c>
      <c r="P194" t="s">
        <v>37</v>
      </c>
      <c r="Q194" s="4">
        <v>5916</v>
      </c>
      <c r="R194">
        <v>15497</v>
      </c>
      <c r="S194">
        <v>3</v>
      </c>
      <c r="T194" t="s">
        <v>25</v>
      </c>
      <c r="U194">
        <v>13</v>
      </c>
      <c r="V194">
        <v>3</v>
      </c>
      <c r="W194">
        <v>1</v>
      </c>
      <c r="X194">
        <v>0</v>
      </c>
      <c r="Y194">
        <v>8</v>
      </c>
      <c r="Z194">
        <v>1</v>
      </c>
      <c r="AA194">
        <v>3</v>
      </c>
      <c r="AB194">
        <v>1</v>
      </c>
      <c r="AC194">
        <v>0</v>
      </c>
      <c r="AD194">
        <v>0</v>
      </c>
      <c r="AE194">
        <v>1</v>
      </c>
      <c r="AF194" s="5">
        <v>0.13</v>
      </c>
      <c r="AG194" s="5">
        <v>0.11</v>
      </c>
      <c r="AH194" s="6">
        <v>-9.999999999999995E-3</v>
      </c>
      <c r="AI194">
        <v>1183.2</v>
      </c>
      <c r="AJ194">
        <v>4481</v>
      </c>
    </row>
    <row r="195" spans="1:36" x14ac:dyDescent="0.35">
      <c r="A195">
        <v>43</v>
      </c>
      <c r="B195" t="s">
        <v>32</v>
      </c>
      <c r="C195" t="s">
        <v>44</v>
      </c>
      <c r="D195">
        <v>1344</v>
      </c>
      <c r="E195" t="s">
        <v>34</v>
      </c>
      <c r="F195">
        <v>7</v>
      </c>
      <c r="G195">
        <v>3</v>
      </c>
      <c r="H195" t="s">
        <v>40</v>
      </c>
      <c r="I195">
        <v>4</v>
      </c>
      <c r="J195" t="s">
        <v>35</v>
      </c>
      <c r="K195">
        <v>37</v>
      </c>
      <c r="L195">
        <v>4</v>
      </c>
      <c r="M195">
        <v>1</v>
      </c>
      <c r="N195" t="s">
        <v>36</v>
      </c>
      <c r="O195">
        <v>4</v>
      </c>
      <c r="P195" t="s">
        <v>41</v>
      </c>
      <c r="Q195" s="4">
        <v>2089</v>
      </c>
      <c r="R195">
        <v>5228</v>
      </c>
      <c r="S195">
        <v>4</v>
      </c>
      <c r="T195" t="s">
        <v>32</v>
      </c>
      <c r="U195">
        <v>14</v>
      </c>
      <c r="V195">
        <v>3</v>
      </c>
      <c r="W195">
        <v>4</v>
      </c>
      <c r="X195">
        <v>3</v>
      </c>
      <c r="Y195">
        <v>7</v>
      </c>
      <c r="Z195">
        <v>3</v>
      </c>
      <c r="AA195">
        <v>4</v>
      </c>
      <c r="AB195">
        <v>5</v>
      </c>
      <c r="AC195">
        <v>4</v>
      </c>
      <c r="AD195">
        <v>2</v>
      </c>
      <c r="AE195">
        <v>2</v>
      </c>
      <c r="AF195" s="5">
        <v>0.15</v>
      </c>
      <c r="AG195" s="5">
        <v>0.11</v>
      </c>
      <c r="AH195" s="6">
        <v>1.999999999999999E-2</v>
      </c>
      <c r="AI195">
        <v>417.8</v>
      </c>
      <c r="AJ195">
        <v>692</v>
      </c>
    </row>
    <row r="196" spans="1:36" x14ac:dyDescent="0.35">
      <c r="A196">
        <v>45</v>
      </c>
      <c r="B196" t="s">
        <v>32</v>
      </c>
      <c r="C196" t="s">
        <v>44</v>
      </c>
      <c r="D196">
        <v>1195</v>
      </c>
      <c r="E196" t="s">
        <v>34</v>
      </c>
      <c r="F196">
        <v>2</v>
      </c>
      <c r="G196">
        <v>2</v>
      </c>
      <c r="H196" t="s">
        <v>40</v>
      </c>
      <c r="I196">
        <v>1</v>
      </c>
      <c r="J196" t="s">
        <v>35</v>
      </c>
      <c r="K196">
        <v>65</v>
      </c>
      <c r="L196">
        <v>2</v>
      </c>
      <c r="M196">
        <v>4</v>
      </c>
      <c r="N196" t="s">
        <v>62</v>
      </c>
      <c r="O196">
        <v>4</v>
      </c>
      <c r="P196" t="s">
        <v>37</v>
      </c>
      <c r="Q196" s="4">
        <v>16792</v>
      </c>
      <c r="R196">
        <v>20462</v>
      </c>
      <c r="S196">
        <v>9</v>
      </c>
      <c r="T196" t="s">
        <v>32</v>
      </c>
      <c r="U196">
        <v>23</v>
      </c>
      <c r="V196">
        <v>4</v>
      </c>
      <c r="W196">
        <v>4</v>
      </c>
      <c r="X196">
        <v>1</v>
      </c>
      <c r="Y196">
        <v>22</v>
      </c>
      <c r="Z196">
        <v>1</v>
      </c>
      <c r="AA196">
        <v>3</v>
      </c>
      <c r="AB196">
        <v>20</v>
      </c>
      <c r="AC196">
        <v>8</v>
      </c>
      <c r="AD196">
        <v>11</v>
      </c>
      <c r="AE196">
        <v>8</v>
      </c>
      <c r="AF196" s="5">
        <v>0.14000000000000001</v>
      </c>
      <c r="AG196" s="5">
        <v>7.0000000000000007E-2</v>
      </c>
      <c r="AH196" s="6">
        <v>3.9999999999999994E-2</v>
      </c>
      <c r="AI196">
        <v>3358.4</v>
      </c>
      <c r="AJ196">
        <v>2621</v>
      </c>
    </row>
    <row r="197" spans="1:36" x14ac:dyDescent="0.35">
      <c r="A197">
        <v>37</v>
      </c>
      <c r="B197" t="s">
        <v>32</v>
      </c>
      <c r="C197" t="s">
        <v>26</v>
      </c>
      <c r="D197">
        <v>290</v>
      </c>
      <c r="E197" t="s">
        <v>34</v>
      </c>
      <c r="F197">
        <v>21</v>
      </c>
      <c r="G197">
        <v>3</v>
      </c>
      <c r="H197" t="s">
        <v>28</v>
      </c>
      <c r="I197">
        <v>2</v>
      </c>
      <c r="J197" t="s">
        <v>35</v>
      </c>
      <c r="K197">
        <v>65</v>
      </c>
      <c r="L197">
        <v>4</v>
      </c>
      <c r="M197">
        <v>1</v>
      </c>
      <c r="N197" t="s">
        <v>36</v>
      </c>
      <c r="O197">
        <v>1</v>
      </c>
      <c r="P197" t="s">
        <v>37</v>
      </c>
      <c r="Q197" s="4">
        <v>3564</v>
      </c>
      <c r="R197">
        <v>22977</v>
      </c>
      <c r="S197">
        <v>1</v>
      </c>
      <c r="T197" t="s">
        <v>25</v>
      </c>
      <c r="U197">
        <v>12</v>
      </c>
      <c r="V197">
        <v>3</v>
      </c>
      <c r="W197">
        <v>1</v>
      </c>
      <c r="X197">
        <v>1</v>
      </c>
      <c r="Y197">
        <v>8</v>
      </c>
      <c r="Z197">
        <v>3</v>
      </c>
      <c r="AA197">
        <v>2</v>
      </c>
      <c r="AB197">
        <v>8</v>
      </c>
      <c r="AC197">
        <v>7</v>
      </c>
      <c r="AD197">
        <v>1</v>
      </c>
      <c r="AE197">
        <v>7</v>
      </c>
      <c r="AF197" s="5">
        <v>0.12</v>
      </c>
      <c r="AG197" s="5">
        <v>0.08</v>
      </c>
      <c r="AH197" s="6">
        <v>7.0000000000000007E-2</v>
      </c>
      <c r="AI197">
        <v>712.80000000000007</v>
      </c>
      <c r="AJ197">
        <v>1966</v>
      </c>
    </row>
    <row r="198" spans="1:36" x14ac:dyDescent="0.35">
      <c r="A198">
        <v>35</v>
      </c>
      <c r="B198" t="s">
        <v>32</v>
      </c>
      <c r="C198" t="s">
        <v>33</v>
      </c>
      <c r="D198">
        <v>138</v>
      </c>
      <c r="E198" t="s">
        <v>34</v>
      </c>
      <c r="F198">
        <v>2</v>
      </c>
      <c r="G198">
        <v>3</v>
      </c>
      <c r="H198" t="s">
        <v>40</v>
      </c>
      <c r="I198">
        <v>2</v>
      </c>
      <c r="J198" t="s">
        <v>29</v>
      </c>
      <c r="K198">
        <v>37</v>
      </c>
      <c r="L198">
        <v>3</v>
      </c>
      <c r="M198">
        <v>2</v>
      </c>
      <c r="N198" t="s">
        <v>39</v>
      </c>
      <c r="O198">
        <v>2</v>
      </c>
      <c r="P198" t="s">
        <v>31</v>
      </c>
      <c r="Q198" s="4">
        <v>4425</v>
      </c>
      <c r="R198">
        <v>15986</v>
      </c>
      <c r="S198">
        <v>5</v>
      </c>
      <c r="T198" t="s">
        <v>32</v>
      </c>
      <c r="U198">
        <v>11</v>
      </c>
      <c r="V198">
        <v>3</v>
      </c>
      <c r="W198">
        <v>4</v>
      </c>
      <c r="X198">
        <v>0</v>
      </c>
      <c r="Y198">
        <v>10</v>
      </c>
      <c r="Z198">
        <v>5</v>
      </c>
      <c r="AA198">
        <v>3</v>
      </c>
      <c r="AB198">
        <v>6</v>
      </c>
      <c r="AC198">
        <v>2</v>
      </c>
      <c r="AD198">
        <v>1</v>
      </c>
      <c r="AE198">
        <v>2</v>
      </c>
      <c r="AF198" s="5">
        <v>0.09</v>
      </c>
      <c r="AG198" s="5">
        <v>0.11</v>
      </c>
      <c r="AH198" s="6">
        <v>9.999999999999995E-3</v>
      </c>
      <c r="AI198">
        <v>885</v>
      </c>
      <c r="AJ198">
        <v>2374</v>
      </c>
    </row>
    <row r="199" spans="1:36" x14ac:dyDescent="0.35">
      <c r="A199">
        <v>42</v>
      </c>
      <c r="B199" t="s">
        <v>32</v>
      </c>
      <c r="C199" t="s">
        <v>44</v>
      </c>
      <c r="D199">
        <v>926</v>
      </c>
      <c r="E199" t="s">
        <v>34</v>
      </c>
      <c r="F199">
        <v>21</v>
      </c>
      <c r="G199">
        <v>2</v>
      </c>
      <c r="H199" t="s">
        <v>40</v>
      </c>
      <c r="I199">
        <v>3</v>
      </c>
      <c r="J199" t="s">
        <v>29</v>
      </c>
      <c r="K199">
        <v>36</v>
      </c>
      <c r="L199">
        <v>3</v>
      </c>
      <c r="M199">
        <v>2</v>
      </c>
      <c r="N199" t="s">
        <v>42</v>
      </c>
      <c r="O199">
        <v>3</v>
      </c>
      <c r="P199" t="s">
        <v>41</v>
      </c>
      <c r="Q199" s="4">
        <v>5265</v>
      </c>
      <c r="R199">
        <v>16439</v>
      </c>
      <c r="S199">
        <v>2</v>
      </c>
      <c r="T199" t="s">
        <v>32</v>
      </c>
      <c r="U199">
        <v>16</v>
      </c>
      <c r="V199">
        <v>3</v>
      </c>
      <c r="W199">
        <v>2</v>
      </c>
      <c r="X199">
        <v>1</v>
      </c>
      <c r="Y199">
        <v>11</v>
      </c>
      <c r="Z199">
        <v>5</v>
      </c>
      <c r="AA199">
        <v>3</v>
      </c>
      <c r="AB199">
        <v>5</v>
      </c>
      <c r="AC199">
        <v>3</v>
      </c>
      <c r="AD199">
        <v>0</v>
      </c>
      <c r="AE199">
        <v>2</v>
      </c>
      <c r="AF199" s="5">
        <v>0.13</v>
      </c>
      <c r="AG199" s="5">
        <v>0.1</v>
      </c>
      <c r="AH199" s="6">
        <v>4.9999999999999989E-2</v>
      </c>
      <c r="AI199">
        <v>1053</v>
      </c>
      <c r="AJ199">
        <v>3130</v>
      </c>
    </row>
    <row r="200" spans="1:36" x14ac:dyDescent="0.35">
      <c r="A200">
        <v>38</v>
      </c>
      <c r="B200" t="s">
        <v>32</v>
      </c>
      <c r="C200" t="s">
        <v>26</v>
      </c>
      <c r="D200">
        <v>1261</v>
      </c>
      <c r="E200" t="s">
        <v>34</v>
      </c>
      <c r="F200">
        <v>2</v>
      </c>
      <c r="G200">
        <v>4</v>
      </c>
      <c r="H200" t="s">
        <v>28</v>
      </c>
      <c r="I200">
        <v>4</v>
      </c>
      <c r="J200" t="s">
        <v>35</v>
      </c>
      <c r="K200">
        <v>88</v>
      </c>
      <c r="L200">
        <v>3</v>
      </c>
      <c r="M200">
        <v>2</v>
      </c>
      <c r="N200" t="s">
        <v>42</v>
      </c>
      <c r="O200">
        <v>3</v>
      </c>
      <c r="P200" t="s">
        <v>37</v>
      </c>
      <c r="Q200" s="4">
        <v>6553</v>
      </c>
      <c r="R200">
        <v>7259</v>
      </c>
      <c r="S200">
        <v>9</v>
      </c>
      <c r="T200" t="s">
        <v>32</v>
      </c>
      <c r="U200">
        <v>14</v>
      </c>
      <c r="V200">
        <v>3</v>
      </c>
      <c r="W200">
        <v>2</v>
      </c>
      <c r="X200">
        <v>0</v>
      </c>
      <c r="Y200">
        <v>14</v>
      </c>
      <c r="Z200">
        <v>3</v>
      </c>
      <c r="AA200">
        <v>3</v>
      </c>
      <c r="AB200">
        <v>1</v>
      </c>
      <c r="AC200">
        <v>0</v>
      </c>
      <c r="AD200">
        <v>0</v>
      </c>
      <c r="AE200">
        <v>0</v>
      </c>
      <c r="AF200" s="5">
        <v>0.12</v>
      </c>
      <c r="AG200" s="5">
        <v>7.0000000000000007E-2</v>
      </c>
      <c r="AH200" s="6">
        <v>2.0000000000000004E-2</v>
      </c>
      <c r="AI200">
        <v>1310.6000000000001</v>
      </c>
      <c r="AJ200">
        <v>3085</v>
      </c>
    </row>
    <row r="201" spans="1:36" x14ac:dyDescent="0.35">
      <c r="A201">
        <v>38</v>
      </c>
      <c r="B201" t="s">
        <v>32</v>
      </c>
      <c r="C201" t="s">
        <v>26</v>
      </c>
      <c r="D201">
        <v>1084</v>
      </c>
      <c r="E201" t="s">
        <v>34</v>
      </c>
      <c r="F201">
        <v>29</v>
      </c>
      <c r="G201">
        <v>3</v>
      </c>
      <c r="H201" t="s">
        <v>49</v>
      </c>
      <c r="I201">
        <v>4</v>
      </c>
      <c r="J201" t="s">
        <v>35</v>
      </c>
      <c r="K201">
        <v>54</v>
      </c>
      <c r="L201">
        <v>3</v>
      </c>
      <c r="M201">
        <v>2</v>
      </c>
      <c r="N201" t="s">
        <v>42</v>
      </c>
      <c r="O201">
        <v>4</v>
      </c>
      <c r="P201" t="s">
        <v>37</v>
      </c>
      <c r="Q201" s="4">
        <v>6261</v>
      </c>
      <c r="R201">
        <v>4185</v>
      </c>
      <c r="S201">
        <v>3</v>
      </c>
      <c r="T201" t="s">
        <v>32</v>
      </c>
      <c r="U201">
        <v>18</v>
      </c>
      <c r="V201">
        <v>3</v>
      </c>
      <c r="W201">
        <v>1</v>
      </c>
      <c r="X201">
        <v>1</v>
      </c>
      <c r="Y201">
        <v>9</v>
      </c>
      <c r="Z201">
        <v>3</v>
      </c>
      <c r="AA201">
        <v>1</v>
      </c>
      <c r="AB201">
        <v>7</v>
      </c>
      <c r="AC201">
        <v>7</v>
      </c>
      <c r="AD201">
        <v>1</v>
      </c>
      <c r="AE201">
        <v>7</v>
      </c>
      <c r="AF201" s="5">
        <v>0.12</v>
      </c>
      <c r="AG201" s="5">
        <v>7.0000000000000007E-2</v>
      </c>
      <c r="AH201" s="6">
        <v>0.05</v>
      </c>
      <c r="AI201">
        <v>1252.2</v>
      </c>
      <c r="AJ201">
        <v>3801</v>
      </c>
    </row>
    <row r="202" spans="1:36" x14ac:dyDescent="0.35">
      <c r="A202">
        <v>27</v>
      </c>
      <c r="B202" t="s">
        <v>32</v>
      </c>
      <c r="C202" t="s">
        <v>33</v>
      </c>
      <c r="D202">
        <v>472</v>
      </c>
      <c r="E202" t="s">
        <v>34</v>
      </c>
      <c r="F202">
        <v>1</v>
      </c>
      <c r="G202">
        <v>1</v>
      </c>
      <c r="H202" t="s">
        <v>49</v>
      </c>
      <c r="I202">
        <v>3</v>
      </c>
      <c r="J202" t="s">
        <v>35</v>
      </c>
      <c r="K202">
        <v>60</v>
      </c>
      <c r="L202">
        <v>2</v>
      </c>
      <c r="M202">
        <v>2</v>
      </c>
      <c r="N202" t="s">
        <v>42</v>
      </c>
      <c r="O202">
        <v>1</v>
      </c>
      <c r="P202" t="s">
        <v>37</v>
      </c>
      <c r="Q202" s="4">
        <v>4298</v>
      </c>
      <c r="R202">
        <v>9679</v>
      </c>
      <c r="S202">
        <v>5</v>
      </c>
      <c r="T202" t="s">
        <v>32</v>
      </c>
      <c r="U202">
        <v>19</v>
      </c>
      <c r="V202">
        <v>3</v>
      </c>
      <c r="W202">
        <v>3</v>
      </c>
      <c r="X202">
        <v>1</v>
      </c>
      <c r="Y202">
        <v>6</v>
      </c>
      <c r="Z202">
        <v>1</v>
      </c>
      <c r="AA202">
        <v>3</v>
      </c>
      <c r="AB202">
        <v>2</v>
      </c>
      <c r="AC202">
        <v>2</v>
      </c>
      <c r="AD202">
        <v>2</v>
      </c>
      <c r="AE202">
        <v>0</v>
      </c>
      <c r="AF202" s="5">
        <v>0.11</v>
      </c>
      <c r="AG202" s="5">
        <v>0.08</v>
      </c>
      <c r="AH202" s="6">
        <v>9.999999999999995E-3</v>
      </c>
      <c r="AI202">
        <v>859.6</v>
      </c>
      <c r="AJ202">
        <v>809</v>
      </c>
    </row>
    <row r="203" spans="1:36" x14ac:dyDescent="0.35">
      <c r="A203">
        <v>49</v>
      </c>
      <c r="B203" t="s">
        <v>32</v>
      </c>
      <c r="C203" t="s">
        <v>44</v>
      </c>
      <c r="D203">
        <v>1002</v>
      </c>
      <c r="E203" t="s">
        <v>34</v>
      </c>
      <c r="F203">
        <v>18</v>
      </c>
      <c r="G203">
        <v>4</v>
      </c>
      <c r="H203" t="s">
        <v>28</v>
      </c>
      <c r="I203">
        <v>4</v>
      </c>
      <c r="J203" t="s">
        <v>35</v>
      </c>
      <c r="K203">
        <v>92</v>
      </c>
      <c r="L203">
        <v>3</v>
      </c>
      <c r="M203">
        <v>2</v>
      </c>
      <c r="N203" t="s">
        <v>42</v>
      </c>
      <c r="O203">
        <v>4</v>
      </c>
      <c r="P203" t="s">
        <v>41</v>
      </c>
      <c r="Q203" s="4">
        <v>6804</v>
      </c>
      <c r="R203">
        <v>23793</v>
      </c>
      <c r="S203">
        <v>1</v>
      </c>
      <c r="T203" t="s">
        <v>25</v>
      </c>
      <c r="U203">
        <v>15</v>
      </c>
      <c r="V203">
        <v>3</v>
      </c>
      <c r="W203">
        <v>1</v>
      </c>
      <c r="X203">
        <v>2</v>
      </c>
      <c r="Y203">
        <v>7</v>
      </c>
      <c r="Z203">
        <v>0</v>
      </c>
      <c r="AA203">
        <v>3</v>
      </c>
      <c r="AB203">
        <v>7</v>
      </c>
      <c r="AC203">
        <v>7</v>
      </c>
      <c r="AD203">
        <v>1</v>
      </c>
      <c r="AE203">
        <v>7</v>
      </c>
      <c r="AF203" s="5">
        <v>0.13</v>
      </c>
      <c r="AG203" s="5">
        <v>0.1</v>
      </c>
      <c r="AH203" s="6">
        <v>0</v>
      </c>
      <c r="AI203">
        <v>1360.8000000000002</v>
      </c>
      <c r="AJ203">
        <v>4993</v>
      </c>
    </row>
    <row r="204" spans="1:36" x14ac:dyDescent="0.35">
      <c r="A204">
        <v>34</v>
      </c>
      <c r="B204" t="s">
        <v>32</v>
      </c>
      <c r="C204" t="s">
        <v>33</v>
      </c>
      <c r="D204">
        <v>878</v>
      </c>
      <c r="E204" t="s">
        <v>34</v>
      </c>
      <c r="F204">
        <v>10</v>
      </c>
      <c r="G204">
        <v>4</v>
      </c>
      <c r="H204" t="s">
        <v>40</v>
      </c>
      <c r="I204">
        <v>4</v>
      </c>
      <c r="J204" t="s">
        <v>35</v>
      </c>
      <c r="K204">
        <v>43</v>
      </c>
      <c r="L204">
        <v>3</v>
      </c>
      <c r="M204">
        <v>1</v>
      </c>
      <c r="N204" t="s">
        <v>36</v>
      </c>
      <c r="O204">
        <v>3</v>
      </c>
      <c r="P204" t="s">
        <v>41</v>
      </c>
      <c r="Q204" s="4">
        <v>3815</v>
      </c>
      <c r="R204">
        <v>5972</v>
      </c>
      <c r="S204">
        <v>1</v>
      </c>
      <c r="T204" t="s">
        <v>25</v>
      </c>
      <c r="U204">
        <v>17</v>
      </c>
      <c r="V204">
        <v>3</v>
      </c>
      <c r="W204">
        <v>4</v>
      </c>
      <c r="X204">
        <v>1</v>
      </c>
      <c r="Y204">
        <v>5</v>
      </c>
      <c r="Z204">
        <v>4</v>
      </c>
      <c r="AA204">
        <v>4</v>
      </c>
      <c r="AB204">
        <v>5</v>
      </c>
      <c r="AC204">
        <v>3</v>
      </c>
      <c r="AD204">
        <v>2</v>
      </c>
      <c r="AE204">
        <v>0</v>
      </c>
      <c r="AF204" s="5">
        <v>0.13</v>
      </c>
      <c r="AG204" s="5">
        <v>0.09</v>
      </c>
      <c r="AH204" s="6">
        <v>0.03</v>
      </c>
      <c r="AI204">
        <v>763</v>
      </c>
      <c r="AJ204">
        <v>2371</v>
      </c>
    </row>
    <row r="205" spans="1:36" x14ac:dyDescent="0.35">
      <c r="A205">
        <v>40</v>
      </c>
      <c r="B205" t="s">
        <v>32</v>
      </c>
      <c r="C205" t="s">
        <v>26</v>
      </c>
      <c r="D205">
        <v>905</v>
      </c>
      <c r="E205" t="s">
        <v>34</v>
      </c>
      <c r="F205">
        <v>19</v>
      </c>
      <c r="G205">
        <v>2</v>
      </c>
      <c r="H205" t="s">
        <v>40</v>
      </c>
      <c r="I205">
        <v>3</v>
      </c>
      <c r="J205" t="s">
        <v>35</v>
      </c>
      <c r="K205">
        <v>99</v>
      </c>
      <c r="L205">
        <v>3</v>
      </c>
      <c r="M205">
        <v>2</v>
      </c>
      <c r="N205" t="s">
        <v>39</v>
      </c>
      <c r="O205">
        <v>4</v>
      </c>
      <c r="P205" t="s">
        <v>37</v>
      </c>
      <c r="Q205" s="4">
        <v>2741</v>
      </c>
      <c r="R205">
        <v>16523</v>
      </c>
      <c r="S205">
        <v>8</v>
      </c>
      <c r="T205" t="s">
        <v>25</v>
      </c>
      <c r="U205">
        <v>15</v>
      </c>
      <c r="V205">
        <v>3</v>
      </c>
      <c r="W205">
        <v>3</v>
      </c>
      <c r="X205">
        <v>1</v>
      </c>
      <c r="Y205">
        <v>15</v>
      </c>
      <c r="Z205">
        <v>2</v>
      </c>
      <c r="AA205">
        <v>4</v>
      </c>
      <c r="AB205">
        <v>7</v>
      </c>
      <c r="AC205">
        <v>2</v>
      </c>
      <c r="AD205">
        <v>3</v>
      </c>
      <c r="AE205">
        <v>7</v>
      </c>
      <c r="AF205" s="5">
        <v>0.09</v>
      </c>
      <c r="AG205" s="5">
        <v>0.08</v>
      </c>
      <c r="AH205" s="6">
        <v>9.999999999999995E-3</v>
      </c>
      <c r="AI205">
        <v>548.20000000000005</v>
      </c>
      <c r="AJ205">
        <v>4479</v>
      </c>
    </row>
    <row r="206" spans="1:36" x14ac:dyDescent="0.35">
      <c r="A206">
        <v>38</v>
      </c>
      <c r="B206" t="s">
        <v>25</v>
      </c>
      <c r="C206" t="s">
        <v>26</v>
      </c>
      <c r="D206">
        <v>1180</v>
      </c>
      <c r="E206" t="s">
        <v>34</v>
      </c>
      <c r="F206">
        <v>29</v>
      </c>
      <c r="G206">
        <v>1</v>
      </c>
      <c r="H206" t="s">
        <v>40</v>
      </c>
      <c r="I206">
        <v>2</v>
      </c>
      <c r="J206" t="s">
        <v>35</v>
      </c>
      <c r="K206">
        <v>70</v>
      </c>
      <c r="L206">
        <v>3</v>
      </c>
      <c r="M206">
        <v>2</v>
      </c>
      <c r="N206" t="s">
        <v>43</v>
      </c>
      <c r="O206">
        <v>1</v>
      </c>
      <c r="P206" t="s">
        <v>37</v>
      </c>
      <c r="Q206" s="4">
        <v>6673</v>
      </c>
      <c r="R206">
        <v>11354</v>
      </c>
      <c r="S206">
        <v>7</v>
      </c>
      <c r="T206" t="s">
        <v>25</v>
      </c>
      <c r="U206">
        <v>19</v>
      </c>
      <c r="V206">
        <v>3</v>
      </c>
      <c r="W206">
        <v>2</v>
      </c>
      <c r="X206">
        <v>0</v>
      </c>
      <c r="Y206">
        <v>17</v>
      </c>
      <c r="Z206">
        <v>2</v>
      </c>
      <c r="AA206">
        <v>3</v>
      </c>
      <c r="AB206">
        <v>1</v>
      </c>
      <c r="AC206">
        <v>0</v>
      </c>
      <c r="AD206">
        <v>0</v>
      </c>
      <c r="AE206">
        <v>0</v>
      </c>
      <c r="AF206" s="5">
        <v>0.14000000000000001</v>
      </c>
      <c r="AG206" s="5">
        <v>7.0000000000000007E-2</v>
      </c>
      <c r="AH206" s="6">
        <v>-9.999999999999995E-3</v>
      </c>
      <c r="AI206">
        <v>1334.6000000000001</v>
      </c>
      <c r="AJ206">
        <v>673</v>
      </c>
    </row>
    <row r="207" spans="1:36" x14ac:dyDescent="0.35">
      <c r="A207">
        <v>29</v>
      </c>
      <c r="B207" t="s">
        <v>25</v>
      </c>
      <c r="C207" t="s">
        <v>26</v>
      </c>
      <c r="D207">
        <v>121</v>
      </c>
      <c r="E207" t="s">
        <v>27</v>
      </c>
      <c r="F207">
        <v>27</v>
      </c>
      <c r="G207">
        <v>3</v>
      </c>
      <c r="H207" t="s">
        <v>48</v>
      </c>
      <c r="I207">
        <v>2</v>
      </c>
      <c r="J207" t="s">
        <v>29</v>
      </c>
      <c r="K207">
        <v>35</v>
      </c>
      <c r="L207">
        <v>3</v>
      </c>
      <c r="M207">
        <v>3</v>
      </c>
      <c r="N207" t="s">
        <v>27</v>
      </c>
      <c r="O207">
        <v>4</v>
      </c>
      <c r="P207" t="s">
        <v>37</v>
      </c>
      <c r="Q207" s="4">
        <v>7639</v>
      </c>
      <c r="R207">
        <v>24525</v>
      </c>
      <c r="S207">
        <v>1</v>
      </c>
      <c r="T207" t="s">
        <v>32</v>
      </c>
      <c r="U207">
        <v>22</v>
      </c>
      <c r="V207">
        <v>4</v>
      </c>
      <c r="W207">
        <v>4</v>
      </c>
      <c r="X207">
        <v>3</v>
      </c>
      <c r="Y207">
        <v>10</v>
      </c>
      <c r="Z207">
        <v>3</v>
      </c>
      <c r="AA207">
        <v>2</v>
      </c>
      <c r="AB207">
        <v>10</v>
      </c>
      <c r="AC207">
        <v>4</v>
      </c>
      <c r="AD207">
        <v>1</v>
      </c>
      <c r="AE207">
        <v>9</v>
      </c>
      <c r="AF207" s="5">
        <v>0.12</v>
      </c>
      <c r="AG207" s="5">
        <v>0.11</v>
      </c>
      <c r="AH207" s="6">
        <v>-9.999999999999995E-3</v>
      </c>
      <c r="AI207">
        <v>1527.8000000000002</v>
      </c>
      <c r="AJ207">
        <v>4620</v>
      </c>
    </row>
    <row r="208" spans="1:36" x14ac:dyDescent="0.35">
      <c r="A208">
        <v>22</v>
      </c>
      <c r="B208" t="s">
        <v>32</v>
      </c>
      <c r="C208" t="s">
        <v>26</v>
      </c>
      <c r="D208">
        <v>1136</v>
      </c>
      <c r="E208" t="s">
        <v>34</v>
      </c>
      <c r="F208">
        <v>5</v>
      </c>
      <c r="G208">
        <v>3</v>
      </c>
      <c r="H208" t="s">
        <v>28</v>
      </c>
      <c r="I208">
        <v>4</v>
      </c>
      <c r="J208" t="s">
        <v>35</v>
      </c>
      <c r="K208">
        <v>60</v>
      </c>
      <c r="L208">
        <v>4</v>
      </c>
      <c r="M208">
        <v>1</v>
      </c>
      <c r="N208" t="s">
        <v>36</v>
      </c>
      <c r="O208">
        <v>2</v>
      </c>
      <c r="P208" t="s">
        <v>41</v>
      </c>
      <c r="Q208" s="4">
        <v>2328</v>
      </c>
      <c r="R208">
        <v>12392</v>
      </c>
      <c r="S208">
        <v>1</v>
      </c>
      <c r="T208" t="s">
        <v>25</v>
      </c>
      <c r="U208">
        <v>16</v>
      </c>
      <c r="V208">
        <v>3</v>
      </c>
      <c r="W208">
        <v>1</v>
      </c>
      <c r="X208">
        <v>1</v>
      </c>
      <c r="Y208">
        <v>4</v>
      </c>
      <c r="Z208">
        <v>2</v>
      </c>
      <c r="AA208">
        <v>2</v>
      </c>
      <c r="AB208">
        <v>4</v>
      </c>
      <c r="AC208">
        <v>2</v>
      </c>
      <c r="AD208">
        <v>2</v>
      </c>
      <c r="AE208">
        <v>2</v>
      </c>
      <c r="AF208" s="5">
        <v>0.09</v>
      </c>
      <c r="AG208" s="5">
        <v>0.09</v>
      </c>
      <c r="AH208" s="6">
        <v>7.0000000000000007E-2</v>
      </c>
      <c r="AI208">
        <v>465.6</v>
      </c>
      <c r="AJ208">
        <v>4045</v>
      </c>
    </row>
    <row r="209" spans="1:36" x14ac:dyDescent="0.35">
      <c r="A209">
        <v>36</v>
      </c>
      <c r="B209" t="s">
        <v>32</v>
      </c>
      <c r="C209" t="s">
        <v>33</v>
      </c>
      <c r="D209">
        <v>635</v>
      </c>
      <c r="E209" t="s">
        <v>34</v>
      </c>
      <c r="F209">
        <v>18</v>
      </c>
      <c r="G209">
        <v>1</v>
      </c>
      <c r="H209" t="s">
        <v>40</v>
      </c>
      <c r="I209">
        <v>2</v>
      </c>
      <c r="J209" t="s">
        <v>29</v>
      </c>
      <c r="K209">
        <v>73</v>
      </c>
      <c r="L209">
        <v>3</v>
      </c>
      <c r="M209">
        <v>1</v>
      </c>
      <c r="N209" t="s">
        <v>39</v>
      </c>
      <c r="O209">
        <v>4</v>
      </c>
      <c r="P209" t="s">
        <v>31</v>
      </c>
      <c r="Q209" s="4">
        <v>2153</v>
      </c>
      <c r="R209">
        <v>7703</v>
      </c>
      <c r="S209">
        <v>1</v>
      </c>
      <c r="T209" t="s">
        <v>32</v>
      </c>
      <c r="U209">
        <v>13</v>
      </c>
      <c r="V209">
        <v>3</v>
      </c>
      <c r="W209">
        <v>1</v>
      </c>
      <c r="X209">
        <v>0</v>
      </c>
      <c r="Y209">
        <v>8</v>
      </c>
      <c r="Z209">
        <v>2</v>
      </c>
      <c r="AA209">
        <v>3</v>
      </c>
      <c r="AB209">
        <v>8</v>
      </c>
      <c r="AC209">
        <v>1</v>
      </c>
      <c r="AD209">
        <v>1</v>
      </c>
      <c r="AE209">
        <v>7</v>
      </c>
      <c r="AF209" s="5">
        <v>0.1</v>
      </c>
      <c r="AG209" s="5">
        <v>0.11</v>
      </c>
      <c r="AH209" s="6">
        <v>9.999999999999995E-3</v>
      </c>
      <c r="AI209">
        <v>430.6</v>
      </c>
      <c r="AJ209">
        <v>3603</v>
      </c>
    </row>
    <row r="210" spans="1:36" x14ac:dyDescent="0.35">
      <c r="A210">
        <v>40</v>
      </c>
      <c r="B210" t="s">
        <v>32</v>
      </c>
      <c r="C210" t="s">
        <v>44</v>
      </c>
      <c r="D210">
        <v>1151</v>
      </c>
      <c r="E210" t="s">
        <v>34</v>
      </c>
      <c r="F210">
        <v>9</v>
      </c>
      <c r="G210">
        <v>5</v>
      </c>
      <c r="H210" t="s">
        <v>28</v>
      </c>
      <c r="I210">
        <v>4</v>
      </c>
      <c r="J210" t="s">
        <v>35</v>
      </c>
      <c r="K210">
        <v>63</v>
      </c>
      <c r="L210">
        <v>2</v>
      </c>
      <c r="M210">
        <v>2</v>
      </c>
      <c r="N210" t="s">
        <v>43</v>
      </c>
      <c r="O210">
        <v>4</v>
      </c>
      <c r="P210" t="s">
        <v>37</v>
      </c>
      <c r="Q210" s="4">
        <v>4876</v>
      </c>
      <c r="R210">
        <v>14242</v>
      </c>
      <c r="S210">
        <v>9</v>
      </c>
      <c r="T210" t="s">
        <v>32</v>
      </c>
      <c r="U210">
        <v>14</v>
      </c>
      <c r="V210">
        <v>3</v>
      </c>
      <c r="W210">
        <v>4</v>
      </c>
      <c r="X210">
        <v>1</v>
      </c>
      <c r="Y210">
        <v>5</v>
      </c>
      <c r="Z210">
        <v>5</v>
      </c>
      <c r="AA210">
        <v>1</v>
      </c>
      <c r="AB210">
        <v>3</v>
      </c>
      <c r="AC210">
        <v>2</v>
      </c>
      <c r="AD210">
        <v>0</v>
      </c>
      <c r="AE210">
        <v>2</v>
      </c>
      <c r="AF210" s="5">
        <v>0.13</v>
      </c>
      <c r="AG210" s="5">
        <v>0.09</v>
      </c>
      <c r="AH210" s="6">
        <v>6.9999999999999993E-2</v>
      </c>
      <c r="AI210">
        <v>975.2</v>
      </c>
      <c r="AJ210">
        <v>1998</v>
      </c>
    </row>
    <row r="211" spans="1:36" x14ac:dyDescent="0.35">
      <c r="A211">
        <v>46</v>
      </c>
      <c r="B211" t="s">
        <v>32</v>
      </c>
      <c r="C211" t="s">
        <v>26</v>
      </c>
      <c r="D211">
        <v>644</v>
      </c>
      <c r="E211" t="s">
        <v>34</v>
      </c>
      <c r="F211">
        <v>1</v>
      </c>
      <c r="G211">
        <v>4</v>
      </c>
      <c r="H211" t="s">
        <v>40</v>
      </c>
      <c r="I211">
        <v>4</v>
      </c>
      <c r="J211" t="s">
        <v>35</v>
      </c>
      <c r="K211">
        <v>97</v>
      </c>
      <c r="L211">
        <v>3</v>
      </c>
      <c r="M211">
        <v>3</v>
      </c>
      <c r="N211" t="s">
        <v>43</v>
      </c>
      <c r="O211">
        <v>1</v>
      </c>
      <c r="P211" t="s">
        <v>41</v>
      </c>
      <c r="Q211" s="4">
        <v>9396</v>
      </c>
      <c r="R211">
        <v>12368</v>
      </c>
      <c r="S211">
        <v>7</v>
      </c>
      <c r="T211" t="s">
        <v>32</v>
      </c>
      <c r="U211">
        <v>16</v>
      </c>
      <c r="V211">
        <v>3</v>
      </c>
      <c r="W211">
        <v>3</v>
      </c>
      <c r="X211">
        <v>1</v>
      </c>
      <c r="Y211">
        <v>17</v>
      </c>
      <c r="Z211">
        <v>3</v>
      </c>
      <c r="AA211">
        <v>3</v>
      </c>
      <c r="AB211">
        <v>4</v>
      </c>
      <c r="AC211">
        <v>2</v>
      </c>
      <c r="AD211">
        <v>0</v>
      </c>
      <c r="AE211">
        <v>3</v>
      </c>
      <c r="AF211" s="5">
        <v>0.09</v>
      </c>
      <c r="AG211" s="5">
        <v>7.0000000000000007E-2</v>
      </c>
      <c r="AH211" s="6">
        <v>7.9999999999999988E-2</v>
      </c>
      <c r="AI211">
        <v>1879.2</v>
      </c>
      <c r="AJ211">
        <v>4997</v>
      </c>
    </row>
    <row r="212" spans="1:36" x14ac:dyDescent="0.35">
      <c r="A212">
        <v>32</v>
      </c>
      <c r="B212" t="s">
        <v>25</v>
      </c>
      <c r="C212" t="s">
        <v>26</v>
      </c>
      <c r="D212">
        <v>1045</v>
      </c>
      <c r="E212" t="s">
        <v>27</v>
      </c>
      <c r="F212">
        <v>4</v>
      </c>
      <c r="G212">
        <v>4</v>
      </c>
      <c r="H212" t="s">
        <v>40</v>
      </c>
      <c r="I212">
        <v>4</v>
      </c>
      <c r="J212" t="s">
        <v>35</v>
      </c>
      <c r="K212">
        <v>32</v>
      </c>
      <c r="L212">
        <v>1</v>
      </c>
      <c r="M212">
        <v>3</v>
      </c>
      <c r="N212" t="s">
        <v>27</v>
      </c>
      <c r="O212">
        <v>4</v>
      </c>
      <c r="P212" t="s">
        <v>37</v>
      </c>
      <c r="Q212" s="4">
        <v>10400</v>
      </c>
      <c r="R212">
        <v>25812</v>
      </c>
      <c r="S212">
        <v>1</v>
      </c>
      <c r="T212" t="s">
        <v>32</v>
      </c>
      <c r="U212">
        <v>11</v>
      </c>
      <c r="V212">
        <v>3</v>
      </c>
      <c r="W212">
        <v>3</v>
      </c>
      <c r="X212">
        <v>0</v>
      </c>
      <c r="Y212">
        <v>14</v>
      </c>
      <c r="Z212">
        <v>2</v>
      </c>
      <c r="AA212">
        <v>2</v>
      </c>
      <c r="AB212">
        <v>14</v>
      </c>
      <c r="AC212">
        <v>8</v>
      </c>
      <c r="AD212">
        <v>9</v>
      </c>
      <c r="AE212">
        <v>8</v>
      </c>
      <c r="AF212" s="5">
        <v>0.08</v>
      </c>
      <c r="AG212" s="5">
        <v>0.08</v>
      </c>
      <c r="AH212" s="6">
        <v>3.9999999999999994E-2</v>
      </c>
      <c r="AI212">
        <v>2080</v>
      </c>
      <c r="AJ212">
        <v>3431</v>
      </c>
    </row>
    <row r="213" spans="1:36" x14ac:dyDescent="0.35">
      <c r="A213">
        <v>30</v>
      </c>
      <c r="B213" t="s">
        <v>32</v>
      </c>
      <c r="C213" t="s">
        <v>44</v>
      </c>
      <c r="D213">
        <v>829</v>
      </c>
      <c r="E213" t="s">
        <v>34</v>
      </c>
      <c r="F213">
        <v>1</v>
      </c>
      <c r="G213">
        <v>1</v>
      </c>
      <c r="H213" t="s">
        <v>28</v>
      </c>
      <c r="I213">
        <v>3</v>
      </c>
      <c r="J213" t="s">
        <v>35</v>
      </c>
      <c r="K213">
        <v>88</v>
      </c>
      <c r="L213">
        <v>2</v>
      </c>
      <c r="M213">
        <v>3</v>
      </c>
      <c r="N213" t="s">
        <v>42</v>
      </c>
      <c r="O213">
        <v>3</v>
      </c>
      <c r="P213" t="s">
        <v>31</v>
      </c>
      <c r="Q213" s="4">
        <v>8474</v>
      </c>
      <c r="R213">
        <v>20925</v>
      </c>
      <c r="S213">
        <v>1</v>
      </c>
      <c r="T213" t="s">
        <v>32</v>
      </c>
      <c r="U213">
        <v>22</v>
      </c>
      <c r="V213">
        <v>4</v>
      </c>
      <c r="W213">
        <v>3</v>
      </c>
      <c r="X213">
        <v>0</v>
      </c>
      <c r="Y213">
        <v>12</v>
      </c>
      <c r="Z213">
        <v>2</v>
      </c>
      <c r="AA213">
        <v>3</v>
      </c>
      <c r="AB213">
        <v>11</v>
      </c>
      <c r="AC213">
        <v>8</v>
      </c>
      <c r="AD213">
        <v>5</v>
      </c>
      <c r="AE213">
        <v>8</v>
      </c>
      <c r="AF213" s="5">
        <v>0.13</v>
      </c>
      <c r="AG213" s="5">
        <v>0.11</v>
      </c>
      <c r="AH213" s="6">
        <v>0.03</v>
      </c>
      <c r="AI213">
        <v>1694.8000000000002</v>
      </c>
      <c r="AJ213">
        <v>4819</v>
      </c>
    </row>
    <row r="214" spans="1:36" x14ac:dyDescent="0.35">
      <c r="A214">
        <v>27</v>
      </c>
      <c r="B214" t="s">
        <v>32</v>
      </c>
      <c r="C214" t="s">
        <v>33</v>
      </c>
      <c r="D214">
        <v>1242</v>
      </c>
      <c r="E214" t="s">
        <v>27</v>
      </c>
      <c r="F214">
        <v>20</v>
      </c>
      <c r="G214">
        <v>3</v>
      </c>
      <c r="H214" t="s">
        <v>28</v>
      </c>
      <c r="I214">
        <v>4</v>
      </c>
      <c r="J214" t="s">
        <v>29</v>
      </c>
      <c r="K214">
        <v>90</v>
      </c>
      <c r="L214">
        <v>3</v>
      </c>
      <c r="M214">
        <v>2</v>
      </c>
      <c r="N214" t="s">
        <v>27</v>
      </c>
      <c r="O214">
        <v>3</v>
      </c>
      <c r="P214" t="s">
        <v>31</v>
      </c>
      <c r="Q214" s="4">
        <v>9981</v>
      </c>
      <c r="R214">
        <v>12916</v>
      </c>
      <c r="S214">
        <v>1</v>
      </c>
      <c r="T214" t="s">
        <v>32</v>
      </c>
      <c r="U214">
        <v>14</v>
      </c>
      <c r="V214">
        <v>3</v>
      </c>
      <c r="W214">
        <v>4</v>
      </c>
      <c r="X214">
        <v>0</v>
      </c>
      <c r="Y214">
        <v>7</v>
      </c>
      <c r="Z214">
        <v>2</v>
      </c>
      <c r="AA214">
        <v>3</v>
      </c>
      <c r="AB214">
        <v>7</v>
      </c>
      <c r="AC214">
        <v>7</v>
      </c>
      <c r="AD214">
        <v>0</v>
      </c>
      <c r="AE214">
        <v>7</v>
      </c>
      <c r="AF214" s="5">
        <v>0.08</v>
      </c>
      <c r="AG214" s="5">
        <v>7.0000000000000007E-2</v>
      </c>
      <c r="AH214" s="6">
        <v>4.0000000000000008E-2</v>
      </c>
      <c r="AI214">
        <v>1996.2</v>
      </c>
      <c r="AJ214">
        <v>3470</v>
      </c>
    </row>
    <row r="215" spans="1:36" x14ac:dyDescent="0.35">
      <c r="A215">
        <v>51</v>
      </c>
      <c r="B215" t="s">
        <v>32</v>
      </c>
      <c r="C215" t="s">
        <v>26</v>
      </c>
      <c r="D215">
        <v>1469</v>
      </c>
      <c r="E215" t="s">
        <v>34</v>
      </c>
      <c r="F215">
        <v>8</v>
      </c>
      <c r="G215">
        <v>4</v>
      </c>
      <c r="H215" t="s">
        <v>28</v>
      </c>
      <c r="I215">
        <v>2</v>
      </c>
      <c r="J215" t="s">
        <v>35</v>
      </c>
      <c r="K215">
        <v>81</v>
      </c>
      <c r="L215">
        <v>2</v>
      </c>
      <c r="M215">
        <v>3</v>
      </c>
      <c r="N215" t="s">
        <v>63</v>
      </c>
      <c r="O215">
        <v>2</v>
      </c>
      <c r="P215" t="s">
        <v>37</v>
      </c>
      <c r="Q215" s="4">
        <v>12490</v>
      </c>
      <c r="R215">
        <v>15736</v>
      </c>
      <c r="S215">
        <v>5</v>
      </c>
      <c r="T215" t="s">
        <v>32</v>
      </c>
      <c r="U215">
        <v>16</v>
      </c>
      <c r="V215">
        <v>3</v>
      </c>
      <c r="W215">
        <v>4</v>
      </c>
      <c r="X215">
        <v>2</v>
      </c>
      <c r="Y215">
        <v>16</v>
      </c>
      <c r="Z215">
        <v>5</v>
      </c>
      <c r="AA215">
        <v>1</v>
      </c>
      <c r="AB215">
        <v>10</v>
      </c>
      <c r="AC215">
        <v>9</v>
      </c>
      <c r="AD215">
        <v>4</v>
      </c>
      <c r="AE215">
        <v>7</v>
      </c>
      <c r="AF215" s="5">
        <v>0.12</v>
      </c>
      <c r="AG215" s="5">
        <v>0.11</v>
      </c>
      <c r="AH215" s="6">
        <v>4.0000000000000008E-2</v>
      </c>
      <c r="AI215">
        <v>2498</v>
      </c>
      <c r="AJ215">
        <v>4420</v>
      </c>
    </row>
    <row r="216" spans="1:36" x14ac:dyDescent="0.35">
      <c r="A216">
        <v>30</v>
      </c>
      <c r="B216" t="s">
        <v>25</v>
      </c>
      <c r="C216" t="s">
        <v>26</v>
      </c>
      <c r="D216">
        <v>1005</v>
      </c>
      <c r="E216" t="s">
        <v>34</v>
      </c>
      <c r="F216">
        <v>3</v>
      </c>
      <c r="G216">
        <v>3</v>
      </c>
      <c r="H216" t="s">
        <v>49</v>
      </c>
      <c r="I216">
        <v>4</v>
      </c>
      <c r="J216" t="s">
        <v>29</v>
      </c>
      <c r="K216">
        <v>88</v>
      </c>
      <c r="L216">
        <v>3</v>
      </c>
      <c r="M216">
        <v>1</v>
      </c>
      <c r="N216" t="s">
        <v>36</v>
      </c>
      <c r="O216">
        <v>1</v>
      </c>
      <c r="P216" t="s">
        <v>31</v>
      </c>
      <c r="Q216" s="4">
        <v>2657</v>
      </c>
      <c r="R216">
        <v>8556</v>
      </c>
      <c r="S216">
        <v>5</v>
      </c>
      <c r="T216" t="s">
        <v>25</v>
      </c>
      <c r="U216">
        <v>11</v>
      </c>
      <c r="V216">
        <v>3</v>
      </c>
      <c r="W216">
        <v>3</v>
      </c>
      <c r="X216">
        <v>0</v>
      </c>
      <c r="Y216">
        <v>8</v>
      </c>
      <c r="Z216">
        <v>5</v>
      </c>
      <c r="AA216">
        <v>3</v>
      </c>
      <c r="AB216">
        <v>5</v>
      </c>
      <c r="AC216">
        <v>2</v>
      </c>
      <c r="AD216">
        <v>0</v>
      </c>
      <c r="AE216">
        <v>4</v>
      </c>
      <c r="AF216" s="5">
        <v>0.13</v>
      </c>
      <c r="AG216" s="5">
        <v>0.1</v>
      </c>
      <c r="AH216" s="6">
        <v>7.0000000000000007E-2</v>
      </c>
      <c r="AI216">
        <v>531.4</v>
      </c>
      <c r="AJ216">
        <v>1619</v>
      </c>
    </row>
    <row r="217" spans="1:36" x14ac:dyDescent="0.35">
      <c r="A217">
        <v>41</v>
      </c>
      <c r="B217" t="s">
        <v>32</v>
      </c>
      <c r="C217" t="s">
        <v>26</v>
      </c>
      <c r="D217">
        <v>896</v>
      </c>
      <c r="E217" t="s">
        <v>27</v>
      </c>
      <c r="F217">
        <v>6</v>
      </c>
      <c r="G217">
        <v>3</v>
      </c>
      <c r="H217" t="s">
        <v>28</v>
      </c>
      <c r="I217">
        <v>4</v>
      </c>
      <c r="J217" t="s">
        <v>29</v>
      </c>
      <c r="K217">
        <v>75</v>
      </c>
      <c r="L217">
        <v>3</v>
      </c>
      <c r="M217">
        <v>3</v>
      </c>
      <c r="N217" t="s">
        <v>62</v>
      </c>
      <c r="O217">
        <v>4</v>
      </c>
      <c r="P217" t="s">
        <v>31</v>
      </c>
      <c r="Q217" s="4">
        <v>13591</v>
      </c>
      <c r="R217">
        <v>14674</v>
      </c>
      <c r="S217">
        <v>3</v>
      </c>
      <c r="T217" t="s">
        <v>25</v>
      </c>
      <c r="U217">
        <v>18</v>
      </c>
      <c r="V217">
        <v>3</v>
      </c>
      <c r="W217">
        <v>3</v>
      </c>
      <c r="X217">
        <v>0</v>
      </c>
      <c r="Y217">
        <v>16</v>
      </c>
      <c r="Z217">
        <v>3</v>
      </c>
      <c r="AA217">
        <v>3</v>
      </c>
      <c r="AB217">
        <v>1</v>
      </c>
      <c r="AC217">
        <v>0</v>
      </c>
      <c r="AD217">
        <v>0</v>
      </c>
      <c r="AE217">
        <v>0</v>
      </c>
      <c r="AF217" s="5">
        <v>0.08</v>
      </c>
      <c r="AG217" s="5">
        <v>7.0000000000000007E-2</v>
      </c>
      <c r="AH217" s="6">
        <v>4.0000000000000008E-2</v>
      </c>
      <c r="AI217">
        <v>2718.2000000000003</v>
      </c>
      <c r="AJ217">
        <v>768</v>
      </c>
    </row>
    <row r="218" spans="1:36" x14ac:dyDescent="0.35">
      <c r="A218">
        <v>30</v>
      </c>
      <c r="B218" t="s">
        <v>25</v>
      </c>
      <c r="C218" t="s">
        <v>33</v>
      </c>
      <c r="D218">
        <v>334</v>
      </c>
      <c r="E218" t="s">
        <v>27</v>
      </c>
      <c r="F218">
        <v>26</v>
      </c>
      <c r="G218">
        <v>4</v>
      </c>
      <c r="H218" t="s">
        <v>48</v>
      </c>
      <c r="I218">
        <v>3</v>
      </c>
      <c r="J218" t="s">
        <v>29</v>
      </c>
      <c r="K218">
        <v>52</v>
      </c>
      <c r="L218">
        <v>2</v>
      </c>
      <c r="M218">
        <v>2</v>
      </c>
      <c r="N218" t="s">
        <v>27</v>
      </c>
      <c r="O218">
        <v>1</v>
      </c>
      <c r="P218" t="s">
        <v>31</v>
      </c>
      <c r="Q218" s="4">
        <v>6696</v>
      </c>
      <c r="R218">
        <v>22967</v>
      </c>
      <c r="S218">
        <v>5</v>
      </c>
      <c r="T218" t="s">
        <v>32</v>
      </c>
      <c r="U218">
        <v>15</v>
      </c>
      <c r="V218">
        <v>3</v>
      </c>
      <c r="W218">
        <v>3</v>
      </c>
      <c r="X218">
        <v>0</v>
      </c>
      <c r="Y218">
        <v>9</v>
      </c>
      <c r="Z218">
        <v>5</v>
      </c>
      <c r="AA218">
        <v>2</v>
      </c>
      <c r="AB218">
        <v>6</v>
      </c>
      <c r="AC218">
        <v>3</v>
      </c>
      <c r="AD218">
        <v>0</v>
      </c>
      <c r="AE218">
        <v>1</v>
      </c>
      <c r="AF218" s="5">
        <v>0.13</v>
      </c>
      <c r="AG218" s="5">
        <v>0.08</v>
      </c>
      <c r="AH218" s="6">
        <v>6.9999999999999993E-2</v>
      </c>
      <c r="AI218">
        <v>1339.2</v>
      </c>
      <c r="AJ218">
        <v>4618</v>
      </c>
    </row>
    <row r="219" spans="1:36" x14ac:dyDescent="0.35">
      <c r="A219">
        <v>29</v>
      </c>
      <c r="B219" t="s">
        <v>25</v>
      </c>
      <c r="C219" t="s">
        <v>26</v>
      </c>
      <c r="D219">
        <v>992</v>
      </c>
      <c r="E219" t="s">
        <v>34</v>
      </c>
      <c r="F219">
        <v>1</v>
      </c>
      <c r="G219">
        <v>3</v>
      </c>
      <c r="H219" t="s">
        <v>49</v>
      </c>
      <c r="I219">
        <v>3</v>
      </c>
      <c r="J219" t="s">
        <v>35</v>
      </c>
      <c r="K219">
        <v>85</v>
      </c>
      <c r="L219">
        <v>3</v>
      </c>
      <c r="M219">
        <v>1</v>
      </c>
      <c r="N219" t="s">
        <v>36</v>
      </c>
      <c r="O219">
        <v>3</v>
      </c>
      <c r="P219" t="s">
        <v>31</v>
      </c>
      <c r="Q219" s="4">
        <v>2058</v>
      </c>
      <c r="R219">
        <v>19757</v>
      </c>
      <c r="S219">
        <v>0</v>
      </c>
      <c r="T219" t="s">
        <v>32</v>
      </c>
      <c r="U219">
        <v>14</v>
      </c>
      <c r="V219">
        <v>3</v>
      </c>
      <c r="W219">
        <v>4</v>
      </c>
      <c r="X219">
        <v>0</v>
      </c>
      <c r="Y219">
        <v>7</v>
      </c>
      <c r="Z219">
        <v>1</v>
      </c>
      <c r="AA219">
        <v>2</v>
      </c>
      <c r="AB219">
        <v>6</v>
      </c>
      <c r="AC219">
        <v>2</v>
      </c>
      <c r="AD219">
        <v>1</v>
      </c>
      <c r="AE219">
        <v>5</v>
      </c>
      <c r="AF219" s="5">
        <v>0.11</v>
      </c>
      <c r="AG219" s="5">
        <v>7.0000000000000007E-2</v>
      </c>
      <c r="AH219" s="6">
        <v>4.0000000000000008E-2</v>
      </c>
      <c r="AI219">
        <v>411.6</v>
      </c>
      <c r="AJ219">
        <v>3787</v>
      </c>
    </row>
    <row r="220" spans="1:36" x14ac:dyDescent="0.35">
      <c r="A220">
        <v>45</v>
      </c>
      <c r="B220" t="s">
        <v>32</v>
      </c>
      <c r="C220" t="s">
        <v>44</v>
      </c>
      <c r="D220">
        <v>1052</v>
      </c>
      <c r="E220" t="s">
        <v>27</v>
      </c>
      <c r="F220">
        <v>6</v>
      </c>
      <c r="G220">
        <v>3</v>
      </c>
      <c r="H220" t="s">
        <v>40</v>
      </c>
      <c r="I220">
        <v>4</v>
      </c>
      <c r="J220" t="s">
        <v>29</v>
      </c>
      <c r="K220">
        <v>57</v>
      </c>
      <c r="L220">
        <v>2</v>
      </c>
      <c r="M220">
        <v>3</v>
      </c>
      <c r="N220" t="s">
        <v>27</v>
      </c>
      <c r="O220">
        <v>4</v>
      </c>
      <c r="P220" t="s">
        <v>31</v>
      </c>
      <c r="Q220" s="4">
        <v>8865</v>
      </c>
      <c r="R220">
        <v>16840</v>
      </c>
      <c r="S220">
        <v>6</v>
      </c>
      <c r="T220" t="s">
        <v>32</v>
      </c>
      <c r="U220">
        <v>12</v>
      </c>
      <c r="V220">
        <v>3</v>
      </c>
      <c r="W220">
        <v>4</v>
      </c>
      <c r="X220">
        <v>0</v>
      </c>
      <c r="Y220">
        <v>23</v>
      </c>
      <c r="Z220">
        <v>2</v>
      </c>
      <c r="AA220">
        <v>3</v>
      </c>
      <c r="AB220">
        <v>19</v>
      </c>
      <c r="AC220">
        <v>7</v>
      </c>
      <c r="AD220">
        <v>12</v>
      </c>
      <c r="AE220">
        <v>8</v>
      </c>
      <c r="AF220" s="5">
        <v>0.08</v>
      </c>
      <c r="AG220" s="5">
        <v>0.08</v>
      </c>
      <c r="AH220" s="6">
        <v>0.03</v>
      </c>
      <c r="AI220">
        <v>1773</v>
      </c>
      <c r="AJ220">
        <v>2878</v>
      </c>
    </row>
    <row r="221" spans="1:36" x14ac:dyDescent="0.35">
      <c r="A221">
        <v>54</v>
      </c>
      <c r="B221" t="s">
        <v>32</v>
      </c>
      <c r="C221" t="s">
        <v>26</v>
      </c>
      <c r="D221">
        <v>1147</v>
      </c>
      <c r="E221" t="s">
        <v>27</v>
      </c>
      <c r="F221">
        <v>3</v>
      </c>
      <c r="G221">
        <v>3</v>
      </c>
      <c r="H221" t="s">
        <v>48</v>
      </c>
      <c r="I221">
        <v>4</v>
      </c>
      <c r="J221" t="s">
        <v>29</v>
      </c>
      <c r="K221">
        <v>52</v>
      </c>
      <c r="L221">
        <v>3</v>
      </c>
      <c r="M221">
        <v>2</v>
      </c>
      <c r="N221" t="s">
        <v>27</v>
      </c>
      <c r="O221">
        <v>1</v>
      </c>
      <c r="P221" t="s">
        <v>37</v>
      </c>
      <c r="Q221" s="4">
        <v>5940</v>
      </c>
      <c r="R221">
        <v>17011</v>
      </c>
      <c r="S221">
        <v>2</v>
      </c>
      <c r="T221" t="s">
        <v>32</v>
      </c>
      <c r="U221">
        <v>14</v>
      </c>
      <c r="V221">
        <v>3</v>
      </c>
      <c r="W221">
        <v>4</v>
      </c>
      <c r="X221">
        <v>1</v>
      </c>
      <c r="Y221">
        <v>16</v>
      </c>
      <c r="Z221">
        <v>4</v>
      </c>
      <c r="AA221">
        <v>3</v>
      </c>
      <c r="AB221">
        <v>6</v>
      </c>
      <c r="AC221">
        <v>2</v>
      </c>
      <c r="AD221">
        <v>0</v>
      </c>
      <c r="AE221">
        <v>5</v>
      </c>
      <c r="AF221" s="5">
        <v>0.12</v>
      </c>
      <c r="AG221" s="5">
        <v>7.0000000000000007E-2</v>
      </c>
      <c r="AH221" s="6">
        <v>1.0000000000000009E-2</v>
      </c>
      <c r="AI221">
        <v>1188</v>
      </c>
      <c r="AJ221">
        <v>3581</v>
      </c>
    </row>
    <row r="222" spans="1:36" x14ac:dyDescent="0.35">
      <c r="A222">
        <v>36</v>
      </c>
      <c r="B222" t="s">
        <v>32</v>
      </c>
      <c r="C222" t="s">
        <v>26</v>
      </c>
      <c r="D222">
        <v>1396</v>
      </c>
      <c r="E222" t="s">
        <v>34</v>
      </c>
      <c r="F222">
        <v>5</v>
      </c>
      <c r="G222">
        <v>2</v>
      </c>
      <c r="H222" t="s">
        <v>28</v>
      </c>
      <c r="I222">
        <v>4</v>
      </c>
      <c r="J222" t="s">
        <v>35</v>
      </c>
      <c r="K222">
        <v>62</v>
      </c>
      <c r="L222">
        <v>3</v>
      </c>
      <c r="M222">
        <v>2</v>
      </c>
      <c r="N222" t="s">
        <v>39</v>
      </c>
      <c r="O222">
        <v>2</v>
      </c>
      <c r="P222" t="s">
        <v>31</v>
      </c>
      <c r="Q222" s="4">
        <v>5914</v>
      </c>
      <c r="R222">
        <v>9945</v>
      </c>
      <c r="S222">
        <v>8</v>
      </c>
      <c r="T222" t="s">
        <v>32</v>
      </c>
      <c r="U222">
        <v>16</v>
      </c>
      <c r="V222">
        <v>3</v>
      </c>
      <c r="W222">
        <v>4</v>
      </c>
      <c r="X222">
        <v>0</v>
      </c>
      <c r="Y222">
        <v>16</v>
      </c>
      <c r="Z222">
        <v>3</v>
      </c>
      <c r="AA222">
        <v>4</v>
      </c>
      <c r="AB222">
        <v>13</v>
      </c>
      <c r="AC222">
        <v>11</v>
      </c>
      <c r="AD222">
        <v>3</v>
      </c>
      <c r="AE222">
        <v>7</v>
      </c>
      <c r="AF222" s="5">
        <v>0.13</v>
      </c>
      <c r="AG222" s="5">
        <v>0.1</v>
      </c>
      <c r="AH222" s="6">
        <v>0.05</v>
      </c>
      <c r="AI222">
        <v>1182.8</v>
      </c>
      <c r="AJ222">
        <v>3856</v>
      </c>
    </row>
    <row r="223" spans="1:36" x14ac:dyDescent="0.35">
      <c r="A223">
        <v>33</v>
      </c>
      <c r="B223" t="s">
        <v>32</v>
      </c>
      <c r="C223" t="s">
        <v>26</v>
      </c>
      <c r="D223">
        <v>147</v>
      </c>
      <c r="E223" t="s">
        <v>34</v>
      </c>
      <c r="F223">
        <v>4</v>
      </c>
      <c r="G223">
        <v>4</v>
      </c>
      <c r="H223" t="s">
        <v>40</v>
      </c>
      <c r="I223">
        <v>3</v>
      </c>
      <c r="J223" t="s">
        <v>29</v>
      </c>
      <c r="K223">
        <v>47</v>
      </c>
      <c r="L223">
        <v>2</v>
      </c>
      <c r="M223">
        <v>1</v>
      </c>
      <c r="N223" t="s">
        <v>36</v>
      </c>
      <c r="O223">
        <v>2</v>
      </c>
      <c r="P223" t="s">
        <v>37</v>
      </c>
      <c r="Q223" s="4">
        <v>2622</v>
      </c>
      <c r="R223">
        <v>13248</v>
      </c>
      <c r="S223">
        <v>6</v>
      </c>
      <c r="T223" t="s">
        <v>32</v>
      </c>
      <c r="U223">
        <v>21</v>
      </c>
      <c r="V223">
        <v>4</v>
      </c>
      <c r="W223">
        <v>4</v>
      </c>
      <c r="X223">
        <v>0</v>
      </c>
      <c r="Y223">
        <v>7</v>
      </c>
      <c r="Z223">
        <v>3</v>
      </c>
      <c r="AA223">
        <v>3</v>
      </c>
      <c r="AB223">
        <v>3</v>
      </c>
      <c r="AC223">
        <v>2</v>
      </c>
      <c r="AD223">
        <v>1</v>
      </c>
      <c r="AE223">
        <v>1</v>
      </c>
      <c r="AF223" s="5">
        <v>0.1</v>
      </c>
      <c r="AG223" s="5">
        <v>7.0000000000000007E-2</v>
      </c>
      <c r="AH223" s="6">
        <v>-9.999999999999995E-3</v>
      </c>
      <c r="AI223">
        <v>524.4</v>
      </c>
      <c r="AJ223">
        <v>2203</v>
      </c>
    </row>
    <row r="224" spans="1:36" x14ac:dyDescent="0.35">
      <c r="A224">
        <v>37</v>
      </c>
      <c r="B224" t="s">
        <v>32</v>
      </c>
      <c r="C224" t="s">
        <v>33</v>
      </c>
      <c r="D224">
        <v>663</v>
      </c>
      <c r="E224" t="s">
        <v>34</v>
      </c>
      <c r="F224">
        <v>11</v>
      </c>
      <c r="G224">
        <v>3</v>
      </c>
      <c r="H224" t="s">
        <v>38</v>
      </c>
      <c r="I224">
        <v>2</v>
      </c>
      <c r="J224" t="s">
        <v>35</v>
      </c>
      <c r="K224">
        <v>47</v>
      </c>
      <c r="L224">
        <v>3</v>
      </c>
      <c r="M224">
        <v>3</v>
      </c>
      <c r="N224" t="s">
        <v>63</v>
      </c>
      <c r="O224">
        <v>4</v>
      </c>
      <c r="P224" t="s">
        <v>41</v>
      </c>
      <c r="Q224" s="4">
        <v>12185</v>
      </c>
      <c r="R224">
        <v>10056</v>
      </c>
      <c r="S224">
        <v>1</v>
      </c>
      <c r="T224" t="s">
        <v>25</v>
      </c>
      <c r="U224">
        <v>14</v>
      </c>
      <c r="V224">
        <v>3</v>
      </c>
      <c r="W224">
        <v>3</v>
      </c>
      <c r="X224">
        <v>3</v>
      </c>
      <c r="Y224">
        <v>10</v>
      </c>
      <c r="Z224">
        <v>1</v>
      </c>
      <c r="AA224">
        <v>3</v>
      </c>
      <c r="AB224">
        <v>10</v>
      </c>
      <c r="AC224">
        <v>8</v>
      </c>
      <c r="AD224">
        <v>0</v>
      </c>
      <c r="AE224">
        <v>7</v>
      </c>
      <c r="AF224" s="5">
        <v>0.12</v>
      </c>
      <c r="AG224" s="5">
        <v>0.11</v>
      </c>
      <c r="AH224" s="6">
        <v>3.0000000000000013E-2</v>
      </c>
      <c r="AI224">
        <v>2437</v>
      </c>
      <c r="AJ224">
        <v>1298</v>
      </c>
    </row>
    <row r="225" spans="1:36" x14ac:dyDescent="0.35">
      <c r="A225">
        <v>38</v>
      </c>
      <c r="B225" t="s">
        <v>32</v>
      </c>
      <c r="C225" t="s">
        <v>26</v>
      </c>
      <c r="D225">
        <v>119</v>
      </c>
      <c r="E225" t="s">
        <v>27</v>
      </c>
      <c r="F225">
        <v>3</v>
      </c>
      <c r="G225">
        <v>3</v>
      </c>
      <c r="H225" t="s">
        <v>28</v>
      </c>
      <c r="I225">
        <v>1</v>
      </c>
      <c r="J225" t="s">
        <v>35</v>
      </c>
      <c r="K225">
        <v>76</v>
      </c>
      <c r="L225">
        <v>3</v>
      </c>
      <c r="M225">
        <v>3</v>
      </c>
      <c r="N225" t="s">
        <v>27</v>
      </c>
      <c r="O225">
        <v>3</v>
      </c>
      <c r="P225" t="s">
        <v>41</v>
      </c>
      <c r="Q225" s="4">
        <v>10609</v>
      </c>
      <c r="R225">
        <v>9647</v>
      </c>
      <c r="S225">
        <v>0</v>
      </c>
      <c r="T225" t="s">
        <v>32</v>
      </c>
      <c r="U225">
        <v>12</v>
      </c>
      <c r="V225">
        <v>3</v>
      </c>
      <c r="W225">
        <v>3</v>
      </c>
      <c r="X225">
        <v>2</v>
      </c>
      <c r="Y225">
        <v>17</v>
      </c>
      <c r="Z225">
        <v>6</v>
      </c>
      <c r="AA225">
        <v>2</v>
      </c>
      <c r="AB225">
        <v>16</v>
      </c>
      <c r="AC225">
        <v>10</v>
      </c>
      <c r="AD225">
        <v>5</v>
      </c>
      <c r="AE225">
        <v>13</v>
      </c>
      <c r="AF225" s="5">
        <v>0.15</v>
      </c>
      <c r="AG225" s="5">
        <v>0.08</v>
      </c>
      <c r="AH225" s="6">
        <v>2.0000000000000004E-2</v>
      </c>
      <c r="AI225">
        <v>2121.8000000000002</v>
      </c>
      <c r="AJ225">
        <v>2807</v>
      </c>
    </row>
    <row r="226" spans="1:36" x14ac:dyDescent="0.35">
      <c r="A226">
        <v>31</v>
      </c>
      <c r="B226" t="s">
        <v>32</v>
      </c>
      <c r="C226" t="s">
        <v>44</v>
      </c>
      <c r="D226">
        <v>979</v>
      </c>
      <c r="E226" t="s">
        <v>34</v>
      </c>
      <c r="F226">
        <v>1</v>
      </c>
      <c r="G226">
        <v>4</v>
      </c>
      <c r="H226" t="s">
        <v>40</v>
      </c>
      <c r="I226">
        <v>3</v>
      </c>
      <c r="J226" t="s">
        <v>35</v>
      </c>
      <c r="K226">
        <v>90</v>
      </c>
      <c r="L226">
        <v>1</v>
      </c>
      <c r="M226">
        <v>2</v>
      </c>
      <c r="N226" t="s">
        <v>42</v>
      </c>
      <c r="O226">
        <v>3</v>
      </c>
      <c r="P226" t="s">
        <v>37</v>
      </c>
      <c r="Q226" s="4">
        <v>4345</v>
      </c>
      <c r="R226">
        <v>4381</v>
      </c>
      <c r="S226">
        <v>0</v>
      </c>
      <c r="T226" t="s">
        <v>32</v>
      </c>
      <c r="U226">
        <v>12</v>
      </c>
      <c r="V226">
        <v>3</v>
      </c>
      <c r="W226">
        <v>4</v>
      </c>
      <c r="X226">
        <v>1</v>
      </c>
      <c r="Y226">
        <v>6</v>
      </c>
      <c r="Z226">
        <v>2</v>
      </c>
      <c r="AA226">
        <v>3</v>
      </c>
      <c r="AB226">
        <v>5</v>
      </c>
      <c r="AC226">
        <v>4</v>
      </c>
      <c r="AD226">
        <v>1</v>
      </c>
      <c r="AE226">
        <v>4</v>
      </c>
      <c r="AF226" s="5">
        <v>0.1</v>
      </c>
      <c r="AG226" s="5">
        <v>0.1</v>
      </c>
      <c r="AH226" s="6">
        <v>2.0000000000000004E-2</v>
      </c>
      <c r="AI226">
        <v>869</v>
      </c>
      <c r="AJ226">
        <v>3781</v>
      </c>
    </row>
    <row r="227" spans="1:36" x14ac:dyDescent="0.35">
      <c r="A227">
        <v>59</v>
      </c>
      <c r="B227" t="s">
        <v>32</v>
      </c>
      <c r="C227" t="s">
        <v>26</v>
      </c>
      <c r="D227">
        <v>142</v>
      </c>
      <c r="E227" t="s">
        <v>34</v>
      </c>
      <c r="F227">
        <v>3</v>
      </c>
      <c r="G227">
        <v>3</v>
      </c>
      <c r="H227" t="s">
        <v>28</v>
      </c>
      <c r="I227">
        <v>3</v>
      </c>
      <c r="J227" t="s">
        <v>35</v>
      </c>
      <c r="K227">
        <v>70</v>
      </c>
      <c r="L227">
        <v>2</v>
      </c>
      <c r="M227">
        <v>1</v>
      </c>
      <c r="N227" t="s">
        <v>36</v>
      </c>
      <c r="O227">
        <v>4</v>
      </c>
      <c r="P227" t="s">
        <v>37</v>
      </c>
      <c r="Q227" s="4">
        <v>2177</v>
      </c>
      <c r="R227">
        <v>8456</v>
      </c>
      <c r="S227">
        <v>3</v>
      </c>
      <c r="T227" t="s">
        <v>32</v>
      </c>
      <c r="U227">
        <v>17</v>
      </c>
      <c r="V227">
        <v>3</v>
      </c>
      <c r="W227">
        <v>1</v>
      </c>
      <c r="X227">
        <v>1</v>
      </c>
      <c r="Y227">
        <v>7</v>
      </c>
      <c r="Z227">
        <v>6</v>
      </c>
      <c r="AA227">
        <v>3</v>
      </c>
      <c r="AB227">
        <v>1</v>
      </c>
      <c r="AC227">
        <v>0</v>
      </c>
      <c r="AD227">
        <v>0</v>
      </c>
      <c r="AE227">
        <v>0</v>
      </c>
      <c r="AF227" s="5">
        <v>0.08</v>
      </c>
      <c r="AG227" s="5">
        <v>0.11</v>
      </c>
      <c r="AH227" s="6">
        <v>9.999999999999995E-3</v>
      </c>
      <c r="AI227">
        <v>435.40000000000003</v>
      </c>
      <c r="AJ227">
        <v>1704</v>
      </c>
    </row>
    <row r="228" spans="1:36" x14ac:dyDescent="0.35">
      <c r="A228">
        <v>37</v>
      </c>
      <c r="B228" t="s">
        <v>32</v>
      </c>
      <c r="C228" t="s">
        <v>33</v>
      </c>
      <c r="D228">
        <v>319</v>
      </c>
      <c r="E228" t="s">
        <v>27</v>
      </c>
      <c r="F228">
        <v>4</v>
      </c>
      <c r="G228">
        <v>4</v>
      </c>
      <c r="H228" t="s">
        <v>48</v>
      </c>
      <c r="I228">
        <v>1</v>
      </c>
      <c r="J228" t="s">
        <v>35</v>
      </c>
      <c r="K228">
        <v>41</v>
      </c>
      <c r="L228">
        <v>3</v>
      </c>
      <c r="M228">
        <v>1</v>
      </c>
      <c r="N228" t="s">
        <v>46</v>
      </c>
      <c r="O228">
        <v>4</v>
      </c>
      <c r="P228" t="s">
        <v>41</v>
      </c>
      <c r="Q228" s="4">
        <v>2793</v>
      </c>
      <c r="R228">
        <v>2539</v>
      </c>
      <c r="S228">
        <v>4</v>
      </c>
      <c r="T228" t="s">
        <v>32</v>
      </c>
      <c r="U228">
        <v>17</v>
      </c>
      <c r="V228">
        <v>3</v>
      </c>
      <c r="W228">
        <v>3</v>
      </c>
      <c r="X228">
        <v>1</v>
      </c>
      <c r="Y228">
        <v>13</v>
      </c>
      <c r="Z228">
        <v>2</v>
      </c>
      <c r="AA228">
        <v>3</v>
      </c>
      <c r="AB228">
        <v>9</v>
      </c>
      <c r="AC228">
        <v>8</v>
      </c>
      <c r="AD228">
        <v>5</v>
      </c>
      <c r="AE228">
        <v>8</v>
      </c>
      <c r="AF228" s="5">
        <v>0.11</v>
      </c>
      <c r="AG228" s="5">
        <v>0.1</v>
      </c>
      <c r="AH228" s="6">
        <v>0.03</v>
      </c>
      <c r="AI228">
        <v>558.6</v>
      </c>
      <c r="AJ228">
        <v>917</v>
      </c>
    </row>
    <row r="229" spans="1:36" x14ac:dyDescent="0.35">
      <c r="A229">
        <v>29</v>
      </c>
      <c r="B229" t="s">
        <v>32</v>
      </c>
      <c r="C229" t="s">
        <v>33</v>
      </c>
      <c r="D229">
        <v>1413</v>
      </c>
      <c r="E229" t="s">
        <v>27</v>
      </c>
      <c r="F229">
        <v>1</v>
      </c>
      <c r="G229">
        <v>1</v>
      </c>
      <c r="H229" t="s">
        <v>40</v>
      </c>
      <c r="I229">
        <v>2</v>
      </c>
      <c r="J229" t="s">
        <v>29</v>
      </c>
      <c r="K229">
        <v>42</v>
      </c>
      <c r="L229">
        <v>3</v>
      </c>
      <c r="M229">
        <v>3</v>
      </c>
      <c r="N229" t="s">
        <v>27</v>
      </c>
      <c r="O229">
        <v>4</v>
      </c>
      <c r="P229" t="s">
        <v>37</v>
      </c>
      <c r="Q229" s="4">
        <v>7918</v>
      </c>
      <c r="R229">
        <v>6599</v>
      </c>
      <c r="S229">
        <v>1</v>
      </c>
      <c r="T229" t="s">
        <v>32</v>
      </c>
      <c r="U229">
        <v>14</v>
      </c>
      <c r="V229">
        <v>3</v>
      </c>
      <c r="W229">
        <v>4</v>
      </c>
      <c r="X229">
        <v>1</v>
      </c>
      <c r="Y229">
        <v>11</v>
      </c>
      <c r="Z229">
        <v>5</v>
      </c>
      <c r="AA229">
        <v>3</v>
      </c>
      <c r="AB229">
        <v>11</v>
      </c>
      <c r="AC229">
        <v>10</v>
      </c>
      <c r="AD229">
        <v>4</v>
      </c>
      <c r="AE229">
        <v>1</v>
      </c>
      <c r="AF229" s="5">
        <v>0.14000000000000001</v>
      </c>
      <c r="AG229" s="5">
        <v>0.09</v>
      </c>
      <c r="AH229" s="6">
        <v>0.03</v>
      </c>
      <c r="AI229">
        <v>1583.6000000000001</v>
      </c>
      <c r="AJ229">
        <v>1838</v>
      </c>
    </row>
    <row r="230" spans="1:36" x14ac:dyDescent="0.35">
      <c r="A230">
        <v>35</v>
      </c>
      <c r="B230" t="s">
        <v>32</v>
      </c>
      <c r="C230" t="s">
        <v>33</v>
      </c>
      <c r="D230">
        <v>944</v>
      </c>
      <c r="E230" t="s">
        <v>27</v>
      </c>
      <c r="F230">
        <v>1</v>
      </c>
      <c r="G230">
        <v>3</v>
      </c>
      <c r="H230" t="s">
        <v>48</v>
      </c>
      <c r="I230">
        <v>3</v>
      </c>
      <c r="J230" t="s">
        <v>29</v>
      </c>
      <c r="K230">
        <v>92</v>
      </c>
      <c r="L230">
        <v>3</v>
      </c>
      <c r="M230">
        <v>3</v>
      </c>
      <c r="N230" t="s">
        <v>27</v>
      </c>
      <c r="O230">
        <v>3</v>
      </c>
      <c r="P230" t="s">
        <v>31</v>
      </c>
      <c r="Q230" s="4">
        <v>8789</v>
      </c>
      <c r="R230">
        <v>9096</v>
      </c>
      <c r="S230">
        <v>1</v>
      </c>
      <c r="T230" t="s">
        <v>32</v>
      </c>
      <c r="U230">
        <v>14</v>
      </c>
      <c r="V230">
        <v>3</v>
      </c>
      <c r="W230">
        <v>1</v>
      </c>
      <c r="X230">
        <v>0</v>
      </c>
      <c r="Y230">
        <v>10</v>
      </c>
      <c r="Z230">
        <v>3</v>
      </c>
      <c r="AA230">
        <v>4</v>
      </c>
      <c r="AB230">
        <v>10</v>
      </c>
      <c r="AC230">
        <v>7</v>
      </c>
      <c r="AD230">
        <v>0</v>
      </c>
      <c r="AE230">
        <v>8</v>
      </c>
      <c r="AF230" s="5">
        <v>0.11</v>
      </c>
      <c r="AG230" s="5">
        <v>0.09</v>
      </c>
      <c r="AH230" s="6">
        <v>0.06</v>
      </c>
      <c r="AI230">
        <v>1757.8000000000002</v>
      </c>
      <c r="AJ230">
        <v>4769</v>
      </c>
    </row>
    <row r="231" spans="1:36" x14ac:dyDescent="0.35">
      <c r="A231">
        <v>29</v>
      </c>
      <c r="B231" t="s">
        <v>25</v>
      </c>
      <c r="C231" t="s">
        <v>26</v>
      </c>
      <c r="D231">
        <v>896</v>
      </c>
      <c r="E231" t="s">
        <v>34</v>
      </c>
      <c r="F231">
        <v>18</v>
      </c>
      <c r="G231">
        <v>1</v>
      </c>
      <c r="H231" t="s">
        <v>40</v>
      </c>
      <c r="I231">
        <v>3</v>
      </c>
      <c r="J231" t="s">
        <v>35</v>
      </c>
      <c r="K231">
        <v>86</v>
      </c>
      <c r="L231">
        <v>2</v>
      </c>
      <c r="M231">
        <v>1</v>
      </c>
      <c r="N231" t="s">
        <v>36</v>
      </c>
      <c r="O231">
        <v>4</v>
      </c>
      <c r="P231" t="s">
        <v>31</v>
      </c>
      <c r="Q231" s="4">
        <v>2389</v>
      </c>
      <c r="R231">
        <v>14961</v>
      </c>
      <c r="S231">
        <v>1</v>
      </c>
      <c r="T231" t="s">
        <v>25</v>
      </c>
      <c r="U231">
        <v>13</v>
      </c>
      <c r="V231">
        <v>3</v>
      </c>
      <c r="W231">
        <v>3</v>
      </c>
      <c r="X231">
        <v>0</v>
      </c>
      <c r="Y231">
        <v>4</v>
      </c>
      <c r="Z231">
        <v>3</v>
      </c>
      <c r="AA231">
        <v>2</v>
      </c>
      <c r="AB231">
        <v>4</v>
      </c>
      <c r="AC231">
        <v>3</v>
      </c>
      <c r="AD231">
        <v>0</v>
      </c>
      <c r="AE231">
        <v>1</v>
      </c>
      <c r="AF231" s="5">
        <v>0.12</v>
      </c>
      <c r="AG231" s="5">
        <v>0.09</v>
      </c>
      <c r="AH231" s="6">
        <v>2.0000000000000004E-2</v>
      </c>
      <c r="AI231">
        <v>477.8</v>
      </c>
      <c r="AJ231">
        <v>4086</v>
      </c>
    </row>
    <row r="232" spans="1:36" x14ac:dyDescent="0.35">
      <c r="A232">
        <v>52</v>
      </c>
      <c r="B232" t="s">
        <v>32</v>
      </c>
      <c r="C232" t="s">
        <v>26</v>
      </c>
      <c r="D232">
        <v>1323</v>
      </c>
      <c r="E232" t="s">
        <v>34</v>
      </c>
      <c r="F232">
        <v>2</v>
      </c>
      <c r="G232">
        <v>3</v>
      </c>
      <c r="H232" t="s">
        <v>28</v>
      </c>
      <c r="I232">
        <v>3</v>
      </c>
      <c r="J232" t="s">
        <v>29</v>
      </c>
      <c r="K232">
        <v>89</v>
      </c>
      <c r="L232">
        <v>2</v>
      </c>
      <c r="M232">
        <v>1</v>
      </c>
      <c r="N232" t="s">
        <v>39</v>
      </c>
      <c r="O232">
        <v>4</v>
      </c>
      <c r="P232" t="s">
        <v>31</v>
      </c>
      <c r="Q232" s="4">
        <v>3212</v>
      </c>
      <c r="R232">
        <v>3300</v>
      </c>
      <c r="S232">
        <v>7</v>
      </c>
      <c r="T232" t="s">
        <v>32</v>
      </c>
      <c r="U232">
        <v>15</v>
      </c>
      <c r="V232">
        <v>3</v>
      </c>
      <c r="W232">
        <v>2</v>
      </c>
      <c r="X232">
        <v>0</v>
      </c>
      <c r="Y232">
        <v>6</v>
      </c>
      <c r="Z232">
        <v>3</v>
      </c>
      <c r="AA232">
        <v>2</v>
      </c>
      <c r="AB232">
        <v>2</v>
      </c>
      <c r="AC232">
        <v>2</v>
      </c>
      <c r="AD232">
        <v>2</v>
      </c>
      <c r="AE232">
        <v>2</v>
      </c>
      <c r="AF232" s="5">
        <v>0.09</v>
      </c>
      <c r="AG232" s="5">
        <v>0.09</v>
      </c>
      <c r="AH232" s="6">
        <v>5.0000000000000017E-2</v>
      </c>
      <c r="AI232">
        <v>642.40000000000009</v>
      </c>
      <c r="AJ232">
        <v>1660</v>
      </c>
    </row>
    <row r="233" spans="1:36" x14ac:dyDescent="0.35">
      <c r="A233">
        <v>42</v>
      </c>
      <c r="B233" t="s">
        <v>32</v>
      </c>
      <c r="C233" t="s">
        <v>26</v>
      </c>
      <c r="D233">
        <v>532</v>
      </c>
      <c r="E233" t="s">
        <v>34</v>
      </c>
      <c r="F233">
        <v>4</v>
      </c>
      <c r="G233">
        <v>2</v>
      </c>
      <c r="H233" t="s">
        <v>49</v>
      </c>
      <c r="I233">
        <v>3</v>
      </c>
      <c r="J233" t="s">
        <v>35</v>
      </c>
      <c r="K233">
        <v>58</v>
      </c>
      <c r="L233">
        <v>3</v>
      </c>
      <c r="M233">
        <v>5</v>
      </c>
      <c r="N233" t="s">
        <v>62</v>
      </c>
      <c r="O233">
        <v>4</v>
      </c>
      <c r="P233" t="s">
        <v>37</v>
      </c>
      <c r="Q233" s="4">
        <v>19232</v>
      </c>
      <c r="R233">
        <v>4933</v>
      </c>
      <c r="S233">
        <v>1</v>
      </c>
      <c r="T233" t="s">
        <v>32</v>
      </c>
      <c r="U233">
        <v>11</v>
      </c>
      <c r="V233">
        <v>3</v>
      </c>
      <c r="W233">
        <v>4</v>
      </c>
      <c r="X233">
        <v>0</v>
      </c>
      <c r="Y233">
        <v>22</v>
      </c>
      <c r="Z233">
        <v>3</v>
      </c>
      <c r="AA233">
        <v>3</v>
      </c>
      <c r="AB233">
        <v>22</v>
      </c>
      <c r="AC233">
        <v>17</v>
      </c>
      <c r="AD233">
        <v>11</v>
      </c>
      <c r="AE233">
        <v>15</v>
      </c>
      <c r="AF233" s="5">
        <v>0.09</v>
      </c>
      <c r="AG233" s="5">
        <v>0.1</v>
      </c>
      <c r="AH233" s="6">
        <v>1.999999999999999E-2</v>
      </c>
      <c r="AI233">
        <v>3846.4</v>
      </c>
      <c r="AJ233">
        <v>3129</v>
      </c>
    </row>
    <row r="234" spans="1:36" x14ac:dyDescent="0.35">
      <c r="A234">
        <v>59</v>
      </c>
      <c r="B234" t="s">
        <v>32</v>
      </c>
      <c r="C234" t="s">
        <v>26</v>
      </c>
      <c r="D234">
        <v>818</v>
      </c>
      <c r="E234" t="s">
        <v>50</v>
      </c>
      <c r="F234">
        <v>6</v>
      </c>
      <c r="G234">
        <v>2</v>
      </c>
      <c r="H234" t="s">
        <v>40</v>
      </c>
      <c r="I234">
        <v>2</v>
      </c>
      <c r="J234" t="s">
        <v>35</v>
      </c>
      <c r="K234">
        <v>52</v>
      </c>
      <c r="L234">
        <v>3</v>
      </c>
      <c r="M234">
        <v>1</v>
      </c>
      <c r="N234" t="s">
        <v>50</v>
      </c>
      <c r="O234">
        <v>3</v>
      </c>
      <c r="P234" t="s">
        <v>37</v>
      </c>
      <c r="Q234" s="4">
        <v>2267</v>
      </c>
      <c r="R234">
        <v>25657</v>
      </c>
      <c r="S234">
        <v>8</v>
      </c>
      <c r="T234" t="s">
        <v>32</v>
      </c>
      <c r="U234">
        <v>17</v>
      </c>
      <c r="V234">
        <v>3</v>
      </c>
      <c r="W234">
        <v>4</v>
      </c>
      <c r="X234">
        <v>0</v>
      </c>
      <c r="Y234">
        <v>7</v>
      </c>
      <c r="Z234">
        <v>2</v>
      </c>
      <c r="AA234">
        <v>2</v>
      </c>
      <c r="AB234">
        <v>2</v>
      </c>
      <c r="AC234">
        <v>2</v>
      </c>
      <c r="AD234">
        <v>2</v>
      </c>
      <c r="AE234">
        <v>2</v>
      </c>
      <c r="AF234" s="5">
        <v>0.09</v>
      </c>
      <c r="AG234" s="5">
        <v>0.1</v>
      </c>
      <c r="AH234" s="6">
        <v>1.999999999999999E-2</v>
      </c>
      <c r="AI234">
        <v>453.40000000000003</v>
      </c>
      <c r="AJ234">
        <v>2991</v>
      </c>
    </row>
    <row r="235" spans="1:36" x14ac:dyDescent="0.35">
      <c r="A235">
        <v>50</v>
      </c>
      <c r="B235" t="s">
        <v>32</v>
      </c>
      <c r="C235" t="s">
        <v>26</v>
      </c>
      <c r="D235">
        <v>854</v>
      </c>
      <c r="E235" t="s">
        <v>27</v>
      </c>
      <c r="F235">
        <v>1</v>
      </c>
      <c r="G235">
        <v>4</v>
      </c>
      <c r="H235" t="s">
        <v>40</v>
      </c>
      <c r="I235">
        <v>4</v>
      </c>
      <c r="J235" t="s">
        <v>29</v>
      </c>
      <c r="K235">
        <v>68</v>
      </c>
      <c r="L235">
        <v>3</v>
      </c>
      <c r="M235">
        <v>5</v>
      </c>
      <c r="N235" t="s">
        <v>62</v>
      </c>
      <c r="O235">
        <v>4</v>
      </c>
      <c r="P235" t="s">
        <v>41</v>
      </c>
      <c r="Q235" s="4">
        <v>19517</v>
      </c>
      <c r="R235">
        <v>24118</v>
      </c>
      <c r="S235">
        <v>3</v>
      </c>
      <c r="T235" t="s">
        <v>32</v>
      </c>
      <c r="U235">
        <v>11</v>
      </c>
      <c r="V235">
        <v>3</v>
      </c>
      <c r="W235">
        <v>3</v>
      </c>
      <c r="X235">
        <v>1</v>
      </c>
      <c r="Y235">
        <v>32</v>
      </c>
      <c r="Z235">
        <v>3</v>
      </c>
      <c r="AA235">
        <v>2</v>
      </c>
      <c r="AB235">
        <v>7</v>
      </c>
      <c r="AC235">
        <v>0</v>
      </c>
      <c r="AD235">
        <v>0</v>
      </c>
      <c r="AE235">
        <v>6</v>
      </c>
      <c r="AF235" s="5">
        <v>0.1</v>
      </c>
      <c r="AG235" s="5">
        <v>0.09</v>
      </c>
      <c r="AH235" s="6">
        <v>6.0000000000000012E-2</v>
      </c>
      <c r="AI235">
        <v>3903.4</v>
      </c>
      <c r="AJ235">
        <v>2728</v>
      </c>
    </row>
    <row r="236" spans="1:36" x14ac:dyDescent="0.35">
      <c r="A236">
        <v>33</v>
      </c>
      <c r="B236" t="s">
        <v>25</v>
      </c>
      <c r="C236" t="s">
        <v>26</v>
      </c>
      <c r="D236">
        <v>813</v>
      </c>
      <c r="E236" t="s">
        <v>34</v>
      </c>
      <c r="F236">
        <v>14</v>
      </c>
      <c r="G236">
        <v>3</v>
      </c>
      <c r="H236" t="s">
        <v>40</v>
      </c>
      <c r="I236">
        <v>3</v>
      </c>
      <c r="J236" t="s">
        <v>35</v>
      </c>
      <c r="K236">
        <v>58</v>
      </c>
      <c r="L236">
        <v>3</v>
      </c>
      <c r="M236">
        <v>1</v>
      </c>
      <c r="N236" t="s">
        <v>39</v>
      </c>
      <c r="O236">
        <v>4</v>
      </c>
      <c r="P236" t="s">
        <v>37</v>
      </c>
      <c r="Q236" s="4">
        <v>2436</v>
      </c>
      <c r="R236">
        <v>22149</v>
      </c>
      <c r="S236">
        <v>5</v>
      </c>
      <c r="T236" t="s">
        <v>25</v>
      </c>
      <c r="U236">
        <v>13</v>
      </c>
      <c r="V236">
        <v>3</v>
      </c>
      <c r="W236">
        <v>3</v>
      </c>
      <c r="X236">
        <v>1</v>
      </c>
      <c r="Y236">
        <v>8</v>
      </c>
      <c r="Z236">
        <v>2</v>
      </c>
      <c r="AA236">
        <v>1</v>
      </c>
      <c r="AB236">
        <v>5</v>
      </c>
      <c r="AC236">
        <v>4</v>
      </c>
      <c r="AD236">
        <v>0</v>
      </c>
      <c r="AE236">
        <v>4</v>
      </c>
      <c r="AF236" s="5">
        <v>0.14000000000000001</v>
      </c>
      <c r="AG236" s="5">
        <v>7.0000000000000007E-2</v>
      </c>
      <c r="AH236" s="6">
        <v>-9.999999999999995E-3</v>
      </c>
      <c r="AI236">
        <v>487.20000000000005</v>
      </c>
      <c r="AJ236">
        <v>1579</v>
      </c>
    </row>
    <row r="237" spans="1:36" x14ac:dyDescent="0.35">
      <c r="A237">
        <v>43</v>
      </c>
      <c r="B237" t="s">
        <v>32</v>
      </c>
      <c r="C237" t="s">
        <v>26</v>
      </c>
      <c r="D237">
        <v>1034</v>
      </c>
      <c r="E237" t="s">
        <v>27</v>
      </c>
      <c r="F237">
        <v>16</v>
      </c>
      <c r="G237">
        <v>3</v>
      </c>
      <c r="H237" t="s">
        <v>48</v>
      </c>
      <c r="I237">
        <v>4</v>
      </c>
      <c r="J237" t="s">
        <v>29</v>
      </c>
      <c r="K237">
        <v>80</v>
      </c>
      <c r="L237">
        <v>3</v>
      </c>
      <c r="M237">
        <v>4</v>
      </c>
      <c r="N237" t="s">
        <v>62</v>
      </c>
      <c r="O237">
        <v>4</v>
      </c>
      <c r="P237" t="s">
        <v>37</v>
      </c>
      <c r="Q237" s="4">
        <v>16064</v>
      </c>
      <c r="R237">
        <v>7744</v>
      </c>
      <c r="S237">
        <v>5</v>
      </c>
      <c r="T237" t="s">
        <v>25</v>
      </c>
      <c r="U237">
        <v>22</v>
      </c>
      <c r="V237">
        <v>4</v>
      </c>
      <c r="W237">
        <v>3</v>
      </c>
      <c r="X237">
        <v>1</v>
      </c>
      <c r="Y237">
        <v>22</v>
      </c>
      <c r="Z237">
        <v>3</v>
      </c>
      <c r="AA237">
        <v>3</v>
      </c>
      <c r="AB237">
        <v>17</v>
      </c>
      <c r="AC237">
        <v>13</v>
      </c>
      <c r="AD237">
        <v>1</v>
      </c>
      <c r="AE237">
        <v>9</v>
      </c>
      <c r="AF237" s="5">
        <v>0.08</v>
      </c>
      <c r="AG237" s="5">
        <v>0.11</v>
      </c>
      <c r="AH237" s="6">
        <v>1.0000000000000009E-2</v>
      </c>
      <c r="AI237">
        <v>3212.8</v>
      </c>
      <c r="AJ237">
        <v>3635</v>
      </c>
    </row>
    <row r="238" spans="1:36" x14ac:dyDescent="0.35">
      <c r="A238">
        <v>33</v>
      </c>
      <c r="B238" t="s">
        <v>25</v>
      </c>
      <c r="C238" t="s">
        <v>26</v>
      </c>
      <c r="D238">
        <v>465</v>
      </c>
      <c r="E238" t="s">
        <v>34</v>
      </c>
      <c r="F238">
        <v>2</v>
      </c>
      <c r="G238">
        <v>2</v>
      </c>
      <c r="H238" t="s">
        <v>28</v>
      </c>
      <c r="I238">
        <v>1</v>
      </c>
      <c r="J238" t="s">
        <v>29</v>
      </c>
      <c r="K238">
        <v>39</v>
      </c>
      <c r="L238">
        <v>3</v>
      </c>
      <c r="M238">
        <v>1</v>
      </c>
      <c r="N238" t="s">
        <v>39</v>
      </c>
      <c r="O238">
        <v>1</v>
      </c>
      <c r="P238" t="s">
        <v>37</v>
      </c>
      <c r="Q238" s="4">
        <v>2707</v>
      </c>
      <c r="R238">
        <v>21509</v>
      </c>
      <c r="S238">
        <v>7</v>
      </c>
      <c r="T238" t="s">
        <v>32</v>
      </c>
      <c r="U238">
        <v>20</v>
      </c>
      <c r="V238">
        <v>4</v>
      </c>
      <c r="W238">
        <v>1</v>
      </c>
      <c r="X238">
        <v>0</v>
      </c>
      <c r="Y238">
        <v>13</v>
      </c>
      <c r="Z238">
        <v>3</v>
      </c>
      <c r="AA238">
        <v>4</v>
      </c>
      <c r="AB238">
        <v>9</v>
      </c>
      <c r="AC238">
        <v>7</v>
      </c>
      <c r="AD238">
        <v>1</v>
      </c>
      <c r="AE238">
        <v>7</v>
      </c>
      <c r="AF238" s="5">
        <v>0.14000000000000001</v>
      </c>
      <c r="AG238" s="5">
        <v>0.1</v>
      </c>
      <c r="AH238" s="6">
        <v>4.0000000000000008E-2</v>
      </c>
      <c r="AI238">
        <v>541.4</v>
      </c>
      <c r="AJ238">
        <v>3494</v>
      </c>
    </row>
    <row r="239" spans="1:36" x14ac:dyDescent="0.35">
      <c r="A239">
        <v>52</v>
      </c>
      <c r="B239" t="s">
        <v>32</v>
      </c>
      <c r="C239" t="s">
        <v>44</v>
      </c>
      <c r="D239">
        <v>771</v>
      </c>
      <c r="E239" t="s">
        <v>27</v>
      </c>
      <c r="F239">
        <v>2</v>
      </c>
      <c r="G239">
        <v>4</v>
      </c>
      <c r="H239" t="s">
        <v>28</v>
      </c>
      <c r="I239">
        <v>1</v>
      </c>
      <c r="J239" t="s">
        <v>35</v>
      </c>
      <c r="K239">
        <v>79</v>
      </c>
      <c r="L239">
        <v>2</v>
      </c>
      <c r="M239">
        <v>5</v>
      </c>
      <c r="N239" t="s">
        <v>62</v>
      </c>
      <c r="O239">
        <v>3</v>
      </c>
      <c r="P239" t="s">
        <v>31</v>
      </c>
      <c r="Q239" s="4">
        <v>19068</v>
      </c>
      <c r="R239">
        <v>21030</v>
      </c>
      <c r="S239">
        <v>1</v>
      </c>
      <c r="T239" t="s">
        <v>25</v>
      </c>
      <c r="U239">
        <v>18</v>
      </c>
      <c r="V239">
        <v>3</v>
      </c>
      <c r="W239">
        <v>4</v>
      </c>
      <c r="X239">
        <v>0</v>
      </c>
      <c r="Y239">
        <v>33</v>
      </c>
      <c r="Z239">
        <v>2</v>
      </c>
      <c r="AA239">
        <v>4</v>
      </c>
      <c r="AB239">
        <v>33</v>
      </c>
      <c r="AC239">
        <v>7</v>
      </c>
      <c r="AD239">
        <v>15</v>
      </c>
      <c r="AE239">
        <v>12</v>
      </c>
      <c r="AF239" s="5">
        <v>0.15</v>
      </c>
      <c r="AG239" s="5">
        <v>0.11</v>
      </c>
      <c r="AH239" s="6">
        <v>7.0000000000000007E-2</v>
      </c>
      <c r="AI239">
        <v>3813.6000000000004</v>
      </c>
      <c r="AJ239">
        <v>1731</v>
      </c>
    </row>
    <row r="240" spans="1:36" x14ac:dyDescent="0.35">
      <c r="A240">
        <v>32</v>
      </c>
      <c r="B240" t="s">
        <v>32</v>
      </c>
      <c r="C240" t="s">
        <v>26</v>
      </c>
      <c r="D240">
        <v>1401</v>
      </c>
      <c r="E240" t="s">
        <v>27</v>
      </c>
      <c r="F240">
        <v>4</v>
      </c>
      <c r="G240">
        <v>2</v>
      </c>
      <c r="H240" t="s">
        <v>28</v>
      </c>
      <c r="I240">
        <v>3</v>
      </c>
      <c r="J240" t="s">
        <v>29</v>
      </c>
      <c r="K240">
        <v>56</v>
      </c>
      <c r="L240">
        <v>3</v>
      </c>
      <c r="M240">
        <v>1</v>
      </c>
      <c r="N240" t="s">
        <v>46</v>
      </c>
      <c r="O240">
        <v>2</v>
      </c>
      <c r="P240" t="s">
        <v>37</v>
      </c>
      <c r="Q240" s="4">
        <v>3931</v>
      </c>
      <c r="R240">
        <v>20990</v>
      </c>
      <c r="S240">
        <v>2</v>
      </c>
      <c r="T240" t="s">
        <v>32</v>
      </c>
      <c r="U240">
        <v>11</v>
      </c>
      <c r="V240">
        <v>3</v>
      </c>
      <c r="W240">
        <v>1</v>
      </c>
      <c r="X240">
        <v>1</v>
      </c>
      <c r="Y240">
        <v>6</v>
      </c>
      <c r="Z240">
        <v>5</v>
      </c>
      <c r="AA240">
        <v>3</v>
      </c>
      <c r="AB240">
        <v>4</v>
      </c>
      <c r="AC240">
        <v>3</v>
      </c>
      <c r="AD240">
        <v>1</v>
      </c>
      <c r="AE240">
        <v>2</v>
      </c>
      <c r="AF240" s="5">
        <v>0.14000000000000001</v>
      </c>
      <c r="AG240" s="5">
        <v>0.11</v>
      </c>
      <c r="AH240" s="6">
        <v>9.999999999999995E-3</v>
      </c>
      <c r="AI240">
        <v>786.2</v>
      </c>
      <c r="AJ240">
        <v>1340</v>
      </c>
    </row>
    <row r="241" spans="1:36" x14ac:dyDescent="0.35">
      <c r="A241">
        <v>32</v>
      </c>
      <c r="B241" t="s">
        <v>25</v>
      </c>
      <c r="C241" t="s">
        <v>26</v>
      </c>
      <c r="D241">
        <v>515</v>
      </c>
      <c r="E241" t="s">
        <v>34</v>
      </c>
      <c r="F241">
        <v>1</v>
      </c>
      <c r="G241">
        <v>3</v>
      </c>
      <c r="H241" t="s">
        <v>28</v>
      </c>
      <c r="I241">
        <v>4</v>
      </c>
      <c r="J241" t="s">
        <v>35</v>
      </c>
      <c r="K241">
        <v>62</v>
      </c>
      <c r="L241">
        <v>2</v>
      </c>
      <c r="M241">
        <v>1</v>
      </c>
      <c r="N241" t="s">
        <v>39</v>
      </c>
      <c r="O241">
        <v>3</v>
      </c>
      <c r="P241" t="s">
        <v>31</v>
      </c>
      <c r="Q241" s="4">
        <v>3730</v>
      </c>
      <c r="R241">
        <v>9571</v>
      </c>
      <c r="S241">
        <v>0</v>
      </c>
      <c r="T241" t="s">
        <v>25</v>
      </c>
      <c r="U241">
        <v>14</v>
      </c>
      <c r="V241">
        <v>3</v>
      </c>
      <c r="W241">
        <v>4</v>
      </c>
      <c r="X241">
        <v>0</v>
      </c>
      <c r="Y241">
        <v>4</v>
      </c>
      <c r="Z241">
        <v>2</v>
      </c>
      <c r="AA241">
        <v>1</v>
      </c>
      <c r="AB241">
        <v>3</v>
      </c>
      <c r="AC241">
        <v>2</v>
      </c>
      <c r="AD241">
        <v>1</v>
      </c>
      <c r="AE241">
        <v>2</v>
      </c>
      <c r="AF241" s="5">
        <v>0.13</v>
      </c>
      <c r="AG241" s="5">
        <v>0.1</v>
      </c>
      <c r="AH241" s="6">
        <v>9.999999999999995E-3</v>
      </c>
      <c r="AI241">
        <v>746</v>
      </c>
      <c r="AJ241">
        <v>3984</v>
      </c>
    </row>
    <row r="242" spans="1:36" x14ac:dyDescent="0.35">
      <c r="A242">
        <v>39</v>
      </c>
      <c r="B242" t="s">
        <v>32</v>
      </c>
      <c r="C242" t="s">
        <v>26</v>
      </c>
      <c r="D242">
        <v>1431</v>
      </c>
      <c r="E242" t="s">
        <v>34</v>
      </c>
      <c r="F242">
        <v>1</v>
      </c>
      <c r="G242">
        <v>4</v>
      </c>
      <c r="H242" t="s">
        <v>40</v>
      </c>
      <c r="I242">
        <v>3</v>
      </c>
      <c r="J242" t="s">
        <v>29</v>
      </c>
      <c r="K242">
        <v>96</v>
      </c>
      <c r="L242">
        <v>3</v>
      </c>
      <c r="M242">
        <v>1</v>
      </c>
      <c r="N242" t="s">
        <v>39</v>
      </c>
      <c r="O242">
        <v>3</v>
      </c>
      <c r="P242" t="s">
        <v>41</v>
      </c>
      <c r="Q242" s="4">
        <v>2232</v>
      </c>
      <c r="R242">
        <v>15417</v>
      </c>
      <c r="S242">
        <v>7</v>
      </c>
      <c r="T242" t="s">
        <v>32</v>
      </c>
      <c r="U242">
        <v>14</v>
      </c>
      <c r="V242">
        <v>3</v>
      </c>
      <c r="W242">
        <v>3</v>
      </c>
      <c r="X242">
        <v>3</v>
      </c>
      <c r="Y242">
        <v>7</v>
      </c>
      <c r="Z242">
        <v>1</v>
      </c>
      <c r="AA242">
        <v>3</v>
      </c>
      <c r="AB242">
        <v>3</v>
      </c>
      <c r="AC242">
        <v>2</v>
      </c>
      <c r="AD242">
        <v>1</v>
      </c>
      <c r="AE242">
        <v>2</v>
      </c>
      <c r="AF242" s="5">
        <v>0.14000000000000001</v>
      </c>
      <c r="AG242" s="5">
        <v>0.11</v>
      </c>
      <c r="AH242" s="6">
        <v>1.999999999999999E-2</v>
      </c>
      <c r="AI242">
        <v>446.40000000000003</v>
      </c>
      <c r="AJ242">
        <v>2005</v>
      </c>
    </row>
    <row r="243" spans="1:36" x14ac:dyDescent="0.35">
      <c r="A243">
        <v>32</v>
      </c>
      <c r="B243" t="s">
        <v>32</v>
      </c>
      <c r="C243" t="s">
        <v>44</v>
      </c>
      <c r="D243">
        <v>976</v>
      </c>
      <c r="E243" t="s">
        <v>27</v>
      </c>
      <c r="F243">
        <v>26</v>
      </c>
      <c r="G243">
        <v>4</v>
      </c>
      <c r="H243" t="s">
        <v>48</v>
      </c>
      <c r="I243">
        <v>3</v>
      </c>
      <c r="J243" t="s">
        <v>35</v>
      </c>
      <c r="K243">
        <v>100</v>
      </c>
      <c r="L243">
        <v>3</v>
      </c>
      <c r="M243">
        <v>2</v>
      </c>
      <c r="N243" t="s">
        <v>27</v>
      </c>
      <c r="O243">
        <v>4</v>
      </c>
      <c r="P243" t="s">
        <v>37</v>
      </c>
      <c r="Q243" s="4">
        <v>4465</v>
      </c>
      <c r="R243">
        <v>12069</v>
      </c>
      <c r="S243">
        <v>0</v>
      </c>
      <c r="T243" t="s">
        <v>32</v>
      </c>
      <c r="U243">
        <v>18</v>
      </c>
      <c r="V243">
        <v>3</v>
      </c>
      <c r="W243">
        <v>1</v>
      </c>
      <c r="X243">
        <v>0</v>
      </c>
      <c r="Y243">
        <v>4</v>
      </c>
      <c r="Z243">
        <v>2</v>
      </c>
      <c r="AA243">
        <v>3</v>
      </c>
      <c r="AB243">
        <v>3</v>
      </c>
      <c r="AC243">
        <v>2</v>
      </c>
      <c r="AD243">
        <v>2</v>
      </c>
      <c r="AE243">
        <v>2</v>
      </c>
      <c r="AF243" s="5">
        <v>0.12</v>
      </c>
      <c r="AG243" s="5">
        <v>7.0000000000000007E-2</v>
      </c>
      <c r="AH243" s="6">
        <v>-0.03</v>
      </c>
      <c r="AI243">
        <v>893</v>
      </c>
      <c r="AJ243">
        <v>1385</v>
      </c>
    </row>
    <row r="244" spans="1:36" x14ac:dyDescent="0.35">
      <c r="A244">
        <v>41</v>
      </c>
      <c r="B244" t="s">
        <v>32</v>
      </c>
      <c r="C244" t="s">
        <v>26</v>
      </c>
      <c r="D244">
        <v>1411</v>
      </c>
      <c r="E244" t="s">
        <v>34</v>
      </c>
      <c r="F244">
        <v>19</v>
      </c>
      <c r="G244">
        <v>2</v>
      </c>
      <c r="H244" t="s">
        <v>28</v>
      </c>
      <c r="I244">
        <v>3</v>
      </c>
      <c r="J244" t="s">
        <v>35</v>
      </c>
      <c r="K244">
        <v>36</v>
      </c>
      <c r="L244">
        <v>3</v>
      </c>
      <c r="M244">
        <v>2</v>
      </c>
      <c r="N244" t="s">
        <v>36</v>
      </c>
      <c r="O244">
        <v>1</v>
      </c>
      <c r="P244" t="s">
        <v>41</v>
      </c>
      <c r="Q244" s="4">
        <v>3072</v>
      </c>
      <c r="R244">
        <v>19877</v>
      </c>
      <c r="S244">
        <v>2</v>
      </c>
      <c r="T244" t="s">
        <v>32</v>
      </c>
      <c r="U244">
        <v>16</v>
      </c>
      <c r="V244">
        <v>3</v>
      </c>
      <c r="W244">
        <v>1</v>
      </c>
      <c r="X244">
        <v>2</v>
      </c>
      <c r="Y244">
        <v>17</v>
      </c>
      <c r="Z244">
        <v>2</v>
      </c>
      <c r="AA244">
        <v>2</v>
      </c>
      <c r="AB244">
        <v>1</v>
      </c>
      <c r="AC244">
        <v>0</v>
      </c>
      <c r="AD244">
        <v>0</v>
      </c>
      <c r="AE244">
        <v>0</v>
      </c>
      <c r="AF244" s="5">
        <v>0.11</v>
      </c>
      <c r="AG244" s="5">
        <v>0.1</v>
      </c>
      <c r="AH244" s="6">
        <v>-2.0000000000000004E-2</v>
      </c>
      <c r="AI244">
        <v>614.40000000000009</v>
      </c>
      <c r="AJ244">
        <v>1653</v>
      </c>
    </row>
    <row r="245" spans="1:36" x14ac:dyDescent="0.35">
      <c r="A245">
        <v>40</v>
      </c>
      <c r="B245" t="s">
        <v>32</v>
      </c>
      <c r="C245" t="s">
        <v>26</v>
      </c>
      <c r="D245">
        <v>1300</v>
      </c>
      <c r="E245" t="s">
        <v>34</v>
      </c>
      <c r="F245">
        <v>24</v>
      </c>
      <c r="G245">
        <v>2</v>
      </c>
      <c r="H245" t="s">
        <v>49</v>
      </c>
      <c r="I245">
        <v>1</v>
      </c>
      <c r="J245" t="s">
        <v>35</v>
      </c>
      <c r="K245">
        <v>62</v>
      </c>
      <c r="L245">
        <v>3</v>
      </c>
      <c r="M245">
        <v>2</v>
      </c>
      <c r="N245" t="s">
        <v>36</v>
      </c>
      <c r="O245">
        <v>4</v>
      </c>
      <c r="P245" t="s">
        <v>41</v>
      </c>
      <c r="Q245" s="4">
        <v>3319</v>
      </c>
      <c r="R245">
        <v>24447</v>
      </c>
      <c r="S245">
        <v>1</v>
      </c>
      <c r="T245" t="s">
        <v>32</v>
      </c>
      <c r="U245">
        <v>17</v>
      </c>
      <c r="V245">
        <v>3</v>
      </c>
      <c r="W245">
        <v>1</v>
      </c>
      <c r="X245">
        <v>2</v>
      </c>
      <c r="Y245">
        <v>9</v>
      </c>
      <c r="Z245">
        <v>3</v>
      </c>
      <c r="AA245">
        <v>3</v>
      </c>
      <c r="AB245">
        <v>9</v>
      </c>
      <c r="AC245">
        <v>8</v>
      </c>
      <c r="AD245">
        <v>4</v>
      </c>
      <c r="AE245">
        <v>7</v>
      </c>
      <c r="AF245" s="5">
        <v>0.12</v>
      </c>
      <c r="AG245" s="5">
        <v>0.08</v>
      </c>
      <c r="AH245" s="6">
        <v>0</v>
      </c>
      <c r="AI245">
        <v>663.80000000000007</v>
      </c>
      <c r="AJ245">
        <v>1014</v>
      </c>
    </row>
    <row r="246" spans="1:36" x14ac:dyDescent="0.35">
      <c r="A246">
        <v>45</v>
      </c>
      <c r="B246" t="s">
        <v>32</v>
      </c>
      <c r="C246" t="s">
        <v>26</v>
      </c>
      <c r="D246">
        <v>252</v>
      </c>
      <c r="E246" t="s">
        <v>34</v>
      </c>
      <c r="F246">
        <v>1</v>
      </c>
      <c r="G246">
        <v>3</v>
      </c>
      <c r="H246" t="s">
        <v>38</v>
      </c>
      <c r="I246">
        <v>3</v>
      </c>
      <c r="J246" t="s">
        <v>35</v>
      </c>
      <c r="K246">
        <v>70</v>
      </c>
      <c r="L246">
        <v>4</v>
      </c>
      <c r="M246">
        <v>5</v>
      </c>
      <c r="N246" t="s">
        <v>62</v>
      </c>
      <c r="O246">
        <v>4</v>
      </c>
      <c r="P246" t="s">
        <v>37</v>
      </c>
      <c r="Q246" s="4">
        <v>19202</v>
      </c>
      <c r="R246">
        <v>15970</v>
      </c>
      <c r="S246">
        <v>0</v>
      </c>
      <c r="T246" t="s">
        <v>32</v>
      </c>
      <c r="U246">
        <v>11</v>
      </c>
      <c r="V246">
        <v>3</v>
      </c>
      <c r="W246">
        <v>3</v>
      </c>
      <c r="X246">
        <v>1</v>
      </c>
      <c r="Y246">
        <v>25</v>
      </c>
      <c r="Z246">
        <v>2</v>
      </c>
      <c r="AA246">
        <v>3</v>
      </c>
      <c r="AB246">
        <v>24</v>
      </c>
      <c r="AC246">
        <v>0</v>
      </c>
      <c r="AD246">
        <v>1</v>
      </c>
      <c r="AE246">
        <v>7</v>
      </c>
      <c r="AF246" s="5">
        <v>0.1</v>
      </c>
      <c r="AG246" s="5">
        <v>0.1</v>
      </c>
      <c r="AH246" s="6">
        <v>0.03</v>
      </c>
      <c r="AI246">
        <v>3840.4</v>
      </c>
      <c r="AJ246">
        <v>3107</v>
      </c>
    </row>
    <row r="247" spans="1:36" x14ac:dyDescent="0.35">
      <c r="A247">
        <v>31</v>
      </c>
      <c r="B247" t="s">
        <v>32</v>
      </c>
      <c r="C247" t="s">
        <v>33</v>
      </c>
      <c r="D247">
        <v>1327</v>
      </c>
      <c r="E247" t="s">
        <v>34</v>
      </c>
      <c r="F247">
        <v>3</v>
      </c>
      <c r="G247">
        <v>4</v>
      </c>
      <c r="H247" t="s">
        <v>40</v>
      </c>
      <c r="I247">
        <v>2</v>
      </c>
      <c r="J247" t="s">
        <v>35</v>
      </c>
      <c r="K247">
        <v>73</v>
      </c>
      <c r="L247">
        <v>3</v>
      </c>
      <c r="M247">
        <v>3</v>
      </c>
      <c r="N247" t="s">
        <v>63</v>
      </c>
      <c r="O247">
        <v>3</v>
      </c>
      <c r="P247" t="s">
        <v>41</v>
      </c>
      <c r="Q247" s="4">
        <v>13675</v>
      </c>
      <c r="R247">
        <v>13523</v>
      </c>
      <c r="S247">
        <v>9</v>
      </c>
      <c r="T247" t="s">
        <v>32</v>
      </c>
      <c r="U247">
        <v>12</v>
      </c>
      <c r="V247">
        <v>3</v>
      </c>
      <c r="W247">
        <v>1</v>
      </c>
      <c r="X247">
        <v>1</v>
      </c>
      <c r="Y247">
        <v>9</v>
      </c>
      <c r="Z247">
        <v>3</v>
      </c>
      <c r="AA247">
        <v>3</v>
      </c>
      <c r="AB247">
        <v>2</v>
      </c>
      <c r="AC247">
        <v>2</v>
      </c>
      <c r="AD247">
        <v>2</v>
      </c>
      <c r="AE247">
        <v>2</v>
      </c>
      <c r="AF247" s="5">
        <v>0.08</v>
      </c>
      <c r="AG247" s="5">
        <v>0.1</v>
      </c>
      <c r="AH247" s="6">
        <v>0.03</v>
      </c>
      <c r="AI247">
        <v>2735</v>
      </c>
      <c r="AJ247">
        <v>1955</v>
      </c>
    </row>
    <row r="248" spans="1:36" x14ac:dyDescent="0.35">
      <c r="A248">
        <v>33</v>
      </c>
      <c r="B248" t="s">
        <v>32</v>
      </c>
      <c r="C248" t="s">
        <v>26</v>
      </c>
      <c r="D248">
        <v>832</v>
      </c>
      <c r="E248" t="s">
        <v>34</v>
      </c>
      <c r="F248">
        <v>5</v>
      </c>
      <c r="G248">
        <v>4</v>
      </c>
      <c r="H248" t="s">
        <v>28</v>
      </c>
      <c r="I248">
        <v>3</v>
      </c>
      <c r="J248" t="s">
        <v>29</v>
      </c>
      <c r="K248">
        <v>63</v>
      </c>
      <c r="L248">
        <v>2</v>
      </c>
      <c r="M248">
        <v>1</v>
      </c>
      <c r="N248" t="s">
        <v>36</v>
      </c>
      <c r="O248">
        <v>4</v>
      </c>
      <c r="P248" t="s">
        <v>37</v>
      </c>
      <c r="Q248" s="4">
        <v>2911</v>
      </c>
      <c r="R248">
        <v>14776</v>
      </c>
      <c r="S248">
        <v>1</v>
      </c>
      <c r="T248" t="s">
        <v>32</v>
      </c>
      <c r="U248">
        <v>13</v>
      </c>
      <c r="V248">
        <v>3</v>
      </c>
      <c r="W248">
        <v>3</v>
      </c>
      <c r="X248">
        <v>1</v>
      </c>
      <c r="Y248">
        <v>2</v>
      </c>
      <c r="Z248">
        <v>2</v>
      </c>
      <c r="AA248">
        <v>2</v>
      </c>
      <c r="AB248">
        <v>2</v>
      </c>
      <c r="AC248">
        <v>2</v>
      </c>
      <c r="AD248">
        <v>0</v>
      </c>
      <c r="AE248">
        <v>2</v>
      </c>
      <c r="AF248" s="5">
        <v>0.08</v>
      </c>
      <c r="AG248" s="5">
        <v>0.08</v>
      </c>
      <c r="AH248" s="6">
        <v>0.06</v>
      </c>
      <c r="AI248">
        <v>582.20000000000005</v>
      </c>
      <c r="AJ248">
        <v>2883</v>
      </c>
    </row>
    <row r="249" spans="1:36" x14ac:dyDescent="0.35">
      <c r="A249">
        <v>34</v>
      </c>
      <c r="B249" t="s">
        <v>32</v>
      </c>
      <c r="C249" t="s">
        <v>26</v>
      </c>
      <c r="D249">
        <v>470</v>
      </c>
      <c r="E249" t="s">
        <v>34</v>
      </c>
      <c r="F249">
        <v>2</v>
      </c>
      <c r="G249">
        <v>4</v>
      </c>
      <c r="H249" t="s">
        <v>28</v>
      </c>
      <c r="I249">
        <v>4</v>
      </c>
      <c r="J249" t="s">
        <v>35</v>
      </c>
      <c r="K249">
        <v>84</v>
      </c>
      <c r="L249">
        <v>2</v>
      </c>
      <c r="M249">
        <v>2</v>
      </c>
      <c r="N249" t="s">
        <v>42</v>
      </c>
      <c r="O249">
        <v>1</v>
      </c>
      <c r="P249" t="s">
        <v>37</v>
      </c>
      <c r="Q249" s="4">
        <v>5957</v>
      </c>
      <c r="R249">
        <v>23687</v>
      </c>
      <c r="S249">
        <v>6</v>
      </c>
      <c r="T249" t="s">
        <v>32</v>
      </c>
      <c r="U249">
        <v>13</v>
      </c>
      <c r="V249">
        <v>3</v>
      </c>
      <c r="W249">
        <v>2</v>
      </c>
      <c r="X249">
        <v>1</v>
      </c>
      <c r="Y249">
        <v>13</v>
      </c>
      <c r="Z249">
        <v>3</v>
      </c>
      <c r="AA249">
        <v>3</v>
      </c>
      <c r="AB249">
        <v>11</v>
      </c>
      <c r="AC249">
        <v>9</v>
      </c>
      <c r="AD249">
        <v>5</v>
      </c>
      <c r="AE249">
        <v>9</v>
      </c>
      <c r="AF249" s="5">
        <v>0.08</v>
      </c>
      <c r="AG249" s="5">
        <v>0.09</v>
      </c>
      <c r="AH249" s="6">
        <v>9.999999999999995E-3</v>
      </c>
      <c r="AI249">
        <v>1191.4000000000001</v>
      </c>
      <c r="AJ249">
        <v>544</v>
      </c>
    </row>
    <row r="250" spans="1:36" x14ac:dyDescent="0.35">
      <c r="A250">
        <v>37</v>
      </c>
      <c r="B250" t="s">
        <v>32</v>
      </c>
      <c r="C250" t="s">
        <v>26</v>
      </c>
      <c r="D250">
        <v>1017</v>
      </c>
      <c r="E250" t="s">
        <v>34</v>
      </c>
      <c r="F250">
        <v>1</v>
      </c>
      <c r="G250">
        <v>2</v>
      </c>
      <c r="H250" t="s">
        <v>40</v>
      </c>
      <c r="I250">
        <v>3</v>
      </c>
      <c r="J250" t="s">
        <v>29</v>
      </c>
      <c r="K250">
        <v>83</v>
      </c>
      <c r="L250">
        <v>2</v>
      </c>
      <c r="M250">
        <v>1</v>
      </c>
      <c r="N250" t="s">
        <v>36</v>
      </c>
      <c r="O250">
        <v>1</v>
      </c>
      <c r="P250" t="s">
        <v>37</v>
      </c>
      <c r="Q250" s="4">
        <v>3920</v>
      </c>
      <c r="R250">
        <v>18697</v>
      </c>
      <c r="S250">
        <v>2</v>
      </c>
      <c r="T250" t="s">
        <v>32</v>
      </c>
      <c r="U250">
        <v>14</v>
      </c>
      <c r="V250">
        <v>3</v>
      </c>
      <c r="W250">
        <v>1</v>
      </c>
      <c r="X250">
        <v>1</v>
      </c>
      <c r="Y250">
        <v>17</v>
      </c>
      <c r="Z250">
        <v>2</v>
      </c>
      <c r="AA250">
        <v>2</v>
      </c>
      <c r="AB250">
        <v>3</v>
      </c>
      <c r="AC250">
        <v>1</v>
      </c>
      <c r="AD250">
        <v>0</v>
      </c>
      <c r="AE250">
        <v>2</v>
      </c>
      <c r="AF250" s="5">
        <v>0.08</v>
      </c>
      <c r="AG250" s="5">
        <v>7.0000000000000007E-2</v>
      </c>
      <c r="AH250" s="6">
        <v>2.0000000000000004E-2</v>
      </c>
      <c r="AI250">
        <v>784</v>
      </c>
      <c r="AJ250">
        <v>1580</v>
      </c>
    </row>
    <row r="251" spans="1:36" x14ac:dyDescent="0.35">
      <c r="A251">
        <v>45</v>
      </c>
      <c r="B251" t="s">
        <v>32</v>
      </c>
      <c r="C251" t="s">
        <v>33</v>
      </c>
      <c r="D251">
        <v>1199</v>
      </c>
      <c r="E251" t="s">
        <v>34</v>
      </c>
      <c r="F251">
        <v>7</v>
      </c>
      <c r="G251">
        <v>4</v>
      </c>
      <c r="H251" t="s">
        <v>28</v>
      </c>
      <c r="I251">
        <v>1</v>
      </c>
      <c r="J251" t="s">
        <v>35</v>
      </c>
      <c r="K251">
        <v>77</v>
      </c>
      <c r="L251">
        <v>4</v>
      </c>
      <c r="M251">
        <v>2</v>
      </c>
      <c r="N251" t="s">
        <v>42</v>
      </c>
      <c r="O251">
        <v>3</v>
      </c>
      <c r="P251" t="s">
        <v>37</v>
      </c>
      <c r="Q251" s="4">
        <v>6434</v>
      </c>
      <c r="R251">
        <v>5118</v>
      </c>
      <c r="S251">
        <v>4</v>
      </c>
      <c r="T251" t="s">
        <v>32</v>
      </c>
      <c r="U251">
        <v>17</v>
      </c>
      <c r="V251">
        <v>3</v>
      </c>
      <c r="W251">
        <v>4</v>
      </c>
      <c r="X251">
        <v>1</v>
      </c>
      <c r="Y251">
        <v>9</v>
      </c>
      <c r="Z251">
        <v>1</v>
      </c>
      <c r="AA251">
        <v>3</v>
      </c>
      <c r="AB251">
        <v>3</v>
      </c>
      <c r="AC251">
        <v>2</v>
      </c>
      <c r="AD251">
        <v>0</v>
      </c>
      <c r="AE251">
        <v>2</v>
      </c>
      <c r="AF251" s="5">
        <v>0.09</v>
      </c>
      <c r="AG251" s="5">
        <v>0.09</v>
      </c>
      <c r="AH251" s="6">
        <v>9.999999999999995E-3</v>
      </c>
      <c r="AI251">
        <v>1286.8000000000002</v>
      </c>
      <c r="AJ251">
        <v>4541</v>
      </c>
    </row>
    <row r="252" spans="1:36" x14ac:dyDescent="0.35">
      <c r="A252">
        <v>37</v>
      </c>
      <c r="B252" t="s">
        <v>25</v>
      </c>
      <c r="C252" t="s">
        <v>33</v>
      </c>
      <c r="D252">
        <v>504</v>
      </c>
      <c r="E252" t="s">
        <v>34</v>
      </c>
      <c r="F252">
        <v>10</v>
      </c>
      <c r="G252">
        <v>3</v>
      </c>
      <c r="H252" t="s">
        <v>40</v>
      </c>
      <c r="I252">
        <v>1</v>
      </c>
      <c r="J252" t="s">
        <v>35</v>
      </c>
      <c r="K252">
        <v>61</v>
      </c>
      <c r="L252">
        <v>3</v>
      </c>
      <c r="M252">
        <v>3</v>
      </c>
      <c r="N252" t="s">
        <v>42</v>
      </c>
      <c r="O252">
        <v>3</v>
      </c>
      <c r="P252" t="s">
        <v>41</v>
      </c>
      <c r="Q252" s="4">
        <v>10048</v>
      </c>
      <c r="R252">
        <v>22573</v>
      </c>
      <c r="S252">
        <v>6</v>
      </c>
      <c r="T252" t="s">
        <v>32</v>
      </c>
      <c r="U252">
        <v>11</v>
      </c>
      <c r="V252">
        <v>3</v>
      </c>
      <c r="W252">
        <v>2</v>
      </c>
      <c r="X252">
        <v>2</v>
      </c>
      <c r="Y252">
        <v>17</v>
      </c>
      <c r="Z252">
        <v>5</v>
      </c>
      <c r="AA252">
        <v>3</v>
      </c>
      <c r="AB252">
        <v>1</v>
      </c>
      <c r="AC252">
        <v>0</v>
      </c>
      <c r="AD252">
        <v>0</v>
      </c>
      <c r="AE252">
        <v>0</v>
      </c>
      <c r="AF252" s="5">
        <v>0.14000000000000001</v>
      </c>
      <c r="AG252" s="5">
        <v>0.11</v>
      </c>
      <c r="AH252" s="6">
        <v>3.9999999999999994E-2</v>
      </c>
      <c r="AI252">
        <v>2009.6000000000001</v>
      </c>
      <c r="AJ252">
        <v>3367</v>
      </c>
    </row>
    <row r="253" spans="1:36" x14ac:dyDescent="0.35">
      <c r="A253">
        <v>39</v>
      </c>
      <c r="B253" t="s">
        <v>32</v>
      </c>
      <c r="C253" t="s">
        <v>33</v>
      </c>
      <c r="D253">
        <v>505</v>
      </c>
      <c r="E253" t="s">
        <v>34</v>
      </c>
      <c r="F253">
        <v>2</v>
      </c>
      <c r="G253">
        <v>4</v>
      </c>
      <c r="H253" t="s">
        <v>49</v>
      </c>
      <c r="I253">
        <v>3</v>
      </c>
      <c r="J253" t="s">
        <v>29</v>
      </c>
      <c r="K253">
        <v>64</v>
      </c>
      <c r="L253">
        <v>3</v>
      </c>
      <c r="M253">
        <v>3</v>
      </c>
      <c r="N253" t="s">
        <v>43</v>
      </c>
      <c r="O253">
        <v>3</v>
      </c>
      <c r="P253" t="s">
        <v>31</v>
      </c>
      <c r="Q253" s="4">
        <v>10938</v>
      </c>
      <c r="R253">
        <v>6420</v>
      </c>
      <c r="S253">
        <v>0</v>
      </c>
      <c r="T253" t="s">
        <v>32</v>
      </c>
      <c r="U253">
        <v>25</v>
      </c>
      <c r="V253">
        <v>4</v>
      </c>
      <c r="W253">
        <v>4</v>
      </c>
      <c r="X253">
        <v>0</v>
      </c>
      <c r="Y253">
        <v>20</v>
      </c>
      <c r="Z253">
        <v>1</v>
      </c>
      <c r="AA253">
        <v>3</v>
      </c>
      <c r="AB253">
        <v>19</v>
      </c>
      <c r="AC253">
        <v>6</v>
      </c>
      <c r="AD253">
        <v>11</v>
      </c>
      <c r="AE253">
        <v>8</v>
      </c>
      <c r="AF253" s="5">
        <v>0.12</v>
      </c>
      <c r="AG253" s="5">
        <v>0.1</v>
      </c>
      <c r="AH253" s="6">
        <v>0.06</v>
      </c>
      <c r="AI253">
        <v>2187.6</v>
      </c>
      <c r="AJ253">
        <v>2667</v>
      </c>
    </row>
    <row r="254" spans="1:36" x14ac:dyDescent="0.35">
      <c r="A254">
        <v>29</v>
      </c>
      <c r="B254" t="s">
        <v>32</v>
      </c>
      <c r="C254" t="s">
        <v>26</v>
      </c>
      <c r="D254">
        <v>665</v>
      </c>
      <c r="E254" t="s">
        <v>34</v>
      </c>
      <c r="F254">
        <v>15</v>
      </c>
      <c r="G254">
        <v>3</v>
      </c>
      <c r="H254" t="s">
        <v>28</v>
      </c>
      <c r="I254">
        <v>3</v>
      </c>
      <c r="J254" t="s">
        <v>35</v>
      </c>
      <c r="K254">
        <v>60</v>
      </c>
      <c r="L254">
        <v>3</v>
      </c>
      <c r="M254">
        <v>1</v>
      </c>
      <c r="N254" t="s">
        <v>36</v>
      </c>
      <c r="O254">
        <v>4</v>
      </c>
      <c r="P254" t="s">
        <v>31</v>
      </c>
      <c r="Q254" s="4">
        <v>2340</v>
      </c>
      <c r="R254">
        <v>22673</v>
      </c>
      <c r="S254">
        <v>1</v>
      </c>
      <c r="T254" t="s">
        <v>32</v>
      </c>
      <c r="U254">
        <v>19</v>
      </c>
      <c r="V254">
        <v>3</v>
      </c>
      <c r="W254">
        <v>1</v>
      </c>
      <c r="X254">
        <v>0</v>
      </c>
      <c r="Y254">
        <v>6</v>
      </c>
      <c r="Z254">
        <v>1</v>
      </c>
      <c r="AA254">
        <v>3</v>
      </c>
      <c r="AB254">
        <v>6</v>
      </c>
      <c r="AC254">
        <v>5</v>
      </c>
      <c r="AD254">
        <v>1</v>
      </c>
      <c r="AE254">
        <v>5</v>
      </c>
      <c r="AF254" s="5">
        <v>0.1</v>
      </c>
      <c r="AG254" s="5">
        <v>7.0000000000000007E-2</v>
      </c>
      <c r="AH254" s="6">
        <v>0.06</v>
      </c>
      <c r="AI254">
        <v>468</v>
      </c>
      <c r="AJ254">
        <v>629</v>
      </c>
    </row>
    <row r="255" spans="1:36" x14ac:dyDescent="0.35">
      <c r="A255">
        <v>42</v>
      </c>
      <c r="B255" t="s">
        <v>32</v>
      </c>
      <c r="C255" t="s">
        <v>26</v>
      </c>
      <c r="D255">
        <v>916</v>
      </c>
      <c r="E255" t="s">
        <v>34</v>
      </c>
      <c r="F255">
        <v>17</v>
      </c>
      <c r="G255">
        <v>2</v>
      </c>
      <c r="H255" t="s">
        <v>28</v>
      </c>
      <c r="I255">
        <v>4</v>
      </c>
      <c r="J255" t="s">
        <v>29</v>
      </c>
      <c r="K255">
        <v>82</v>
      </c>
      <c r="L255">
        <v>4</v>
      </c>
      <c r="M255">
        <v>2</v>
      </c>
      <c r="N255" t="s">
        <v>36</v>
      </c>
      <c r="O255">
        <v>1</v>
      </c>
      <c r="P255" t="s">
        <v>31</v>
      </c>
      <c r="Q255" s="4">
        <v>6545</v>
      </c>
      <c r="R255">
        <v>23016</v>
      </c>
      <c r="S255">
        <v>3</v>
      </c>
      <c r="T255" t="s">
        <v>25</v>
      </c>
      <c r="U255">
        <v>13</v>
      </c>
      <c r="V255">
        <v>3</v>
      </c>
      <c r="W255">
        <v>3</v>
      </c>
      <c r="X255">
        <v>0</v>
      </c>
      <c r="Y255">
        <v>10</v>
      </c>
      <c r="Z255">
        <v>1</v>
      </c>
      <c r="AA255">
        <v>3</v>
      </c>
      <c r="AB255">
        <v>3</v>
      </c>
      <c r="AC255">
        <v>2</v>
      </c>
      <c r="AD255">
        <v>0</v>
      </c>
      <c r="AE255">
        <v>2</v>
      </c>
      <c r="AF255" s="5">
        <v>0.12</v>
      </c>
      <c r="AG255" s="5">
        <v>0.1</v>
      </c>
      <c r="AH255" s="6">
        <v>-1.0000000000000009E-2</v>
      </c>
      <c r="AI255">
        <v>1309</v>
      </c>
      <c r="AJ255">
        <v>535</v>
      </c>
    </row>
    <row r="256" spans="1:36" x14ac:dyDescent="0.35">
      <c r="A256">
        <v>29</v>
      </c>
      <c r="B256" t="s">
        <v>32</v>
      </c>
      <c r="C256" t="s">
        <v>26</v>
      </c>
      <c r="D256">
        <v>1247</v>
      </c>
      <c r="E256" t="s">
        <v>27</v>
      </c>
      <c r="F256">
        <v>20</v>
      </c>
      <c r="G256">
        <v>2</v>
      </c>
      <c r="H256" t="s">
        <v>48</v>
      </c>
      <c r="I256">
        <v>4</v>
      </c>
      <c r="J256" t="s">
        <v>35</v>
      </c>
      <c r="K256">
        <v>45</v>
      </c>
      <c r="L256">
        <v>3</v>
      </c>
      <c r="M256">
        <v>2</v>
      </c>
      <c r="N256" t="s">
        <v>27</v>
      </c>
      <c r="O256">
        <v>4</v>
      </c>
      <c r="P256" t="s">
        <v>41</v>
      </c>
      <c r="Q256" s="4">
        <v>6931</v>
      </c>
      <c r="R256">
        <v>10732</v>
      </c>
      <c r="S256">
        <v>2</v>
      </c>
      <c r="T256" t="s">
        <v>32</v>
      </c>
      <c r="U256">
        <v>14</v>
      </c>
      <c r="V256">
        <v>3</v>
      </c>
      <c r="W256">
        <v>4</v>
      </c>
      <c r="X256">
        <v>1</v>
      </c>
      <c r="Y256">
        <v>10</v>
      </c>
      <c r="Z256">
        <v>2</v>
      </c>
      <c r="AA256">
        <v>3</v>
      </c>
      <c r="AB256">
        <v>3</v>
      </c>
      <c r="AC256">
        <v>2</v>
      </c>
      <c r="AD256">
        <v>0</v>
      </c>
      <c r="AE256">
        <v>2</v>
      </c>
      <c r="AF256" s="5">
        <v>0.13</v>
      </c>
      <c r="AG256" s="5">
        <v>0.09</v>
      </c>
      <c r="AH256" s="6">
        <v>7.0000000000000007E-2</v>
      </c>
      <c r="AI256">
        <v>1386.2</v>
      </c>
      <c r="AJ256">
        <v>4466</v>
      </c>
    </row>
    <row r="257" spans="1:36" x14ac:dyDescent="0.35">
      <c r="A257">
        <v>25</v>
      </c>
      <c r="B257" t="s">
        <v>32</v>
      </c>
      <c r="C257" t="s">
        <v>26</v>
      </c>
      <c r="D257">
        <v>685</v>
      </c>
      <c r="E257" t="s">
        <v>34</v>
      </c>
      <c r="F257">
        <v>1</v>
      </c>
      <c r="G257">
        <v>3</v>
      </c>
      <c r="H257" t="s">
        <v>28</v>
      </c>
      <c r="I257">
        <v>1</v>
      </c>
      <c r="J257" t="s">
        <v>29</v>
      </c>
      <c r="K257">
        <v>62</v>
      </c>
      <c r="L257">
        <v>3</v>
      </c>
      <c r="M257">
        <v>2</v>
      </c>
      <c r="N257" t="s">
        <v>42</v>
      </c>
      <c r="O257">
        <v>3</v>
      </c>
      <c r="P257" t="s">
        <v>37</v>
      </c>
      <c r="Q257" s="4">
        <v>4898</v>
      </c>
      <c r="R257">
        <v>7505</v>
      </c>
      <c r="S257">
        <v>0</v>
      </c>
      <c r="T257" t="s">
        <v>32</v>
      </c>
      <c r="U257">
        <v>12</v>
      </c>
      <c r="V257">
        <v>3</v>
      </c>
      <c r="W257">
        <v>4</v>
      </c>
      <c r="X257">
        <v>2</v>
      </c>
      <c r="Y257">
        <v>5</v>
      </c>
      <c r="Z257">
        <v>3</v>
      </c>
      <c r="AA257">
        <v>3</v>
      </c>
      <c r="AB257">
        <v>4</v>
      </c>
      <c r="AC257">
        <v>2</v>
      </c>
      <c r="AD257">
        <v>1</v>
      </c>
      <c r="AE257">
        <v>2</v>
      </c>
      <c r="AF257" s="5">
        <v>0.09</v>
      </c>
      <c r="AG257" s="5">
        <v>0.11</v>
      </c>
      <c r="AH257" s="6">
        <v>4.0000000000000008E-2</v>
      </c>
      <c r="AI257">
        <v>979.6</v>
      </c>
      <c r="AJ257">
        <v>2836</v>
      </c>
    </row>
    <row r="258" spans="1:36" x14ac:dyDescent="0.35">
      <c r="A258">
        <v>42</v>
      </c>
      <c r="B258" t="s">
        <v>32</v>
      </c>
      <c r="C258" t="s">
        <v>26</v>
      </c>
      <c r="D258">
        <v>269</v>
      </c>
      <c r="E258" t="s">
        <v>34</v>
      </c>
      <c r="F258">
        <v>2</v>
      </c>
      <c r="G258">
        <v>3</v>
      </c>
      <c r="H258" t="s">
        <v>40</v>
      </c>
      <c r="I258">
        <v>4</v>
      </c>
      <c r="J258" t="s">
        <v>29</v>
      </c>
      <c r="K258">
        <v>56</v>
      </c>
      <c r="L258">
        <v>2</v>
      </c>
      <c r="M258">
        <v>1</v>
      </c>
      <c r="N258" t="s">
        <v>39</v>
      </c>
      <c r="O258">
        <v>1</v>
      </c>
      <c r="P258" t="s">
        <v>41</v>
      </c>
      <c r="Q258" s="4">
        <v>2593</v>
      </c>
      <c r="R258">
        <v>8007</v>
      </c>
      <c r="S258">
        <v>0</v>
      </c>
      <c r="T258" t="s">
        <v>25</v>
      </c>
      <c r="U258">
        <v>11</v>
      </c>
      <c r="V258">
        <v>3</v>
      </c>
      <c r="W258">
        <v>3</v>
      </c>
      <c r="X258">
        <v>1</v>
      </c>
      <c r="Y258">
        <v>10</v>
      </c>
      <c r="Z258">
        <v>4</v>
      </c>
      <c r="AA258">
        <v>3</v>
      </c>
      <c r="AB258">
        <v>9</v>
      </c>
      <c r="AC258">
        <v>6</v>
      </c>
      <c r="AD258">
        <v>7</v>
      </c>
      <c r="AE258">
        <v>8</v>
      </c>
      <c r="AF258" s="5">
        <v>0.15</v>
      </c>
      <c r="AG258" s="5">
        <v>0.11</v>
      </c>
      <c r="AH258" s="6">
        <v>0</v>
      </c>
      <c r="AI258">
        <v>518.6</v>
      </c>
      <c r="AJ258">
        <v>3536</v>
      </c>
    </row>
    <row r="259" spans="1:36" x14ac:dyDescent="0.35">
      <c r="A259">
        <v>40</v>
      </c>
      <c r="B259" t="s">
        <v>32</v>
      </c>
      <c r="C259" t="s">
        <v>26</v>
      </c>
      <c r="D259">
        <v>1416</v>
      </c>
      <c r="E259" t="s">
        <v>34</v>
      </c>
      <c r="F259">
        <v>2</v>
      </c>
      <c r="G259">
        <v>2</v>
      </c>
      <c r="H259" t="s">
        <v>40</v>
      </c>
      <c r="I259">
        <v>1</v>
      </c>
      <c r="J259" t="s">
        <v>35</v>
      </c>
      <c r="K259">
        <v>49</v>
      </c>
      <c r="L259">
        <v>3</v>
      </c>
      <c r="M259">
        <v>5</v>
      </c>
      <c r="N259" t="s">
        <v>63</v>
      </c>
      <c r="O259">
        <v>3</v>
      </c>
      <c r="P259" t="s">
        <v>41</v>
      </c>
      <c r="Q259" s="4">
        <v>19436</v>
      </c>
      <c r="R259">
        <v>5949</v>
      </c>
      <c r="S259">
        <v>0</v>
      </c>
      <c r="T259" t="s">
        <v>32</v>
      </c>
      <c r="U259">
        <v>19</v>
      </c>
      <c r="V259">
        <v>3</v>
      </c>
      <c r="W259">
        <v>4</v>
      </c>
      <c r="X259">
        <v>1</v>
      </c>
      <c r="Y259">
        <v>22</v>
      </c>
      <c r="Z259">
        <v>5</v>
      </c>
      <c r="AA259">
        <v>3</v>
      </c>
      <c r="AB259">
        <v>21</v>
      </c>
      <c r="AC259">
        <v>7</v>
      </c>
      <c r="AD259">
        <v>3</v>
      </c>
      <c r="AE259">
        <v>9</v>
      </c>
      <c r="AF259" s="5">
        <v>0.14000000000000001</v>
      </c>
      <c r="AG259" s="5">
        <v>0.08</v>
      </c>
      <c r="AH259" s="6">
        <v>3.9999999999999994E-2</v>
      </c>
      <c r="AI259">
        <v>3887.2000000000003</v>
      </c>
      <c r="AJ259">
        <v>857</v>
      </c>
    </row>
    <row r="260" spans="1:36" x14ac:dyDescent="0.35">
      <c r="A260">
        <v>51</v>
      </c>
      <c r="B260" t="s">
        <v>32</v>
      </c>
      <c r="C260" t="s">
        <v>26</v>
      </c>
      <c r="D260">
        <v>833</v>
      </c>
      <c r="E260" t="s">
        <v>34</v>
      </c>
      <c r="F260">
        <v>1</v>
      </c>
      <c r="G260">
        <v>3</v>
      </c>
      <c r="H260" t="s">
        <v>28</v>
      </c>
      <c r="I260">
        <v>3</v>
      </c>
      <c r="J260" t="s">
        <v>35</v>
      </c>
      <c r="K260">
        <v>96</v>
      </c>
      <c r="L260">
        <v>3</v>
      </c>
      <c r="M260">
        <v>1</v>
      </c>
      <c r="N260" t="s">
        <v>36</v>
      </c>
      <c r="O260">
        <v>4</v>
      </c>
      <c r="P260" t="s">
        <v>37</v>
      </c>
      <c r="Q260" s="4">
        <v>2723</v>
      </c>
      <c r="R260">
        <v>23231</v>
      </c>
      <c r="S260">
        <v>1</v>
      </c>
      <c r="T260" t="s">
        <v>32</v>
      </c>
      <c r="U260">
        <v>11</v>
      </c>
      <c r="V260">
        <v>3</v>
      </c>
      <c r="W260">
        <v>2</v>
      </c>
      <c r="X260">
        <v>0</v>
      </c>
      <c r="Y260">
        <v>1</v>
      </c>
      <c r="Z260">
        <v>0</v>
      </c>
      <c r="AA260">
        <v>2</v>
      </c>
      <c r="AB260">
        <v>1</v>
      </c>
      <c r="AC260">
        <v>0</v>
      </c>
      <c r="AD260">
        <v>0</v>
      </c>
      <c r="AE260">
        <v>0</v>
      </c>
      <c r="AF260" s="5">
        <v>0.09</v>
      </c>
      <c r="AG260" s="5">
        <v>0.11</v>
      </c>
      <c r="AH260" s="6">
        <v>-0.03</v>
      </c>
      <c r="AI260">
        <v>544.6</v>
      </c>
      <c r="AJ260">
        <v>4288</v>
      </c>
    </row>
    <row r="261" spans="1:36" x14ac:dyDescent="0.35">
      <c r="A261">
        <v>31</v>
      </c>
      <c r="B261" t="s">
        <v>25</v>
      </c>
      <c r="C261" t="s">
        <v>33</v>
      </c>
      <c r="D261">
        <v>307</v>
      </c>
      <c r="E261" t="s">
        <v>34</v>
      </c>
      <c r="F261">
        <v>29</v>
      </c>
      <c r="G261">
        <v>2</v>
      </c>
      <c r="H261" t="s">
        <v>40</v>
      </c>
      <c r="I261">
        <v>3</v>
      </c>
      <c r="J261" t="s">
        <v>35</v>
      </c>
      <c r="K261">
        <v>71</v>
      </c>
      <c r="L261">
        <v>2</v>
      </c>
      <c r="M261">
        <v>1</v>
      </c>
      <c r="N261" t="s">
        <v>39</v>
      </c>
      <c r="O261">
        <v>2</v>
      </c>
      <c r="P261" t="s">
        <v>31</v>
      </c>
      <c r="Q261" s="4">
        <v>3479</v>
      </c>
      <c r="R261">
        <v>11652</v>
      </c>
      <c r="S261">
        <v>0</v>
      </c>
      <c r="T261" t="s">
        <v>32</v>
      </c>
      <c r="U261">
        <v>11</v>
      </c>
      <c r="V261">
        <v>3</v>
      </c>
      <c r="W261">
        <v>2</v>
      </c>
      <c r="X261">
        <v>0</v>
      </c>
      <c r="Y261">
        <v>6</v>
      </c>
      <c r="Z261">
        <v>2</v>
      </c>
      <c r="AA261">
        <v>4</v>
      </c>
      <c r="AB261">
        <v>5</v>
      </c>
      <c r="AC261">
        <v>4</v>
      </c>
      <c r="AD261">
        <v>1</v>
      </c>
      <c r="AE261">
        <v>4</v>
      </c>
      <c r="AF261" s="5">
        <v>0.11</v>
      </c>
      <c r="AG261" s="5">
        <v>7.0000000000000007E-2</v>
      </c>
      <c r="AH261" s="6">
        <v>2.0000000000000004E-2</v>
      </c>
      <c r="AI261">
        <v>695.80000000000007</v>
      </c>
      <c r="AJ261">
        <v>4030</v>
      </c>
    </row>
    <row r="262" spans="1:36" x14ac:dyDescent="0.35">
      <c r="A262">
        <v>32</v>
      </c>
      <c r="B262" t="s">
        <v>32</v>
      </c>
      <c r="C262" t="s">
        <v>33</v>
      </c>
      <c r="D262">
        <v>1311</v>
      </c>
      <c r="E262" t="s">
        <v>34</v>
      </c>
      <c r="F262">
        <v>7</v>
      </c>
      <c r="G262">
        <v>3</v>
      </c>
      <c r="H262" t="s">
        <v>28</v>
      </c>
      <c r="I262">
        <v>2</v>
      </c>
      <c r="J262" t="s">
        <v>35</v>
      </c>
      <c r="K262">
        <v>100</v>
      </c>
      <c r="L262">
        <v>4</v>
      </c>
      <c r="M262">
        <v>1</v>
      </c>
      <c r="N262" t="s">
        <v>39</v>
      </c>
      <c r="O262">
        <v>2</v>
      </c>
      <c r="P262" t="s">
        <v>37</v>
      </c>
      <c r="Q262" s="4">
        <v>2794</v>
      </c>
      <c r="R262">
        <v>26062</v>
      </c>
      <c r="S262">
        <v>1</v>
      </c>
      <c r="T262" t="s">
        <v>32</v>
      </c>
      <c r="U262">
        <v>20</v>
      </c>
      <c r="V262">
        <v>4</v>
      </c>
      <c r="W262">
        <v>3</v>
      </c>
      <c r="X262">
        <v>0</v>
      </c>
      <c r="Y262">
        <v>5</v>
      </c>
      <c r="Z262">
        <v>3</v>
      </c>
      <c r="AA262">
        <v>1</v>
      </c>
      <c r="AB262">
        <v>5</v>
      </c>
      <c r="AC262">
        <v>1</v>
      </c>
      <c r="AD262">
        <v>0</v>
      </c>
      <c r="AE262">
        <v>3</v>
      </c>
      <c r="AF262" s="5">
        <v>0.11</v>
      </c>
      <c r="AG262" s="5">
        <v>0.11</v>
      </c>
      <c r="AH262" s="6">
        <v>4.9999999999999989E-2</v>
      </c>
      <c r="AI262">
        <v>558.80000000000007</v>
      </c>
      <c r="AJ262">
        <v>2816</v>
      </c>
    </row>
    <row r="263" spans="1:36" x14ac:dyDescent="0.35">
      <c r="A263">
        <v>38</v>
      </c>
      <c r="B263" t="s">
        <v>32</v>
      </c>
      <c r="C263" t="s">
        <v>44</v>
      </c>
      <c r="D263">
        <v>1327</v>
      </c>
      <c r="E263" t="s">
        <v>27</v>
      </c>
      <c r="F263">
        <v>2</v>
      </c>
      <c r="G263">
        <v>2</v>
      </c>
      <c r="H263" t="s">
        <v>28</v>
      </c>
      <c r="I263">
        <v>4</v>
      </c>
      <c r="J263" t="s">
        <v>35</v>
      </c>
      <c r="K263">
        <v>39</v>
      </c>
      <c r="L263">
        <v>2</v>
      </c>
      <c r="M263">
        <v>2</v>
      </c>
      <c r="N263" t="s">
        <v>27</v>
      </c>
      <c r="O263">
        <v>4</v>
      </c>
      <c r="P263" t="s">
        <v>37</v>
      </c>
      <c r="Q263" s="4">
        <v>5249</v>
      </c>
      <c r="R263">
        <v>19682</v>
      </c>
      <c r="S263">
        <v>3</v>
      </c>
      <c r="T263" t="s">
        <v>32</v>
      </c>
      <c r="U263">
        <v>18</v>
      </c>
      <c r="V263">
        <v>3</v>
      </c>
      <c r="W263">
        <v>4</v>
      </c>
      <c r="X263">
        <v>1</v>
      </c>
      <c r="Y263">
        <v>13</v>
      </c>
      <c r="Z263">
        <v>0</v>
      </c>
      <c r="AA263">
        <v>3</v>
      </c>
      <c r="AB263">
        <v>8</v>
      </c>
      <c r="AC263">
        <v>7</v>
      </c>
      <c r="AD263">
        <v>7</v>
      </c>
      <c r="AE263">
        <v>5</v>
      </c>
      <c r="AF263" s="5">
        <v>0.15</v>
      </c>
      <c r="AG263" s="5">
        <v>0.11</v>
      </c>
      <c r="AH263" s="6">
        <v>4.9999999999999989E-2</v>
      </c>
      <c r="AI263">
        <v>1049.8</v>
      </c>
      <c r="AJ263">
        <v>2059</v>
      </c>
    </row>
    <row r="264" spans="1:36" x14ac:dyDescent="0.35">
      <c r="A264">
        <v>32</v>
      </c>
      <c r="B264" t="s">
        <v>32</v>
      </c>
      <c r="C264" t="s">
        <v>26</v>
      </c>
      <c r="D264">
        <v>128</v>
      </c>
      <c r="E264" t="s">
        <v>34</v>
      </c>
      <c r="F264">
        <v>2</v>
      </c>
      <c r="G264">
        <v>1</v>
      </c>
      <c r="H264" t="s">
        <v>49</v>
      </c>
      <c r="I264">
        <v>4</v>
      </c>
      <c r="J264" t="s">
        <v>35</v>
      </c>
      <c r="K264">
        <v>84</v>
      </c>
      <c r="L264">
        <v>2</v>
      </c>
      <c r="M264">
        <v>2</v>
      </c>
      <c r="N264" t="s">
        <v>39</v>
      </c>
      <c r="O264">
        <v>1</v>
      </c>
      <c r="P264" t="s">
        <v>31</v>
      </c>
      <c r="Q264" s="4">
        <v>2176</v>
      </c>
      <c r="R264">
        <v>19737</v>
      </c>
      <c r="S264">
        <v>4</v>
      </c>
      <c r="T264" t="s">
        <v>32</v>
      </c>
      <c r="U264">
        <v>13</v>
      </c>
      <c r="V264">
        <v>3</v>
      </c>
      <c r="W264">
        <v>4</v>
      </c>
      <c r="X264">
        <v>0</v>
      </c>
      <c r="Y264">
        <v>9</v>
      </c>
      <c r="Z264">
        <v>5</v>
      </c>
      <c r="AA264">
        <v>3</v>
      </c>
      <c r="AB264">
        <v>6</v>
      </c>
      <c r="AC264">
        <v>2</v>
      </c>
      <c r="AD264">
        <v>0</v>
      </c>
      <c r="AE264">
        <v>4</v>
      </c>
      <c r="AF264" s="5">
        <v>0.14000000000000001</v>
      </c>
      <c r="AG264" s="5">
        <v>0.1</v>
      </c>
      <c r="AH264" s="6">
        <v>4.9999999999999989E-2</v>
      </c>
      <c r="AI264">
        <v>435.20000000000005</v>
      </c>
      <c r="AJ264">
        <v>1379</v>
      </c>
    </row>
    <row r="265" spans="1:36" x14ac:dyDescent="0.35">
      <c r="A265">
        <v>46</v>
      </c>
      <c r="B265" t="s">
        <v>32</v>
      </c>
      <c r="C265" t="s">
        <v>26</v>
      </c>
      <c r="D265">
        <v>488</v>
      </c>
      <c r="E265" t="s">
        <v>27</v>
      </c>
      <c r="F265">
        <v>2</v>
      </c>
      <c r="G265">
        <v>3</v>
      </c>
      <c r="H265" t="s">
        <v>49</v>
      </c>
      <c r="I265">
        <v>3</v>
      </c>
      <c r="J265" t="s">
        <v>29</v>
      </c>
      <c r="K265">
        <v>75</v>
      </c>
      <c r="L265">
        <v>1</v>
      </c>
      <c r="M265">
        <v>4</v>
      </c>
      <c r="N265" t="s">
        <v>62</v>
      </c>
      <c r="O265">
        <v>2</v>
      </c>
      <c r="P265" t="s">
        <v>37</v>
      </c>
      <c r="Q265" s="4">
        <v>16872</v>
      </c>
      <c r="R265">
        <v>14977</v>
      </c>
      <c r="S265">
        <v>3</v>
      </c>
      <c r="T265" t="s">
        <v>25</v>
      </c>
      <c r="U265">
        <v>12</v>
      </c>
      <c r="V265">
        <v>3</v>
      </c>
      <c r="W265">
        <v>2</v>
      </c>
      <c r="X265">
        <v>1</v>
      </c>
      <c r="Y265">
        <v>28</v>
      </c>
      <c r="Z265">
        <v>2</v>
      </c>
      <c r="AA265">
        <v>2</v>
      </c>
      <c r="AB265">
        <v>7</v>
      </c>
      <c r="AC265">
        <v>7</v>
      </c>
      <c r="AD265">
        <v>7</v>
      </c>
      <c r="AE265">
        <v>7</v>
      </c>
      <c r="AF265" s="5">
        <v>0.11</v>
      </c>
      <c r="AG265" s="5">
        <v>0.11</v>
      </c>
      <c r="AH265" s="6">
        <v>2.0000000000000004E-2</v>
      </c>
      <c r="AI265">
        <v>3374.4</v>
      </c>
      <c r="AJ265">
        <v>3412</v>
      </c>
    </row>
    <row r="266" spans="1:36" x14ac:dyDescent="0.35">
      <c r="A266">
        <v>28</v>
      </c>
      <c r="B266" t="s">
        <v>25</v>
      </c>
      <c r="C266" t="s">
        <v>26</v>
      </c>
      <c r="D266">
        <v>529</v>
      </c>
      <c r="E266" t="s">
        <v>34</v>
      </c>
      <c r="F266">
        <v>2</v>
      </c>
      <c r="G266">
        <v>4</v>
      </c>
      <c r="H266" t="s">
        <v>28</v>
      </c>
      <c r="I266">
        <v>1</v>
      </c>
      <c r="J266" t="s">
        <v>35</v>
      </c>
      <c r="K266">
        <v>79</v>
      </c>
      <c r="L266">
        <v>3</v>
      </c>
      <c r="M266">
        <v>1</v>
      </c>
      <c r="N266" t="s">
        <v>39</v>
      </c>
      <c r="O266">
        <v>3</v>
      </c>
      <c r="P266" t="s">
        <v>31</v>
      </c>
      <c r="Q266" s="4">
        <v>3485</v>
      </c>
      <c r="R266">
        <v>14935</v>
      </c>
      <c r="S266">
        <v>2</v>
      </c>
      <c r="T266" t="s">
        <v>32</v>
      </c>
      <c r="U266">
        <v>11</v>
      </c>
      <c r="V266">
        <v>3</v>
      </c>
      <c r="W266">
        <v>3</v>
      </c>
      <c r="X266">
        <v>0</v>
      </c>
      <c r="Y266">
        <v>5</v>
      </c>
      <c r="Z266">
        <v>5</v>
      </c>
      <c r="AA266">
        <v>1</v>
      </c>
      <c r="AB266">
        <v>0</v>
      </c>
      <c r="AC266">
        <v>0</v>
      </c>
      <c r="AD266">
        <v>0</v>
      </c>
      <c r="AE266">
        <v>0</v>
      </c>
      <c r="AF266" s="5">
        <v>0.14000000000000001</v>
      </c>
      <c r="AG266" s="5">
        <v>0.1</v>
      </c>
      <c r="AH266" s="6">
        <v>5.0000000000000017E-2</v>
      </c>
      <c r="AI266">
        <v>697</v>
      </c>
      <c r="AJ266">
        <v>3458</v>
      </c>
    </row>
    <row r="267" spans="1:36" x14ac:dyDescent="0.35">
      <c r="A267">
        <v>29</v>
      </c>
      <c r="B267" t="s">
        <v>32</v>
      </c>
      <c r="C267" t="s">
        <v>26</v>
      </c>
      <c r="D267">
        <v>1210</v>
      </c>
      <c r="E267" t="s">
        <v>27</v>
      </c>
      <c r="F267">
        <v>2</v>
      </c>
      <c r="G267">
        <v>3</v>
      </c>
      <c r="H267" t="s">
        <v>40</v>
      </c>
      <c r="I267">
        <v>1</v>
      </c>
      <c r="J267" t="s">
        <v>35</v>
      </c>
      <c r="K267">
        <v>78</v>
      </c>
      <c r="L267">
        <v>2</v>
      </c>
      <c r="M267">
        <v>2</v>
      </c>
      <c r="N267" t="s">
        <v>27</v>
      </c>
      <c r="O267">
        <v>2</v>
      </c>
      <c r="P267" t="s">
        <v>37</v>
      </c>
      <c r="Q267" s="4">
        <v>6644</v>
      </c>
      <c r="R267">
        <v>3687</v>
      </c>
      <c r="S267">
        <v>2</v>
      </c>
      <c r="T267" t="s">
        <v>32</v>
      </c>
      <c r="U267">
        <v>19</v>
      </c>
      <c r="V267">
        <v>3</v>
      </c>
      <c r="W267">
        <v>2</v>
      </c>
      <c r="X267">
        <v>2</v>
      </c>
      <c r="Y267">
        <v>10</v>
      </c>
      <c r="Z267">
        <v>2</v>
      </c>
      <c r="AA267">
        <v>3</v>
      </c>
      <c r="AB267">
        <v>0</v>
      </c>
      <c r="AC267">
        <v>0</v>
      </c>
      <c r="AD267">
        <v>0</v>
      </c>
      <c r="AE267">
        <v>0</v>
      </c>
      <c r="AF267" s="5">
        <v>0.08</v>
      </c>
      <c r="AG267" s="5">
        <v>0.1</v>
      </c>
      <c r="AH267" s="6">
        <v>0</v>
      </c>
      <c r="AI267">
        <v>1328.8000000000002</v>
      </c>
      <c r="AJ267">
        <v>3725</v>
      </c>
    </row>
    <row r="268" spans="1:36" x14ac:dyDescent="0.35">
      <c r="A268">
        <v>31</v>
      </c>
      <c r="B268" t="s">
        <v>32</v>
      </c>
      <c r="C268" t="s">
        <v>26</v>
      </c>
      <c r="D268">
        <v>1463</v>
      </c>
      <c r="E268" t="s">
        <v>34</v>
      </c>
      <c r="F268">
        <v>23</v>
      </c>
      <c r="G268">
        <v>3</v>
      </c>
      <c r="H268" t="s">
        <v>40</v>
      </c>
      <c r="I268">
        <v>2</v>
      </c>
      <c r="J268" t="s">
        <v>35</v>
      </c>
      <c r="K268">
        <v>64</v>
      </c>
      <c r="L268">
        <v>2</v>
      </c>
      <c r="M268">
        <v>2</v>
      </c>
      <c r="N268" t="s">
        <v>43</v>
      </c>
      <c r="O268">
        <v>4</v>
      </c>
      <c r="P268" t="s">
        <v>37</v>
      </c>
      <c r="Q268" s="4">
        <v>5582</v>
      </c>
      <c r="R268">
        <v>14408</v>
      </c>
      <c r="S268">
        <v>0</v>
      </c>
      <c r="T268" t="s">
        <v>32</v>
      </c>
      <c r="U268">
        <v>21</v>
      </c>
      <c r="V268">
        <v>4</v>
      </c>
      <c r="W268">
        <v>2</v>
      </c>
      <c r="X268">
        <v>1</v>
      </c>
      <c r="Y268">
        <v>10</v>
      </c>
      <c r="Z268">
        <v>2</v>
      </c>
      <c r="AA268">
        <v>3</v>
      </c>
      <c r="AB268">
        <v>9</v>
      </c>
      <c r="AC268">
        <v>0</v>
      </c>
      <c r="AD268">
        <v>7</v>
      </c>
      <c r="AE268">
        <v>8</v>
      </c>
      <c r="AF268" s="5">
        <v>0.08</v>
      </c>
      <c r="AG268" s="5">
        <v>0.09</v>
      </c>
      <c r="AH268" s="6">
        <v>0.06</v>
      </c>
      <c r="AI268">
        <v>1116.4000000000001</v>
      </c>
      <c r="AJ268">
        <v>1841</v>
      </c>
    </row>
    <row r="269" spans="1:36" x14ac:dyDescent="0.35">
      <c r="A269">
        <v>25</v>
      </c>
      <c r="B269" t="s">
        <v>32</v>
      </c>
      <c r="C269" t="s">
        <v>44</v>
      </c>
      <c r="D269">
        <v>675</v>
      </c>
      <c r="E269" t="s">
        <v>34</v>
      </c>
      <c r="F269">
        <v>5</v>
      </c>
      <c r="G269">
        <v>2</v>
      </c>
      <c r="H269" t="s">
        <v>28</v>
      </c>
      <c r="I269">
        <v>2</v>
      </c>
      <c r="J269" t="s">
        <v>35</v>
      </c>
      <c r="K269">
        <v>85</v>
      </c>
      <c r="L269">
        <v>4</v>
      </c>
      <c r="M269">
        <v>2</v>
      </c>
      <c r="N269" t="s">
        <v>43</v>
      </c>
      <c r="O269">
        <v>1</v>
      </c>
      <c r="P269" t="s">
        <v>41</v>
      </c>
      <c r="Q269" s="4">
        <v>4000</v>
      </c>
      <c r="R269">
        <v>18384</v>
      </c>
      <c r="S269">
        <v>1</v>
      </c>
      <c r="T269" t="s">
        <v>32</v>
      </c>
      <c r="U269">
        <v>12</v>
      </c>
      <c r="V269">
        <v>3</v>
      </c>
      <c r="W269">
        <v>4</v>
      </c>
      <c r="X269">
        <v>2</v>
      </c>
      <c r="Y269">
        <v>6</v>
      </c>
      <c r="Z269">
        <v>2</v>
      </c>
      <c r="AA269">
        <v>3</v>
      </c>
      <c r="AB269">
        <v>6</v>
      </c>
      <c r="AC269">
        <v>3</v>
      </c>
      <c r="AD269">
        <v>1</v>
      </c>
      <c r="AE269">
        <v>5</v>
      </c>
      <c r="AF269" s="5">
        <v>0.14000000000000001</v>
      </c>
      <c r="AG269" s="5">
        <v>0.09</v>
      </c>
      <c r="AH269" s="6">
        <v>4.9999999999999989E-2</v>
      </c>
      <c r="AI269">
        <v>800</v>
      </c>
      <c r="AJ269">
        <v>782</v>
      </c>
    </row>
    <row r="270" spans="1:36" x14ac:dyDescent="0.35">
      <c r="A270">
        <v>45</v>
      </c>
      <c r="B270" t="s">
        <v>32</v>
      </c>
      <c r="C270" t="s">
        <v>26</v>
      </c>
      <c r="D270">
        <v>1385</v>
      </c>
      <c r="E270" t="s">
        <v>34</v>
      </c>
      <c r="F270">
        <v>20</v>
      </c>
      <c r="G270">
        <v>2</v>
      </c>
      <c r="H270" t="s">
        <v>40</v>
      </c>
      <c r="I270">
        <v>3</v>
      </c>
      <c r="J270" t="s">
        <v>35</v>
      </c>
      <c r="K270">
        <v>79</v>
      </c>
      <c r="L270">
        <v>3</v>
      </c>
      <c r="M270">
        <v>4</v>
      </c>
      <c r="N270" t="s">
        <v>43</v>
      </c>
      <c r="O270">
        <v>4</v>
      </c>
      <c r="P270" t="s">
        <v>37</v>
      </c>
      <c r="Q270" s="4">
        <v>13496</v>
      </c>
      <c r="R270">
        <v>7501</v>
      </c>
      <c r="S270">
        <v>0</v>
      </c>
      <c r="T270" t="s">
        <v>25</v>
      </c>
      <c r="U270">
        <v>14</v>
      </c>
      <c r="V270">
        <v>3</v>
      </c>
      <c r="W270">
        <v>2</v>
      </c>
      <c r="X270">
        <v>0</v>
      </c>
      <c r="Y270">
        <v>21</v>
      </c>
      <c r="Z270">
        <v>2</v>
      </c>
      <c r="AA270">
        <v>3</v>
      </c>
      <c r="AB270">
        <v>20</v>
      </c>
      <c r="AC270">
        <v>7</v>
      </c>
      <c r="AD270">
        <v>4</v>
      </c>
      <c r="AE270">
        <v>10</v>
      </c>
      <c r="AF270" s="5">
        <v>0.09</v>
      </c>
      <c r="AG270" s="5">
        <v>7.0000000000000007E-2</v>
      </c>
      <c r="AH270" s="6">
        <v>0.03</v>
      </c>
      <c r="AI270">
        <v>2699.2000000000003</v>
      </c>
      <c r="AJ270">
        <v>1956</v>
      </c>
    </row>
    <row r="271" spans="1:36" x14ac:dyDescent="0.35">
      <c r="A271">
        <v>36</v>
      </c>
      <c r="B271" t="s">
        <v>32</v>
      </c>
      <c r="C271" t="s">
        <v>26</v>
      </c>
      <c r="D271">
        <v>1403</v>
      </c>
      <c r="E271" t="s">
        <v>34</v>
      </c>
      <c r="F271">
        <v>6</v>
      </c>
      <c r="G271">
        <v>3</v>
      </c>
      <c r="H271" t="s">
        <v>28</v>
      </c>
      <c r="I271">
        <v>4</v>
      </c>
      <c r="J271" t="s">
        <v>35</v>
      </c>
      <c r="K271">
        <v>47</v>
      </c>
      <c r="L271">
        <v>3</v>
      </c>
      <c r="M271">
        <v>1</v>
      </c>
      <c r="N271" t="s">
        <v>39</v>
      </c>
      <c r="O271">
        <v>4</v>
      </c>
      <c r="P271" t="s">
        <v>37</v>
      </c>
      <c r="Q271" s="4">
        <v>3210</v>
      </c>
      <c r="R271">
        <v>20251</v>
      </c>
      <c r="S271">
        <v>0</v>
      </c>
      <c r="T271" t="s">
        <v>32</v>
      </c>
      <c r="U271">
        <v>11</v>
      </c>
      <c r="V271">
        <v>3</v>
      </c>
      <c r="W271">
        <v>3</v>
      </c>
      <c r="X271">
        <v>1</v>
      </c>
      <c r="Y271">
        <v>16</v>
      </c>
      <c r="Z271">
        <v>4</v>
      </c>
      <c r="AA271">
        <v>3</v>
      </c>
      <c r="AB271">
        <v>15</v>
      </c>
      <c r="AC271">
        <v>13</v>
      </c>
      <c r="AD271">
        <v>10</v>
      </c>
      <c r="AE271">
        <v>11</v>
      </c>
      <c r="AF271" s="5">
        <v>0.11</v>
      </c>
      <c r="AG271" s="5">
        <v>0.08</v>
      </c>
      <c r="AH271" s="6">
        <v>0.03</v>
      </c>
      <c r="AI271">
        <v>642</v>
      </c>
      <c r="AJ271">
        <v>2040</v>
      </c>
    </row>
    <row r="272" spans="1:36" x14ac:dyDescent="0.35">
      <c r="A272">
        <v>55</v>
      </c>
      <c r="B272" t="s">
        <v>32</v>
      </c>
      <c r="C272" t="s">
        <v>26</v>
      </c>
      <c r="D272">
        <v>452</v>
      </c>
      <c r="E272" t="s">
        <v>34</v>
      </c>
      <c r="F272">
        <v>1</v>
      </c>
      <c r="G272">
        <v>3</v>
      </c>
      <c r="H272" t="s">
        <v>40</v>
      </c>
      <c r="I272">
        <v>4</v>
      </c>
      <c r="J272" t="s">
        <v>35</v>
      </c>
      <c r="K272">
        <v>81</v>
      </c>
      <c r="L272">
        <v>3</v>
      </c>
      <c r="M272">
        <v>5</v>
      </c>
      <c r="N272" t="s">
        <v>62</v>
      </c>
      <c r="O272">
        <v>1</v>
      </c>
      <c r="P272" t="s">
        <v>31</v>
      </c>
      <c r="Q272" s="4">
        <v>19045</v>
      </c>
      <c r="R272">
        <v>18938</v>
      </c>
      <c r="S272">
        <v>0</v>
      </c>
      <c r="T272" t="s">
        <v>25</v>
      </c>
      <c r="U272">
        <v>14</v>
      </c>
      <c r="V272">
        <v>3</v>
      </c>
      <c r="W272">
        <v>3</v>
      </c>
      <c r="X272">
        <v>0</v>
      </c>
      <c r="Y272">
        <v>37</v>
      </c>
      <c r="Z272">
        <v>2</v>
      </c>
      <c r="AA272">
        <v>3</v>
      </c>
      <c r="AB272">
        <v>36</v>
      </c>
      <c r="AC272">
        <v>10</v>
      </c>
      <c r="AD272">
        <v>4</v>
      </c>
      <c r="AE272">
        <v>13</v>
      </c>
      <c r="AF272" s="5">
        <v>0.14000000000000001</v>
      </c>
      <c r="AG272" s="5">
        <v>0.11</v>
      </c>
      <c r="AH272" s="6">
        <v>-0.03</v>
      </c>
      <c r="AI272">
        <v>3809</v>
      </c>
      <c r="AJ272">
        <v>4242</v>
      </c>
    </row>
    <row r="273" spans="1:36" x14ac:dyDescent="0.35">
      <c r="A273">
        <v>47</v>
      </c>
      <c r="B273" t="s">
        <v>25</v>
      </c>
      <c r="C273" t="s">
        <v>44</v>
      </c>
      <c r="D273">
        <v>666</v>
      </c>
      <c r="E273" t="s">
        <v>34</v>
      </c>
      <c r="F273">
        <v>29</v>
      </c>
      <c r="G273">
        <v>4</v>
      </c>
      <c r="H273" t="s">
        <v>28</v>
      </c>
      <c r="I273">
        <v>1</v>
      </c>
      <c r="J273" t="s">
        <v>35</v>
      </c>
      <c r="K273">
        <v>88</v>
      </c>
      <c r="L273">
        <v>3</v>
      </c>
      <c r="M273">
        <v>3</v>
      </c>
      <c r="N273" t="s">
        <v>62</v>
      </c>
      <c r="O273">
        <v>2</v>
      </c>
      <c r="P273" t="s">
        <v>37</v>
      </c>
      <c r="Q273" s="4">
        <v>11849</v>
      </c>
      <c r="R273">
        <v>10268</v>
      </c>
      <c r="S273">
        <v>1</v>
      </c>
      <c r="T273" t="s">
        <v>25</v>
      </c>
      <c r="U273">
        <v>12</v>
      </c>
      <c r="V273">
        <v>3</v>
      </c>
      <c r="W273">
        <v>4</v>
      </c>
      <c r="X273">
        <v>1</v>
      </c>
      <c r="Y273">
        <v>10</v>
      </c>
      <c r="Z273">
        <v>2</v>
      </c>
      <c r="AA273">
        <v>2</v>
      </c>
      <c r="AB273">
        <v>10</v>
      </c>
      <c r="AC273">
        <v>7</v>
      </c>
      <c r="AD273">
        <v>9</v>
      </c>
      <c r="AE273">
        <v>9</v>
      </c>
      <c r="AF273" s="5">
        <v>0.08</v>
      </c>
      <c r="AG273" s="5">
        <v>0.09</v>
      </c>
      <c r="AH273" s="6">
        <v>1.999999999999999E-2</v>
      </c>
      <c r="AI273">
        <v>2369.8000000000002</v>
      </c>
      <c r="AJ273">
        <v>2047</v>
      </c>
    </row>
    <row r="274" spans="1:36" x14ac:dyDescent="0.35">
      <c r="A274">
        <v>28</v>
      </c>
      <c r="B274" t="s">
        <v>32</v>
      </c>
      <c r="C274" t="s">
        <v>26</v>
      </c>
      <c r="D274">
        <v>1158</v>
      </c>
      <c r="E274" t="s">
        <v>34</v>
      </c>
      <c r="F274">
        <v>9</v>
      </c>
      <c r="G274">
        <v>3</v>
      </c>
      <c r="H274" t="s">
        <v>40</v>
      </c>
      <c r="I274">
        <v>4</v>
      </c>
      <c r="J274" t="s">
        <v>35</v>
      </c>
      <c r="K274">
        <v>94</v>
      </c>
      <c r="L274">
        <v>3</v>
      </c>
      <c r="M274">
        <v>1</v>
      </c>
      <c r="N274" t="s">
        <v>36</v>
      </c>
      <c r="O274">
        <v>4</v>
      </c>
      <c r="P274" t="s">
        <v>37</v>
      </c>
      <c r="Q274" s="4">
        <v>2070</v>
      </c>
      <c r="R274">
        <v>2613</v>
      </c>
      <c r="S274">
        <v>1</v>
      </c>
      <c r="T274" t="s">
        <v>32</v>
      </c>
      <c r="U274">
        <v>23</v>
      </c>
      <c r="V274">
        <v>4</v>
      </c>
      <c r="W274">
        <v>4</v>
      </c>
      <c r="X274">
        <v>1</v>
      </c>
      <c r="Y274">
        <v>5</v>
      </c>
      <c r="Z274">
        <v>3</v>
      </c>
      <c r="AA274">
        <v>2</v>
      </c>
      <c r="AB274">
        <v>5</v>
      </c>
      <c r="AC274">
        <v>2</v>
      </c>
      <c r="AD274">
        <v>0</v>
      </c>
      <c r="AE274">
        <v>4</v>
      </c>
      <c r="AF274" s="5">
        <v>0.15</v>
      </c>
      <c r="AG274" s="5">
        <v>0.09</v>
      </c>
      <c r="AH274" s="6">
        <v>0.03</v>
      </c>
      <c r="AI274">
        <v>414</v>
      </c>
      <c r="AJ274">
        <v>4115</v>
      </c>
    </row>
    <row r="275" spans="1:36" x14ac:dyDescent="0.35">
      <c r="A275">
        <v>37</v>
      </c>
      <c r="B275" t="s">
        <v>32</v>
      </c>
      <c r="C275" t="s">
        <v>26</v>
      </c>
      <c r="D275">
        <v>228</v>
      </c>
      <c r="E275" t="s">
        <v>27</v>
      </c>
      <c r="F275">
        <v>6</v>
      </c>
      <c r="G275">
        <v>4</v>
      </c>
      <c r="H275" t="s">
        <v>40</v>
      </c>
      <c r="I275">
        <v>3</v>
      </c>
      <c r="J275" t="s">
        <v>35</v>
      </c>
      <c r="K275">
        <v>98</v>
      </c>
      <c r="L275">
        <v>3</v>
      </c>
      <c r="M275">
        <v>2</v>
      </c>
      <c r="N275" t="s">
        <v>27</v>
      </c>
      <c r="O275">
        <v>4</v>
      </c>
      <c r="P275" t="s">
        <v>37</v>
      </c>
      <c r="Q275" s="4">
        <v>6502</v>
      </c>
      <c r="R275">
        <v>22825</v>
      </c>
      <c r="S275">
        <v>4</v>
      </c>
      <c r="T275" t="s">
        <v>32</v>
      </c>
      <c r="U275">
        <v>14</v>
      </c>
      <c r="V275">
        <v>3</v>
      </c>
      <c r="W275">
        <v>2</v>
      </c>
      <c r="X275">
        <v>1</v>
      </c>
      <c r="Y275">
        <v>7</v>
      </c>
      <c r="Z275">
        <v>5</v>
      </c>
      <c r="AA275">
        <v>4</v>
      </c>
      <c r="AB275">
        <v>5</v>
      </c>
      <c r="AC275">
        <v>4</v>
      </c>
      <c r="AD275">
        <v>0</v>
      </c>
      <c r="AE275">
        <v>1</v>
      </c>
      <c r="AF275" s="5">
        <v>0.1</v>
      </c>
      <c r="AG275" s="5">
        <v>0.1</v>
      </c>
      <c r="AH275" s="6">
        <v>0</v>
      </c>
      <c r="AI275">
        <v>1300.4000000000001</v>
      </c>
      <c r="AJ275">
        <v>895</v>
      </c>
    </row>
    <row r="276" spans="1:36" x14ac:dyDescent="0.35">
      <c r="A276">
        <v>21</v>
      </c>
      <c r="B276" t="s">
        <v>32</v>
      </c>
      <c r="C276" t="s">
        <v>26</v>
      </c>
      <c r="D276">
        <v>996</v>
      </c>
      <c r="E276" t="s">
        <v>34</v>
      </c>
      <c r="F276">
        <v>3</v>
      </c>
      <c r="G276">
        <v>2</v>
      </c>
      <c r="H276" t="s">
        <v>40</v>
      </c>
      <c r="I276">
        <v>4</v>
      </c>
      <c r="J276" t="s">
        <v>35</v>
      </c>
      <c r="K276">
        <v>100</v>
      </c>
      <c r="L276">
        <v>2</v>
      </c>
      <c r="M276">
        <v>1</v>
      </c>
      <c r="N276" t="s">
        <v>36</v>
      </c>
      <c r="O276">
        <v>3</v>
      </c>
      <c r="P276" t="s">
        <v>31</v>
      </c>
      <c r="Q276" s="4">
        <v>3230</v>
      </c>
      <c r="R276">
        <v>10531</v>
      </c>
      <c r="S276">
        <v>1</v>
      </c>
      <c r="T276" t="s">
        <v>32</v>
      </c>
      <c r="U276">
        <v>17</v>
      </c>
      <c r="V276">
        <v>3</v>
      </c>
      <c r="W276">
        <v>1</v>
      </c>
      <c r="X276">
        <v>0</v>
      </c>
      <c r="Y276">
        <v>3</v>
      </c>
      <c r="Z276">
        <v>4</v>
      </c>
      <c r="AA276">
        <v>4</v>
      </c>
      <c r="AB276">
        <v>3</v>
      </c>
      <c r="AC276">
        <v>2</v>
      </c>
      <c r="AD276">
        <v>1</v>
      </c>
      <c r="AE276">
        <v>0</v>
      </c>
      <c r="AF276" s="5">
        <v>0.15</v>
      </c>
      <c r="AG276" s="5">
        <v>0.1</v>
      </c>
      <c r="AH276" s="6">
        <v>4.9999999999999989E-2</v>
      </c>
      <c r="AI276">
        <v>646</v>
      </c>
      <c r="AJ276">
        <v>1690</v>
      </c>
    </row>
    <row r="277" spans="1:36" x14ac:dyDescent="0.35">
      <c r="A277">
        <v>37</v>
      </c>
      <c r="B277" t="s">
        <v>32</v>
      </c>
      <c r="C277" t="s">
        <v>44</v>
      </c>
      <c r="D277">
        <v>728</v>
      </c>
      <c r="E277" t="s">
        <v>34</v>
      </c>
      <c r="F277">
        <v>1</v>
      </c>
      <c r="G277">
        <v>4</v>
      </c>
      <c r="H277" t="s">
        <v>40</v>
      </c>
      <c r="I277">
        <v>1</v>
      </c>
      <c r="J277" t="s">
        <v>29</v>
      </c>
      <c r="K277">
        <v>80</v>
      </c>
      <c r="L277">
        <v>3</v>
      </c>
      <c r="M277">
        <v>3</v>
      </c>
      <c r="N277" t="s">
        <v>63</v>
      </c>
      <c r="O277">
        <v>4</v>
      </c>
      <c r="P277" t="s">
        <v>41</v>
      </c>
      <c r="Q277" s="4">
        <v>13603</v>
      </c>
      <c r="R277">
        <v>11677</v>
      </c>
      <c r="S277">
        <v>2</v>
      </c>
      <c r="T277" t="s">
        <v>25</v>
      </c>
      <c r="U277">
        <v>18</v>
      </c>
      <c r="V277">
        <v>3</v>
      </c>
      <c r="W277">
        <v>1</v>
      </c>
      <c r="X277">
        <v>2</v>
      </c>
      <c r="Y277">
        <v>15</v>
      </c>
      <c r="Z277">
        <v>2</v>
      </c>
      <c r="AA277">
        <v>3</v>
      </c>
      <c r="AB277">
        <v>5</v>
      </c>
      <c r="AC277">
        <v>2</v>
      </c>
      <c r="AD277">
        <v>0</v>
      </c>
      <c r="AE277">
        <v>2</v>
      </c>
      <c r="AF277" s="5">
        <v>0.15</v>
      </c>
      <c r="AG277" s="5">
        <v>0.1</v>
      </c>
      <c r="AH277" s="6">
        <v>9.999999999999995E-3</v>
      </c>
      <c r="AI277">
        <v>2720.6000000000004</v>
      </c>
      <c r="AJ277">
        <v>2014</v>
      </c>
    </row>
    <row r="278" spans="1:36" x14ac:dyDescent="0.35">
      <c r="A278">
        <v>35</v>
      </c>
      <c r="B278" t="s">
        <v>32</v>
      </c>
      <c r="C278" t="s">
        <v>26</v>
      </c>
      <c r="D278">
        <v>1315</v>
      </c>
      <c r="E278" t="s">
        <v>34</v>
      </c>
      <c r="F278">
        <v>22</v>
      </c>
      <c r="G278">
        <v>3</v>
      </c>
      <c r="H278" t="s">
        <v>28</v>
      </c>
      <c r="I278">
        <v>2</v>
      </c>
      <c r="J278" t="s">
        <v>29</v>
      </c>
      <c r="K278">
        <v>71</v>
      </c>
      <c r="L278">
        <v>4</v>
      </c>
      <c r="M278">
        <v>3</v>
      </c>
      <c r="N278" t="s">
        <v>62</v>
      </c>
      <c r="O278">
        <v>2</v>
      </c>
      <c r="P278" t="s">
        <v>41</v>
      </c>
      <c r="Q278" s="4">
        <v>11996</v>
      </c>
      <c r="R278">
        <v>19100</v>
      </c>
      <c r="S278">
        <v>7</v>
      </c>
      <c r="T278" t="s">
        <v>32</v>
      </c>
      <c r="U278">
        <v>18</v>
      </c>
      <c r="V278">
        <v>3</v>
      </c>
      <c r="W278">
        <v>2</v>
      </c>
      <c r="X278">
        <v>1</v>
      </c>
      <c r="Y278">
        <v>10</v>
      </c>
      <c r="Z278">
        <v>6</v>
      </c>
      <c r="AA278">
        <v>2</v>
      </c>
      <c r="AB278">
        <v>7</v>
      </c>
      <c r="AC278">
        <v>7</v>
      </c>
      <c r="AD278">
        <v>6</v>
      </c>
      <c r="AE278">
        <v>2</v>
      </c>
      <c r="AF278" s="5">
        <v>0.1</v>
      </c>
      <c r="AG278" s="5">
        <v>0.1</v>
      </c>
      <c r="AH278" s="6">
        <v>6.0000000000000012E-2</v>
      </c>
      <c r="AI278">
        <v>2399.2000000000003</v>
      </c>
      <c r="AJ278">
        <v>4645</v>
      </c>
    </row>
    <row r="279" spans="1:36" x14ac:dyDescent="0.35">
      <c r="A279">
        <v>38</v>
      </c>
      <c r="B279" t="s">
        <v>32</v>
      </c>
      <c r="C279" t="s">
        <v>26</v>
      </c>
      <c r="D279">
        <v>322</v>
      </c>
      <c r="E279" t="s">
        <v>27</v>
      </c>
      <c r="F279">
        <v>7</v>
      </c>
      <c r="G279">
        <v>2</v>
      </c>
      <c r="H279" t="s">
        <v>40</v>
      </c>
      <c r="I279">
        <v>1</v>
      </c>
      <c r="J279" t="s">
        <v>29</v>
      </c>
      <c r="K279">
        <v>44</v>
      </c>
      <c r="L279">
        <v>4</v>
      </c>
      <c r="M279">
        <v>2</v>
      </c>
      <c r="N279" t="s">
        <v>27</v>
      </c>
      <c r="O279">
        <v>1</v>
      </c>
      <c r="P279" t="s">
        <v>41</v>
      </c>
      <c r="Q279" s="4">
        <v>5605</v>
      </c>
      <c r="R279">
        <v>19191</v>
      </c>
      <c r="S279">
        <v>1</v>
      </c>
      <c r="T279" t="s">
        <v>25</v>
      </c>
      <c r="U279">
        <v>24</v>
      </c>
      <c r="V279">
        <v>4</v>
      </c>
      <c r="W279">
        <v>3</v>
      </c>
      <c r="X279">
        <v>1</v>
      </c>
      <c r="Y279">
        <v>8</v>
      </c>
      <c r="Z279">
        <v>3</v>
      </c>
      <c r="AA279">
        <v>3</v>
      </c>
      <c r="AB279">
        <v>8</v>
      </c>
      <c r="AC279">
        <v>0</v>
      </c>
      <c r="AD279">
        <v>7</v>
      </c>
      <c r="AE279">
        <v>7</v>
      </c>
      <c r="AF279" s="5">
        <v>0.15</v>
      </c>
      <c r="AG279" s="5">
        <v>7.0000000000000007E-2</v>
      </c>
      <c r="AH279" s="6">
        <v>7.9999999999999988E-2</v>
      </c>
      <c r="AI279">
        <v>1121</v>
      </c>
      <c r="AJ279">
        <v>1249</v>
      </c>
    </row>
    <row r="280" spans="1:36" x14ac:dyDescent="0.35">
      <c r="A280">
        <v>26</v>
      </c>
      <c r="B280" t="s">
        <v>32</v>
      </c>
      <c r="C280" t="s">
        <v>33</v>
      </c>
      <c r="D280">
        <v>1479</v>
      </c>
      <c r="E280" t="s">
        <v>34</v>
      </c>
      <c r="F280">
        <v>1</v>
      </c>
      <c r="G280">
        <v>3</v>
      </c>
      <c r="H280" t="s">
        <v>28</v>
      </c>
      <c r="I280">
        <v>3</v>
      </c>
      <c r="J280" t="s">
        <v>29</v>
      </c>
      <c r="K280">
        <v>84</v>
      </c>
      <c r="L280">
        <v>3</v>
      </c>
      <c r="M280">
        <v>2</v>
      </c>
      <c r="N280" t="s">
        <v>42</v>
      </c>
      <c r="O280">
        <v>2</v>
      </c>
      <c r="P280" t="s">
        <v>41</v>
      </c>
      <c r="Q280" s="4">
        <v>6397</v>
      </c>
      <c r="R280">
        <v>26767</v>
      </c>
      <c r="S280">
        <v>1</v>
      </c>
      <c r="T280" t="s">
        <v>32</v>
      </c>
      <c r="U280">
        <v>20</v>
      </c>
      <c r="V280">
        <v>4</v>
      </c>
      <c r="W280">
        <v>1</v>
      </c>
      <c r="X280">
        <v>1</v>
      </c>
      <c r="Y280">
        <v>6</v>
      </c>
      <c r="Z280">
        <v>6</v>
      </c>
      <c r="AA280">
        <v>1</v>
      </c>
      <c r="AB280">
        <v>6</v>
      </c>
      <c r="AC280">
        <v>5</v>
      </c>
      <c r="AD280">
        <v>1</v>
      </c>
      <c r="AE280">
        <v>4</v>
      </c>
      <c r="AF280" s="5">
        <v>0.09</v>
      </c>
      <c r="AG280" s="5">
        <v>0.1</v>
      </c>
      <c r="AH280" s="6">
        <v>6.0000000000000012E-2</v>
      </c>
      <c r="AI280">
        <v>1279.4000000000001</v>
      </c>
      <c r="AJ280">
        <v>4852</v>
      </c>
    </row>
    <row r="281" spans="1:36" x14ac:dyDescent="0.35">
      <c r="A281">
        <v>50</v>
      </c>
      <c r="B281" t="s">
        <v>32</v>
      </c>
      <c r="C281" t="s">
        <v>26</v>
      </c>
      <c r="D281">
        <v>797</v>
      </c>
      <c r="E281" t="s">
        <v>34</v>
      </c>
      <c r="F281">
        <v>4</v>
      </c>
      <c r="G281">
        <v>1</v>
      </c>
      <c r="H281" t="s">
        <v>28</v>
      </c>
      <c r="I281">
        <v>1</v>
      </c>
      <c r="J281" t="s">
        <v>35</v>
      </c>
      <c r="K281">
        <v>96</v>
      </c>
      <c r="L281">
        <v>3</v>
      </c>
      <c r="M281">
        <v>5</v>
      </c>
      <c r="N281" t="s">
        <v>63</v>
      </c>
      <c r="O281">
        <v>2</v>
      </c>
      <c r="P281" t="s">
        <v>41</v>
      </c>
      <c r="Q281" s="4">
        <v>19144</v>
      </c>
      <c r="R281">
        <v>15815</v>
      </c>
      <c r="S281">
        <v>3</v>
      </c>
      <c r="T281" t="s">
        <v>32</v>
      </c>
      <c r="U281">
        <v>14</v>
      </c>
      <c r="V281">
        <v>3</v>
      </c>
      <c r="W281">
        <v>1</v>
      </c>
      <c r="X281">
        <v>2</v>
      </c>
      <c r="Y281">
        <v>28</v>
      </c>
      <c r="Z281">
        <v>4</v>
      </c>
      <c r="AA281">
        <v>2</v>
      </c>
      <c r="AB281">
        <v>10</v>
      </c>
      <c r="AC281">
        <v>4</v>
      </c>
      <c r="AD281">
        <v>1</v>
      </c>
      <c r="AE281">
        <v>6</v>
      </c>
      <c r="AF281" s="5">
        <v>0.13</v>
      </c>
      <c r="AG281" s="5">
        <v>0.09</v>
      </c>
      <c r="AH281" s="6">
        <v>9.999999999999995E-3</v>
      </c>
      <c r="AI281">
        <v>3828.8</v>
      </c>
      <c r="AJ281">
        <v>3797</v>
      </c>
    </row>
    <row r="282" spans="1:36" x14ac:dyDescent="0.35">
      <c r="A282">
        <v>53</v>
      </c>
      <c r="B282" t="s">
        <v>32</v>
      </c>
      <c r="C282" t="s">
        <v>26</v>
      </c>
      <c r="D282">
        <v>1070</v>
      </c>
      <c r="E282" t="s">
        <v>34</v>
      </c>
      <c r="F282">
        <v>3</v>
      </c>
      <c r="G282">
        <v>4</v>
      </c>
      <c r="H282" t="s">
        <v>40</v>
      </c>
      <c r="I282">
        <v>3</v>
      </c>
      <c r="J282" t="s">
        <v>35</v>
      </c>
      <c r="K282">
        <v>45</v>
      </c>
      <c r="L282">
        <v>3</v>
      </c>
      <c r="M282">
        <v>4</v>
      </c>
      <c r="N282" t="s">
        <v>63</v>
      </c>
      <c r="O282">
        <v>3</v>
      </c>
      <c r="P282" t="s">
        <v>37</v>
      </c>
      <c r="Q282" s="4">
        <v>17584</v>
      </c>
      <c r="R282">
        <v>21016</v>
      </c>
      <c r="S282">
        <v>3</v>
      </c>
      <c r="T282" t="s">
        <v>25</v>
      </c>
      <c r="U282">
        <v>16</v>
      </c>
      <c r="V282">
        <v>3</v>
      </c>
      <c r="W282">
        <v>4</v>
      </c>
      <c r="X282">
        <v>3</v>
      </c>
      <c r="Y282">
        <v>21</v>
      </c>
      <c r="Z282">
        <v>5</v>
      </c>
      <c r="AA282">
        <v>2</v>
      </c>
      <c r="AB282">
        <v>5</v>
      </c>
      <c r="AC282">
        <v>3</v>
      </c>
      <c r="AD282">
        <v>1</v>
      </c>
      <c r="AE282">
        <v>3</v>
      </c>
      <c r="AF282" s="5">
        <v>0.09</v>
      </c>
      <c r="AG282" s="5">
        <v>0.09</v>
      </c>
      <c r="AH282" s="6">
        <v>-2.0000000000000004E-2</v>
      </c>
      <c r="AI282">
        <v>3516.8</v>
      </c>
      <c r="AJ282">
        <v>2784</v>
      </c>
    </row>
    <row r="283" spans="1:36" x14ac:dyDescent="0.35">
      <c r="A283">
        <v>42</v>
      </c>
      <c r="B283" t="s">
        <v>32</v>
      </c>
      <c r="C283" t="s">
        <v>26</v>
      </c>
      <c r="D283">
        <v>635</v>
      </c>
      <c r="E283" t="s">
        <v>27</v>
      </c>
      <c r="F283">
        <v>1</v>
      </c>
      <c r="G283">
        <v>1</v>
      </c>
      <c r="H283" t="s">
        <v>28</v>
      </c>
      <c r="I283">
        <v>2</v>
      </c>
      <c r="J283" t="s">
        <v>35</v>
      </c>
      <c r="K283">
        <v>99</v>
      </c>
      <c r="L283">
        <v>3</v>
      </c>
      <c r="M283">
        <v>2</v>
      </c>
      <c r="N283" t="s">
        <v>27</v>
      </c>
      <c r="O283">
        <v>3</v>
      </c>
      <c r="P283" t="s">
        <v>37</v>
      </c>
      <c r="Q283" s="4">
        <v>4907</v>
      </c>
      <c r="R283">
        <v>24532</v>
      </c>
      <c r="S283">
        <v>1</v>
      </c>
      <c r="T283" t="s">
        <v>32</v>
      </c>
      <c r="U283">
        <v>25</v>
      </c>
      <c r="V283">
        <v>4</v>
      </c>
      <c r="W283">
        <v>3</v>
      </c>
      <c r="X283">
        <v>0</v>
      </c>
      <c r="Y283">
        <v>20</v>
      </c>
      <c r="Z283">
        <v>3</v>
      </c>
      <c r="AA283">
        <v>3</v>
      </c>
      <c r="AB283">
        <v>20</v>
      </c>
      <c r="AC283">
        <v>16</v>
      </c>
      <c r="AD283">
        <v>11</v>
      </c>
      <c r="AE283">
        <v>6</v>
      </c>
      <c r="AF283" s="5">
        <v>0.13</v>
      </c>
      <c r="AG283" s="5">
        <v>0.09</v>
      </c>
      <c r="AH283" s="6">
        <v>9.999999999999995E-3</v>
      </c>
      <c r="AI283">
        <v>981.40000000000009</v>
      </c>
      <c r="AJ283">
        <v>3508</v>
      </c>
    </row>
    <row r="284" spans="1:36" x14ac:dyDescent="0.35">
      <c r="A284">
        <v>29</v>
      </c>
      <c r="B284" t="s">
        <v>32</v>
      </c>
      <c r="C284" t="s">
        <v>33</v>
      </c>
      <c r="D284">
        <v>442</v>
      </c>
      <c r="E284" t="s">
        <v>27</v>
      </c>
      <c r="F284">
        <v>2</v>
      </c>
      <c r="G284">
        <v>2</v>
      </c>
      <c r="H284" t="s">
        <v>28</v>
      </c>
      <c r="I284">
        <v>2</v>
      </c>
      <c r="J284" t="s">
        <v>35</v>
      </c>
      <c r="K284">
        <v>44</v>
      </c>
      <c r="L284">
        <v>3</v>
      </c>
      <c r="M284">
        <v>2</v>
      </c>
      <c r="N284" t="s">
        <v>27</v>
      </c>
      <c r="O284">
        <v>4</v>
      </c>
      <c r="P284" t="s">
        <v>31</v>
      </c>
      <c r="Q284" s="4">
        <v>4554</v>
      </c>
      <c r="R284">
        <v>20260</v>
      </c>
      <c r="S284">
        <v>1</v>
      </c>
      <c r="T284" t="s">
        <v>32</v>
      </c>
      <c r="U284">
        <v>18</v>
      </c>
      <c r="V284">
        <v>3</v>
      </c>
      <c r="W284">
        <v>1</v>
      </c>
      <c r="X284">
        <v>0</v>
      </c>
      <c r="Y284">
        <v>10</v>
      </c>
      <c r="Z284">
        <v>3</v>
      </c>
      <c r="AA284">
        <v>2</v>
      </c>
      <c r="AB284">
        <v>10</v>
      </c>
      <c r="AC284">
        <v>7</v>
      </c>
      <c r="AD284">
        <v>0</v>
      </c>
      <c r="AE284">
        <v>9</v>
      </c>
      <c r="AF284" s="5">
        <v>0.13</v>
      </c>
      <c r="AG284" s="5">
        <v>7.0000000000000007E-2</v>
      </c>
      <c r="AH284" s="6">
        <v>1.0000000000000009E-2</v>
      </c>
      <c r="AI284">
        <v>910.80000000000007</v>
      </c>
      <c r="AJ284">
        <v>834</v>
      </c>
    </row>
    <row r="285" spans="1:36" x14ac:dyDescent="0.35">
      <c r="A285">
        <v>55</v>
      </c>
      <c r="B285" t="s">
        <v>32</v>
      </c>
      <c r="C285" t="s">
        <v>26</v>
      </c>
      <c r="D285">
        <v>147</v>
      </c>
      <c r="E285" t="s">
        <v>34</v>
      </c>
      <c r="F285">
        <v>20</v>
      </c>
      <c r="G285">
        <v>2</v>
      </c>
      <c r="H285" t="s">
        <v>49</v>
      </c>
      <c r="I285">
        <v>2</v>
      </c>
      <c r="J285" t="s">
        <v>35</v>
      </c>
      <c r="K285">
        <v>37</v>
      </c>
      <c r="L285">
        <v>3</v>
      </c>
      <c r="M285">
        <v>2</v>
      </c>
      <c r="N285" t="s">
        <v>39</v>
      </c>
      <c r="O285">
        <v>4</v>
      </c>
      <c r="P285" t="s">
        <v>37</v>
      </c>
      <c r="Q285" s="4">
        <v>5415</v>
      </c>
      <c r="R285">
        <v>15972</v>
      </c>
      <c r="S285">
        <v>3</v>
      </c>
      <c r="T285" t="s">
        <v>25</v>
      </c>
      <c r="U285">
        <v>19</v>
      </c>
      <c r="V285">
        <v>3</v>
      </c>
      <c r="W285">
        <v>4</v>
      </c>
      <c r="X285">
        <v>1</v>
      </c>
      <c r="Y285">
        <v>12</v>
      </c>
      <c r="Z285">
        <v>4</v>
      </c>
      <c r="AA285">
        <v>3</v>
      </c>
      <c r="AB285">
        <v>10</v>
      </c>
      <c r="AC285">
        <v>7</v>
      </c>
      <c r="AD285">
        <v>0</v>
      </c>
      <c r="AE285">
        <v>8</v>
      </c>
      <c r="AF285" s="5">
        <v>0.09</v>
      </c>
      <c r="AG285" s="5">
        <v>0.09</v>
      </c>
      <c r="AH285" s="6">
        <v>4.9999999999999989E-2</v>
      </c>
      <c r="AI285">
        <v>1083</v>
      </c>
      <c r="AJ285">
        <v>1349</v>
      </c>
    </row>
    <row r="286" spans="1:36" x14ac:dyDescent="0.35">
      <c r="A286">
        <v>26</v>
      </c>
      <c r="B286" t="s">
        <v>32</v>
      </c>
      <c r="C286" t="s">
        <v>33</v>
      </c>
      <c r="D286">
        <v>496</v>
      </c>
      <c r="E286" t="s">
        <v>34</v>
      </c>
      <c r="F286">
        <v>11</v>
      </c>
      <c r="G286">
        <v>2</v>
      </c>
      <c r="H286" t="s">
        <v>40</v>
      </c>
      <c r="I286">
        <v>1</v>
      </c>
      <c r="J286" t="s">
        <v>35</v>
      </c>
      <c r="K286">
        <v>60</v>
      </c>
      <c r="L286">
        <v>3</v>
      </c>
      <c r="M286">
        <v>2</v>
      </c>
      <c r="N286" t="s">
        <v>43</v>
      </c>
      <c r="O286">
        <v>1</v>
      </c>
      <c r="P286" t="s">
        <v>37</v>
      </c>
      <c r="Q286" s="4">
        <v>4741</v>
      </c>
      <c r="R286">
        <v>22722</v>
      </c>
      <c r="S286">
        <v>1</v>
      </c>
      <c r="T286" t="s">
        <v>25</v>
      </c>
      <c r="U286">
        <v>13</v>
      </c>
      <c r="V286">
        <v>3</v>
      </c>
      <c r="W286">
        <v>3</v>
      </c>
      <c r="X286">
        <v>1</v>
      </c>
      <c r="Y286">
        <v>5</v>
      </c>
      <c r="Z286">
        <v>3</v>
      </c>
      <c r="AA286">
        <v>3</v>
      </c>
      <c r="AB286">
        <v>5</v>
      </c>
      <c r="AC286">
        <v>3</v>
      </c>
      <c r="AD286">
        <v>3</v>
      </c>
      <c r="AE286">
        <v>3</v>
      </c>
      <c r="AF286" s="5">
        <v>0.08</v>
      </c>
      <c r="AG286" s="5">
        <v>0.09</v>
      </c>
      <c r="AH286" s="6">
        <v>9.999999999999995E-3</v>
      </c>
      <c r="AI286">
        <v>948.2</v>
      </c>
      <c r="AJ286">
        <v>3573</v>
      </c>
    </row>
    <row r="287" spans="1:36" x14ac:dyDescent="0.35">
      <c r="A287">
        <v>37</v>
      </c>
      <c r="B287" t="s">
        <v>32</v>
      </c>
      <c r="C287" t="s">
        <v>26</v>
      </c>
      <c r="D287">
        <v>1372</v>
      </c>
      <c r="E287" t="s">
        <v>34</v>
      </c>
      <c r="F287">
        <v>1</v>
      </c>
      <c r="G287">
        <v>3</v>
      </c>
      <c r="H287" t="s">
        <v>28</v>
      </c>
      <c r="I287">
        <v>4</v>
      </c>
      <c r="J287" t="s">
        <v>29</v>
      </c>
      <c r="K287">
        <v>42</v>
      </c>
      <c r="L287">
        <v>3</v>
      </c>
      <c r="M287">
        <v>1</v>
      </c>
      <c r="N287" t="s">
        <v>36</v>
      </c>
      <c r="O287">
        <v>4</v>
      </c>
      <c r="P287" t="s">
        <v>31</v>
      </c>
      <c r="Q287" s="4">
        <v>2115</v>
      </c>
      <c r="R287">
        <v>15881</v>
      </c>
      <c r="S287">
        <v>1</v>
      </c>
      <c r="T287" t="s">
        <v>32</v>
      </c>
      <c r="U287">
        <v>12</v>
      </c>
      <c r="V287">
        <v>3</v>
      </c>
      <c r="W287">
        <v>2</v>
      </c>
      <c r="X287">
        <v>0</v>
      </c>
      <c r="Y287">
        <v>17</v>
      </c>
      <c r="Z287">
        <v>3</v>
      </c>
      <c r="AA287">
        <v>3</v>
      </c>
      <c r="AB287">
        <v>17</v>
      </c>
      <c r="AC287">
        <v>12</v>
      </c>
      <c r="AD287">
        <v>5</v>
      </c>
      <c r="AE287">
        <v>7</v>
      </c>
      <c r="AF287" s="5">
        <v>0.15</v>
      </c>
      <c r="AG287" s="5">
        <v>0.1</v>
      </c>
      <c r="AH287" s="6">
        <v>6.9999999999999993E-2</v>
      </c>
      <c r="AI287">
        <v>423</v>
      </c>
      <c r="AJ287">
        <v>3318</v>
      </c>
    </row>
    <row r="288" spans="1:36" x14ac:dyDescent="0.35">
      <c r="A288">
        <v>44</v>
      </c>
      <c r="B288" t="s">
        <v>25</v>
      </c>
      <c r="C288" t="s">
        <v>33</v>
      </c>
      <c r="D288">
        <v>920</v>
      </c>
      <c r="E288" t="s">
        <v>34</v>
      </c>
      <c r="F288">
        <v>24</v>
      </c>
      <c r="G288">
        <v>3</v>
      </c>
      <c r="H288" t="s">
        <v>28</v>
      </c>
      <c r="I288">
        <v>4</v>
      </c>
      <c r="J288" t="s">
        <v>35</v>
      </c>
      <c r="K288">
        <v>43</v>
      </c>
      <c r="L288">
        <v>3</v>
      </c>
      <c r="M288">
        <v>1</v>
      </c>
      <c r="N288" t="s">
        <v>39</v>
      </c>
      <c r="O288">
        <v>3</v>
      </c>
      <c r="P288" t="s">
        <v>41</v>
      </c>
      <c r="Q288" s="4">
        <v>3161</v>
      </c>
      <c r="R288">
        <v>19920</v>
      </c>
      <c r="S288">
        <v>3</v>
      </c>
      <c r="T288" t="s">
        <v>25</v>
      </c>
      <c r="U288">
        <v>22</v>
      </c>
      <c r="V288">
        <v>4</v>
      </c>
      <c r="W288">
        <v>4</v>
      </c>
      <c r="X288">
        <v>1</v>
      </c>
      <c r="Y288">
        <v>19</v>
      </c>
      <c r="Z288">
        <v>0</v>
      </c>
      <c r="AA288">
        <v>1</v>
      </c>
      <c r="AB288">
        <v>1</v>
      </c>
      <c r="AC288">
        <v>0</v>
      </c>
      <c r="AD288">
        <v>0</v>
      </c>
      <c r="AE288">
        <v>0</v>
      </c>
      <c r="AF288" s="5">
        <v>0.1</v>
      </c>
      <c r="AG288" s="5">
        <v>0.1</v>
      </c>
      <c r="AH288" s="6">
        <v>3.9999999999999994E-2</v>
      </c>
      <c r="AI288">
        <v>632.20000000000005</v>
      </c>
      <c r="AJ288">
        <v>510</v>
      </c>
    </row>
    <row r="289" spans="1:36" x14ac:dyDescent="0.35">
      <c r="A289">
        <v>38</v>
      </c>
      <c r="B289" t="s">
        <v>32</v>
      </c>
      <c r="C289" t="s">
        <v>26</v>
      </c>
      <c r="D289">
        <v>688</v>
      </c>
      <c r="E289" t="s">
        <v>34</v>
      </c>
      <c r="F289">
        <v>23</v>
      </c>
      <c r="G289">
        <v>4</v>
      </c>
      <c r="H289" t="s">
        <v>28</v>
      </c>
      <c r="I289">
        <v>4</v>
      </c>
      <c r="J289" t="s">
        <v>35</v>
      </c>
      <c r="K289">
        <v>82</v>
      </c>
      <c r="L289">
        <v>3</v>
      </c>
      <c r="M289">
        <v>2</v>
      </c>
      <c r="N289" t="s">
        <v>43</v>
      </c>
      <c r="O289">
        <v>4</v>
      </c>
      <c r="P289" t="s">
        <v>41</v>
      </c>
      <c r="Q289" s="4">
        <v>5745</v>
      </c>
      <c r="R289">
        <v>18899</v>
      </c>
      <c r="S289">
        <v>9</v>
      </c>
      <c r="T289" t="s">
        <v>32</v>
      </c>
      <c r="U289">
        <v>14</v>
      </c>
      <c r="V289">
        <v>3</v>
      </c>
      <c r="W289">
        <v>2</v>
      </c>
      <c r="X289">
        <v>1</v>
      </c>
      <c r="Y289">
        <v>10</v>
      </c>
      <c r="Z289">
        <v>2</v>
      </c>
      <c r="AA289">
        <v>3</v>
      </c>
      <c r="AB289">
        <v>2</v>
      </c>
      <c r="AC289">
        <v>2</v>
      </c>
      <c r="AD289">
        <v>1</v>
      </c>
      <c r="AE289">
        <v>2</v>
      </c>
      <c r="AF289" s="5">
        <v>0.15</v>
      </c>
      <c r="AG289" s="5">
        <v>0.11</v>
      </c>
      <c r="AH289" s="6">
        <v>0.06</v>
      </c>
      <c r="AI289">
        <v>1149</v>
      </c>
      <c r="AJ289">
        <v>2869</v>
      </c>
    </row>
    <row r="290" spans="1:36" x14ac:dyDescent="0.35">
      <c r="A290">
        <v>26</v>
      </c>
      <c r="B290" t="s">
        <v>25</v>
      </c>
      <c r="C290" t="s">
        <v>26</v>
      </c>
      <c r="D290">
        <v>1449</v>
      </c>
      <c r="E290" t="s">
        <v>34</v>
      </c>
      <c r="F290">
        <v>16</v>
      </c>
      <c r="G290">
        <v>4</v>
      </c>
      <c r="H290" t="s">
        <v>40</v>
      </c>
      <c r="I290">
        <v>1</v>
      </c>
      <c r="J290" t="s">
        <v>35</v>
      </c>
      <c r="K290">
        <v>45</v>
      </c>
      <c r="L290">
        <v>3</v>
      </c>
      <c r="M290">
        <v>1</v>
      </c>
      <c r="N290" t="s">
        <v>39</v>
      </c>
      <c r="O290">
        <v>2</v>
      </c>
      <c r="P290" t="s">
        <v>41</v>
      </c>
      <c r="Q290" s="4">
        <v>2373</v>
      </c>
      <c r="R290">
        <v>14180</v>
      </c>
      <c r="S290">
        <v>2</v>
      </c>
      <c r="T290" t="s">
        <v>25</v>
      </c>
      <c r="U290">
        <v>13</v>
      </c>
      <c r="V290">
        <v>3</v>
      </c>
      <c r="W290">
        <v>4</v>
      </c>
      <c r="X290">
        <v>1</v>
      </c>
      <c r="Y290">
        <v>5</v>
      </c>
      <c r="Z290">
        <v>2</v>
      </c>
      <c r="AA290">
        <v>3</v>
      </c>
      <c r="AB290">
        <v>3</v>
      </c>
      <c r="AC290">
        <v>2</v>
      </c>
      <c r="AD290">
        <v>0</v>
      </c>
      <c r="AE290">
        <v>2</v>
      </c>
      <c r="AF290" s="5">
        <v>0.15</v>
      </c>
      <c r="AG290" s="5">
        <v>0.11</v>
      </c>
      <c r="AH290" s="6">
        <v>2.0000000000000004E-2</v>
      </c>
      <c r="AI290">
        <v>474.6</v>
      </c>
      <c r="AJ290">
        <v>3436</v>
      </c>
    </row>
    <row r="291" spans="1:36" x14ac:dyDescent="0.35">
      <c r="A291">
        <v>28</v>
      </c>
      <c r="B291" t="s">
        <v>32</v>
      </c>
      <c r="C291" t="s">
        <v>26</v>
      </c>
      <c r="D291">
        <v>1117</v>
      </c>
      <c r="E291" t="s">
        <v>34</v>
      </c>
      <c r="F291">
        <v>8</v>
      </c>
      <c r="G291">
        <v>2</v>
      </c>
      <c r="H291" t="s">
        <v>28</v>
      </c>
      <c r="I291">
        <v>4</v>
      </c>
      <c r="J291" t="s">
        <v>29</v>
      </c>
      <c r="K291">
        <v>66</v>
      </c>
      <c r="L291">
        <v>3</v>
      </c>
      <c r="M291">
        <v>1</v>
      </c>
      <c r="N291" t="s">
        <v>36</v>
      </c>
      <c r="O291">
        <v>4</v>
      </c>
      <c r="P291" t="s">
        <v>31</v>
      </c>
      <c r="Q291" s="4">
        <v>3310</v>
      </c>
      <c r="R291">
        <v>4488</v>
      </c>
      <c r="S291">
        <v>1</v>
      </c>
      <c r="T291" t="s">
        <v>32</v>
      </c>
      <c r="U291">
        <v>21</v>
      </c>
      <c r="V291">
        <v>4</v>
      </c>
      <c r="W291">
        <v>4</v>
      </c>
      <c r="X291">
        <v>0</v>
      </c>
      <c r="Y291">
        <v>5</v>
      </c>
      <c r="Z291">
        <v>3</v>
      </c>
      <c r="AA291">
        <v>3</v>
      </c>
      <c r="AB291">
        <v>5</v>
      </c>
      <c r="AC291">
        <v>3</v>
      </c>
      <c r="AD291">
        <v>0</v>
      </c>
      <c r="AE291">
        <v>2</v>
      </c>
      <c r="AF291" s="5">
        <v>0.1</v>
      </c>
      <c r="AG291" s="5">
        <v>0.08</v>
      </c>
      <c r="AH291" s="6">
        <v>3.0000000000000013E-2</v>
      </c>
      <c r="AI291">
        <v>662</v>
      </c>
      <c r="AJ291">
        <v>2696</v>
      </c>
    </row>
    <row r="292" spans="1:36" x14ac:dyDescent="0.35">
      <c r="A292">
        <v>49</v>
      </c>
      <c r="B292" t="s">
        <v>32</v>
      </c>
      <c r="C292" t="s">
        <v>33</v>
      </c>
      <c r="D292">
        <v>636</v>
      </c>
      <c r="E292" t="s">
        <v>34</v>
      </c>
      <c r="F292">
        <v>10</v>
      </c>
      <c r="G292">
        <v>4</v>
      </c>
      <c r="H292" t="s">
        <v>28</v>
      </c>
      <c r="I292">
        <v>3</v>
      </c>
      <c r="J292" t="s">
        <v>29</v>
      </c>
      <c r="K292">
        <v>35</v>
      </c>
      <c r="L292">
        <v>3</v>
      </c>
      <c r="M292">
        <v>5</v>
      </c>
      <c r="N292" t="s">
        <v>63</v>
      </c>
      <c r="O292">
        <v>1</v>
      </c>
      <c r="P292" t="s">
        <v>31</v>
      </c>
      <c r="Q292" s="4">
        <v>18665</v>
      </c>
      <c r="R292">
        <v>25594</v>
      </c>
      <c r="S292">
        <v>9</v>
      </c>
      <c r="T292" t="s">
        <v>25</v>
      </c>
      <c r="U292">
        <v>11</v>
      </c>
      <c r="V292">
        <v>3</v>
      </c>
      <c r="W292">
        <v>4</v>
      </c>
      <c r="X292">
        <v>0</v>
      </c>
      <c r="Y292">
        <v>22</v>
      </c>
      <c r="Z292">
        <v>4</v>
      </c>
      <c r="AA292">
        <v>3</v>
      </c>
      <c r="AB292">
        <v>3</v>
      </c>
      <c r="AC292">
        <v>2</v>
      </c>
      <c r="AD292">
        <v>1</v>
      </c>
      <c r="AE292">
        <v>2</v>
      </c>
      <c r="AF292" s="5">
        <v>0.13</v>
      </c>
      <c r="AG292" s="5">
        <v>0.11</v>
      </c>
      <c r="AH292" s="6">
        <v>-2.0000000000000004E-2</v>
      </c>
      <c r="AI292">
        <v>3733</v>
      </c>
      <c r="AJ292">
        <v>4340</v>
      </c>
    </row>
    <row r="293" spans="1:36" x14ac:dyDescent="0.35">
      <c r="A293">
        <v>36</v>
      </c>
      <c r="B293" t="s">
        <v>32</v>
      </c>
      <c r="C293" t="s">
        <v>26</v>
      </c>
      <c r="D293">
        <v>506</v>
      </c>
      <c r="E293" t="s">
        <v>34</v>
      </c>
      <c r="F293">
        <v>3</v>
      </c>
      <c r="G293">
        <v>3</v>
      </c>
      <c r="H293" t="s">
        <v>49</v>
      </c>
      <c r="I293">
        <v>3</v>
      </c>
      <c r="J293" t="s">
        <v>35</v>
      </c>
      <c r="K293">
        <v>30</v>
      </c>
      <c r="L293">
        <v>3</v>
      </c>
      <c r="M293">
        <v>2</v>
      </c>
      <c r="N293" t="s">
        <v>36</v>
      </c>
      <c r="O293">
        <v>2</v>
      </c>
      <c r="P293" t="s">
        <v>31</v>
      </c>
      <c r="Q293" s="4">
        <v>4485</v>
      </c>
      <c r="R293">
        <v>26285</v>
      </c>
      <c r="S293">
        <v>4</v>
      </c>
      <c r="T293" t="s">
        <v>32</v>
      </c>
      <c r="U293">
        <v>12</v>
      </c>
      <c r="V293">
        <v>3</v>
      </c>
      <c r="W293">
        <v>4</v>
      </c>
      <c r="X293">
        <v>0</v>
      </c>
      <c r="Y293">
        <v>10</v>
      </c>
      <c r="Z293">
        <v>2</v>
      </c>
      <c r="AA293">
        <v>3</v>
      </c>
      <c r="AB293">
        <v>8</v>
      </c>
      <c r="AC293">
        <v>0</v>
      </c>
      <c r="AD293">
        <v>7</v>
      </c>
      <c r="AE293">
        <v>7</v>
      </c>
      <c r="AF293" s="5">
        <v>0.1</v>
      </c>
      <c r="AG293" s="5">
        <v>0.11</v>
      </c>
      <c r="AH293" s="6">
        <v>9.999999999999995E-3</v>
      </c>
      <c r="AI293">
        <v>897</v>
      </c>
      <c r="AJ293">
        <v>2191</v>
      </c>
    </row>
    <row r="294" spans="1:36" x14ac:dyDescent="0.35">
      <c r="A294">
        <v>31</v>
      </c>
      <c r="B294" t="s">
        <v>32</v>
      </c>
      <c r="C294" t="s">
        <v>33</v>
      </c>
      <c r="D294">
        <v>444</v>
      </c>
      <c r="E294" t="s">
        <v>27</v>
      </c>
      <c r="F294">
        <v>5</v>
      </c>
      <c r="G294">
        <v>3</v>
      </c>
      <c r="H294" t="s">
        <v>48</v>
      </c>
      <c r="I294">
        <v>4</v>
      </c>
      <c r="J294" t="s">
        <v>29</v>
      </c>
      <c r="K294">
        <v>84</v>
      </c>
      <c r="L294">
        <v>3</v>
      </c>
      <c r="M294">
        <v>1</v>
      </c>
      <c r="N294" t="s">
        <v>46</v>
      </c>
      <c r="O294">
        <v>2</v>
      </c>
      <c r="P294" t="s">
        <v>41</v>
      </c>
      <c r="Q294" s="4">
        <v>2789</v>
      </c>
      <c r="R294">
        <v>3909</v>
      </c>
      <c r="S294">
        <v>1</v>
      </c>
      <c r="T294" t="s">
        <v>32</v>
      </c>
      <c r="U294">
        <v>11</v>
      </c>
      <c r="V294">
        <v>3</v>
      </c>
      <c r="W294">
        <v>3</v>
      </c>
      <c r="X294">
        <v>1</v>
      </c>
      <c r="Y294">
        <v>2</v>
      </c>
      <c r="Z294">
        <v>5</v>
      </c>
      <c r="AA294">
        <v>2</v>
      </c>
      <c r="AB294">
        <v>2</v>
      </c>
      <c r="AC294">
        <v>2</v>
      </c>
      <c r="AD294">
        <v>2</v>
      </c>
      <c r="AE294">
        <v>2</v>
      </c>
      <c r="AF294" s="5">
        <v>0.09</v>
      </c>
      <c r="AG294" s="5">
        <v>7.0000000000000007E-2</v>
      </c>
      <c r="AH294" s="6">
        <v>4.9999999999999989E-2</v>
      </c>
      <c r="AI294">
        <v>557.80000000000007</v>
      </c>
      <c r="AJ294">
        <v>3169</v>
      </c>
    </row>
    <row r="295" spans="1:36" x14ac:dyDescent="0.35">
      <c r="A295">
        <v>26</v>
      </c>
      <c r="B295" t="s">
        <v>25</v>
      </c>
      <c r="C295" t="s">
        <v>26</v>
      </c>
      <c r="D295">
        <v>950</v>
      </c>
      <c r="E295" t="s">
        <v>27</v>
      </c>
      <c r="F295">
        <v>4</v>
      </c>
      <c r="G295">
        <v>4</v>
      </c>
      <c r="H295" t="s">
        <v>48</v>
      </c>
      <c r="I295">
        <v>4</v>
      </c>
      <c r="J295" t="s">
        <v>35</v>
      </c>
      <c r="K295">
        <v>48</v>
      </c>
      <c r="L295">
        <v>2</v>
      </c>
      <c r="M295">
        <v>2</v>
      </c>
      <c r="N295" t="s">
        <v>27</v>
      </c>
      <c r="O295">
        <v>4</v>
      </c>
      <c r="P295" t="s">
        <v>31</v>
      </c>
      <c r="Q295" s="4">
        <v>5828</v>
      </c>
      <c r="R295">
        <v>8450</v>
      </c>
      <c r="S295">
        <v>1</v>
      </c>
      <c r="T295" t="s">
        <v>25</v>
      </c>
      <c r="U295">
        <v>12</v>
      </c>
      <c r="V295">
        <v>3</v>
      </c>
      <c r="W295">
        <v>2</v>
      </c>
      <c r="X295">
        <v>0</v>
      </c>
      <c r="Y295">
        <v>8</v>
      </c>
      <c r="Z295">
        <v>0</v>
      </c>
      <c r="AA295">
        <v>3</v>
      </c>
      <c r="AB295">
        <v>8</v>
      </c>
      <c r="AC295">
        <v>7</v>
      </c>
      <c r="AD295">
        <v>7</v>
      </c>
      <c r="AE295">
        <v>4</v>
      </c>
      <c r="AF295" s="5">
        <v>0.11</v>
      </c>
      <c r="AG295" s="5">
        <v>0.08</v>
      </c>
      <c r="AH295" s="6">
        <v>0.03</v>
      </c>
      <c r="AI295">
        <v>1165.6000000000001</v>
      </c>
      <c r="AJ295">
        <v>2844</v>
      </c>
    </row>
    <row r="296" spans="1:36" x14ac:dyDescent="0.35">
      <c r="A296">
        <v>37</v>
      </c>
      <c r="B296" t="s">
        <v>32</v>
      </c>
      <c r="C296" t="s">
        <v>33</v>
      </c>
      <c r="D296">
        <v>889</v>
      </c>
      <c r="E296" t="s">
        <v>34</v>
      </c>
      <c r="F296">
        <v>9</v>
      </c>
      <c r="G296">
        <v>3</v>
      </c>
      <c r="H296" t="s">
        <v>40</v>
      </c>
      <c r="I296">
        <v>2</v>
      </c>
      <c r="J296" t="s">
        <v>35</v>
      </c>
      <c r="K296">
        <v>53</v>
      </c>
      <c r="L296">
        <v>3</v>
      </c>
      <c r="M296">
        <v>1</v>
      </c>
      <c r="N296" t="s">
        <v>36</v>
      </c>
      <c r="O296">
        <v>4</v>
      </c>
      <c r="P296" t="s">
        <v>37</v>
      </c>
      <c r="Q296" s="4">
        <v>2326</v>
      </c>
      <c r="R296">
        <v>11411</v>
      </c>
      <c r="S296">
        <v>1</v>
      </c>
      <c r="T296" t="s">
        <v>25</v>
      </c>
      <c r="U296">
        <v>12</v>
      </c>
      <c r="V296">
        <v>3</v>
      </c>
      <c r="W296">
        <v>3</v>
      </c>
      <c r="X296">
        <v>3</v>
      </c>
      <c r="Y296">
        <v>4</v>
      </c>
      <c r="Z296">
        <v>3</v>
      </c>
      <c r="AA296">
        <v>2</v>
      </c>
      <c r="AB296">
        <v>4</v>
      </c>
      <c r="AC296">
        <v>2</v>
      </c>
      <c r="AD296">
        <v>1</v>
      </c>
      <c r="AE296">
        <v>2</v>
      </c>
      <c r="AF296" s="5">
        <v>0.08</v>
      </c>
      <c r="AG296" s="5">
        <v>7.0000000000000007E-2</v>
      </c>
      <c r="AH296" s="6">
        <v>6.9999999999999993E-2</v>
      </c>
      <c r="AI296">
        <v>465.20000000000005</v>
      </c>
      <c r="AJ296">
        <v>1843</v>
      </c>
    </row>
    <row r="297" spans="1:36" x14ac:dyDescent="0.35">
      <c r="A297">
        <v>42</v>
      </c>
      <c r="B297" t="s">
        <v>32</v>
      </c>
      <c r="C297" t="s">
        <v>33</v>
      </c>
      <c r="D297">
        <v>555</v>
      </c>
      <c r="E297" t="s">
        <v>27</v>
      </c>
      <c r="F297">
        <v>26</v>
      </c>
      <c r="G297">
        <v>3</v>
      </c>
      <c r="H297" t="s">
        <v>48</v>
      </c>
      <c r="I297">
        <v>3</v>
      </c>
      <c r="J297" t="s">
        <v>29</v>
      </c>
      <c r="K297">
        <v>77</v>
      </c>
      <c r="L297">
        <v>3</v>
      </c>
      <c r="M297">
        <v>4</v>
      </c>
      <c r="N297" t="s">
        <v>27</v>
      </c>
      <c r="O297">
        <v>2</v>
      </c>
      <c r="P297" t="s">
        <v>37</v>
      </c>
      <c r="Q297" s="4">
        <v>13525</v>
      </c>
      <c r="R297">
        <v>14864</v>
      </c>
      <c r="S297">
        <v>5</v>
      </c>
      <c r="T297" t="s">
        <v>32</v>
      </c>
      <c r="U297">
        <v>14</v>
      </c>
      <c r="V297">
        <v>3</v>
      </c>
      <c r="W297">
        <v>4</v>
      </c>
      <c r="X297">
        <v>1</v>
      </c>
      <c r="Y297">
        <v>23</v>
      </c>
      <c r="Z297">
        <v>2</v>
      </c>
      <c r="AA297">
        <v>4</v>
      </c>
      <c r="AB297">
        <v>20</v>
      </c>
      <c r="AC297">
        <v>4</v>
      </c>
      <c r="AD297">
        <v>4</v>
      </c>
      <c r="AE297">
        <v>8</v>
      </c>
      <c r="AF297" s="5">
        <v>0.09</v>
      </c>
      <c r="AG297" s="5">
        <v>0.1</v>
      </c>
      <c r="AH297" s="6">
        <v>3.9999999999999994E-2</v>
      </c>
      <c r="AI297">
        <v>2705</v>
      </c>
      <c r="AJ297">
        <v>4083</v>
      </c>
    </row>
    <row r="298" spans="1:36" x14ac:dyDescent="0.35">
      <c r="A298">
        <v>18</v>
      </c>
      <c r="B298" t="s">
        <v>25</v>
      </c>
      <c r="C298" t="s">
        <v>26</v>
      </c>
      <c r="D298">
        <v>230</v>
      </c>
      <c r="E298" t="s">
        <v>34</v>
      </c>
      <c r="F298">
        <v>3</v>
      </c>
      <c r="G298">
        <v>3</v>
      </c>
      <c r="H298" t="s">
        <v>28</v>
      </c>
      <c r="I298">
        <v>3</v>
      </c>
      <c r="J298" t="s">
        <v>35</v>
      </c>
      <c r="K298">
        <v>54</v>
      </c>
      <c r="L298">
        <v>3</v>
      </c>
      <c r="M298">
        <v>1</v>
      </c>
      <c r="N298" t="s">
        <v>39</v>
      </c>
      <c r="O298">
        <v>3</v>
      </c>
      <c r="P298" t="s">
        <v>31</v>
      </c>
      <c r="Q298" s="4">
        <v>1420</v>
      </c>
      <c r="R298">
        <v>25233</v>
      </c>
      <c r="S298">
        <v>1</v>
      </c>
      <c r="T298" t="s">
        <v>32</v>
      </c>
      <c r="U298">
        <v>13</v>
      </c>
      <c r="V298">
        <v>3</v>
      </c>
      <c r="W298">
        <v>3</v>
      </c>
      <c r="X298">
        <v>0</v>
      </c>
      <c r="Y298">
        <v>0</v>
      </c>
      <c r="Z298">
        <v>2</v>
      </c>
      <c r="AA298">
        <v>3</v>
      </c>
      <c r="AB298">
        <v>0</v>
      </c>
      <c r="AC298">
        <v>0</v>
      </c>
      <c r="AD298">
        <v>0</v>
      </c>
      <c r="AE298">
        <v>0</v>
      </c>
      <c r="AF298" s="5">
        <v>0.14000000000000001</v>
      </c>
      <c r="AG298" s="5">
        <v>0.1</v>
      </c>
      <c r="AH298" s="6">
        <v>1.999999999999999E-2</v>
      </c>
      <c r="AI298">
        <v>284</v>
      </c>
      <c r="AJ298">
        <v>1338</v>
      </c>
    </row>
    <row r="299" spans="1:36" x14ac:dyDescent="0.35">
      <c r="A299">
        <v>35</v>
      </c>
      <c r="B299" t="s">
        <v>32</v>
      </c>
      <c r="C299" t="s">
        <v>26</v>
      </c>
      <c r="D299">
        <v>1232</v>
      </c>
      <c r="E299" t="s">
        <v>27</v>
      </c>
      <c r="F299">
        <v>16</v>
      </c>
      <c r="G299">
        <v>3</v>
      </c>
      <c r="H299" t="s">
        <v>48</v>
      </c>
      <c r="I299">
        <v>3</v>
      </c>
      <c r="J299" t="s">
        <v>35</v>
      </c>
      <c r="K299">
        <v>96</v>
      </c>
      <c r="L299">
        <v>3</v>
      </c>
      <c r="M299">
        <v>3</v>
      </c>
      <c r="N299" t="s">
        <v>27</v>
      </c>
      <c r="O299">
        <v>2</v>
      </c>
      <c r="P299" t="s">
        <v>37</v>
      </c>
      <c r="Q299" s="4">
        <v>8020</v>
      </c>
      <c r="R299">
        <v>5100</v>
      </c>
      <c r="S299">
        <v>0</v>
      </c>
      <c r="T299" t="s">
        <v>32</v>
      </c>
      <c r="U299">
        <v>15</v>
      </c>
      <c r="V299">
        <v>3</v>
      </c>
      <c r="W299">
        <v>3</v>
      </c>
      <c r="X299">
        <v>2</v>
      </c>
      <c r="Y299">
        <v>12</v>
      </c>
      <c r="Z299">
        <v>3</v>
      </c>
      <c r="AA299">
        <v>2</v>
      </c>
      <c r="AB299">
        <v>11</v>
      </c>
      <c r="AC299">
        <v>9</v>
      </c>
      <c r="AD299">
        <v>6</v>
      </c>
      <c r="AE299">
        <v>9</v>
      </c>
      <c r="AF299" s="5">
        <v>0.12</v>
      </c>
      <c r="AG299" s="5">
        <v>0.11</v>
      </c>
      <c r="AH299" s="6">
        <v>3.9999999999999994E-2</v>
      </c>
      <c r="AI299">
        <v>1604</v>
      </c>
      <c r="AJ299">
        <v>3247</v>
      </c>
    </row>
    <row r="300" spans="1:36" x14ac:dyDescent="0.35">
      <c r="A300">
        <v>36</v>
      </c>
      <c r="B300" t="s">
        <v>32</v>
      </c>
      <c r="C300" t="s">
        <v>33</v>
      </c>
      <c r="D300">
        <v>566</v>
      </c>
      <c r="E300" t="s">
        <v>34</v>
      </c>
      <c r="F300">
        <v>18</v>
      </c>
      <c r="G300">
        <v>4</v>
      </c>
      <c r="H300" t="s">
        <v>28</v>
      </c>
      <c r="I300">
        <v>3</v>
      </c>
      <c r="J300" t="s">
        <v>35</v>
      </c>
      <c r="K300">
        <v>81</v>
      </c>
      <c r="L300">
        <v>4</v>
      </c>
      <c r="M300">
        <v>1</v>
      </c>
      <c r="N300" t="s">
        <v>39</v>
      </c>
      <c r="O300">
        <v>4</v>
      </c>
      <c r="P300" t="s">
        <v>37</v>
      </c>
      <c r="Q300" s="4">
        <v>3688</v>
      </c>
      <c r="R300">
        <v>7122</v>
      </c>
      <c r="S300">
        <v>4</v>
      </c>
      <c r="T300" t="s">
        <v>32</v>
      </c>
      <c r="U300">
        <v>18</v>
      </c>
      <c r="V300">
        <v>3</v>
      </c>
      <c r="W300">
        <v>4</v>
      </c>
      <c r="X300">
        <v>2</v>
      </c>
      <c r="Y300">
        <v>4</v>
      </c>
      <c r="Z300">
        <v>2</v>
      </c>
      <c r="AA300">
        <v>3</v>
      </c>
      <c r="AB300">
        <v>1</v>
      </c>
      <c r="AC300">
        <v>0</v>
      </c>
      <c r="AD300">
        <v>0</v>
      </c>
      <c r="AE300">
        <v>0</v>
      </c>
      <c r="AF300" s="5">
        <v>0.11</v>
      </c>
      <c r="AG300" s="5">
        <v>7.0000000000000007E-2</v>
      </c>
      <c r="AH300" s="6">
        <v>0.06</v>
      </c>
      <c r="AI300">
        <v>737.6</v>
      </c>
      <c r="AJ300">
        <v>4738</v>
      </c>
    </row>
    <row r="301" spans="1:36" x14ac:dyDescent="0.35">
      <c r="A301">
        <v>51</v>
      </c>
      <c r="B301" t="s">
        <v>32</v>
      </c>
      <c r="C301" t="s">
        <v>26</v>
      </c>
      <c r="D301">
        <v>1302</v>
      </c>
      <c r="E301" t="s">
        <v>34</v>
      </c>
      <c r="F301">
        <v>2</v>
      </c>
      <c r="G301">
        <v>3</v>
      </c>
      <c r="H301" t="s">
        <v>40</v>
      </c>
      <c r="I301">
        <v>4</v>
      </c>
      <c r="J301" t="s">
        <v>35</v>
      </c>
      <c r="K301">
        <v>84</v>
      </c>
      <c r="L301">
        <v>1</v>
      </c>
      <c r="M301">
        <v>2</v>
      </c>
      <c r="N301" t="s">
        <v>42</v>
      </c>
      <c r="O301">
        <v>2</v>
      </c>
      <c r="P301" t="s">
        <v>41</v>
      </c>
      <c r="Q301" s="4">
        <v>5482</v>
      </c>
      <c r="R301">
        <v>16321</v>
      </c>
      <c r="S301">
        <v>5</v>
      </c>
      <c r="T301" t="s">
        <v>32</v>
      </c>
      <c r="U301">
        <v>18</v>
      </c>
      <c r="V301">
        <v>3</v>
      </c>
      <c r="W301">
        <v>4</v>
      </c>
      <c r="X301">
        <v>1</v>
      </c>
      <c r="Y301">
        <v>13</v>
      </c>
      <c r="Z301">
        <v>3</v>
      </c>
      <c r="AA301">
        <v>3</v>
      </c>
      <c r="AB301">
        <v>4</v>
      </c>
      <c r="AC301">
        <v>1</v>
      </c>
      <c r="AD301">
        <v>1</v>
      </c>
      <c r="AE301">
        <v>2</v>
      </c>
      <c r="AF301" s="5">
        <v>0.1</v>
      </c>
      <c r="AG301" s="5">
        <v>0.1</v>
      </c>
      <c r="AH301" s="6">
        <v>1.999999999999999E-2</v>
      </c>
      <c r="AI301">
        <v>1096.4000000000001</v>
      </c>
      <c r="AJ301">
        <v>518</v>
      </c>
    </row>
    <row r="302" spans="1:36" x14ac:dyDescent="0.35">
      <c r="A302">
        <v>41</v>
      </c>
      <c r="B302" t="s">
        <v>32</v>
      </c>
      <c r="C302" t="s">
        <v>26</v>
      </c>
      <c r="D302">
        <v>334</v>
      </c>
      <c r="E302" t="s">
        <v>27</v>
      </c>
      <c r="F302">
        <v>2</v>
      </c>
      <c r="G302">
        <v>4</v>
      </c>
      <c r="H302" t="s">
        <v>28</v>
      </c>
      <c r="I302">
        <v>4</v>
      </c>
      <c r="J302" t="s">
        <v>35</v>
      </c>
      <c r="K302">
        <v>88</v>
      </c>
      <c r="L302">
        <v>3</v>
      </c>
      <c r="M302">
        <v>4</v>
      </c>
      <c r="N302" t="s">
        <v>62</v>
      </c>
      <c r="O302">
        <v>2</v>
      </c>
      <c r="P302" t="s">
        <v>31</v>
      </c>
      <c r="Q302" s="4">
        <v>16015</v>
      </c>
      <c r="R302">
        <v>15896</v>
      </c>
      <c r="S302">
        <v>1</v>
      </c>
      <c r="T302" t="s">
        <v>32</v>
      </c>
      <c r="U302">
        <v>19</v>
      </c>
      <c r="V302">
        <v>3</v>
      </c>
      <c r="W302">
        <v>2</v>
      </c>
      <c r="X302">
        <v>0</v>
      </c>
      <c r="Y302">
        <v>22</v>
      </c>
      <c r="Z302">
        <v>2</v>
      </c>
      <c r="AA302">
        <v>3</v>
      </c>
      <c r="AB302">
        <v>22</v>
      </c>
      <c r="AC302">
        <v>10</v>
      </c>
      <c r="AD302">
        <v>0</v>
      </c>
      <c r="AE302">
        <v>4</v>
      </c>
      <c r="AF302" s="5">
        <v>0.15</v>
      </c>
      <c r="AG302" s="5">
        <v>0.11</v>
      </c>
      <c r="AH302" s="6">
        <v>-0.03</v>
      </c>
      <c r="AI302">
        <v>3203</v>
      </c>
      <c r="AJ302">
        <v>1862</v>
      </c>
    </row>
    <row r="303" spans="1:36" x14ac:dyDescent="0.35">
      <c r="A303">
        <v>18</v>
      </c>
      <c r="B303" t="s">
        <v>32</v>
      </c>
      <c r="C303" t="s">
        <v>26</v>
      </c>
      <c r="D303">
        <v>812</v>
      </c>
      <c r="E303" t="s">
        <v>27</v>
      </c>
      <c r="F303">
        <v>10</v>
      </c>
      <c r="G303">
        <v>3</v>
      </c>
      <c r="H303" t="s">
        <v>40</v>
      </c>
      <c r="I303">
        <v>4</v>
      </c>
      <c r="J303" t="s">
        <v>29</v>
      </c>
      <c r="K303">
        <v>69</v>
      </c>
      <c r="L303">
        <v>2</v>
      </c>
      <c r="M303">
        <v>1</v>
      </c>
      <c r="N303" t="s">
        <v>46</v>
      </c>
      <c r="O303">
        <v>3</v>
      </c>
      <c r="P303" t="s">
        <v>31</v>
      </c>
      <c r="Q303" s="4">
        <v>1200</v>
      </c>
      <c r="R303">
        <v>9724</v>
      </c>
      <c r="S303">
        <v>1</v>
      </c>
      <c r="T303" t="s">
        <v>32</v>
      </c>
      <c r="U303">
        <v>12</v>
      </c>
      <c r="V303">
        <v>3</v>
      </c>
      <c r="W303">
        <v>1</v>
      </c>
      <c r="X303">
        <v>0</v>
      </c>
      <c r="Y303">
        <v>0</v>
      </c>
      <c r="Z303">
        <v>2</v>
      </c>
      <c r="AA303">
        <v>3</v>
      </c>
      <c r="AB303">
        <v>0</v>
      </c>
      <c r="AC303">
        <v>0</v>
      </c>
      <c r="AD303">
        <v>0</v>
      </c>
      <c r="AE303">
        <v>0</v>
      </c>
      <c r="AF303" s="5">
        <v>0.12</v>
      </c>
      <c r="AG303" s="5">
        <v>0.11</v>
      </c>
      <c r="AH303" s="6">
        <v>0.03</v>
      </c>
      <c r="AI303">
        <v>240</v>
      </c>
      <c r="AJ303">
        <v>704</v>
      </c>
    </row>
    <row r="304" spans="1:36" x14ac:dyDescent="0.35">
      <c r="A304">
        <v>28</v>
      </c>
      <c r="B304" t="s">
        <v>32</v>
      </c>
      <c r="C304" t="s">
        <v>26</v>
      </c>
      <c r="D304">
        <v>1476</v>
      </c>
      <c r="E304" t="s">
        <v>34</v>
      </c>
      <c r="F304">
        <v>16</v>
      </c>
      <c r="G304">
        <v>2</v>
      </c>
      <c r="H304" t="s">
        <v>40</v>
      </c>
      <c r="I304">
        <v>2</v>
      </c>
      <c r="J304" t="s">
        <v>35</v>
      </c>
      <c r="K304">
        <v>68</v>
      </c>
      <c r="L304">
        <v>4</v>
      </c>
      <c r="M304">
        <v>2</v>
      </c>
      <c r="N304" t="s">
        <v>43</v>
      </c>
      <c r="O304">
        <v>1</v>
      </c>
      <c r="P304" t="s">
        <v>31</v>
      </c>
      <c r="Q304" s="4">
        <v>5661</v>
      </c>
      <c r="R304">
        <v>4824</v>
      </c>
      <c r="S304">
        <v>0</v>
      </c>
      <c r="T304" t="s">
        <v>32</v>
      </c>
      <c r="U304">
        <v>19</v>
      </c>
      <c r="V304">
        <v>3</v>
      </c>
      <c r="W304">
        <v>3</v>
      </c>
      <c r="X304">
        <v>0</v>
      </c>
      <c r="Y304">
        <v>9</v>
      </c>
      <c r="Z304">
        <v>2</v>
      </c>
      <c r="AA304">
        <v>3</v>
      </c>
      <c r="AB304">
        <v>8</v>
      </c>
      <c r="AC304">
        <v>3</v>
      </c>
      <c r="AD304">
        <v>0</v>
      </c>
      <c r="AE304">
        <v>7</v>
      </c>
      <c r="AF304" s="5">
        <v>0.11</v>
      </c>
      <c r="AG304" s="5">
        <v>0.1</v>
      </c>
      <c r="AH304" s="6">
        <v>7.9999999999999988E-2</v>
      </c>
      <c r="AI304">
        <v>1132.2</v>
      </c>
      <c r="AJ304">
        <v>3940</v>
      </c>
    </row>
    <row r="305" spans="1:36" x14ac:dyDescent="0.35">
      <c r="A305">
        <v>31</v>
      </c>
      <c r="B305" t="s">
        <v>32</v>
      </c>
      <c r="C305" t="s">
        <v>26</v>
      </c>
      <c r="D305">
        <v>218</v>
      </c>
      <c r="E305" t="s">
        <v>27</v>
      </c>
      <c r="F305">
        <v>7</v>
      </c>
      <c r="G305">
        <v>3</v>
      </c>
      <c r="H305" t="s">
        <v>49</v>
      </c>
      <c r="I305">
        <v>2</v>
      </c>
      <c r="J305" t="s">
        <v>35</v>
      </c>
      <c r="K305">
        <v>100</v>
      </c>
      <c r="L305">
        <v>4</v>
      </c>
      <c r="M305">
        <v>2</v>
      </c>
      <c r="N305" t="s">
        <v>27</v>
      </c>
      <c r="O305">
        <v>4</v>
      </c>
      <c r="P305" t="s">
        <v>37</v>
      </c>
      <c r="Q305" s="4">
        <v>6929</v>
      </c>
      <c r="R305">
        <v>12241</v>
      </c>
      <c r="S305">
        <v>4</v>
      </c>
      <c r="T305" t="s">
        <v>32</v>
      </c>
      <c r="U305">
        <v>11</v>
      </c>
      <c r="V305">
        <v>3</v>
      </c>
      <c r="W305">
        <v>2</v>
      </c>
      <c r="X305">
        <v>1</v>
      </c>
      <c r="Y305">
        <v>10</v>
      </c>
      <c r="Z305">
        <v>3</v>
      </c>
      <c r="AA305">
        <v>2</v>
      </c>
      <c r="AB305">
        <v>8</v>
      </c>
      <c r="AC305">
        <v>7</v>
      </c>
      <c r="AD305">
        <v>7</v>
      </c>
      <c r="AE305">
        <v>7</v>
      </c>
      <c r="AF305" s="5">
        <v>0.15</v>
      </c>
      <c r="AG305" s="5">
        <v>0.09</v>
      </c>
      <c r="AH305" s="6">
        <v>1.999999999999999E-2</v>
      </c>
      <c r="AI305">
        <v>1385.8000000000002</v>
      </c>
      <c r="AJ305">
        <v>1078</v>
      </c>
    </row>
    <row r="306" spans="1:36" x14ac:dyDescent="0.35">
      <c r="A306">
        <v>39</v>
      </c>
      <c r="B306" t="s">
        <v>32</v>
      </c>
      <c r="C306" t="s">
        <v>26</v>
      </c>
      <c r="D306">
        <v>1132</v>
      </c>
      <c r="E306" t="s">
        <v>34</v>
      </c>
      <c r="F306">
        <v>1</v>
      </c>
      <c r="G306">
        <v>3</v>
      </c>
      <c r="H306" t="s">
        <v>40</v>
      </c>
      <c r="I306">
        <v>3</v>
      </c>
      <c r="J306" t="s">
        <v>35</v>
      </c>
      <c r="K306">
        <v>48</v>
      </c>
      <c r="L306">
        <v>4</v>
      </c>
      <c r="M306">
        <v>3</v>
      </c>
      <c r="N306" t="s">
        <v>43</v>
      </c>
      <c r="O306">
        <v>4</v>
      </c>
      <c r="P306" t="s">
        <v>41</v>
      </c>
      <c r="Q306" s="4">
        <v>9613</v>
      </c>
      <c r="R306">
        <v>10942</v>
      </c>
      <c r="S306">
        <v>0</v>
      </c>
      <c r="T306" t="s">
        <v>32</v>
      </c>
      <c r="U306">
        <v>17</v>
      </c>
      <c r="V306">
        <v>3</v>
      </c>
      <c r="W306">
        <v>1</v>
      </c>
      <c r="X306">
        <v>3</v>
      </c>
      <c r="Y306">
        <v>19</v>
      </c>
      <c r="Z306">
        <v>5</v>
      </c>
      <c r="AA306">
        <v>2</v>
      </c>
      <c r="AB306">
        <v>18</v>
      </c>
      <c r="AC306">
        <v>10</v>
      </c>
      <c r="AD306">
        <v>3</v>
      </c>
      <c r="AE306">
        <v>7</v>
      </c>
      <c r="AF306" s="5">
        <v>0.15</v>
      </c>
      <c r="AG306" s="5">
        <v>0.09</v>
      </c>
      <c r="AH306" s="6">
        <v>3.9999999999999994E-2</v>
      </c>
      <c r="AI306">
        <v>1922.6000000000001</v>
      </c>
      <c r="AJ306">
        <v>2829</v>
      </c>
    </row>
    <row r="307" spans="1:36" x14ac:dyDescent="0.35">
      <c r="A307">
        <v>36</v>
      </c>
      <c r="B307" t="s">
        <v>32</v>
      </c>
      <c r="C307" t="s">
        <v>44</v>
      </c>
      <c r="D307">
        <v>1105</v>
      </c>
      <c r="E307" t="s">
        <v>34</v>
      </c>
      <c r="F307">
        <v>24</v>
      </c>
      <c r="G307">
        <v>4</v>
      </c>
      <c r="H307" t="s">
        <v>28</v>
      </c>
      <c r="I307">
        <v>2</v>
      </c>
      <c r="J307" t="s">
        <v>29</v>
      </c>
      <c r="K307">
        <v>47</v>
      </c>
      <c r="L307">
        <v>3</v>
      </c>
      <c r="M307">
        <v>2</v>
      </c>
      <c r="N307" t="s">
        <v>39</v>
      </c>
      <c r="O307">
        <v>2</v>
      </c>
      <c r="P307" t="s">
        <v>37</v>
      </c>
      <c r="Q307" s="4">
        <v>5674</v>
      </c>
      <c r="R307">
        <v>6927</v>
      </c>
      <c r="S307">
        <v>7</v>
      </c>
      <c r="T307" t="s">
        <v>32</v>
      </c>
      <c r="U307">
        <v>15</v>
      </c>
      <c r="V307">
        <v>3</v>
      </c>
      <c r="W307">
        <v>3</v>
      </c>
      <c r="X307">
        <v>1</v>
      </c>
      <c r="Y307">
        <v>11</v>
      </c>
      <c r="Z307">
        <v>3</v>
      </c>
      <c r="AA307">
        <v>3</v>
      </c>
      <c r="AB307">
        <v>9</v>
      </c>
      <c r="AC307">
        <v>8</v>
      </c>
      <c r="AD307">
        <v>0</v>
      </c>
      <c r="AE307">
        <v>8</v>
      </c>
      <c r="AF307" s="5">
        <v>0.15</v>
      </c>
      <c r="AG307" s="5">
        <v>0.09</v>
      </c>
      <c r="AH307" s="6">
        <v>7.0000000000000007E-2</v>
      </c>
      <c r="AI307">
        <v>1134.8</v>
      </c>
      <c r="AJ307">
        <v>1271</v>
      </c>
    </row>
    <row r="308" spans="1:36" x14ac:dyDescent="0.35">
      <c r="A308">
        <v>32</v>
      </c>
      <c r="B308" t="s">
        <v>32</v>
      </c>
      <c r="C308" t="s">
        <v>26</v>
      </c>
      <c r="D308">
        <v>906</v>
      </c>
      <c r="E308" t="s">
        <v>27</v>
      </c>
      <c r="F308">
        <v>7</v>
      </c>
      <c r="G308">
        <v>3</v>
      </c>
      <c r="H308" t="s">
        <v>28</v>
      </c>
      <c r="I308">
        <v>4</v>
      </c>
      <c r="J308" t="s">
        <v>35</v>
      </c>
      <c r="K308">
        <v>91</v>
      </c>
      <c r="L308">
        <v>2</v>
      </c>
      <c r="M308">
        <v>2</v>
      </c>
      <c r="N308" t="s">
        <v>27</v>
      </c>
      <c r="O308">
        <v>3</v>
      </c>
      <c r="P308" t="s">
        <v>37</v>
      </c>
      <c r="Q308" s="4">
        <v>5484</v>
      </c>
      <c r="R308">
        <v>16985</v>
      </c>
      <c r="S308">
        <v>1</v>
      </c>
      <c r="T308" t="s">
        <v>32</v>
      </c>
      <c r="U308">
        <v>14</v>
      </c>
      <c r="V308">
        <v>3</v>
      </c>
      <c r="W308">
        <v>3</v>
      </c>
      <c r="X308">
        <v>1</v>
      </c>
      <c r="Y308">
        <v>13</v>
      </c>
      <c r="Z308">
        <v>3</v>
      </c>
      <c r="AA308">
        <v>2</v>
      </c>
      <c r="AB308">
        <v>13</v>
      </c>
      <c r="AC308">
        <v>8</v>
      </c>
      <c r="AD308">
        <v>4</v>
      </c>
      <c r="AE308">
        <v>8</v>
      </c>
      <c r="AF308" s="5">
        <v>0.08</v>
      </c>
      <c r="AG308" s="5">
        <v>7.0000000000000007E-2</v>
      </c>
      <c r="AH308" s="6">
        <v>1.999999999999999E-2</v>
      </c>
      <c r="AI308">
        <v>1096.8</v>
      </c>
      <c r="AJ308">
        <v>2485</v>
      </c>
    </row>
    <row r="309" spans="1:36" x14ac:dyDescent="0.35">
      <c r="A309">
        <v>38</v>
      </c>
      <c r="B309" t="s">
        <v>32</v>
      </c>
      <c r="C309" t="s">
        <v>26</v>
      </c>
      <c r="D309">
        <v>849</v>
      </c>
      <c r="E309" t="s">
        <v>34</v>
      </c>
      <c r="F309">
        <v>25</v>
      </c>
      <c r="G309">
        <v>2</v>
      </c>
      <c r="H309" t="s">
        <v>28</v>
      </c>
      <c r="I309">
        <v>1</v>
      </c>
      <c r="J309" t="s">
        <v>29</v>
      </c>
      <c r="K309">
        <v>81</v>
      </c>
      <c r="L309">
        <v>2</v>
      </c>
      <c r="M309">
        <v>3</v>
      </c>
      <c r="N309" t="s">
        <v>63</v>
      </c>
      <c r="O309">
        <v>2</v>
      </c>
      <c r="P309" t="s">
        <v>37</v>
      </c>
      <c r="Q309" s="4">
        <v>12061</v>
      </c>
      <c r="R309">
        <v>26707</v>
      </c>
      <c r="S309">
        <v>3</v>
      </c>
      <c r="T309" t="s">
        <v>32</v>
      </c>
      <c r="U309">
        <v>17</v>
      </c>
      <c r="V309">
        <v>3</v>
      </c>
      <c r="W309">
        <v>3</v>
      </c>
      <c r="X309">
        <v>1</v>
      </c>
      <c r="Y309">
        <v>19</v>
      </c>
      <c r="Z309">
        <v>2</v>
      </c>
      <c r="AA309">
        <v>3</v>
      </c>
      <c r="AB309">
        <v>10</v>
      </c>
      <c r="AC309">
        <v>8</v>
      </c>
      <c r="AD309">
        <v>0</v>
      </c>
      <c r="AE309">
        <v>1</v>
      </c>
      <c r="AF309" s="5">
        <v>0.09</v>
      </c>
      <c r="AG309" s="5">
        <v>0.1</v>
      </c>
      <c r="AH309" s="6">
        <v>9.999999999999995E-3</v>
      </c>
      <c r="AI309">
        <v>2412.2000000000003</v>
      </c>
      <c r="AJ309">
        <v>4401</v>
      </c>
    </row>
    <row r="310" spans="1:36" x14ac:dyDescent="0.35">
      <c r="A310">
        <v>58</v>
      </c>
      <c r="B310" t="s">
        <v>32</v>
      </c>
      <c r="C310" t="s">
        <v>44</v>
      </c>
      <c r="D310">
        <v>390</v>
      </c>
      <c r="E310" t="s">
        <v>34</v>
      </c>
      <c r="F310">
        <v>1</v>
      </c>
      <c r="G310">
        <v>4</v>
      </c>
      <c r="H310" t="s">
        <v>28</v>
      </c>
      <c r="I310">
        <v>4</v>
      </c>
      <c r="J310" t="s">
        <v>35</v>
      </c>
      <c r="K310">
        <v>32</v>
      </c>
      <c r="L310">
        <v>1</v>
      </c>
      <c r="M310">
        <v>2</v>
      </c>
      <c r="N310" t="s">
        <v>43</v>
      </c>
      <c r="O310">
        <v>3</v>
      </c>
      <c r="P310" t="s">
        <v>41</v>
      </c>
      <c r="Q310" s="4">
        <v>5660</v>
      </c>
      <c r="R310">
        <v>17056</v>
      </c>
      <c r="S310">
        <v>2</v>
      </c>
      <c r="T310" t="s">
        <v>25</v>
      </c>
      <c r="U310">
        <v>13</v>
      </c>
      <c r="V310">
        <v>3</v>
      </c>
      <c r="W310">
        <v>4</v>
      </c>
      <c r="X310">
        <v>1</v>
      </c>
      <c r="Y310">
        <v>12</v>
      </c>
      <c r="Z310">
        <v>2</v>
      </c>
      <c r="AA310">
        <v>3</v>
      </c>
      <c r="AB310">
        <v>5</v>
      </c>
      <c r="AC310">
        <v>3</v>
      </c>
      <c r="AD310">
        <v>1</v>
      </c>
      <c r="AE310">
        <v>2</v>
      </c>
      <c r="AF310" s="5">
        <v>0.13</v>
      </c>
      <c r="AG310" s="5">
        <v>0.11</v>
      </c>
      <c r="AH310" s="6">
        <v>5.0000000000000017E-2</v>
      </c>
      <c r="AI310">
        <v>1132</v>
      </c>
      <c r="AJ310">
        <v>847</v>
      </c>
    </row>
    <row r="311" spans="1:36" x14ac:dyDescent="0.35">
      <c r="A311">
        <v>31</v>
      </c>
      <c r="B311" t="s">
        <v>32</v>
      </c>
      <c r="C311" t="s">
        <v>26</v>
      </c>
      <c r="D311">
        <v>691</v>
      </c>
      <c r="E311" t="s">
        <v>34</v>
      </c>
      <c r="F311">
        <v>5</v>
      </c>
      <c r="G311">
        <v>4</v>
      </c>
      <c r="H311" t="s">
        <v>49</v>
      </c>
      <c r="I311">
        <v>3</v>
      </c>
      <c r="J311" t="s">
        <v>35</v>
      </c>
      <c r="K311">
        <v>86</v>
      </c>
      <c r="L311">
        <v>3</v>
      </c>
      <c r="M311">
        <v>1</v>
      </c>
      <c r="N311" t="s">
        <v>36</v>
      </c>
      <c r="O311">
        <v>4</v>
      </c>
      <c r="P311" t="s">
        <v>37</v>
      </c>
      <c r="Q311" s="4">
        <v>4821</v>
      </c>
      <c r="R311">
        <v>10077</v>
      </c>
      <c r="S311">
        <v>0</v>
      </c>
      <c r="T311" t="s">
        <v>25</v>
      </c>
      <c r="U311">
        <v>12</v>
      </c>
      <c r="V311">
        <v>3</v>
      </c>
      <c r="W311">
        <v>3</v>
      </c>
      <c r="X311">
        <v>1</v>
      </c>
      <c r="Y311">
        <v>6</v>
      </c>
      <c r="Z311">
        <v>4</v>
      </c>
      <c r="AA311">
        <v>3</v>
      </c>
      <c r="AB311">
        <v>5</v>
      </c>
      <c r="AC311">
        <v>2</v>
      </c>
      <c r="AD311">
        <v>0</v>
      </c>
      <c r="AE311">
        <v>3</v>
      </c>
      <c r="AF311" s="5">
        <v>0.09</v>
      </c>
      <c r="AG311" s="5">
        <v>7.0000000000000007E-2</v>
      </c>
      <c r="AH311" s="6">
        <v>6.9999999999999993E-2</v>
      </c>
      <c r="AI311">
        <v>964.2</v>
      </c>
      <c r="AJ311">
        <v>530</v>
      </c>
    </row>
    <row r="312" spans="1:36" x14ac:dyDescent="0.35">
      <c r="A312">
        <v>31</v>
      </c>
      <c r="B312" t="s">
        <v>32</v>
      </c>
      <c r="C312" t="s">
        <v>26</v>
      </c>
      <c r="D312">
        <v>106</v>
      </c>
      <c r="E312" t="s">
        <v>50</v>
      </c>
      <c r="F312">
        <v>2</v>
      </c>
      <c r="G312">
        <v>3</v>
      </c>
      <c r="H312" t="s">
        <v>50</v>
      </c>
      <c r="I312">
        <v>1</v>
      </c>
      <c r="J312" t="s">
        <v>35</v>
      </c>
      <c r="K312">
        <v>62</v>
      </c>
      <c r="L312">
        <v>2</v>
      </c>
      <c r="M312">
        <v>2</v>
      </c>
      <c r="N312" t="s">
        <v>50</v>
      </c>
      <c r="O312">
        <v>1</v>
      </c>
      <c r="P312" t="s">
        <v>37</v>
      </c>
      <c r="Q312" s="4">
        <v>6410</v>
      </c>
      <c r="R312">
        <v>17822</v>
      </c>
      <c r="S312">
        <v>3</v>
      </c>
      <c r="T312" t="s">
        <v>32</v>
      </c>
      <c r="U312">
        <v>12</v>
      </c>
      <c r="V312">
        <v>3</v>
      </c>
      <c r="W312">
        <v>4</v>
      </c>
      <c r="X312">
        <v>0</v>
      </c>
      <c r="Y312">
        <v>9</v>
      </c>
      <c r="Z312">
        <v>1</v>
      </c>
      <c r="AA312">
        <v>3</v>
      </c>
      <c r="AB312">
        <v>2</v>
      </c>
      <c r="AC312">
        <v>2</v>
      </c>
      <c r="AD312">
        <v>1</v>
      </c>
      <c r="AE312">
        <v>0</v>
      </c>
      <c r="AF312" s="5">
        <v>0.11</v>
      </c>
      <c r="AG312" s="5">
        <v>0.09</v>
      </c>
      <c r="AH312" s="6">
        <v>7.0000000000000007E-2</v>
      </c>
      <c r="AI312">
        <v>1282</v>
      </c>
      <c r="AJ312">
        <v>4598</v>
      </c>
    </row>
    <row r="313" spans="1:36" x14ac:dyDescent="0.35">
      <c r="A313">
        <v>45</v>
      </c>
      <c r="B313" t="s">
        <v>32</v>
      </c>
      <c r="C313" t="s">
        <v>33</v>
      </c>
      <c r="D313">
        <v>1249</v>
      </c>
      <c r="E313" t="s">
        <v>34</v>
      </c>
      <c r="F313">
        <v>7</v>
      </c>
      <c r="G313">
        <v>3</v>
      </c>
      <c r="H313" t="s">
        <v>28</v>
      </c>
      <c r="I313">
        <v>1</v>
      </c>
      <c r="J313" t="s">
        <v>35</v>
      </c>
      <c r="K313">
        <v>97</v>
      </c>
      <c r="L313">
        <v>3</v>
      </c>
      <c r="M313">
        <v>3</v>
      </c>
      <c r="N313" t="s">
        <v>39</v>
      </c>
      <c r="O313">
        <v>1</v>
      </c>
      <c r="P313" t="s">
        <v>41</v>
      </c>
      <c r="Q313" s="4">
        <v>5210</v>
      </c>
      <c r="R313">
        <v>20308</v>
      </c>
      <c r="S313">
        <v>1</v>
      </c>
      <c r="T313" t="s">
        <v>32</v>
      </c>
      <c r="U313">
        <v>18</v>
      </c>
      <c r="V313">
        <v>3</v>
      </c>
      <c r="W313">
        <v>1</v>
      </c>
      <c r="X313">
        <v>1</v>
      </c>
      <c r="Y313">
        <v>24</v>
      </c>
      <c r="Z313">
        <v>2</v>
      </c>
      <c r="AA313">
        <v>3</v>
      </c>
      <c r="AB313">
        <v>24</v>
      </c>
      <c r="AC313">
        <v>9</v>
      </c>
      <c r="AD313">
        <v>9</v>
      </c>
      <c r="AE313">
        <v>11</v>
      </c>
      <c r="AF313" s="5">
        <v>0.1</v>
      </c>
      <c r="AG313" s="5">
        <v>0.09</v>
      </c>
      <c r="AH313" s="6">
        <v>6.9999999999999993E-2</v>
      </c>
      <c r="AI313">
        <v>1042</v>
      </c>
      <c r="AJ313">
        <v>4456</v>
      </c>
    </row>
    <row r="314" spans="1:36" x14ac:dyDescent="0.35">
      <c r="A314">
        <v>31</v>
      </c>
      <c r="B314" t="s">
        <v>32</v>
      </c>
      <c r="C314" t="s">
        <v>26</v>
      </c>
      <c r="D314">
        <v>192</v>
      </c>
      <c r="E314" t="s">
        <v>34</v>
      </c>
      <c r="F314">
        <v>2</v>
      </c>
      <c r="G314">
        <v>4</v>
      </c>
      <c r="H314" t="s">
        <v>28</v>
      </c>
      <c r="I314">
        <v>3</v>
      </c>
      <c r="J314" t="s">
        <v>35</v>
      </c>
      <c r="K314">
        <v>32</v>
      </c>
      <c r="L314">
        <v>3</v>
      </c>
      <c r="M314">
        <v>1</v>
      </c>
      <c r="N314" t="s">
        <v>36</v>
      </c>
      <c r="O314">
        <v>4</v>
      </c>
      <c r="P314" t="s">
        <v>41</v>
      </c>
      <c r="Q314" s="4">
        <v>2695</v>
      </c>
      <c r="R314">
        <v>7747</v>
      </c>
      <c r="S314">
        <v>0</v>
      </c>
      <c r="T314" t="s">
        <v>25</v>
      </c>
      <c r="U314">
        <v>18</v>
      </c>
      <c r="V314">
        <v>3</v>
      </c>
      <c r="W314">
        <v>2</v>
      </c>
      <c r="X314">
        <v>1</v>
      </c>
      <c r="Y314">
        <v>3</v>
      </c>
      <c r="Z314">
        <v>2</v>
      </c>
      <c r="AA314">
        <v>1</v>
      </c>
      <c r="AB314">
        <v>2</v>
      </c>
      <c r="AC314">
        <v>2</v>
      </c>
      <c r="AD314">
        <v>2</v>
      </c>
      <c r="AE314">
        <v>2</v>
      </c>
      <c r="AF314" s="5">
        <v>0.12</v>
      </c>
      <c r="AG314" s="5">
        <v>0.09</v>
      </c>
      <c r="AH314" s="6">
        <v>-9.999999999999995E-3</v>
      </c>
      <c r="AI314">
        <v>539</v>
      </c>
      <c r="AJ314">
        <v>4763</v>
      </c>
    </row>
    <row r="315" spans="1:36" x14ac:dyDescent="0.35">
      <c r="A315">
        <v>33</v>
      </c>
      <c r="B315" t="s">
        <v>32</v>
      </c>
      <c r="C315" t="s">
        <v>33</v>
      </c>
      <c r="D315">
        <v>553</v>
      </c>
      <c r="E315" t="s">
        <v>34</v>
      </c>
      <c r="F315">
        <v>5</v>
      </c>
      <c r="G315">
        <v>4</v>
      </c>
      <c r="H315" t="s">
        <v>28</v>
      </c>
      <c r="I315">
        <v>4</v>
      </c>
      <c r="J315" t="s">
        <v>29</v>
      </c>
      <c r="K315">
        <v>74</v>
      </c>
      <c r="L315">
        <v>3</v>
      </c>
      <c r="M315">
        <v>3</v>
      </c>
      <c r="N315" t="s">
        <v>62</v>
      </c>
      <c r="O315">
        <v>2</v>
      </c>
      <c r="P315" t="s">
        <v>37</v>
      </c>
      <c r="Q315" s="4">
        <v>11878</v>
      </c>
      <c r="R315">
        <v>23364</v>
      </c>
      <c r="S315">
        <v>6</v>
      </c>
      <c r="T315" t="s">
        <v>32</v>
      </c>
      <c r="U315">
        <v>11</v>
      </c>
      <c r="V315">
        <v>3</v>
      </c>
      <c r="W315">
        <v>2</v>
      </c>
      <c r="X315">
        <v>2</v>
      </c>
      <c r="Y315">
        <v>12</v>
      </c>
      <c r="Z315">
        <v>2</v>
      </c>
      <c r="AA315">
        <v>3</v>
      </c>
      <c r="AB315">
        <v>10</v>
      </c>
      <c r="AC315">
        <v>6</v>
      </c>
      <c r="AD315">
        <v>8</v>
      </c>
      <c r="AE315">
        <v>8</v>
      </c>
      <c r="AF315" s="5">
        <v>0.09</v>
      </c>
      <c r="AG315" s="5">
        <v>0.1</v>
      </c>
      <c r="AH315" s="6">
        <v>3.9999999999999994E-2</v>
      </c>
      <c r="AI315">
        <v>2375.6</v>
      </c>
      <c r="AJ315">
        <v>1340</v>
      </c>
    </row>
    <row r="316" spans="1:36" x14ac:dyDescent="0.35">
      <c r="A316">
        <v>39</v>
      </c>
      <c r="B316" t="s">
        <v>32</v>
      </c>
      <c r="C316" t="s">
        <v>26</v>
      </c>
      <c r="D316">
        <v>117</v>
      </c>
      <c r="E316" t="s">
        <v>34</v>
      </c>
      <c r="F316">
        <v>10</v>
      </c>
      <c r="G316">
        <v>1</v>
      </c>
      <c r="H316" t="s">
        <v>40</v>
      </c>
      <c r="I316">
        <v>3</v>
      </c>
      <c r="J316" t="s">
        <v>35</v>
      </c>
      <c r="K316">
        <v>99</v>
      </c>
      <c r="L316">
        <v>3</v>
      </c>
      <c r="M316">
        <v>4</v>
      </c>
      <c r="N316" t="s">
        <v>62</v>
      </c>
      <c r="O316">
        <v>1</v>
      </c>
      <c r="P316" t="s">
        <v>37</v>
      </c>
      <c r="Q316" s="4">
        <v>17068</v>
      </c>
      <c r="R316">
        <v>5355</v>
      </c>
      <c r="S316">
        <v>1</v>
      </c>
      <c r="T316" t="s">
        <v>25</v>
      </c>
      <c r="U316">
        <v>14</v>
      </c>
      <c r="V316">
        <v>3</v>
      </c>
      <c r="W316">
        <v>4</v>
      </c>
      <c r="X316">
        <v>0</v>
      </c>
      <c r="Y316">
        <v>21</v>
      </c>
      <c r="Z316">
        <v>3</v>
      </c>
      <c r="AA316">
        <v>3</v>
      </c>
      <c r="AB316">
        <v>21</v>
      </c>
      <c r="AC316">
        <v>9</v>
      </c>
      <c r="AD316">
        <v>11</v>
      </c>
      <c r="AE316">
        <v>10</v>
      </c>
      <c r="AF316" s="5">
        <v>0.1</v>
      </c>
      <c r="AG316" s="5">
        <v>7.0000000000000007E-2</v>
      </c>
      <c r="AH316" s="6">
        <v>-1.0000000000000009E-2</v>
      </c>
      <c r="AI316">
        <v>3413.6000000000004</v>
      </c>
      <c r="AJ316">
        <v>2913</v>
      </c>
    </row>
    <row r="317" spans="1:36" x14ac:dyDescent="0.35">
      <c r="A317">
        <v>43</v>
      </c>
      <c r="B317" t="s">
        <v>32</v>
      </c>
      <c r="C317" t="s">
        <v>33</v>
      </c>
      <c r="D317">
        <v>185</v>
      </c>
      <c r="E317" t="s">
        <v>34</v>
      </c>
      <c r="F317">
        <v>10</v>
      </c>
      <c r="G317">
        <v>4</v>
      </c>
      <c r="H317" t="s">
        <v>28</v>
      </c>
      <c r="I317">
        <v>3</v>
      </c>
      <c r="J317" t="s">
        <v>29</v>
      </c>
      <c r="K317">
        <v>33</v>
      </c>
      <c r="L317">
        <v>3</v>
      </c>
      <c r="M317">
        <v>1</v>
      </c>
      <c r="N317" t="s">
        <v>39</v>
      </c>
      <c r="O317">
        <v>4</v>
      </c>
      <c r="P317" t="s">
        <v>31</v>
      </c>
      <c r="Q317" s="4">
        <v>2455</v>
      </c>
      <c r="R317">
        <v>10675</v>
      </c>
      <c r="S317">
        <v>0</v>
      </c>
      <c r="T317" t="s">
        <v>32</v>
      </c>
      <c r="U317">
        <v>19</v>
      </c>
      <c r="V317">
        <v>3</v>
      </c>
      <c r="W317">
        <v>1</v>
      </c>
      <c r="X317">
        <v>0</v>
      </c>
      <c r="Y317">
        <v>9</v>
      </c>
      <c r="Z317">
        <v>5</v>
      </c>
      <c r="AA317">
        <v>3</v>
      </c>
      <c r="AB317">
        <v>8</v>
      </c>
      <c r="AC317">
        <v>7</v>
      </c>
      <c r="AD317">
        <v>1</v>
      </c>
      <c r="AE317">
        <v>7</v>
      </c>
      <c r="AF317" s="5">
        <v>0.09</v>
      </c>
      <c r="AG317" s="5">
        <v>0.08</v>
      </c>
      <c r="AH317" s="6">
        <v>3.9999999999999994E-2</v>
      </c>
      <c r="AI317">
        <v>491</v>
      </c>
      <c r="AJ317">
        <v>1129</v>
      </c>
    </row>
    <row r="318" spans="1:36" x14ac:dyDescent="0.35">
      <c r="A318">
        <v>49</v>
      </c>
      <c r="B318" t="s">
        <v>32</v>
      </c>
      <c r="C318" t="s">
        <v>26</v>
      </c>
      <c r="D318">
        <v>1091</v>
      </c>
      <c r="E318" t="s">
        <v>34</v>
      </c>
      <c r="F318">
        <v>1</v>
      </c>
      <c r="G318">
        <v>2</v>
      </c>
      <c r="H318" t="s">
        <v>49</v>
      </c>
      <c r="I318">
        <v>3</v>
      </c>
      <c r="J318" t="s">
        <v>29</v>
      </c>
      <c r="K318">
        <v>90</v>
      </c>
      <c r="L318">
        <v>2</v>
      </c>
      <c r="M318">
        <v>4</v>
      </c>
      <c r="N318" t="s">
        <v>43</v>
      </c>
      <c r="O318">
        <v>3</v>
      </c>
      <c r="P318" t="s">
        <v>31</v>
      </c>
      <c r="Q318" s="4">
        <v>13964</v>
      </c>
      <c r="R318">
        <v>17810</v>
      </c>
      <c r="S318">
        <v>7</v>
      </c>
      <c r="T318" t="s">
        <v>25</v>
      </c>
      <c r="U318">
        <v>12</v>
      </c>
      <c r="V318">
        <v>3</v>
      </c>
      <c r="W318">
        <v>4</v>
      </c>
      <c r="X318">
        <v>0</v>
      </c>
      <c r="Y318">
        <v>25</v>
      </c>
      <c r="Z318">
        <v>2</v>
      </c>
      <c r="AA318">
        <v>3</v>
      </c>
      <c r="AB318">
        <v>7</v>
      </c>
      <c r="AC318">
        <v>1</v>
      </c>
      <c r="AD318">
        <v>0</v>
      </c>
      <c r="AE318">
        <v>7</v>
      </c>
      <c r="AF318" s="5">
        <v>0.11</v>
      </c>
      <c r="AG318" s="5">
        <v>7.0000000000000007E-2</v>
      </c>
      <c r="AH318" s="6">
        <v>-1.0000000000000009E-2</v>
      </c>
      <c r="AI318">
        <v>2792.8</v>
      </c>
      <c r="AJ318">
        <v>3495</v>
      </c>
    </row>
    <row r="319" spans="1:36" x14ac:dyDescent="0.35">
      <c r="A319">
        <v>52</v>
      </c>
      <c r="B319" t="s">
        <v>25</v>
      </c>
      <c r="C319" t="s">
        <v>26</v>
      </c>
      <c r="D319">
        <v>723</v>
      </c>
      <c r="E319" t="s">
        <v>34</v>
      </c>
      <c r="F319">
        <v>8</v>
      </c>
      <c r="G319">
        <v>4</v>
      </c>
      <c r="H319" t="s">
        <v>40</v>
      </c>
      <c r="I319">
        <v>3</v>
      </c>
      <c r="J319" t="s">
        <v>35</v>
      </c>
      <c r="K319">
        <v>85</v>
      </c>
      <c r="L319">
        <v>2</v>
      </c>
      <c r="M319">
        <v>2</v>
      </c>
      <c r="N319" t="s">
        <v>36</v>
      </c>
      <c r="O319">
        <v>2</v>
      </c>
      <c r="P319" t="s">
        <v>37</v>
      </c>
      <c r="Q319" s="4">
        <v>4941</v>
      </c>
      <c r="R319">
        <v>17747</v>
      </c>
      <c r="S319">
        <v>2</v>
      </c>
      <c r="T319" t="s">
        <v>32</v>
      </c>
      <c r="U319">
        <v>15</v>
      </c>
      <c r="V319">
        <v>3</v>
      </c>
      <c r="W319">
        <v>1</v>
      </c>
      <c r="X319">
        <v>0</v>
      </c>
      <c r="Y319">
        <v>11</v>
      </c>
      <c r="Z319">
        <v>3</v>
      </c>
      <c r="AA319">
        <v>2</v>
      </c>
      <c r="AB319">
        <v>8</v>
      </c>
      <c r="AC319">
        <v>2</v>
      </c>
      <c r="AD319">
        <v>7</v>
      </c>
      <c r="AE319">
        <v>7</v>
      </c>
      <c r="AF319" s="5">
        <v>0.08</v>
      </c>
      <c r="AG319" s="5">
        <v>0.11</v>
      </c>
      <c r="AH319" s="6">
        <v>9.999999999999995E-3</v>
      </c>
      <c r="AI319">
        <v>988.2</v>
      </c>
      <c r="AJ319">
        <v>2823</v>
      </c>
    </row>
    <row r="320" spans="1:36" x14ac:dyDescent="0.35">
      <c r="A320">
        <v>27</v>
      </c>
      <c r="B320" t="s">
        <v>32</v>
      </c>
      <c r="C320" t="s">
        <v>26</v>
      </c>
      <c r="D320">
        <v>1220</v>
      </c>
      <c r="E320" t="s">
        <v>34</v>
      </c>
      <c r="F320">
        <v>5</v>
      </c>
      <c r="G320">
        <v>3</v>
      </c>
      <c r="H320" t="s">
        <v>28</v>
      </c>
      <c r="I320">
        <v>3</v>
      </c>
      <c r="J320" t="s">
        <v>29</v>
      </c>
      <c r="K320">
        <v>85</v>
      </c>
      <c r="L320">
        <v>3</v>
      </c>
      <c r="M320">
        <v>1</v>
      </c>
      <c r="N320" t="s">
        <v>36</v>
      </c>
      <c r="O320">
        <v>2</v>
      </c>
      <c r="P320" t="s">
        <v>31</v>
      </c>
      <c r="Q320" s="4">
        <v>2478</v>
      </c>
      <c r="R320">
        <v>20938</v>
      </c>
      <c r="S320">
        <v>1</v>
      </c>
      <c r="T320" t="s">
        <v>25</v>
      </c>
      <c r="U320">
        <v>12</v>
      </c>
      <c r="V320">
        <v>3</v>
      </c>
      <c r="W320">
        <v>2</v>
      </c>
      <c r="X320">
        <v>0</v>
      </c>
      <c r="Y320">
        <v>4</v>
      </c>
      <c r="Z320">
        <v>2</v>
      </c>
      <c r="AA320">
        <v>2</v>
      </c>
      <c r="AB320">
        <v>4</v>
      </c>
      <c r="AC320">
        <v>3</v>
      </c>
      <c r="AD320">
        <v>1</v>
      </c>
      <c r="AE320">
        <v>2</v>
      </c>
      <c r="AF320" s="5">
        <v>0.14000000000000001</v>
      </c>
      <c r="AG320" s="5">
        <v>0.09</v>
      </c>
      <c r="AH320" s="6">
        <v>-9.999999999999995E-3</v>
      </c>
      <c r="AI320">
        <v>495.6</v>
      </c>
      <c r="AJ320">
        <v>1227</v>
      </c>
    </row>
    <row r="321" spans="1:36" x14ac:dyDescent="0.35">
      <c r="A321">
        <v>32</v>
      </c>
      <c r="B321" t="s">
        <v>32</v>
      </c>
      <c r="C321" t="s">
        <v>26</v>
      </c>
      <c r="D321">
        <v>588</v>
      </c>
      <c r="E321" t="s">
        <v>27</v>
      </c>
      <c r="F321">
        <v>8</v>
      </c>
      <c r="G321">
        <v>2</v>
      </c>
      <c r="H321" t="s">
        <v>49</v>
      </c>
      <c r="I321">
        <v>3</v>
      </c>
      <c r="J321" t="s">
        <v>29</v>
      </c>
      <c r="K321">
        <v>65</v>
      </c>
      <c r="L321">
        <v>2</v>
      </c>
      <c r="M321">
        <v>2</v>
      </c>
      <c r="N321" t="s">
        <v>27</v>
      </c>
      <c r="O321">
        <v>2</v>
      </c>
      <c r="P321" t="s">
        <v>37</v>
      </c>
      <c r="Q321" s="4">
        <v>5228</v>
      </c>
      <c r="R321">
        <v>24624</v>
      </c>
      <c r="S321">
        <v>1</v>
      </c>
      <c r="T321" t="s">
        <v>25</v>
      </c>
      <c r="U321">
        <v>11</v>
      </c>
      <c r="V321">
        <v>3</v>
      </c>
      <c r="W321">
        <v>4</v>
      </c>
      <c r="X321">
        <v>0</v>
      </c>
      <c r="Y321">
        <v>13</v>
      </c>
      <c r="Z321">
        <v>2</v>
      </c>
      <c r="AA321">
        <v>3</v>
      </c>
      <c r="AB321">
        <v>13</v>
      </c>
      <c r="AC321">
        <v>12</v>
      </c>
      <c r="AD321">
        <v>11</v>
      </c>
      <c r="AE321">
        <v>9</v>
      </c>
      <c r="AF321" s="5">
        <v>0.12</v>
      </c>
      <c r="AG321" s="5">
        <v>0.08</v>
      </c>
      <c r="AH321" s="6">
        <v>9.999999999999995E-3</v>
      </c>
      <c r="AI321">
        <v>1045.6000000000001</v>
      </c>
      <c r="AJ321">
        <v>2370</v>
      </c>
    </row>
    <row r="322" spans="1:36" x14ac:dyDescent="0.35">
      <c r="A322">
        <v>27</v>
      </c>
      <c r="B322" t="s">
        <v>32</v>
      </c>
      <c r="C322" t="s">
        <v>26</v>
      </c>
      <c r="D322">
        <v>1377</v>
      </c>
      <c r="E322" t="s">
        <v>27</v>
      </c>
      <c r="F322">
        <v>2</v>
      </c>
      <c r="G322">
        <v>3</v>
      </c>
      <c r="H322" t="s">
        <v>28</v>
      </c>
      <c r="I322">
        <v>4</v>
      </c>
      <c r="J322" t="s">
        <v>35</v>
      </c>
      <c r="K322">
        <v>74</v>
      </c>
      <c r="L322">
        <v>3</v>
      </c>
      <c r="M322">
        <v>2</v>
      </c>
      <c r="N322" t="s">
        <v>27</v>
      </c>
      <c r="O322">
        <v>3</v>
      </c>
      <c r="P322" t="s">
        <v>31</v>
      </c>
      <c r="Q322" s="4">
        <v>4478</v>
      </c>
      <c r="R322">
        <v>5242</v>
      </c>
      <c r="S322">
        <v>1</v>
      </c>
      <c r="T322" t="s">
        <v>25</v>
      </c>
      <c r="U322">
        <v>11</v>
      </c>
      <c r="V322">
        <v>3</v>
      </c>
      <c r="W322">
        <v>1</v>
      </c>
      <c r="X322">
        <v>0</v>
      </c>
      <c r="Y322">
        <v>5</v>
      </c>
      <c r="Z322">
        <v>3</v>
      </c>
      <c r="AA322">
        <v>3</v>
      </c>
      <c r="AB322">
        <v>5</v>
      </c>
      <c r="AC322">
        <v>4</v>
      </c>
      <c r="AD322">
        <v>0</v>
      </c>
      <c r="AE322">
        <v>4</v>
      </c>
      <c r="AF322" s="5">
        <v>0.15</v>
      </c>
      <c r="AG322" s="5">
        <v>0.1</v>
      </c>
      <c r="AH322" s="6">
        <v>1.999999999999999E-2</v>
      </c>
      <c r="AI322">
        <v>895.6</v>
      </c>
      <c r="AJ322">
        <v>2452</v>
      </c>
    </row>
    <row r="323" spans="1:36" x14ac:dyDescent="0.35">
      <c r="A323">
        <v>31</v>
      </c>
      <c r="B323" t="s">
        <v>32</v>
      </c>
      <c r="C323" t="s">
        <v>26</v>
      </c>
      <c r="D323">
        <v>691</v>
      </c>
      <c r="E323" t="s">
        <v>27</v>
      </c>
      <c r="F323">
        <v>7</v>
      </c>
      <c r="G323">
        <v>3</v>
      </c>
      <c r="H323" t="s">
        <v>48</v>
      </c>
      <c r="I323">
        <v>4</v>
      </c>
      <c r="J323" t="s">
        <v>35</v>
      </c>
      <c r="K323">
        <v>73</v>
      </c>
      <c r="L323">
        <v>3</v>
      </c>
      <c r="M323">
        <v>2</v>
      </c>
      <c r="N323" t="s">
        <v>27</v>
      </c>
      <c r="O323">
        <v>4</v>
      </c>
      <c r="P323" t="s">
        <v>41</v>
      </c>
      <c r="Q323" s="4">
        <v>7547</v>
      </c>
      <c r="R323">
        <v>7143</v>
      </c>
      <c r="S323">
        <v>4</v>
      </c>
      <c r="T323" t="s">
        <v>32</v>
      </c>
      <c r="U323">
        <v>12</v>
      </c>
      <c r="V323">
        <v>3</v>
      </c>
      <c r="W323">
        <v>4</v>
      </c>
      <c r="X323">
        <v>3</v>
      </c>
      <c r="Y323">
        <v>13</v>
      </c>
      <c r="Z323">
        <v>3</v>
      </c>
      <c r="AA323">
        <v>3</v>
      </c>
      <c r="AB323">
        <v>7</v>
      </c>
      <c r="AC323">
        <v>7</v>
      </c>
      <c r="AD323">
        <v>1</v>
      </c>
      <c r="AE323">
        <v>7</v>
      </c>
      <c r="AF323" s="5">
        <v>0.14000000000000001</v>
      </c>
      <c r="AG323" s="5">
        <v>7.0000000000000007E-2</v>
      </c>
      <c r="AH323" s="6">
        <v>1.999999999999999E-2</v>
      </c>
      <c r="AI323">
        <v>1509.4</v>
      </c>
      <c r="AJ323">
        <v>4400</v>
      </c>
    </row>
    <row r="324" spans="1:36" x14ac:dyDescent="0.35">
      <c r="A324">
        <v>32</v>
      </c>
      <c r="B324" t="s">
        <v>32</v>
      </c>
      <c r="C324" t="s">
        <v>26</v>
      </c>
      <c r="D324">
        <v>1018</v>
      </c>
      <c r="E324" t="s">
        <v>34</v>
      </c>
      <c r="F324">
        <v>2</v>
      </c>
      <c r="G324">
        <v>4</v>
      </c>
      <c r="H324" t="s">
        <v>40</v>
      </c>
      <c r="I324">
        <v>1</v>
      </c>
      <c r="J324" t="s">
        <v>29</v>
      </c>
      <c r="K324">
        <v>74</v>
      </c>
      <c r="L324">
        <v>4</v>
      </c>
      <c r="M324">
        <v>2</v>
      </c>
      <c r="N324" t="s">
        <v>36</v>
      </c>
      <c r="O324">
        <v>4</v>
      </c>
      <c r="P324" t="s">
        <v>31</v>
      </c>
      <c r="Q324" s="4">
        <v>5055</v>
      </c>
      <c r="R324">
        <v>10557</v>
      </c>
      <c r="S324">
        <v>7</v>
      </c>
      <c r="T324" t="s">
        <v>32</v>
      </c>
      <c r="U324">
        <v>16</v>
      </c>
      <c r="V324">
        <v>3</v>
      </c>
      <c r="W324">
        <v>3</v>
      </c>
      <c r="X324">
        <v>0</v>
      </c>
      <c r="Y324">
        <v>10</v>
      </c>
      <c r="Z324">
        <v>0</v>
      </c>
      <c r="AA324">
        <v>2</v>
      </c>
      <c r="AB324">
        <v>7</v>
      </c>
      <c r="AC324">
        <v>7</v>
      </c>
      <c r="AD324">
        <v>0</v>
      </c>
      <c r="AE324">
        <v>7</v>
      </c>
      <c r="AF324" s="5">
        <v>0.14000000000000001</v>
      </c>
      <c r="AG324" s="5">
        <v>0.09</v>
      </c>
      <c r="AH324" s="6">
        <v>0.06</v>
      </c>
      <c r="AI324">
        <v>1011</v>
      </c>
      <c r="AJ324">
        <v>2419</v>
      </c>
    </row>
    <row r="325" spans="1:36" x14ac:dyDescent="0.35">
      <c r="A325">
        <v>28</v>
      </c>
      <c r="B325" t="s">
        <v>25</v>
      </c>
      <c r="C325" t="s">
        <v>26</v>
      </c>
      <c r="D325">
        <v>1157</v>
      </c>
      <c r="E325" t="s">
        <v>34</v>
      </c>
      <c r="F325">
        <v>2</v>
      </c>
      <c r="G325">
        <v>4</v>
      </c>
      <c r="H325" t="s">
        <v>40</v>
      </c>
      <c r="I325">
        <v>1</v>
      </c>
      <c r="J325" t="s">
        <v>35</v>
      </c>
      <c r="K325">
        <v>84</v>
      </c>
      <c r="L325">
        <v>1</v>
      </c>
      <c r="M325">
        <v>1</v>
      </c>
      <c r="N325" t="s">
        <v>36</v>
      </c>
      <c r="O325">
        <v>4</v>
      </c>
      <c r="P325" t="s">
        <v>37</v>
      </c>
      <c r="Q325" s="4">
        <v>3464</v>
      </c>
      <c r="R325">
        <v>24737</v>
      </c>
      <c r="S325">
        <v>5</v>
      </c>
      <c r="T325" t="s">
        <v>25</v>
      </c>
      <c r="U325">
        <v>13</v>
      </c>
      <c r="V325">
        <v>3</v>
      </c>
      <c r="W325">
        <v>4</v>
      </c>
      <c r="X325">
        <v>0</v>
      </c>
      <c r="Y325">
        <v>5</v>
      </c>
      <c r="Z325">
        <v>4</v>
      </c>
      <c r="AA325">
        <v>2</v>
      </c>
      <c r="AB325">
        <v>3</v>
      </c>
      <c r="AC325">
        <v>2</v>
      </c>
      <c r="AD325">
        <v>2</v>
      </c>
      <c r="AE325">
        <v>2</v>
      </c>
      <c r="AF325" s="5">
        <v>0.14000000000000001</v>
      </c>
      <c r="AG325" s="5">
        <v>7.0000000000000007E-2</v>
      </c>
      <c r="AH325" s="6">
        <v>-9.999999999999995E-3</v>
      </c>
      <c r="AI325">
        <v>692.80000000000007</v>
      </c>
      <c r="AJ325">
        <v>2625</v>
      </c>
    </row>
    <row r="326" spans="1:36" x14ac:dyDescent="0.35">
      <c r="A326">
        <v>30</v>
      </c>
      <c r="B326" t="s">
        <v>32</v>
      </c>
      <c r="C326" t="s">
        <v>26</v>
      </c>
      <c r="D326">
        <v>1275</v>
      </c>
      <c r="E326" t="s">
        <v>34</v>
      </c>
      <c r="F326">
        <v>28</v>
      </c>
      <c r="G326">
        <v>2</v>
      </c>
      <c r="H326" t="s">
        <v>40</v>
      </c>
      <c r="I326">
        <v>4</v>
      </c>
      <c r="J326" t="s">
        <v>29</v>
      </c>
      <c r="K326">
        <v>64</v>
      </c>
      <c r="L326">
        <v>3</v>
      </c>
      <c r="M326">
        <v>2</v>
      </c>
      <c r="N326" t="s">
        <v>36</v>
      </c>
      <c r="O326">
        <v>4</v>
      </c>
      <c r="P326" t="s">
        <v>37</v>
      </c>
      <c r="Q326" s="4">
        <v>5775</v>
      </c>
      <c r="R326">
        <v>11934</v>
      </c>
      <c r="S326">
        <v>1</v>
      </c>
      <c r="T326" t="s">
        <v>32</v>
      </c>
      <c r="U326">
        <v>13</v>
      </c>
      <c r="V326">
        <v>3</v>
      </c>
      <c r="W326">
        <v>4</v>
      </c>
      <c r="X326">
        <v>2</v>
      </c>
      <c r="Y326">
        <v>11</v>
      </c>
      <c r="Z326">
        <v>2</v>
      </c>
      <c r="AA326">
        <v>3</v>
      </c>
      <c r="AB326">
        <v>10</v>
      </c>
      <c r="AC326">
        <v>8</v>
      </c>
      <c r="AD326">
        <v>1</v>
      </c>
      <c r="AE326">
        <v>9</v>
      </c>
      <c r="AF326" s="5">
        <v>0.08</v>
      </c>
      <c r="AG326" s="5">
        <v>0.08</v>
      </c>
      <c r="AH326" s="6">
        <v>2.0000000000000004E-2</v>
      </c>
      <c r="AI326">
        <v>1155</v>
      </c>
      <c r="AJ326">
        <v>2958</v>
      </c>
    </row>
    <row r="327" spans="1:36" x14ac:dyDescent="0.35">
      <c r="A327">
        <v>31</v>
      </c>
      <c r="B327" t="s">
        <v>32</v>
      </c>
      <c r="C327" t="s">
        <v>33</v>
      </c>
      <c r="D327">
        <v>798</v>
      </c>
      <c r="E327" t="s">
        <v>34</v>
      </c>
      <c r="F327">
        <v>7</v>
      </c>
      <c r="G327">
        <v>2</v>
      </c>
      <c r="H327" t="s">
        <v>28</v>
      </c>
      <c r="I327">
        <v>3</v>
      </c>
      <c r="J327" t="s">
        <v>29</v>
      </c>
      <c r="K327">
        <v>48</v>
      </c>
      <c r="L327">
        <v>2</v>
      </c>
      <c r="M327">
        <v>3</v>
      </c>
      <c r="N327" t="s">
        <v>42</v>
      </c>
      <c r="O327">
        <v>3</v>
      </c>
      <c r="P327" t="s">
        <v>37</v>
      </c>
      <c r="Q327" s="4">
        <v>8943</v>
      </c>
      <c r="R327">
        <v>14034</v>
      </c>
      <c r="S327">
        <v>1</v>
      </c>
      <c r="T327" t="s">
        <v>32</v>
      </c>
      <c r="U327">
        <v>24</v>
      </c>
      <c r="V327">
        <v>4</v>
      </c>
      <c r="W327">
        <v>1</v>
      </c>
      <c r="X327">
        <v>1</v>
      </c>
      <c r="Y327">
        <v>10</v>
      </c>
      <c r="Z327">
        <v>2</v>
      </c>
      <c r="AA327">
        <v>3</v>
      </c>
      <c r="AB327">
        <v>10</v>
      </c>
      <c r="AC327">
        <v>9</v>
      </c>
      <c r="AD327">
        <v>8</v>
      </c>
      <c r="AE327">
        <v>9</v>
      </c>
      <c r="AF327" s="5">
        <v>0.14000000000000001</v>
      </c>
      <c r="AG327" s="5">
        <v>7.0000000000000007E-2</v>
      </c>
      <c r="AH327" s="6">
        <v>0</v>
      </c>
      <c r="AI327">
        <v>1788.6000000000001</v>
      </c>
      <c r="AJ327">
        <v>2550</v>
      </c>
    </row>
    <row r="328" spans="1:36" x14ac:dyDescent="0.35">
      <c r="A328">
        <v>39</v>
      </c>
      <c r="B328" t="s">
        <v>32</v>
      </c>
      <c r="C328" t="s">
        <v>33</v>
      </c>
      <c r="D328">
        <v>672</v>
      </c>
      <c r="E328" t="s">
        <v>34</v>
      </c>
      <c r="F328">
        <v>7</v>
      </c>
      <c r="G328">
        <v>2</v>
      </c>
      <c r="H328" t="s">
        <v>40</v>
      </c>
      <c r="I328">
        <v>3</v>
      </c>
      <c r="J328" t="s">
        <v>35</v>
      </c>
      <c r="K328">
        <v>54</v>
      </c>
      <c r="L328">
        <v>2</v>
      </c>
      <c r="M328">
        <v>5</v>
      </c>
      <c r="N328" t="s">
        <v>62</v>
      </c>
      <c r="O328">
        <v>4</v>
      </c>
      <c r="P328" t="s">
        <v>37</v>
      </c>
      <c r="Q328" s="4">
        <v>19272</v>
      </c>
      <c r="R328">
        <v>21141</v>
      </c>
      <c r="S328">
        <v>1</v>
      </c>
      <c r="T328" t="s">
        <v>32</v>
      </c>
      <c r="U328">
        <v>15</v>
      </c>
      <c r="V328">
        <v>3</v>
      </c>
      <c r="W328">
        <v>1</v>
      </c>
      <c r="X328">
        <v>1</v>
      </c>
      <c r="Y328">
        <v>21</v>
      </c>
      <c r="Z328">
        <v>2</v>
      </c>
      <c r="AA328">
        <v>3</v>
      </c>
      <c r="AB328">
        <v>21</v>
      </c>
      <c r="AC328">
        <v>9</v>
      </c>
      <c r="AD328">
        <v>13</v>
      </c>
      <c r="AE328">
        <v>3</v>
      </c>
      <c r="AF328" s="5">
        <v>0.13</v>
      </c>
      <c r="AG328" s="5">
        <v>7.0000000000000007E-2</v>
      </c>
      <c r="AH328" s="6">
        <v>4.0000000000000008E-2</v>
      </c>
      <c r="AI328">
        <v>3854.4</v>
      </c>
      <c r="AJ328">
        <v>1081</v>
      </c>
    </row>
    <row r="329" spans="1:36" x14ac:dyDescent="0.35">
      <c r="A329">
        <v>39</v>
      </c>
      <c r="B329" t="s">
        <v>25</v>
      </c>
      <c r="C329" t="s">
        <v>26</v>
      </c>
      <c r="D329">
        <v>1162</v>
      </c>
      <c r="E329" t="s">
        <v>27</v>
      </c>
      <c r="F329">
        <v>3</v>
      </c>
      <c r="G329">
        <v>2</v>
      </c>
      <c r="H329" t="s">
        <v>40</v>
      </c>
      <c r="I329">
        <v>4</v>
      </c>
      <c r="J329" t="s">
        <v>29</v>
      </c>
      <c r="K329">
        <v>41</v>
      </c>
      <c r="L329">
        <v>3</v>
      </c>
      <c r="M329">
        <v>2</v>
      </c>
      <c r="N329" t="s">
        <v>27</v>
      </c>
      <c r="O329">
        <v>3</v>
      </c>
      <c r="P329" t="s">
        <v>37</v>
      </c>
      <c r="Q329" s="4">
        <v>5238</v>
      </c>
      <c r="R329">
        <v>17778</v>
      </c>
      <c r="S329">
        <v>4</v>
      </c>
      <c r="T329" t="s">
        <v>25</v>
      </c>
      <c r="U329">
        <v>18</v>
      </c>
      <c r="V329">
        <v>3</v>
      </c>
      <c r="W329">
        <v>1</v>
      </c>
      <c r="X329">
        <v>0</v>
      </c>
      <c r="Y329">
        <v>12</v>
      </c>
      <c r="Z329">
        <v>3</v>
      </c>
      <c r="AA329">
        <v>2</v>
      </c>
      <c r="AB329">
        <v>1</v>
      </c>
      <c r="AC329">
        <v>0</v>
      </c>
      <c r="AD329">
        <v>0</v>
      </c>
      <c r="AE329">
        <v>0</v>
      </c>
      <c r="AF329" s="5">
        <v>0.08</v>
      </c>
      <c r="AG329" s="5">
        <v>0.09</v>
      </c>
      <c r="AH329" s="6">
        <v>7.9999999999999988E-2</v>
      </c>
      <c r="AI329">
        <v>1047.6000000000001</v>
      </c>
      <c r="AJ329">
        <v>4193</v>
      </c>
    </row>
    <row r="330" spans="1:36" x14ac:dyDescent="0.35">
      <c r="A330">
        <v>33</v>
      </c>
      <c r="B330" t="s">
        <v>32</v>
      </c>
      <c r="C330" t="s">
        <v>33</v>
      </c>
      <c r="D330">
        <v>508</v>
      </c>
      <c r="E330" t="s">
        <v>27</v>
      </c>
      <c r="F330">
        <v>10</v>
      </c>
      <c r="G330">
        <v>3</v>
      </c>
      <c r="H330" t="s">
        <v>48</v>
      </c>
      <c r="I330">
        <v>2</v>
      </c>
      <c r="J330" t="s">
        <v>35</v>
      </c>
      <c r="K330">
        <v>46</v>
      </c>
      <c r="L330">
        <v>2</v>
      </c>
      <c r="M330">
        <v>2</v>
      </c>
      <c r="N330" t="s">
        <v>27</v>
      </c>
      <c r="O330">
        <v>4</v>
      </c>
      <c r="P330" t="s">
        <v>31</v>
      </c>
      <c r="Q330" s="4">
        <v>4682</v>
      </c>
      <c r="R330">
        <v>4317</v>
      </c>
      <c r="S330">
        <v>3</v>
      </c>
      <c r="T330" t="s">
        <v>32</v>
      </c>
      <c r="U330">
        <v>14</v>
      </c>
      <c r="V330">
        <v>3</v>
      </c>
      <c r="W330">
        <v>3</v>
      </c>
      <c r="X330">
        <v>0</v>
      </c>
      <c r="Y330">
        <v>9</v>
      </c>
      <c r="Z330">
        <v>6</v>
      </c>
      <c r="AA330">
        <v>2</v>
      </c>
      <c r="AB330">
        <v>7</v>
      </c>
      <c r="AC330">
        <v>7</v>
      </c>
      <c r="AD330">
        <v>0</v>
      </c>
      <c r="AE330">
        <v>1</v>
      </c>
      <c r="AF330" s="5">
        <v>0.12</v>
      </c>
      <c r="AG330" s="5">
        <v>0.1</v>
      </c>
      <c r="AH330" s="6">
        <v>9.999999999999995E-3</v>
      </c>
      <c r="AI330">
        <v>936.40000000000009</v>
      </c>
      <c r="AJ330">
        <v>1098</v>
      </c>
    </row>
    <row r="331" spans="1:36" x14ac:dyDescent="0.35">
      <c r="A331">
        <v>47</v>
      </c>
      <c r="B331" t="s">
        <v>32</v>
      </c>
      <c r="C331" t="s">
        <v>26</v>
      </c>
      <c r="D331">
        <v>1482</v>
      </c>
      <c r="E331" t="s">
        <v>34</v>
      </c>
      <c r="F331">
        <v>5</v>
      </c>
      <c r="G331">
        <v>5</v>
      </c>
      <c r="H331" t="s">
        <v>28</v>
      </c>
      <c r="I331">
        <v>4</v>
      </c>
      <c r="J331" t="s">
        <v>35</v>
      </c>
      <c r="K331">
        <v>42</v>
      </c>
      <c r="L331">
        <v>3</v>
      </c>
      <c r="M331">
        <v>5</v>
      </c>
      <c r="N331" t="s">
        <v>63</v>
      </c>
      <c r="O331">
        <v>3</v>
      </c>
      <c r="P331" t="s">
        <v>37</v>
      </c>
      <c r="Q331" s="4">
        <v>18300</v>
      </c>
      <c r="R331">
        <v>16375</v>
      </c>
      <c r="S331">
        <v>4</v>
      </c>
      <c r="T331" t="s">
        <v>32</v>
      </c>
      <c r="U331">
        <v>11</v>
      </c>
      <c r="V331">
        <v>3</v>
      </c>
      <c r="W331">
        <v>2</v>
      </c>
      <c r="X331">
        <v>1</v>
      </c>
      <c r="Y331">
        <v>21</v>
      </c>
      <c r="Z331">
        <v>2</v>
      </c>
      <c r="AA331">
        <v>3</v>
      </c>
      <c r="AB331">
        <v>3</v>
      </c>
      <c r="AC331">
        <v>2</v>
      </c>
      <c r="AD331">
        <v>1</v>
      </c>
      <c r="AE331">
        <v>1</v>
      </c>
      <c r="AF331" s="5">
        <v>0.09</v>
      </c>
      <c r="AG331" s="5">
        <v>0.1</v>
      </c>
      <c r="AH331" s="6">
        <v>2.0000000000000004E-2</v>
      </c>
      <c r="AI331">
        <v>3660</v>
      </c>
      <c r="AJ331">
        <v>2630</v>
      </c>
    </row>
    <row r="332" spans="1:36" x14ac:dyDescent="0.35">
      <c r="A332">
        <v>43</v>
      </c>
      <c r="B332" t="s">
        <v>32</v>
      </c>
      <c r="C332" t="s">
        <v>33</v>
      </c>
      <c r="D332">
        <v>559</v>
      </c>
      <c r="E332" t="s">
        <v>34</v>
      </c>
      <c r="F332">
        <v>10</v>
      </c>
      <c r="G332">
        <v>4</v>
      </c>
      <c r="H332" t="s">
        <v>28</v>
      </c>
      <c r="I332">
        <v>3</v>
      </c>
      <c r="J332" t="s">
        <v>29</v>
      </c>
      <c r="K332">
        <v>82</v>
      </c>
      <c r="L332">
        <v>2</v>
      </c>
      <c r="M332">
        <v>2</v>
      </c>
      <c r="N332" t="s">
        <v>39</v>
      </c>
      <c r="O332">
        <v>3</v>
      </c>
      <c r="P332" t="s">
        <v>41</v>
      </c>
      <c r="Q332" s="4">
        <v>5257</v>
      </c>
      <c r="R332">
        <v>6227</v>
      </c>
      <c r="S332">
        <v>1</v>
      </c>
      <c r="T332" t="s">
        <v>32</v>
      </c>
      <c r="U332">
        <v>11</v>
      </c>
      <c r="V332">
        <v>3</v>
      </c>
      <c r="W332">
        <v>2</v>
      </c>
      <c r="X332">
        <v>1</v>
      </c>
      <c r="Y332">
        <v>9</v>
      </c>
      <c r="Z332">
        <v>3</v>
      </c>
      <c r="AA332">
        <v>4</v>
      </c>
      <c r="AB332">
        <v>9</v>
      </c>
      <c r="AC332">
        <v>7</v>
      </c>
      <c r="AD332">
        <v>0</v>
      </c>
      <c r="AE332">
        <v>0</v>
      </c>
      <c r="AF332" s="5">
        <v>0.11</v>
      </c>
      <c r="AG332" s="5">
        <v>0.11</v>
      </c>
      <c r="AH332" s="6">
        <v>3.9999999999999994E-2</v>
      </c>
      <c r="AI332">
        <v>1051.4000000000001</v>
      </c>
      <c r="AJ332">
        <v>1943</v>
      </c>
    </row>
    <row r="333" spans="1:36" x14ac:dyDescent="0.35">
      <c r="A333">
        <v>27</v>
      </c>
      <c r="B333" t="s">
        <v>32</v>
      </c>
      <c r="C333" t="s">
        <v>44</v>
      </c>
      <c r="D333">
        <v>210</v>
      </c>
      <c r="E333" t="s">
        <v>27</v>
      </c>
      <c r="F333">
        <v>1</v>
      </c>
      <c r="G333">
        <v>1</v>
      </c>
      <c r="H333" t="s">
        <v>48</v>
      </c>
      <c r="I333">
        <v>3</v>
      </c>
      <c r="J333" t="s">
        <v>35</v>
      </c>
      <c r="K333">
        <v>73</v>
      </c>
      <c r="L333">
        <v>3</v>
      </c>
      <c r="M333">
        <v>2</v>
      </c>
      <c r="N333" t="s">
        <v>27</v>
      </c>
      <c r="O333">
        <v>2</v>
      </c>
      <c r="P333" t="s">
        <v>37</v>
      </c>
      <c r="Q333" s="4">
        <v>6349</v>
      </c>
      <c r="R333">
        <v>22107</v>
      </c>
      <c r="S333">
        <v>0</v>
      </c>
      <c r="T333" t="s">
        <v>25</v>
      </c>
      <c r="U333">
        <v>13</v>
      </c>
      <c r="V333">
        <v>3</v>
      </c>
      <c r="W333">
        <v>4</v>
      </c>
      <c r="X333">
        <v>1</v>
      </c>
      <c r="Y333">
        <v>6</v>
      </c>
      <c r="Z333">
        <v>0</v>
      </c>
      <c r="AA333">
        <v>3</v>
      </c>
      <c r="AB333">
        <v>5</v>
      </c>
      <c r="AC333">
        <v>4</v>
      </c>
      <c r="AD333">
        <v>1</v>
      </c>
      <c r="AE333">
        <v>4</v>
      </c>
      <c r="AF333" s="5">
        <v>0.13</v>
      </c>
      <c r="AG333" s="5">
        <v>0.11</v>
      </c>
      <c r="AH333" s="6">
        <v>-1.0000000000000009E-2</v>
      </c>
      <c r="AI333">
        <v>1269.8000000000002</v>
      </c>
      <c r="AJ333">
        <v>3474</v>
      </c>
    </row>
    <row r="334" spans="1:36" x14ac:dyDescent="0.35">
      <c r="A334">
        <v>54</v>
      </c>
      <c r="B334" t="s">
        <v>32</v>
      </c>
      <c r="C334" t="s">
        <v>33</v>
      </c>
      <c r="D334">
        <v>928</v>
      </c>
      <c r="E334" t="s">
        <v>34</v>
      </c>
      <c r="F334">
        <v>20</v>
      </c>
      <c r="G334">
        <v>4</v>
      </c>
      <c r="H334" t="s">
        <v>28</v>
      </c>
      <c r="I334">
        <v>4</v>
      </c>
      <c r="J334" t="s">
        <v>29</v>
      </c>
      <c r="K334">
        <v>31</v>
      </c>
      <c r="L334">
        <v>3</v>
      </c>
      <c r="M334">
        <v>2</v>
      </c>
      <c r="N334" t="s">
        <v>36</v>
      </c>
      <c r="O334">
        <v>3</v>
      </c>
      <c r="P334" t="s">
        <v>31</v>
      </c>
      <c r="Q334" s="4">
        <v>4869</v>
      </c>
      <c r="R334">
        <v>16885</v>
      </c>
      <c r="S334">
        <v>3</v>
      </c>
      <c r="T334" t="s">
        <v>32</v>
      </c>
      <c r="U334">
        <v>12</v>
      </c>
      <c r="V334">
        <v>3</v>
      </c>
      <c r="W334">
        <v>4</v>
      </c>
      <c r="X334">
        <v>0</v>
      </c>
      <c r="Y334">
        <v>20</v>
      </c>
      <c r="Z334">
        <v>4</v>
      </c>
      <c r="AA334">
        <v>2</v>
      </c>
      <c r="AB334">
        <v>4</v>
      </c>
      <c r="AC334">
        <v>3</v>
      </c>
      <c r="AD334">
        <v>0</v>
      </c>
      <c r="AE334">
        <v>3</v>
      </c>
      <c r="AF334" s="5">
        <v>0.1</v>
      </c>
      <c r="AG334" s="5">
        <v>0.11</v>
      </c>
      <c r="AH334" s="6">
        <v>0.03</v>
      </c>
      <c r="AI334">
        <v>973.80000000000007</v>
      </c>
      <c r="AJ334">
        <v>2756</v>
      </c>
    </row>
    <row r="335" spans="1:36" x14ac:dyDescent="0.35">
      <c r="A335">
        <v>43</v>
      </c>
      <c r="B335" t="s">
        <v>32</v>
      </c>
      <c r="C335" t="s">
        <v>26</v>
      </c>
      <c r="D335">
        <v>1001</v>
      </c>
      <c r="E335" t="s">
        <v>34</v>
      </c>
      <c r="F335">
        <v>7</v>
      </c>
      <c r="G335">
        <v>3</v>
      </c>
      <c r="H335" t="s">
        <v>28</v>
      </c>
      <c r="I335">
        <v>3</v>
      </c>
      <c r="J335" t="s">
        <v>29</v>
      </c>
      <c r="K335">
        <v>43</v>
      </c>
      <c r="L335">
        <v>3</v>
      </c>
      <c r="M335">
        <v>3</v>
      </c>
      <c r="N335" t="s">
        <v>43</v>
      </c>
      <c r="O335">
        <v>1</v>
      </c>
      <c r="P335" t="s">
        <v>37</v>
      </c>
      <c r="Q335" s="4">
        <v>9985</v>
      </c>
      <c r="R335">
        <v>9262</v>
      </c>
      <c r="S335">
        <v>8</v>
      </c>
      <c r="T335" t="s">
        <v>32</v>
      </c>
      <c r="U335">
        <v>16</v>
      </c>
      <c r="V335">
        <v>3</v>
      </c>
      <c r="W335">
        <v>1</v>
      </c>
      <c r="X335">
        <v>1</v>
      </c>
      <c r="Y335">
        <v>10</v>
      </c>
      <c r="Z335">
        <v>1</v>
      </c>
      <c r="AA335">
        <v>2</v>
      </c>
      <c r="AB335">
        <v>1</v>
      </c>
      <c r="AC335">
        <v>0</v>
      </c>
      <c r="AD335">
        <v>0</v>
      </c>
      <c r="AE335">
        <v>0</v>
      </c>
      <c r="AF335" s="5">
        <v>0.08</v>
      </c>
      <c r="AG335" s="5">
        <v>7.0000000000000007E-2</v>
      </c>
      <c r="AH335" s="6">
        <v>4.0000000000000008E-2</v>
      </c>
      <c r="AI335">
        <v>1997</v>
      </c>
      <c r="AJ335">
        <v>948</v>
      </c>
    </row>
    <row r="336" spans="1:36" x14ac:dyDescent="0.35">
      <c r="A336">
        <v>45</v>
      </c>
      <c r="B336" t="s">
        <v>32</v>
      </c>
      <c r="C336" t="s">
        <v>26</v>
      </c>
      <c r="D336">
        <v>549</v>
      </c>
      <c r="E336" t="s">
        <v>34</v>
      </c>
      <c r="F336">
        <v>8</v>
      </c>
      <c r="G336">
        <v>4</v>
      </c>
      <c r="H336" t="s">
        <v>38</v>
      </c>
      <c r="I336">
        <v>4</v>
      </c>
      <c r="J336" t="s">
        <v>35</v>
      </c>
      <c r="K336">
        <v>75</v>
      </c>
      <c r="L336">
        <v>3</v>
      </c>
      <c r="M336">
        <v>2</v>
      </c>
      <c r="N336" t="s">
        <v>36</v>
      </c>
      <c r="O336">
        <v>4</v>
      </c>
      <c r="P336" t="s">
        <v>37</v>
      </c>
      <c r="Q336" s="4">
        <v>3697</v>
      </c>
      <c r="R336">
        <v>9278</v>
      </c>
      <c r="S336">
        <v>9</v>
      </c>
      <c r="T336" t="s">
        <v>32</v>
      </c>
      <c r="U336">
        <v>14</v>
      </c>
      <c r="V336">
        <v>3</v>
      </c>
      <c r="W336">
        <v>1</v>
      </c>
      <c r="X336">
        <v>2</v>
      </c>
      <c r="Y336">
        <v>12</v>
      </c>
      <c r="Z336">
        <v>3</v>
      </c>
      <c r="AA336">
        <v>3</v>
      </c>
      <c r="AB336">
        <v>10</v>
      </c>
      <c r="AC336">
        <v>9</v>
      </c>
      <c r="AD336">
        <v>9</v>
      </c>
      <c r="AE336">
        <v>8</v>
      </c>
      <c r="AF336" s="5">
        <v>0.13</v>
      </c>
      <c r="AG336" s="5">
        <v>0.09</v>
      </c>
      <c r="AH336" s="6">
        <v>0</v>
      </c>
      <c r="AI336">
        <v>739.40000000000009</v>
      </c>
      <c r="AJ336">
        <v>4146</v>
      </c>
    </row>
    <row r="337" spans="1:36" x14ac:dyDescent="0.35">
      <c r="A337">
        <v>40</v>
      </c>
      <c r="B337" t="s">
        <v>32</v>
      </c>
      <c r="C337" t="s">
        <v>26</v>
      </c>
      <c r="D337">
        <v>1124</v>
      </c>
      <c r="E337" t="s">
        <v>27</v>
      </c>
      <c r="F337">
        <v>1</v>
      </c>
      <c r="G337">
        <v>2</v>
      </c>
      <c r="H337" t="s">
        <v>40</v>
      </c>
      <c r="I337">
        <v>2</v>
      </c>
      <c r="J337" t="s">
        <v>35</v>
      </c>
      <c r="K337">
        <v>57</v>
      </c>
      <c r="L337">
        <v>1</v>
      </c>
      <c r="M337">
        <v>2</v>
      </c>
      <c r="N337" t="s">
        <v>27</v>
      </c>
      <c r="O337">
        <v>4</v>
      </c>
      <c r="P337" t="s">
        <v>37</v>
      </c>
      <c r="Q337" s="4">
        <v>7457</v>
      </c>
      <c r="R337">
        <v>13273</v>
      </c>
      <c r="S337">
        <v>2</v>
      </c>
      <c r="T337" t="s">
        <v>25</v>
      </c>
      <c r="U337">
        <v>22</v>
      </c>
      <c r="V337">
        <v>4</v>
      </c>
      <c r="W337">
        <v>3</v>
      </c>
      <c r="X337">
        <v>3</v>
      </c>
      <c r="Y337">
        <v>6</v>
      </c>
      <c r="Z337">
        <v>2</v>
      </c>
      <c r="AA337">
        <v>2</v>
      </c>
      <c r="AB337">
        <v>4</v>
      </c>
      <c r="AC337">
        <v>3</v>
      </c>
      <c r="AD337">
        <v>0</v>
      </c>
      <c r="AE337">
        <v>2</v>
      </c>
      <c r="AF337" s="5">
        <v>0.14000000000000001</v>
      </c>
      <c r="AG337" s="5">
        <v>0.09</v>
      </c>
      <c r="AH337" s="6">
        <v>1.999999999999999E-2</v>
      </c>
      <c r="AI337">
        <v>1491.4</v>
      </c>
      <c r="AJ337">
        <v>4187</v>
      </c>
    </row>
    <row r="338" spans="1:36" x14ac:dyDescent="0.35">
      <c r="A338">
        <v>29</v>
      </c>
      <c r="B338" t="s">
        <v>25</v>
      </c>
      <c r="C338" t="s">
        <v>26</v>
      </c>
      <c r="D338">
        <v>318</v>
      </c>
      <c r="E338" t="s">
        <v>34</v>
      </c>
      <c r="F338">
        <v>8</v>
      </c>
      <c r="G338">
        <v>4</v>
      </c>
      <c r="H338" t="s">
        <v>38</v>
      </c>
      <c r="I338">
        <v>2</v>
      </c>
      <c r="J338" t="s">
        <v>35</v>
      </c>
      <c r="K338">
        <v>77</v>
      </c>
      <c r="L338">
        <v>1</v>
      </c>
      <c r="M338">
        <v>1</v>
      </c>
      <c r="N338" t="s">
        <v>39</v>
      </c>
      <c r="O338">
        <v>1</v>
      </c>
      <c r="P338" t="s">
        <v>37</v>
      </c>
      <c r="Q338" s="4">
        <v>2119</v>
      </c>
      <c r="R338">
        <v>4759</v>
      </c>
      <c r="S338">
        <v>1</v>
      </c>
      <c r="T338" t="s">
        <v>25</v>
      </c>
      <c r="U338">
        <v>11</v>
      </c>
      <c r="V338">
        <v>3</v>
      </c>
      <c r="W338">
        <v>4</v>
      </c>
      <c r="X338">
        <v>0</v>
      </c>
      <c r="Y338">
        <v>7</v>
      </c>
      <c r="Z338">
        <v>4</v>
      </c>
      <c r="AA338">
        <v>2</v>
      </c>
      <c r="AB338">
        <v>7</v>
      </c>
      <c r="AC338">
        <v>7</v>
      </c>
      <c r="AD338">
        <v>0</v>
      </c>
      <c r="AE338">
        <v>7</v>
      </c>
      <c r="AF338" s="5">
        <v>0.1</v>
      </c>
      <c r="AG338" s="5">
        <v>0.08</v>
      </c>
      <c r="AH338" s="6">
        <v>0</v>
      </c>
      <c r="AI338">
        <v>423.8</v>
      </c>
      <c r="AJ338">
        <v>2963</v>
      </c>
    </row>
    <row r="339" spans="1:36" x14ac:dyDescent="0.35">
      <c r="A339">
        <v>29</v>
      </c>
      <c r="B339" t="s">
        <v>32</v>
      </c>
      <c r="C339" t="s">
        <v>26</v>
      </c>
      <c r="D339">
        <v>738</v>
      </c>
      <c r="E339" t="s">
        <v>34</v>
      </c>
      <c r="F339">
        <v>9</v>
      </c>
      <c r="G339">
        <v>5</v>
      </c>
      <c r="H339" t="s">
        <v>38</v>
      </c>
      <c r="I339">
        <v>2</v>
      </c>
      <c r="J339" t="s">
        <v>35</v>
      </c>
      <c r="K339">
        <v>30</v>
      </c>
      <c r="L339">
        <v>2</v>
      </c>
      <c r="M339">
        <v>1</v>
      </c>
      <c r="N339" t="s">
        <v>39</v>
      </c>
      <c r="O339">
        <v>4</v>
      </c>
      <c r="P339" t="s">
        <v>31</v>
      </c>
      <c r="Q339" s="4">
        <v>3983</v>
      </c>
      <c r="R339">
        <v>7621</v>
      </c>
      <c r="S339">
        <v>0</v>
      </c>
      <c r="T339" t="s">
        <v>32</v>
      </c>
      <c r="U339">
        <v>17</v>
      </c>
      <c r="V339">
        <v>3</v>
      </c>
      <c r="W339">
        <v>3</v>
      </c>
      <c r="X339">
        <v>0</v>
      </c>
      <c r="Y339">
        <v>4</v>
      </c>
      <c r="Z339">
        <v>2</v>
      </c>
      <c r="AA339">
        <v>3</v>
      </c>
      <c r="AB339">
        <v>3</v>
      </c>
      <c r="AC339">
        <v>2</v>
      </c>
      <c r="AD339">
        <v>2</v>
      </c>
      <c r="AE339">
        <v>2</v>
      </c>
      <c r="AF339" s="5">
        <v>0.11</v>
      </c>
      <c r="AG339" s="5">
        <v>0.1</v>
      </c>
      <c r="AH339" s="6">
        <v>0.06</v>
      </c>
      <c r="AI339">
        <v>796.6</v>
      </c>
      <c r="AJ339">
        <v>2485</v>
      </c>
    </row>
    <row r="340" spans="1:36" x14ac:dyDescent="0.35">
      <c r="A340">
        <v>30</v>
      </c>
      <c r="B340" t="s">
        <v>32</v>
      </c>
      <c r="C340" t="s">
        <v>26</v>
      </c>
      <c r="D340">
        <v>570</v>
      </c>
      <c r="E340" t="s">
        <v>27</v>
      </c>
      <c r="F340">
        <v>5</v>
      </c>
      <c r="G340">
        <v>3</v>
      </c>
      <c r="H340" t="s">
        <v>48</v>
      </c>
      <c r="I340">
        <v>4</v>
      </c>
      <c r="J340" t="s">
        <v>29</v>
      </c>
      <c r="K340">
        <v>30</v>
      </c>
      <c r="L340">
        <v>2</v>
      </c>
      <c r="M340">
        <v>2</v>
      </c>
      <c r="N340" t="s">
        <v>27</v>
      </c>
      <c r="O340">
        <v>3</v>
      </c>
      <c r="P340" t="s">
        <v>41</v>
      </c>
      <c r="Q340" s="4">
        <v>6118</v>
      </c>
      <c r="R340">
        <v>5431</v>
      </c>
      <c r="S340">
        <v>1</v>
      </c>
      <c r="T340" t="s">
        <v>32</v>
      </c>
      <c r="U340">
        <v>13</v>
      </c>
      <c r="V340">
        <v>3</v>
      </c>
      <c r="W340">
        <v>3</v>
      </c>
      <c r="X340">
        <v>3</v>
      </c>
      <c r="Y340">
        <v>10</v>
      </c>
      <c r="Z340">
        <v>2</v>
      </c>
      <c r="AA340">
        <v>3</v>
      </c>
      <c r="AB340">
        <v>10</v>
      </c>
      <c r="AC340">
        <v>9</v>
      </c>
      <c r="AD340">
        <v>1</v>
      </c>
      <c r="AE340">
        <v>2</v>
      </c>
      <c r="AF340" s="5">
        <v>0.13</v>
      </c>
      <c r="AG340" s="5">
        <v>0.09</v>
      </c>
      <c r="AH340" s="6">
        <v>3.9999999999999994E-2</v>
      </c>
      <c r="AI340">
        <v>1223.6000000000001</v>
      </c>
      <c r="AJ340">
        <v>941</v>
      </c>
    </row>
    <row r="341" spans="1:36" x14ac:dyDescent="0.35">
      <c r="A341">
        <v>27</v>
      </c>
      <c r="B341" t="s">
        <v>32</v>
      </c>
      <c r="C341" t="s">
        <v>26</v>
      </c>
      <c r="D341">
        <v>1130</v>
      </c>
      <c r="E341" t="s">
        <v>27</v>
      </c>
      <c r="F341">
        <v>8</v>
      </c>
      <c r="G341">
        <v>4</v>
      </c>
      <c r="H341" t="s">
        <v>48</v>
      </c>
      <c r="I341">
        <v>2</v>
      </c>
      <c r="J341" t="s">
        <v>29</v>
      </c>
      <c r="K341">
        <v>56</v>
      </c>
      <c r="L341">
        <v>3</v>
      </c>
      <c r="M341">
        <v>2</v>
      </c>
      <c r="N341" t="s">
        <v>27</v>
      </c>
      <c r="O341">
        <v>2</v>
      </c>
      <c r="P341" t="s">
        <v>37</v>
      </c>
      <c r="Q341" s="4">
        <v>6214</v>
      </c>
      <c r="R341">
        <v>3415</v>
      </c>
      <c r="S341">
        <v>1</v>
      </c>
      <c r="T341" t="s">
        <v>32</v>
      </c>
      <c r="U341">
        <v>18</v>
      </c>
      <c r="V341">
        <v>3</v>
      </c>
      <c r="W341">
        <v>1</v>
      </c>
      <c r="X341">
        <v>1</v>
      </c>
      <c r="Y341">
        <v>8</v>
      </c>
      <c r="Z341">
        <v>3</v>
      </c>
      <c r="AA341">
        <v>3</v>
      </c>
      <c r="AB341">
        <v>8</v>
      </c>
      <c r="AC341">
        <v>7</v>
      </c>
      <c r="AD341">
        <v>0</v>
      </c>
      <c r="AE341">
        <v>7</v>
      </c>
      <c r="AF341" s="5">
        <v>0.09</v>
      </c>
      <c r="AG341" s="5">
        <v>7.0000000000000007E-2</v>
      </c>
      <c r="AH341" s="6">
        <v>0.03</v>
      </c>
      <c r="AI341">
        <v>1242.8000000000002</v>
      </c>
      <c r="AJ341">
        <v>660</v>
      </c>
    </row>
    <row r="342" spans="1:36" x14ac:dyDescent="0.35">
      <c r="A342">
        <v>37</v>
      </c>
      <c r="B342" t="s">
        <v>32</v>
      </c>
      <c r="C342" t="s">
        <v>26</v>
      </c>
      <c r="D342">
        <v>1192</v>
      </c>
      <c r="E342" t="s">
        <v>34</v>
      </c>
      <c r="F342">
        <v>5</v>
      </c>
      <c r="G342">
        <v>2</v>
      </c>
      <c r="H342" t="s">
        <v>40</v>
      </c>
      <c r="I342">
        <v>4</v>
      </c>
      <c r="J342" t="s">
        <v>35</v>
      </c>
      <c r="K342">
        <v>61</v>
      </c>
      <c r="L342">
        <v>3</v>
      </c>
      <c r="M342">
        <v>2</v>
      </c>
      <c r="N342" t="s">
        <v>42</v>
      </c>
      <c r="O342">
        <v>4</v>
      </c>
      <c r="P342" t="s">
        <v>41</v>
      </c>
      <c r="Q342" s="4">
        <v>6347</v>
      </c>
      <c r="R342">
        <v>23177</v>
      </c>
      <c r="S342">
        <v>7</v>
      </c>
      <c r="T342" t="s">
        <v>32</v>
      </c>
      <c r="U342">
        <v>16</v>
      </c>
      <c r="V342">
        <v>3</v>
      </c>
      <c r="W342">
        <v>3</v>
      </c>
      <c r="X342">
        <v>2</v>
      </c>
      <c r="Y342">
        <v>8</v>
      </c>
      <c r="Z342">
        <v>2</v>
      </c>
      <c r="AA342">
        <v>2</v>
      </c>
      <c r="AB342">
        <v>6</v>
      </c>
      <c r="AC342">
        <v>2</v>
      </c>
      <c r="AD342">
        <v>0</v>
      </c>
      <c r="AE342">
        <v>4</v>
      </c>
      <c r="AF342" s="5">
        <v>0.13</v>
      </c>
      <c r="AG342" s="5">
        <v>7.0000000000000007E-2</v>
      </c>
      <c r="AH342" s="6">
        <v>0</v>
      </c>
      <c r="AI342">
        <v>1269.4000000000001</v>
      </c>
      <c r="AJ342">
        <v>2774</v>
      </c>
    </row>
    <row r="343" spans="1:36" x14ac:dyDescent="0.35">
      <c r="A343">
        <v>38</v>
      </c>
      <c r="B343" t="s">
        <v>32</v>
      </c>
      <c r="C343" t="s">
        <v>26</v>
      </c>
      <c r="D343">
        <v>343</v>
      </c>
      <c r="E343" t="s">
        <v>34</v>
      </c>
      <c r="F343">
        <v>15</v>
      </c>
      <c r="G343">
        <v>2</v>
      </c>
      <c r="H343" t="s">
        <v>28</v>
      </c>
      <c r="I343">
        <v>3</v>
      </c>
      <c r="J343" t="s">
        <v>35</v>
      </c>
      <c r="K343">
        <v>92</v>
      </c>
      <c r="L343">
        <v>2</v>
      </c>
      <c r="M343">
        <v>3</v>
      </c>
      <c r="N343" t="s">
        <v>63</v>
      </c>
      <c r="O343">
        <v>4</v>
      </c>
      <c r="P343" t="s">
        <v>41</v>
      </c>
      <c r="Q343" s="4">
        <v>11510</v>
      </c>
      <c r="R343">
        <v>15682</v>
      </c>
      <c r="S343">
        <v>0</v>
      </c>
      <c r="T343" t="s">
        <v>25</v>
      </c>
      <c r="U343">
        <v>14</v>
      </c>
      <c r="V343">
        <v>3</v>
      </c>
      <c r="W343">
        <v>2</v>
      </c>
      <c r="X343">
        <v>1</v>
      </c>
      <c r="Y343">
        <v>12</v>
      </c>
      <c r="Z343">
        <v>3</v>
      </c>
      <c r="AA343">
        <v>3</v>
      </c>
      <c r="AB343">
        <v>11</v>
      </c>
      <c r="AC343">
        <v>10</v>
      </c>
      <c r="AD343">
        <v>2</v>
      </c>
      <c r="AE343">
        <v>9</v>
      </c>
      <c r="AF343" s="5">
        <v>0.11</v>
      </c>
      <c r="AG343" s="5">
        <v>0.08</v>
      </c>
      <c r="AH343" s="6">
        <v>4.0000000000000008E-2</v>
      </c>
      <c r="AI343">
        <v>2302</v>
      </c>
      <c r="AJ343">
        <v>3720</v>
      </c>
    </row>
    <row r="344" spans="1:36" x14ac:dyDescent="0.35">
      <c r="A344">
        <v>31</v>
      </c>
      <c r="B344" t="s">
        <v>32</v>
      </c>
      <c r="C344" t="s">
        <v>26</v>
      </c>
      <c r="D344">
        <v>1232</v>
      </c>
      <c r="E344" t="s">
        <v>34</v>
      </c>
      <c r="F344">
        <v>7</v>
      </c>
      <c r="G344">
        <v>4</v>
      </c>
      <c r="H344" t="s">
        <v>40</v>
      </c>
      <c r="I344">
        <v>3</v>
      </c>
      <c r="J344" t="s">
        <v>29</v>
      </c>
      <c r="K344">
        <v>39</v>
      </c>
      <c r="L344">
        <v>3</v>
      </c>
      <c r="M344">
        <v>3</v>
      </c>
      <c r="N344" t="s">
        <v>42</v>
      </c>
      <c r="O344">
        <v>4</v>
      </c>
      <c r="P344" t="s">
        <v>31</v>
      </c>
      <c r="Q344" s="4">
        <v>7143</v>
      </c>
      <c r="R344">
        <v>25713</v>
      </c>
      <c r="S344">
        <v>1</v>
      </c>
      <c r="T344" t="s">
        <v>25</v>
      </c>
      <c r="U344">
        <v>14</v>
      </c>
      <c r="V344">
        <v>3</v>
      </c>
      <c r="W344">
        <v>3</v>
      </c>
      <c r="X344">
        <v>0</v>
      </c>
      <c r="Y344">
        <v>11</v>
      </c>
      <c r="Z344">
        <v>2</v>
      </c>
      <c r="AA344">
        <v>2</v>
      </c>
      <c r="AB344">
        <v>11</v>
      </c>
      <c r="AC344">
        <v>9</v>
      </c>
      <c r="AD344">
        <v>4</v>
      </c>
      <c r="AE344">
        <v>10</v>
      </c>
      <c r="AF344" s="5">
        <v>0.08</v>
      </c>
      <c r="AG344" s="5">
        <v>0.1</v>
      </c>
      <c r="AH344" s="6">
        <v>0.03</v>
      </c>
      <c r="AI344">
        <v>1428.6000000000001</v>
      </c>
      <c r="AJ344">
        <v>2254</v>
      </c>
    </row>
    <row r="345" spans="1:36" x14ac:dyDescent="0.35">
      <c r="A345">
        <v>29</v>
      </c>
      <c r="B345" t="s">
        <v>32</v>
      </c>
      <c r="C345" t="s">
        <v>26</v>
      </c>
      <c r="D345">
        <v>144</v>
      </c>
      <c r="E345" t="s">
        <v>27</v>
      </c>
      <c r="F345">
        <v>10</v>
      </c>
      <c r="G345">
        <v>1</v>
      </c>
      <c r="H345" t="s">
        <v>48</v>
      </c>
      <c r="I345">
        <v>4</v>
      </c>
      <c r="J345" t="s">
        <v>29</v>
      </c>
      <c r="K345">
        <v>39</v>
      </c>
      <c r="L345">
        <v>2</v>
      </c>
      <c r="M345">
        <v>2</v>
      </c>
      <c r="N345" t="s">
        <v>27</v>
      </c>
      <c r="O345">
        <v>2</v>
      </c>
      <c r="P345" t="s">
        <v>41</v>
      </c>
      <c r="Q345" s="4">
        <v>8268</v>
      </c>
      <c r="R345">
        <v>11866</v>
      </c>
      <c r="S345">
        <v>1</v>
      </c>
      <c r="T345" t="s">
        <v>25</v>
      </c>
      <c r="U345">
        <v>14</v>
      </c>
      <c r="V345">
        <v>3</v>
      </c>
      <c r="W345">
        <v>1</v>
      </c>
      <c r="X345">
        <v>2</v>
      </c>
      <c r="Y345">
        <v>7</v>
      </c>
      <c r="Z345">
        <v>2</v>
      </c>
      <c r="AA345">
        <v>3</v>
      </c>
      <c r="AB345">
        <v>7</v>
      </c>
      <c r="AC345">
        <v>7</v>
      </c>
      <c r="AD345">
        <v>1</v>
      </c>
      <c r="AE345">
        <v>7</v>
      </c>
      <c r="AF345" s="5">
        <v>0.08</v>
      </c>
      <c r="AG345" s="5">
        <v>0.09</v>
      </c>
      <c r="AH345" s="6">
        <v>-2.0000000000000004E-2</v>
      </c>
      <c r="AI345">
        <v>1653.6000000000001</v>
      </c>
      <c r="AJ345">
        <v>3334</v>
      </c>
    </row>
    <row r="346" spans="1:36" x14ac:dyDescent="0.35">
      <c r="A346">
        <v>35</v>
      </c>
      <c r="B346" t="s">
        <v>32</v>
      </c>
      <c r="C346" t="s">
        <v>26</v>
      </c>
      <c r="D346">
        <v>1296</v>
      </c>
      <c r="E346" t="s">
        <v>34</v>
      </c>
      <c r="F346">
        <v>5</v>
      </c>
      <c r="G346">
        <v>4</v>
      </c>
      <c r="H346" t="s">
        <v>49</v>
      </c>
      <c r="I346">
        <v>3</v>
      </c>
      <c r="J346" t="s">
        <v>35</v>
      </c>
      <c r="K346">
        <v>62</v>
      </c>
      <c r="L346">
        <v>3</v>
      </c>
      <c r="M346">
        <v>3</v>
      </c>
      <c r="N346" t="s">
        <v>42</v>
      </c>
      <c r="O346">
        <v>2</v>
      </c>
      <c r="P346" t="s">
        <v>31</v>
      </c>
      <c r="Q346" s="4">
        <v>8095</v>
      </c>
      <c r="R346">
        <v>18264</v>
      </c>
      <c r="S346">
        <v>0</v>
      </c>
      <c r="T346" t="s">
        <v>32</v>
      </c>
      <c r="U346">
        <v>13</v>
      </c>
      <c r="V346">
        <v>3</v>
      </c>
      <c r="W346">
        <v>4</v>
      </c>
      <c r="X346">
        <v>0</v>
      </c>
      <c r="Y346">
        <v>17</v>
      </c>
      <c r="Z346">
        <v>5</v>
      </c>
      <c r="AA346">
        <v>3</v>
      </c>
      <c r="AB346">
        <v>16</v>
      </c>
      <c r="AC346">
        <v>6</v>
      </c>
      <c r="AD346">
        <v>0</v>
      </c>
      <c r="AE346">
        <v>13</v>
      </c>
      <c r="AF346" s="5">
        <v>0.15</v>
      </c>
      <c r="AG346" s="5">
        <v>0.11</v>
      </c>
      <c r="AH346" s="6">
        <v>3.9999999999999994E-2</v>
      </c>
      <c r="AI346">
        <v>1619</v>
      </c>
      <c r="AJ346">
        <v>990</v>
      </c>
    </row>
    <row r="347" spans="1:36" x14ac:dyDescent="0.35">
      <c r="A347">
        <v>23</v>
      </c>
      <c r="B347" t="s">
        <v>32</v>
      </c>
      <c r="C347" t="s">
        <v>26</v>
      </c>
      <c r="D347">
        <v>1309</v>
      </c>
      <c r="E347" t="s">
        <v>34</v>
      </c>
      <c r="F347">
        <v>26</v>
      </c>
      <c r="G347">
        <v>1</v>
      </c>
      <c r="H347" t="s">
        <v>28</v>
      </c>
      <c r="I347">
        <v>3</v>
      </c>
      <c r="J347" t="s">
        <v>35</v>
      </c>
      <c r="K347">
        <v>83</v>
      </c>
      <c r="L347">
        <v>3</v>
      </c>
      <c r="M347">
        <v>1</v>
      </c>
      <c r="N347" t="s">
        <v>36</v>
      </c>
      <c r="O347">
        <v>4</v>
      </c>
      <c r="P347" t="s">
        <v>41</v>
      </c>
      <c r="Q347" s="4">
        <v>2904</v>
      </c>
      <c r="R347">
        <v>16092</v>
      </c>
      <c r="S347">
        <v>1</v>
      </c>
      <c r="T347" t="s">
        <v>32</v>
      </c>
      <c r="U347">
        <v>12</v>
      </c>
      <c r="V347">
        <v>3</v>
      </c>
      <c r="W347">
        <v>3</v>
      </c>
      <c r="X347">
        <v>2</v>
      </c>
      <c r="Y347">
        <v>4</v>
      </c>
      <c r="Z347">
        <v>2</v>
      </c>
      <c r="AA347">
        <v>2</v>
      </c>
      <c r="AB347">
        <v>4</v>
      </c>
      <c r="AC347">
        <v>2</v>
      </c>
      <c r="AD347">
        <v>0</v>
      </c>
      <c r="AE347">
        <v>2</v>
      </c>
      <c r="AF347" s="5">
        <v>0.13</v>
      </c>
      <c r="AG347" s="5">
        <v>0.08</v>
      </c>
      <c r="AH347" s="6">
        <v>7.9999999999999988E-2</v>
      </c>
      <c r="AI347">
        <v>580.80000000000007</v>
      </c>
      <c r="AJ347">
        <v>3705</v>
      </c>
    </row>
    <row r="348" spans="1:36" x14ac:dyDescent="0.35">
      <c r="A348">
        <v>41</v>
      </c>
      <c r="B348" t="s">
        <v>32</v>
      </c>
      <c r="C348" t="s">
        <v>26</v>
      </c>
      <c r="D348">
        <v>483</v>
      </c>
      <c r="E348" t="s">
        <v>34</v>
      </c>
      <c r="F348">
        <v>6</v>
      </c>
      <c r="G348">
        <v>3</v>
      </c>
      <c r="H348" t="s">
        <v>40</v>
      </c>
      <c r="I348">
        <v>4</v>
      </c>
      <c r="J348" t="s">
        <v>35</v>
      </c>
      <c r="K348">
        <v>95</v>
      </c>
      <c r="L348">
        <v>2</v>
      </c>
      <c r="M348">
        <v>2</v>
      </c>
      <c r="N348" t="s">
        <v>42</v>
      </c>
      <c r="O348">
        <v>2</v>
      </c>
      <c r="P348" t="s">
        <v>31</v>
      </c>
      <c r="Q348" s="4">
        <v>6032</v>
      </c>
      <c r="R348">
        <v>10110</v>
      </c>
      <c r="S348">
        <v>6</v>
      </c>
      <c r="T348" t="s">
        <v>25</v>
      </c>
      <c r="U348">
        <v>15</v>
      </c>
      <c r="V348">
        <v>3</v>
      </c>
      <c r="W348">
        <v>4</v>
      </c>
      <c r="X348">
        <v>0</v>
      </c>
      <c r="Y348">
        <v>8</v>
      </c>
      <c r="Z348">
        <v>3</v>
      </c>
      <c r="AA348">
        <v>3</v>
      </c>
      <c r="AB348">
        <v>5</v>
      </c>
      <c r="AC348">
        <v>4</v>
      </c>
      <c r="AD348">
        <v>1</v>
      </c>
      <c r="AE348">
        <v>2</v>
      </c>
      <c r="AF348" s="5">
        <v>0.14000000000000001</v>
      </c>
      <c r="AG348" s="5">
        <v>0.1</v>
      </c>
      <c r="AH348" s="6">
        <v>1.999999999999999E-2</v>
      </c>
      <c r="AI348">
        <v>1206.4000000000001</v>
      </c>
      <c r="AJ348">
        <v>1190</v>
      </c>
    </row>
    <row r="349" spans="1:36" x14ac:dyDescent="0.35">
      <c r="A349">
        <v>47</v>
      </c>
      <c r="B349" t="s">
        <v>32</v>
      </c>
      <c r="C349" t="s">
        <v>33</v>
      </c>
      <c r="D349">
        <v>1309</v>
      </c>
      <c r="E349" t="s">
        <v>27</v>
      </c>
      <c r="F349">
        <v>4</v>
      </c>
      <c r="G349">
        <v>1</v>
      </c>
      <c r="H349" t="s">
        <v>40</v>
      </c>
      <c r="I349">
        <v>2</v>
      </c>
      <c r="J349" t="s">
        <v>35</v>
      </c>
      <c r="K349">
        <v>99</v>
      </c>
      <c r="L349">
        <v>3</v>
      </c>
      <c r="M349">
        <v>2</v>
      </c>
      <c r="N349" t="s">
        <v>46</v>
      </c>
      <c r="O349">
        <v>3</v>
      </c>
      <c r="P349" t="s">
        <v>31</v>
      </c>
      <c r="Q349" s="4">
        <v>2976</v>
      </c>
      <c r="R349">
        <v>25751</v>
      </c>
      <c r="S349">
        <v>3</v>
      </c>
      <c r="T349" t="s">
        <v>32</v>
      </c>
      <c r="U349">
        <v>19</v>
      </c>
      <c r="V349">
        <v>3</v>
      </c>
      <c r="W349">
        <v>1</v>
      </c>
      <c r="X349">
        <v>0</v>
      </c>
      <c r="Y349">
        <v>5</v>
      </c>
      <c r="Z349">
        <v>3</v>
      </c>
      <c r="AA349">
        <v>3</v>
      </c>
      <c r="AB349">
        <v>0</v>
      </c>
      <c r="AC349">
        <v>0</v>
      </c>
      <c r="AD349">
        <v>0</v>
      </c>
      <c r="AE349">
        <v>0</v>
      </c>
      <c r="AF349" s="5">
        <v>0.15</v>
      </c>
      <c r="AG349" s="5">
        <v>0.11</v>
      </c>
      <c r="AH349" s="6">
        <v>9.999999999999995E-3</v>
      </c>
      <c r="AI349">
        <v>595.20000000000005</v>
      </c>
      <c r="AJ349">
        <v>1680</v>
      </c>
    </row>
    <row r="350" spans="1:36" x14ac:dyDescent="0.35">
      <c r="A350">
        <v>42</v>
      </c>
      <c r="B350" t="s">
        <v>32</v>
      </c>
      <c r="C350" t="s">
        <v>26</v>
      </c>
      <c r="D350">
        <v>810</v>
      </c>
      <c r="E350" t="s">
        <v>34</v>
      </c>
      <c r="F350">
        <v>23</v>
      </c>
      <c r="G350">
        <v>5</v>
      </c>
      <c r="H350" t="s">
        <v>28</v>
      </c>
      <c r="I350">
        <v>1</v>
      </c>
      <c r="J350" t="s">
        <v>29</v>
      </c>
      <c r="K350">
        <v>44</v>
      </c>
      <c r="L350">
        <v>3</v>
      </c>
      <c r="M350">
        <v>4</v>
      </c>
      <c r="N350" t="s">
        <v>63</v>
      </c>
      <c r="O350">
        <v>4</v>
      </c>
      <c r="P350" t="s">
        <v>31</v>
      </c>
      <c r="Q350" s="4">
        <v>15992</v>
      </c>
      <c r="R350">
        <v>15901</v>
      </c>
      <c r="S350">
        <v>2</v>
      </c>
      <c r="T350" t="s">
        <v>32</v>
      </c>
      <c r="U350">
        <v>14</v>
      </c>
      <c r="V350">
        <v>3</v>
      </c>
      <c r="W350">
        <v>2</v>
      </c>
      <c r="X350">
        <v>0</v>
      </c>
      <c r="Y350">
        <v>16</v>
      </c>
      <c r="Z350">
        <v>2</v>
      </c>
      <c r="AA350">
        <v>3</v>
      </c>
      <c r="AB350">
        <v>1</v>
      </c>
      <c r="AC350">
        <v>0</v>
      </c>
      <c r="AD350">
        <v>0</v>
      </c>
      <c r="AE350">
        <v>0</v>
      </c>
      <c r="AF350" s="5">
        <v>0.12</v>
      </c>
      <c r="AG350" s="5">
        <v>0.1</v>
      </c>
      <c r="AH350" s="6">
        <v>-9.999999999999995E-3</v>
      </c>
      <c r="AI350">
        <v>3198.4</v>
      </c>
      <c r="AJ350">
        <v>1103</v>
      </c>
    </row>
    <row r="351" spans="1:36" x14ac:dyDescent="0.35">
      <c r="A351">
        <v>29</v>
      </c>
      <c r="B351" t="s">
        <v>32</v>
      </c>
      <c r="C351" t="s">
        <v>44</v>
      </c>
      <c r="D351">
        <v>746</v>
      </c>
      <c r="E351" t="s">
        <v>27</v>
      </c>
      <c r="F351">
        <v>2</v>
      </c>
      <c r="G351">
        <v>3</v>
      </c>
      <c r="H351" t="s">
        <v>28</v>
      </c>
      <c r="I351">
        <v>4</v>
      </c>
      <c r="J351" t="s">
        <v>35</v>
      </c>
      <c r="K351">
        <v>61</v>
      </c>
      <c r="L351">
        <v>3</v>
      </c>
      <c r="M351">
        <v>2</v>
      </c>
      <c r="N351" t="s">
        <v>27</v>
      </c>
      <c r="O351">
        <v>3</v>
      </c>
      <c r="P351" t="s">
        <v>37</v>
      </c>
      <c r="Q351" s="4">
        <v>4649</v>
      </c>
      <c r="R351">
        <v>16928</v>
      </c>
      <c r="S351">
        <v>1</v>
      </c>
      <c r="T351" t="s">
        <v>32</v>
      </c>
      <c r="U351">
        <v>14</v>
      </c>
      <c r="V351">
        <v>3</v>
      </c>
      <c r="W351">
        <v>1</v>
      </c>
      <c r="X351">
        <v>1</v>
      </c>
      <c r="Y351">
        <v>4</v>
      </c>
      <c r="Z351">
        <v>3</v>
      </c>
      <c r="AA351">
        <v>2</v>
      </c>
      <c r="AB351">
        <v>4</v>
      </c>
      <c r="AC351">
        <v>3</v>
      </c>
      <c r="AD351">
        <v>0</v>
      </c>
      <c r="AE351">
        <v>2</v>
      </c>
      <c r="AF351" s="5">
        <v>0.11</v>
      </c>
      <c r="AG351" s="5">
        <v>0.11</v>
      </c>
      <c r="AH351" s="6">
        <v>9.999999999999995E-3</v>
      </c>
      <c r="AI351">
        <v>929.80000000000007</v>
      </c>
      <c r="AJ351">
        <v>515</v>
      </c>
    </row>
    <row r="352" spans="1:36" x14ac:dyDescent="0.35">
      <c r="A352">
        <v>42</v>
      </c>
      <c r="B352" t="s">
        <v>32</v>
      </c>
      <c r="C352" t="s">
        <v>26</v>
      </c>
      <c r="D352">
        <v>544</v>
      </c>
      <c r="E352" t="s">
        <v>50</v>
      </c>
      <c r="F352">
        <v>2</v>
      </c>
      <c r="G352">
        <v>1</v>
      </c>
      <c r="H352" t="s">
        <v>49</v>
      </c>
      <c r="I352">
        <v>3</v>
      </c>
      <c r="J352" t="s">
        <v>35</v>
      </c>
      <c r="K352">
        <v>52</v>
      </c>
      <c r="L352">
        <v>3</v>
      </c>
      <c r="M352">
        <v>1</v>
      </c>
      <c r="N352" t="s">
        <v>50</v>
      </c>
      <c r="O352">
        <v>3</v>
      </c>
      <c r="P352" t="s">
        <v>41</v>
      </c>
      <c r="Q352" s="4">
        <v>2696</v>
      </c>
      <c r="R352">
        <v>24017</v>
      </c>
      <c r="S352">
        <v>0</v>
      </c>
      <c r="T352" t="s">
        <v>25</v>
      </c>
      <c r="U352">
        <v>11</v>
      </c>
      <c r="V352">
        <v>3</v>
      </c>
      <c r="W352">
        <v>3</v>
      </c>
      <c r="X352">
        <v>1</v>
      </c>
      <c r="Y352">
        <v>4</v>
      </c>
      <c r="Z352">
        <v>5</v>
      </c>
      <c r="AA352">
        <v>3</v>
      </c>
      <c r="AB352">
        <v>3</v>
      </c>
      <c r="AC352">
        <v>2</v>
      </c>
      <c r="AD352">
        <v>1</v>
      </c>
      <c r="AE352">
        <v>0</v>
      </c>
      <c r="AF352" s="5">
        <v>0.15</v>
      </c>
      <c r="AG352" s="5">
        <v>0.1</v>
      </c>
      <c r="AH352" s="6">
        <v>5.0000000000000017E-2</v>
      </c>
      <c r="AI352">
        <v>539.20000000000005</v>
      </c>
      <c r="AJ352">
        <v>3171</v>
      </c>
    </row>
    <row r="353" spans="1:36" x14ac:dyDescent="0.35">
      <c r="A353">
        <v>32</v>
      </c>
      <c r="B353" t="s">
        <v>32</v>
      </c>
      <c r="C353" t="s">
        <v>26</v>
      </c>
      <c r="D353">
        <v>1062</v>
      </c>
      <c r="E353" t="s">
        <v>34</v>
      </c>
      <c r="F353">
        <v>2</v>
      </c>
      <c r="G353">
        <v>3</v>
      </c>
      <c r="H353" t="s">
        <v>40</v>
      </c>
      <c r="I353">
        <v>3</v>
      </c>
      <c r="J353" t="s">
        <v>29</v>
      </c>
      <c r="K353">
        <v>75</v>
      </c>
      <c r="L353">
        <v>3</v>
      </c>
      <c r="M353">
        <v>1</v>
      </c>
      <c r="N353" t="s">
        <v>39</v>
      </c>
      <c r="O353">
        <v>2</v>
      </c>
      <c r="P353" t="s">
        <v>37</v>
      </c>
      <c r="Q353" s="4">
        <v>2370</v>
      </c>
      <c r="R353">
        <v>3956</v>
      </c>
      <c r="S353">
        <v>1</v>
      </c>
      <c r="T353" t="s">
        <v>32</v>
      </c>
      <c r="U353">
        <v>13</v>
      </c>
      <c r="V353">
        <v>3</v>
      </c>
      <c r="W353">
        <v>3</v>
      </c>
      <c r="X353">
        <v>1</v>
      </c>
      <c r="Y353">
        <v>8</v>
      </c>
      <c r="Z353">
        <v>4</v>
      </c>
      <c r="AA353">
        <v>3</v>
      </c>
      <c r="AB353">
        <v>8</v>
      </c>
      <c r="AC353">
        <v>0</v>
      </c>
      <c r="AD353">
        <v>0</v>
      </c>
      <c r="AE353">
        <v>7</v>
      </c>
      <c r="AF353" s="5">
        <v>0.14000000000000001</v>
      </c>
      <c r="AG353" s="5">
        <v>0.11</v>
      </c>
      <c r="AH353" s="6">
        <v>0.05</v>
      </c>
      <c r="AI353">
        <v>474</v>
      </c>
      <c r="AJ353">
        <v>4275</v>
      </c>
    </row>
    <row r="354" spans="1:36" x14ac:dyDescent="0.35">
      <c r="A354">
        <v>48</v>
      </c>
      <c r="B354" t="s">
        <v>32</v>
      </c>
      <c r="C354" t="s">
        <v>26</v>
      </c>
      <c r="D354">
        <v>530</v>
      </c>
      <c r="E354" t="s">
        <v>27</v>
      </c>
      <c r="F354">
        <v>29</v>
      </c>
      <c r="G354">
        <v>1</v>
      </c>
      <c r="H354" t="s">
        <v>40</v>
      </c>
      <c r="I354">
        <v>1</v>
      </c>
      <c r="J354" t="s">
        <v>29</v>
      </c>
      <c r="K354">
        <v>91</v>
      </c>
      <c r="L354">
        <v>3</v>
      </c>
      <c r="M354">
        <v>3</v>
      </c>
      <c r="N354" t="s">
        <v>62</v>
      </c>
      <c r="O354">
        <v>3</v>
      </c>
      <c r="P354" t="s">
        <v>37</v>
      </c>
      <c r="Q354" s="4">
        <v>12504</v>
      </c>
      <c r="R354">
        <v>23978</v>
      </c>
      <c r="S354">
        <v>3</v>
      </c>
      <c r="T354" t="s">
        <v>32</v>
      </c>
      <c r="U354">
        <v>21</v>
      </c>
      <c r="V354">
        <v>4</v>
      </c>
      <c r="W354">
        <v>2</v>
      </c>
      <c r="X354">
        <v>1</v>
      </c>
      <c r="Y354">
        <v>15</v>
      </c>
      <c r="Z354">
        <v>3</v>
      </c>
      <c r="AA354">
        <v>1</v>
      </c>
      <c r="AB354">
        <v>0</v>
      </c>
      <c r="AC354">
        <v>0</v>
      </c>
      <c r="AD354">
        <v>0</v>
      </c>
      <c r="AE354">
        <v>0</v>
      </c>
      <c r="AF354" s="5">
        <v>0.09</v>
      </c>
      <c r="AG354" s="5">
        <v>0.11</v>
      </c>
      <c r="AH354" s="6">
        <v>0</v>
      </c>
      <c r="AI354">
        <v>2500.8000000000002</v>
      </c>
      <c r="AJ354">
        <v>3467</v>
      </c>
    </row>
    <row r="355" spans="1:36" x14ac:dyDescent="0.35">
      <c r="A355">
        <v>37</v>
      </c>
      <c r="B355" t="s">
        <v>32</v>
      </c>
      <c r="C355" t="s">
        <v>26</v>
      </c>
      <c r="D355">
        <v>1319</v>
      </c>
      <c r="E355" t="s">
        <v>34</v>
      </c>
      <c r="F355">
        <v>6</v>
      </c>
      <c r="G355">
        <v>3</v>
      </c>
      <c r="H355" t="s">
        <v>40</v>
      </c>
      <c r="I355">
        <v>3</v>
      </c>
      <c r="J355" t="s">
        <v>35</v>
      </c>
      <c r="K355">
        <v>51</v>
      </c>
      <c r="L355">
        <v>4</v>
      </c>
      <c r="M355">
        <v>2</v>
      </c>
      <c r="N355" t="s">
        <v>36</v>
      </c>
      <c r="O355">
        <v>1</v>
      </c>
      <c r="P355" t="s">
        <v>41</v>
      </c>
      <c r="Q355" s="4">
        <v>5974</v>
      </c>
      <c r="R355">
        <v>17001</v>
      </c>
      <c r="S355">
        <v>4</v>
      </c>
      <c r="T355" t="s">
        <v>25</v>
      </c>
      <c r="U355">
        <v>13</v>
      </c>
      <c r="V355">
        <v>3</v>
      </c>
      <c r="W355">
        <v>1</v>
      </c>
      <c r="X355">
        <v>2</v>
      </c>
      <c r="Y355">
        <v>13</v>
      </c>
      <c r="Z355">
        <v>2</v>
      </c>
      <c r="AA355">
        <v>3</v>
      </c>
      <c r="AB355">
        <v>7</v>
      </c>
      <c r="AC355">
        <v>7</v>
      </c>
      <c r="AD355">
        <v>6</v>
      </c>
      <c r="AE355">
        <v>7</v>
      </c>
      <c r="AF355" s="5">
        <v>0.08</v>
      </c>
      <c r="AG355" s="5">
        <v>0.09</v>
      </c>
      <c r="AH355" s="6">
        <v>4.0000000000000008E-2</v>
      </c>
      <c r="AI355">
        <v>1194.8</v>
      </c>
      <c r="AJ355">
        <v>2410</v>
      </c>
    </row>
    <row r="356" spans="1:36" x14ac:dyDescent="0.35">
      <c r="A356">
        <v>30</v>
      </c>
      <c r="B356" t="s">
        <v>32</v>
      </c>
      <c r="C356" t="s">
        <v>44</v>
      </c>
      <c r="D356">
        <v>641</v>
      </c>
      <c r="E356" t="s">
        <v>27</v>
      </c>
      <c r="F356">
        <v>25</v>
      </c>
      <c r="G356">
        <v>2</v>
      </c>
      <c r="H356" t="s">
        <v>49</v>
      </c>
      <c r="I356">
        <v>4</v>
      </c>
      <c r="J356" t="s">
        <v>29</v>
      </c>
      <c r="K356">
        <v>85</v>
      </c>
      <c r="L356">
        <v>3</v>
      </c>
      <c r="M356">
        <v>2</v>
      </c>
      <c r="N356" t="s">
        <v>27</v>
      </c>
      <c r="O356">
        <v>3</v>
      </c>
      <c r="P356" t="s">
        <v>37</v>
      </c>
      <c r="Q356" s="4">
        <v>4736</v>
      </c>
      <c r="R356">
        <v>6069</v>
      </c>
      <c r="S356">
        <v>7</v>
      </c>
      <c r="T356" t="s">
        <v>25</v>
      </c>
      <c r="U356">
        <v>12</v>
      </c>
      <c r="V356">
        <v>3</v>
      </c>
      <c r="W356">
        <v>2</v>
      </c>
      <c r="X356">
        <v>1</v>
      </c>
      <c r="Y356">
        <v>4</v>
      </c>
      <c r="Z356">
        <v>2</v>
      </c>
      <c r="AA356">
        <v>4</v>
      </c>
      <c r="AB356">
        <v>2</v>
      </c>
      <c r="AC356">
        <v>2</v>
      </c>
      <c r="AD356">
        <v>2</v>
      </c>
      <c r="AE356">
        <v>2</v>
      </c>
      <c r="AF356" s="5">
        <v>0.13</v>
      </c>
      <c r="AG356" s="5">
        <v>0.08</v>
      </c>
      <c r="AH356" s="6">
        <v>6.0000000000000012E-2</v>
      </c>
      <c r="AI356">
        <v>947.2</v>
      </c>
      <c r="AJ356">
        <v>2665</v>
      </c>
    </row>
    <row r="357" spans="1:36" x14ac:dyDescent="0.35">
      <c r="A357">
        <v>26</v>
      </c>
      <c r="B357" t="s">
        <v>32</v>
      </c>
      <c r="C357" t="s">
        <v>26</v>
      </c>
      <c r="D357">
        <v>933</v>
      </c>
      <c r="E357" t="s">
        <v>27</v>
      </c>
      <c r="F357">
        <v>1</v>
      </c>
      <c r="G357">
        <v>3</v>
      </c>
      <c r="H357" t="s">
        <v>28</v>
      </c>
      <c r="I357">
        <v>3</v>
      </c>
      <c r="J357" t="s">
        <v>35</v>
      </c>
      <c r="K357">
        <v>57</v>
      </c>
      <c r="L357">
        <v>3</v>
      </c>
      <c r="M357">
        <v>2</v>
      </c>
      <c r="N357" t="s">
        <v>27</v>
      </c>
      <c r="O357">
        <v>3</v>
      </c>
      <c r="P357" t="s">
        <v>37</v>
      </c>
      <c r="Q357" s="4">
        <v>5296</v>
      </c>
      <c r="R357">
        <v>20156</v>
      </c>
      <c r="S357">
        <v>1</v>
      </c>
      <c r="T357" t="s">
        <v>32</v>
      </c>
      <c r="U357">
        <v>17</v>
      </c>
      <c r="V357">
        <v>3</v>
      </c>
      <c r="W357">
        <v>2</v>
      </c>
      <c r="X357">
        <v>1</v>
      </c>
      <c r="Y357">
        <v>8</v>
      </c>
      <c r="Z357">
        <v>3</v>
      </c>
      <c r="AA357">
        <v>3</v>
      </c>
      <c r="AB357">
        <v>8</v>
      </c>
      <c r="AC357">
        <v>7</v>
      </c>
      <c r="AD357">
        <v>7</v>
      </c>
      <c r="AE357">
        <v>7</v>
      </c>
      <c r="AF357" s="5">
        <v>0.12</v>
      </c>
      <c r="AG357" s="5">
        <v>0.11</v>
      </c>
      <c r="AH357" s="6">
        <v>2.0000000000000004E-2</v>
      </c>
      <c r="AI357">
        <v>1059.2</v>
      </c>
      <c r="AJ357">
        <v>723</v>
      </c>
    </row>
    <row r="358" spans="1:36" x14ac:dyDescent="0.35">
      <c r="A358">
        <v>42</v>
      </c>
      <c r="B358" t="s">
        <v>32</v>
      </c>
      <c r="C358" t="s">
        <v>26</v>
      </c>
      <c r="D358">
        <v>1332</v>
      </c>
      <c r="E358" t="s">
        <v>34</v>
      </c>
      <c r="F358">
        <v>2</v>
      </c>
      <c r="G358">
        <v>4</v>
      </c>
      <c r="H358" t="s">
        <v>38</v>
      </c>
      <c r="I358">
        <v>1</v>
      </c>
      <c r="J358" t="s">
        <v>35</v>
      </c>
      <c r="K358">
        <v>98</v>
      </c>
      <c r="L358">
        <v>2</v>
      </c>
      <c r="M358">
        <v>2</v>
      </c>
      <c r="N358" t="s">
        <v>43</v>
      </c>
      <c r="O358">
        <v>4</v>
      </c>
      <c r="P358" t="s">
        <v>31</v>
      </c>
      <c r="Q358" s="4">
        <v>6781</v>
      </c>
      <c r="R358">
        <v>17078</v>
      </c>
      <c r="S358">
        <v>3</v>
      </c>
      <c r="T358" t="s">
        <v>32</v>
      </c>
      <c r="U358">
        <v>23</v>
      </c>
      <c r="V358">
        <v>4</v>
      </c>
      <c r="W358">
        <v>2</v>
      </c>
      <c r="X358">
        <v>0</v>
      </c>
      <c r="Y358">
        <v>14</v>
      </c>
      <c r="Z358">
        <v>6</v>
      </c>
      <c r="AA358">
        <v>3</v>
      </c>
      <c r="AB358">
        <v>1</v>
      </c>
      <c r="AC358">
        <v>0</v>
      </c>
      <c r="AD358">
        <v>0</v>
      </c>
      <c r="AE358">
        <v>0</v>
      </c>
      <c r="AF358" s="5">
        <v>0.09</v>
      </c>
      <c r="AG358" s="5">
        <v>0.08</v>
      </c>
      <c r="AH358" s="6">
        <v>-1.0000000000000009E-2</v>
      </c>
      <c r="AI358">
        <v>1356.2</v>
      </c>
      <c r="AJ358">
        <v>2984</v>
      </c>
    </row>
    <row r="359" spans="1:36" x14ac:dyDescent="0.35">
      <c r="A359">
        <v>21</v>
      </c>
      <c r="B359" t="s">
        <v>25</v>
      </c>
      <c r="C359" t="s">
        <v>33</v>
      </c>
      <c r="D359">
        <v>756</v>
      </c>
      <c r="E359" t="s">
        <v>27</v>
      </c>
      <c r="F359">
        <v>1</v>
      </c>
      <c r="G359">
        <v>1</v>
      </c>
      <c r="H359" t="s">
        <v>49</v>
      </c>
      <c r="I359">
        <v>1</v>
      </c>
      <c r="J359" t="s">
        <v>29</v>
      </c>
      <c r="K359">
        <v>99</v>
      </c>
      <c r="L359">
        <v>2</v>
      </c>
      <c r="M359">
        <v>1</v>
      </c>
      <c r="N359" t="s">
        <v>46</v>
      </c>
      <c r="O359">
        <v>2</v>
      </c>
      <c r="P359" t="s">
        <v>31</v>
      </c>
      <c r="Q359" s="4">
        <v>2174</v>
      </c>
      <c r="R359">
        <v>9150</v>
      </c>
      <c r="S359">
        <v>1</v>
      </c>
      <c r="T359" t="s">
        <v>25</v>
      </c>
      <c r="U359">
        <v>11</v>
      </c>
      <c r="V359">
        <v>3</v>
      </c>
      <c r="W359">
        <v>3</v>
      </c>
      <c r="X359">
        <v>0</v>
      </c>
      <c r="Y359">
        <v>3</v>
      </c>
      <c r="Z359">
        <v>3</v>
      </c>
      <c r="AA359">
        <v>3</v>
      </c>
      <c r="AB359">
        <v>3</v>
      </c>
      <c r="AC359">
        <v>2</v>
      </c>
      <c r="AD359">
        <v>1</v>
      </c>
      <c r="AE359">
        <v>2</v>
      </c>
      <c r="AF359" s="5">
        <v>0.09</v>
      </c>
      <c r="AG359" s="5">
        <v>0.1</v>
      </c>
      <c r="AH359" s="6">
        <v>-0.03</v>
      </c>
      <c r="AI359">
        <v>434.8</v>
      </c>
      <c r="AJ359">
        <v>933</v>
      </c>
    </row>
    <row r="360" spans="1:36" x14ac:dyDescent="0.35">
      <c r="A360">
        <v>36</v>
      </c>
      <c r="B360" t="s">
        <v>32</v>
      </c>
      <c r="C360" t="s">
        <v>44</v>
      </c>
      <c r="D360">
        <v>845</v>
      </c>
      <c r="E360" t="s">
        <v>27</v>
      </c>
      <c r="F360">
        <v>1</v>
      </c>
      <c r="G360">
        <v>5</v>
      </c>
      <c r="H360" t="s">
        <v>40</v>
      </c>
      <c r="I360">
        <v>4</v>
      </c>
      <c r="J360" t="s">
        <v>29</v>
      </c>
      <c r="K360">
        <v>45</v>
      </c>
      <c r="L360">
        <v>3</v>
      </c>
      <c r="M360">
        <v>2</v>
      </c>
      <c r="N360" t="s">
        <v>27</v>
      </c>
      <c r="O360">
        <v>4</v>
      </c>
      <c r="P360" t="s">
        <v>31</v>
      </c>
      <c r="Q360" s="4">
        <v>6653</v>
      </c>
      <c r="R360">
        <v>15276</v>
      </c>
      <c r="S360">
        <v>4</v>
      </c>
      <c r="T360" t="s">
        <v>32</v>
      </c>
      <c r="U360">
        <v>15</v>
      </c>
      <c r="V360">
        <v>3</v>
      </c>
      <c r="W360">
        <v>2</v>
      </c>
      <c r="X360">
        <v>0</v>
      </c>
      <c r="Y360">
        <v>7</v>
      </c>
      <c r="Z360">
        <v>6</v>
      </c>
      <c r="AA360">
        <v>3</v>
      </c>
      <c r="AB360">
        <v>1</v>
      </c>
      <c r="AC360">
        <v>0</v>
      </c>
      <c r="AD360">
        <v>0</v>
      </c>
      <c r="AE360">
        <v>0</v>
      </c>
      <c r="AF360" s="5">
        <v>0.15</v>
      </c>
      <c r="AG360" s="5">
        <v>0.1</v>
      </c>
      <c r="AH360" s="6">
        <v>9.999999999999995E-3</v>
      </c>
      <c r="AI360">
        <v>1330.6000000000001</v>
      </c>
      <c r="AJ360">
        <v>1143</v>
      </c>
    </row>
    <row r="361" spans="1:36" x14ac:dyDescent="0.35">
      <c r="A361">
        <v>36</v>
      </c>
      <c r="B361" t="s">
        <v>32</v>
      </c>
      <c r="C361" t="s">
        <v>33</v>
      </c>
      <c r="D361">
        <v>541</v>
      </c>
      <c r="E361" t="s">
        <v>27</v>
      </c>
      <c r="F361">
        <v>3</v>
      </c>
      <c r="G361">
        <v>4</v>
      </c>
      <c r="H361" t="s">
        <v>40</v>
      </c>
      <c r="I361">
        <v>1</v>
      </c>
      <c r="J361" t="s">
        <v>35</v>
      </c>
      <c r="K361">
        <v>48</v>
      </c>
      <c r="L361">
        <v>2</v>
      </c>
      <c r="M361">
        <v>3</v>
      </c>
      <c r="N361" t="s">
        <v>27</v>
      </c>
      <c r="O361">
        <v>4</v>
      </c>
      <c r="P361" t="s">
        <v>37</v>
      </c>
      <c r="Q361" s="4">
        <v>9699</v>
      </c>
      <c r="R361">
        <v>7246</v>
      </c>
      <c r="S361">
        <v>4</v>
      </c>
      <c r="T361" t="s">
        <v>32</v>
      </c>
      <c r="U361">
        <v>11</v>
      </c>
      <c r="V361">
        <v>3</v>
      </c>
      <c r="W361">
        <v>1</v>
      </c>
      <c r="X361">
        <v>1</v>
      </c>
      <c r="Y361">
        <v>16</v>
      </c>
      <c r="Z361">
        <v>2</v>
      </c>
      <c r="AA361">
        <v>3</v>
      </c>
      <c r="AB361">
        <v>13</v>
      </c>
      <c r="AC361">
        <v>9</v>
      </c>
      <c r="AD361">
        <v>1</v>
      </c>
      <c r="AE361">
        <v>12</v>
      </c>
      <c r="AF361" s="5">
        <v>0.13</v>
      </c>
      <c r="AG361" s="5">
        <v>0.09</v>
      </c>
      <c r="AH361" s="6">
        <v>0</v>
      </c>
      <c r="AI361">
        <v>1939.8000000000002</v>
      </c>
      <c r="AJ361">
        <v>3659</v>
      </c>
    </row>
    <row r="362" spans="1:36" x14ac:dyDescent="0.35">
      <c r="A362">
        <v>57</v>
      </c>
      <c r="B362" t="s">
        <v>32</v>
      </c>
      <c r="C362" t="s">
        <v>26</v>
      </c>
      <c r="D362">
        <v>593</v>
      </c>
      <c r="E362" t="s">
        <v>34</v>
      </c>
      <c r="F362">
        <v>1</v>
      </c>
      <c r="G362">
        <v>4</v>
      </c>
      <c r="H362" t="s">
        <v>40</v>
      </c>
      <c r="I362">
        <v>4</v>
      </c>
      <c r="J362" t="s">
        <v>35</v>
      </c>
      <c r="K362">
        <v>88</v>
      </c>
      <c r="L362">
        <v>3</v>
      </c>
      <c r="M362">
        <v>2</v>
      </c>
      <c r="N362" t="s">
        <v>43</v>
      </c>
      <c r="O362">
        <v>3</v>
      </c>
      <c r="P362" t="s">
        <v>37</v>
      </c>
      <c r="Q362" s="4">
        <v>6755</v>
      </c>
      <c r="R362">
        <v>2967</v>
      </c>
      <c r="S362">
        <v>2</v>
      </c>
      <c r="T362" t="s">
        <v>32</v>
      </c>
      <c r="U362">
        <v>11</v>
      </c>
      <c r="V362">
        <v>3</v>
      </c>
      <c r="W362">
        <v>3</v>
      </c>
      <c r="X362">
        <v>0</v>
      </c>
      <c r="Y362">
        <v>15</v>
      </c>
      <c r="Z362">
        <v>2</v>
      </c>
      <c r="AA362">
        <v>3</v>
      </c>
      <c r="AB362">
        <v>3</v>
      </c>
      <c r="AC362">
        <v>2</v>
      </c>
      <c r="AD362">
        <v>1</v>
      </c>
      <c r="AE362">
        <v>2</v>
      </c>
      <c r="AF362" s="5">
        <v>0.12</v>
      </c>
      <c r="AG362" s="5">
        <v>0.1</v>
      </c>
      <c r="AH362" s="6">
        <v>7.9999999999999988E-2</v>
      </c>
      <c r="AI362">
        <v>1351</v>
      </c>
      <c r="AJ362">
        <v>3519</v>
      </c>
    </row>
    <row r="363" spans="1:36" x14ac:dyDescent="0.35">
      <c r="A363">
        <v>40</v>
      </c>
      <c r="B363" t="s">
        <v>32</v>
      </c>
      <c r="C363" t="s">
        <v>26</v>
      </c>
      <c r="D363">
        <v>1171</v>
      </c>
      <c r="E363" t="s">
        <v>34</v>
      </c>
      <c r="F363">
        <v>10</v>
      </c>
      <c r="G363">
        <v>4</v>
      </c>
      <c r="H363" t="s">
        <v>28</v>
      </c>
      <c r="I363">
        <v>4</v>
      </c>
      <c r="J363" t="s">
        <v>29</v>
      </c>
      <c r="K363">
        <v>46</v>
      </c>
      <c r="L363">
        <v>4</v>
      </c>
      <c r="M363">
        <v>1</v>
      </c>
      <c r="N363" t="s">
        <v>39</v>
      </c>
      <c r="O363">
        <v>3</v>
      </c>
      <c r="P363" t="s">
        <v>37</v>
      </c>
      <c r="Q363" s="4">
        <v>2213</v>
      </c>
      <c r="R363">
        <v>22495</v>
      </c>
      <c r="S363">
        <v>3</v>
      </c>
      <c r="T363" t="s">
        <v>25</v>
      </c>
      <c r="U363">
        <v>13</v>
      </c>
      <c r="V363">
        <v>3</v>
      </c>
      <c r="W363">
        <v>3</v>
      </c>
      <c r="X363">
        <v>1</v>
      </c>
      <c r="Y363">
        <v>10</v>
      </c>
      <c r="Z363">
        <v>3</v>
      </c>
      <c r="AA363">
        <v>3</v>
      </c>
      <c r="AB363">
        <v>7</v>
      </c>
      <c r="AC363">
        <v>7</v>
      </c>
      <c r="AD363">
        <v>1</v>
      </c>
      <c r="AE363">
        <v>7</v>
      </c>
      <c r="AF363" s="5">
        <v>0.1</v>
      </c>
      <c r="AG363" s="5">
        <v>0.09</v>
      </c>
      <c r="AH363" s="6">
        <v>9.999999999999995E-3</v>
      </c>
      <c r="AI363">
        <v>442.6</v>
      </c>
      <c r="AJ363">
        <v>3680</v>
      </c>
    </row>
    <row r="364" spans="1:36" x14ac:dyDescent="0.35">
      <c r="A364">
        <v>21</v>
      </c>
      <c r="B364" t="s">
        <v>32</v>
      </c>
      <c r="C364" t="s">
        <v>44</v>
      </c>
      <c r="D364">
        <v>895</v>
      </c>
      <c r="E364" t="s">
        <v>27</v>
      </c>
      <c r="F364">
        <v>9</v>
      </c>
      <c r="G364">
        <v>2</v>
      </c>
      <c r="H364" t="s">
        <v>40</v>
      </c>
      <c r="I364">
        <v>1</v>
      </c>
      <c r="J364" t="s">
        <v>35</v>
      </c>
      <c r="K364">
        <v>39</v>
      </c>
      <c r="L364">
        <v>3</v>
      </c>
      <c r="M364">
        <v>1</v>
      </c>
      <c r="N364" t="s">
        <v>46</v>
      </c>
      <c r="O364">
        <v>4</v>
      </c>
      <c r="P364" t="s">
        <v>31</v>
      </c>
      <c r="Q364" s="4">
        <v>2610</v>
      </c>
      <c r="R364">
        <v>2851</v>
      </c>
      <c r="S364">
        <v>1</v>
      </c>
      <c r="T364" t="s">
        <v>32</v>
      </c>
      <c r="U364">
        <v>24</v>
      </c>
      <c r="V364">
        <v>4</v>
      </c>
      <c r="W364">
        <v>3</v>
      </c>
      <c r="X364">
        <v>0</v>
      </c>
      <c r="Y364">
        <v>3</v>
      </c>
      <c r="Z364">
        <v>3</v>
      </c>
      <c r="AA364">
        <v>2</v>
      </c>
      <c r="AB364">
        <v>3</v>
      </c>
      <c r="AC364">
        <v>2</v>
      </c>
      <c r="AD364">
        <v>2</v>
      </c>
      <c r="AE364">
        <v>2</v>
      </c>
      <c r="AF364" s="5">
        <v>0.1</v>
      </c>
      <c r="AG364" s="5">
        <v>0.09</v>
      </c>
      <c r="AH364" s="6">
        <v>-9.999999999999995E-3</v>
      </c>
      <c r="AI364">
        <v>522</v>
      </c>
      <c r="AJ364">
        <v>592</v>
      </c>
    </row>
    <row r="365" spans="1:36" x14ac:dyDescent="0.35">
      <c r="A365">
        <v>33</v>
      </c>
      <c r="B365" t="s">
        <v>25</v>
      </c>
      <c r="C365" t="s">
        <v>26</v>
      </c>
      <c r="D365">
        <v>350</v>
      </c>
      <c r="E365" t="s">
        <v>27</v>
      </c>
      <c r="F365">
        <v>5</v>
      </c>
      <c r="G365">
        <v>3</v>
      </c>
      <c r="H365" t="s">
        <v>48</v>
      </c>
      <c r="I365">
        <v>4</v>
      </c>
      <c r="J365" t="s">
        <v>29</v>
      </c>
      <c r="K365">
        <v>34</v>
      </c>
      <c r="L365">
        <v>3</v>
      </c>
      <c r="M365">
        <v>1</v>
      </c>
      <c r="N365" t="s">
        <v>46</v>
      </c>
      <c r="O365">
        <v>3</v>
      </c>
      <c r="P365" t="s">
        <v>31</v>
      </c>
      <c r="Q365" s="4">
        <v>2851</v>
      </c>
      <c r="R365">
        <v>9150</v>
      </c>
      <c r="S365">
        <v>1</v>
      </c>
      <c r="T365" t="s">
        <v>25</v>
      </c>
      <c r="U365">
        <v>13</v>
      </c>
      <c r="V365">
        <v>3</v>
      </c>
      <c r="W365">
        <v>2</v>
      </c>
      <c r="X365">
        <v>0</v>
      </c>
      <c r="Y365">
        <v>1</v>
      </c>
      <c r="Z365">
        <v>2</v>
      </c>
      <c r="AA365">
        <v>3</v>
      </c>
      <c r="AB365">
        <v>1</v>
      </c>
      <c r="AC365">
        <v>0</v>
      </c>
      <c r="AD365">
        <v>0</v>
      </c>
      <c r="AE365">
        <v>0</v>
      </c>
      <c r="AF365" s="5">
        <v>0.11</v>
      </c>
      <c r="AG365" s="5">
        <v>0.09</v>
      </c>
      <c r="AH365" s="6">
        <v>9.999999999999995E-3</v>
      </c>
      <c r="AI365">
        <v>570.20000000000005</v>
      </c>
      <c r="AJ365">
        <v>2895</v>
      </c>
    </row>
    <row r="366" spans="1:36" x14ac:dyDescent="0.35">
      <c r="A366">
        <v>37</v>
      </c>
      <c r="B366" t="s">
        <v>32</v>
      </c>
      <c r="C366" t="s">
        <v>26</v>
      </c>
      <c r="D366">
        <v>921</v>
      </c>
      <c r="E366" t="s">
        <v>34</v>
      </c>
      <c r="F366">
        <v>10</v>
      </c>
      <c r="G366">
        <v>3</v>
      </c>
      <c r="H366" t="s">
        <v>40</v>
      </c>
      <c r="I366">
        <v>3</v>
      </c>
      <c r="J366" t="s">
        <v>29</v>
      </c>
      <c r="K366">
        <v>98</v>
      </c>
      <c r="L366">
        <v>3</v>
      </c>
      <c r="M366">
        <v>1</v>
      </c>
      <c r="N366" t="s">
        <v>39</v>
      </c>
      <c r="O366">
        <v>1</v>
      </c>
      <c r="P366" t="s">
        <v>37</v>
      </c>
      <c r="Q366" s="4">
        <v>3452</v>
      </c>
      <c r="R366">
        <v>17663</v>
      </c>
      <c r="S366">
        <v>6</v>
      </c>
      <c r="T366" t="s">
        <v>32</v>
      </c>
      <c r="U366">
        <v>20</v>
      </c>
      <c r="V366">
        <v>4</v>
      </c>
      <c r="W366">
        <v>2</v>
      </c>
      <c r="X366">
        <v>1</v>
      </c>
      <c r="Y366">
        <v>17</v>
      </c>
      <c r="Z366">
        <v>3</v>
      </c>
      <c r="AA366">
        <v>3</v>
      </c>
      <c r="AB366">
        <v>5</v>
      </c>
      <c r="AC366">
        <v>4</v>
      </c>
      <c r="AD366">
        <v>0</v>
      </c>
      <c r="AE366">
        <v>3</v>
      </c>
      <c r="AF366" s="5">
        <v>0.15</v>
      </c>
      <c r="AG366" s="5">
        <v>7.0000000000000007E-2</v>
      </c>
      <c r="AH366" s="6">
        <v>0.03</v>
      </c>
      <c r="AI366">
        <v>690.40000000000009</v>
      </c>
      <c r="AJ366">
        <v>2502</v>
      </c>
    </row>
    <row r="367" spans="1:36" x14ac:dyDescent="0.35">
      <c r="A367">
        <v>46</v>
      </c>
      <c r="B367" t="s">
        <v>32</v>
      </c>
      <c r="C367" t="s">
        <v>44</v>
      </c>
      <c r="D367">
        <v>1144</v>
      </c>
      <c r="E367" t="s">
        <v>34</v>
      </c>
      <c r="F367">
        <v>7</v>
      </c>
      <c r="G367">
        <v>4</v>
      </c>
      <c r="H367" t="s">
        <v>40</v>
      </c>
      <c r="I367">
        <v>3</v>
      </c>
      <c r="J367" t="s">
        <v>29</v>
      </c>
      <c r="K367">
        <v>30</v>
      </c>
      <c r="L367">
        <v>3</v>
      </c>
      <c r="M367">
        <v>2</v>
      </c>
      <c r="N367" t="s">
        <v>42</v>
      </c>
      <c r="O367">
        <v>3</v>
      </c>
      <c r="P367" t="s">
        <v>37</v>
      </c>
      <c r="Q367" s="4">
        <v>5258</v>
      </c>
      <c r="R367">
        <v>16044</v>
      </c>
      <c r="S367">
        <v>2</v>
      </c>
      <c r="T367" t="s">
        <v>32</v>
      </c>
      <c r="U367">
        <v>14</v>
      </c>
      <c r="V367">
        <v>3</v>
      </c>
      <c r="W367">
        <v>3</v>
      </c>
      <c r="X367">
        <v>0</v>
      </c>
      <c r="Y367">
        <v>7</v>
      </c>
      <c r="Z367">
        <v>2</v>
      </c>
      <c r="AA367">
        <v>4</v>
      </c>
      <c r="AB367">
        <v>1</v>
      </c>
      <c r="AC367">
        <v>0</v>
      </c>
      <c r="AD367">
        <v>0</v>
      </c>
      <c r="AE367">
        <v>0</v>
      </c>
      <c r="AF367" s="5">
        <v>0.14000000000000001</v>
      </c>
      <c r="AG367" s="5">
        <v>0.11</v>
      </c>
      <c r="AH367" s="6">
        <v>9.999999999999995E-3</v>
      </c>
      <c r="AI367">
        <v>1051.6000000000001</v>
      </c>
      <c r="AJ367">
        <v>1271</v>
      </c>
    </row>
    <row r="368" spans="1:36" x14ac:dyDescent="0.35">
      <c r="A368">
        <v>41</v>
      </c>
      <c r="B368" t="s">
        <v>25</v>
      </c>
      <c r="C368" t="s">
        <v>33</v>
      </c>
      <c r="D368">
        <v>143</v>
      </c>
      <c r="E368" t="s">
        <v>27</v>
      </c>
      <c r="F368">
        <v>4</v>
      </c>
      <c r="G368">
        <v>3</v>
      </c>
      <c r="H368" t="s">
        <v>48</v>
      </c>
      <c r="I368">
        <v>1</v>
      </c>
      <c r="J368" t="s">
        <v>35</v>
      </c>
      <c r="K368">
        <v>56</v>
      </c>
      <c r="L368">
        <v>3</v>
      </c>
      <c r="M368">
        <v>2</v>
      </c>
      <c r="N368" t="s">
        <v>27</v>
      </c>
      <c r="O368">
        <v>2</v>
      </c>
      <c r="P368" t="s">
        <v>31</v>
      </c>
      <c r="Q368" s="4">
        <v>9355</v>
      </c>
      <c r="R368">
        <v>9558</v>
      </c>
      <c r="S368">
        <v>1</v>
      </c>
      <c r="T368" t="s">
        <v>32</v>
      </c>
      <c r="U368">
        <v>18</v>
      </c>
      <c r="V368">
        <v>3</v>
      </c>
      <c r="W368">
        <v>3</v>
      </c>
      <c r="X368">
        <v>0</v>
      </c>
      <c r="Y368">
        <v>8</v>
      </c>
      <c r="Z368">
        <v>5</v>
      </c>
      <c r="AA368">
        <v>3</v>
      </c>
      <c r="AB368">
        <v>8</v>
      </c>
      <c r="AC368">
        <v>7</v>
      </c>
      <c r="AD368">
        <v>7</v>
      </c>
      <c r="AE368">
        <v>7</v>
      </c>
      <c r="AF368" s="5">
        <v>0.12</v>
      </c>
      <c r="AG368" s="5">
        <v>0.08</v>
      </c>
      <c r="AH368" s="6">
        <v>-2.0000000000000004E-2</v>
      </c>
      <c r="AI368">
        <v>1871</v>
      </c>
      <c r="AJ368">
        <v>4161</v>
      </c>
    </row>
    <row r="369" spans="1:36" x14ac:dyDescent="0.35">
      <c r="A369">
        <v>50</v>
      </c>
      <c r="B369" t="s">
        <v>32</v>
      </c>
      <c r="C369" t="s">
        <v>26</v>
      </c>
      <c r="D369">
        <v>1046</v>
      </c>
      <c r="E369" t="s">
        <v>34</v>
      </c>
      <c r="F369">
        <v>10</v>
      </c>
      <c r="G369">
        <v>3</v>
      </c>
      <c r="H369" t="s">
        <v>49</v>
      </c>
      <c r="I369">
        <v>4</v>
      </c>
      <c r="J369" t="s">
        <v>35</v>
      </c>
      <c r="K369">
        <v>100</v>
      </c>
      <c r="L369">
        <v>2</v>
      </c>
      <c r="M369">
        <v>3</v>
      </c>
      <c r="N369" t="s">
        <v>43</v>
      </c>
      <c r="O369">
        <v>4</v>
      </c>
      <c r="P369" t="s">
        <v>31</v>
      </c>
      <c r="Q369" s="4">
        <v>10496</v>
      </c>
      <c r="R369">
        <v>2755</v>
      </c>
      <c r="S369">
        <v>6</v>
      </c>
      <c r="T369" t="s">
        <v>32</v>
      </c>
      <c r="U369">
        <v>15</v>
      </c>
      <c r="V369">
        <v>3</v>
      </c>
      <c r="W369">
        <v>4</v>
      </c>
      <c r="X369">
        <v>0</v>
      </c>
      <c r="Y369">
        <v>20</v>
      </c>
      <c r="Z369">
        <v>2</v>
      </c>
      <c r="AA369">
        <v>3</v>
      </c>
      <c r="AB369">
        <v>4</v>
      </c>
      <c r="AC369">
        <v>3</v>
      </c>
      <c r="AD369">
        <v>1</v>
      </c>
      <c r="AE369">
        <v>3</v>
      </c>
      <c r="AF369" s="5">
        <v>0.08</v>
      </c>
      <c r="AG369" s="5">
        <v>0.09</v>
      </c>
      <c r="AH369" s="6">
        <v>1.999999999999999E-2</v>
      </c>
      <c r="AI369">
        <v>2099.2000000000003</v>
      </c>
      <c r="AJ369">
        <v>2449</v>
      </c>
    </row>
    <row r="370" spans="1:36" x14ac:dyDescent="0.35">
      <c r="A370">
        <v>40</v>
      </c>
      <c r="B370" t="s">
        <v>25</v>
      </c>
      <c r="C370" t="s">
        <v>26</v>
      </c>
      <c r="D370">
        <v>575</v>
      </c>
      <c r="E370" t="s">
        <v>27</v>
      </c>
      <c r="F370">
        <v>22</v>
      </c>
      <c r="G370">
        <v>2</v>
      </c>
      <c r="H370" t="s">
        <v>48</v>
      </c>
      <c r="I370">
        <v>3</v>
      </c>
      <c r="J370" t="s">
        <v>35</v>
      </c>
      <c r="K370">
        <v>68</v>
      </c>
      <c r="L370">
        <v>2</v>
      </c>
      <c r="M370">
        <v>2</v>
      </c>
      <c r="N370" t="s">
        <v>27</v>
      </c>
      <c r="O370">
        <v>3</v>
      </c>
      <c r="P370" t="s">
        <v>37</v>
      </c>
      <c r="Q370" s="4">
        <v>6380</v>
      </c>
      <c r="R370">
        <v>6110</v>
      </c>
      <c r="S370">
        <v>2</v>
      </c>
      <c r="T370" t="s">
        <v>25</v>
      </c>
      <c r="U370">
        <v>12</v>
      </c>
      <c r="V370">
        <v>3</v>
      </c>
      <c r="W370">
        <v>1</v>
      </c>
      <c r="X370">
        <v>2</v>
      </c>
      <c r="Y370">
        <v>8</v>
      </c>
      <c r="Z370">
        <v>6</v>
      </c>
      <c r="AA370">
        <v>3</v>
      </c>
      <c r="AB370">
        <v>6</v>
      </c>
      <c r="AC370">
        <v>4</v>
      </c>
      <c r="AD370">
        <v>1</v>
      </c>
      <c r="AE370">
        <v>0</v>
      </c>
      <c r="AF370" s="5">
        <v>0.08</v>
      </c>
      <c r="AG370" s="5">
        <v>0.11</v>
      </c>
      <c r="AH370" s="6">
        <v>-9.999999999999995E-3</v>
      </c>
      <c r="AI370">
        <v>1276</v>
      </c>
      <c r="AJ370">
        <v>3685</v>
      </c>
    </row>
    <row r="371" spans="1:36" x14ac:dyDescent="0.35">
      <c r="A371">
        <v>31</v>
      </c>
      <c r="B371" t="s">
        <v>32</v>
      </c>
      <c r="C371" t="s">
        <v>26</v>
      </c>
      <c r="D371">
        <v>408</v>
      </c>
      <c r="E371" t="s">
        <v>34</v>
      </c>
      <c r="F371">
        <v>9</v>
      </c>
      <c r="G371">
        <v>4</v>
      </c>
      <c r="H371" t="s">
        <v>28</v>
      </c>
      <c r="I371">
        <v>3</v>
      </c>
      <c r="J371" t="s">
        <v>35</v>
      </c>
      <c r="K371">
        <v>42</v>
      </c>
      <c r="L371">
        <v>2</v>
      </c>
      <c r="M371">
        <v>1</v>
      </c>
      <c r="N371" t="s">
        <v>36</v>
      </c>
      <c r="O371">
        <v>2</v>
      </c>
      <c r="P371" t="s">
        <v>31</v>
      </c>
      <c r="Q371" s="4">
        <v>2657</v>
      </c>
      <c r="R371">
        <v>7551</v>
      </c>
      <c r="S371">
        <v>0</v>
      </c>
      <c r="T371" t="s">
        <v>25</v>
      </c>
      <c r="U371">
        <v>16</v>
      </c>
      <c r="V371">
        <v>3</v>
      </c>
      <c r="W371">
        <v>4</v>
      </c>
      <c r="X371">
        <v>0</v>
      </c>
      <c r="Y371">
        <v>3</v>
      </c>
      <c r="Z371">
        <v>5</v>
      </c>
      <c r="AA371">
        <v>3</v>
      </c>
      <c r="AB371">
        <v>2</v>
      </c>
      <c r="AC371">
        <v>2</v>
      </c>
      <c r="AD371">
        <v>2</v>
      </c>
      <c r="AE371">
        <v>2</v>
      </c>
      <c r="AF371" s="5">
        <v>0.08</v>
      </c>
      <c r="AG371" s="5">
        <v>0.1</v>
      </c>
      <c r="AH371" s="6">
        <v>0</v>
      </c>
      <c r="AI371">
        <v>531.4</v>
      </c>
      <c r="AJ371">
        <v>4155</v>
      </c>
    </row>
    <row r="372" spans="1:36" x14ac:dyDescent="0.35">
      <c r="A372">
        <v>21</v>
      </c>
      <c r="B372" t="s">
        <v>25</v>
      </c>
      <c r="C372" t="s">
        <v>26</v>
      </c>
      <c r="D372">
        <v>156</v>
      </c>
      <c r="E372" t="s">
        <v>27</v>
      </c>
      <c r="F372">
        <v>12</v>
      </c>
      <c r="G372">
        <v>3</v>
      </c>
      <c r="H372" t="s">
        <v>28</v>
      </c>
      <c r="I372">
        <v>3</v>
      </c>
      <c r="J372" t="s">
        <v>29</v>
      </c>
      <c r="K372">
        <v>90</v>
      </c>
      <c r="L372">
        <v>4</v>
      </c>
      <c r="M372">
        <v>1</v>
      </c>
      <c r="N372" t="s">
        <v>46</v>
      </c>
      <c r="O372">
        <v>2</v>
      </c>
      <c r="P372" t="s">
        <v>31</v>
      </c>
      <c r="Q372" s="4">
        <v>2716</v>
      </c>
      <c r="R372">
        <v>25422</v>
      </c>
      <c r="S372">
        <v>1</v>
      </c>
      <c r="T372" t="s">
        <v>32</v>
      </c>
      <c r="U372">
        <v>15</v>
      </c>
      <c r="V372">
        <v>3</v>
      </c>
      <c r="W372">
        <v>4</v>
      </c>
      <c r="X372">
        <v>0</v>
      </c>
      <c r="Y372">
        <v>1</v>
      </c>
      <c r="Z372">
        <v>0</v>
      </c>
      <c r="AA372">
        <v>3</v>
      </c>
      <c r="AB372">
        <v>1</v>
      </c>
      <c r="AC372">
        <v>0</v>
      </c>
      <c r="AD372">
        <v>0</v>
      </c>
      <c r="AE372">
        <v>0</v>
      </c>
      <c r="AF372" s="5">
        <v>0.14000000000000001</v>
      </c>
      <c r="AG372" s="5">
        <v>7.0000000000000007E-2</v>
      </c>
      <c r="AH372" s="6">
        <v>0.03</v>
      </c>
      <c r="AI372">
        <v>543.20000000000005</v>
      </c>
      <c r="AJ372">
        <v>4485</v>
      </c>
    </row>
    <row r="373" spans="1:36" x14ac:dyDescent="0.35">
      <c r="A373">
        <v>29</v>
      </c>
      <c r="B373" t="s">
        <v>32</v>
      </c>
      <c r="C373" t="s">
        <v>26</v>
      </c>
      <c r="D373">
        <v>1283</v>
      </c>
      <c r="E373" t="s">
        <v>34</v>
      </c>
      <c r="F373">
        <v>23</v>
      </c>
      <c r="G373">
        <v>3</v>
      </c>
      <c r="H373" t="s">
        <v>28</v>
      </c>
      <c r="I373">
        <v>4</v>
      </c>
      <c r="J373" t="s">
        <v>35</v>
      </c>
      <c r="K373">
        <v>54</v>
      </c>
      <c r="L373">
        <v>3</v>
      </c>
      <c r="M373">
        <v>1</v>
      </c>
      <c r="N373" t="s">
        <v>36</v>
      </c>
      <c r="O373">
        <v>4</v>
      </c>
      <c r="P373" t="s">
        <v>31</v>
      </c>
      <c r="Q373" s="4">
        <v>2201</v>
      </c>
      <c r="R373">
        <v>18168</v>
      </c>
      <c r="S373">
        <v>9</v>
      </c>
      <c r="T373" t="s">
        <v>32</v>
      </c>
      <c r="U373">
        <v>16</v>
      </c>
      <c r="V373">
        <v>3</v>
      </c>
      <c r="W373">
        <v>4</v>
      </c>
      <c r="X373">
        <v>0</v>
      </c>
      <c r="Y373">
        <v>6</v>
      </c>
      <c r="Z373">
        <v>4</v>
      </c>
      <c r="AA373">
        <v>3</v>
      </c>
      <c r="AB373">
        <v>3</v>
      </c>
      <c r="AC373">
        <v>2</v>
      </c>
      <c r="AD373">
        <v>1</v>
      </c>
      <c r="AE373">
        <v>2</v>
      </c>
      <c r="AF373" s="5">
        <v>0.15</v>
      </c>
      <c r="AG373" s="5">
        <v>0.09</v>
      </c>
      <c r="AH373" s="6">
        <v>4.0000000000000008E-2</v>
      </c>
      <c r="AI373">
        <v>440.20000000000005</v>
      </c>
      <c r="AJ373">
        <v>2215</v>
      </c>
    </row>
    <row r="374" spans="1:36" x14ac:dyDescent="0.35">
      <c r="A374">
        <v>35</v>
      </c>
      <c r="B374" t="s">
        <v>32</v>
      </c>
      <c r="C374" t="s">
        <v>26</v>
      </c>
      <c r="D374">
        <v>755</v>
      </c>
      <c r="E374" t="s">
        <v>34</v>
      </c>
      <c r="F374">
        <v>9</v>
      </c>
      <c r="G374">
        <v>4</v>
      </c>
      <c r="H374" t="s">
        <v>28</v>
      </c>
      <c r="I374">
        <v>3</v>
      </c>
      <c r="J374" t="s">
        <v>35</v>
      </c>
      <c r="K374">
        <v>97</v>
      </c>
      <c r="L374">
        <v>2</v>
      </c>
      <c r="M374">
        <v>2</v>
      </c>
      <c r="N374" t="s">
        <v>43</v>
      </c>
      <c r="O374">
        <v>2</v>
      </c>
      <c r="P374" t="s">
        <v>31</v>
      </c>
      <c r="Q374" s="4">
        <v>6540</v>
      </c>
      <c r="R374">
        <v>19394</v>
      </c>
      <c r="S374">
        <v>9</v>
      </c>
      <c r="T374" t="s">
        <v>32</v>
      </c>
      <c r="U374">
        <v>19</v>
      </c>
      <c r="V374">
        <v>3</v>
      </c>
      <c r="W374">
        <v>3</v>
      </c>
      <c r="X374">
        <v>0</v>
      </c>
      <c r="Y374">
        <v>10</v>
      </c>
      <c r="Z374">
        <v>5</v>
      </c>
      <c r="AA374">
        <v>3</v>
      </c>
      <c r="AB374">
        <v>1</v>
      </c>
      <c r="AC374">
        <v>1</v>
      </c>
      <c r="AD374">
        <v>0</v>
      </c>
      <c r="AE374">
        <v>0</v>
      </c>
      <c r="AF374" s="5">
        <v>0.14000000000000001</v>
      </c>
      <c r="AG374" s="5">
        <v>0.09</v>
      </c>
      <c r="AH374" s="6">
        <v>-2.0000000000000004E-2</v>
      </c>
      <c r="AI374">
        <v>1308</v>
      </c>
      <c r="AJ374">
        <v>4985</v>
      </c>
    </row>
    <row r="375" spans="1:36" x14ac:dyDescent="0.35">
      <c r="A375">
        <v>27</v>
      </c>
      <c r="B375" t="s">
        <v>32</v>
      </c>
      <c r="C375" t="s">
        <v>26</v>
      </c>
      <c r="D375">
        <v>1469</v>
      </c>
      <c r="E375" t="s">
        <v>34</v>
      </c>
      <c r="F375">
        <v>1</v>
      </c>
      <c r="G375">
        <v>2</v>
      </c>
      <c r="H375" t="s">
        <v>40</v>
      </c>
      <c r="I375">
        <v>4</v>
      </c>
      <c r="J375" t="s">
        <v>35</v>
      </c>
      <c r="K375">
        <v>82</v>
      </c>
      <c r="L375">
        <v>3</v>
      </c>
      <c r="M375">
        <v>1</v>
      </c>
      <c r="N375" t="s">
        <v>39</v>
      </c>
      <c r="O375">
        <v>2</v>
      </c>
      <c r="P375" t="s">
        <v>41</v>
      </c>
      <c r="Q375" s="4">
        <v>3816</v>
      </c>
      <c r="R375">
        <v>17881</v>
      </c>
      <c r="S375">
        <v>1</v>
      </c>
      <c r="T375" t="s">
        <v>32</v>
      </c>
      <c r="U375">
        <v>11</v>
      </c>
      <c r="V375">
        <v>3</v>
      </c>
      <c r="W375">
        <v>2</v>
      </c>
      <c r="X375">
        <v>1</v>
      </c>
      <c r="Y375">
        <v>5</v>
      </c>
      <c r="Z375">
        <v>2</v>
      </c>
      <c r="AA375">
        <v>3</v>
      </c>
      <c r="AB375">
        <v>5</v>
      </c>
      <c r="AC375">
        <v>2</v>
      </c>
      <c r="AD375">
        <v>0</v>
      </c>
      <c r="AE375">
        <v>4</v>
      </c>
      <c r="AF375" s="5">
        <v>0.11</v>
      </c>
      <c r="AG375" s="5">
        <v>0.1</v>
      </c>
      <c r="AH375" s="6">
        <v>4.0000000000000008E-2</v>
      </c>
      <c r="AI375">
        <v>763.2</v>
      </c>
      <c r="AJ375">
        <v>2393</v>
      </c>
    </row>
    <row r="376" spans="1:36" x14ac:dyDescent="0.35">
      <c r="A376">
        <v>28</v>
      </c>
      <c r="B376" t="s">
        <v>32</v>
      </c>
      <c r="C376" t="s">
        <v>26</v>
      </c>
      <c r="D376">
        <v>304</v>
      </c>
      <c r="E376" t="s">
        <v>27</v>
      </c>
      <c r="F376">
        <v>9</v>
      </c>
      <c r="G376">
        <v>4</v>
      </c>
      <c r="H376" t="s">
        <v>28</v>
      </c>
      <c r="I376">
        <v>2</v>
      </c>
      <c r="J376" t="s">
        <v>35</v>
      </c>
      <c r="K376">
        <v>92</v>
      </c>
      <c r="L376">
        <v>3</v>
      </c>
      <c r="M376">
        <v>2</v>
      </c>
      <c r="N376" t="s">
        <v>27</v>
      </c>
      <c r="O376">
        <v>4</v>
      </c>
      <c r="P376" t="s">
        <v>31</v>
      </c>
      <c r="Q376" s="4">
        <v>5253</v>
      </c>
      <c r="R376">
        <v>20750</v>
      </c>
      <c r="S376">
        <v>1</v>
      </c>
      <c r="T376" t="s">
        <v>32</v>
      </c>
      <c r="U376">
        <v>16</v>
      </c>
      <c r="V376">
        <v>3</v>
      </c>
      <c r="W376">
        <v>4</v>
      </c>
      <c r="X376">
        <v>0</v>
      </c>
      <c r="Y376">
        <v>7</v>
      </c>
      <c r="Z376">
        <v>1</v>
      </c>
      <c r="AA376">
        <v>3</v>
      </c>
      <c r="AB376">
        <v>7</v>
      </c>
      <c r="AC376">
        <v>5</v>
      </c>
      <c r="AD376">
        <v>0</v>
      </c>
      <c r="AE376">
        <v>7</v>
      </c>
      <c r="AF376" s="5">
        <v>0.15</v>
      </c>
      <c r="AG376" s="5">
        <v>0.08</v>
      </c>
      <c r="AH376" s="6">
        <v>0.03</v>
      </c>
      <c r="AI376">
        <v>1050.6000000000001</v>
      </c>
      <c r="AJ376">
        <v>1459</v>
      </c>
    </row>
    <row r="377" spans="1:36" x14ac:dyDescent="0.35">
      <c r="A377">
        <v>49</v>
      </c>
      <c r="B377" t="s">
        <v>32</v>
      </c>
      <c r="C377" t="s">
        <v>26</v>
      </c>
      <c r="D377">
        <v>1261</v>
      </c>
      <c r="E377" t="s">
        <v>34</v>
      </c>
      <c r="F377">
        <v>7</v>
      </c>
      <c r="G377">
        <v>3</v>
      </c>
      <c r="H377" t="s">
        <v>38</v>
      </c>
      <c r="I377">
        <v>2</v>
      </c>
      <c r="J377" t="s">
        <v>35</v>
      </c>
      <c r="K377">
        <v>31</v>
      </c>
      <c r="L377">
        <v>2</v>
      </c>
      <c r="M377">
        <v>3</v>
      </c>
      <c r="N377" t="s">
        <v>43</v>
      </c>
      <c r="O377">
        <v>3</v>
      </c>
      <c r="P377" t="s">
        <v>31</v>
      </c>
      <c r="Q377" s="4">
        <v>10965</v>
      </c>
      <c r="R377">
        <v>12066</v>
      </c>
      <c r="S377">
        <v>8</v>
      </c>
      <c r="T377" t="s">
        <v>32</v>
      </c>
      <c r="U377">
        <v>24</v>
      </c>
      <c r="V377">
        <v>4</v>
      </c>
      <c r="W377">
        <v>3</v>
      </c>
      <c r="X377">
        <v>0</v>
      </c>
      <c r="Y377">
        <v>26</v>
      </c>
      <c r="Z377">
        <v>2</v>
      </c>
      <c r="AA377">
        <v>3</v>
      </c>
      <c r="AB377">
        <v>5</v>
      </c>
      <c r="AC377">
        <v>2</v>
      </c>
      <c r="AD377">
        <v>0</v>
      </c>
      <c r="AE377">
        <v>0</v>
      </c>
      <c r="AF377" s="5">
        <v>0.08</v>
      </c>
      <c r="AG377" s="5">
        <v>0.1</v>
      </c>
      <c r="AH377" s="6">
        <v>9.999999999999995E-3</v>
      </c>
      <c r="AI377">
        <v>2193</v>
      </c>
      <c r="AJ377">
        <v>4173</v>
      </c>
    </row>
    <row r="378" spans="1:36" x14ac:dyDescent="0.35">
      <c r="A378">
        <v>51</v>
      </c>
      <c r="B378" t="s">
        <v>32</v>
      </c>
      <c r="C378" t="s">
        <v>26</v>
      </c>
      <c r="D378">
        <v>1178</v>
      </c>
      <c r="E378" t="s">
        <v>27</v>
      </c>
      <c r="F378">
        <v>14</v>
      </c>
      <c r="G378">
        <v>2</v>
      </c>
      <c r="H378" t="s">
        <v>28</v>
      </c>
      <c r="I378">
        <v>3</v>
      </c>
      <c r="J378" t="s">
        <v>29</v>
      </c>
      <c r="K378">
        <v>87</v>
      </c>
      <c r="L378">
        <v>3</v>
      </c>
      <c r="M378">
        <v>2</v>
      </c>
      <c r="N378" t="s">
        <v>27</v>
      </c>
      <c r="O378">
        <v>4</v>
      </c>
      <c r="P378" t="s">
        <v>37</v>
      </c>
      <c r="Q378" s="4">
        <v>4936</v>
      </c>
      <c r="R378">
        <v>14862</v>
      </c>
      <c r="S378">
        <v>4</v>
      </c>
      <c r="T378" t="s">
        <v>32</v>
      </c>
      <c r="U378">
        <v>11</v>
      </c>
      <c r="V378">
        <v>3</v>
      </c>
      <c r="W378">
        <v>3</v>
      </c>
      <c r="X378">
        <v>1</v>
      </c>
      <c r="Y378">
        <v>18</v>
      </c>
      <c r="Z378">
        <v>2</v>
      </c>
      <c r="AA378">
        <v>2</v>
      </c>
      <c r="AB378">
        <v>7</v>
      </c>
      <c r="AC378">
        <v>7</v>
      </c>
      <c r="AD378">
        <v>0</v>
      </c>
      <c r="AE378">
        <v>7</v>
      </c>
      <c r="AF378" s="5">
        <v>0.09</v>
      </c>
      <c r="AG378" s="5">
        <v>0.09</v>
      </c>
      <c r="AH378" s="6">
        <v>-1.0000000000000009E-2</v>
      </c>
      <c r="AI378">
        <v>987.2</v>
      </c>
      <c r="AJ378">
        <v>2673</v>
      </c>
    </row>
    <row r="379" spans="1:36" x14ac:dyDescent="0.35">
      <c r="A379">
        <v>36</v>
      </c>
      <c r="B379" t="s">
        <v>32</v>
      </c>
      <c r="C379" t="s">
        <v>26</v>
      </c>
      <c r="D379">
        <v>329</v>
      </c>
      <c r="E379" t="s">
        <v>34</v>
      </c>
      <c r="F379">
        <v>2</v>
      </c>
      <c r="G379">
        <v>3</v>
      </c>
      <c r="H379" t="s">
        <v>28</v>
      </c>
      <c r="I379">
        <v>4</v>
      </c>
      <c r="J379" t="s">
        <v>29</v>
      </c>
      <c r="K379">
        <v>96</v>
      </c>
      <c r="L379">
        <v>3</v>
      </c>
      <c r="M379">
        <v>1</v>
      </c>
      <c r="N379" t="s">
        <v>36</v>
      </c>
      <c r="O379">
        <v>3</v>
      </c>
      <c r="P379" t="s">
        <v>37</v>
      </c>
      <c r="Q379" s="4">
        <v>2543</v>
      </c>
      <c r="R379">
        <v>11868</v>
      </c>
      <c r="S379">
        <v>4</v>
      </c>
      <c r="T379" t="s">
        <v>32</v>
      </c>
      <c r="U379">
        <v>13</v>
      </c>
      <c r="V379">
        <v>3</v>
      </c>
      <c r="W379">
        <v>2</v>
      </c>
      <c r="X379">
        <v>1</v>
      </c>
      <c r="Y379">
        <v>6</v>
      </c>
      <c r="Z379">
        <v>3</v>
      </c>
      <c r="AA379">
        <v>3</v>
      </c>
      <c r="AB379">
        <v>2</v>
      </c>
      <c r="AC379">
        <v>2</v>
      </c>
      <c r="AD379">
        <v>2</v>
      </c>
      <c r="AE379">
        <v>2</v>
      </c>
      <c r="AF379" s="5">
        <v>0.12</v>
      </c>
      <c r="AG379" s="5">
        <v>0.08</v>
      </c>
      <c r="AH379" s="6">
        <v>2.0000000000000004E-2</v>
      </c>
      <c r="AI379">
        <v>508.6</v>
      </c>
      <c r="AJ379">
        <v>1795</v>
      </c>
    </row>
    <row r="380" spans="1:36" x14ac:dyDescent="0.35">
      <c r="A380">
        <v>34</v>
      </c>
      <c r="B380" t="s">
        <v>25</v>
      </c>
      <c r="C380" t="s">
        <v>44</v>
      </c>
      <c r="D380">
        <v>1362</v>
      </c>
      <c r="E380" t="s">
        <v>27</v>
      </c>
      <c r="F380">
        <v>19</v>
      </c>
      <c r="G380">
        <v>3</v>
      </c>
      <c r="H380" t="s">
        <v>48</v>
      </c>
      <c r="I380">
        <v>1</v>
      </c>
      <c r="J380" t="s">
        <v>35</v>
      </c>
      <c r="K380">
        <v>67</v>
      </c>
      <c r="L380">
        <v>4</v>
      </c>
      <c r="M380">
        <v>2</v>
      </c>
      <c r="N380" t="s">
        <v>27</v>
      </c>
      <c r="O380">
        <v>4</v>
      </c>
      <c r="P380" t="s">
        <v>31</v>
      </c>
      <c r="Q380" s="4">
        <v>5304</v>
      </c>
      <c r="R380">
        <v>4652</v>
      </c>
      <c r="S380">
        <v>8</v>
      </c>
      <c r="T380" t="s">
        <v>25</v>
      </c>
      <c r="U380">
        <v>13</v>
      </c>
      <c r="V380">
        <v>3</v>
      </c>
      <c r="W380">
        <v>2</v>
      </c>
      <c r="X380">
        <v>0</v>
      </c>
      <c r="Y380">
        <v>9</v>
      </c>
      <c r="Z380">
        <v>3</v>
      </c>
      <c r="AA380">
        <v>2</v>
      </c>
      <c r="AB380">
        <v>5</v>
      </c>
      <c r="AC380">
        <v>2</v>
      </c>
      <c r="AD380">
        <v>0</v>
      </c>
      <c r="AE380">
        <v>4</v>
      </c>
      <c r="AF380" s="5">
        <v>0.12</v>
      </c>
      <c r="AG380" s="5">
        <v>0.11</v>
      </c>
      <c r="AH380" s="6">
        <v>0.05</v>
      </c>
      <c r="AI380">
        <v>1060.8</v>
      </c>
      <c r="AJ380">
        <v>2219</v>
      </c>
    </row>
    <row r="381" spans="1:36" x14ac:dyDescent="0.35">
      <c r="A381">
        <v>55</v>
      </c>
      <c r="B381" t="s">
        <v>32</v>
      </c>
      <c r="C381" t="s">
        <v>26</v>
      </c>
      <c r="D381">
        <v>1311</v>
      </c>
      <c r="E381" t="s">
        <v>34</v>
      </c>
      <c r="F381">
        <v>2</v>
      </c>
      <c r="G381">
        <v>3</v>
      </c>
      <c r="H381" t="s">
        <v>28</v>
      </c>
      <c r="I381">
        <v>3</v>
      </c>
      <c r="J381" t="s">
        <v>29</v>
      </c>
      <c r="K381">
        <v>97</v>
      </c>
      <c r="L381">
        <v>3</v>
      </c>
      <c r="M381">
        <v>4</v>
      </c>
      <c r="N381" t="s">
        <v>62</v>
      </c>
      <c r="O381">
        <v>4</v>
      </c>
      <c r="P381" t="s">
        <v>31</v>
      </c>
      <c r="Q381" s="4">
        <v>16659</v>
      </c>
      <c r="R381">
        <v>23258</v>
      </c>
      <c r="S381">
        <v>2</v>
      </c>
      <c r="T381" t="s">
        <v>25</v>
      </c>
      <c r="U381">
        <v>13</v>
      </c>
      <c r="V381">
        <v>3</v>
      </c>
      <c r="W381">
        <v>3</v>
      </c>
      <c r="X381">
        <v>0</v>
      </c>
      <c r="Y381">
        <v>30</v>
      </c>
      <c r="Z381">
        <v>2</v>
      </c>
      <c r="AA381">
        <v>3</v>
      </c>
      <c r="AB381">
        <v>5</v>
      </c>
      <c r="AC381">
        <v>4</v>
      </c>
      <c r="AD381">
        <v>1</v>
      </c>
      <c r="AE381">
        <v>2</v>
      </c>
      <c r="AF381" s="5">
        <v>0.11</v>
      </c>
      <c r="AG381" s="5">
        <v>0.11</v>
      </c>
      <c r="AH381" s="6">
        <v>3.0000000000000013E-2</v>
      </c>
      <c r="AI381">
        <v>3331.8</v>
      </c>
      <c r="AJ381">
        <v>3108</v>
      </c>
    </row>
    <row r="382" spans="1:36" x14ac:dyDescent="0.35">
      <c r="A382">
        <v>24</v>
      </c>
      <c r="B382" t="s">
        <v>32</v>
      </c>
      <c r="C382" t="s">
        <v>26</v>
      </c>
      <c r="D382">
        <v>1371</v>
      </c>
      <c r="E382" t="s">
        <v>27</v>
      </c>
      <c r="F382">
        <v>10</v>
      </c>
      <c r="G382">
        <v>4</v>
      </c>
      <c r="H382" t="s">
        <v>48</v>
      </c>
      <c r="I382">
        <v>4</v>
      </c>
      <c r="J382" t="s">
        <v>29</v>
      </c>
      <c r="K382">
        <v>77</v>
      </c>
      <c r="L382">
        <v>3</v>
      </c>
      <c r="M382">
        <v>2</v>
      </c>
      <c r="N382" t="s">
        <v>27</v>
      </c>
      <c r="O382">
        <v>3</v>
      </c>
      <c r="P382" t="s">
        <v>41</v>
      </c>
      <c r="Q382" s="4">
        <v>4260</v>
      </c>
      <c r="R382">
        <v>5915</v>
      </c>
      <c r="S382">
        <v>1</v>
      </c>
      <c r="T382" t="s">
        <v>25</v>
      </c>
      <c r="U382">
        <v>12</v>
      </c>
      <c r="V382">
        <v>3</v>
      </c>
      <c r="W382">
        <v>4</v>
      </c>
      <c r="X382">
        <v>1</v>
      </c>
      <c r="Y382">
        <v>5</v>
      </c>
      <c r="Z382">
        <v>2</v>
      </c>
      <c r="AA382">
        <v>4</v>
      </c>
      <c r="AB382">
        <v>5</v>
      </c>
      <c r="AC382">
        <v>2</v>
      </c>
      <c r="AD382">
        <v>0</v>
      </c>
      <c r="AE382">
        <v>3</v>
      </c>
      <c r="AF382" s="5">
        <v>0.09</v>
      </c>
      <c r="AG382" s="5">
        <v>7.0000000000000007E-2</v>
      </c>
      <c r="AH382" s="6">
        <v>0.03</v>
      </c>
      <c r="AI382">
        <v>852</v>
      </c>
      <c r="AJ382">
        <v>3016</v>
      </c>
    </row>
    <row r="383" spans="1:36" x14ac:dyDescent="0.35">
      <c r="A383">
        <v>30</v>
      </c>
      <c r="B383" t="s">
        <v>32</v>
      </c>
      <c r="C383" t="s">
        <v>26</v>
      </c>
      <c r="D383">
        <v>202</v>
      </c>
      <c r="E383" t="s">
        <v>27</v>
      </c>
      <c r="F383">
        <v>2</v>
      </c>
      <c r="G383">
        <v>1</v>
      </c>
      <c r="H383" t="s">
        <v>49</v>
      </c>
      <c r="I383">
        <v>3</v>
      </c>
      <c r="J383" t="s">
        <v>35</v>
      </c>
      <c r="K383">
        <v>72</v>
      </c>
      <c r="L383">
        <v>3</v>
      </c>
      <c r="M383">
        <v>1</v>
      </c>
      <c r="N383" t="s">
        <v>46</v>
      </c>
      <c r="O383">
        <v>2</v>
      </c>
      <c r="P383" t="s">
        <v>37</v>
      </c>
      <c r="Q383" s="4">
        <v>2476</v>
      </c>
      <c r="R383">
        <v>17434</v>
      </c>
      <c r="S383">
        <v>1</v>
      </c>
      <c r="T383" t="s">
        <v>32</v>
      </c>
      <c r="U383">
        <v>18</v>
      </c>
      <c r="V383">
        <v>3</v>
      </c>
      <c r="W383">
        <v>1</v>
      </c>
      <c r="X383">
        <v>1</v>
      </c>
      <c r="Y383">
        <v>1</v>
      </c>
      <c r="Z383">
        <v>3</v>
      </c>
      <c r="AA383">
        <v>3</v>
      </c>
      <c r="AB383">
        <v>1</v>
      </c>
      <c r="AC383">
        <v>0</v>
      </c>
      <c r="AD383">
        <v>0</v>
      </c>
      <c r="AE383">
        <v>0</v>
      </c>
      <c r="AF383" s="5">
        <v>0.12</v>
      </c>
      <c r="AG383" s="5">
        <v>7.0000000000000007E-2</v>
      </c>
      <c r="AH383" s="6">
        <v>-9.999999999999995E-3</v>
      </c>
      <c r="AI383">
        <v>495.20000000000005</v>
      </c>
      <c r="AJ383">
        <v>1564</v>
      </c>
    </row>
    <row r="384" spans="1:36" x14ac:dyDescent="0.35">
      <c r="A384">
        <v>26</v>
      </c>
      <c r="B384" t="s">
        <v>25</v>
      </c>
      <c r="C384" t="s">
        <v>33</v>
      </c>
      <c r="D384">
        <v>575</v>
      </c>
      <c r="E384" t="s">
        <v>34</v>
      </c>
      <c r="F384">
        <v>3</v>
      </c>
      <c r="G384">
        <v>1</v>
      </c>
      <c r="H384" t="s">
        <v>49</v>
      </c>
      <c r="I384">
        <v>3</v>
      </c>
      <c r="J384" t="s">
        <v>35</v>
      </c>
      <c r="K384">
        <v>73</v>
      </c>
      <c r="L384">
        <v>3</v>
      </c>
      <c r="M384">
        <v>1</v>
      </c>
      <c r="N384" t="s">
        <v>36</v>
      </c>
      <c r="O384">
        <v>1</v>
      </c>
      <c r="P384" t="s">
        <v>31</v>
      </c>
      <c r="Q384" s="4">
        <v>3102</v>
      </c>
      <c r="R384">
        <v>6582</v>
      </c>
      <c r="S384">
        <v>0</v>
      </c>
      <c r="T384" t="s">
        <v>32</v>
      </c>
      <c r="U384">
        <v>22</v>
      </c>
      <c r="V384">
        <v>4</v>
      </c>
      <c r="W384">
        <v>3</v>
      </c>
      <c r="X384">
        <v>0</v>
      </c>
      <c r="Y384">
        <v>7</v>
      </c>
      <c r="Z384">
        <v>2</v>
      </c>
      <c r="AA384">
        <v>3</v>
      </c>
      <c r="AB384">
        <v>6</v>
      </c>
      <c r="AC384">
        <v>4</v>
      </c>
      <c r="AD384">
        <v>0</v>
      </c>
      <c r="AE384">
        <v>4</v>
      </c>
      <c r="AF384" s="5">
        <v>0.08</v>
      </c>
      <c r="AG384" s="5">
        <v>7.0000000000000007E-2</v>
      </c>
      <c r="AH384" s="6">
        <v>2.0000000000000004E-2</v>
      </c>
      <c r="AI384">
        <v>620.40000000000009</v>
      </c>
      <c r="AJ384">
        <v>3633</v>
      </c>
    </row>
    <row r="385" spans="1:36" x14ac:dyDescent="0.35">
      <c r="A385">
        <v>22</v>
      </c>
      <c r="B385" t="s">
        <v>32</v>
      </c>
      <c r="C385" t="s">
        <v>26</v>
      </c>
      <c r="D385">
        <v>253</v>
      </c>
      <c r="E385" t="s">
        <v>34</v>
      </c>
      <c r="F385">
        <v>11</v>
      </c>
      <c r="G385">
        <v>3</v>
      </c>
      <c r="H385" t="s">
        <v>40</v>
      </c>
      <c r="I385">
        <v>1</v>
      </c>
      <c r="J385" t="s">
        <v>29</v>
      </c>
      <c r="K385">
        <v>43</v>
      </c>
      <c r="L385">
        <v>3</v>
      </c>
      <c r="M385">
        <v>1</v>
      </c>
      <c r="N385" t="s">
        <v>36</v>
      </c>
      <c r="O385">
        <v>2</v>
      </c>
      <c r="P385" t="s">
        <v>37</v>
      </c>
      <c r="Q385" s="4">
        <v>2244</v>
      </c>
      <c r="R385">
        <v>24440</v>
      </c>
      <c r="S385">
        <v>1</v>
      </c>
      <c r="T385" t="s">
        <v>32</v>
      </c>
      <c r="U385">
        <v>13</v>
      </c>
      <c r="V385">
        <v>3</v>
      </c>
      <c r="W385">
        <v>4</v>
      </c>
      <c r="X385">
        <v>1</v>
      </c>
      <c r="Y385">
        <v>2</v>
      </c>
      <c r="Z385">
        <v>1</v>
      </c>
      <c r="AA385">
        <v>3</v>
      </c>
      <c r="AB385">
        <v>2</v>
      </c>
      <c r="AC385">
        <v>1</v>
      </c>
      <c r="AD385">
        <v>1</v>
      </c>
      <c r="AE385">
        <v>2</v>
      </c>
      <c r="AF385" s="5">
        <v>0.13</v>
      </c>
      <c r="AG385" s="5">
        <v>0.09</v>
      </c>
      <c r="AH385" s="6">
        <v>4.9999999999999989E-2</v>
      </c>
      <c r="AI385">
        <v>448.8</v>
      </c>
      <c r="AJ385">
        <v>1038</v>
      </c>
    </row>
    <row r="386" spans="1:36" x14ac:dyDescent="0.35">
      <c r="A386">
        <v>36</v>
      </c>
      <c r="B386" t="s">
        <v>32</v>
      </c>
      <c r="C386" t="s">
        <v>26</v>
      </c>
      <c r="D386">
        <v>164</v>
      </c>
      <c r="E386" t="s">
        <v>27</v>
      </c>
      <c r="F386">
        <v>2</v>
      </c>
      <c r="G386">
        <v>2</v>
      </c>
      <c r="H386" t="s">
        <v>40</v>
      </c>
      <c r="I386">
        <v>2</v>
      </c>
      <c r="J386" t="s">
        <v>35</v>
      </c>
      <c r="K386">
        <v>61</v>
      </c>
      <c r="L386">
        <v>2</v>
      </c>
      <c r="M386">
        <v>3</v>
      </c>
      <c r="N386" t="s">
        <v>27</v>
      </c>
      <c r="O386">
        <v>3</v>
      </c>
      <c r="P386" t="s">
        <v>37</v>
      </c>
      <c r="Q386" s="4">
        <v>7596</v>
      </c>
      <c r="R386">
        <v>3809</v>
      </c>
      <c r="S386">
        <v>1</v>
      </c>
      <c r="T386" t="s">
        <v>32</v>
      </c>
      <c r="U386">
        <v>13</v>
      </c>
      <c r="V386">
        <v>3</v>
      </c>
      <c r="W386">
        <v>2</v>
      </c>
      <c r="X386">
        <v>2</v>
      </c>
      <c r="Y386">
        <v>10</v>
      </c>
      <c r="Z386">
        <v>2</v>
      </c>
      <c r="AA386">
        <v>3</v>
      </c>
      <c r="AB386">
        <v>10</v>
      </c>
      <c r="AC386">
        <v>9</v>
      </c>
      <c r="AD386">
        <v>9</v>
      </c>
      <c r="AE386">
        <v>0</v>
      </c>
      <c r="AF386" s="5">
        <v>0.1</v>
      </c>
      <c r="AG386" s="5">
        <v>7.0000000000000007E-2</v>
      </c>
      <c r="AH386" s="6">
        <v>0.03</v>
      </c>
      <c r="AI386">
        <v>1519.2</v>
      </c>
      <c r="AJ386">
        <v>1224</v>
      </c>
    </row>
    <row r="387" spans="1:36" x14ac:dyDescent="0.35">
      <c r="A387">
        <v>30</v>
      </c>
      <c r="B387" t="s">
        <v>25</v>
      </c>
      <c r="C387" t="s">
        <v>33</v>
      </c>
      <c r="D387">
        <v>464</v>
      </c>
      <c r="E387" t="s">
        <v>34</v>
      </c>
      <c r="F387">
        <v>4</v>
      </c>
      <c r="G387">
        <v>3</v>
      </c>
      <c r="H387" t="s">
        <v>49</v>
      </c>
      <c r="I387">
        <v>3</v>
      </c>
      <c r="J387" t="s">
        <v>35</v>
      </c>
      <c r="K387">
        <v>40</v>
      </c>
      <c r="L387">
        <v>3</v>
      </c>
      <c r="M387">
        <v>1</v>
      </c>
      <c r="N387" t="s">
        <v>36</v>
      </c>
      <c r="O387">
        <v>4</v>
      </c>
      <c r="P387" t="s">
        <v>31</v>
      </c>
      <c r="Q387" s="4">
        <v>2285</v>
      </c>
      <c r="R387">
        <v>3427</v>
      </c>
      <c r="S387">
        <v>9</v>
      </c>
      <c r="T387" t="s">
        <v>25</v>
      </c>
      <c r="U387">
        <v>23</v>
      </c>
      <c r="V387">
        <v>4</v>
      </c>
      <c r="W387">
        <v>3</v>
      </c>
      <c r="X387">
        <v>0</v>
      </c>
      <c r="Y387">
        <v>3</v>
      </c>
      <c r="Z387">
        <v>4</v>
      </c>
      <c r="AA387">
        <v>3</v>
      </c>
      <c r="AB387">
        <v>1</v>
      </c>
      <c r="AC387">
        <v>0</v>
      </c>
      <c r="AD387">
        <v>0</v>
      </c>
      <c r="AE387">
        <v>0</v>
      </c>
      <c r="AF387" s="5">
        <v>0.08</v>
      </c>
      <c r="AG387" s="5">
        <v>7.0000000000000007E-2</v>
      </c>
      <c r="AH387" s="6">
        <v>2.0000000000000004E-2</v>
      </c>
      <c r="AI387">
        <v>457</v>
      </c>
      <c r="AJ387">
        <v>4158</v>
      </c>
    </row>
    <row r="388" spans="1:36" x14ac:dyDescent="0.35">
      <c r="A388">
        <v>37</v>
      </c>
      <c r="B388" t="s">
        <v>32</v>
      </c>
      <c r="C388" t="s">
        <v>26</v>
      </c>
      <c r="D388">
        <v>1107</v>
      </c>
      <c r="E388" t="s">
        <v>34</v>
      </c>
      <c r="F388">
        <v>14</v>
      </c>
      <c r="G388">
        <v>3</v>
      </c>
      <c r="H388" t="s">
        <v>28</v>
      </c>
      <c r="I388">
        <v>4</v>
      </c>
      <c r="J388" t="s">
        <v>29</v>
      </c>
      <c r="K388">
        <v>95</v>
      </c>
      <c r="L388">
        <v>3</v>
      </c>
      <c r="M388">
        <v>1</v>
      </c>
      <c r="N388" t="s">
        <v>39</v>
      </c>
      <c r="O388">
        <v>1</v>
      </c>
      <c r="P388" t="s">
        <v>41</v>
      </c>
      <c r="Q388" s="4">
        <v>3034</v>
      </c>
      <c r="R388">
        <v>26914</v>
      </c>
      <c r="S388">
        <v>1</v>
      </c>
      <c r="T388" t="s">
        <v>32</v>
      </c>
      <c r="U388">
        <v>12</v>
      </c>
      <c r="V388">
        <v>3</v>
      </c>
      <c r="W388">
        <v>3</v>
      </c>
      <c r="X388">
        <v>1</v>
      </c>
      <c r="Y388">
        <v>18</v>
      </c>
      <c r="Z388">
        <v>2</v>
      </c>
      <c r="AA388">
        <v>2</v>
      </c>
      <c r="AB388">
        <v>18</v>
      </c>
      <c r="AC388">
        <v>7</v>
      </c>
      <c r="AD388">
        <v>12</v>
      </c>
      <c r="AE388">
        <v>17</v>
      </c>
      <c r="AF388" s="5">
        <v>0.12</v>
      </c>
      <c r="AG388" s="5">
        <v>7.0000000000000007E-2</v>
      </c>
      <c r="AH388" s="6">
        <v>9.999999999999995E-3</v>
      </c>
      <c r="AI388">
        <v>606.80000000000007</v>
      </c>
      <c r="AJ388">
        <v>4226</v>
      </c>
    </row>
    <row r="389" spans="1:36" x14ac:dyDescent="0.35">
      <c r="A389">
        <v>40</v>
      </c>
      <c r="B389" t="s">
        <v>32</v>
      </c>
      <c r="C389" t="s">
        <v>26</v>
      </c>
      <c r="D389">
        <v>759</v>
      </c>
      <c r="E389" t="s">
        <v>27</v>
      </c>
      <c r="F389">
        <v>2</v>
      </c>
      <c r="G389">
        <v>2</v>
      </c>
      <c r="H389" t="s">
        <v>48</v>
      </c>
      <c r="I389">
        <v>4</v>
      </c>
      <c r="J389" t="s">
        <v>29</v>
      </c>
      <c r="K389">
        <v>46</v>
      </c>
      <c r="L389">
        <v>3</v>
      </c>
      <c r="M389">
        <v>2</v>
      </c>
      <c r="N389" t="s">
        <v>27</v>
      </c>
      <c r="O389">
        <v>2</v>
      </c>
      <c r="P389" t="s">
        <v>41</v>
      </c>
      <c r="Q389" s="4">
        <v>5715</v>
      </c>
      <c r="R389">
        <v>22553</v>
      </c>
      <c r="S389">
        <v>7</v>
      </c>
      <c r="T389" t="s">
        <v>32</v>
      </c>
      <c r="U389">
        <v>12</v>
      </c>
      <c r="V389">
        <v>3</v>
      </c>
      <c r="W389">
        <v>3</v>
      </c>
      <c r="X389">
        <v>2</v>
      </c>
      <c r="Y389">
        <v>8</v>
      </c>
      <c r="Z389">
        <v>5</v>
      </c>
      <c r="AA389">
        <v>3</v>
      </c>
      <c r="AB389">
        <v>5</v>
      </c>
      <c r="AC389">
        <v>4</v>
      </c>
      <c r="AD389">
        <v>1</v>
      </c>
      <c r="AE389">
        <v>3</v>
      </c>
      <c r="AF389" s="5">
        <v>0.11</v>
      </c>
      <c r="AG389" s="5">
        <v>0.1</v>
      </c>
      <c r="AH389" s="6">
        <v>0.03</v>
      </c>
      <c r="AI389">
        <v>1143</v>
      </c>
      <c r="AJ389">
        <v>2112</v>
      </c>
    </row>
    <row r="390" spans="1:36" x14ac:dyDescent="0.35">
      <c r="A390">
        <v>42</v>
      </c>
      <c r="B390" t="s">
        <v>32</v>
      </c>
      <c r="C390" t="s">
        <v>26</v>
      </c>
      <c r="D390">
        <v>201</v>
      </c>
      <c r="E390" t="s">
        <v>34</v>
      </c>
      <c r="F390">
        <v>1</v>
      </c>
      <c r="G390">
        <v>4</v>
      </c>
      <c r="H390" t="s">
        <v>28</v>
      </c>
      <c r="I390">
        <v>2</v>
      </c>
      <c r="J390" t="s">
        <v>29</v>
      </c>
      <c r="K390">
        <v>95</v>
      </c>
      <c r="L390">
        <v>3</v>
      </c>
      <c r="M390">
        <v>1</v>
      </c>
      <c r="N390" t="s">
        <v>39</v>
      </c>
      <c r="O390">
        <v>1</v>
      </c>
      <c r="P390" t="s">
        <v>41</v>
      </c>
      <c r="Q390" s="4">
        <v>2576</v>
      </c>
      <c r="R390">
        <v>20490</v>
      </c>
      <c r="S390">
        <v>3</v>
      </c>
      <c r="T390" t="s">
        <v>32</v>
      </c>
      <c r="U390">
        <v>16</v>
      </c>
      <c r="V390">
        <v>3</v>
      </c>
      <c r="W390">
        <v>2</v>
      </c>
      <c r="X390">
        <v>1</v>
      </c>
      <c r="Y390">
        <v>8</v>
      </c>
      <c r="Z390">
        <v>5</v>
      </c>
      <c r="AA390">
        <v>3</v>
      </c>
      <c r="AB390">
        <v>5</v>
      </c>
      <c r="AC390">
        <v>2</v>
      </c>
      <c r="AD390">
        <v>1</v>
      </c>
      <c r="AE390">
        <v>2</v>
      </c>
      <c r="AF390" s="5">
        <v>0.1</v>
      </c>
      <c r="AG390" s="5">
        <v>0.08</v>
      </c>
      <c r="AH390" s="6">
        <v>0</v>
      </c>
      <c r="AI390">
        <v>515.20000000000005</v>
      </c>
      <c r="AJ390">
        <v>1330</v>
      </c>
    </row>
    <row r="391" spans="1:36" x14ac:dyDescent="0.35">
      <c r="A391">
        <v>37</v>
      </c>
      <c r="B391" t="s">
        <v>32</v>
      </c>
      <c r="C391" t="s">
        <v>26</v>
      </c>
      <c r="D391">
        <v>1305</v>
      </c>
      <c r="E391" t="s">
        <v>34</v>
      </c>
      <c r="F391">
        <v>10</v>
      </c>
      <c r="G391">
        <v>4</v>
      </c>
      <c r="H391" t="s">
        <v>28</v>
      </c>
      <c r="I391">
        <v>3</v>
      </c>
      <c r="J391" t="s">
        <v>35</v>
      </c>
      <c r="K391">
        <v>49</v>
      </c>
      <c r="L391">
        <v>3</v>
      </c>
      <c r="M391">
        <v>2</v>
      </c>
      <c r="N391" t="s">
        <v>42</v>
      </c>
      <c r="O391">
        <v>2</v>
      </c>
      <c r="P391" t="s">
        <v>31</v>
      </c>
      <c r="Q391" s="4">
        <v>4197</v>
      </c>
      <c r="R391">
        <v>21123</v>
      </c>
      <c r="S391">
        <v>2</v>
      </c>
      <c r="T391" t="s">
        <v>25</v>
      </c>
      <c r="U391">
        <v>12</v>
      </c>
      <c r="V391">
        <v>3</v>
      </c>
      <c r="W391">
        <v>4</v>
      </c>
      <c r="X391">
        <v>0</v>
      </c>
      <c r="Y391">
        <v>18</v>
      </c>
      <c r="Z391">
        <v>2</v>
      </c>
      <c r="AA391">
        <v>2</v>
      </c>
      <c r="AB391">
        <v>1</v>
      </c>
      <c r="AC391">
        <v>0</v>
      </c>
      <c r="AD391">
        <v>0</v>
      </c>
      <c r="AE391">
        <v>1</v>
      </c>
      <c r="AF391" s="5">
        <v>0.13</v>
      </c>
      <c r="AG391" s="5">
        <v>7.0000000000000007E-2</v>
      </c>
      <c r="AH391" s="6">
        <v>3.0000000000000013E-2</v>
      </c>
      <c r="AI391">
        <v>839.40000000000009</v>
      </c>
      <c r="AJ391">
        <v>4281</v>
      </c>
    </row>
    <row r="392" spans="1:36" x14ac:dyDescent="0.35">
      <c r="A392">
        <v>43</v>
      </c>
      <c r="B392" t="s">
        <v>32</v>
      </c>
      <c r="C392" t="s">
        <v>26</v>
      </c>
      <c r="D392">
        <v>982</v>
      </c>
      <c r="E392" t="s">
        <v>34</v>
      </c>
      <c r="F392">
        <v>12</v>
      </c>
      <c r="G392">
        <v>3</v>
      </c>
      <c r="H392" t="s">
        <v>28</v>
      </c>
      <c r="I392">
        <v>1</v>
      </c>
      <c r="J392" t="s">
        <v>35</v>
      </c>
      <c r="K392">
        <v>59</v>
      </c>
      <c r="L392">
        <v>2</v>
      </c>
      <c r="M392">
        <v>4</v>
      </c>
      <c r="N392" t="s">
        <v>63</v>
      </c>
      <c r="O392">
        <v>2</v>
      </c>
      <c r="P392" t="s">
        <v>41</v>
      </c>
      <c r="Q392" s="4">
        <v>14336</v>
      </c>
      <c r="R392">
        <v>4345</v>
      </c>
      <c r="S392">
        <v>1</v>
      </c>
      <c r="T392" t="s">
        <v>32</v>
      </c>
      <c r="U392">
        <v>11</v>
      </c>
      <c r="V392">
        <v>3</v>
      </c>
      <c r="W392">
        <v>3</v>
      </c>
      <c r="X392">
        <v>1</v>
      </c>
      <c r="Y392">
        <v>25</v>
      </c>
      <c r="Z392">
        <v>3</v>
      </c>
      <c r="AA392">
        <v>3</v>
      </c>
      <c r="AB392">
        <v>25</v>
      </c>
      <c r="AC392">
        <v>10</v>
      </c>
      <c r="AD392">
        <v>3</v>
      </c>
      <c r="AE392">
        <v>9</v>
      </c>
      <c r="AF392" s="5">
        <v>0.13</v>
      </c>
      <c r="AG392" s="5">
        <v>0.1</v>
      </c>
      <c r="AH392" s="6">
        <v>9.999999999999995E-3</v>
      </c>
      <c r="AI392">
        <v>2867.2000000000003</v>
      </c>
      <c r="AJ392">
        <v>2767</v>
      </c>
    </row>
    <row r="393" spans="1:36" x14ac:dyDescent="0.35">
      <c r="A393">
        <v>40</v>
      </c>
      <c r="B393" t="s">
        <v>32</v>
      </c>
      <c r="C393" t="s">
        <v>26</v>
      </c>
      <c r="D393">
        <v>555</v>
      </c>
      <c r="E393" t="s">
        <v>34</v>
      </c>
      <c r="F393">
        <v>2</v>
      </c>
      <c r="G393">
        <v>3</v>
      </c>
      <c r="H393" t="s">
        <v>40</v>
      </c>
      <c r="I393">
        <v>2</v>
      </c>
      <c r="J393" t="s">
        <v>29</v>
      </c>
      <c r="K393">
        <v>78</v>
      </c>
      <c r="L393">
        <v>2</v>
      </c>
      <c r="M393">
        <v>2</v>
      </c>
      <c r="N393" t="s">
        <v>39</v>
      </c>
      <c r="O393">
        <v>3</v>
      </c>
      <c r="P393" t="s">
        <v>37</v>
      </c>
      <c r="Q393" s="4">
        <v>3448</v>
      </c>
      <c r="R393">
        <v>13436</v>
      </c>
      <c r="S393">
        <v>6</v>
      </c>
      <c r="T393" t="s">
        <v>32</v>
      </c>
      <c r="U393">
        <v>22</v>
      </c>
      <c r="V393">
        <v>4</v>
      </c>
      <c r="W393">
        <v>2</v>
      </c>
      <c r="X393">
        <v>1</v>
      </c>
      <c r="Y393">
        <v>20</v>
      </c>
      <c r="Z393">
        <v>3</v>
      </c>
      <c r="AA393">
        <v>3</v>
      </c>
      <c r="AB393">
        <v>1</v>
      </c>
      <c r="AC393">
        <v>0</v>
      </c>
      <c r="AD393">
        <v>0</v>
      </c>
      <c r="AE393">
        <v>0</v>
      </c>
      <c r="AF393" s="5">
        <v>0.13</v>
      </c>
      <c r="AG393" s="5">
        <v>0.11</v>
      </c>
      <c r="AH393" s="6">
        <v>0</v>
      </c>
      <c r="AI393">
        <v>689.6</v>
      </c>
      <c r="AJ393">
        <v>4940</v>
      </c>
    </row>
    <row r="394" spans="1:36" x14ac:dyDescent="0.35">
      <c r="A394">
        <v>54</v>
      </c>
      <c r="B394" t="s">
        <v>32</v>
      </c>
      <c r="C394" t="s">
        <v>26</v>
      </c>
      <c r="D394">
        <v>821</v>
      </c>
      <c r="E394" t="s">
        <v>34</v>
      </c>
      <c r="F394">
        <v>5</v>
      </c>
      <c r="G394">
        <v>2</v>
      </c>
      <c r="H394" t="s">
        <v>40</v>
      </c>
      <c r="I394">
        <v>1</v>
      </c>
      <c r="J394" t="s">
        <v>35</v>
      </c>
      <c r="K394">
        <v>86</v>
      </c>
      <c r="L394">
        <v>3</v>
      </c>
      <c r="M394">
        <v>5</v>
      </c>
      <c r="N394" t="s">
        <v>63</v>
      </c>
      <c r="O394">
        <v>1</v>
      </c>
      <c r="P394" t="s">
        <v>37</v>
      </c>
      <c r="Q394" s="4">
        <v>19406</v>
      </c>
      <c r="R394">
        <v>8509</v>
      </c>
      <c r="S394">
        <v>4</v>
      </c>
      <c r="T394" t="s">
        <v>32</v>
      </c>
      <c r="U394">
        <v>11</v>
      </c>
      <c r="V394">
        <v>3</v>
      </c>
      <c r="W394">
        <v>3</v>
      </c>
      <c r="X394">
        <v>1</v>
      </c>
      <c r="Y394">
        <v>24</v>
      </c>
      <c r="Z394">
        <v>4</v>
      </c>
      <c r="AA394">
        <v>2</v>
      </c>
      <c r="AB394">
        <v>4</v>
      </c>
      <c r="AC394">
        <v>2</v>
      </c>
      <c r="AD394">
        <v>1</v>
      </c>
      <c r="AE394">
        <v>2</v>
      </c>
      <c r="AF394" s="5">
        <v>0.11</v>
      </c>
      <c r="AG394" s="5">
        <v>0.11</v>
      </c>
      <c r="AH394" s="6">
        <v>-1.0000000000000009E-2</v>
      </c>
      <c r="AI394">
        <v>3881.2000000000003</v>
      </c>
      <c r="AJ394">
        <v>2435</v>
      </c>
    </row>
    <row r="395" spans="1:36" x14ac:dyDescent="0.35">
      <c r="A395">
        <v>34</v>
      </c>
      <c r="B395" t="s">
        <v>32</v>
      </c>
      <c r="C395" t="s">
        <v>44</v>
      </c>
      <c r="D395">
        <v>1381</v>
      </c>
      <c r="E395" t="s">
        <v>27</v>
      </c>
      <c r="F395">
        <v>4</v>
      </c>
      <c r="G395">
        <v>4</v>
      </c>
      <c r="H395" t="s">
        <v>48</v>
      </c>
      <c r="I395">
        <v>3</v>
      </c>
      <c r="J395" t="s">
        <v>29</v>
      </c>
      <c r="K395">
        <v>72</v>
      </c>
      <c r="L395">
        <v>3</v>
      </c>
      <c r="M395">
        <v>2</v>
      </c>
      <c r="N395" t="s">
        <v>27</v>
      </c>
      <c r="O395">
        <v>3</v>
      </c>
      <c r="P395" t="s">
        <v>37</v>
      </c>
      <c r="Q395" s="4">
        <v>6538</v>
      </c>
      <c r="R395">
        <v>12740</v>
      </c>
      <c r="S395">
        <v>9</v>
      </c>
      <c r="T395" t="s">
        <v>32</v>
      </c>
      <c r="U395">
        <v>15</v>
      </c>
      <c r="V395">
        <v>3</v>
      </c>
      <c r="W395">
        <v>1</v>
      </c>
      <c r="X395">
        <v>1</v>
      </c>
      <c r="Y395">
        <v>6</v>
      </c>
      <c r="Z395">
        <v>3</v>
      </c>
      <c r="AA395">
        <v>3</v>
      </c>
      <c r="AB395">
        <v>3</v>
      </c>
      <c r="AC395">
        <v>2</v>
      </c>
      <c r="AD395">
        <v>1</v>
      </c>
      <c r="AE395">
        <v>2</v>
      </c>
      <c r="AF395" s="5">
        <v>0.09</v>
      </c>
      <c r="AG395" s="5">
        <v>7.0000000000000007E-2</v>
      </c>
      <c r="AH395" s="6">
        <v>4.9999999999999989E-2</v>
      </c>
      <c r="AI395">
        <v>1307.6000000000001</v>
      </c>
      <c r="AJ395">
        <v>3217</v>
      </c>
    </row>
    <row r="396" spans="1:36" x14ac:dyDescent="0.35">
      <c r="A396">
        <v>31</v>
      </c>
      <c r="B396" t="s">
        <v>32</v>
      </c>
      <c r="C396" t="s">
        <v>26</v>
      </c>
      <c r="D396">
        <v>480</v>
      </c>
      <c r="E396" t="s">
        <v>34</v>
      </c>
      <c r="F396">
        <v>7</v>
      </c>
      <c r="G396">
        <v>2</v>
      </c>
      <c r="H396" t="s">
        <v>40</v>
      </c>
      <c r="I396">
        <v>2</v>
      </c>
      <c r="J396" t="s">
        <v>29</v>
      </c>
      <c r="K396">
        <v>31</v>
      </c>
      <c r="L396">
        <v>3</v>
      </c>
      <c r="M396">
        <v>2</v>
      </c>
      <c r="N396" t="s">
        <v>42</v>
      </c>
      <c r="O396">
        <v>1</v>
      </c>
      <c r="P396" t="s">
        <v>37</v>
      </c>
      <c r="Q396" s="4">
        <v>4306</v>
      </c>
      <c r="R396">
        <v>4156</v>
      </c>
      <c r="S396">
        <v>1</v>
      </c>
      <c r="T396" t="s">
        <v>32</v>
      </c>
      <c r="U396">
        <v>12</v>
      </c>
      <c r="V396">
        <v>3</v>
      </c>
      <c r="W396">
        <v>2</v>
      </c>
      <c r="X396">
        <v>1</v>
      </c>
      <c r="Y396">
        <v>13</v>
      </c>
      <c r="Z396">
        <v>5</v>
      </c>
      <c r="AA396">
        <v>1</v>
      </c>
      <c r="AB396">
        <v>13</v>
      </c>
      <c r="AC396">
        <v>10</v>
      </c>
      <c r="AD396">
        <v>3</v>
      </c>
      <c r="AE396">
        <v>12</v>
      </c>
      <c r="AF396" s="5">
        <v>0.09</v>
      </c>
      <c r="AG396" s="5">
        <v>0.08</v>
      </c>
      <c r="AH396" s="6">
        <v>0.03</v>
      </c>
      <c r="AI396">
        <v>861.2</v>
      </c>
      <c r="AJ396">
        <v>2299</v>
      </c>
    </row>
    <row r="397" spans="1:36" x14ac:dyDescent="0.35">
      <c r="A397">
        <v>43</v>
      </c>
      <c r="B397" t="s">
        <v>32</v>
      </c>
      <c r="C397" t="s">
        <v>33</v>
      </c>
      <c r="D397">
        <v>313</v>
      </c>
      <c r="E397" t="s">
        <v>34</v>
      </c>
      <c r="F397">
        <v>21</v>
      </c>
      <c r="G397">
        <v>3</v>
      </c>
      <c r="H397" t="s">
        <v>40</v>
      </c>
      <c r="I397">
        <v>4</v>
      </c>
      <c r="J397" t="s">
        <v>35</v>
      </c>
      <c r="K397">
        <v>61</v>
      </c>
      <c r="L397">
        <v>3</v>
      </c>
      <c r="M397">
        <v>1</v>
      </c>
      <c r="N397" t="s">
        <v>39</v>
      </c>
      <c r="O397">
        <v>4</v>
      </c>
      <c r="P397" t="s">
        <v>37</v>
      </c>
      <c r="Q397" s="4">
        <v>2258</v>
      </c>
      <c r="R397">
        <v>15238</v>
      </c>
      <c r="S397">
        <v>7</v>
      </c>
      <c r="T397" t="s">
        <v>32</v>
      </c>
      <c r="U397">
        <v>20</v>
      </c>
      <c r="V397">
        <v>4</v>
      </c>
      <c r="W397">
        <v>1</v>
      </c>
      <c r="X397">
        <v>1</v>
      </c>
      <c r="Y397">
        <v>8</v>
      </c>
      <c r="Z397">
        <v>1</v>
      </c>
      <c r="AA397">
        <v>3</v>
      </c>
      <c r="AB397">
        <v>3</v>
      </c>
      <c r="AC397">
        <v>2</v>
      </c>
      <c r="AD397">
        <v>1</v>
      </c>
      <c r="AE397">
        <v>2</v>
      </c>
      <c r="AF397" s="5">
        <v>0.12</v>
      </c>
      <c r="AG397" s="5">
        <v>0.11</v>
      </c>
      <c r="AH397" s="6">
        <v>5.0000000000000017E-2</v>
      </c>
      <c r="AI397">
        <v>451.6</v>
      </c>
      <c r="AJ397">
        <v>881</v>
      </c>
    </row>
    <row r="398" spans="1:36" x14ac:dyDescent="0.35">
      <c r="A398">
        <v>43</v>
      </c>
      <c r="B398" t="s">
        <v>32</v>
      </c>
      <c r="C398" t="s">
        <v>26</v>
      </c>
      <c r="D398">
        <v>1473</v>
      </c>
      <c r="E398" t="s">
        <v>34</v>
      </c>
      <c r="F398">
        <v>8</v>
      </c>
      <c r="G398">
        <v>4</v>
      </c>
      <c r="H398" t="s">
        <v>38</v>
      </c>
      <c r="I398">
        <v>3</v>
      </c>
      <c r="J398" t="s">
        <v>29</v>
      </c>
      <c r="K398">
        <v>74</v>
      </c>
      <c r="L398">
        <v>3</v>
      </c>
      <c r="M398">
        <v>2</v>
      </c>
      <c r="N398" t="s">
        <v>43</v>
      </c>
      <c r="O398">
        <v>3</v>
      </c>
      <c r="P398" t="s">
        <v>41</v>
      </c>
      <c r="Q398" s="4">
        <v>4522</v>
      </c>
      <c r="R398">
        <v>2227</v>
      </c>
      <c r="S398">
        <v>4</v>
      </c>
      <c r="T398" t="s">
        <v>25</v>
      </c>
      <c r="U398">
        <v>14</v>
      </c>
      <c r="V398">
        <v>3</v>
      </c>
      <c r="W398">
        <v>4</v>
      </c>
      <c r="X398">
        <v>0</v>
      </c>
      <c r="Y398">
        <v>8</v>
      </c>
      <c r="Z398">
        <v>3</v>
      </c>
      <c r="AA398">
        <v>3</v>
      </c>
      <c r="AB398">
        <v>5</v>
      </c>
      <c r="AC398">
        <v>2</v>
      </c>
      <c r="AD398">
        <v>0</v>
      </c>
      <c r="AE398">
        <v>2</v>
      </c>
      <c r="AF398" s="5">
        <v>0.13</v>
      </c>
      <c r="AG398" s="5">
        <v>7.0000000000000007E-2</v>
      </c>
      <c r="AH398" s="6">
        <v>1.999999999999999E-2</v>
      </c>
      <c r="AI398">
        <v>904.40000000000009</v>
      </c>
      <c r="AJ398">
        <v>1548</v>
      </c>
    </row>
    <row r="399" spans="1:36" x14ac:dyDescent="0.35">
      <c r="A399">
        <v>25</v>
      </c>
      <c r="B399" t="s">
        <v>32</v>
      </c>
      <c r="C399" t="s">
        <v>26</v>
      </c>
      <c r="D399">
        <v>891</v>
      </c>
      <c r="E399" t="s">
        <v>27</v>
      </c>
      <c r="F399">
        <v>4</v>
      </c>
      <c r="G399">
        <v>2</v>
      </c>
      <c r="H399" t="s">
        <v>28</v>
      </c>
      <c r="I399">
        <v>2</v>
      </c>
      <c r="J399" t="s">
        <v>29</v>
      </c>
      <c r="K399">
        <v>99</v>
      </c>
      <c r="L399">
        <v>2</v>
      </c>
      <c r="M399">
        <v>2</v>
      </c>
      <c r="N399" t="s">
        <v>27</v>
      </c>
      <c r="O399">
        <v>4</v>
      </c>
      <c r="P399" t="s">
        <v>31</v>
      </c>
      <c r="Q399" s="4">
        <v>4487</v>
      </c>
      <c r="R399">
        <v>12090</v>
      </c>
      <c r="S399">
        <v>1</v>
      </c>
      <c r="T399" t="s">
        <v>25</v>
      </c>
      <c r="U399">
        <v>11</v>
      </c>
      <c r="V399">
        <v>3</v>
      </c>
      <c r="W399">
        <v>2</v>
      </c>
      <c r="X399">
        <v>0</v>
      </c>
      <c r="Y399">
        <v>5</v>
      </c>
      <c r="Z399">
        <v>3</v>
      </c>
      <c r="AA399">
        <v>3</v>
      </c>
      <c r="AB399">
        <v>5</v>
      </c>
      <c r="AC399">
        <v>4</v>
      </c>
      <c r="AD399">
        <v>1</v>
      </c>
      <c r="AE399">
        <v>3</v>
      </c>
      <c r="AF399" s="5">
        <v>0.08</v>
      </c>
      <c r="AG399" s="5">
        <v>0.11</v>
      </c>
      <c r="AH399" s="6">
        <v>9.999999999999995E-3</v>
      </c>
      <c r="AI399">
        <v>897.40000000000009</v>
      </c>
      <c r="AJ399">
        <v>1359</v>
      </c>
    </row>
    <row r="400" spans="1:36" x14ac:dyDescent="0.35">
      <c r="A400">
        <v>37</v>
      </c>
      <c r="B400" t="s">
        <v>32</v>
      </c>
      <c r="C400" t="s">
        <v>44</v>
      </c>
      <c r="D400">
        <v>1063</v>
      </c>
      <c r="E400" t="s">
        <v>34</v>
      </c>
      <c r="F400">
        <v>25</v>
      </c>
      <c r="G400">
        <v>5</v>
      </c>
      <c r="H400" t="s">
        <v>40</v>
      </c>
      <c r="I400">
        <v>2</v>
      </c>
      <c r="J400" t="s">
        <v>29</v>
      </c>
      <c r="K400">
        <v>72</v>
      </c>
      <c r="L400">
        <v>3</v>
      </c>
      <c r="M400">
        <v>2</v>
      </c>
      <c r="N400" t="s">
        <v>36</v>
      </c>
      <c r="O400">
        <v>3</v>
      </c>
      <c r="P400" t="s">
        <v>37</v>
      </c>
      <c r="Q400" s="4">
        <v>4449</v>
      </c>
      <c r="R400">
        <v>23866</v>
      </c>
      <c r="S400">
        <v>3</v>
      </c>
      <c r="T400" t="s">
        <v>25</v>
      </c>
      <c r="U400">
        <v>15</v>
      </c>
      <c r="V400">
        <v>3</v>
      </c>
      <c r="W400">
        <v>1</v>
      </c>
      <c r="X400">
        <v>2</v>
      </c>
      <c r="Y400">
        <v>15</v>
      </c>
      <c r="Z400">
        <v>2</v>
      </c>
      <c r="AA400">
        <v>3</v>
      </c>
      <c r="AB400">
        <v>13</v>
      </c>
      <c r="AC400">
        <v>11</v>
      </c>
      <c r="AD400">
        <v>10</v>
      </c>
      <c r="AE400">
        <v>7</v>
      </c>
      <c r="AF400" s="5">
        <v>0.13</v>
      </c>
      <c r="AG400" s="5">
        <v>0.11</v>
      </c>
      <c r="AH400" s="6">
        <v>1.999999999999999E-2</v>
      </c>
      <c r="AI400">
        <v>889.80000000000007</v>
      </c>
      <c r="AJ400">
        <v>1975</v>
      </c>
    </row>
    <row r="401" spans="1:36" x14ac:dyDescent="0.35">
      <c r="A401">
        <v>31</v>
      </c>
      <c r="B401" t="s">
        <v>32</v>
      </c>
      <c r="C401" t="s">
        <v>26</v>
      </c>
      <c r="D401">
        <v>329</v>
      </c>
      <c r="E401" t="s">
        <v>34</v>
      </c>
      <c r="F401">
        <v>1</v>
      </c>
      <c r="G401">
        <v>2</v>
      </c>
      <c r="H401" t="s">
        <v>28</v>
      </c>
      <c r="I401">
        <v>4</v>
      </c>
      <c r="J401" t="s">
        <v>35</v>
      </c>
      <c r="K401">
        <v>98</v>
      </c>
      <c r="L401">
        <v>2</v>
      </c>
      <c r="M401">
        <v>1</v>
      </c>
      <c r="N401" t="s">
        <v>39</v>
      </c>
      <c r="O401">
        <v>1</v>
      </c>
      <c r="P401" t="s">
        <v>37</v>
      </c>
      <c r="Q401" s="4">
        <v>2218</v>
      </c>
      <c r="R401">
        <v>16193</v>
      </c>
      <c r="S401">
        <v>1</v>
      </c>
      <c r="T401" t="s">
        <v>32</v>
      </c>
      <c r="U401">
        <v>12</v>
      </c>
      <c r="V401">
        <v>3</v>
      </c>
      <c r="W401">
        <v>3</v>
      </c>
      <c r="X401">
        <v>1</v>
      </c>
      <c r="Y401">
        <v>4</v>
      </c>
      <c r="Z401">
        <v>3</v>
      </c>
      <c r="AA401">
        <v>3</v>
      </c>
      <c r="AB401">
        <v>4</v>
      </c>
      <c r="AC401">
        <v>2</v>
      </c>
      <c r="AD401">
        <v>3</v>
      </c>
      <c r="AE401">
        <v>2</v>
      </c>
      <c r="AF401" s="5">
        <v>0.13</v>
      </c>
      <c r="AG401" s="5">
        <v>0.1</v>
      </c>
      <c r="AH401" s="6">
        <v>0.03</v>
      </c>
      <c r="AI401">
        <v>443.6</v>
      </c>
      <c r="AJ401">
        <v>2161</v>
      </c>
    </row>
    <row r="402" spans="1:36" x14ac:dyDescent="0.35">
      <c r="A402">
        <v>39</v>
      </c>
      <c r="B402" t="s">
        <v>32</v>
      </c>
      <c r="C402" t="s">
        <v>33</v>
      </c>
      <c r="D402">
        <v>1218</v>
      </c>
      <c r="E402" t="s">
        <v>34</v>
      </c>
      <c r="F402">
        <v>1</v>
      </c>
      <c r="G402">
        <v>1</v>
      </c>
      <c r="H402" t="s">
        <v>28</v>
      </c>
      <c r="I402">
        <v>2</v>
      </c>
      <c r="J402" t="s">
        <v>35</v>
      </c>
      <c r="K402">
        <v>52</v>
      </c>
      <c r="L402">
        <v>3</v>
      </c>
      <c r="M402">
        <v>5</v>
      </c>
      <c r="N402" t="s">
        <v>62</v>
      </c>
      <c r="O402">
        <v>3</v>
      </c>
      <c r="P402" t="s">
        <v>41</v>
      </c>
      <c r="Q402" s="4">
        <v>19197</v>
      </c>
      <c r="R402">
        <v>8213</v>
      </c>
      <c r="S402">
        <v>1</v>
      </c>
      <c r="T402" t="s">
        <v>25</v>
      </c>
      <c r="U402">
        <v>14</v>
      </c>
      <c r="V402">
        <v>3</v>
      </c>
      <c r="W402">
        <v>3</v>
      </c>
      <c r="X402">
        <v>1</v>
      </c>
      <c r="Y402">
        <v>21</v>
      </c>
      <c r="Z402">
        <v>3</v>
      </c>
      <c r="AA402">
        <v>3</v>
      </c>
      <c r="AB402">
        <v>21</v>
      </c>
      <c r="AC402">
        <v>8</v>
      </c>
      <c r="AD402">
        <v>1</v>
      </c>
      <c r="AE402">
        <v>6</v>
      </c>
      <c r="AF402" s="5">
        <v>0.12</v>
      </c>
      <c r="AG402" s="5">
        <v>0.08</v>
      </c>
      <c r="AH402" s="6">
        <v>4.9999999999999989E-2</v>
      </c>
      <c r="AI402">
        <v>3839.4</v>
      </c>
      <c r="AJ402">
        <v>4279</v>
      </c>
    </row>
    <row r="403" spans="1:36" x14ac:dyDescent="0.35">
      <c r="A403">
        <v>56</v>
      </c>
      <c r="B403" t="s">
        <v>32</v>
      </c>
      <c r="C403" t="s">
        <v>33</v>
      </c>
      <c r="D403">
        <v>906</v>
      </c>
      <c r="E403" t="s">
        <v>27</v>
      </c>
      <c r="F403">
        <v>6</v>
      </c>
      <c r="G403">
        <v>3</v>
      </c>
      <c r="H403" t="s">
        <v>28</v>
      </c>
      <c r="I403">
        <v>3</v>
      </c>
      <c r="J403" t="s">
        <v>29</v>
      </c>
      <c r="K403">
        <v>86</v>
      </c>
      <c r="L403">
        <v>4</v>
      </c>
      <c r="M403">
        <v>4</v>
      </c>
      <c r="N403" t="s">
        <v>27</v>
      </c>
      <c r="O403">
        <v>1</v>
      </c>
      <c r="P403" t="s">
        <v>37</v>
      </c>
      <c r="Q403" s="4">
        <v>13212</v>
      </c>
      <c r="R403">
        <v>18256</v>
      </c>
      <c r="S403">
        <v>9</v>
      </c>
      <c r="T403" t="s">
        <v>32</v>
      </c>
      <c r="U403">
        <v>11</v>
      </c>
      <c r="V403">
        <v>3</v>
      </c>
      <c r="W403">
        <v>4</v>
      </c>
      <c r="X403">
        <v>3</v>
      </c>
      <c r="Y403">
        <v>36</v>
      </c>
      <c r="Z403">
        <v>0</v>
      </c>
      <c r="AA403">
        <v>2</v>
      </c>
      <c r="AB403">
        <v>7</v>
      </c>
      <c r="AC403">
        <v>7</v>
      </c>
      <c r="AD403">
        <v>7</v>
      </c>
      <c r="AE403">
        <v>7</v>
      </c>
      <c r="AF403" s="5">
        <v>0.08</v>
      </c>
      <c r="AG403" s="5">
        <v>7.0000000000000007E-2</v>
      </c>
      <c r="AH403" s="6">
        <v>-0.03</v>
      </c>
      <c r="AI403">
        <v>2642.4</v>
      </c>
      <c r="AJ403">
        <v>954</v>
      </c>
    </row>
    <row r="404" spans="1:36" x14ac:dyDescent="0.35">
      <c r="A404">
        <v>30</v>
      </c>
      <c r="B404" t="s">
        <v>32</v>
      </c>
      <c r="C404" t="s">
        <v>26</v>
      </c>
      <c r="D404">
        <v>1082</v>
      </c>
      <c r="E404" t="s">
        <v>27</v>
      </c>
      <c r="F404">
        <v>12</v>
      </c>
      <c r="G404">
        <v>3</v>
      </c>
      <c r="H404" t="s">
        <v>49</v>
      </c>
      <c r="I404">
        <v>2</v>
      </c>
      <c r="J404" t="s">
        <v>29</v>
      </c>
      <c r="K404">
        <v>83</v>
      </c>
      <c r="L404">
        <v>3</v>
      </c>
      <c r="M404">
        <v>2</v>
      </c>
      <c r="N404" t="s">
        <v>27</v>
      </c>
      <c r="O404">
        <v>3</v>
      </c>
      <c r="P404" t="s">
        <v>31</v>
      </c>
      <c r="Q404" s="4">
        <v>6577</v>
      </c>
      <c r="R404">
        <v>19558</v>
      </c>
      <c r="S404">
        <v>0</v>
      </c>
      <c r="T404" t="s">
        <v>32</v>
      </c>
      <c r="U404">
        <v>11</v>
      </c>
      <c r="V404">
        <v>3</v>
      </c>
      <c r="W404">
        <v>2</v>
      </c>
      <c r="X404">
        <v>0</v>
      </c>
      <c r="Y404">
        <v>6</v>
      </c>
      <c r="Z404">
        <v>6</v>
      </c>
      <c r="AA404">
        <v>3</v>
      </c>
      <c r="AB404">
        <v>5</v>
      </c>
      <c r="AC404">
        <v>4</v>
      </c>
      <c r="AD404">
        <v>4</v>
      </c>
      <c r="AE404">
        <v>4</v>
      </c>
      <c r="AF404" s="5">
        <v>0.09</v>
      </c>
      <c r="AG404" s="5">
        <v>0.08</v>
      </c>
      <c r="AH404" s="6">
        <v>2.0000000000000004E-2</v>
      </c>
      <c r="AI404">
        <v>1315.4</v>
      </c>
      <c r="AJ404">
        <v>2187</v>
      </c>
    </row>
    <row r="405" spans="1:36" x14ac:dyDescent="0.35">
      <c r="A405">
        <v>41</v>
      </c>
      <c r="B405" t="s">
        <v>32</v>
      </c>
      <c r="C405" t="s">
        <v>26</v>
      </c>
      <c r="D405">
        <v>645</v>
      </c>
      <c r="E405" t="s">
        <v>27</v>
      </c>
      <c r="F405">
        <v>1</v>
      </c>
      <c r="G405">
        <v>3</v>
      </c>
      <c r="H405" t="s">
        <v>48</v>
      </c>
      <c r="I405">
        <v>2</v>
      </c>
      <c r="J405" t="s">
        <v>35</v>
      </c>
      <c r="K405">
        <v>49</v>
      </c>
      <c r="L405">
        <v>4</v>
      </c>
      <c r="M405">
        <v>3</v>
      </c>
      <c r="N405" t="s">
        <v>27</v>
      </c>
      <c r="O405">
        <v>1</v>
      </c>
      <c r="P405" t="s">
        <v>37</v>
      </c>
      <c r="Q405" s="4">
        <v>8392</v>
      </c>
      <c r="R405">
        <v>19566</v>
      </c>
      <c r="S405">
        <v>1</v>
      </c>
      <c r="T405" t="s">
        <v>32</v>
      </c>
      <c r="U405">
        <v>16</v>
      </c>
      <c r="V405">
        <v>3</v>
      </c>
      <c r="W405">
        <v>3</v>
      </c>
      <c r="X405">
        <v>1</v>
      </c>
      <c r="Y405">
        <v>10</v>
      </c>
      <c r="Z405">
        <v>2</v>
      </c>
      <c r="AA405">
        <v>3</v>
      </c>
      <c r="AB405">
        <v>10</v>
      </c>
      <c r="AC405">
        <v>7</v>
      </c>
      <c r="AD405">
        <v>0</v>
      </c>
      <c r="AE405">
        <v>7</v>
      </c>
      <c r="AF405" s="5">
        <v>0.12</v>
      </c>
      <c r="AG405" s="5">
        <v>0.08</v>
      </c>
      <c r="AH405" s="6">
        <v>9.999999999999995E-3</v>
      </c>
      <c r="AI405">
        <v>1678.4</v>
      </c>
      <c r="AJ405">
        <v>805</v>
      </c>
    </row>
    <row r="406" spans="1:36" x14ac:dyDescent="0.35">
      <c r="A406">
        <v>28</v>
      </c>
      <c r="B406" t="s">
        <v>32</v>
      </c>
      <c r="C406" t="s">
        <v>26</v>
      </c>
      <c r="D406">
        <v>1300</v>
      </c>
      <c r="E406" t="s">
        <v>34</v>
      </c>
      <c r="F406">
        <v>17</v>
      </c>
      <c r="G406">
        <v>2</v>
      </c>
      <c r="H406" t="s">
        <v>40</v>
      </c>
      <c r="I406">
        <v>3</v>
      </c>
      <c r="J406" t="s">
        <v>35</v>
      </c>
      <c r="K406">
        <v>79</v>
      </c>
      <c r="L406">
        <v>3</v>
      </c>
      <c r="M406">
        <v>2</v>
      </c>
      <c r="N406" t="s">
        <v>39</v>
      </c>
      <c r="O406">
        <v>1</v>
      </c>
      <c r="P406" t="s">
        <v>41</v>
      </c>
      <c r="Q406" s="4">
        <v>4558</v>
      </c>
      <c r="R406">
        <v>13535</v>
      </c>
      <c r="S406">
        <v>1</v>
      </c>
      <c r="T406" t="s">
        <v>32</v>
      </c>
      <c r="U406">
        <v>12</v>
      </c>
      <c r="V406">
        <v>3</v>
      </c>
      <c r="W406">
        <v>4</v>
      </c>
      <c r="X406">
        <v>1</v>
      </c>
      <c r="Y406">
        <v>10</v>
      </c>
      <c r="Z406">
        <v>2</v>
      </c>
      <c r="AA406">
        <v>3</v>
      </c>
      <c r="AB406">
        <v>10</v>
      </c>
      <c r="AC406">
        <v>0</v>
      </c>
      <c r="AD406">
        <v>1</v>
      </c>
      <c r="AE406">
        <v>8</v>
      </c>
      <c r="AF406" s="5">
        <v>0.09</v>
      </c>
      <c r="AG406" s="5">
        <v>0.11</v>
      </c>
      <c r="AH406" s="6">
        <v>0.05</v>
      </c>
      <c r="AI406">
        <v>911.6</v>
      </c>
      <c r="AJ406">
        <v>1816</v>
      </c>
    </row>
    <row r="407" spans="1:36" x14ac:dyDescent="0.35">
      <c r="A407">
        <v>25</v>
      </c>
      <c r="B407" t="s">
        <v>25</v>
      </c>
      <c r="C407" t="s">
        <v>26</v>
      </c>
      <c r="D407">
        <v>688</v>
      </c>
      <c r="E407" t="s">
        <v>34</v>
      </c>
      <c r="F407">
        <v>3</v>
      </c>
      <c r="G407">
        <v>3</v>
      </c>
      <c r="H407" t="s">
        <v>40</v>
      </c>
      <c r="I407">
        <v>1</v>
      </c>
      <c r="J407" t="s">
        <v>35</v>
      </c>
      <c r="K407">
        <v>91</v>
      </c>
      <c r="L407">
        <v>3</v>
      </c>
      <c r="M407">
        <v>1</v>
      </c>
      <c r="N407" t="s">
        <v>39</v>
      </c>
      <c r="O407">
        <v>1</v>
      </c>
      <c r="P407" t="s">
        <v>37</v>
      </c>
      <c r="Q407" s="4">
        <v>4031</v>
      </c>
      <c r="R407">
        <v>9396</v>
      </c>
      <c r="S407">
        <v>5</v>
      </c>
      <c r="T407" t="s">
        <v>32</v>
      </c>
      <c r="U407">
        <v>13</v>
      </c>
      <c r="V407">
        <v>3</v>
      </c>
      <c r="W407">
        <v>3</v>
      </c>
      <c r="X407">
        <v>1</v>
      </c>
      <c r="Y407">
        <v>6</v>
      </c>
      <c r="Z407">
        <v>5</v>
      </c>
      <c r="AA407">
        <v>3</v>
      </c>
      <c r="AB407">
        <v>2</v>
      </c>
      <c r="AC407">
        <v>2</v>
      </c>
      <c r="AD407">
        <v>0</v>
      </c>
      <c r="AE407">
        <v>2</v>
      </c>
      <c r="AF407" s="5">
        <v>0.1</v>
      </c>
      <c r="AG407" s="5">
        <v>0.08</v>
      </c>
      <c r="AH407" s="6">
        <v>0</v>
      </c>
      <c r="AI407">
        <v>806.2</v>
      </c>
      <c r="AJ407">
        <v>2079</v>
      </c>
    </row>
    <row r="408" spans="1:36" x14ac:dyDescent="0.35">
      <c r="A408">
        <v>52</v>
      </c>
      <c r="B408" t="s">
        <v>32</v>
      </c>
      <c r="C408" t="s">
        <v>26</v>
      </c>
      <c r="D408">
        <v>319</v>
      </c>
      <c r="E408" t="s">
        <v>34</v>
      </c>
      <c r="F408">
        <v>3</v>
      </c>
      <c r="G408">
        <v>3</v>
      </c>
      <c r="H408" t="s">
        <v>40</v>
      </c>
      <c r="I408">
        <v>4</v>
      </c>
      <c r="J408" t="s">
        <v>35</v>
      </c>
      <c r="K408">
        <v>39</v>
      </c>
      <c r="L408">
        <v>2</v>
      </c>
      <c r="M408">
        <v>3</v>
      </c>
      <c r="N408" t="s">
        <v>42</v>
      </c>
      <c r="O408">
        <v>3</v>
      </c>
      <c r="P408" t="s">
        <v>37</v>
      </c>
      <c r="Q408" s="4">
        <v>7969</v>
      </c>
      <c r="R408">
        <v>19609</v>
      </c>
      <c r="S408">
        <v>2</v>
      </c>
      <c r="T408" t="s">
        <v>25</v>
      </c>
      <c r="U408">
        <v>14</v>
      </c>
      <c r="V408">
        <v>3</v>
      </c>
      <c r="W408">
        <v>3</v>
      </c>
      <c r="X408">
        <v>0</v>
      </c>
      <c r="Y408">
        <v>28</v>
      </c>
      <c r="Z408">
        <v>4</v>
      </c>
      <c r="AA408">
        <v>3</v>
      </c>
      <c r="AB408">
        <v>5</v>
      </c>
      <c r="AC408">
        <v>4</v>
      </c>
      <c r="AD408">
        <v>0</v>
      </c>
      <c r="AE408">
        <v>4</v>
      </c>
      <c r="AF408" s="5">
        <v>0.11</v>
      </c>
      <c r="AG408" s="5">
        <v>0.11</v>
      </c>
      <c r="AH408" s="6">
        <v>1.999999999999999E-2</v>
      </c>
      <c r="AI408">
        <v>1593.8000000000002</v>
      </c>
      <c r="AJ408">
        <v>2202</v>
      </c>
    </row>
    <row r="409" spans="1:36" x14ac:dyDescent="0.35">
      <c r="A409">
        <v>45</v>
      </c>
      <c r="B409" t="s">
        <v>32</v>
      </c>
      <c r="C409" t="s">
        <v>26</v>
      </c>
      <c r="D409">
        <v>192</v>
      </c>
      <c r="E409" t="s">
        <v>34</v>
      </c>
      <c r="F409">
        <v>10</v>
      </c>
      <c r="G409">
        <v>2</v>
      </c>
      <c r="H409" t="s">
        <v>28</v>
      </c>
      <c r="I409">
        <v>1</v>
      </c>
      <c r="J409" t="s">
        <v>35</v>
      </c>
      <c r="K409">
        <v>69</v>
      </c>
      <c r="L409">
        <v>3</v>
      </c>
      <c r="M409">
        <v>1</v>
      </c>
      <c r="N409" t="s">
        <v>36</v>
      </c>
      <c r="O409">
        <v>4</v>
      </c>
      <c r="P409" t="s">
        <v>37</v>
      </c>
      <c r="Q409" s="4">
        <v>2654</v>
      </c>
      <c r="R409">
        <v>9655</v>
      </c>
      <c r="S409">
        <v>3</v>
      </c>
      <c r="T409" t="s">
        <v>32</v>
      </c>
      <c r="U409">
        <v>21</v>
      </c>
      <c r="V409">
        <v>4</v>
      </c>
      <c r="W409">
        <v>4</v>
      </c>
      <c r="X409">
        <v>2</v>
      </c>
      <c r="Y409">
        <v>8</v>
      </c>
      <c r="Z409">
        <v>3</v>
      </c>
      <c r="AA409">
        <v>2</v>
      </c>
      <c r="AB409">
        <v>2</v>
      </c>
      <c r="AC409">
        <v>2</v>
      </c>
      <c r="AD409">
        <v>0</v>
      </c>
      <c r="AE409">
        <v>2</v>
      </c>
      <c r="AF409" s="5">
        <v>0.15</v>
      </c>
      <c r="AG409" s="5">
        <v>0.1</v>
      </c>
      <c r="AH409" s="6">
        <v>4.9999999999999989E-2</v>
      </c>
      <c r="AI409">
        <v>530.80000000000007</v>
      </c>
      <c r="AJ409">
        <v>1267</v>
      </c>
    </row>
    <row r="410" spans="1:36" x14ac:dyDescent="0.35">
      <c r="A410">
        <v>52</v>
      </c>
      <c r="B410" t="s">
        <v>32</v>
      </c>
      <c r="C410" t="s">
        <v>26</v>
      </c>
      <c r="D410">
        <v>1490</v>
      </c>
      <c r="E410" t="s">
        <v>34</v>
      </c>
      <c r="F410">
        <v>4</v>
      </c>
      <c r="G410">
        <v>2</v>
      </c>
      <c r="H410" t="s">
        <v>28</v>
      </c>
      <c r="I410">
        <v>4</v>
      </c>
      <c r="J410" t="s">
        <v>29</v>
      </c>
      <c r="K410">
        <v>30</v>
      </c>
      <c r="L410">
        <v>3</v>
      </c>
      <c r="M410">
        <v>4</v>
      </c>
      <c r="N410" t="s">
        <v>62</v>
      </c>
      <c r="O410">
        <v>4</v>
      </c>
      <c r="P410" t="s">
        <v>37</v>
      </c>
      <c r="Q410" s="4">
        <v>16555</v>
      </c>
      <c r="R410">
        <v>10310</v>
      </c>
      <c r="S410">
        <v>2</v>
      </c>
      <c r="T410" t="s">
        <v>32</v>
      </c>
      <c r="U410">
        <v>13</v>
      </c>
      <c r="V410">
        <v>3</v>
      </c>
      <c r="W410">
        <v>4</v>
      </c>
      <c r="X410">
        <v>0</v>
      </c>
      <c r="Y410">
        <v>31</v>
      </c>
      <c r="Z410">
        <v>2</v>
      </c>
      <c r="AA410">
        <v>1</v>
      </c>
      <c r="AB410">
        <v>5</v>
      </c>
      <c r="AC410">
        <v>2</v>
      </c>
      <c r="AD410">
        <v>1</v>
      </c>
      <c r="AE410">
        <v>4</v>
      </c>
      <c r="AF410" s="5">
        <v>0.11</v>
      </c>
      <c r="AG410" s="5">
        <v>0.09</v>
      </c>
      <c r="AH410" s="6">
        <v>3.0000000000000013E-2</v>
      </c>
      <c r="AI410">
        <v>3311</v>
      </c>
      <c r="AJ410">
        <v>2278</v>
      </c>
    </row>
    <row r="411" spans="1:36" x14ac:dyDescent="0.35">
      <c r="A411">
        <v>42</v>
      </c>
      <c r="B411" t="s">
        <v>32</v>
      </c>
      <c r="C411" t="s">
        <v>33</v>
      </c>
      <c r="D411">
        <v>532</v>
      </c>
      <c r="E411" t="s">
        <v>34</v>
      </c>
      <c r="F411">
        <v>29</v>
      </c>
      <c r="G411">
        <v>2</v>
      </c>
      <c r="H411" t="s">
        <v>28</v>
      </c>
      <c r="I411">
        <v>1</v>
      </c>
      <c r="J411" t="s">
        <v>29</v>
      </c>
      <c r="K411">
        <v>92</v>
      </c>
      <c r="L411">
        <v>3</v>
      </c>
      <c r="M411">
        <v>2</v>
      </c>
      <c r="N411" t="s">
        <v>36</v>
      </c>
      <c r="O411">
        <v>3</v>
      </c>
      <c r="P411" t="s">
        <v>41</v>
      </c>
      <c r="Q411" s="4">
        <v>4556</v>
      </c>
      <c r="R411">
        <v>12932</v>
      </c>
      <c r="S411">
        <v>2</v>
      </c>
      <c r="T411" t="s">
        <v>32</v>
      </c>
      <c r="U411">
        <v>11</v>
      </c>
      <c r="V411">
        <v>3</v>
      </c>
      <c r="W411">
        <v>2</v>
      </c>
      <c r="X411">
        <v>1</v>
      </c>
      <c r="Y411">
        <v>19</v>
      </c>
      <c r="Z411">
        <v>3</v>
      </c>
      <c r="AA411">
        <v>3</v>
      </c>
      <c r="AB411">
        <v>5</v>
      </c>
      <c r="AC411">
        <v>4</v>
      </c>
      <c r="AD411">
        <v>0</v>
      </c>
      <c r="AE411">
        <v>2</v>
      </c>
      <c r="AF411" s="5">
        <v>0.14000000000000001</v>
      </c>
      <c r="AG411" s="5">
        <v>0.09</v>
      </c>
      <c r="AH411" s="6">
        <v>9.999999999999995E-3</v>
      </c>
      <c r="AI411">
        <v>911.2</v>
      </c>
      <c r="AJ411">
        <v>2359</v>
      </c>
    </row>
    <row r="412" spans="1:36" x14ac:dyDescent="0.35">
      <c r="A412">
        <v>30</v>
      </c>
      <c r="B412" t="s">
        <v>32</v>
      </c>
      <c r="C412" t="s">
        <v>26</v>
      </c>
      <c r="D412">
        <v>317</v>
      </c>
      <c r="E412" t="s">
        <v>34</v>
      </c>
      <c r="F412">
        <v>2</v>
      </c>
      <c r="G412">
        <v>3</v>
      </c>
      <c r="H412" t="s">
        <v>28</v>
      </c>
      <c r="I412">
        <v>3</v>
      </c>
      <c r="J412" t="s">
        <v>29</v>
      </c>
      <c r="K412">
        <v>43</v>
      </c>
      <c r="L412">
        <v>1</v>
      </c>
      <c r="M412">
        <v>2</v>
      </c>
      <c r="N412" t="s">
        <v>42</v>
      </c>
      <c r="O412">
        <v>4</v>
      </c>
      <c r="P412" t="s">
        <v>31</v>
      </c>
      <c r="Q412" s="4">
        <v>6091</v>
      </c>
      <c r="R412">
        <v>24793</v>
      </c>
      <c r="S412">
        <v>2</v>
      </c>
      <c r="T412" t="s">
        <v>32</v>
      </c>
      <c r="U412">
        <v>20</v>
      </c>
      <c r="V412">
        <v>4</v>
      </c>
      <c r="W412">
        <v>3</v>
      </c>
      <c r="X412">
        <v>0</v>
      </c>
      <c r="Y412">
        <v>11</v>
      </c>
      <c r="Z412">
        <v>2</v>
      </c>
      <c r="AA412">
        <v>3</v>
      </c>
      <c r="AB412">
        <v>5</v>
      </c>
      <c r="AC412">
        <v>4</v>
      </c>
      <c r="AD412">
        <v>0</v>
      </c>
      <c r="AE412">
        <v>2</v>
      </c>
      <c r="AF412" s="5">
        <v>0.12</v>
      </c>
      <c r="AG412" s="5">
        <v>0.1</v>
      </c>
      <c r="AH412" s="6">
        <v>-2.0000000000000004E-2</v>
      </c>
      <c r="AI412">
        <v>1218.2</v>
      </c>
      <c r="AJ412">
        <v>2141</v>
      </c>
    </row>
    <row r="413" spans="1:36" x14ac:dyDescent="0.35">
      <c r="A413">
        <v>60</v>
      </c>
      <c r="B413" t="s">
        <v>32</v>
      </c>
      <c r="C413" t="s">
        <v>26</v>
      </c>
      <c r="D413">
        <v>422</v>
      </c>
      <c r="E413" t="s">
        <v>34</v>
      </c>
      <c r="F413">
        <v>7</v>
      </c>
      <c r="G413">
        <v>3</v>
      </c>
      <c r="H413" t="s">
        <v>28</v>
      </c>
      <c r="I413">
        <v>1</v>
      </c>
      <c r="J413" t="s">
        <v>29</v>
      </c>
      <c r="K413">
        <v>41</v>
      </c>
      <c r="L413">
        <v>3</v>
      </c>
      <c r="M413">
        <v>5</v>
      </c>
      <c r="N413" t="s">
        <v>62</v>
      </c>
      <c r="O413">
        <v>1</v>
      </c>
      <c r="P413" t="s">
        <v>37</v>
      </c>
      <c r="Q413" s="4">
        <v>19566</v>
      </c>
      <c r="R413">
        <v>3854</v>
      </c>
      <c r="S413">
        <v>5</v>
      </c>
      <c r="T413" t="s">
        <v>32</v>
      </c>
      <c r="U413">
        <v>11</v>
      </c>
      <c r="V413">
        <v>3</v>
      </c>
      <c r="W413">
        <v>4</v>
      </c>
      <c r="X413">
        <v>0</v>
      </c>
      <c r="Y413">
        <v>33</v>
      </c>
      <c r="Z413">
        <v>5</v>
      </c>
      <c r="AA413">
        <v>1</v>
      </c>
      <c r="AB413">
        <v>29</v>
      </c>
      <c r="AC413">
        <v>8</v>
      </c>
      <c r="AD413">
        <v>11</v>
      </c>
      <c r="AE413">
        <v>10</v>
      </c>
      <c r="AF413" s="5">
        <v>0.09</v>
      </c>
      <c r="AG413" s="5">
        <v>0.09</v>
      </c>
      <c r="AH413" s="6">
        <v>2.0000000000000004E-2</v>
      </c>
      <c r="AI413">
        <v>3913.2000000000003</v>
      </c>
      <c r="AJ413">
        <v>3535</v>
      </c>
    </row>
    <row r="414" spans="1:36" x14ac:dyDescent="0.35">
      <c r="A414">
        <v>46</v>
      </c>
      <c r="B414" t="s">
        <v>32</v>
      </c>
      <c r="C414" t="s">
        <v>26</v>
      </c>
      <c r="D414">
        <v>1485</v>
      </c>
      <c r="E414" t="s">
        <v>34</v>
      </c>
      <c r="F414">
        <v>18</v>
      </c>
      <c r="G414">
        <v>3</v>
      </c>
      <c r="H414" t="s">
        <v>40</v>
      </c>
      <c r="I414">
        <v>3</v>
      </c>
      <c r="J414" t="s">
        <v>29</v>
      </c>
      <c r="K414">
        <v>87</v>
      </c>
      <c r="L414">
        <v>3</v>
      </c>
      <c r="M414">
        <v>2</v>
      </c>
      <c r="N414" t="s">
        <v>42</v>
      </c>
      <c r="O414">
        <v>3</v>
      </c>
      <c r="P414" t="s">
        <v>41</v>
      </c>
      <c r="Q414" s="4">
        <v>4810</v>
      </c>
      <c r="R414">
        <v>26314</v>
      </c>
      <c r="S414">
        <v>2</v>
      </c>
      <c r="T414" t="s">
        <v>32</v>
      </c>
      <c r="U414">
        <v>14</v>
      </c>
      <c r="V414">
        <v>3</v>
      </c>
      <c r="W414">
        <v>3</v>
      </c>
      <c r="X414">
        <v>1</v>
      </c>
      <c r="Y414">
        <v>19</v>
      </c>
      <c r="Z414">
        <v>5</v>
      </c>
      <c r="AA414">
        <v>2</v>
      </c>
      <c r="AB414">
        <v>10</v>
      </c>
      <c r="AC414">
        <v>7</v>
      </c>
      <c r="AD414">
        <v>0</v>
      </c>
      <c r="AE414">
        <v>8</v>
      </c>
      <c r="AF414" s="5">
        <v>0.1</v>
      </c>
      <c r="AG414" s="5">
        <v>0.09</v>
      </c>
      <c r="AH414" s="6">
        <v>-2.0000000000000004E-2</v>
      </c>
      <c r="AI414">
        <v>962</v>
      </c>
      <c r="AJ414">
        <v>4076</v>
      </c>
    </row>
    <row r="415" spans="1:36" x14ac:dyDescent="0.35">
      <c r="A415">
        <v>42</v>
      </c>
      <c r="B415" t="s">
        <v>32</v>
      </c>
      <c r="C415" t="s">
        <v>33</v>
      </c>
      <c r="D415">
        <v>1368</v>
      </c>
      <c r="E415" t="s">
        <v>34</v>
      </c>
      <c r="F415">
        <v>28</v>
      </c>
      <c r="G415">
        <v>4</v>
      </c>
      <c r="H415" t="s">
        <v>49</v>
      </c>
      <c r="I415">
        <v>4</v>
      </c>
      <c r="J415" t="s">
        <v>29</v>
      </c>
      <c r="K415">
        <v>88</v>
      </c>
      <c r="L415">
        <v>2</v>
      </c>
      <c r="M415">
        <v>2</v>
      </c>
      <c r="N415" t="s">
        <v>43</v>
      </c>
      <c r="O415">
        <v>4</v>
      </c>
      <c r="P415" t="s">
        <v>37</v>
      </c>
      <c r="Q415" s="4">
        <v>4523</v>
      </c>
      <c r="R415">
        <v>4386</v>
      </c>
      <c r="S415">
        <v>0</v>
      </c>
      <c r="T415" t="s">
        <v>32</v>
      </c>
      <c r="U415">
        <v>11</v>
      </c>
      <c r="V415">
        <v>3</v>
      </c>
      <c r="W415">
        <v>4</v>
      </c>
      <c r="X415">
        <v>3</v>
      </c>
      <c r="Y415">
        <v>7</v>
      </c>
      <c r="Z415">
        <v>4</v>
      </c>
      <c r="AA415">
        <v>4</v>
      </c>
      <c r="AB415">
        <v>6</v>
      </c>
      <c r="AC415">
        <v>5</v>
      </c>
      <c r="AD415">
        <v>0</v>
      </c>
      <c r="AE415">
        <v>4</v>
      </c>
      <c r="AF415" s="5">
        <v>0.1</v>
      </c>
      <c r="AG415" s="5">
        <v>0.1</v>
      </c>
      <c r="AH415" s="6">
        <v>0.03</v>
      </c>
      <c r="AI415">
        <v>904.6</v>
      </c>
      <c r="AJ415">
        <v>1392</v>
      </c>
    </row>
    <row r="416" spans="1:36" x14ac:dyDescent="0.35">
      <c r="A416">
        <v>24</v>
      </c>
      <c r="B416" t="s">
        <v>25</v>
      </c>
      <c r="C416" t="s">
        <v>26</v>
      </c>
      <c r="D416">
        <v>1448</v>
      </c>
      <c r="E416" t="s">
        <v>27</v>
      </c>
      <c r="F416">
        <v>1</v>
      </c>
      <c r="G416">
        <v>1</v>
      </c>
      <c r="H416" t="s">
        <v>49</v>
      </c>
      <c r="I416">
        <v>1</v>
      </c>
      <c r="J416" t="s">
        <v>29</v>
      </c>
      <c r="K416">
        <v>62</v>
      </c>
      <c r="L416">
        <v>3</v>
      </c>
      <c r="M416">
        <v>1</v>
      </c>
      <c r="N416" t="s">
        <v>46</v>
      </c>
      <c r="O416">
        <v>2</v>
      </c>
      <c r="P416" t="s">
        <v>31</v>
      </c>
      <c r="Q416" s="4">
        <v>3202</v>
      </c>
      <c r="R416">
        <v>21972</v>
      </c>
      <c r="S416">
        <v>1</v>
      </c>
      <c r="T416" t="s">
        <v>25</v>
      </c>
      <c r="U416">
        <v>16</v>
      </c>
      <c r="V416">
        <v>3</v>
      </c>
      <c r="W416">
        <v>2</v>
      </c>
      <c r="X416">
        <v>0</v>
      </c>
      <c r="Y416">
        <v>6</v>
      </c>
      <c r="Z416">
        <v>4</v>
      </c>
      <c r="AA416">
        <v>3</v>
      </c>
      <c r="AB416">
        <v>5</v>
      </c>
      <c r="AC416">
        <v>3</v>
      </c>
      <c r="AD416">
        <v>1</v>
      </c>
      <c r="AE416">
        <v>4</v>
      </c>
      <c r="AF416" s="5">
        <v>0.15</v>
      </c>
      <c r="AG416" s="5">
        <v>0.11</v>
      </c>
      <c r="AH416" s="6">
        <v>-0.03</v>
      </c>
      <c r="AI416">
        <v>640.40000000000009</v>
      </c>
      <c r="AJ416">
        <v>3414</v>
      </c>
    </row>
    <row r="417" spans="1:36" x14ac:dyDescent="0.35">
      <c r="A417">
        <v>34</v>
      </c>
      <c r="B417" t="s">
        <v>25</v>
      </c>
      <c r="C417" t="s">
        <v>33</v>
      </c>
      <c r="D417">
        <v>296</v>
      </c>
      <c r="E417" t="s">
        <v>27</v>
      </c>
      <c r="F417">
        <v>6</v>
      </c>
      <c r="G417">
        <v>2</v>
      </c>
      <c r="H417" t="s">
        <v>48</v>
      </c>
      <c r="I417">
        <v>4</v>
      </c>
      <c r="J417" t="s">
        <v>29</v>
      </c>
      <c r="K417">
        <v>33</v>
      </c>
      <c r="L417">
        <v>1</v>
      </c>
      <c r="M417">
        <v>1</v>
      </c>
      <c r="N417" t="s">
        <v>46</v>
      </c>
      <c r="O417">
        <v>3</v>
      </c>
      <c r="P417" t="s">
        <v>41</v>
      </c>
      <c r="Q417" s="4">
        <v>2351</v>
      </c>
      <c r="R417">
        <v>12253</v>
      </c>
      <c r="S417">
        <v>0</v>
      </c>
      <c r="T417" t="s">
        <v>32</v>
      </c>
      <c r="U417">
        <v>16</v>
      </c>
      <c r="V417">
        <v>3</v>
      </c>
      <c r="W417">
        <v>4</v>
      </c>
      <c r="X417">
        <v>1</v>
      </c>
      <c r="Y417">
        <v>3</v>
      </c>
      <c r="Z417">
        <v>3</v>
      </c>
      <c r="AA417">
        <v>2</v>
      </c>
      <c r="AB417">
        <v>2</v>
      </c>
      <c r="AC417">
        <v>2</v>
      </c>
      <c r="AD417">
        <v>1</v>
      </c>
      <c r="AE417">
        <v>0</v>
      </c>
      <c r="AF417" s="5">
        <v>0.1</v>
      </c>
      <c r="AG417" s="5">
        <v>0.11</v>
      </c>
      <c r="AH417" s="6">
        <v>1.999999999999999E-2</v>
      </c>
      <c r="AI417">
        <v>470.20000000000005</v>
      </c>
      <c r="AJ417">
        <v>4957</v>
      </c>
    </row>
    <row r="418" spans="1:36" x14ac:dyDescent="0.35">
      <c r="A418">
        <v>38</v>
      </c>
      <c r="B418" t="s">
        <v>32</v>
      </c>
      <c r="C418" t="s">
        <v>33</v>
      </c>
      <c r="D418">
        <v>1490</v>
      </c>
      <c r="E418" t="s">
        <v>34</v>
      </c>
      <c r="F418">
        <v>2</v>
      </c>
      <c r="G418">
        <v>2</v>
      </c>
      <c r="H418" t="s">
        <v>28</v>
      </c>
      <c r="I418">
        <v>4</v>
      </c>
      <c r="J418" t="s">
        <v>35</v>
      </c>
      <c r="K418">
        <v>42</v>
      </c>
      <c r="L418">
        <v>3</v>
      </c>
      <c r="M418">
        <v>1</v>
      </c>
      <c r="N418" t="s">
        <v>39</v>
      </c>
      <c r="O418">
        <v>4</v>
      </c>
      <c r="P418" t="s">
        <v>37</v>
      </c>
      <c r="Q418" s="4">
        <v>1702</v>
      </c>
      <c r="R418">
        <v>12106</v>
      </c>
      <c r="S418">
        <v>1</v>
      </c>
      <c r="T418" t="s">
        <v>25</v>
      </c>
      <c r="U418">
        <v>23</v>
      </c>
      <c r="V418">
        <v>4</v>
      </c>
      <c r="W418">
        <v>3</v>
      </c>
      <c r="X418">
        <v>1</v>
      </c>
      <c r="Y418">
        <v>1</v>
      </c>
      <c r="Z418">
        <v>3</v>
      </c>
      <c r="AA418">
        <v>3</v>
      </c>
      <c r="AB418">
        <v>1</v>
      </c>
      <c r="AC418">
        <v>0</v>
      </c>
      <c r="AD418">
        <v>0</v>
      </c>
      <c r="AE418">
        <v>0</v>
      </c>
      <c r="AF418" s="5">
        <v>0.1</v>
      </c>
      <c r="AG418" s="5">
        <v>0.1</v>
      </c>
      <c r="AH418" s="6">
        <v>6.9999999999999993E-2</v>
      </c>
      <c r="AI418">
        <v>340.40000000000003</v>
      </c>
      <c r="AJ418">
        <v>2286</v>
      </c>
    </row>
    <row r="419" spans="1:36" x14ac:dyDescent="0.35">
      <c r="A419">
        <v>40</v>
      </c>
      <c r="B419" t="s">
        <v>32</v>
      </c>
      <c r="C419" t="s">
        <v>26</v>
      </c>
      <c r="D419">
        <v>1398</v>
      </c>
      <c r="E419" t="s">
        <v>27</v>
      </c>
      <c r="F419">
        <v>2</v>
      </c>
      <c r="G419">
        <v>4</v>
      </c>
      <c r="H419" t="s">
        <v>28</v>
      </c>
      <c r="I419">
        <v>3</v>
      </c>
      <c r="J419" t="s">
        <v>29</v>
      </c>
      <c r="K419">
        <v>79</v>
      </c>
      <c r="L419">
        <v>3</v>
      </c>
      <c r="M419">
        <v>5</v>
      </c>
      <c r="N419" t="s">
        <v>62</v>
      </c>
      <c r="O419">
        <v>3</v>
      </c>
      <c r="P419" t="s">
        <v>37</v>
      </c>
      <c r="Q419" s="4">
        <v>18041</v>
      </c>
      <c r="R419">
        <v>13022</v>
      </c>
      <c r="S419">
        <v>0</v>
      </c>
      <c r="T419" t="s">
        <v>32</v>
      </c>
      <c r="U419">
        <v>14</v>
      </c>
      <c r="V419">
        <v>3</v>
      </c>
      <c r="W419">
        <v>4</v>
      </c>
      <c r="X419">
        <v>0</v>
      </c>
      <c r="Y419">
        <v>21</v>
      </c>
      <c r="Z419">
        <v>2</v>
      </c>
      <c r="AA419">
        <v>3</v>
      </c>
      <c r="AB419">
        <v>20</v>
      </c>
      <c r="AC419">
        <v>15</v>
      </c>
      <c r="AD419">
        <v>1</v>
      </c>
      <c r="AE419">
        <v>12</v>
      </c>
      <c r="AF419" s="5">
        <v>0.12</v>
      </c>
      <c r="AG419" s="5">
        <v>0.11</v>
      </c>
      <c r="AH419" s="6">
        <v>0.03</v>
      </c>
      <c r="AI419">
        <v>3608.2000000000003</v>
      </c>
      <c r="AJ419">
        <v>3077</v>
      </c>
    </row>
    <row r="420" spans="1:36" x14ac:dyDescent="0.35">
      <c r="A420">
        <v>26</v>
      </c>
      <c r="B420" t="s">
        <v>32</v>
      </c>
      <c r="C420" t="s">
        <v>26</v>
      </c>
      <c r="D420">
        <v>1349</v>
      </c>
      <c r="E420" t="s">
        <v>34</v>
      </c>
      <c r="F420">
        <v>23</v>
      </c>
      <c r="G420">
        <v>3</v>
      </c>
      <c r="H420" t="s">
        <v>28</v>
      </c>
      <c r="I420">
        <v>1</v>
      </c>
      <c r="J420" t="s">
        <v>29</v>
      </c>
      <c r="K420">
        <v>90</v>
      </c>
      <c r="L420">
        <v>3</v>
      </c>
      <c r="M420">
        <v>1</v>
      </c>
      <c r="N420" t="s">
        <v>36</v>
      </c>
      <c r="O420">
        <v>4</v>
      </c>
      <c r="P420" t="s">
        <v>41</v>
      </c>
      <c r="Q420" s="4">
        <v>2886</v>
      </c>
      <c r="R420">
        <v>3032</v>
      </c>
      <c r="S420">
        <v>1</v>
      </c>
      <c r="T420" t="s">
        <v>32</v>
      </c>
      <c r="U420">
        <v>22</v>
      </c>
      <c r="V420">
        <v>4</v>
      </c>
      <c r="W420">
        <v>2</v>
      </c>
      <c r="X420">
        <v>2</v>
      </c>
      <c r="Y420">
        <v>3</v>
      </c>
      <c r="Z420">
        <v>3</v>
      </c>
      <c r="AA420">
        <v>1</v>
      </c>
      <c r="AB420">
        <v>3</v>
      </c>
      <c r="AC420">
        <v>2</v>
      </c>
      <c r="AD420">
        <v>0</v>
      </c>
      <c r="AE420">
        <v>2</v>
      </c>
      <c r="AF420" s="5">
        <v>0.08</v>
      </c>
      <c r="AG420" s="5">
        <v>0.08</v>
      </c>
      <c r="AH420" s="6">
        <v>-2.0000000000000004E-2</v>
      </c>
      <c r="AI420">
        <v>577.20000000000005</v>
      </c>
      <c r="AJ420">
        <v>1350</v>
      </c>
    </row>
    <row r="421" spans="1:36" x14ac:dyDescent="0.35">
      <c r="A421">
        <v>30</v>
      </c>
      <c r="B421" t="s">
        <v>32</v>
      </c>
      <c r="C421" t="s">
        <v>44</v>
      </c>
      <c r="D421">
        <v>1400</v>
      </c>
      <c r="E421" t="s">
        <v>34</v>
      </c>
      <c r="F421">
        <v>3</v>
      </c>
      <c r="G421">
        <v>3</v>
      </c>
      <c r="H421" t="s">
        <v>28</v>
      </c>
      <c r="I421">
        <v>3</v>
      </c>
      <c r="J421" t="s">
        <v>35</v>
      </c>
      <c r="K421">
        <v>53</v>
      </c>
      <c r="L421">
        <v>3</v>
      </c>
      <c r="M421">
        <v>1</v>
      </c>
      <c r="N421" t="s">
        <v>39</v>
      </c>
      <c r="O421">
        <v>4</v>
      </c>
      <c r="P421" t="s">
        <v>37</v>
      </c>
      <c r="Q421" s="4">
        <v>2097</v>
      </c>
      <c r="R421">
        <v>16734</v>
      </c>
      <c r="S421">
        <v>4</v>
      </c>
      <c r="T421" t="s">
        <v>32</v>
      </c>
      <c r="U421">
        <v>15</v>
      </c>
      <c r="V421">
        <v>3</v>
      </c>
      <c r="W421">
        <v>3</v>
      </c>
      <c r="X421">
        <v>1</v>
      </c>
      <c r="Y421">
        <v>9</v>
      </c>
      <c r="Z421">
        <v>3</v>
      </c>
      <c r="AA421">
        <v>1</v>
      </c>
      <c r="AB421">
        <v>5</v>
      </c>
      <c r="AC421">
        <v>3</v>
      </c>
      <c r="AD421">
        <v>1</v>
      </c>
      <c r="AE421">
        <v>4</v>
      </c>
      <c r="AF421" s="5">
        <v>0.14000000000000001</v>
      </c>
      <c r="AG421" s="5">
        <v>0.1</v>
      </c>
      <c r="AH421" s="6">
        <v>1.0000000000000009E-2</v>
      </c>
      <c r="AI421">
        <v>419.40000000000003</v>
      </c>
      <c r="AJ421">
        <v>2628</v>
      </c>
    </row>
    <row r="422" spans="1:36" x14ac:dyDescent="0.35">
      <c r="A422">
        <v>29</v>
      </c>
      <c r="B422" t="s">
        <v>32</v>
      </c>
      <c r="C422" t="s">
        <v>26</v>
      </c>
      <c r="D422">
        <v>986</v>
      </c>
      <c r="E422" t="s">
        <v>34</v>
      </c>
      <c r="F422">
        <v>3</v>
      </c>
      <c r="G422">
        <v>4</v>
      </c>
      <c r="H422" t="s">
        <v>40</v>
      </c>
      <c r="I422">
        <v>2</v>
      </c>
      <c r="J422" t="s">
        <v>35</v>
      </c>
      <c r="K422">
        <v>93</v>
      </c>
      <c r="L422">
        <v>2</v>
      </c>
      <c r="M422">
        <v>3</v>
      </c>
      <c r="N422" t="s">
        <v>63</v>
      </c>
      <c r="O422">
        <v>3</v>
      </c>
      <c r="P422" t="s">
        <v>37</v>
      </c>
      <c r="Q422" s="4">
        <v>11935</v>
      </c>
      <c r="R422">
        <v>21526</v>
      </c>
      <c r="S422">
        <v>1</v>
      </c>
      <c r="T422" t="s">
        <v>32</v>
      </c>
      <c r="U422">
        <v>18</v>
      </c>
      <c r="V422">
        <v>3</v>
      </c>
      <c r="W422">
        <v>3</v>
      </c>
      <c r="X422">
        <v>0</v>
      </c>
      <c r="Y422">
        <v>10</v>
      </c>
      <c r="Z422">
        <v>2</v>
      </c>
      <c r="AA422">
        <v>3</v>
      </c>
      <c r="AB422">
        <v>10</v>
      </c>
      <c r="AC422">
        <v>2</v>
      </c>
      <c r="AD422">
        <v>0</v>
      </c>
      <c r="AE422">
        <v>7</v>
      </c>
      <c r="AF422" s="5">
        <v>0.09</v>
      </c>
      <c r="AG422" s="5">
        <v>0.1</v>
      </c>
      <c r="AH422" s="6">
        <v>2.0000000000000004E-2</v>
      </c>
      <c r="AI422">
        <v>2387</v>
      </c>
      <c r="AJ422">
        <v>2822</v>
      </c>
    </row>
    <row r="423" spans="1:36" x14ac:dyDescent="0.35">
      <c r="A423">
        <v>29</v>
      </c>
      <c r="B423" t="s">
        <v>25</v>
      </c>
      <c r="C423" t="s">
        <v>26</v>
      </c>
      <c r="D423">
        <v>408</v>
      </c>
      <c r="E423" t="s">
        <v>34</v>
      </c>
      <c r="F423">
        <v>25</v>
      </c>
      <c r="G423">
        <v>5</v>
      </c>
      <c r="H423" t="s">
        <v>49</v>
      </c>
      <c r="I423">
        <v>3</v>
      </c>
      <c r="J423" t="s">
        <v>29</v>
      </c>
      <c r="K423">
        <v>71</v>
      </c>
      <c r="L423">
        <v>2</v>
      </c>
      <c r="M423">
        <v>1</v>
      </c>
      <c r="N423" t="s">
        <v>36</v>
      </c>
      <c r="O423">
        <v>2</v>
      </c>
      <c r="P423" t="s">
        <v>37</v>
      </c>
      <c r="Q423" s="4">
        <v>2546</v>
      </c>
      <c r="R423">
        <v>18300</v>
      </c>
      <c r="S423">
        <v>5</v>
      </c>
      <c r="T423" t="s">
        <v>32</v>
      </c>
      <c r="U423">
        <v>16</v>
      </c>
      <c r="V423">
        <v>3</v>
      </c>
      <c r="W423">
        <v>2</v>
      </c>
      <c r="X423">
        <v>0</v>
      </c>
      <c r="Y423">
        <v>6</v>
      </c>
      <c r="Z423">
        <v>2</v>
      </c>
      <c r="AA423">
        <v>4</v>
      </c>
      <c r="AB423">
        <v>2</v>
      </c>
      <c r="AC423">
        <v>2</v>
      </c>
      <c r="AD423">
        <v>1</v>
      </c>
      <c r="AE423">
        <v>1</v>
      </c>
      <c r="AF423" s="5">
        <v>0.12</v>
      </c>
      <c r="AG423" s="5">
        <v>0.09</v>
      </c>
      <c r="AH423" s="6">
        <v>0.03</v>
      </c>
      <c r="AI423">
        <v>509.20000000000005</v>
      </c>
      <c r="AJ423">
        <v>4026</v>
      </c>
    </row>
    <row r="424" spans="1:36" x14ac:dyDescent="0.35">
      <c r="A424">
        <v>19</v>
      </c>
      <c r="B424" t="s">
        <v>25</v>
      </c>
      <c r="C424" t="s">
        <v>26</v>
      </c>
      <c r="D424">
        <v>489</v>
      </c>
      <c r="E424" t="s">
        <v>50</v>
      </c>
      <c r="F424">
        <v>2</v>
      </c>
      <c r="G424">
        <v>2</v>
      </c>
      <c r="H424" t="s">
        <v>49</v>
      </c>
      <c r="I424">
        <v>1</v>
      </c>
      <c r="J424" t="s">
        <v>35</v>
      </c>
      <c r="K424">
        <v>52</v>
      </c>
      <c r="L424">
        <v>2</v>
      </c>
      <c r="M424">
        <v>1</v>
      </c>
      <c r="N424" t="s">
        <v>50</v>
      </c>
      <c r="O424">
        <v>4</v>
      </c>
      <c r="P424" t="s">
        <v>31</v>
      </c>
      <c r="Q424" s="4">
        <v>2564</v>
      </c>
      <c r="R424">
        <v>18437</v>
      </c>
      <c r="S424">
        <v>1</v>
      </c>
      <c r="T424" t="s">
        <v>32</v>
      </c>
      <c r="U424">
        <v>12</v>
      </c>
      <c r="V424">
        <v>3</v>
      </c>
      <c r="W424">
        <v>3</v>
      </c>
      <c r="X424">
        <v>0</v>
      </c>
      <c r="Y424">
        <v>1</v>
      </c>
      <c r="Z424">
        <v>3</v>
      </c>
      <c r="AA424">
        <v>4</v>
      </c>
      <c r="AB424">
        <v>1</v>
      </c>
      <c r="AC424">
        <v>0</v>
      </c>
      <c r="AD424">
        <v>0</v>
      </c>
      <c r="AE424">
        <v>0</v>
      </c>
      <c r="AF424" s="5">
        <v>0.15</v>
      </c>
      <c r="AG424" s="5">
        <v>0.11</v>
      </c>
      <c r="AH424" s="6">
        <v>-2.0000000000000004E-2</v>
      </c>
      <c r="AI424">
        <v>512.80000000000007</v>
      </c>
      <c r="AJ424">
        <v>1328</v>
      </c>
    </row>
    <row r="425" spans="1:36" x14ac:dyDescent="0.35">
      <c r="A425">
        <v>30</v>
      </c>
      <c r="B425" t="s">
        <v>32</v>
      </c>
      <c r="C425" t="s">
        <v>44</v>
      </c>
      <c r="D425">
        <v>1398</v>
      </c>
      <c r="E425" t="s">
        <v>27</v>
      </c>
      <c r="F425">
        <v>22</v>
      </c>
      <c r="G425">
        <v>4</v>
      </c>
      <c r="H425" t="s">
        <v>38</v>
      </c>
      <c r="I425">
        <v>3</v>
      </c>
      <c r="J425" t="s">
        <v>29</v>
      </c>
      <c r="K425">
        <v>69</v>
      </c>
      <c r="L425">
        <v>3</v>
      </c>
      <c r="M425">
        <v>3</v>
      </c>
      <c r="N425" t="s">
        <v>27</v>
      </c>
      <c r="O425">
        <v>1</v>
      </c>
      <c r="P425" t="s">
        <v>37</v>
      </c>
      <c r="Q425" s="4">
        <v>8412</v>
      </c>
      <c r="R425">
        <v>2890</v>
      </c>
      <c r="S425">
        <v>0</v>
      </c>
      <c r="T425" t="s">
        <v>32</v>
      </c>
      <c r="U425">
        <v>11</v>
      </c>
      <c r="V425">
        <v>3</v>
      </c>
      <c r="W425">
        <v>3</v>
      </c>
      <c r="X425">
        <v>0</v>
      </c>
      <c r="Y425">
        <v>10</v>
      </c>
      <c r="Z425">
        <v>3</v>
      </c>
      <c r="AA425">
        <v>3</v>
      </c>
      <c r="AB425">
        <v>9</v>
      </c>
      <c r="AC425">
        <v>8</v>
      </c>
      <c r="AD425">
        <v>7</v>
      </c>
      <c r="AE425">
        <v>8</v>
      </c>
      <c r="AF425" s="5">
        <v>0.13</v>
      </c>
      <c r="AG425" s="5">
        <v>7.0000000000000007E-2</v>
      </c>
      <c r="AH425" s="6">
        <v>1.0000000000000009E-2</v>
      </c>
      <c r="AI425">
        <v>1682.4</v>
      </c>
      <c r="AJ425">
        <v>1870</v>
      </c>
    </row>
    <row r="426" spans="1:36" x14ac:dyDescent="0.35">
      <c r="A426">
        <v>57</v>
      </c>
      <c r="B426" t="s">
        <v>32</v>
      </c>
      <c r="C426" t="s">
        <v>26</v>
      </c>
      <c r="D426">
        <v>210</v>
      </c>
      <c r="E426" t="s">
        <v>27</v>
      </c>
      <c r="F426">
        <v>29</v>
      </c>
      <c r="G426">
        <v>3</v>
      </c>
      <c r="H426" t="s">
        <v>48</v>
      </c>
      <c r="I426">
        <v>1</v>
      </c>
      <c r="J426" t="s">
        <v>35</v>
      </c>
      <c r="K426">
        <v>56</v>
      </c>
      <c r="L426">
        <v>2</v>
      </c>
      <c r="M426">
        <v>4</v>
      </c>
      <c r="N426" t="s">
        <v>62</v>
      </c>
      <c r="O426">
        <v>4</v>
      </c>
      <c r="P426" t="s">
        <v>41</v>
      </c>
      <c r="Q426" s="4">
        <v>14118</v>
      </c>
      <c r="R426">
        <v>22102</v>
      </c>
      <c r="S426">
        <v>3</v>
      </c>
      <c r="T426" t="s">
        <v>32</v>
      </c>
      <c r="U426">
        <v>12</v>
      </c>
      <c r="V426">
        <v>3</v>
      </c>
      <c r="W426">
        <v>3</v>
      </c>
      <c r="X426">
        <v>1</v>
      </c>
      <c r="Y426">
        <v>32</v>
      </c>
      <c r="Z426">
        <v>3</v>
      </c>
      <c r="AA426">
        <v>2</v>
      </c>
      <c r="AB426">
        <v>1</v>
      </c>
      <c r="AC426">
        <v>0</v>
      </c>
      <c r="AD426">
        <v>0</v>
      </c>
      <c r="AE426">
        <v>0</v>
      </c>
      <c r="AF426" s="5">
        <v>0.1</v>
      </c>
      <c r="AG426" s="5">
        <v>0.09</v>
      </c>
      <c r="AH426" s="6">
        <v>0.03</v>
      </c>
      <c r="AI426">
        <v>2823.6000000000004</v>
      </c>
      <c r="AJ426">
        <v>2786</v>
      </c>
    </row>
    <row r="427" spans="1:36" x14ac:dyDescent="0.35">
      <c r="A427">
        <v>50</v>
      </c>
      <c r="B427" t="s">
        <v>32</v>
      </c>
      <c r="C427" t="s">
        <v>26</v>
      </c>
      <c r="D427">
        <v>1099</v>
      </c>
      <c r="E427" t="s">
        <v>34</v>
      </c>
      <c r="F427">
        <v>29</v>
      </c>
      <c r="G427">
        <v>4</v>
      </c>
      <c r="H427" t="s">
        <v>28</v>
      </c>
      <c r="I427">
        <v>2</v>
      </c>
      <c r="J427" t="s">
        <v>35</v>
      </c>
      <c r="K427">
        <v>88</v>
      </c>
      <c r="L427">
        <v>2</v>
      </c>
      <c r="M427">
        <v>4</v>
      </c>
      <c r="N427" t="s">
        <v>62</v>
      </c>
      <c r="O427">
        <v>3</v>
      </c>
      <c r="P427" t="s">
        <v>37</v>
      </c>
      <c r="Q427" s="4">
        <v>17046</v>
      </c>
      <c r="R427">
        <v>9314</v>
      </c>
      <c r="S427">
        <v>0</v>
      </c>
      <c r="T427" t="s">
        <v>32</v>
      </c>
      <c r="U427">
        <v>15</v>
      </c>
      <c r="V427">
        <v>3</v>
      </c>
      <c r="W427">
        <v>2</v>
      </c>
      <c r="X427">
        <v>1</v>
      </c>
      <c r="Y427">
        <v>28</v>
      </c>
      <c r="Z427">
        <v>2</v>
      </c>
      <c r="AA427">
        <v>3</v>
      </c>
      <c r="AB427">
        <v>27</v>
      </c>
      <c r="AC427">
        <v>10</v>
      </c>
      <c r="AD427">
        <v>15</v>
      </c>
      <c r="AE427">
        <v>7</v>
      </c>
      <c r="AF427" s="5">
        <v>0.11</v>
      </c>
      <c r="AG427" s="5">
        <v>0.09</v>
      </c>
      <c r="AH427" s="6">
        <v>-2.0000000000000004E-2</v>
      </c>
      <c r="AI427">
        <v>3409.2000000000003</v>
      </c>
      <c r="AJ427">
        <v>3587</v>
      </c>
    </row>
    <row r="428" spans="1:36" x14ac:dyDescent="0.35">
      <c r="A428">
        <v>30</v>
      </c>
      <c r="B428" t="s">
        <v>32</v>
      </c>
      <c r="C428" t="s">
        <v>44</v>
      </c>
      <c r="D428">
        <v>1116</v>
      </c>
      <c r="E428" t="s">
        <v>34</v>
      </c>
      <c r="F428">
        <v>2</v>
      </c>
      <c r="G428">
        <v>3</v>
      </c>
      <c r="H428" t="s">
        <v>40</v>
      </c>
      <c r="I428">
        <v>3</v>
      </c>
      <c r="J428" t="s">
        <v>29</v>
      </c>
      <c r="K428">
        <v>49</v>
      </c>
      <c r="L428">
        <v>3</v>
      </c>
      <c r="M428">
        <v>1</v>
      </c>
      <c r="N428" t="s">
        <v>39</v>
      </c>
      <c r="O428">
        <v>4</v>
      </c>
      <c r="P428" t="s">
        <v>31</v>
      </c>
      <c r="Q428" s="4">
        <v>2564</v>
      </c>
      <c r="R428">
        <v>7181</v>
      </c>
      <c r="S428">
        <v>0</v>
      </c>
      <c r="T428" t="s">
        <v>32</v>
      </c>
      <c r="U428">
        <v>14</v>
      </c>
      <c r="V428">
        <v>3</v>
      </c>
      <c r="W428">
        <v>3</v>
      </c>
      <c r="X428">
        <v>0</v>
      </c>
      <c r="Y428">
        <v>12</v>
      </c>
      <c r="Z428">
        <v>2</v>
      </c>
      <c r="AA428">
        <v>2</v>
      </c>
      <c r="AB428">
        <v>11</v>
      </c>
      <c r="AC428">
        <v>7</v>
      </c>
      <c r="AD428">
        <v>6</v>
      </c>
      <c r="AE428">
        <v>7</v>
      </c>
      <c r="AF428" s="5">
        <v>0.13</v>
      </c>
      <c r="AG428" s="5">
        <v>0.08</v>
      </c>
      <c r="AH428" s="6">
        <v>0.05</v>
      </c>
      <c r="AI428">
        <v>512.80000000000007</v>
      </c>
      <c r="AJ428">
        <v>2139</v>
      </c>
    </row>
    <row r="429" spans="1:36" x14ac:dyDescent="0.35">
      <c r="A429">
        <v>60</v>
      </c>
      <c r="B429" t="s">
        <v>32</v>
      </c>
      <c r="C429" t="s">
        <v>33</v>
      </c>
      <c r="D429">
        <v>1499</v>
      </c>
      <c r="E429" t="s">
        <v>27</v>
      </c>
      <c r="F429">
        <v>28</v>
      </c>
      <c r="G429">
        <v>3</v>
      </c>
      <c r="H429" t="s">
        <v>48</v>
      </c>
      <c r="I429">
        <v>3</v>
      </c>
      <c r="J429" t="s">
        <v>29</v>
      </c>
      <c r="K429">
        <v>80</v>
      </c>
      <c r="L429">
        <v>2</v>
      </c>
      <c r="M429">
        <v>3</v>
      </c>
      <c r="N429" t="s">
        <v>27</v>
      </c>
      <c r="O429">
        <v>1</v>
      </c>
      <c r="P429" t="s">
        <v>37</v>
      </c>
      <c r="Q429" s="4">
        <v>10266</v>
      </c>
      <c r="R429">
        <v>2845</v>
      </c>
      <c r="S429">
        <v>4</v>
      </c>
      <c r="T429" t="s">
        <v>32</v>
      </c>
      <c r="U429">
        <v>19</v>
      </c>
      <c r="V429">
        <v>3</v>
      </c>
      <c r="W429">
        <v>4</v>
      </c>
      <c r="X429">
        <v>0</v>
      </c>
      <c r="Y429">
        <v>22</v>
      </c>
      <c r="Z429">
        <v>5</v>
      </c>
      <c r="AA429">
        <v>4</v>
      </c>
      <c r="AB429">
        <v>18</v>
      </c>
      <c r="AC429">
        <v>13</v>
      </c>
      <c r="AD429">
        <v>13</v>
      </c>
      <c r="AE429">
        <v>11</v>
      </c>
      <c r="AF429" s="5">
        <v>0.08</v>
      </c>
      <c r="AG429" s="5">
        <v>0.11</v>
      </c>
      <c r="AH429" s="6">
        <v>2.0000000000000004E-2</v>
      </c>
      <c r="AI429">
        <v>2053.2000000000003</v>
      </c>
      <c r="AJ429">
        <v>1743</v>
      </c>
    </row>
    <row r="430" spans="1:36" x14ac:dyDescent="0.35">
      <c r="A430">
        <v>47</v>
      </c>
      <c r="B430" t="s">
        <v>32</v>
      </c>
      <c r="C430" t="s">
        <v>26</v>
      </c>
      <c r="D430">
        <v>983</v>
      </c>
      <c r="E430" t="s">
        <v>34</v>
      </c>
      <c r="F430">
        <v>2</v>
      </c>
      <c r="G430">
        <v>2</v>
      </c>
      <c r="H430" t="s">
        <v>40</v>
      </c>
      <c r="I430">
        <v>1</v>
      </c>
      <c r="J430" t="s">
        <v>29</v>
      </c>
      <c r="K430">
        <v>65</v>
      </c>
      <c r="L430">
        <v>3</v>
      </c>
      <c r="M430">
        <v>2</v>
      </c>
      <c r="N430" t="s">
        <v>42</v>
      </c>
      <c r="O430">
        <v>4</v>
      </c>
      <c r="P430" t="s">
        <v>41</v>
      </c>
      <c r="Q430" s="4">
        <v>5070</v>
      </c>
      <c r="R430">
        <v>7389</v>
      </c>
      <c r="S430">
        <v>5</v>
      </c>
      <c r="T430" t="s">
        <v>32</v>
      </c>
      <c r="U430">
        <v>13</v>
      </c>
      <c r="V430">
        <v>3</v>
      </c>
      <c r="W430">
        <v>3</v>
      </c>
      <c r="X430">
        <v>3</v>
      </c>
      <c r="Y430">
        <v>20</v>
      </c>
      <c r="Z430">
        <v>2</v>
      </c>
      <c r="AA430">
        <v>3</v>
      </c>
      <c r="AB430">
        <v>5</v>
      </c>
      <c r="AC430">
        <v>0</v>
      </c>
      <c r="AD430">
        <v>0</v>
      </c>
      <c r="AE430">
        <v>4</v>
      </c>
      <c r="AF430" s="5">
        <v>0.12</v>
      </c>
      <c r="AG430" s="5">
        <v>0.1</v>
      </c>
      <c r="AH430" s="6">
        <v>3.9999999999999994E-2</v>
      </c>
      <c r="AI430">
        <v>1014</v>
      </c>
      <c r="AJ430">
        <v>4738</v>
      </c>
    </row>
    <row r="431" spans="1:36" x14ac:dyDescent="0.35">
      <c r="A431">
        <v>46</v>
      </c>
      <c r="B431" t="s">
        <v>32</v>
      </c>
      <c r="C431" t="s">
        <v>26</v>
      </c>
      <c r="D431">
        <v>1009</v>
      </c>
      <c r="E431" t="s">
        <v>34</v>
      </c>
      <c r="F431">
        <v>2</v>
      </c>
      <c r="G431">
        <v>3</v>
      </c>
      <c r="H431" t="s">
        <v>28</v>
      </c>
      <c r="I431">
        <v>1</v>
      </c>
      <c r="J431" t="s">
        <v>35</v>
      </c>
      <c r="K431">
        <v>51</v>
      </c>
      <c r="L431">
        <v>3</v>
      </c>
      <c r="M431">
        <v>4</v>
      </c>
      <c r="N431" t="s">
        <v>63</v>
      </c>
      <c r="O431">
        <v>3</v>
      </c>
      <c r="P431" t="s">
        <v>37</v>
      </c>
      <c r="Q431" s="4">
        <v>17861</v>
      </c>
      <c r="R431">
        <v>2288</v>
      </c>
      <c r="S431">
        <v>6</v>
      </c>
      <c r="T431" t="s">
        <v>32</v>
      </c>
      <c r="U431">
        <v>13</v>
      </c>
      <c r="V431">
        <v>3</v>
      </c>
      <c r="W431">
        <v>3</v>
      </c>
      <c r="X431">
        <v>0</v>
      </c>
      <c r="Y431">
        <v>26</v>
      </c>
      <c r="Z431">
        <v>2</v>
      </c>
      <c r="AA431">
        <v>1</v>
      </c>
      <c r="AB431">
        <v>3</v>
      </c>
      <c r="AC431">
        <v>2</v>
      </c>
      <c r="AD431">
        <v>0</v>
      </c>
      <c r="AE431">
        <v>1</v>
      </c>
      <c r="AF431" s="5">
        <v>0.1</v>
      </c>
      <c r="AG431" s="5">
        <v>0.11</v>
      </c>
      <c r="AH431" s="6">
        <v>1.999999999999999E-2</v>
      </c>
      <c r="AI431">
        <v>3572.2000000000003</v>
      </c>
      <c r="AJ431">
        <v>1386</v>
      </c>
    </row>
    <row r="432" spans="1:36" x14ac:dyDescent="0.35">
      <c r="A432">
        <v>35</v>
      </c>
      <c r="B432" t="s">
        <v>32</v>
      </c>
      <c r="C432" t="s">
        <v>26</v>
      </c>
      <c r="D432">
        <v>144</v>
      </c>
      <c r="E432" t="s">
        <v>34</v>
      </c>
      <c r="F432">
        <v>22</v>
      </c>
      <c r="G432">
        <v>3</v>
      </c>
      <c r="H432" t="s">
        <v>28</v>
      </c>
      <c r="I432">
        <v>4</v>
      </c>
      <c r="J432" t="s">
        <v>35</v>
      </c>
      <c r="K432">
        <v>46</v>
      </c>
      <c r="L432">
        <v>1</v>
      </c>
      <c r="M432">
        <v>1</v>
      </c>
      <c r="N432" t="s">
        <v>39</v>
      </c>
      <c r="O432">
        <v>3</v>
      </c>
      <c r="P432" t="s">
        <v>31</v>
      </c>
      <c r="Q432" s="4">
        <v>4230</v>
      </c>
      <c r="R432">
        <v>19225</v>
      </c>
      <c r="S432">
        <v>0</v>
      </c>
      <c r="T432" t="s">
        <v>32</v>
      </c>
      <c r="U432">
        <v>15</v>
      </c>
      <c r="V432">
        <v>3</v>
      </c>
      <c r="W432">
        <v>3</v>
      </c>
      <c r="X432">
        <v>0</v>
      </c>
      <c r="Y432">
        <v>6</v>
      </c>
      <c r="Z432">
        <v>2</v>
      </c>
      <c r="AA432">
        <v>3</v>
      </c>
      <c r="AB432">
        <v>5</v>
      </c>
      <c r="AC432">
        <v>4</v>
      </c>
      <c r="AD432">
        <v>4</v>
      </c>
      <c r="AE432">
        <v>3</v>
      </c>
      <c r="AF432" s="5">
        <v>0.12</v>
      </c>
      <c r="AG432" s="5">
        <v>0.11</v>
      </c>
      <c r="AH432" s="6">
        <v>9.999999999999995E-3</v>
      </c>
      <c r="AI432">
        <v>846</v>
      </c>
      <c r="AJ432">
        <v>4747</v>
      </c>
    </row>
    <row r="433" spans="1:36" x14ac:dyDescent="0.35">
      <c r="A433">
        <v>54</v>
      </c>
      <c r="B433" t="s">
        <v>32</v>
      </c>
      <c r="C433" t="s">
        <v>26</v>
      </c>
      <c r="D433">
        <v>548</v>
      </c>
      <c r="E433" t="s">
        <v>34</v>
      </c>
      <c r="F433">
        <v>8</v>
      </c>
      <c r="G433">
        <v>4</v>
      </c>
      <c r="H433" t="s">
        <v>28</v>
      </c>
      <c r="I433">
        <v>3</v>
      </c>
      <c r="J433" t="s">
        <v>29</v>
      </c>
      <c r="K433">
        <v>42</v>
      </c>
      <c r="L433">
        <v>3</v>
      </c>
      <c r="M433">
        <v>2</v>
      </c>
      <c r="N433" t="s">
        <v>39</v>
      </c>
      <c r="O433">
        <v>3</v>
      </c>
      <c r="P433" t="s">
        <v>31</v>
      </c>
      <c r="Q433" s="4">
        <v>3780</v>
      </c>
      <c r="R433">
        <v>23428</v>
      </c>
      <c r="S433">
        <v>7</v>
      </c>
      <c r="T433" t="s">
        <v>32</v>
      </c>
      <c r="U433">
        <v>11</v>
      </c>
      <c r="V433">
        <v>3</v>
      </c>
      <c r="W433">
        <v>3</v>
      </c>
      <c r="X433">
        <v>0</v>
      </c>
      <c r="Y433">
        <v>19</v>
      </c>
      <c r="Z433">
        <v>3</v>
      </c>
      <c r="AA433">
        <v>3</v>
      </c>
      <c r="AB433">
        <v>1</v>
      </c>
      <c r="AC433">
        <v>0</v>
      </c>
      <c r="AD433">
        <v>0</v>
      </c>
      <c r="AE433">
        <v>0</v>
      </c>
      <c r="AF433" s="5">
        <v>0.11</v>
      </c>
      <c r="AG433" s="5">
        <v>0.1</v>
      </c>
      <c r="AH433" s="6">
        <v>0</v>
      </c>
      <c r="AI433">
        <v>756</v>
      </c>
      <c r="AJ433">
        <v>4245</v>
      </c>
    </row>
    <row r="434" spans="1:36" x14ac:dyDescent="0.35">
      <c r="A434">
        <v>34</v>
      </c>
      <c r="B434" t="s">
        <v>32</v>
      </c>
      <c r="C434" t="s">
        <v>26</v>
      </c>
      <c r="D434">
        <v>1303</v>
      </c>
      <c r="E434" t="s">
        <v>34</v>
      </c>
      <c r="F434">
        <v>2</v>
      </c>
      <c r="G434">
        <v>4</v>
      </c>
      <c r="H434" t="s">
        <v>28</v>
      </c>
      <c r="I434">
        <v>4</v>
      </c>
      <c r="J434" t="s">
        <v>35</v>
      </c>
      <c r="K434">
        <v>62</v>
      </c>
      <c r="L434">
        <v>2</v>
      </c>
      <c r="M434">
        <v>1</v>
      </c>
      <c r="N434" t="s">
        <v>36</v>
      </c>
      <c r="O434">
        <v>3</v>
      </c>
      <c r="P434" t="s">
        <v>41</v>
      </c>
      <c r="Q434" s="4">
        <v>2768</v>
      </c>
      <c r="R434">
        <v>8416</v>
      </c>
      <c r="S434">
        <v>3</v>
      </c>
      <c r="T434" t="s">
        <v>32</v>
      </c>
      <c r="U434">
        <v>12</v>
      </c>
      <c r="V434">
        <v>3</v>
      </c>
      <c r="W434">
        <v>3</v>
      </c>
      <c r="X434">
        <v>1</v>
      </c>
      <c r="Y434">
        <v>14</v>
      </c>
      <c r="Z434">
        <v>3</v>
      </c>
      <c r="AA434">
        <v>3</v>
      </c>
      <c r="AB434">
        <v>7</v>
      </c>
      <c r="AC434">
        <v>3</v>
      </c>
      <c r="AD434">
        <v>5</v>
      </c>
      <c r="AE434">
        <v>7</v>
      </c>
      <c r="AF434" s="5">
        <v>0.12</v>
      </c>
      <c r="AG434" s="5">
        <v>0.1</v>
      </c>
      <c r="AH434" s="6">
        <v>-1.0000000000000009E-2</v>
      </c>
      <c r="AI434">
        <v>553.6</v>
      </c>
      <c r="AJ434">
        <v>3969</v>
      </c>
    </row>
    <row r="435" spans="1:36" x14ac:dyDescent="0.35">
      <c r="A435">
        <v>46</v>
      </c>
      <c r="B435" t="s">
        <v>32</v>
      </c>
      <c r="C435" t="s">
        <v>26</v>
      </c>
      <c r="D435">
        <v>1125</v>
      </c>
      <c r="E435" t="s">
        <v>27</v>
      </c>
      <c r="F435">
        <v>10</v>
      </c>
      <c r="G435">
        <v>3</v>
      </c>
      <c r="H435" t="s">
        <v>48</v>
      </c>
      <c r="I435">
        <v>3</v>
      </c>
      <c r="J435" t="s">
        <v>29</v>
      </c>
      <c r="K435">
        <v>94</v>
      </c>
      <c r="L435">
        <v>2</v>
      </c>
      <c r="M435">
        <v>3</v>
      </c>
      <c r="N435" t="s">
        <v>27</v>
      </c>
      <c r="O435">
        <v>4</v>
      </c>
      <c r="P435" t="s">
        <v>37</v>
      </c>
      <c r="Q435" s="4">
        <v>9071</v>
      </c>
      <c r="R435">
        <v>11563</v>
      </c>
      <c r="S435">
        <v>2</v>
      </c>
      <c r="T435" t="s">
        <v>25</v>
      </c>
      <c r="U435">
        <v>19</v>
      </c>
      <c r="V435">
        <v>3</v>
      </c>
      <c r="W435">
        <v>3</v>
      </c>
      <c r="X435">
        <v>1</v>
      </c>
      <c r="Y435">
        <v>15</v>
      </c>
      <c r="Z435">
        <v>3</v>
      </c>
      <c r="AA435">
        <v>3</v>
      </c>
      <c r="AB435">
        <v>3</v>
      </c>
      <c r="AC435">
        <v>2</v>
      </c>
      <c r="AD435">
        <v>1</v>
      </c>
      <c r="AE435">
        <v>2</v>
      </c>
      <c r="AF435" s="5">
        <v>0.12</v>
      </c>
      <c r="AG435" s="5">
        <v>0.08</v>
      </c>
      <c r="AH435" s="6">
        <v>0.03</v>
      </c>
      <c r="AI435">
        <v>1814.2</v>
      </c>
      <c r="AJ435">
        <v>1798</v>
      </c>
    </row>
    <row r="436" spans="1:36" x14ac:dyDescent="0.35">
      <c r="A436">
        <v>31</v>
      </c>
      <c r="B436" t="s">
        <v>32</v>
      </c>
      <c r="C436" t="s">
        <v>26</v>
      </c>
      <c r="D436">
        <v>1274</v>
      </c>
      <c r="E436" t="s">
        <v>34</v>
      </c>
      <c r="F436">
        <v>9</v>
      </c>
      <c r="G436">
        <v>1</v>
      </c>
      <c r="H436" t="s">
        <v>28</v>
      </c>
      <c r="I436">
        <v>3</v>
      </c>
      <c r="J436" t="s">
        <v>35</v>
      </c>
      <c r="K436">
        <v>33</v>
      </c>
      <c r="L436">
        <v>3</v>
      </c>
      <c r="M436">
        <v>3</v>
      </c>
      <c r="N436" t="s">
        <v>42</v>
      </c>
      <c r="O436">
        <v>2</v>
      </c>
      <c r="P436" t="s">
        <v>41</v>
      </c>
      <c r="Q436" s="4">
        <v>10648</v>
      </c>
      <c r="R436">
        <v>14394</v>
      </c>
      <c r="S436">
        <v>1</v>
      </c>
      <c r="T436" t="s">
        <v>32</v>
      </c>
      <c r="U436">
        <v>25</v>
      </c>
      <c r="V436">
        <v>4</v>
      </c>
      <c r="W436">
        <v>4</v>
      </c>
      <c r="X436">
        <v>1</v>
      </c>
      <c r="Y436">
        <v>13</v>
      </c>
      <c r="Z436">
        <v>6</v>
      </c>
      <c r="AA436">
        <v>4</v>
      </c>
      <c r="AB436">
        <v>13</v>
      </c>
      <c r="AC436">
        <v>8</v>
      </c>
      <c r="AD436">
        <v>0</v>
      </c>
      <c r="AE436">
        <v>8</v>
      </c>
      <c r="AF436" s="5">
        <v>0.1</v>
      </c>
      <c r="AG436" s="5">
        <v>0.1</v>
      </c>
      <c r="AH436" s="6">
        <v>2.0000000000000004E-2</v>
      </c>
      <c r="AI436">
        <v>2129.6</v>
      </c>
      <c r="AJ436">
        <v>4541</v>
      </c>
    </row>
    <row r="437" spans="1:36" x14ac:dyDescent="0.35">
      <c r="A437">
        <v>33</v>
      </c>
      <c r="B437" t="s">
        <v>25</v>
      </c>
      <c r="C437" t="s">
        <v>26</v>
      </c>
      <c r="D437">
        <v>1277</v>
      </c>
      <c r="E437" t="s">
        <v>34</v>
      </c>
      <c r="F437">
        <v>15</v>
      </c>
      <c r="G437">
        <v>1</v>
      </c>
      <c r="H437" t="s">
        <v>40</v>
      </c>
      <c r="I437">
        <v>2</v>
      </c>
      <c r="J437" t="s">
        <v>35</v>
      </c>
      <c r="K437">
        <v>56</v>
      </c>
      <c r="L437">
        <v>3</v>
      </c>
      <c r="M437">
        <v>3</v>
      </c>
      <c r="N437" t="s">
        <v>62</v>
      </c>
      <c r="O437">
        <v>3</v>
      </c>
      <c r="P437" t="s">
        <v>37</v>
      </c>
      <c r="Q437" s="4">
        <v>13610</v>
      </c>
      <c r="R437">
        <v>24619</v>
      </c>
      <c r="S437">
        <v>7</v>
      </c>
      <c r="T437" t="s">
        <v>25</v>
      </c>
      <c r="U437">
        <v>12</v>
      </c>
      <c r="V437">
        <v>3</v>
      </c>
      <c r="W437">
        <v>4</v>
      </c>
      <c r="X437">
        <v>0</v>
      </c>
      <c r="Y437">
        <v>15</v>
      </c>
      <c r="Z437">
        <v>2</v>
      </c>
      <c r="AA437">
        <v>4</v>
      </c>
      <c r="AB437">
        <v>7</v>
      </c>
      <c r="AC437">
        <v>6</v>
      </c>
      <c r="AD437">
        <v>7</v>
      </c>
      <c r="AE437">
        <v>7</v>
      </c>
      <c r="AF437" s="5">
        <v>0.15</v>
      </c>
      <c r="AG437" s="5">
        <v>7.0000000000000007E-2</v>
      </c>
      <c r="AH437" s="6">
        <v>6.9999999999999993E-2</v>
      </c>
      <c r="AI437">
        <v>2722</v>
      </c>
      <c r="AJ437">
        <v>1520</v>
      </c>
    </row>
    <row r="438" spans="1:36" x14ac:dyDescent="0.35">
      <c r="A438">
        <v>33</v>
      </c>
      <c r="B438" t="s">
        <v>25</v>
      </c>
      <c r="C438" t="s">
        <v>26</v>
      </c>
      <c r="D438">
        <v>587</v>
      </c>
      <c r="E438" t="s">
        <v>34</v>
      </c>
      <c r="F438">
        <v>10</v>
      </c>
      <c r="G438">
        <v>1</v>
      </c>
      <c r="H438" t="s">
        <v>40</v>
      </c>
      <c r="I438">
        <v>1</v>
      </c>
      <c r="J438" t="s">
        <v>35</v>
      </c>
      <c r="K438">
        <v>38</v>
      </c>
      <c r="L438">
        <v>1</v>
      </c>
      <c r="M438">
        <v>1</v>
      </c>
      <c r="N438" t="s">
        <v>39</v>
      </c>
      <c r="O438">
        <v>4</v>
      </c>
      <c r="P438" t="s">
        <v>41</v>
      </c>
      <c r="Q438" s="4">
        <v>3408</v>
      </c>
      <c r="R438">
        <v>6705</v>
      </c>
      <c r="S438">
        <v>7</v>
      </c>
      <c r="T438" t="s">
        <v>32</v>
      </c>
      <c r="U438">
        <v>13</v>
      </c>
      <c r="V438">
        <v>3</v>
      </c>
      <c r="W438">
        <v>1</v>
      </c>
      <c r="X438">
        <v>3</v>
      </c>
      <c r="Y438">
        <v>8</v>
      </c>
      <c r="Z438">
        <v>2</v>
      </c>
      <c r="AA438">
        <v>3</v>
      </c>
      <c r="AB438">
        <v>4</v>
      </c>
      <c r="AC438">
        <v>3</v>
      </c>
      <c r="AD438">
        <v>1</v>
      </c>
      <c r="AE438">
        <v>3</v>
      </c>
      <c r="AF438" s="5">
        <v>0.08</v>
      </c>
      <c r="AG438" s="5">
        <v>0.11</v>
      </c>
      <c r="AH438" s="6">
        <v>0.05</v>
      </c>
      <c r="AI438">
        <v>681.6</v>
      </c>
      <c r="AJ438">
        <v>2508</v>
      </c>
    </row>
    <row r="439" spans="1:36" x14ac:dyDescent="0.35">
      <c r="A439">
        <v>30</v>
      </c>
      <c r="B439" t="s">
        <v>32</v>
      </c>
      <c r="C439" t="s">
        <v>26</v>
      </c>
      <c r="D439">
        <v>413</v>
      </c>
      <c r="E439" t="s">
        <v>27</v>
      </c>
      <c r="F439">
        <v>7</v>
      </c>
      <c r="G439">
        <v>1</v>
      </c>
      <c r="H439" t="s">
        <v>48</v>
      </c>
      <c r="I439">
        <v>4</v>
      </c>
      <c r="J439" t="s">
        <v>35</v>
      </c>
      <c r="K439">
        <v>57</v>
      </c>
      <c r="L439">
        <v>3</v>
      </c>
      <c r="M439">
        <v>1</v>
      </c>
      <c r="N439" t="s">
        <v>46</v>
      </c>
      <c r="O439">
        <v>2</v>
      </c>
      <c r="P439" t="s">
        <v>31</v>
      </c>
      <c r="Q439" s="4">
        <v>2983</v>
      </c>
      <c r="R439">
        <v>18398</v>
      </c>
      <c r="S439">
        <v>0</v>
      </c>
      <c r="T439" t="s">
        <v>32</v>
      </c>
      <c r="U439">
        <v>14</v>
      </c>
      <c r="V439">
        <v>3</v>
      </c>
      <c r="W439">
        <v>1</v>
      </c>
      <c r="X439">
        <v>0</v>
      </c>
      <c r="Y439">
        <v>4</v>
      </c>
      <c r="Z439">
        <v>3</v>
      </c>
      <c r="AA439">
        <v>3</v>
      </c>
      <c r="AB439">
        <v>3</v>
      </c>
      <c r="AC439">
        <v>2</v>
      </c>
      <c r="AD439">
        <v>1</v>
      </c>
      <c r="AE439">
        <v>2</v>
      </c>
      <c r="AF439" s="5">
        <v>0.1</v>
      </c>
      <c r="AG439" s="5">
        <v>0.1</v>
      </c>
      <c r="AH439" s="6">
        <v>4.9999999999999989E-2</v>
      </c>
      <c r="AI439">
        <v>596.6</v>
      </c>
      <c r="AJ439">
        <v>1759</v>
      </c>
    </row>
    <row r="440" spans="1:36" x14ac:dyDescent="0.35">
      <c r="A440">
        <v>35</v>
      </c>
      <c r="B440" t="s">
        <v>32</v>
      </c>
      <c r="C440" t="s">
        <v>26</v>
      </c>
      <c r="D440">
        <v>1276</v>
      </c>
      <c r="E440" t="s">
        <v>34</v>
      </c>
      <c r="F440">
        <v>16</v>
      </c>
      <c r="G440">
        <v>3</v>
      </c>
      <c r="H440" t="s">
        <v>28</v>
      </c>
      <c r="I440">
        <v>4</v>
      </c>
      <c r="J440" t="s">
        <v>35</v>
      </c>
      <c r="K440">
        <v>72</v>
      </c>
      <c r="L440">
        <v>3</v>
      </c>
      <c r="M440">
        <v>3</v>
      </c>
      <c r="N440" t="s">
        <v>43</v>
      </c>
      <c r="O440">
        <v>3</v>
      </c>
      <c r="P440" t="s">
        <v>37</v>
      </c>
      <c r="Q440" s="4">
        <v>7632</v>
      </c>
      <c r="R440">
        <v>14295</v>
      </c>
      <c r="S440">
        <v>4</v>
      </c>
      <c r="T440" t="s">
        <v>25</v>
      </c>
      <c r="U440">
        <v>12</v>
      </c>
      <c r="V440">
        <v>3</v>
      </c>
      <c r="W440">
        <v>3</v>
      </c>
      <c r="X440">
        <v>0</v>
      </c>
      <c r="Y440">
        <v>10</v>
      </c>
      <c r="Z440">
        <v>2</v>
      </c>
      <c r="AA440">
        <v>3</v>
      </c>
      <c r="AB440">
        <v>8</v>
      </c>
      <c r="AC440">
        <v>7</v>
      </c>
      <c r="AD440">
        <v>0</v>
      </c>
      <c r="AE440">
        <v>0</v>
      </c>
      <c r="AF440" s="5">
        <v>0.14000000000000001</v>
      </c>
      <c r="AG440" s="5">
        <v>0.1</v>
      </c>
      <c r="AH440" s="6">
        <v>3.9999999999999994E-2</v>
      </c>
      <c r="AI440">
        <v>1526.4</v>
      </c>
      <c r="AJ440">
        <v>1023</v>
      </c>
    </row>
    <row r="441" spans="1:36" x14ac:dyDescent="0.35">
      <c r="A441">
        <v>31</v>
      </c>
      <c r="B441" t="s">
        <v>25</v>
      </c>
      <c r="C441" t="s">
        <v>33</v>
      </c>
      <c r="D441">
        <v>534</v>
      </c>
      <c r="E441" t="s">
        <v>34</v>
      </c>
      <c r="F441">
        <v>20</v>
      </c>
      <c r="G441">
        <v>3</v>
      </c>
      <c r="H441" t="s">
        <v>28</v>
      </c>
      <c r="I441">
        <v>1</v>
      </c>
      <c r="J441" t="s">
        <v>35</v>
      </c>
      <c r="K441">
        <v>66</v>
      </c>
      <c r="L441">
        <v>3</v>
      </c>
      <c r="M441">
        <v>3</v>
      </c>
      <c r="N441" t="s">
        <v>43</v>
      </c>
      <c r="O441">
        <v>3</v>
      </c>
      <c r="P441" t="s">
        <v>37</v>
      </c>
      <c r="Q441" s="4">
        <v>9824</v>
      </c>
      <c r="R441">
        <v>22908</v>
      </c>
      <c r="S441">
        <v>3</v>
      </c>
      <c r="T441" t="s">
        <v>32</v>
      </c>
      <c r="U441">
        <v>12</v>
      </c>
      <c r="V441">
        <v>3</v>
      </c>
      <c r="W441">
        <v>1</v>
      </c>
      <c r="X441">
        <v>0</v>
      </c>
      <c r="Y441">
        <v>12</v>
      </c>
      <c r="Z441">
        <v>2</v>
      </c>
      <c r="AA441">
        <v>3</v>
      </c>
      <c r="AB441">
        <v>1</v>
      </c>
      <c r="AC441">
        <v>0</v>
      </c>
      <c r="AD441">
        <v>0</v>
      </c>
      <c r="AE441">
        <v>0</v>
      </c>
      <c r="AF441" s="5">
        <v>0.14000000000000001</v>
      </c>
      <c r="AG441" s="5">
        <v>0.11</v>
      </c>
      <c r="AH441" s="6">
        <v>0.03</v>
      </c>
      <c r="AI441">
        <v>1964.8000000000002</v>
      </c>
      <c r="AJ441">
        <v>2118</v>
      </c>
    </row>
    <row r="442" spans="1:36" x14ac:dyDescent="0.35">
      <c r="A442">
        <v>34</v>
      </c>
      <c r="B442" t="s">
        <v>25</v>
      </c>
      <c r="C442" t="s">
        <v>33</v>
      </c>
      <c r="D442">
        <v>988</v>
      </c>
      <c r="E442" t="s">
        <v>50</v>
      </c>
      <c r="F442">
        <v>23</v>
      </c>
      <c r="G442">
        <v>3</v>
      </c>
      <c r="H442" t="s">
        <v>50</v>
      </c>
      <c r="I442">
        <v>2</v>
      </c>
      <c r="J442" t="s">
        <v>29</v>
      </c>
      <c r="K442">
        <v>43</v>
      </c>
      <c r="L442">
        <v>3</v>
      </c>
      <c r="M442">
        <v>3</v>
      </c>
      <c r="N442" t="s">
        <v>50</v>
      </c>
      <c r="O442">
        <v>1</v>
      </c>
      <c r="P442" t="s">
        <v>41</v>
      </c>
      <c r="Q442" s="4">
        <v>9950</v>
      </c>
      <c r="R442">
        <v>11533</v>
      </c>
      <c r="S442">
        <v>9</v>
      </c>
      <c r="T442" t="s">
        <v>25</v>
      </c>
      <c r="U442">
        <v>15</v>
      </c>
      <c r="V442">
        <v>3</v>
      </c>
      <c r="W442">
        <v>3</v>
      </c>
      <c r="X442">
        <v>3</v>
      </c>
      <c r="Y442">
        <v>11</v>
      </c>
      <c r="Z442">
        <v>2</v>
      </c>
      <c r="AA442">
        <v>3</v>
      </c>
      <c r="AB442">
        <v>3</v>
      </c>
      <c r="AC442">
        <v>2</v>
      </c>
      <c r="AD442">
        <v>0</v>
      </c>
      <c r="AE442">
        <v>2</v>
      </c>
      <c r="AF442" s="5">
        <v>0.14000000000000001</v>
      </c>
      <c r="AG442" s="5">
        <v>0.1</v>
      </c>
      <c r="AH442" s="6">
        <v>7.9999999999999988E-2</v>
      </c>
      <c r="AI442">
        <v>1990</v>
      </c>
      <c r="AJ442">
        <v>3397</v>
      </c>
    </row>
    <row r="443" spans="1:36" x14ac:dyDescent="0.35">
      <c r="A443">
        <v>42</v>
      </c>
      <c r="B443" t="s">
        <v>32</v>
      </c>
      <c r="C443" t="s">
        <v>33</v>
      </c>
      <c r="D443">
        <v>1474</v>
      </c>
      <c r="E443" t="s">
        <v>34</v>
      </c>
      <c r="F443">
        <v>5</v>
      </c>
      <c r="G443">
        <v>2</v>
      </c>
      <c r="H443" t="s">
        <v>38</v>
      </c>
      <c r="I443">
        <v>2</v>
      </c>
      <c r="J443" t="s">
        <v>35</v>
      </c>
      <c r="K443">
        <v>97</v>
      </c>
      <c r="L443">
        <v>3</v>
      </c>
      <c r="M443">
        <v>1</v>
      </c>
      <c r="N443" t="s">
        <v>39</v>
      </c>
      <c r="O443">
        <v>3</v>
      </c>
      <c r="P443" t="s">
        <v>37</v>
      </c>
      <c r="Q443" s="4">
        <v>2093</v>
      </c>
      <c r="R443">
        <v>9260</v>
      </c>
      <c r="S443">
        <v>4</v>
      </c>
      <c r="T443" t="s">
        <v>32</v>
      </c>
      <c r="U443">
        <v>17</v>
      </c>
      <c r="V443">
        <v>3</v>
      </c>
      <c r="W443">
        <v>4</v>
      </c>
      <c r="X443">
        <v>1</v>
      </c>
      <c r="Y443">
        <v>8</v>
      </c>
      <c r="Z443">
        <v>4</v>
      </c>
      <c r="AA443">
        <v>3</v>
      </c>
      <c r="AB443">
        <v>2</v>
      </c>
      <c r="AC443">
        <v>2</v>
      </c>
      <c r="AD443">
        <v>2</v>
      </c>
      <c r="AE443">
        <v>0</v>
      </c>
      <c r="AF443" s="5">
        <v>0.13</v>
      </c>
      <c r="AG443" s="5">
        <v>0.11</v>
      </c>
      <c r="AH443" s="6">
        <v>0.03</v>
      </c>
      <c r="AI443">
        <v>418.6</v>
      </c>
      <c r="AJ443">
        <v>4329</v>
      </c>
    </row>
    <row r="444" spans="1:36" x14ac:dyDescent="0.35">
      <c r="A444">
        <v>36</v>
      </c>
      <c r="B444" t="s">
        <v>32</v>
      </c>
      <c r="C444" t="s">
        <v>44</v>
      </c>
      <c r="D444">
        <v>635</v>
      </c>
      <c r="E444" t="s">
        <v>27</v>
      </c>
      <c r="F444">
        <v>10</v>
      </c>
      <c r="G444">
        <v>4</v>
      </c>
      <c r="H444" t="s">
        <v>40</v>
      </c>
      <c r="I444">
        <v>2</v>
      </c>
      <c r="J444" t="s">
        <v>35</v>
      </c>
      <c r="K444">
        <v>32</v>
      </c>
      <c r="L444">
        <v>3</v>
      </c>
      <c r="M444">
        <v>3</v>
      </c>
      <c r="N444" t="s">
        <v>27</v>
      </c>
      <c r="O444">
        <v>4</v>
      </c>
      <c r="P444" t="s">
        <v>31</v>
      </c>
      <c r="Q444" s="4">
        <v>9980</v>
      </c>
      <c r="R444">
        <v>15318</v>
      </c>
      <c r="S444">
        <v>1</v>
      </c>
      <c r="T444" t="s">
        <v>32</v>
      </c>
      <c r="U444">
        <v>14</v>
      </c>
      <c r="V444">
        <v>3</v>
      </c>
      <c r="W444">
        <v>4</v>
      </c>
      <c r="X444">
        <v>0</v>
      </c>
      <c r="Y444">
        <v>10</v>
      </c>
      <c r="Z444">
        <v>3</v>
      </c>
      <c r="AA444">
        <v>2</v>
      </c>
      <c r="AB444">
        <v>10</v>
      </c>
      <c r="AC444">
        <v>3</v>
      </c>
      <c r="AD444">
        <v>9</v>
      </c>
      <c r="AE444">
        <v>7</v>
      </c>
      <c r="AF444" s="5">
        <v>0.12</v>
      </c>
      <c r="AG444" s="5">
        <v>0.09</v>
      </c>
      <c r="AH444" s="6">
        <v>-9.999999999999995E-3</v>
      </c>
      <c r="AI444">
        <v>1996</v>
      </c>
      <c r="AJ444">
        <v>1326</v>
      </c>
    </row>
    <row r="445" spans="1:36" x14ac:dyDescent="0.35">
      <c r="A445">
        <v>22</v>
      </c>
      <c r="B445" t="s">
        <v>25</v>
      </c>
      <c r="C445" t="s">
        <v>33</v>
      </c>
      <c r="D445">
        <v>1368</v>
      </c>
      <c r="E445" t="s">
        <v>34</v>
      </c>
      <c r="F445">
        <v>4</v>
      </c>
      <c r="G445">
        <v>1</v>
      </c>
      <c r="H445" t="s">
        <v>49</v>
      </c>
      <c r="I445">
        <v>3</v>
      </c>
      <c r="J445" t="s">
        <v>35</v>
      </c>
      <c r="K445">
        <v>99</v>
      </c>
      <c r="L445">
        <v>2</v>
      </c>
      <c r="M445">
        <v>1</v>
      </c>
      <c r="N445" t="s">
        <v>39</v>
      </c>
      <c r="O445">
        <v>3</v>
      </c>
      <c r="P445" t="s">
        <v>31</v>
      </c>
      <c r="Q445" s="4">
        <v>3894</v>
      </c>
      <c r="R445">
        <v>9129</v>
      </c>
      <c r="S445">
        <v>5</v>
      </c>
      <c r="T445" t="s">
        <v>32</v>
      </c>
      <c r="U445">
        <v>16</v>
      </c>
      <c r="V445">
        <v>3</v>
      </c>
      <c r="W445">
        <v>3</v>
      </c>
      <c r="X445">
        <v>0</v>
      </c>
      <c r="Y445">
        <v>4</v>
      </c>
      <c r="Z445">
        <v>3</v>
      </c>
      <c r="AA445">
        <v>3</v>
      </c>
      <c r="AB445">
        <v>2</v>
      </c>
      <c r="AC445">
        <v>2</v>
      </c>
      <c r="AD445">
        <v>1</v>
      </c>
      <c r="AE445">
        <v>2</v>
      </c>
      <c r="AF445" s="5">
        <v>0.13</v>
      </c>
      <c r="AG445" s="5">
        <v>0.1</v>
      </c>
      <c r="AH445" s="6">
        <v>0</v>
      </c>
      <c r="AI445">
        <v>778.80000000000007</v>
      </c>
      <c r="AJ445">
        <v>1492</v>
      </c>
    </row>
    <row r="446" spans="1:36" x14ac:dyDescent="0.35">
      <c r="A446">
        <v>48</v>
      </c>
      <c r="B446" t="s">
        <v>32</v>
      </c>
      <c r="C446" t="s">
        <v>26</v>
      </c>
      <c r="D446">
        <v>163</v>
      </c>
      <c r="E446" t="s">
        <v>27</v>
      </c>
      <c r="F446">
        <v>2</v>
      </c>
      <c r="G446">
        <v>5</v>
      </c>
      <c r="H446" t="s">
        <v>48</v>
      </c>
      <c r="I446">
        <v>2</v>
      </c>
      <c r="J446" t="s">
        <v>29</v>
      </c>
      <c r="K446">
        <v>37</v>
      </c>
      <c r="L446">
        <v>3</v>
      </c>
      <c r="M446">
        <v>2</v>
      </c>
      <c r="N446" t="s">
        <v>27</v>
      </c>
      <c r="O446">
        <v>4</v>
      </c>
      <c r="P446" t="s">
        <v>37</v>
      </c>
      <c r="Q446" s="4">
        <v>4051</v>
      </c>
      <c r="R446">
        <v>19658</v>
      </c>
      <c r="S446">
        <v>2</v>
      </c>
      <c r="T446" t="s">
        <v>32</v>
      </c>
      <c r="U446">
        <v>14</v>
      </c>
      <c r="V446">
        <v>3</v>
      </c>
      <c r="W446">
        <v>1</v>
      </c>
      <c r="X446">
        <v>1</v>
      </c>
      <c r="Y446">
        <v>14</v>
      </c>
      <c r="Z446">
        <v>2</v>
      </c>
      <c r="AA446">
        <v>3</v>
      </c>
      <c r="AB446">
        <v>9</v>
      </c>
      <c r="AC446">
        <v>7</v>
      </c>
      <c r="AD446">
        <v>6</v>
      </c>
      <c r="AE446">
        <v>7</v>
      </c>
      <c r="AF446" s="5">
        <v>0.09</v>
      </c>
      <c r="AG446" s="5">
        <v>7.0000000000000007E-2</v>
      </c>
      <c r="AH446" s="6">
        <v>0</v>
      </c>
      <c r="AI446">
        <v>810.2</v>
      </c>
      <c r="AJ446">
        <v>2596</v>
      </c>
    </row>
    <row r="447" spans="1:36" x14ac:dyDescent="0.35">
      <c r="A447">
        <v>55</v>
      </c>
      <c r="B447" t="s">
        <v>32</v>
      </c>
      <c r="C447" t="s">
        <v>26</v>
      </c>
      <c r="D447">
        <v>1117</v>
      </c>
      <c r="E447" t="s">
        <v>27</v>
      </c>
      <c r="F447">
        <v>18</v>
      </c>
      <c r="G447">
        <v>5</v>
      </c>
      <c r="H447" t="s">
        <v>28</v>
      </c>
      <c r="I447">
        <v>1</v>
      </c>
      <c r="J447" t="s">
        <v>29</v>
      </c>
      <c r="K447">
        <v>83</v>
      </c>
      <c r="L447">
        <v>3</v>
      </c>
      <c r="M447">
        <v>4</v>
      </c>
      <c r="N447" t="s">
        <v>62</v>
      </c>
      <c r="O447">
        <v>2</v>
      </c>
      <c r="P447" t="s">
        <v>31</v>
      </c>
      <c r="Q447" s="4">
        <v>16835</v>
      </c>
      <c r="R447">
        <v>9873</v>
      </c>
      <c r="S447">
        <v>3</v>
      </c>
      <c r="T447" t="s">
        <v>32</v>
      </c>
      <c r="U447">
        <v>23</v>
      </c>
      <c r="V447">
        <v>4</v>
      </c>
      <c r="W447">
        <v>4</v>
      </c>
      <c r="X447">
        <v>0</v>
      </c>
      <c r="Y447">
        <v>37</v>
      </c>
      <c r="Z447">
        <v>2</v>
      </c>
      <c r="AA447">
        <v>3</v>
      </c>
      <c r="AB447">
        <v>10</v>
      </c>
      <c r="AC447">
        <v>9</v>
      </c>
      <c r="AD447">
        <v>7</v>
      </c>
      <c r="AE447">
        <v>7</v>
      </c>
      <c r="AF447" s="5">
        <v>0.1</v>
      </c>
      <c r="AG447" s="5">
        <v>7.0000000000000007E-2</v>
      </c>
      <c r="AH447" s="6">
        <v>9.999999999999995E-3</v>
      </c>
      <c r="AI447">
        <v>3367</v>
      </c>
      <c r="AJ447">
        <v>4363</v>
      </c>
    </row>
    <row r="448" spans="1:36" x14ac:dyDescent="0.35">
      <c r="A448">
        <v>41</v>
      </c>
      <c r="B448" t="s">
        <v>32</v>
      </c>
      <c r="C448" t="s">
        <v>44</v>
      </c>
      <c r="D448">
        <v>267</v>
      </c>
      <c r="E448" t="s">
        <v>27</v>
      </c>
      <c r="F448">
        <v>10</v>
      </c>
      <c r="G448">
        <v>2</v>
      </c>
      <c r="H448" t="s">
        <v>28</v>
      </c>
      <c r="I448">
        <v>4</v>
      </c>
      <c r="J448" t="s">
        <v>35</v>
      </c>
      <c r="K448">
        <v>56</v>
      </c>
      <c r="L448">
        <v>3</v>
      </c>
      <c r="M448">
        <v>2</v>
      </c>
      <c r="N448" t="s">
        <v>27</v>
      </c>
      <c r="O448">
        <v>4</v>
      </c>
      <c r="P448" t="s">
        <v>31</v>
      </c>
      <c r="Q448" s="4">
        <v>6230</v>
      </c>
      <c r="R448">
        <v>13430</v>
      </c>
      <c r="S448">
        <v>7</v>
      </c>
      <c r="T448" t="s">
        <v>32</v>
      </c>
      <c r="U448">
        <v>14</v>
      </c>
      <c r="V448">
        <v>3</v>
      </c>
      <c r="W448">
        <v>4</v>
      </c>
      <c r="X448">
        <v>0</v>
      </c>
      <c r="Y448">
        <v>16</v>
      </c>
      <c r="Z448">
        <v>3</v>
      </c>
      <c r="AA448">
        <v>3</v>
      </c>
      <c r="AB448">
        <v>14</v>
      </c>
      <c r="AC448">
        <v>3</v>
      </c>
      <c r="AD448">
        <v>1</v>
      </c>
      <c r="AE448">
        <v>10</v>
      </c>
      <c r="AF448" s="5">
        <v>0.1</v>
      </c>
      <c r="AG448" s="5">
        <v>0.1</v>
      </c>
      <c r="AH448" s="6">
        <v>9.999999999999995E-3</v>
      </c>
      <c r="AI448">
        <v>1246</v>
      </c>
      <c r="AJ448">
        <v>1613</v>
      </c>
    </row>
    <row r="449" spans="1:36" x14ac:dyDescent="0.35">
      <c r="A449">
        <v>35</v>
      </c>
      <c r="B449" t="s">
        <v>32</v>
      </c>
      <c r="C449" t="s">
        <v>26</v>
      </c>
      <c r="D449">
        <v>619</v>
      </c>
      <c r="E449" t="s">
        <v>27</v>
      </c>
      <c r="F449">
        <v>1</v>
      </c>
      <c r="G449">
        <v>3</v>
      </c>
      <c r="H449" t="s">
        <v>48</v>
      </c>
      <c r="I449">
        <v>2</v>
      </c>
      <c r="J449" t="s">
        <v>35</v>
      </c>
      <c r="K449">
        <v>85</v>
      </c>
      <c r="L449">
        <v>3</v>
      </c>
      <c r="M449">
        <v>2</v>
      </c>
      <c r="N449" t="s">
        <v>27</v>
      </c>
      <c r="O449">
        <v>3</v>
      </c>
      <c r="P449" t="s">
        <v>37</v>
      </c>
      <c r="Q449" s="4">
        <v>4717</v>
      </c>
      <c r="R449">
        <v>18659</v>
      </c>
      <c r="S449">
        <v>9</v>
      </c>
      <c r="T449" t="s">
        <v>32</v>
      </c>
      <c r="U449">
        <v>11</v>
      </c>
      <c r="V449">
        <v>3</v>
      </c>
      <c r="W449">
        <v>3</v>
      </c>
      <c r="X449">
        <v>0</v>
      </c>
      <c r="Y449">
        <v>15</v>
      </c>
      <c r="Z449">
        <v>2</v>
      </c>
      <c r="AA449">
        <v>3</v>
      </c>
      <c r="AB449">
        <v>11</v>
      </c>
      <c r="AC449">
        <v>9</v>
      </c>
      <c r="AD449">
        <v>6</v>
      </c>
      <c r="AE449">
        <v>9</v>
      </c>
      <c r="AF449" s="5">
        <v>0.15</v>
      </c>
      <c r="AG449" s="5">
        <v>0.11</v>
      </c>
      <c r="AH449" s="6">
        <v>-9.999999999999995E-3</v>
      </c>
      <c r="AI449">
        <v>943.40000000000009</v>
      </c>
      <c r="AJ449">
        <v>1319</v>
      </c>
    </row>
    <row r="450" spans="1:36" x14ac:dyDescent="0.35">
      <c r="A450">
        <v>40</v>
      </c>
      <c r="B450" t="s">
        <v>32</v>
      </c>
      <c r="C450" t="s">
        <v>26</v>
      </c>
      <c r="D450">
        <v>302</v>
      </c>
      <c r="E450" t="s">
        <v>34</v>
      </c>
      <c r="F450">
        <v>6</v>
      </c>
      <c r="G450">
        <v>3</v>
      </c>
      <c r="H450" t="s">
        <v>28</v>
      </c>
      <c r="I450">
        <v>2</v>
      </c>
      <c r="J450" t="s">
        <v>29</v>
      </c>
      <c r="K450">
        <v>75</v>
      </c>
      <c r="L450">
        <v>3</v>
      </c>
      <c r="M450">
        <v>4</v>
      </c>
      <c r="N450" t="s">
        <v>42</v>
      </c>
      <c r="O450">
        <v>3</v>
      </c>
      <c r="P450" t="s">
        <v>31</v>
      </c>
      <c r="Q450" s="4">
        <v>13237</v>
      </c>
      <c r="R450">
        <v>20364</v>
      </c>
      <c r="S450">
        <v>7</v>
      </c>
      <c r="T450" t="s">
        <v>32</v>
      </c>
      <c r="U450">
        <v>15</v>
      </c>
      <c r="V450">
        <v>3</v>
      </c>
      <c r="W450">
        <v>3</v>
      </c>
      <c r="X450">
        <v>0</v>
      </c>
      <c r="Y450">
        <v>22</v>
      </c>
      <c r="Z450">
        <v>3</v>
      </c>
      <c r="AA450">
        <v>3</v>
      </c>
      <c r="AB450">
        <v>20</v>
      </c>
      <c r="AC450">
        <v>6</v>
      </c>
      <c r="AD450">
        <v>5</v>
      </c>
      <c r="AE450">
        <v>13</v>
      </c>
      <c r="AF450" s="5">
        <v>0.15</v>
      </c>
      <c r="AG450" s="5">
        <v>0.1</v>
      </c>
      <c r="AH450" s="6">
        <v>-2.0000000000000004E-2</v>
      </c>
      <c r="AI450">
        <v>2647.4</v>
      </c>
      <c r="AJ450">
        <v>1911</v>
      </c>
    </row>
    <row r="451" spans="1:36" x14ac:dyDescent="0.35">
      <c r="A451">
        <v>39</v>
      </c>
      <c r="B451" t="s">
        <v>32</v>
      </c>
      <c r="C451" t="s">
        <v>33</v>
      </c>
      <c r="D451">
        <v>443</v>
      </c>
      <c r="E451" t="s">
        <v>34</v>
      </c>
      <c r="F451">
        <v>8</v>
      </c>
      <c r="G451">
        <v>1</v>
      </c>
      <c r="H451" t="s">
        <v>28</v>
      </c>
      <c r="I451">
        <v>3</v>
      </c>
      <c r="J451" t="s">
        <v>29</v>
      </c>
      <c r="K451">
        <v>48</v>
      </c>
      <c r="L451">
        <v>3</v>
      </c>
      <c r="M451">
        <v>1</v>
      </c>
      <c r="N451" t="s">
        <v>39</v>
      </c>
      <c r="O451">
        <v>3</v>
      </c>
      <c r="P451" t="s">
        <v>37</v>
      </c>
      <c r="Q451" s="4">
        <v>3755</v>
      </c>
      <c r="R451">
        <v>17872</v>
      </c>
      <c r="S451">
        <v>1</v>
      </c>
      <c r="T451" t="s">
        <v>32</v>
      </c>
      <c r="U451">
        <v>11</v>
      </c>
      <c r="V451">
        <v>3</v>
      </c>
      <c r="W451">
        <v>1</v>
      </c>
      <c r="X451">
        <v>1</v>
      </c>
      <c r="Y451">
        <v>8</v>
      </c>
      <c r="Z451">
        <v>3</v>
      </c>
      <c r="AA451">
        <v>3</v>
      </c>
      <c r="AB451">
        <v>8</v>
      </c>
      <c r="AC451">
        <v>3</v>
      </c>
      <c r="AD451">
        <v>0</v>
      </c>
      <c r="AE451">
        <v>7</v>
      </c>
      <c r="AF451" s="5">
        <v>0.12</v>
      </c>
      <c r="AG451" s="5">
        <v>0.09</v>
      </c>
      <c r="AH451" s="6">
        <v>0.05</v>
      </c>
      <c r="AI451">
        <v>751</v>
      </c>
      <c r="AJ451">
        <v>4181</v>
      </c>
    </row>
    <row r="452" spans="1:36" x14ac:dyDescent="0.35">
      <c r="A452">
        <v>31</v>
      </c>
      <c r="B452" t="s">
        <v>32</v>
      </c>
      <c r="C452" t="s">
        <v>26</v>
      </c>
      <c r="D452">
        <v>828</v>
      </c>
      <c r="E452" t="s">
        <v>27</v>
      </c>
      <c r="F452">
        <v>2</v>
      </c>
      <c r="G452">
        <v>1</v>
      </c>
      <c r="H452" t="s">
        <v>28</v>
      </c>
      <c r="I452">
        <v>2</v>
      </c>
      <c r="J452" t="s">
        <v>35</v>
      </c>
      <c r="K452">
        <v>77</v>
      </c>
      <c r="L452">
        <v>3</v>
      </c>
      <c r="M452">
        <v>2</v>
      </c>
      <c r="N452" t="s">
        <v>27</v>
      </c>
      <c r="O452">
        <v>4</v>
      </c>
      <c r="P452" t="s">
        <v>31</v>
      </c>
      <c r="Q452" s="4">
        <v>6582</v>
      </c>
      <c r="R452">
        <v>8346</v>
      </c>
      <c r="S452">
        <v>4</v>
      </c>
      <c r="T452" t="s">
        <v>25</v>
      </c>
      <c r="U452">
        <v>13</v>
      </c>
      <c r="V452">
        <v>3</v>
      </c>
      <c r="W452">
        <v>3</v>
      </c>
      <c r="X452">
        <v>0</v>
      </c>
      <c r="Y452">
        <v>10</v>
      </c>
      <c r="Z452">
        <v>2</v>
      </c>
      <c r="AA452">
        <v>4</v>
      </c>
      <c r="AB452">
        <v>6</v>
      </c>
      <c r="AC452">
        <v>5</v>
      </c>
      <c r="AD452">
        <v>0</v>
      </c>
      <c r="AE452">
        <v>5</v>
      </c>
      <c r="AF452" s="5">
        <v>0.14000000000000001</v>
      </c>
      <c r="AG452" s="5">
        <v>7.0000000000000007E-2</v>
      </c>
      <c r="AH452" s="6">
        <v>0</v>
      </c>
      <c r="AI452">
        <v>1316.4</v>
      </c>
      <c r="AJ452">
        <v>2670</v>
      </c>
    </row>
    <row r="453" spans="1:36" x14ac:dyDescent="0.35">
      <c r="A453">
        <v>42</v>
      </c>
      <c r="B453" t="s">
        <v>32</v>
      </c>
      <c r="C453" t="s">
        <v>26</v>
      </c>
      <c r="D453">
        <v>319</v>
      </c>
      <c r="E453" t="s">
        <v>34</v>
      </c>
      <c r="F453">
        <v>24</v>
      </c>
      <c r="G453">
        <v>3</v>
      </c>
      <c r="H453" t="s">
        <v>40</v>
      </c>
      <c r="I453">
        <v>4</v>
      </c>
      <c r="J453" t="s">
        <v>35</v>
      </c>
      <c r="K453">
        <v>56</v>
      </c>
      <c r="L453">
        <v>3</v>
      </c>
      <c r="M453">
        <v>3</v>
      </c>
      <c r="N453" t="s">
        <v>42</v>
      </c>
      <c r="O453">
        <v>1</v>
      </c>
      <c r="P453" t="s">
        <v>37</v>
      </c>
      <c r="Q453" s="4">
        <v>7406</v>
      </c>
      <c r="R453">
        <v>6950</v>
      </c>
      <c r="S453">
        <v>1</v>
      </c>
      <c r="T453" t="s">
        <v>25</v>
      </c>
      <c r="U453">
        <v>21</v>
      </c>
      <c r="V453">
        <v>4</v>
      </c>
      <c r="W453">
        <v>4</v>
      </c>
      <c r="X453">
        <v>1</v>
      </c>
      <c r="Y453">
        <v>10</v>
      </c>
      <c r="Z453">
        <v>5</v>
      </c>
      <c r="AA453">
        <v>2</v>
      </c>
      <c r="AB453">
        <v>10</v>
      </c>
      <c r="AC453">
        <v>9</v>
      </c>
      <c r="AD453">
        <v>5</v>
      </c>
      <c r="AE453">
        <v>8</v>
      </c>
      <c r="AF453" s="5">
        <v>0.15</v>
      </c>
      <c r="AG453" s="5">
        <v>0.08</v>
      </c>
      <c r="AH453" s="6">
        <v>0.03</v>
      </c>
      <c r="AI453">
        <v>1481.2</v>
      </c>
      <c r="AJ453">
        <v>2993</v>
      </c>
    </row>
    <row r="454" spans="1:36" x14ac:dyDescent="0.35">
      <c r="A454">
        <v>45</v>
      </c>
      <c r="B454" t="s">
        <v>32</v>
      </c>
      <c r="C454" t="s">
        <v>26</v>
      </c>
      <c r="D454">
        <v>561</v>
      </c>
      <c r="E454" t="s">
        <v>27</v>
      </c>
      <c r="F454">
        <v>2</v>
      </c>
      <c r="G454">
        <v>3</v>
      </c>
      <c r="H454" t="s">
        <v>38</v>
      </c>
      <c r="I454">
        <v>4</v>
      </c>
      <c r="J454" t="s">
        <v>35</v>
      </c>
      <c r="K454">
        <v>61</v>
      </c>
      <c r="L454">
        <v>3</v>
      </c>
      <c r="M454">
        <v>2</v>
      </c>
      <c r="N454" t="s">
        <v>27</v>
      </c>
      <c r="O454">
        <v>2</v>
      </c>
      <c r="P454" t="s">
        <v>37</v>
      </c>
      <c r="Q454" s="4">
        <v>4805</v>
      </c>
      <c r="R454">
        <v>16177</v>
      </c>
      <c r="S454">
        <v>0</v>
      </c>
      <c r="T454" t="s">
        <v>32</v>
      </c>
      <c r="U454">
        <v>19</v>
      </c>
      <c r="V454">
        <v>3</v>
      </c>
      <c r="W454">
        <v>2</v>
      </c>
      <c r="X454">
        <v>1</v>
      </c>
      <c r="Y454">
        <v>9</v>
      </c>
      <c r="Z454">
        <v>3</v>
      </c>
      <c r="AA454">
        <v>4</v>
      </c>
      <c r="AB454">
        <v>8</v>
      </c>
      <c r="AC454">
        <v>7</v>
      </c>
      <c r="AD454">
        <v>3</v>
      </c>
      <c r="AE454">
        <v>7</v>
      </c>
      <c r="AF454" s="5">
        <v>0.11</v>
      </c>
      <c r="AG454" s="5">
        <v>0.09</v>
      </c>
      <c r="AH454" s="6">
        <v>1.0000000000000009E-2</v>
      </c>
      <c r="AI454">
        <v>961</v>
      </c>
      <c r="AJ454">
        <v>1028</v>
      </c>
    </row>
    <row r="455" spans="1:36" x14ac:dyDescent="0.35">
      <c r="A455">
        <v>26</v>
      </c>
      <c r="B455" t="s">
        <v>25</v>
      </c>
      <c r="C455" t="s">
        <v>33</v>
      </c>
      <c r="D455">
        <v>426</v>
      </c>
      <c r="E455" t="s">
        <v>50</v>
      </c>
      <c r="F455">
        <v>17</v>
      </c>
      <c r="G455">
        <v>4</v>
      </c>
      <c r="H455" t="s">
        <v>28</v>
      </c>
      <c r="I455">
        <v>2</v>
      </c>
      <c r="J455" t="s">
        <v>29</v>
      </c>
      <c r="K455">
        <v>58</v>
      </c>
      <c r="L455">
        <v>3</v>
      </c>
      <c r="M455">
        <v>1</v>
      </c>
      <c r="N455" t="s">
        <v>50</v>
      </c>
      <c r="O455">
        <v>3</v>
      </c>
      <c r="P455" t="s">
        <v>41</v>
      </c>
      <c r="Q455" s="4">
        <v>2741</v>
      </c>
      <c r="R455">
        <v>22808</v>
      </c>
      <c r="S455">
        <v>0</v>
      </c>
      <c r="T455" t="s">
        <v>25</v>
      </c>
      <c r="U455">
        <v>11</v>
      </c>
      <c r="V455">
        <v>3</v>
      </c>
      <c r="W455">
        <v>2</v>
      </c>
      <c r="X455">
        <v>1</v>
      </c>
      <c r="Y455">
        <v>8</v>
      </c>
      <c r="Z455">
        <v>2</v>
      </c>
      <c r="AA455">
        <v>2</v>
      </c>
      <c r="AB455">
        <v>7</v>
      </c>
      <c r="AC455">
        <v>7</v>
      </c>
      <c r="AD455">
        <v>1</v>
      </c>
      <c r="AE455">
        <v>0</v>
      </c>
      <c r="AF455" s="5">
        <v>0.14000000000000001</v>
      </c>
      <c r="AG455" s="5">
        <v>0.1</v>
      </c>
      <c r="AH455" s="6">
        <v>4.9999999999999989E-2</v>
      </c>
      <c r="AI455">
        <v>548.20000000000005</v>
      </c>
      <c r="AJ455">
        <v>4853</v>
      </c>
    </row>
    <row r="456" spans="1:36" x14ac:dyDescent="0.35">
      <c r="A456">
        <v>29</v>
      </c>
      <c r="B456" t="s">
        <v>32</v>
      </c>
      <c r="C456" t="s">
        <v>26</v>
      </c>
      <c r="D456">
        <v>232</v>
      </c>
      <c r="E456" t="s">
        <v>34</v>
      </c>
      <c r="F456">
        <v>19</v>
      </c>
      <c r="G456">
        <v>3</v>
      </c>
      <c r="H456" t="s">
        <v>49</v>
      </c>
      <c r="I456">
        <v>4</v>
      </c>
      <c r="J456" t="s">
        <v>35</v>
      </c>
      <c r="K456">
        <v>34</v>
      </c>
      <c r="L456">
        <v>3</v>
      </c>
      <c r="M456">
        <v>2</v>
      </c>
      <c r="N456" t="s">
        <v>42</v>
      </c>
      <c r="O456">
        <v>4</v>
      </c>
      <c r="P456" t="s">
        <v>41</v>
      </c>
      <c r="Q456" s="4">
        <v>4262</v>
      </c>
      <c r="R456">
        <v>22645</v>
      </c>
      <c r="S456">
        <v>4</v>
      </c>
      <c r="T456" t="s">
        <v>32</v>
      </c>
      <c r="U456">
        <v>12</v>
      </c>
      <c r="V456">
        <v>3</v>
      </c>
      <c r="W456">
        <v>2</v>
      </c>
      <c r="X456">
        <v>2</v>
      </c>
      <c r="Y456">
        <v>8</v>
      </c>
      <c r="Z456">
        <v>2</v>
      </c>
      <c r="AA456">
        <v>4</v>
      </c>
      <c r="AB456">
        <v>3</v>
      </c>
      <c r="AC456">
        <v>2</v>
      </c>
      <c r="AD456">
        <v>1</v>
      </c>
      <c r="AE456">
        <v>2</v>
      </c>
      <c r="AF456" s="5">
        <v>0.13</v>
      </c>
      <c r="AG456" s="5">
        <v>0.1</v>
      </c>
      <c r="AH456" s="6">
        <v>-2.0000000000000004E-2</v>
      </c>
      <c r="AI456">
        <v>852.40000000000009</v>
      </c>
      <c r="AJ456">
        <v>1711</v>
      </c>
    </row>
    <row r="457" spans="1:36" x14ac:dyDescent="0.35">
      <c r="A457">
        <v>33</v>
      </c>
      <c r="B457" t="s">
        <v>32</v>
      </c>
      <c r="C457" t="s">
        <v>26</v>
      </c>
      <c r="D457">
        <v>922</v>
      </c>
      <c r="E457" t="s">
        <v>34</v>
      </c>
      <c r="F457">
        <v>1</v>
      </c>
      <c r="G457">
        <v>5</v>
      </c>
      <c r="H457" t="s">
        <v>40</v>
      </c>
      <c r="I457">
        <v>1</v>
      </c>
      <c r="J457" t="s">
        <v>29</v>
      </c>
      <c r="K457">
        <v>95</v>
      </c>
      <c r="L457">
        <v>4</v>
      </c>
      <c r="M457">
        <v>4</v>
      </c>
      <c r="N457" t="s">
        <v>63</v>
      </c>
      <c r="O457">
        <v>3</v>
      </c>
      <c r="P457" t="s">
        <v>41</v>
      </c>
      <c r="Q457" s="4">
        <v>16184</v>
      </c>
      <c r="R457">
        <v>22578</v>
      </c>
      <c r="S457">
        <v>4</v>
      </c>
      <c r="T457" t="s">
        <v>32</v>
      </c>
      <c r="U457">
        <v>19</v>
      </c>
      <c r="V457">
        <v>3</v>
      </c>
      <c r="W457">
        <v>3</v>
      </c>
      <c r="X457">
        <v>1</v>
      </c>
      <c r="Y457">
        <v>10</v>
      </c>
      <c r="Z457">
        <v>2</v>
      </c>
      <c r="AA457">
        <v>3</v>
      </c>
      <c r="AB457">
        <v>6</v>
      </c>
      <c r="AC457">
        <v>1</v>
      </c>
      <c r="AD457">
        <v>0</v>
      </c>
      <c r="AE457">
        <v>5</v>
      </c>
      <c r="AF457" s="5">
        <v>0.08</v>
      </c>
      <c r="AG457" s="5">
        <v>0.1</v>
      </c>
      <c r="AH457" s="6">
        <v>-2.0000000000000004E-2</v>
      </c>
      <c r="AI457">
        <v>3236.8</v>
      </c>
      <c r="AJ457">
        <v>1585</v>
      </c>
    </row>
    <row r="458" spans="1:36" x14ac:dyDescent="0.35">
      <c r="A458">
        <v>31</v>
      </c>
      <c r="B458" t="s">
        <v>32</v>
      </c>
      <c r="C458" t="s">
        <v>26</v>
      </c>
      <c r="D458">
        <v>688</v>
      </c>
      <c r="E458" t="s">
        <v>27</v>
      </c>
      <c r="F458">
        <v>7</v>
      </c>
      <c r="G458">
        <v>3</v>
      </c>
      <c r="H458" t="s">
        <v>28</v>
      </c>
      <c r="I458">
        <v>3</v>
      </c>
      <c r="J458" t="s">
        <v>35</v>
      </c>
      <c r="K458">
        <v>44</v>
      </c>
      <c r="L458">
        <v>2</v>
      </c>
      <c r="M458">
        <v>3</v>
      </c>
      <c r="N458" t="s">
        <v>62</v>
      </c>
      <c r="O458">
        <v>4</v>
      </c>
      <c r="P458" t="s">
        <v>41</v>
      </c>
      <c r="Q458" s="4">
        <v>11557</v>
      </c>
      <c r="R458">
        <v>25291</v>
      </c>
      <c r="S458">
        <v>9</v>
      </c>
      <c r="T458" t="s">
        <v>32</v>
      </c>
      <c r="U458">
        <v>21</v>
      </c>
      <c r="V458">
        <v>4</v>
      </c>
      <c r="W458">
        <v>3</v>
      </c>
      <c r="X458">
        <v>1</v>
      </c>
      <c r="Y458">
        <v>10</v>
      </c>
      <c r="Z458">
        <v>3</v>
      </c>
      <c r="AA458">
        <v>2</v>
      </c>
      <c r="AB458">
        <v>5</v>
      </c>
      <c r="AC458">
        <v>4</v>
      </c>
      <c r="AD458">
        <v>0</v>
      </c>
      <c r="AE458">
        <v>1</v>
      </c>
      <c r="AF458" s="5">
        <v>0.15</v>
      </c>
      <c r="AG458" s="5">
        <v>0.1</v>
      </c>
      <c r="AH458" s="6">
        <v>3.9999999999999994E-2</v>
      </c>
      <c r="AI458">
        <v>2311.4</v>
      </c>
      <c r="AJ458">
        <v>4949</v>
      </c>
    </row>
    <row r="459" spans="1:36" x14ac:dyDescent="0.35">
      <c r="A459">
        <v>18</v>
      </c>
      <c r="B459" t="s">
        <v>25</v>
      </c>
      <c r="C459" t="s">
        <v>33</v>
      </c>
      <c r="D459">
        <v>1306</v>
      </c>
      <c r="E459" t="s">
        <v>27</v>
      </c>
      <c r="F459">
        <v>5</v>
      </c>
      <c r="G459">
        <v>3</v>
      </c>
      <c r="H459" t="s">
        <v>48</v>
      </c>
      <c r="I459">
        <v>2</v>
      </c>
      <c r="J459" t="s">
        <v>35</v>
      </c>
      <c r="K459">
        <v>69</v>
      </c>
      <c r="L459">
        <v>3</v>
      </c>
      <c r="M459">
        <v>1</v>
      </c>
      <c r="N459" t="s">
        <v>46</v>
      </c>
      <c r="O459">
        <v>2</v>
      </c>
      <c r="P459" t="s">
        <v>31</v>
      </c>
      <c r="Q459" s="4">
        <v>1878</v>
      </c>
      <c r="R459">
        <v>8059</v>
      </c>
      <c r="S459">
        <v>1</v>
      </c>
      <c r="T459" t="s">
        <v>25</v>
      </c>
      <c r="U459">
        <v>14</v>
      </c>
      <c r="V459">
        <v>3</v>
      </c>
      <c r="W459">
        <v>4</v>
      </c>
      <c r="X459">
        <v>0</v>
      </c>
      <c r="Y459">
        <v>0</v>
      </c>
      <c r="Z459">
        <v>3</v>
      </c>
      <c r="AA459">
        <v>3</v>
      </c>
      <c r="AB459">
        <v>0</v>
      </c>
      <c r="AC459">
        <v>0</v>
      </c>
      <c r="AD459">
        <v>0</v>
      </c>
      <c r="AE459">
        <v>0</v>
      </c>
      <c r="AF459" s="5">
        <v>0.12</v>
      </c>
      <c r="AG459" s="5">
        <v>0.09</v>
      </c>
      <c r="AH459" s="6">
        <v>-2.0000000000000004E-2</v>
      </c>
      <c r="AI459">
        <v>375.6</v>
      </c>
      <c r="AJ459">
        <v>4148</v>
      </c>
    </row>
    <row r="460" spans="1:36" x14ac:dyDescent="0.35">
      <c r="A460">
        <v>40</v>
      </c>
      <c r="B460" t="s">
        <v>32</v>
      </c>
      <c r="C460" t="s">
        <v>44</v>
      </c>
      <c r="D460">
        <v>1094</v>
      </c>
      <c r="E460" t="s">
        <v>27</v>
      </c>
      <c r="F460">
        <v>28</v>
      </c>
      <c r="G460">
        <v>3</v>
      </c>
      <c r="H460" t="s">
        <v>38</v>
      </c>
      <c r="I460">
        <v>3</v>
      </c>
      <c r="J460" t="s">
        <v>35</v>
      </c>
      <c r="K460">
        <v>58</v>
      </c>
      <c r="L460">
        <v>1</v>
      </c>
      <c r="M460">
        <v>3</v>
      </c>
      <c r="N460" t="s">
        <v>27</v>
      </c>
      <c r="O460">
        <v>1</v>
      </c>
      <c r="P460" t="s">
        <v>41</v>
      </c>
      <c r="Q460" s="4">
        <v>10932</v>
      </c>
      <c r="R460">
        <v>11373</v>
      </c>
      <c r="S460">
        <v>3</v>
      </c>
      <c r="T460" t="s">
        <v>32</v>
      </c>
      <c r="U460">
        <v>15</v>
      </c>
      <c r="V460">
        <v>3</v>
      </c>
      <c r="W460">
        <v>3</v>
      </c>
      <c r="X460">
        <v>1</v>
      </c>
      <c r="Y460">
        <v>20</v>
      </c>
      <c r="Z460">
        <v>2</v>
      </c>
      <c r="AA460">
        <v>3</v>
      </c>
      <c r="AB460">
        <v>1</v>
      </c>
      <c r="AC460">
        <v>0</v>
      </c>
      <c r="AD460">
        <v>0</v>
      </c>
      <c r="AE460">
        <v>1</v>
      </c>
      <c r="AF460" s="5">
        <v>0.14000000000000001</v>
      </c>
      <c r="AG460" s="5">
        <v>0.08</v>
      </c>
      <c r="AH460" s="6">
        <v>7.0000000000000007E-2</v>
      </c>
      <c r="AI460">
        <v>2186.4</v>
      </c>
      <c r="AJ460">
        <v>3711</v>
      </c>
    </row>
    <row r="461" spans="1:36" x14ac:dyDescent="0.35">
      <c r="A461">
        <v>41</v>
      </c>
      <c r="B461" t="s">
        <v>32</v>
      </c>
      <c r="C461" t="s">
        <v>44</v>
      </c>
      <c r="D461">
        <v>509</v>
      </c>
      <c r="E461" t="s">
        <v>34</v>
      </c>
      <c r="F461">
        <v>2</v>
      </c>
      <c r="G461">
        <v>4</v>
      </c>
      <c r="H461" t="s">
        <v>38</v>
      </c>
      <c r="I461">
        <v>1</v>
      </c>
      <c r="J461" t="s">
        <v>29</v>
      </c>
      <c r="K461">
        <v>62</v>
      </c>
      <c r="L461">
        <v>2</v>
      </c>
      <c r="M461">
        <v>2</v>
      </c>
      <c r="N461" t="s">
        <v>43</v>
      </c>
      <c r="O461">
        <v>3</v>
      </c>
      <c r="P461" t="s">
        <v>31</v>
      </c>
      <c r="Q461" s="4">
        <v>6811</v>
      </c>
      <c r="R461">
        <v>2112</v>
      </c>
      <c r="S461">
        <v>2</v>
      </c>
      <c r="T461" t="s">
        <v>25</v>
      </c>
      <c r="U461">
        <v>17</v>
      </c>
      <c r="V461">
        <v>3</v>
      </c>
      <c r="W461">
        <v>1</v>
      </c>
      <c r="X461">
        <v>0</v>
      </c>
      <c r="Y461">
        <v>10</v>
      </c>
      <c r="Z461">
        <v>3</v>
      </c>
      <c r="AA461">
        <v>3</v>
      </c>
      <c r="AB461">
        <v>8</v>
      </c>
      <c r="AC461">
        <v>7</v>
      </c>
      <c r="AD461">
        <v>0</v>
      </c>
      <c r="AE461">
        <v>7</v>
      </c>
      <c r="AF461" s="5">
        <v>0.1</v>
      </c>
      <c r="AG461" s="5">
        <v>0.08</v>
      </c>
      <c r="AH461" s="6">
        <v>1.999999999999999E-2</v>
      </c>
      <c r="AI461">
        <v>1362.2</v>
      </c>
      <c r="AJ461">
        <v>2768</v>
      </c>
    </row>
    <row r="462" spans="1:36" x14ac:dyDescent="0.35">
      <c r="A462">
        <v>26</v>
      </c>
      <c r="B462" t="s">
        <v>32</v>
      </c>
      <c r="C462" t="s">
        <v>26</v>
      </c>
      <c r="D462">
        <v>775</v>
      </c>
      <c r="E462" t="s">
        <v>27</v>
      </c>
      <c r="F462">
        <v>29</v>
      </c>
      <c r="G462">
        <v>2</v>
      </c>
      <c r="H462" t="s">
        <v>40</v>
      </c>
      <c r="I462">
        <v>1</v>
      </c>
      <c r="J462" t="s">
        <v>35</v>
      </c>
      <c r="K462">
        <v>45</v>
      </c>
      <c r="L462">
        <v>3</v>
      </c>
      <c r="M462">
        <v>2</v>
      </c>
      <c r="N462" t="s">
        <v>27</v>
      </c>
      <c r="O462">
        <v>3</v>
      </c>
      <c r="P462" t="s">
        <v>41</v>
      </c>
      <c r="Q462" s="4">
        <v>4306</v>
      </c>
      <c r="R462">
        <v>4267</v>
      </c>
      <c r="S462">
        <v>5</v>
      </c>
      <c r="T462" t="s">
        <v>32</v>
      </c>
      <c r="U462">
        <v>12</v>
      </c>
      <c r="V462">
        <v>3</v>
      </c>
      <c r="W462">
        <v>1</v>
      </c>
      <c r="X462">
        <v>2</v>
      </c>
      <c r="Y462">
        <v>8</v>
      </c>
      <c r="Z462">
        <v>5</v>
      </c>
      <c r="AA462">
        <v>3</v>
      </c>
      <c r="AB462">
        <v>0</v>
      </c>
      <c r="AC462">
        <v>0</v>
      </c>
      <c r="AD462">
        <v>0</v>
      </c>
      <c r="AE462">
        <v>0</v>
      </c>
      <c r="AF462" s="5">
        <v>0.12</v>
      </c>
      <c r="AG462" s="5">
        <v>0.08</v>
      </c>
      <c r="AH462" s="6">
        <v>3.9999999999999994E-2</v>
      </c>
      <c r="AI462">
        <v>861.2</v>
      </c>
      <c r="AJ462">
        <v>904</v>
      </c>
    </row>
    <row r="463" spans="1:36" x14ac:dyDescent="0.35">
      <c r="A463">
        <v>35</v>
      </c>
      <c r="B463" t="s">
        <v>32</v>
      </c>
      <c r="C463" t="s">
        <v>26</v>
      </c>
      <c r="D463">
        <v>195</v>
      </c>
      <c r="E463" t="s">
        <v>27</v>
      </c>
      <c r="F463">
        <v>1</v>
      </c>
      <c r="G463">
        <v>3</v>
      </c>
      <c r="H463" t="s">
        <v>40</v>
      </c>
      <c r="I463">
        <v>1</v>
      </c>
      <c r="J463" t="s">
        <v>29</v>
      </c>
      <c r="K463">
        <v>80</v>
      </c>
      <c r="L463">
        <v>3</v>
      </c>
      <c r="M463">
        <v>2</v>
      </c>
      <c r="N463" t="s">
        <v>27</v>
      </c>
      <c r="O463">
        <v>3</v>
      </c>
      <c r="P463" t="s">
        <v>31</v>
      </c>
      <c r="Q463" s="4">
        <v>4859</v>
      </c>
      <c r="R463">
        <v>6698</v>
      </c>
      <c r="S463">
        <v>1</v>
      </c>
      <c r="T463" t="s">
        <v>32</v>
      </c>
      <c r="U463">
        <v>16</v>
      </c>
      <c r="V463">
        <v>3</v>
      </c>
      <c r="W463">
        <v>4</v>
      </c>
      <c r="X463">
        <v>0</v>
      </c>
      <c r="Y463">
        <v>5</v>
      </c>
      <c r="Z463">
        <v>3</v>
      </c>
      <c r="AA463">
        <v>3</v>
      </c>
      <c r="AB463">
        <v>5</v>
      </c>
      <c r="AC463">
        <v>4</v>
      </c>
      <c r="AD463">
        <v>0</v>
      </c>
      <c r="AE463">
        <v>3</v>
      </c>
      <c r="AF463" s="5">
        <v>0.1</v>
      </c>
      <c r="AG463" s="5">
        <v>0.08</v>
      </c>
      <c r="AH463" s="6">
        <v>0.03</v>
      </c>
      <c r="AI463">
        <v>971.80000000000007</v>
      </c>
      <c r="AJ463">
        <v>1041</v>
      </c>
    </row>
    <row r="464" spans="1:36" x14ac:dyDescent="0.35">
      <c r="A464">
        <v>34</v>
      </c>
      <c r="B464" t="s">
        <v>32</v>
      </c>
      <c r="C464" t="s">
        <v>26</v>
      </c>
      <c r="D464">
        <v>258</v>
      </c>
      <c r="E464" t="s">
        <v>27</v>
      </c>
      <c r="F464">
        <v>21</v>
      </c>
      <c r="G464">
        <v>4</v>
      </c>
      <c r="H464" t="s">
        <v>28</v>
      </c>
      <c r="I464">
        <v>4</v>
      </c>
      <c r="J464" t="s">
        <v>35</v>
      </c>
      <c r="K464">
        <v>74</v>
      </c>
      <c r="L464">
        <v>4</v>
      </c>
      <c r="M464">
        <v>2</v>
      </c>
      <c r="N464" t="s">
        <v>27</v>
      </c>
      <c r="O464">
        <v>4</v>
      </c>
      <c r="P464" t="s">
        <v>31</v>
      </c>
      <c r="Q464" s="4">
        <v>5337</v>
      </c>
      <c r="R464">
        <v>19921</v>
      </c>
      <c r="S464">
        <v>1</v>
      </c>
      <c r="T464" t="s">
        <v>32</v>
      </c>
      <c r="U464">
        <v>12</v>
      </c>
      <c r="V464">
        <v>3</v>
      </c>
      <c r="W464">
        <v>4</v>
      </c>
      <c r="X464">
        <v>0</v>
      </c>
      <c r="Y464">
        <v>10</v>
      </c>
      <c r="Z464">
        <v>3</v>
      </c>
      <c r="AA464">
        <v>3</v>
      </c>
      <c r="AB464">
        <v>10</v>
      </c>
      <c r="AC464">
        <v>7</v>
      </c>
      <c r="AD464">
        <v>5</v>
      </c>
      <c r="AE464">
        <v>7</v>
      </c>
      <c r="AF464" s="5">
        <v>0.1</v>
      </c>
      <c r="AG464" s="5">
        <v>0.1</v>
      </c>
      <c r="AH464" s="6">
        <v>-9.999999999999995E-3</v>
      </c>
      <c r="AI464">
        <v>1067.4000000000001</v>
      </c>
      <c r="AJ464">
        <v>4221</v>
      </c>
    </row>
    <row r="465" spans="1:36" x14ac:dyDescent="0.35">
      <c r="A465">
        <v>26</v>
      </c>
      <c r="B465" t="s">
        <v>25</v>
      </c>
      <c r="C465" t="s">
        <v>26</v>
      </c>
      <c r="D465">
        <v>471</v>
      </c>
      <c r="E465" t="s">
        <v>34</v>
      </c>
      <c r="F465">
        <v>24</v>
      </c>
      <c r="G465">
        <v>3</v>
      </c>
      <c r="H465" t="s">
        <v>49</v>
      </c>
      <c r="I465">
        <v>3</v>
      </c>
      <c r="J465" t="s">
        <v>35</v>
      </c>
      <c r="K465">
        <v>66</v>
      </c>
      <c r="L465">
        <v>1</v>
      </c>
      <c r="M465">
        <v>1</v>
      </c>
      <c r="N465" t="s">
        <v>39</v>
      </c>
      <c r="O465">
        <v>4</v>
      </c>
      <c r="P465" t="s">
        <v>31</v>
      </c>
      <c r="Q465" s="4">
        <v>2340</v>
      </c>
      <c r="R465">
        <v>23213</v>
      </c>
      <c r="S465">
        <v>1</v>
      </c>
      <c r="T465" t="s">
        <v>25</v>
      </c>
      <c r="U465">
        <v>18</v>
      </c>
      <c r="V465">
        <v>3</v>
      </c>
      <c r="W465">
        <v>2</v>
      </c>
      <c r="X465">
        <v>0</v>
      </c>
      <c r="Y465">
        <v>1</v>
      </c>
      <c r="Z465">
        <v>3</v>
      </c>
      <c r="AA465">
        <v>1</v>
      </c>
      <c r="AB465">
        <v>1</v>
      </c>
      <c r="AC465">
        <v>0</v>
      </c>
      <c r="AD465">
        <v>0</v>
      </c>
      <c r="AE465">
        <v>0</v>
      </c>
      <c r="AF465" s="5">
        <v>0.12</v>
      </c>
      <c r="AG465" s="5">
        <v>7.0000000000000007E-2</v>
      </c>
      <c r="AH465" s="6">
        <v>2.0000000000000004E-2</v>
      </c>
      <c r="AI465">
        <v>468</v>
      </c>
      <c r="AJ465">
        <v>547</v>
      </c>
    </row>
    <row r="466" spans="1:36" x14ac:dyDescent="0.35">
      <c r="A466">
        <v>37</v>
      </c>
      <c r="B466" t="s">
        <v>32</v>
      </c>
      <c r="C466" t="s">
        <v>26</v>
      </c>
      <c r="D466">
        <v>799</v>
      </c>
      <c r="E466" t="s">
        <v>34</v>
      </c>
      <c r="F466">
        <v>1</v>
      </c>
      <c r="G466">
        <v>3</v>
      </c>
      <c r="H466" t="s">
        <v>49</v>
      </c>
      <c r="I466">
        <v>2</v>
      </c>
      <c r="J466" t="s">
        <v>29</v>
      </c>
      <c r="K466">
        <v>59</v>
      </c>
      <c r="L466">
        <v>3</v>
      </c>
      <c r="M466">
        <v>3</v>
      </c>
      <c r="N466" t="s">
        <v>42</v>
      </c>
      <c r="O466">
        <v>4</v>
      </c>
      <c r="P466" t="s">
        <v>31</v>
      </c>
      <c r="Q466" s="4">
        <v>7491</v>
      </c>
      <c r="R466">
        <v>23848</v>
      </c>
      <c r="S466">
        <v>4</v>
      </c>
      <c r="T466" t="s">
        <v>32</v>
      </c>
      <c r="U466">
        <v>17</v>
      </c>
      <c r="V466">
        <v>3</v>
      </c>
      <c r="W466">
        <v>4</v>
      </c>
      <c r="X466">
        <v>0</v>
      </c>
      <c r="Y466">
        <v>12</v>
      </c>
      <c r="Z466">
        <v>3</v>
      </c>
      <c r="AA466">
        <v>4</v>
      </c>
      <c r="AB466">
        <v>6</v>
      </c>
      <c r="AC466">
        <v>5</v>
      </c>
      <c r="AD466">
        <v>1</v>
      </c>
      <c r="AE466">
        <v>2</v>
      </c>
      <c r="AF466" s="5">
        <v>0.13</v>
      </c>
      <c r="AG466" s="5">
        <v>0.11</v>
      </c>
      <c r="AH466" s="6">
        <v>9.999999999999995E-3</v>
      </c>
      <c r="AI466">
        <v>1498.2</v>
      </c>
      <c r="AJ466">
        <v>1537</v>
      </c>
    </row>
    <row r="467" spans="1:36" x14ac:dyDescent="0.35">
      <c r="A467">
        <v>46</v>
      </c>
      <c r="B467" t="s">
        <v>32</v>
      </c>
      <c r="C467" t="s">
        <v>33</v>
      </c>
      <c r="D467">
        <v>1034</v>
      </c>
      <c r="E467" t="s">
        <v>34</v>
      </c>
      <c r="F467">
        <v>18</v>
      </c>
      <c r="G467">
        <v>1</v>
      </c>
      <c r="H467" t="s">
        <v>40</v>
      </c>
      <c r="I467">
        <v>1</v>
      </c>
      <c r="J467" t="s">
        <v>29</v>
      </c>
      <c r="K467">
        <v>86</v>
      </c>
      <c r="L467">
        <v>3</v>
      </c>
      <c r="M467">
        <v>3</v>
      </c>
      <c r="N467" t="s">
        <v>43</v>
      </c>
      <c r="O467">
        <v>3</v>
      </c>
      <c r="P467" t="s">
        <v>37</v>
      </c>
      <c r="Q467" s="4">
        <v>10527</v>
      </c>
      <c r="R467">
        <v>8984</v>
      </c>
      <c r="S467">
        <v>5</v>
      </c>
      <c r="T467" t="s">
        <v>32</v>
      </c>
      <c r="U467">
        <v>11</v>
      </c>
      <c r="V467">
        <v>3</v>
      </c>
      <c r="W467">
        <v>4</v>
      </c>
      <c r="X467">
        <v>0</v>
      </c>
      <c r="Y467">
        <v>28</v>
      </c>
      <c r="Z467">
        <v>3</v>
      </c>
      <c r="AA467">
        <v>2</v>
      </c>
      <c r="AB467">
        <v>2</v>
      </c>
      <c r="AC467">
        <v>2</v>
      </c>
      <c r="AD467">
        <v>1</v>
      </c>
      <c r="AE467">
        <v>2</v>
      </c>
      <c r="AF467" s="5">
        <v>0.14000000000000001</v>
      </c>
      <c r="AG467" s="5">
        <v>0.09</v>
      </c>
      <c r="AH467" s="6">
        <v>7.9999999999999988E-2</v>
      </c>
      <c r="AI467">
        <v>2105.4</v>
      </c>
      <c r="AJ467">
        <v>4238</v>
      </c>
    </row>
    <row r="468" spans="1:36" x14ac:dyDescent="0.35">
      <c r="A468">
        <v>41</v>
      </c>
      <c r="B468" t="s">
        <v>32</v>
      </c>
      <c r="C468" t="s">
        <v>26</v>
      </c>
      <c r="D468">
        <v>1276</v>
      </c>
      <c r="E468" t="s">
        <v>27</v>
      </c>
      <c r="F468">
        <v>2</v>
      </c>
      <c r="G468">
        <v>5</v>
      </c>
      <c r="H468" t="s">
        <v>28</v>
      </c>
      <c r="I468">
        <v>2</v>
      </c>
      <c r="J468" t="s">
        <v>29</v>
      </c>
      <c r="K468">
        <v>91</v>
      </c>
      <c r="L468">
        <v>3</v>
      </c>
      <c r="M468">
        <v>4</v>
      </c>
      <c r="N468" t="s">
        <v>62</v>
      </c>
      <c r="O468">
        <v>1</v>
      </c>
      <c r="P468" t="s">
        <v>37</v>
      </c>
      <c r="Q468" s="4">
        <v>16595</v>
      </c>
      <c r="R468">
        <v>5626</v>
      </c>
      <c r="S468">
        <v>7</v>
      </c>
      <c r="T468" t="s">
        <v>32</v>
      </c>
      <c r="U468">
        <v>16</v>
      </c>
      <c r="V468">
        <v>3</v>
      </c>
      <c r="W468">
        <v>2</v>
      </c>
      <c r="X468">
        <v>1</v>
      </c>
      <c r="Y468">
        <v>22</v>
      </c>
      <c r="Z468">
        <v>2</v>
      </c>
      <c r="AA468">
        <v>3</v>
      </c>
      <c r="AB468">
        <v>18</v>
      </c>
      <c r="AC468">
        <v>16</v>
      </c>
      <c r="AD468">
        <v>11</v>
      </c>
      <c r="AE468">
        <v>8</v>
      </c>
      <c r="AF468" s="5">
        <v>0.1</v>
      </c>
      <c r="AG468" s="5">
        <v>0.09</v>
      </c>
      <c r="AH468" s="6">
        <v>1.999999999999999E-2</v>
      </c>
      <c r="AI468">
        <v>3319</v>
      </c>
      <c r="AJ468">
        <v>4580</v>
      </c>
    </row>
    <row r="469" spans="1:36" x14ac:dyDescent="0.35">
      <c r="A469">
        <v>37</v>
      </c>
      <c r="B469" t="s">
        <v>32</v>
      </c>
      <c r="C469" t="s">
        <v>44</v>
      </c>
      <c r="D469">
        <v>142</v>
      </c>
      <c r="E469" t="s">
        <v>27</v>
      </c>
      <c r="F469">
        <v>9</v>
      </c>
      <c r="G469">
        <v>4</v>
      </c>
      <c r="H469" t="s">
        <v>40</v>
      </c>
      <c r="I469">
        <v>1</v>
      </c>
      <c r="J469" t="s">
        <v>35</v>
      </c>
      <c r="K469">
        <v>69</v>
      </c>
      <c r="L469">
        <v>3</v>
      </c>
      <c r="M469">
        <v>3</v>
      </c>
      <c r="N469" t="s">
        <v>27</v>
      </c>
      <c r="O469">
        <v>2</v>
      </c>
      <c r="P469" t="s">
        <v>41</v>
      </c>
      <c r="Q469" s="4">
        <v>8834</v>
      </c>
      <c r="R469">
        <v>24666</v>
      </c>
      <c r="S469">
        <v>1</v>
      </c>
      <c r="T469" t="s">
        <v>32</v>
      </c>
      <c r="U469">
        <v>13</v>
      </c>
      <c r="V469">
        <v>3</v>
      </c>
      <c r="W469">
        <v>4</v>
      </c>
      <c r="X469">
        <v>1</v>
      </c>
      <c r="Y469">
        <v>9</v>
      </c>
      <c r="Z469">
        <v>6</v>
      </c>
      <c r="AA469">
        <v>3</v>
      </c>
      <c r="AB469">
        <v>9</v>
      </c>
      <c r="AC469">
        <v>5</v>
      </c>
      <c r="AD469">
        <v>7</v>
      </c>
      <c r="AE469">
        <v>7</v>
      </c>
      <c r="AF469" s="5">
        <v>0.1</v>
      </c>
      <c r="AG469" s="5">
        <v>0.09</v>
      </c>
      <c r="AH469" s="6">
        <v>6.0000000000000012E-2</v>
      </c>
      <c r="AI469">
        <v>1766.8000000000002</v>
      </c>
      <c r="AJ469">
        <v>2023</v>
      </c>
    </row>
    <row r="470" spans="1:36" x14ac:dyDescent="0.35">
      <c r="A470">
        <v>52</v>
      </c>
      <c r="B470" t="s">
        <v>32</v>
      </c>
      <c r="C470" t="s">
        <v>26</v>
      </c>
      <c r="D470">
        <v>956</v>
      </c>
      <c r="E470" t="s">
        <v>34</v>
      </c>
      <c r="F470">
        <v>6</v>
      </c>
      <c r="G470">
        <v>2</v>
      </c>
      <c r="H470" t="s">
        <v>49</v>
      </c>
      <c r="I470">
        <v>4</v>
      </c>
      <c r="J470" t="s">
        <v>35</v>
      </c>
      <c r="K470">
        <v>78</v>
      </c>
      <c r="L470">
        <v>3</v>
      </c>
      <c r="M470">
        <v>2</v>
      </c>
      <c r="N470" t="s">
        <v>36</v>
      </c>
      <c r="O470">
        <v>1</v>
      </c>
      <c r="P470" t="s">
        <v>41</v>
      </c>
      <c r="Q470" s="4">
        <v>5577</v>
      </c>
      <c r="R470">
        <v>22087</v>
      </c>
      <c r="S470">
        <v>3</v>
      </c>
      <c r="T470" t="s">
        <v>25</v>
      </c>
      <c r="U470">
        <v>12</v>
      </c>
      <c r="V470">
        <v>3</v>
      </c>
      <c r="W470">
        <v>2</v>
      </c>
      <c r="X470">
        <v>2</v>
      </c>
      <c r="Y470">
        <v>18</v>
      </c>
      <c r="Z470">
        <v>3</v>
      </c>
      <c r="AA470">
        <v>3</v>
      </c>
      <c r="AB470">
        <v>10</v>
      </c>
      <c r="AC470">
        <v>9</v>
      </c>
      <c r="AD470">
        <v>6</v>
      </c>
      <c r="AE470">
        <v>9</v>
      </c>
      <c r="AF470" s="5">
        <v>0.14000000000000001</v>
      </c>
      <c r="AG470" s="5">
        <v>7.0000000000000007E-2</v>
      </c>
      <c r="AH470" s="6">
        <v>-1.0000000000000009E-2</v>
      </c>
      <c r="AI470">
        <v>1115.4000000000001</v>
      </c>
      <c r="AJ470">
        <v>2081</v>
      </c>
    </row>
    <row r="471" spans="1:36" x14ac:dyDescent="0.35">
      <c r="A471">
        <v>32</v>
      </c>
      <c r="B471" t="s">
        <v>25</v>
      </c>
      <c r="C471" t="s">
        <v>44</v>
      </c>
      <c r="D471">
        <v>1474</v>
      </c>
      <c r="E471" t="s">
        <v>27</v>
      </c>
      <c r="F471">
        <v>11</v>
      </c>
      <c r="G471">
        <v>4</v>
      </c>
      <c r="H471" t="s">
        <v>38</v>
      </c>
      <c r="I471">
        <v>4</v>
      </c>
      <c r="J471" t="s">
        <v>35</v>
      </c>
      <c r="K471">
        <v>60</v>
      </c>
      <c r="L471">
        <v>4</v>
      </c>
      <c r="M471">
        <v>2</v>
      </c>
      <c r="N471" t="s">
        <v>27</v>
      </c>
      <c r="O471">
        <v>3</v>
      </c>
      <c r="P471" t="s">
        <v>37</v>
      </c>
      <c r="Q471" s="4">
        <v>4707</v>
      </c>
      <c r="R471">
        <v>23914</v>
      </c>
      <c r="S471">
        <v>8</v>
      </c>
      <c r="T471" t="s">
        <v>32</v>
      </c>
      <c r="U471">
        <v>12</v>
      </c>
      <c r="V471">
        <v>3</v>
      </c>
      <c r="W471">
        <v>4</v>
      </c>
      <c r="X471">
        <v>0</v>
      </c>
      <c r="Y471">
        <v>6</v>
      </c>
      <c r="Z471">
        <v>2</v>
      </c>
      <c r="AA471">
        <v>3</v>
      </c>
      <c r="AB471">
        <v>4</v>
      </c>
      <c r="AC471">
        <v>2</v>
      </c>
      <c r="AD471">
        <v>1</v>
      </c>
      <c r="AE471">
        <v>2</v>
      </c>
      <c r="AF471" s="5">
        <v>0.1</v>
      </c>
      <c r="AG471" s="5">
        <v>0.09</v>
      </c>
      <c r="AH471" s="6">
        <v>0.06</v>
      </c>
      <c r="AI471">
        <v>941.40000000000009</v>
      </c>
      <c r="AJ471">
        <v>3004</v>
      </c>
    </row>
    <row r="472" spans="1:36" x14ac:dyDescent="0.35">
      <c r="A472">
        <v>24</v>
      </c>
      <c r="B472" t="s">
        <v>32</v>
      </c>
      <c r="C472" t="s">
        <v>33</v>
      </c>
      <c r="D472">
        <v>535</v>
      </c>
      <c r="E472" t="s">
        <v>27</v>
      </c>
      <c r="F472">
        <v>24</v>
      </c>
      <c r="G472">
        <v>3</v>
      </c>
      <c r="H472" t="s">
        <v>40</v>
      </c>
      <c r="I472">
        <v>4</v>
      </c>
      <c r="J472" t="s">
        <v>35</v>
      </c>
      <c r="K472">
        <v>38</v>
      </c>
      <c r="L472">
        <v>3</v>
      </c>
      <c r="M472">
        <v>1</v>
      </c>
      <c r="N472" t="s">
        <v>46</v>
      </c>
      <c r="O472">
        <v>4</v>
      </c>
      <c r="P472" t="s">
        <v>37</v>
      </c>
      <c r="Q472" s="4">
        <v>2400</v>
      </c>
      <c r="R472">
        <v>5530</v>
      </c>
      <c r="S472">
        <v>0</v>
      </c>
      <c r="T472" t="s">
        <v>32</v>
      </c>
      <c r="U472">
        <v>13</v>
      </c>
      <c r="V472">
        <v>3</v>
      </c>
      <c r="W472">
        <v>3</v>
      </c>
      <c r="X472">
        <v>2</v>
      </c>
      <c r="Y472">
        <v>3</v>
      </c>
      <c r="Z472">
        <v>3</v>
      </c>
      <c r="AA472">
        <v>3</v>
      </c>
      <c r="AB472">
        <v>2</v>
      </c>
      <c r="AC472">
        <v>2</v>
      </c>
      <c r="AD472">
        <v>2</v>
      </c>
      <c r="AE472">
        <v>1</v>
      </c>
      <c r="AF472" s="5">
        <v>0.1</v>
      </c>
      <c r="AG472" s="5">
        <v>0.09</v>
      </c>
      <c r="AH472" s="6">
        <v>0.03</v>
      </c>
      <c r="AI472">
        <v>480</v>
      </c>
      <c r="AJ472">
        <v>2077</v>
      </c>
    </row>
    <row r="473" spans="1:36" x14ac:dyDescent="0.35">
      <c r="A473">
        <v>38</v>
      </c>
      <c r="B473" t="s">
        <v>32</v>
      </c>
      <c r="C473" t="s">
        <v>26</v>
      </c>
      <c r="D473">
        <v>1495</v>
      </c>
      <c r="E473" t="s">
        <v>34</v>
      </c>
      <c r="F473">
        <v>10</v>
      </c>
      <c r="G473">
        <v>3</v>
      </c>
      <c r="H473" t="s">
        <v>40</v>
      </c>
      <c r="I473">
        <v>3</v>
      </c>
      <c r="J473" t="s">
        <v>29</v>
      </c>
      <c r="K473">
        <v>76</v>
      </c>
      <c r="L473">
        <v>3</v>
      </c>
      <c r="M473">
        <v>2</v>
      </c>
      <c r="N473" t="s">
        <v>43</v>
      </c>
      <c r="O473">
        <v>3</v>
      </c>
      <c r="P473" t="s">
        <v>37</v>
      </c>
      <c r="Q473" s="4">
        <v>9824</v>
      </c>
      <c r="R473">
        <v>22174</v>
      </c>
      <c r="S473">
        <v>3</v>
      </c>
      <c r="T473" t="s">
        <v>32</v>
      </c>
      <c r="U473">
        <v>19</v>
      </c>
      <c r="V473">
        <v>3</v>
      </c>
      <c r="W473">
        <v>3</v>
      </c>
      <c r="X473">
        <v>1</v>
      </c>
      <c r="Y473">
        <v>18</v>
      </c>
      <c r="Z473">
        <v>4</v>
      </c>
      <c r="AA473">
        <v>3</v>
      </c>
      <c r="AB473">
        <v>1</v>
      </c>
      <c r="AC473">
        <v>0</v>
      </c>
      <c r="AD473">
        <v>0</v>
      </c>
      <c r="AE473">
        <v>0</v>
      </c>
      <c r="AF473" s="5">
        <v>0.14000000000000001</v>
      </c>
      <c r="AG473" s="5">
        <v>0.09</v>
      </c>
      <c r="AH473" s="6">
        <v>3.9999999999999994E-2</v>
      </c>
      <c r="AI473">
        <v>1964.8000000000002</v>
      </c>
      <c r="AJ473">
        <v>4546</v>
      </c>
    </row>
    <row r="474" spans="1:36" x14ac:dyDescent="0.35">
      <c r="A474">
        <v>37</v>
      </c>
      <c r="B474" t="s">
        <v>32</v>
      </c>
      <c r="C474" t="s">
        <v>26</v>
      </c>
      <c r="D474">
        <v>446</v>
      </c>
      <c r="E474" t="s">
        <v>34</v>
      </c>
      <c r="F474">
        <v>1</v>
      </c>
      <c r="G474">
        <v>4</v>
      </c>
      <c r="H474" t="s">
        <v>28</v>
      </c>
      <c r="I474">
        <v>2</v>
      </c>
      <c r="J474" t="s">
        <v>29</v>
      </c>
      <c r="K474">
        <v>65</v>
      </c>
      <c r="L474">
        <v>3</v>
      </c>
      <c r="M474">
        <v>2</v>
      </c>
      <c r="N474" t="s">
        <v>42</v>
      </c>
      <c r="O474">
        <v>2</v>
      </c>
      <c r="P474" t="s">
        <v>37</v>
      </c>
      <c r="Q474" s="4">
        <v>6447</v>
      </c>
      <c r="R474">
        <v>15701</v>
      </c>
      <c r="S474">
        <v>6</v>
      </c>
      <c r="T474" t="s">
        <v>32</v>
      </c>
      <c r="U474">
        <v>12</v>
      </c>
      <c r="V474">
        <v>3</v>
      </c>
      <c r="W474">
        <v>2</v>
      </c>
      <c r="X474">
        <v>1</v>
      </c>
      <c r="Y474">
        <v>8</v>
      </c>
      <c r="Z474">
        <v>2</v>
      </c>
      <c r="AA474">
        <v>2</v>
      </c>
      <c r="AB474">
        <v>6</v>
      </c>
      <c r="AC474">
        <v>5</v>
      </c>
      <c r="AD474">
        <v>4</v>
      </c>
      <c r="AE474">
        <v>3</v>
      </c>
      <c r="AF474" s="5">
        <v>0.08</v>
      </c>
      <c r="AG474" s="5">
        <v>7.0000000000000007E-2</v>
      </c>
      <c r="AH474" s="6">
        <v>6.0000000000000012E-2</v>
      </c>
      <c r="AI474">
        <v>1289.4000000000001</v>
      </c>
      <c r="AJ474">
        <v>4161</v>
      </c>
    </row>
    <row r="475" spans="1:36" x14ac:dyDescent="0.35">
      <c r="A475">
        <v>49</v>
      </c>
      <c r="B475" t="s">
        <v>32</v>
      </c>
      <c r="C475" t="s">
        <v>26</v>
      </c>
      <c r="D475">
        <v>1245</v>
      </c>
      <c r="E475" t="s">
        <v>34</v>
      </c>
      <c r="F475">
        <v>18</v>
      </c>
      <c r="G475">
        <v>4</v>
      </c>
      <c r="H475" t="s">
        <v>28</v>
      </c>
      <c r="I475">
        <v>4</v>
      </c>
      <c r="J475" t="s">
        <v>35</v>
      </c>
      <c r="K475">
        <v>58</v>
      </c>
      <c r="L475">
        <v>2</v>
      </c>
      <c r="M475">
        <v>5</v>
      </c>
      <c r="N475" t="s">
        <v>63</v>
      </c>
      <c r="O475">
        <v>3</v>
      </c>
      <c r="P475" t="s">
        <v>41</v>
      </c>
      <c r="Q475" s="4">
        <v>19502</v>
      </c>
      <c r="R475">
        <v>2125</v>
      </c>
      <c r="S475">
        <v>1</v>
      </c>
      <c r="T475" t="s">
        <v>25</v>
      </c>
      <c r="U475">
        <v>17</v>
      </c>
      <c r="V475">
        <v>3</v>
      </c>
      <c r="W475">
        <v>3</v>
      </c>
      <c r="X475">
        <v>1</v>
      </c>
      <c r="Y475">
        <v>31</v>
      </c>
      <c r="Z475">
        <v>5</v>
      </c>
      <c r="AA475">
        <v>3</v>
      </c>
      <c r="AB475">
        <v>31</v>
      </c>
      <c r="AC475">
        <v>9</v>
      </c>
      <c r="AD475">
        <v>0</v>
      </c>
      <c r="AE475">
        <v>9</v>
      </c>
      <c r="AF475" s="5">
        <v>0.1</v>
      </c>
      <c r="AG475" s="5">
        <v>0.1</v>
      </c>
      <c r="AH475" s="6">
        <v>3.0000000000000013E-2</v>
      </c>
      <c r="AI475">
        <v>3900.4</v>
      </c>
      <c r="AJ475">
        <v>3276</v>
      </c>
    </row>
    <row r="476" spans="1:36" x14ac:dyDescent="0.35">
      <c r="A476">
        <v>24</v>
      </c>
      <c r="B476" t="s">
        <v>32</v>
      </c>
      <c r="C476" t="s">
        <v>26</v>
      </c>
      <c r="D476">
        <v>691</v>
      </c>
      <c r="E476" t="s">
        <v>34</v>
      </c>
      <c r="F476">
        <v>23</v>
      </c>
      <c r="G476">
        <v>3</v>
      </c>
      <c r="H476" t="s">
        <v>40</v>
      </c>
      <c r="I476">
        <v>2</v>
      </c>
      <c r="J476" t="s">
        <v>35</v>
      </c>
      <c r="K476">
        <v>89</v>
      </c>
      <c r="L476">
        <v>4</v>
      </c>
      <c r="M476">
        <v>1</v>
      </c>
      <c r="N476" t="s">
        <v>36</v>
      </c>
      <c r="O476">
        <v>4</v>
      </c>
      <c r="P476" t="s">
        <v>37</v>
      </c>
      <c r="Q476" s="4">
        <v>2725</v>
      </c>
      <c r="R476">
        <v>21630</v>
      </c>
      <c r="S476">
        <v>1</v>
      </c>
      <c r="T476" t="s">
        <v>25</v>
      </c>
      <c r="U476">
        <v>11</v>
      </c>
      <c r="V476">
        <v>3</v>
      </c>
      <c r="W476">
        <v>2</v>
      </c>
      <c r="X476">
        <v>2</v>
      </c>
      <c r="Y476">
        <v>6</v>
      </c>
      <c r="Z476">
        <v>3</v>
      </c>
      <c r="AA476">
        <v>3</v>
      </c>
      <c r="AB476">
        <v>6</v>
      </c>
      <c r="AC476">
        <v>5</v>
      </c>
      <c r="AD476">
        <v>1</v>
      </c>
      <c r="AE476">
        <v>4</v>
      </c>
      <c r="AF476" s="5">
        <v>0.12</v>
      </c>
      <c r="AG476" s="5">
        <v>0.11</v>
      </c>
      <c r="AH476" s="6">
        <v>2.0000000000000004E-2</v>
      </c>
      <c r="AI476">
        <v>545</v>
      </c>
      <c r="AJ476">
        <v>2891</v>
      </c>
    </row>
    <row r="477" spans="1:36" x14ac:dyDescent="0.35">
      <c r="A477">
        <v>26</v>
      </c>
      <c r="B477" t="s">
        <v>32</v>
      </c>
      <c r="C477" t="s">
        <v>26</v>
      </c>
      <c r="D477">
        <v>703</v>
      </c>
      <c r="E477" t="s">
        <v>27</v>
      </c>
      <c r="F477">
        <v>28</v>
      </c>
      <c r="G477">
        <v>2</v>
      </c>
      <c r="H477" t="s">
        <v>48</v>
      </c>
      <c r="I477">
        <v>1</v>
      </c>
      <c r="J477" t="s">
        <v>35</v>
      </c>
      <c r="K477">
        <v>66</v>
      </c>
      <c r="L477">
        <v>3</v>
      </c>
      <c r="M477">
        <v>2</v>
      </c>
      <c r="N477" t="s">
        <v>27</v>
      </c>
      <c r="O477">
        <v>2</v>
      </c>
      <c r="P477" t="s">
        <v>37</v>
      </c>
      <c r="Q477" s="4">
        <v>6272</v>
      </c>
      <c r="R477">
        <v>7428</v>
      </c>
      <c r="S477">
        <v>1</v>
      </c>
      <c r="T477" t="s">
        <v>32</v>
      </c>
      <c r="U477">
        <v>20</v>
      </c>
      <c r="V477">
        <v>4</v>
      </c>
      <c r="W477">
        <v>4</v>
      </c>
      <c r="X477">
        <v>2</v>
      </c>
      <c r="Y477">
        <v>6</v>
      </c>
      <c r="Z477">
        <v>5</v>
      </c>
      <c r="AA477">
        <v>4</v>
      </c>
      <c r="AB477">
        <v>5</v>
      </c>
      <c r="AC477">
        <v>3</v>
      </c>
      <c r="AD477">
        <v>1</v>
      </c>
      <c r="AE477">
        <v>4</v>
      </c>
      <c r="AF477" s="5">
        <v>0.11</v>
      </c>
      <c r="AG477" s="5">
        <v>0.08</v>
      </c>
      <c r="AH477" s="6">
        <v>9.999999999999995E-3</v>
      </c>
      <c r="AI477">
        <v>1254.4000000000001</v>
      </c>
      <c r="AJ477">
        <v>2022</v>
      </c>
    </row>
    <row r="478" spans="1:36" x14ac:dyDescent="0.35">
      <c r="A478">
        <v>24</v>
      </c>
      <c r="B478" t="s">
        <v>32</v>
      </c>
      <c r="C478" t="s">
        <v>26</v>
      </c>
      <c r="D478">
        <v>823</v>
      </c>
      <c r="E478" t="s">
        <v>34</v>
      </c>
      <c r="F478">
        <v>17</v>
      </c>
      <c r="G478">
        <v>2</v>
      </c>
      <c r="H478" t="s">
        <v>38</v>
      </c>
      <c r="I478">
        <v>4</v>
      </c>
      <c r="J478" t="s">
        <v>35</v>
      </c>
      <c r="K478">
        <v>94</v>
      </c>
      <c r="L478">
        <v>2</v>
      </c>
      <c r="M478">
        <v>1</v>
      </c>
      <c r="N478" t="s">
        <v>39</v>
      </c>
      <c r="O478">
        <v>2</v>
      </c>
      <c r="P478" t="s">
        <v>37</v>
      </c>
      <c r="Q478" s="4">
        <v>2127</v>
      </c>
      <c r="R478">
        <v>9100</v>
      </c>
      <c r="S478">
        <v>1</v>
      </c>
      <c r="T478" t="s">
        <v>32</v>
      </c>
      <c r="U478">
        <v>21</v>
      </c>
      <c r="V478">
        <v>4</v>
      </c>
      <c r="W478">
        <v>4</v>
      </c>
      <c r="X478">
        <v>1</v>
      </c>
      <c r="Y478">
        <v>1</v>
      </c>
      <c r="Z478">
        <v>2</v>
      </c>
      <c r="AA478">
        <v>3</v>
      </c>
      <c r="AB478">
        <v>1</v>
      </c>
      <c r="AC478">
        <v>0</v>
      </c>
      <c r="AD478">
        <v>0</v>
      </c>
      <c r="AE478">
        <v>0</v>
      </c>
      <c r="AF478" s="5">
        <v>0.13</v>
      </c>
      <c r="AG478" s="5">
        <v>0.11</v>
      </c>
      <c r="AH478" s="6">
        <v>1.999999999999999E-2</v>
      </c>
      <c r="AI478">
        <v>425.40000000000003</v>
      </c>
      <c r="AJ478">
        <v>1537</v>
      </c>
    </row>
    <row r="479" spans="1:36" x14ac:dyDescent="0.35">
      <c r="A479">
        <v>50</v>
      </c>
      <c r="B479" t="s">
        <v>32</v>
      </c>
      <c r="C479" t="s">
        <v>33</v>
      </c>
      <c r="D479">
        <v>1246</v>
      </c>
      <c r="E479" t="s">
        <v>50</v>
      </c>
      <c r="F479">
        <v>3</v>
      </c>
      <c r="G479">
        <v>3</v>
      </c>
      <c r="H479" t="s">
        <v>40</v>
      </c>
      <c r="I479">
        <v>1</v>
      </c>
      <c r="J479" t="s">
        <v>35</v>
      </c>
      <c r="K479">
        <v>99</v>
      </c>
      <c r="L479">
        <v>3</v>
      </c>
      <c r="M479">
        <v>5</v>
      </c>
      <c r="N479" t="s">
        <v>62</v>
      </c>
      <c r="O479">
        <v>2</v>
      </c>
      <c r="P479" t="s">
        <v>37</v>
      </c>
      <c r="Q479" s="4">
        <v>18200</v>
      </c>
      <c r="R479">
        <v>7999</v>
      </c>
      <c r="S479">
        <v>1</v>
      </c>
      <c r="T479" t="s">
        <v>32</v>
      </c>
      <c r="U479">
        <v>11</v>
      </c>
      <c r="V479">
        <v>3</v>
      </c>
      <c r="W479">
        <v>3</v>
      </c>
      <c r="X479">
        <v>1</v>
      </c>
      <c r="Y479">
        <v>32</v>
      </c>
      <c r="Z479">
        <v>2</v>
      </c>
      <c r="AA479">
        <v>3</v>
      </c>
      <c r="AB479">
        <v>32</v>
      </c>
      <c r="AC479">
        <v>5</v>
      </c>
      <c r="AD479">
        <v>10</v>
      </c>
      <c r="AE479">
        <v>7</v>
      </c>
      <c r="AF479" s="5">
        <v>0.08</v>
      </c>
      <c r="AG479" s="5">
        <v>0.11</v>
      </c>
      <c r="AH479" s="6">
        <v>9.999999999999995E-3</v>
      </c>
      <c r="AI479">
        <v>3640</v>
      </c>
      <c r="AJ479">
        <v>2703</v>
      </c>
    </row>
    <row r="480" spans="1:36" x14ac:dyDescent="0.35">
      <c r="A480">
        <v>25</v>
      </c>
      <c r="B480" t="s">
        <v>32</v>
      </c>
      <c r="C480" t="s">
        <v>26</v>
      </c>
      <c r="D480">
        <v>622</v>
      </c>
      <c r="E480" t="s">
        <v>27</v>
      </c>
      <c r="F480">
        <v>13</v>
      </c>
      <c r="G480">
        <v>1</v>
      </c>
      <c r="H480" t="s">
        <v>40</v>
      </c>
      <c r="I480">
        <v>2</v>
      </c>
      <c r="J480" t="s">
        <v>35</v>
      </c>
      <c r="K480">
        <v>40</v>
      </c>
      <c r="L480">
        <v>3</v>
      </c>
      <c r="M480">
        <v>1</v>
      </c>
      <c r="N480" t="s">
        <v>46</v>
      </c>
      <c r="O480">
        <v>3</v>
      </c>
      <c r="P480" t="s">
        <v>37</v>
      </c>
      <c r="Q480" s="4">
        <v>2096</v>
      </c>
      <c r="R480">
        <v>26376</v>
      </c>
      <c r="S480">
        <v>1</v>
      </c>
      <c r="T480" t="s">
        <v>32</v>
      </c>
      <c r="U480">
        <v>11</v>
      </c>
      <c r="V480">
        <v>3</v>
      </c>
      <c r="W480">
        <v>3</v>
      </c>
      <c r="X480">
        <v>0</v>
      </c>
      <c r="Y480">
        <v>7</v>
      </c>
      <c r="Z480">
        <v>1</v>
      </c>
      <c r="AA480">
        <v>3</v>
      </c>
      <c r="AB480">
        <v>7</v>
      </c>
      <c r="AC480">
        <v>4</v>
      </c>
      <c r="AD480">
        <v>0</v>
      </c>
      <c r="AE480">
        <v>6</v>
      </c>
      <c r="AF480" s="5">
        <v>0.13</v>
      </c>
      <c r="AG480" s="5">
        <v>0.11</v>
      </c>
      <c r="AH480" s="6">
        <v>5.0000000000000017E-2</v>
      </c>
      <c r="AI480">
        <v>419.20000000000005</v>
      </c>
      <c r="AJ480">
        <v>4585</v>
      </c>
    </row>
    <row r="481" spans="1:36" x14ac:dyDescent="0.35">
      <c r="A481">
        <v>24</v>
      </c>
      <c r="B481" t="s">
        <v>25</v>
      </c>
      <c r="C481" t="s">
        <v>33</v>
      </c>
      <c r="D481">
        <v>1287</v>
      </c>
      <c r="E481" t="s">
        <v>34</v>
      </c>
      <c r="F481">
        <v>7</v>
      </c>
      <c r="G481">
        <v>3</v>
      </c>
      <c r="H481" t="s">
        <v>28</v>
      </c>
      <c r="I481">
        <v>1</v>
      </c>
      <c r="J481" t="s">
        <v>29</v>
      </c>
      <c r="K481">
        <v>55</v>
      </c>
      <c r="L481">
        <v>3</v>
      </c>
      <c r="M481">
        <v>1</v>
      </c>
      <c r="N481" t="s">
        <v>39</v>
      </c>
      <c r="O481">
        <v>3</v>
      </c>
      <c r="P481" t="s">
        <v>37</v>
      </c>
      <c r="Q481" s="4">
        <v>2886</v>
      </c>
      <c r="R481">
        <v>14168</v>
      </c>
      <c r="S481">
        <v>1</v>
      </c>
      <c r="T481" t="s">
        <v>25</v>
      </c>
      <c r="U481">
        <v>16</v>
      </c>
      <c r="V481">
        <v>3</v>
      </c>
      <c r="W481">
        <v>4</v>
      </c>
      <c r="X481">
        <v>1</v>
      </c>
      <c r="Y481">
        <v>6</v>
      </c>
      <c r="Z481">
        <v>4</v>
      </c>
      <c r="AA481">
        <v>3</v>
      </c>
      <c r="AB481">
        <v>6</v>
      </c>
      <c r="AC481">
        <v>3</v>
      </c>
      <c r="AD481">
        <v>1</v>
      </c>
      <c r="AE481">
        <v>2</v>
      </c>
      <c r="AF481" s="5">
        <v>0.11</v>
      </c>
      <c r="AG481" s="5">
        <v>0.11</v>
      </c>
      <c r="AH481" s="6">
        <v>0.06</v>
      </c>
      <c r="AI481">
        <v>577.20000000000005</v>
      </c>
      <c r="AJ481">
        <v>2747</v>
      </c>
    </row>
    <row r="482" spans="1:36" x14ac:dyDescent="0.35">
      <c r="A482">
        <v>30</v>
      </c>
      <c r="B482" t="s">
        <v>25</v>
      </c>
      <c r="C482" t="s">
        <v>33</v>
      </c>
      <c r="D482">
        <v>448</v>
      </c>
      <c r="E482" t="s">
        <v>27</v>
      </c>
      <c r="F482">
        <v>12</v>
      </c>
      <c r="G482">
        <v>4</v>
      </c>
      <c r="H482" t="s">
        <v>28</v>
      </c>
      <c r="I482">
        <v>2</v>
      </c>
      <c r="J482" t="s">
        <v>35</v>
      </c>
      <c r="K482">
        <v>74</v>
      </c>
      <c r="L482">
        <v>2</v>
      </c>
      <c r="M482">
        <v>1</v>
      </c>
      <c r="N482" t="s">
        <v>46</v>
      </c>
      <c r="O482">
        <v>1</v>
      </c>
      <c r="P482" t="s">
        <v>37</v>
      </c>
      <c r="Q482" s="4">
        <v>2033</v>
      </c>
      <c r="R482">
        <v>14470</v>
      </c>
      <c r="S482">
        <v>1</v>
      </c>
      <c r="T482" t="s">
        <v>32</v>
      </c>
      <c r="U482">
        <v>18</v>
      </c>
      <c r="V482">
        <v>3</v>
      </c>
      <c r="W482">
        <v>3</v>
      </c>
      <c r="X482">
        <v>1</v>
      </c>
      <c r="Y482">
        <v>1</v>
      </c>
      <c r="Z482">
        <v>2</v>
      </c>
      <c r="AA482">
        <v>4</v>
      </c>
      <c r="AB482">
        <v>1</v>
      </c>
      <c r="AC482">
        <v>0</v>
      </c>
      <c r="AD482">
        <v>0</v>
      </c>
      <c r="AE482">
        <v>0</v>
      </c>
      <c r="AF482" s="5">
        <v>0.1</v>
      </c>
      <c r="AG482" s="5">
        <v>0.08</v>
      </c>
      <c r="AH482" s="6">
        <v>2.0000000000000004E-2</v>
      </c>
      <c r="AI482">
        <v>406.6</v>
      </c>
      <c r="AJ482">
        <v>1035</v>
      </c>
    </row>
    <row r="483" spans="1:36" x14ac:dyDescent="0.35">
      <c r="A483">
        <v>34</v>
      </c>
      <c r="B483" t="s">
        <v>32</v>
      </c>
      <c r="C483" t="s">
        <v>26</v>
      </c>
      <c r="D483">
        <v>254</v>
      </c>
      <c r="E483" t="s">
        <v>34</v>
      </c>
      <c r="F483">
        <v>1</v>
      </c>
      <c r="G483">
        <v>2</v>
      </c>
      <c r="H483" t="s">
        <v>28</v>
      </c>
      <c r="I483">
        <v>2</v>
      </c>
      <c r="J483" t="s">
        <v>35</v>
      </c>
      <c r="K483">
        <v>83</v>
      </c>
      <c r="L483">
        <v>2</v>
      </c>
      <c r="M483">
        <v>1</v>
      </c>
      <c r="N483" t="s">
        <v>36</v>
      </c>
      <c r="O483">
        <v>4</v>
      </c>
      <c r="P483" t="s">
        <v>37</v>
      </c>
      <c r="Q483" s="4">
        <v>3622</v>
      </c>
      <c r="R483">
        <v>22794</v>
      </c>
      <c r="S483">
        <v>1</v>
      </c>
      <c r="T483" t="s">
        <v>25</v>
      </c>
      <c r="U483">
        <v>13</v>
      </c>
      <c r="V483">
        <v>3</v>
      </c>
      <c r="W483">
        <v>4</v>
      </c>
      <c r="X483">
        <v>1</v>
      </c>
      <c r="Y483">
        <v>6</v>
      </c>
      <c r="Z483">
        <v>3</v>
      </c>
      <c r="AA483">
        <v>3</v>
      </c>
      <c r="AB483">
        <v>6</v>
      </c>
      <c r="AC483">
        <v>5</v>
      </c>
      <c r="AD483">
        <v>1</v>
      </c>
      <c r="AE483">
        <v>3</v>
      </c>
      <c r="AF483" s="5">
        <v>0.1</v>
      </c>
      <c r="AG483" s="5">
        <v>7.0000000000000007E-2</v>
      </c>
      <c r="AH483" s="6">
        <v>9.999999999999995E-3</v>
      </c>
      <c r="AI483">
        <v>724.40000000000009</v>
      </c>
      <c r="AJ483">
        <v>789</v>
      </c>
    </row>
    <row r="484" spans="1:36" x14ac:dyDescent="0.35">
      <c r="A484">
        <v>31</v>
      </c>
      <c r="B484" t="s">
        <v>25</v>
      </c>
      <c r="C484" t="s">
        <v>26</v>
      </c>
      <c r="D484">
        <v>1365</v>
      </c>
      <c r="E484" t="s">
        <v>27</v>
      </c>
      <c r="F484">
        <v>13</v>
      </c>
      <c r="G484">
        <v>4</v>
      </c>
      <c r="H484" t="s">
        <v>40</v>
      </c>
      <c r="I484">
        <v>2</v>
      </c>
      <c r="J484" t="s">
        <v>35</v>
      </c>
      <c r="K484">
        <v>46</v>
      </c>
      <c r="L484">
        <v>3</v>
      </c>
      <c r="M484">
        <v>2</v>
      </c>
      <c r="N484" t="s">
        <v>27</v>
      </c>
      <c r="O484">
        <v>1</v>
      </c>
      <c r="P484" t="s">
        <v>41</v>
      </c>
      <c r="Q484" s="4">
        <v>4233</v>
      </c>
      <c r="R484">
        <v>11512</v>
      </c>
      <c r="S484">
        <v>2</v>
      </c>
      <c r="T484" t="s">
        <v>32</v>
      </c>
      <c r="U484">
        <v>17</v>
      </c>
      <c r="V484">
        <v>3</v>
      </c>
      <c r="W484">
        <v>3</v>
      </c>
      <c r="X484">
        <v>0</v>
      </c>
      <c r="Y484">
        <v>9</v>
      </c>
      <c r="Z484">
        <v>2</v>
      </c>
      <c r="AA484">
        <v>1</v>
      </c>
      <c r="AB484">
        <v>3</v>
      </c>
      <c r="AC484">
        <v>1</v>
      </c>
      <c r="AD484">
        <v>1</v>
      </c>
      <c r="AE484">
        <v>2</v>
      </c>
      <c r="AF484" s="5">
        <v>0.12</v>
      </c>
      <c r="AG484" s="5">
        <v>0.1</v>
      </c>
      <c r="AH484" s="6">
        <v>9.999999999999995E-3</v>
      </c>
      <c r="AI484">
        <v>846.6</v>
      </c>
      <c r="AJ484">
        <v>3589</v>
      </c>
    </row>
    <row r="485" spans="1:36" x14ac:dyDescent="0.35">
      <c r="A485">
        <v>35</v>
      </c>
      <c r="B485" t="s">
        <v>32</v>
      </c>
      <c r="C485" t="s">
        <v>26</v>
      </c>
      <c r="D485">
        <v>538</v>
      </c>
      <c r="E485" t="s">
        <v>34</v>
      </c>
      <c r="F485">
        <v>25</v>
      </c>
      <c r="G485">
        <v>2</v>
      </c>
      <c r="H485" t="s">
        <v>38</v>
      </c>
      <c r="I485">
        <v>1</v>
      </c>
      <c r="J485" t="s">
        <v>35</v>
      </c>
      <c r="K485">
        <v>54</v>
      </c>
      <c r="L485">
        <v>2</v>
      </c>
      <c r="M485">
        <v>2</v>
      </c>
      <c r="N485" t="s">
        <v>39</v>
      </c>
      <c r="O485">
        <v>4</v>
      </c>
      <c r="P485" t="s">
        <v>31</v>
      </c>
      <c r="Q485" s="4">
        <v>3681</v>
      </c>
      <c r="R485">
        <v>14004</v>
      </c>
      <c r="S485">
        <v>4</v>
      </c>
      <c r="T485" t="s">
        <v>32</v>
      </c>
      <c r="U485">
        <v>14</v>
      </c>
      <c r="V485">
        <v>3</v>
      </c>
      <c r="W485">
        <v>4</v>
      </c>
      <c r="X485">
        <v>0</v>
      </c>
      <c r="Y485">
        <v>9</v>
      </c>
      <c r="Z485">
        <v>3</v>
      </c>
      <c r="AA485">
        <v>3</v>
      </c>
      <c r="AB485">
        <v>3</v>
      </c>
      <c r="AC485">
        <v>2</v>
      </c>
      <c r="AD485">
        <v>0</v>
      </c>
      <c r="AE485">
        <v>2</v>
      </c>
      <c r="AF485" s="5">
        <v>0.14000000000000001</v>
      </c>
      <c r="AG485" s="5">
        <v>0.09</v>
      </c>
      <c r="AH485" s="6">
        <v>4.0000000000000008E-2</v>
      </c>
      <c r="AI485">
        <v>736.2</v>
      </c>
      <c r="AJ485">
        <v>2938</v>
      </c>
    </row>
    <row r="486" spans="1:36" x14ac:dyDescent="0.35">
      <c r="A486">
        <v>31</v>
      </c>
      <c r="B486" t="s">
        <v>32</v>
      </c>
      <c r="C486" t="s">
        <v>26</v>
      </c>
      <c r="D486">
        <v>525</v>
      </c>
      <c r="E486" t="s">
        <v>27</v>
      </c>
      <c r="F486">
        <v>6</v>
      </c>
      <c r="G486">
        <v>4</v>
      </c>
      <c r="H486" t="s">
        <v>40</v>
      </c>
      <c r="I486">
        <v>1</v>
      </c>
      <c r="J486" t="s">
        <v>35</v>
      </c>
      <c r="K486">
        <v>66</v>
      </c>
      <c r="L486">
        <v>4</v>
      </c>
      <c r="M486">
        <v>2</v>
      </c>
      <c r="N486" t="s">
        <v>27</v>
      </c>
      <c r="O486">
        <v>4</v>
      </c>
      <c r="P486" t="s">
        <v>41</v>
      </c>
      <c r="Q486" s="4">
        <v>5460</v>
      </c>
      <c r="R486">
        <v>6219</v>
      </c>
      <c r="S486">
        <v>4</v>
      </c>
      <c r="T486" t="s">
        <v>32</v>
      </c>
      <c r="U486">
        <v>22</v>
      </c>
      <c r="V486">
        <v>4</v>
      </c>
      <c r="W486">
        <v>4</v>
      </c>
      <c r="X486">
        <v>2</v>
      </c>
      <c r="Y486">
        <v>13</v>
      </c>
      <c r="Z486">
        <v>4</v>
      </c>
      <c r="AA486">
        <v>4</v>
      </c>
      <c r="AB486">
        <v>7</v>
      </c>
      <c r="AC486">
        <v>7</v>
      </c>
      <c r="AD486">
        <v>5</v>
      </c>
      <c r="AE486">
        <v>7</v>
      </c>
      <c r="AF486" s="5">
        <v>0.13</v>
      </c>
      <c r="AG486" s="5">
        <v>0.09</v>
      </c>
      <c r="AH486" s="6">
        <v>0.03</v>
      </c>
      <c r="AI486">
        <v>1092</v>
      </c>
      <c r="AJ486">
        <v>1191</v>
      </c>
    </row>
    <row r="487" spans="1:36" x14ac:dyDescent="0.35">
      <c r="A487">
        <v>27</v>
      </c>
      <c r="B487" t="s">
        <v>32</v>
      </c>
      <c r="C487" t="s">
        <v>26</v>
      </c>
      <c r="D487">
        <v>798</v>
      </c>
      <c r="E487" t="s">
        <v>34</v>
      </c>
      <c r="F487">
        <v>6</v>
      </c>
      <c r="G487">
        <v>4</v>
      </c>
      <c r="H487" t="s">
        <v>40</v>
      </c>
      <c r="I487">
        <v>1</v>
      </c>
      <c r="J487" t="s">
        <v>29</v>
      </c>
      <c r="K487">
        <v>66</v>
      </c>
      <c r="L487">
        <v>2</v>
      </c>
      <c r="M487">
        <v>1</v>
      </c>
      <c r="N487" t="s">
        <v>36</v>
      </c>
      <c r="O487">
        <v>3</v>
      </c>
      <c r="P487" t="s">
        <v>41</v>
      </c>
      <c r="Q487" s="4">
        <v>2187</v>
      </c>
      <c r="R487">
        <v>5013</v>
      </c>
      <c r="S487">
        <v>0</v>
      </c>
      <c r="T487" t="s">
        <v>32</v>
      </c>
      <c r="U487">
        <v>12</v>
      </c>
      <c r="V487">
        <v>3</v>
      </c>
      <c r="W487">
        <v>3</v>
      </c>
      <c r="X487">
        <v>2</v>
      </c>
      <c r="Y487">
        <v>6</v>
      </c>
      <c r="Z487">
        <v>5</v>
      </c>
      <c r="AA487">
        <v>2</v>
      </c>
      <c r="AB487">
        <v>5</v>
      </c>
      <c r="AC487">
        <v>3</v>
      </c>
      <c r="AD487">
        <v>0</v>
      </c>
      <c r="AE487">
        <v>3</v>
      </c>
      <c r="AF487" s="5">
        <v>0.14000000000000001</v>
      </c>
      <c r="AG487" s="5">
        <v>0.11</v>
      </c>
      <c r="AH487" s="6">
        <v>-2.0000000000000004E-2</v>
      </c>
      <c r="AI487">
        <v>437.40000000000003</v>
      </c>
      <c r="AJ487">
        <v>2384</v>
      </c>
    </row>
    <row r="488" spans="1:36" x14ac:dyDescent="0.35">
      <c r="A488">
        <v>37</v>
      </c>
      <c r="B488" t="s">
        <v>32</v>
      </c>
      <c r="C488" t="s">
        <v>26</v>
      </c>
      <c r="D488">
        <v>558</v>
      </c>
      <c r="E488" t="s">
        <v>27</v>
      </c>
      <c r="F488">
        <v>2</v>
      </c>
      <c r="G488">
        <v>3</v>
      </c>
      <c r="H488" t="s">
        <v>48</v>
      </c>
      <c r="I488">
        <v>4</v>
      </c>
      <c r="J488" t="s">
        <v>35</v>
      </c>
      <c r="K488">
        <v>75</v>
      </c>
      <c r="L488">
        <v>3</v>
      </c>
      <c r="M488">
        <v>2</v>
      </c>
      <c r="N488" t="s">
        <v>27</v>
      </c>
      <c r="O488">
        <v>3</v>
      </c>
      <c r="P488" t="s">
        <v>37</v>
      </c>
      <c r="Q488" s="4">
        <v>9602</v>
      </c>
      <c r="R488">
        <v>3010</v>
      </c>
      <c r="S488">
        <v>4</v>
      </c>
      <c r="T488" t="s">
        <v>25</v>
      </c>
      <c r="U488">
        <v>11</v>
      </c>
      <c r="V488">
        <v>3</v>
      </c>
      <c r="W488">
        <v>3</v>
      </c>
      <c r="X488">
        <v>1</v>
      </c>
      <c r="Y488">
        <v>17</v>
      </c>
      <c r="Z488">
        <v>3</v>
      </c>
      <c r="AA488">
        <v>2</v>
      </c>
      <c r="AB488">
        <v>3</v>
      </c>
      <c r="AC488">
        <v>0</v>
      </c>
      <c r="AD488">
        <v>1</v>
      </c>
      <c r="AE488">
        <v>0</v>
      </c>
      <c r="AF488" s="5">
        <v>0.15</v>
      </c>
      <c r="AG488" s="5">
        <v>0.09</v>
      </c>
      <c r="AH488" s="6">
        <v>3.9999999999999994E-2</v>
      </c>
      <c r="AI488">
        <v>1920.4</v>
      </c>
      <c r="AJ488">
        <v>1539</v>
      </c>
    </row>
    <row r="489" spans="1:36" x14ac:dyDescent="0.35">
      <c r="A489">
        <v>20</v>
      </c>
      <c r="B489" t="s">
        <v>32</v>
      </c>
      <c r="C489" t="s">
        <v>26</v>
      </c>
      <c r="D489">
        <v>959</v>
      </c>
      <c r="E489" t="s">
        <v>34</v>
      </c>
      <c r="F489">
        <v>1</v>
      </c>
      <c r="G489">
        <v>3</v>
      </c>
      <c r="H489" t="s">
        <v>28</v>
      </c>
      <c r="I489">
        <v>4</v>
      </c>
      <c r="J489" t="s">
        <v>29</v>
      </c>
      <c r="K489">
        <v>83</v>
      </c>
      <c r="L489">
        <v>2</v>
      </c>
      <c r="M489">
        <v>1</v>
      </c>
      <c r="N489" t="s">
        <v>36</v>
      </c>
      <c r="O489">
        <v>2</v>
      </c>
      <c r="P489" t="s">
        <v>31</v>
      </c>
      <c r="Q489" s="4">
        <v>2836</v>
      </c>
      <c r="R489">
        <v>11757</v>
      </c>
      <c r="S489">
        <v>1</v>
      </c>
      <c r="T489" t="s">
        <v>32</v>
      </c>
      <c r="U489">
        <v>13</v>
      </c>
      <c r="V489">
        <v>3</v>
      </c>
      <c r="W489">
        <v>4</v>
      </c>
      <c r="X489">
        <v>0</v>
      </c>
      <c r="Y489">
        <v>1</v>
      </c>
      <c r="Z489">
        <v>0</v>
      </c>
      <c r="AA489">
        <v>4</v>
      </c>
      <c r="AB489">
        <v>1</v>
      </c>
      <c r="AC489">
        <v>0</v>
      </c>
      <c r="AD489">
        <v>0</v>
      </c>
      <c r="AE489">
        <v>0</v>
      </c>
      <c r="AF489" s="5">
        <v>0.1</v>
      </c>
      <c r="AG489" s="5">
        <v>0.11</v>
      </c>
      <c r="AH489" s="6">
        <v>-1.0000000000000009E-2</v>
      </c>
      <c r="AI489">
        <v>567.20000000000005</v>
      </c>
      <c r="AJ489">
        <v>600</v>
      </c>
    </row>
    <row r="490" spans="1:36" x14ac:dyDescent="0.35">
      <c r="A490">
        <v>42</v>
      </c>
      <c r="B490" t="s">
        <v>32</v>
      </c>
      <c r="C490" t="s">
        <v>26</v>
      </c>
      <c r="D490">
        <v>622</v>
      </c>
      <c r="E490" t="s">
        <v>34</v>
      </c>
      <c r="F490">
        <v>2</v>
      </c>
      <c r="G490">
        <v>4</v>
      </c>
      <c r="H490" t="s">
        <v>28</v>
      </c>
      <c r="I490">
        <v>3</v>
      </c>
      <c r="J490" t="s">
        <v>29</v>
      </c>
      <c r="K490">
        <v>81</v>
      </c>
      <c r="L490">
        <v>3</v>
      </c>
      <c r="M490">
        <v>2</v>
      </c>
      <c r="N490" t="s">
        <v>43</v>
      </c>
      <c r="O490">
        <v>4</v>
      </c>
      <c r="P490" t="s">
        <v>37</v>
      </c>
      <c r="Q490" s="4">
        <v>4089</v>
      </c>
      <c r="R490">
        <v>5718</v>
      </c>
      <c r="S490">
        <v>1</v>
      </c>
      <c r="T490" t="s">
        <v>32</v>
      </c>
      <c r="U490">
        <v>13</v>
      </c>
      <c r="V490">
        <v>3</v>
      </c>
      <c r="W490">
        <v>2</v>
      </c>
      <c r="X490">
        <v>2</v>
      </c>
      <c r="Y490">
        <v>10</v>
      </c>
      <c r="Z490">
        <v>4</v>
      </c>
      <c r="AA490">
        <v>3</v>
      </c>
      <c r="AB490">
        <v>10</v>
      </c>
      <c r="AC490">
        <v>2</v>
      </c>
      <c r="AD490">
        <v>2</v>
      </c>
      <c r="AE490">
        <v>2</v>
      </c>
      <c r="AF490" s="5">
        <v>0.08</v>
      </c>
      <c r="AG490" s="5">
        <v>0.09</v>
      </c>
      <c r="AH490" s="6">
        <v>9.999999999999995E-3</v>
      </c>
      <c r="AI490">
        <v>817.80000000000007</v>
      </c>
      <c r="AJ490">
        <v>1491</v>
      </c>
    </row>
    <row r="491" spans="1:36" x14ac:dyDescent="0.35">
      <c r="A491">
        <v>43</v>
      </c>
      <c r="B491" t="s">
        <v>32</v>
      </c>
      <c r="C491" t="s">
        <v>26</v>
      </c>
      <c r="D491">
        <v>782</v>
      </c>
      <c r="E491" t="s">
        <v>34</v>
      </c>
      <c r="F491">
        <v>6</v>
      </c>
      <c r="G491">
        <v>4</v>
      </c>
      <c r="H491" t="s">
        <v>38</v>
      </c>
      <c r="I491">
        <v>2</v>
      </c>
      <c r="J491" t="s">
        <v>35</v>
      </c>
      <c r="K491">
        <v>50</v>
      </c>
      <c r="L491">
        <v>2</v>
      </c>
      <c r="M491">
        <v>4</v>
      </c>
      <c r="N491" t="s">
        <v>63</v>
      </c>
      <c r="O491">
        <v>4</v>
      </c>
      <c r="P491" t="s">
        <v>41</v>
      </c>
      <c r="Q491" s="4">
        <v>16627</v>
      </c>
      <c r="R491">
        <v>2671</v>
      </c>
      <c r="S491">
        <v>4</v>
      </c>
      <c r="T491" t="s">
        <v>25</v>
      </c>
      <c r="U491">
        <v>14</v>
      </c>
      <c r="V491">
        <v>3</v>
      </c>
      <c r="W491">
        <v>3</v>
      </c>
      <c r="X491">
        <v>1</v>
      </c>
      <c r="Y491">
        <v>21</v>
      </c>
      <c r="Z491">
        <v>3</v>
      </c>
      <c r="AA491">
        <v>2</v>
      </c>
      <c r="AB491">
        <v>1</v>
      </c>
      <c r="AC491">
        <v>0</v>
      </c>
      <c r="AD491">
        <v>0</v>
      </c>
      <c r="AE491">
        <v>0</v>
      </c>
      <c r="AF491" s="5">
        <v>0.09</v>
      </c>
      <c r="AG491" s="5">
        <v>0.1</v>
      </c>
      <c r="AH491" s="6">
        <v>0.06</v>
      </c>
      <c r="AI491">
        <v>3325.4</v>
      </c>
      <c r="AJ491">
        <v>4422</v>
      </c>
    </row>
    <row r="492" spans="1:36" x14ac:dyDescent="0.35">
      <c r="A492">
        <v>38</v>
      </c>
      <c r="B492" t="s">
        <v>32</v>
      </c>
      <c r="C492" t="s">
        <v>26</v>
      </c>
      <c r="D492">
        <v>362</v>
      </c>
      <c r="E492" t="s">
        <v>34</v>
      </c>
      <c r="F492">
        <v>1</v>
      </c>
      <c r="G492">
        <v>1</v>
      </c>
      <c r="H492" t="s">
        <v>28</v>
      </c>
      <c r="I492">
        <v>3</v>
      </c>
      <c r="J492" t="s">
        <v>29</v>
      </c>
      <c r="K492">
        <v>43</v>
      </c>
      <c r="L492">
        <v>3</v>
      </c>
      <c r="M492">
        <v>1</v>
      </c>
      <c r="N492" t="s">
        <v>36</v>
      </c>
      <c r="O492">
        <v>1</v>
      </c>
      <c r="P492" t="s">
        <v>31</v>
      </c>
      <c r="Q492" s="4">
        <v>2619</v>
      </c>
      <c r="R492">
        <v>14561</v>
      </c>
      <c r="S492">
        <v>3</v>
      </c>
      <c r="T492" t="s">
        <v>32</v>
      </c>
      <c r="U492">
        <v>17</v>
      </c>
      <c r="V492">
        <v>3</v>
      </c>
      <c r="W492">
        <v>4</v>
      </c>
      <c r="X492">
        <v>0</v>
      </c>
      <c r="Y492">
        <v>8</v>
      </c>
      <c r="Z492">
        <v>3</v>
      </c>
      <c r="AA492">
        <v>2</v>
      </c>
      <c r="AB492">
        <v>0</v>
      </c>
      <c r="AC492">
        <v>0</v>
      </c>
      <c r="AD492">
        <v>0</v>
      </c>
      <c r="AE492">
        <v>0</v>
      </c>
      <c r="AF492" s="5">
        <v>0.11</v>
      </c>
      <c r="AG492" s="5">
        <v>0.08</v>
      </c>
      <c r="AH492" s="6">
        <v>4.9999999999999989E-2</v>
      </c>
      <c r="AI492">
        <v>523.80000000000007</v>
      </c>
      <c r="AJ492">
        <v>2528</v>
      </c>
    </row>
    <row r="493" spans="1:36" x14ac:dyDescent="0.35">
      <c r="A493">
        <v>43</v>
      </c>
      <c r="B493" t="s">
        <v>32</v>
      </c>
      <c r="C493" t="s">
        <v>33</v>
      </c>
      <c r="D493">
        <v>1001</v>
      </c>
      <c r="E493" t="s">
        <v>34</v>
      </c>
      <c r="F493">
        <v>9</v>
      </c>
      <c r="G493">
        <v>5</v>
      </c>
      <c r="H493" t="s">
        <v>40</v>
      </c>
      <c r="I493">
        <v>4</v>
      </c>
      <c r="J493" t="s">
        <v>35</v>
      </c>
      <c r="K493">
        <v>72</v>
      </c>
      <c r="L493">
        <v>3</v>
      </c>
      <c r="M493">
        <v>2</v>
      </c>
      <c r="N493" t="s">
        <v>39</v>
      </c>
      <c r="O493">
        <v>3</v>
      </c>
      <c r="P493" t="s">
        <v>41</v>
      </c>
      <c r="Q493" s="4">
        <v>5679</v>
      </c>
      <c r="R493">
        <v>19627</v>
      </c>
      <c r="S493">
        <v>3</v>
      </c>
      <c r="T493" t="s">
        <v>25</v>
      </c>
      <c r="U493">
        <v>13</v>
      </c>
      <c r="V493">
        <v>3</v>
      </c>
      <c r="W493">
        <v>2</v>
      </c>
      <c r="X493">
        <v>1</v>
      </c>
      <c r="Y493">
        <v>10</v>
      </c>
      <c r="Z493">
        <v>3</v>
      </c>
      <c r="AA493">
        <v>3</v>
      </c>
      <c r="AB493">
        <v>8</v>
      </c>
      <c r="AC493">
        <v>7</v>
      </c>
      <c r="AD493">
        <v>4</v>
      </c>
      <c r="AE493">
        <v>7</v>
      </c>
      <c r="AF493" s="5">
        <v>0.08</v>
      </c>
      <c r="AG493" s="5">
        <v>7.0000000000000007E-2</v>
      </c>
      <c r="AH493" s="6">
        <v>6.9999999999999993E-2</v>
      </c>
      <c r="AI493">
        <v>1135.8</v>
      </c>
      <c r="AJ493">
        <v>1982</v>
      </c>
    </row>
    <row r="494" spans="1:36" x14ac:dyDescent="0.35">
      <c r="A494">
        <v>48</v>
      </c>
      <c r="B494" t="s">
        <v>32</v>
      </c>
      <c r="C494" t="s">
        <v>26</v>
      </c>
      <c r="D494">
        <v>1236</v>
      </c>
      <c r="E494" t="s">
        <v>34</v>
      </c>
      <c r="F494">
        <v>1</v>
      </c>
      <c r="G494">
        <v>4</v>
      </c>
      <c r="H494" t="s">
        <v>28</v>
      </c>
      <c r="I494">
        <v>4</v>
      </c>
      <c r="J494" t="s">
        <v>29</v>
      </c>
      <c r="K494">
        <v>40</v>
      </c>
      <c r="L494">
        <v>2</v>
      </c>
      <c r="M494">
        <v>4</v>
      </c>
      <c r="N494" t="s">
        <v>62</v>
      </c>
      <c r="O494">
        <v>1</v>
      </c>
      <c r="P494" t="s">
        <v>37</v>
      </c>
      <c r="Q494" s="4">
        <v>15402</v>
      </c>
      <c r="R494">
        <v>17997</v>
      </c>
      <c r="S494">
        <v>7</v>
      </c>
      <c r="T494" t="s">
        <v>32</v>
      </c>
      <c r="U494">
        <v>11</v>
      </c>
      <c r="V494">
        <v>3</v>
      </c>
      <c r="W494">
        <v>1</v>
      </c>
      <c r="X494">
        <v>1</v>
      </c>
      <c r="Y494">
        <v>21</v>
      </c>
      <c r="Z494">
        <v>3</v>
      </c>
      <c r="AA494">
        <v>1</v>
      </c>
      <c r="AB494">
        <v>3</v>
      </c>
      <c r="AC494">
        <v>2</v>
      </c>
      <c r="AD494">
        <v>0</v>
      </c>
      <c r="AE494">
        <v>2</v>
      </c>
      <c r="AF494" s="5">
        <v>0.14000000000000001</v>
      </c>
      <c r="AG494" s="5">
        <v>0.1</v>
      </c>
      <c r="AH494" s="6">
        <v>3.9999999999999994E-2</v>
      </c>
      <c r="AI494">
        <v>3080.4</v>
      </c>
      <c r="AJ494">
        <v>1485</v>
      </c>
    </row>
    <row r="495" spans="1:36" x14ac:dyDescent="0.35">
      <c r="A495">
        <v>44</v>
      </c>
      <c r="B495" t="s">
        <v>32</v>
      </c>
      <c r="C495" t="s">
        <v>26</v>
      </c>
      <c r="D495">
        <v>1112</v>
      </c>
      <c r="E495" t="s">
        <v>50</v>
      </c>
      <c r="F495">
        <v>1</v>
      </c>
      <c r="G495">
        <v>4</v>
      </c>
      <c r="H495" t="s">
        <v>28</v>
      </c>
      <c r="I495">
        <v>1</v>
      </c>
      <c r="J495" t="s">
        <v>29</v>
      </c>
      <c r="K495">
        <v>50</v>
      </c>
      <c r="L495">
        <v>2</v>
      </c>
      <c r="M495">
        <v>2</v>
      </c>
      <c r="N495" t="s">
        <v>50</v>
      </c>
      <c r="O495">
        <v>3</v>
      </c>
      <c r="P495" t="s">
        <v>31</v>
      </c>
      <c r="Q495" s="4">
        <v>5985</v>
      </c>
      <c r="R495">
        <v>26894</v>
      </c>
      <c r="S495">
        <v>4</v>
      </c>
      <c r="T495" t="s">
        <v>32</v>
      </c>
      <c r="U495">
        <v>11</v>
      </c>
      <c r="V495">
        <v>3</v>
      </c>
      <c r="W495">
        <v>2</v>
      </c>
      <c r="X495">
        <v>0</v>
      </c>
      <c r="Y495">
        <v>10</v>
      </c>
      <c r="Z495">
        <v>1</v>
      </c>
      <c r="AA495">
        <v>4</v>
      </c>
      <c r="AB495">
        <v>2</v>
      </c>
      <c r="AC495">
        <v>2</v>
      </c>
      <c r="AD495">
        <v>0</v>
      </c>
      <c r="AE495">
        <v>2</v>
      </c>
      <c r="AF495" s="5">
        <v>0.14000000000000001</v>
      </c>
      <c r="AG495" s="5">
        <v>7.0000000000000007E-2</v>
      </c>
      <c r="AH495" s="6">
        <v>0.06</v>
      </c>
      <c r="AI495">
        <v>1197</v>
      </c>
      <c r="AJ495">
        <v>3516</v>
      </c>
    </row>
    <row r="496" spans="1:36" x14ac:dyDescent="0.35">
      <c r="A496">
        <v>34</v>
      </c>
      <c r="B496" t="s">
        <v>32</v>
      </c>
      <c r="C496" t="s">
        <v>26</v>
      </c>
      <c r="D496">
        <v>204</v>
      </c>
      <c r="E496" t="s">
        <v>27</v>
      </c>
      <c r="F496">
        <v>14</v>
      </c>
      <c r="G496">
        <v>3</v>
      </c>
      <c r="H496" t="s">
        <v>49</v>
      </c>
      <c r="I496">
        <v>3</v>
      </c>
      <c r="J496" t="s">
        <v>29</v>
      </c>
      <c r="K496">
        <v>31</v>
      </c>
      <c r="L496">
        <v>3</v>
      </c>
      <c r="M496">
        <v>1</v>
      </c>
      <c r="N496" t="s">
        <v>46</v>
      </c>
      <c r="O496">
        <v>3</v>
      </c>
      <c r="P496" t="s">
        <v>41</v>
      </c>
      <c r="Q496" s="4">
        <v>2579</v>
      </c>
      <c r="R496">
        <v>2912</v>
      </c>
      <c r="S496">
        <v>1</v>
      </c>
      <c r="T496" t="s">
        <v>25</v>
      </c>
      <c r="U496">
        <v>18</v>
      </c>
      <c r="V496">
        <v>3</v>
      </c>
      <c r="W496">
        <v>4</v>
      </c>
      <c r="X496">
        <v>2</v>
      </c>
      <c r="Y496">
        <v>8</v>
      </c>
      <c r="Z496">
        <v>3</v>
      </c>
      <c r="AA496">
        <v>3</v>
      </c>
      <c r="AB496">
        <v>8</v>
      </c>
      <c r="AC496">
        <v>2</v>
      </c>
      <c r="AD496">
        <v>0</v>
      </c>
      <c r="AE496">
        <v>6</v>
      </c>
      <c r="AF496" s="5">
        <v>0.11</v>
      </c>
      <c r="AG496" s="5">
        <v>0.1</v>
      </c>
      <c r="AH496" s="6">
        <v>0</v>
      </c>
      <c r="AI496">
        <v>515.80000000000007</v>
      </c>
      <c r="AJ496">
        <v>3072</v>
      </c>
    </row>
    <row r="497" spans="1:36" x14ac:dyDescent="0.35">
      <c r="A497">
        <v>27</v>
      </c>
      <c r="B497" t="s">
        <v>25</v>
      </c>
      <c r="C497" t="s">
        <v>26</v>
      </c>
      <c r="D497">
        <v>1420</v>
      </c>
      <c r="E497" t="s">
        <v>27</v>
      </c>
      <c r="F497">
        <v>2</v>
      </c>
      <c r="G497">
        <v>1</v>
      </c>
      <c r="H497" t="s">
        <v>48</v>
      </c>
      <c r="I497">
        <v>3</v>
      </c>
      <c r="J497" t="s">
        <v>35</v>
      </c>
      <c r="K497">
        <v>85</v>
      </c>
      <c r="L497">
        <v>3</v>
      </c>
      <c r="M497">
        <v>1</v>
      </c>
      <c r="N497" t="s">
        <v>46</v>
      </c>
      <c r="O497">
        <v>1</v>
      </c>
      <c r="P497" t="s">
        <v>41</v>
      </c>
      <c r="Q497" s="4">
        <v>3041</v>
      </c>
      <c r="R497">
        <v>16346</v>
      </c>
      <c r="S497">
        <v>0</v>
      </c>
      <c r="T497" t="s">
        <v>32</v>
      </c>
      <c r="U497">
        <v>11</v>
      </c>
      <c r="V497">
        <v>3</v>
      </c>
      <c r="W497">
        <v>2</v>
      </c>
      <c r="X497">
        <v>1</v>
      </c>
      <c r="Y497">
        <v>5</v>
      </c>
      <c r="Z497">
        <v>3</v>
      </c>
      <c r="AA497">
        <v>3</v>
      </c>
      <c r="AB497">
        <v>4</v>
      </c>
      <c r="AC497">
        <v>3</v>
      </c>
      <c r="AD497">
        <v>0</v>
      </c>
      <c r="AE497">
        <v>2</v>
      </c>
      <c r="AF497" s="5">
        <v>0.15</v>
      </c>
      <c r="AG497" s="5">
        <v>0.11</v>
      </c>
      <c r="AH497" s="6">
        <v>4.9999999999999989E-2</v>
      </c>
      <c r="AI497">
        <v>608.20000000000005</v>
      </c>
      <c r="AJ497">
        <v>3502</v>
      </c>
    </row>
    <row r="498" spans="1:36" x14ac:dyDescent="0.35">
      <c r="A498">
        <v>21</v>
      </c>
      <c r="B498" t="s">
        <v>32</v>
      </c>
      <c r="C498" t="s">
        <v>26</v>
      </c>
      <c r="D498">
        <v>1343</v>
      </c>
      <c r="E498" t="s">
        <v>27</v>
      </c>
      <c r="F498">
        <v>22</v>
      </c>
      <c r="G498">
        <v>1</v>
      </c>
      <c r="H498" t="s">
        <v>49</v>
      </c>
      <c r="I498">
        <v>3</v>
      </c>
      <c r="J498" t="s">
        <v>35</v>
      </c>
      <c r="K498">
        <v>49</v>
      </c>
      <c r="L498">
        <v>3</v>
      </c>
      <c r="M498">
        <v>1</v>
      </c>
      <c r="N498" t="s">
        <v>46</v>
      </c>
      <c r="O498">
        <v>3</v>
      </c>
      <c r="P498" t="s">
        <v>31</v>
      </c>
      <c r="Q498" s="4">
        <v>3447</v>
      </c>
      <c r="R498">
        <v>24444</v>
      </c>
      <c r="S498">
        <v>1</v>
      </c>
      <c r="T498" t="s">
        <v>32</v>
      </c>
      <c r="U498">
        <v>11</v>
      </c>
      <c r="V498">
        <v>3</v>
      </c>
      <c r="W498">
        <v>3</v>
      </c>
      <c r="X498">
        <v>0</v>
      </c>
      <c r="Y498">
        <v>3</v>
      </c>
      <c r="Z498">
        <v>2</v>
      </c>
      <c r="AA498">
        <v>3</v>
      </c>
      <c r="AB498">
        <v>3</v>
      </c>
      <c r="AC498">
        <v>2</v>
      </c>
      <c r="AD498">
        <v>1</v>
      </c>
      <c r="AE498">
        <v>2</v>
      </c>
      <c r="AF498" s="5">
        <v>0.14000000000000001</v>
      </c>
      <c r="AG498" s="5">
        <v>0.1</v>
      </c>
      <c r="AH498" s="6">
        <v>4.9999999999999989E-2</v>
      </c>
      <c r="AI498">
        <v>689.40000000000009</v>
      </c>
      <c r="AJ498">
        <v>1217</v>
      </c>
    </row>
    <row r="499" spans="1:36" x14ac:dyDescent="0.35">
      <c r="A499">
        <v>44</v>
      </c>
      <c r="B499" t="s">
        <v>32</v>
      </c>
      <c r="C499" t="s">
        <v>26</v>
      </c>
      <c r="D499">
        <v>1315</v>
      </c>
      <c r="E499" t="s">
        <v>34</v>
      </c>
      <c r="F499">
        <v>3</v>
      </c>
      <c r="G499">
        <v>4</v>
      </c>
      <c r="H499" t="s">
        <v>38</v>
      </c>
      <c r="I499">
        <v>4</v>
      </c>
      <c r="J499" t="s">
        <v>35</v>
      </c>
      <c r="K499">
        <v>35</v>
      </c>
      <c r="L499">
        <v>3</v>
      </c>
      <c r="M499">
        <v>5</v>
      </c>
      <c r="N499" t="s">
        <v>62</v>
      </c>
      <c r="O499">
        <v>4</v>
      </c>
      <c r="P499" t="s">
        <v>37</v>
      </c>
      <c r="Q499" s="4">
        <v>19513</v>
      </c>
      <c r="R499">
        <v>9358</v>
      </c>
      <c r="S499">
        <v>4</v>
      </c>
      <c r="T499" t="s">
        <v>25</v>
      </c>
      <c r="U499">
        <v>12</v>
      </c>
      <c r="V499">
        <v>3</v>
      </c>
      <c r="W499">
        <v>1</v>
      </c>
      <c r="X499">
        <v>1</v>
      </c>
      <c r="Y499">
        <v>26</v>
      </c>
      <c r="Z499">
        <v>2</v>
      </c>
      <c r="AA499">
        <v>4</v>
      </c>
      <c r="AB499">
        <v>2</v>
      </c>
      <c r="AC499">
        <v>2</v>
      </c>
      <c r="AD499">
        <v>0</v>
      </c>
      <c r="AE499">
        <v>1</v>
      </c>
      <c r="AF499" s="5">
        <v>0.13</v>
      </c>
      <c r="AG499" s="5">
        <v>0.11</v>
      </c>
      <c r="AH499" s="6">
        <v>6.9999999999999993E-2</v>
      </c>
      <c r="AI499">
        <v>3902.6000000000004</v>
      </c>
      <c r="AJ499">
        <v>1977</v>
      </c>
    </row>
    <row r="500" spans="1:36" x14ac:dyDescent="0.35">
      <c r="A500">
        <v>22</v>
      </c>
      <c r="B500" t="s">
        <v>32</v>
      </c>
      <c r="C500" t="s">
        <v>26</v>
      </c>
      <c r="D500">
        <v>604</v>
      </c>
      <c r="E500" t="s">
        <v>34</v>
      </c>
      <c r="F500">
        <v>6</v>
      </c>
      <c r="G500">
        <v>1</v>
      </c>
      <c r="H500" t="s">
        <v>40</v>
      </c>
      <c r="I500">
        <v>1</v>
      </c>
      <c r="J500" t="s">
        <v>35</v>
      </c>
      <c r="K500">
        <v>69</v>
      </c>
      <c r="L500">
        <v>3</v>
      </c>
      <c r="M500">
        <v>1</v>
      </c>
      <c r="N500" t="s">
        <v>36</v>
      </c>
      <c r="O500">
        <v>3</v>
      </c>
      <c r="P500" t="s">
        <v>37</v>
      </c>
      <c r="Q500" s="4">
        <v>2773</v>
      </c>
      <c r="R500">
        <v>12145</v>
      </c>
      <c r="S500">
        <v>0</v>
      </c>
      <c r="T500" t="s">
        <v>32</v>
      </c>
      <c r="U500">
        <v>20</v>
      </c>
      <c r="V500">
        <v>4</v>
      </c>
      <c r="W500">
        <v>4</v>
      </c>
      <c r="X500">
        <v>0</v>
      </c>
      <c r="Y500">
        <v>3</v>
      </c>
      <c r="Z500">
        <v>3</v>
      </c>
      <c r="AA500">
        <v>3</v>
      </c>
      <c r="AB500">
        <v>2</v>
      </c>
      <c r="AC500">
        <v>2</v>
      </c>
      <c r="AD500">
        <v>2</v>
      </c>
      <c r="AE500">
        <v>2</v>
      </c>
      <c r="AF500" s="5">
        <v>0.14000000000000001</v>
      </c>
      <c r="AG500" s="5">
        <v>0.08</v>
      </c>
      <c r="AH500" s="6">
        <v>4.9999999999999989E-2</v>
      </c>
      <c r="AI500">
        <v>554.6</v>
      </c>
      <c r="AJ500">
        <v>1962</v>
      </c>
    </row>
    <row r="501" spans="1:36" x14ac:dyDescent="0.35">
      <c r="A501">
        <v>33</v>
      </c>
      <c r="B501" t="s">
        <v>32</v>
      </c>
      <c r="C501" t="s">
        <v>26</v>
      </c>
      <c r="D501">
        <v>1216</v>
      </c>
      <c r="E501" t="s">
        <v>27</v>
      </c>
      <c r="F501">
        <v>8</v>
      </c>
      <c r="G501">
        <v>4</v>
      </c>
      <c r="H501" t="s">
        <v>48</v>
      </c>
      <c r="I501">
        <v>3</v>
      </c>
      <c r="J501" t="s">
        <v>35</v>
      </c>
      <c r="K501">
        <v>39</v>
      </c>
      <c r="L501">
        <v>3</v>
      </c>
      <c r="M501">
        <v>2</v>
      </c>
      <c r="N501" t="s">
        <v>27</v>
      </c>
      <c r="O501">
        <v>3</v>
      </c>
      <c r="P501" t="s">
        <v>41</v>
      </c>
      <c r="Q501" s="4">
        <v>7104</v>
      </c>
      <c r="R501">
        <v>20431</v>
      </c>
      <c r="S501">
        <v>0</v>
      </c>
      <c r="T501" t="s">
        <v>32</v>
      </c>
      <c r="U501">
        <v>12</v>
      </c>
      <c r="V501">
        <v>3</v>
      </c>
      <c r="W501">
        <v>4</v>
      </c>
      <c r="X501">
        <v>0</v>
      </c>
      <c r="Y501">
        <v>6</v>
      </c>
      <c r="Z501">
        <v>3</v>
      </c>
      <c r="AA501">
        <v>3</v>
      </c>
      <c r="AB501">
        <v>5</v>
      </c>
      <c r="AC501">
        <v>0</v>
      </c>
      <c r="AD501">
        <v>1</v>
      </c>
      <c r="AE501">
        <v>2</v>
      </c>
      <c r="AF501" s="5">
        <v>0.09</v>
      </c>
      <c r="AG501" s="5">
        <v>0.11</v>
      </c>
      <c r="AH501" s="6">
        <v>9.999999999999995E-3</v>
      </c>
      <c r="AI501">
        <v>1420.8000000000002</v>
      </c>
      <c r="AJ501">
        <v>1491</v>
      </c>
    </row>
    <row r="502" spans="1:36" x14ac:dyDescent="0.35">
      <c r="A502">
        <v>32</v>
      </c>
      <c r="B502" t="s">
        <v>32</v>
      </c>
      <c r="C502" t="s">
        <v>26</v>
      </c>
      <c r="D502">
        <v>646</v>
      </c>
      <c r="E502" t="s">
        <v>34</v>
      </c>
      <c r="F502">
        <v>9</v>
      </c>
      <c r="G502">
        <v>4</v>
      </c>
      <c r="H502" t="s">
        <v>28</v>
      </c>
      <c r="I502">
        <v>1</v>
      </c>
      <c r="J502" t="s">
        <v>29</v>
      </c>
      <c r="K502">
        <v>92</v>
      </c>
      <c r="L502">
        <v>3</v>
      </c>
      <c r="M502">
        <v>2</v>
      </c>
      <c r="N502" t="s">
        <v>36</v>
      </c>
      <c r="O502">
        <v>4</v>
      </c>
      <c r="P502" t="s">
        <v>37</v>
      </c>
      <c r="Q502" s="4">
        <v>6322</v>
      </c>
      <c r="R502">
        <v>18089</v>
      </c>
      <c r="S502">
        <v>1</v>
      </c>
      <c r="T502" t="s">
        <v>25</v>
      </c>
      <c r="U502">
        <v>12</v>
      </c>
      <c r="V502">
        <v>3</v>
      </c>
      <c r="W502">
        <v>4</v>
      </c>
      <c r="X502">
        <v>1</v>
      </c>
      <c r="Y502">
        <v>6</v>
      </c>
      <c r="Z502">
        <v>2</v>
      </c>
      <c r="AA502">
        <v>2</v>
      </c>
      <c r="AB502">
        <v>6</v>
      </c>
      <c r="AC502">
        <v>4</v>
      </c>
      <c r="AD502">
        <v>0</v>
      </c>
      <c r="AE502">
        <v>5</v>
      </c>
      <c r="AF502" s="5">
        <v>0.1</v>
      </c>
      <c r="AG502" s="5">
        <v>0.09</v>
      </c>
      <c r="AH502" s="6">
        <v>9.999999999999995E-3</v>
      </c>
      <c r="AI502">
        <v>1264.4000000000001</v>
      </c>
      <c r="AJ502">
        <v>4801</v>
      </c>
    </row>
    <row r="503" spans="1:36" x14ac:dyDescent="0.35">
      <c r="A503">
        <v>30</v>
      </c>
      <c r="B503" t="s">
        <v>32</v>
      </c>
      <c r="C503" t="s">
        <v>33</v>
      </c>
      <c r="D503">
        <v>160</v>
      </c>
      <c r="E503" t="s">
        <v>34</v>
      </c>
      <c r="F503">
        <v>3</v>
      </c>
      <c r="G503">
        <v>3</v>
      </c>
      <c r="H503" t="s">
        <v>40</v>
      </c>
      <c r="I503">
        <v>3</v>
      </c>
      <c r="J503" t="s">
        <v>29</v>
      </c>
      <c r="K503">
        <v>71</v>
      </c>
      <c r="L503">
        <v>3</v>
      </c>
      <c r="M503">
        <v>1</v>
      </c>
      <c r="N503" t="s">
        <v>36</v>
      </c>
      <c r="O503">
        <v>3</v>
      </c>
      <c r="P503" t="s">
        <v>41</v>
      </c>
      <c r="Q503" s="4">
        <v>2083</v>
      </c>
      <c r="R503">
        <v>22653</v>
      </c>
      <c r="S503">
        <v>1</v>
      </c>
      <c r="T503" t="s">
        <v>32</v>
      </c>
      <c r="U503">
        <v>20</v>
      </c>
      <c r="V503">
        <v>4</v>
      </c>
      <c r="W503">
        <v>3</v>
      </c>
      <c r="X503">
        <v>1</v>
      </c>
      <c r="Y503">
        <v>1</v>
      </c>
      <c r="Z503">
        <v>2</v>
      </c>
      <c r="AA503">
        <v>3</v>
      </c>
      <c r="AB503">
        <v>1</v>
      </c>
      <c r="AC503">
        <v>0</v>
      </c>
      <c r="AD503">
        <v>0</v>
      </c>
      <c r="AE503">
        <v>0</v>
      </c>
      <c r="AF503" s="5">
        <v>0.11</v>
      </c>
      <c r="AG503" s="5">
        <v>0.08</v>
      </c>
      <c r="AH503" s="6">
        <v>5.0000000000000017E-2</v>
      </c>
      <c r="AI503">
        <v>416.6</v>
      </c>
      <c r="AJ503">
        <v>1538</v>
      </c>
    </row>
    <row r="504" spans="1:36" x14ac:dyDescent="0.35">
      <c r="A504">
        <v>53</v>
      </c>
      <c r="B504" t="s">
        <v>32</v>
      </c>
      <c r="C504" t="s">
        <v>26</v>
      </c>
      <c r="D504">
        <v>238</v>
      </c>
      <c r="E504" t="s">
        <v>27</v>
      </c>
      <c r="F504">
        <v>1</v>
      </c>
      <c r="G504">
        <v>1</v>
      </c>
      <c r="H504" t="s">
        <v>40</v>
      </c>
      <c r="I504">
        <v>4</v>
      </c>
      <c r="J504" t="s">
        <v>29</v>
      </c>
      <c r="K504">
        <v>34</v>
      </c>
      <c r="L504">
        <v>3</v>
      </c>
      <c r="M504">
        <v>2</v>
      </c>
      <c r="N504" t="s">
        <v>27</v>
      </c>
      <c r="O504">
        <v>1</v>
      </c>
      <c r="P504" t="s">
        <v>31</v>
      </c>
      <c r="Q504" s="4">
        <v>8381</v>
      </c>
      <c r="R504">
        <v>7507</v>
      </c>
      <c r="S504">
        <v>7</v>
      </c>
      <c r="T504" t="s">
        <v>32</v>
      </c>
      <c r="U504">
        <v>20</v>
      </c>
      <c r="V504">
        <v>4</v>
      </c>
      <c r="W504">
        <v>4</v>
      </c>
      <c r="X504">
        <v>0</v>
      </c>
      <c r="Y504">
        <v>18</v>
      </c>
      <c r="Z504">
        <v>2</v>
      </c>
      <c r="AA504">
        <v>4</v>
      </c>
      <c r="AB504">
        <v>14</v>
      </c>
      <c r="AC504">
        <v>7</v>
      </c>
      <c r="AD504">
        <v>8</v>
      </c>
      <c r="AE504">
        <v>10</v>
      </c>
      <c r="AF504" s="5">
        <v>0.15</v>
      </c>
      <c r="AG504" s="5">
        <v>0.09</v>
      </c>
      <c r="AH504" s="6">
        <v>0</v>
      </c>
      <c r="AI504">
        <v>1676.2</v>
      </c>
      <c r="AJ504">
        <v>2806</v>
      </c>
    </row>
    <row r="505" spans="1:36" x14ac:dyDescent="0.35">
      <c r="A505">
        <v>34</v>
      </c>
      <c r="B505" t="s">
        <v>32</v>
      </c>
      <c r="C505" t="s">
        <v>26</v>
      </c>
      <c r="D505">
        <v>1397</v>
      </c>
      <c r="E505" t="s">
        <v>34</v>
      </c>
      <c r="F505">
        <v>1</v>
      </c>
      <c r="G505">
        <v>5</v>
      </c>
      <c r="H505" t="s">
        <v>28</v>
      </c>
      <c r="I505">
        <v>2</v>
      </c>
      <c r="J505" t="s">
        <v>35</v>
      </c>
      <c r="K505">
        <v>42</v>
      </c>
      <c r="L505">
        <v>3</v>
      </c>
      <c r="M505">
        <v>1</v>
      </c>
      <c r="N505" t="s">
        <v>36</v>
      </c>
      <c r="O505">
        <v>4</v>
      </c>
      <c r="P505" t="s">
        <v>37</v>
      </c>
      <c r="Q505" s="4">
        <v>2691</v>
      </c>
      <c r="R505">
        <v>7660</v>
      </c>
      <c r="S505">
        <v>1</v>
      </c>
      <c r="T505" t="s">
        <v>32</v>
      </c>
      <c r="U505">
        <v>12</v>
      </c>
      <c r="V505">
        <v>3</v>
      </c>
      <c r="W505">
        <v>4</v>
      </c>
      <c r="X505">
        <v>1</v>
      </c>
      <c r="Y505">
        <v>10</v>
      </c>
      <c r="Z505">
        <v>4</v>
      </c>
      <c r="AA505">
        <v>2</v>
      </c>
      <c r="AB505">
        <v>10</v>
      </c>
      <c r="AC505">
        <v>9</v>
      </c>
      <c r="AD505">
        <v>8</v>
      </c>
      <c r="AE505">
        <v>8</v>
      </c>
      <c r="AF505" s="5">
        <v>0.08</v>
      </c>
      <c r="AG505" s="5">
        <v>0.11</v>
      </c>
      <c r="AH505" s="6">
        <v>0.03</v>
      </c>
      <c r="AI505">
        <v>538.20000000000005</v>
      </c>
      <c r="AJ505">
        <v>588</v>
      </c>
    </row>
    <row r="506" spans="1:36" x14ac:dyDescent="0.35">
      <c r="A506">
        <v>45</v>
      </c>
      <c r="B506" t="s">
        <v>25</v>
      </c>
      <c r="C506" t="s">
        <v>33</v>
      </c>
      <c r="D506">
        <v>306</v>
      </c>
      <c r="E506" t="s">
        <v>27</v>
      </c>
      <c r="F506">
        <v>26</v>
      </c>
      <c r="G506">
        <v>4</v>
      </c>
      <c r="H506" t="s">
        <v>28</v>
      </c>
      <c r="I506">
        <v>1</v>
      </c>
      <c r="J506" t="s">
        <v>29</v>
      </c>
      <c r="K506">
        <v>100</v>
      </c>
      <c r="L506">
        <v>3</v>
      </c>
      <c r="M506">
        <v>2</v>
      </c>
      <c r="N506" t="s">
        <v>27</v>
      </c>
      <c r="O506">
        <v>1</v>
      </c>
      <c r="P506" t="s">
        <v>37</v>
      </c>
      <c r="Q506" s="4">
        <v>4286</v>
      </c>
      <c r="R506">
        <v>5630</v>
      </c>
      <c r="S506">
        <v>2</v>
      </c>
      <c r="T506" t="s">
        <v>32</v>
      </c>
      <c r="U506">
        <v>14</v>
      </c>
      <c r="V506">
        <v>3</v>
      </c>
      <c r="W506">
        <v>4</v>
      </c>
      <c r="X506">
        <v>2</v>
      </c>
      <c r="Y506">
        <v>5</v>
      </c>
      <c r="Z506">
        <v>4</v>
      </c>
      <c r="AA506">
        <v>3</v>
      </c>
      <c r="AB506">
        <v>1</v>
      </c>
      <c r="AC506">
        <v>1</v>
      </c>
      <c r="AD506">
        <v>0</v>
      </c>
      <c r="AE506">
        <v>0</v>
      </c>
      <c r="AF506" s="5">
        <v>0.12</v>
      </c>
      <c r="AG506" s="5">
        <v>0.1</v>
      </c>
      <c r="AH506" s="6">
        <v>0.03</v>
      </c>
      <c r="AI506">
        <v>857.2</v>
      </c>
      <c r="AJ506">
        <v>1836</v>
      </c>
    </row>
    <row r="507" spans="1:36" x14ac:dyDescent="0.35">
      <c r="A507">
        <v>26</v>
      </c>
      <c r="B507" t="s">
        <v>32</v>
      </c>
      <c r="C507" t="s">
        <v>26</v>
      </c>
      <c r="D507">
        <v>991</v>
      </c>
      <c r="E507" t="s">
        <v>34</v>
      </c>
      <c r="F507">
        <v>6</v>
      </c>
      <c r="G507">
        <v>3</v>
      </c>
      <c r="H507" t="s">
        <v>28</v>
      </c>
      <c r="I507">
        <v>3</v>
      </c>
      <c r="J507" t="s">
        <v>29</v>
      </c>
      <c r="K507">
        <v>71</v>
      </c>
      <c r="L507">
        <v>3</v>
      </c>
      <c r="M507">
        <v>1</v>
      </c>
      <c r="N507" t="s">
        <v>39</v>
      </c>
      <c r="O507">
        <v>4</v>
      </c>
      <c r="P507" t="s">
        <v>37</v>
      </c>
      <c r="Q507" s="4">
        <v>2659</v>
      </c>
      <c r="R507">
        <v>17759</v>
      </c>
      <c r="S507">
        <v>1</v>
      </c>
      <c r="T507" t="s">
        <v>25</v>
      </c>
      <c r="U507">
        <v>13</v>
      </c>
      <c r="V507">
        <v>3</v>
      </c>
      <c r="W507">
        <v>3</v>
      </c>
      <c r="X507">
        <v>1</v>
      </c>
      <c r="Y507">
        <v>3</v>
      </c>
      <c r="Z507">
        <v>2</v>
      </c>
      <c r="AA507">
        <v>3</v>
      </c>
      <c r="AB507">
        <v>3</v>
      </c>
      <c r="AC507">
        <v>2</v>
      </c>
      <c r="AD507">
        <v>0</v>
      </c>
      <c r="AE507">
        <v>2</v>
      </c>
      <c r="AF507" s="5">
        <v>0.09</v>
      </c>
      <c r="AG507" s="5">
        <v>0.09</v>
      </c>
      <c r="AH507" s="6">
        <v>6.0000000000000012E-2</v>
      </c>
      <c r="AI507">
        <v>531.80000000000007</v>
      </c>
      <c r="AJ507">
        <v>3623</v>
      </c>
    </row>
    <row r="508" spans="1:36" x14ac:dyDescent="0.35">
      <c r="A508">
        <v>37</v>
      </c>
      <c r="B508" t="s">
        <v>32</v>
      </c>
      <c r="C508" t="s">
        <v>26</v>
      </c>
      <c r="D508">
        <v>482</v>
      </c>
      <c r="E508" t="s">
        <v>34</v>
      </c>
      <c r="F508">
        <v>3</v>
      </c>
      <c r="G508">
        <v>3</v>
      </c>
      <c r="H508" t="s">
        <v>38</v>
      </c>
      <c r="I508">
        <v>3</v>
      </c>
      <c r="J508" t="s">
        <v>35</v>
      </c>
      <c r="K508">
        <v>36</v>
      </c>
      <c r="L508">
        <v>3</v>
      </c>
      <c r="M508">
        <v>3</v>
      </c>
      <c r="N508" t="s">
        <v>42</v>
      </c>
      <c r="O508">
        <v>3</v>
      </c>
      <c r="P508" t="s">
        <v>37</v>
      </c>
      <c r="Q508" s="4">
        <v>9434</v>
      </c>
      <c r="R508">
        <v>9606</v>
      </c>
      <c r="S508">
        <v>1</v>
      </c>
      <c r="T508" t="s">
        <v>32</v>
      </c>
      <c r="U508">
        <v>15</v>
      </c>
      <c r="V508">
        <v>3</v>
      </c>
      <c r="W508">
        <v>3</v>
      </c>
      <c r="X508">
        <v>1</v>
      </c>
      <c r="Y508">
        <v>10</v>
      </c>
      <c r="Z508">
        <v>2</v>
      </c>
      <c r="AA508">
        <v>3</v>
      </c>
      <c r="AB508">
        <v>10</v>
      </c>
      <c r="AC508">
        <v>7</v>
      </c>
      <c r="AD508">
        <v>7</v>
      </c>
      <c r="AE508">
        <v>8</v>
      </c>
      <c r="AF508" s="5">
        <v>0.13</v>
      </c>
      <c r="AG508" s="5">
        <v>0.08</v>
      </c>
      <c r="AH508" s="6">
        <v>1.999999999999999E-2</v>
      </c>
      <c r="AI508">
        <v>1886.8000000000002</v>
      </c>
      <c r="AJ508">
        <v>1558</v>
      </c>
    </row>
    <row r="509" spans="1:36" x14ac:dyDescent="0.35">
      <c r="A509">
        <v>29</v>
      </c>
      <c r="B509" t="s">
        <v>32</v>
      </c>
      <c r="C509" t="s">
        <v>26</v>
      </c>
      <c r="D509">
        <v>1176</v>
      </c>
      <c r="E509" t="s">
        <v>27</v>
      </c>
      <c r="F509">
        <v>3</v>
      </c>
      <c r="G509">
        <v>2</v>
      </c>
      <c r="H509" t="s">
        <v>40</v>
      </c>
      <c r="I509">
        <v>2</v>
      </c>
      <c r="J509" t="s">
        <v>29</v>
      </c>
      <c r="K509">
        <v>62</v>
      </c>
      <c r="L509">
        <v>3</v>
      </c>
      <c r="M509">
        <v>2</v>
      </c>
      <c r="N509" t="s">
        <v>27</v>
      </c>
      <c r="O509">
        <v>3</v>
      </c>
      <c r="P509" t="s">
        <v>37</v>
      </c>
      <c r="Q509" s="4">
        <v>5561</v>
      </c>
      <c r="R509">
        <v>3487</v>
      </c>
      <c r="S509">
        <v>1</v>
      </c>
      <c r="T509" t="s">
        <v>32</v>
      </c>
      <c r="U509">
        <v>14</v>
      </c>
      <c r="V509">
        <v>3</v>
      </c>
      <c r="W509">
        <v>1</v>
      </c>
      <c r="X509">
        <v>1</v>
      </c>
      <c r="Y509">
        <v>6</v>
      </c>
      <c r="Z509">
        <v>5</v>
      </c>
      <c r="AA509">
        <v>2</v>
      </c>
      <c r="AB509">
        <v>6</v>
      </c>
      <c r="AC509">
        <v>0</v>
      </c>
      <c r="AD509">
        <v>1</v>
      </c>
      <c r="AE509">
        <v>2</v>
      </c>
      <c r="AF509" s="5">
        <v>0.08</v>
      </c>
      <c r="AG509" s="5">
        <v>0.09</v>
      </c>
      <c r="AH509" s="6">
        <v>-0.03</v>
      </c>
      <c r="AI509">
        <v>1112.2</v>
      </c>
      <c r="AJ509">
        <v>3516</v>
      </c>
    </row>
    <row r="510" spans="1:36" x14ac:dyDescent="0.35">
      <c r="A510">
        <v>35</v>
      </c>
      <c r="B510" t="s">
        <v>32</v>
      </c>
      <c r="C510" t="s">
        <v>26</v>
      </c>
      <c r="D510">
        <v>1017</v>
      </c>
      <c r="E510" t="s">
        <v>34</v>
      </c>
      <c r="F510">
        <v>6</v>
      </c>
      <c r="G510">
        <v>4</v>
      </c>
      <c r="H510" t="s">
        <v>28</v>
      </c>
      <c r="I510">
        <v>2</v>
      </c>
      <c r="J510" t="s">
        <v>35</v>
      </c>
      <c r="K510">
        <v>82</v>
      </c>
      <c r="L510">
        <v>1</v>
      </c>
      <c r="M510">
        <v>2</v>
      </c>
      <c r="N510" t="s">
        <v>36</v>
      </c>
      <c r="O510">
        <v>4</v>
      </c>
      <c r="P510" t="s">
        <v>31</v>
      </c>
      <c r="Q510" s="4">
        <v>6646</v>
      </c>
      <c r="R510">
        <v>19368</v>
      </c>
      <c r="S510">
        <v>1</v>
      </c>
      <c r="T510" t="s">
        <v>32</v>
      </c>
      <c r="U510">
        <v>13</v>
      </c>
      <c r="V510">
        <v>3</v>
      </c>
      <c r="W510">
        <v>2</v>
      </c>
      <c r="X510">
        <v>0</v>
      </c>
      <c r="Y510">
        <v>17</v>
      </c>
      <c r="Z510">
        <v>3</v>
      </c>
      <c r="AA510">
        <v>3</v>
      </c>
      <c r="AB510">
        <v>17</v>
      </c>
      <c r="AC510">
        <v>11</v>
      </c>
      <c r="AD510">
        <v>11</v>
      </c>
      <c r="AE510">
        <v>8</v>
      </c>
      <c r="AF510" s="5">
        <v>0.15</v>
      </c>
      <c r="AG510" s="5">
        <v>0.08</v>
      </c>
      <c r="AH510" s="6">
        <v>-9.999999999999995E-3</v>
      </c>
      <c r="AI510">
        <v>1329.2</v>
      </c>
      <c r="AJ510">
        <v>3124</v>
      </c>
    </row>
    <row r="511" spans="1:36" x14ac:dyDescent="0.35">
      <c r="A511">
        <v>33</v>
      </c>
      <c r="B511" t="s">
        <v>32</v>
      </c>
      <c r="C511" t="s">
        <v>33</v>
      </c>
      <c r="D511">
        <v>1296</v>
      </c>
      <c r="E511" t="s">
        <v>34</v>
      </c>
      <c r="F511">
        <v>6</v>
      </c>
      <c r="G511">
        <v>3</v>
      </c>
      <c r="H511" t="s">
        <v>28</v>
      </c>
      <c r="I511">
        <v>3</v>
      </c>
      <c r="J511" t="s">
        <v>35</v>
      </c>
      <c r="K511">
        <v>30</v>
      </c>
      <c r="L511">
        <v>3</v>
      </c>
      <c r="M511">
        <v>2</v>
      </c>
      <c r="N511" t="s">
        <v>43</v>
      </c>
      <c r="O511">
        <v>4</v>
      </c>
      <c r="P511" t="s">
        <v>41</v>
      </c>
      <c r="Q511" s="4">
        <v>7725</v>
      </c>
      <c r="R511">
        <v>5335</v>
      </c>
      <c r="S511">
        <v>3</v>
      </c>
      <c r="T511" t="s">
        <v>32</v>
      </c>
      <c r="U511">
        <v>23</v>
      </c>
      <c r="V511">
        <v>4</v>
      </c>
      <c r="W511">
        <v>3</v>
      </c>
      <c r="X511">
        <v>1</v>
      </c>
      <c r="Y511">
        <v>15</v>
      </c>
      <c r="Z511">
        <v>2</v>
      </c>
      <c r="AA511">
        <v>1</v>
      </c>
      <c r="AB511">
        <v>13</v>
      </c>
      <c r="AC511">
        <v>11</v>
      </c>
      <c r="AD511">
        <v>4</v>
      </c>
      <c r="AE511">
        <v>7</v>
      </c>
      <c r="AF511" s="5">
        <v>0.08</v>
      </c>
      <c r="AG511" s="5">
        <v>7.0000000000000007E-2</v>
      </c>
      <c r="AH511" s="6">
        <v>7.9999999999999988E-2</v>
      </c>
      <c r="AI511">
        <v>1545</v>
      </c>
      <c r="AJ511">
        <v>1417</v>
      </c>
    </row>
    <row r="512" spans="1:36" x14ac:dyDescent="0.35">
      <c r="A512">
        <v>54</v>
      </c>
      <c r="B512" t="s">
        <v>32</v>
      </c>
      <c r="C512" t="s">
        <v>26</v>
      </c>
      <c r="D512">
        <v>397</v>
      </c>
      <c r="E512" t="s">
        <v>50</v>
      </c>
      <c r="F512">
        <v>19</v>
      </c>
      <c r="G512">
        <v>4</v>
      </c>
      <c r="H512" t="s">
        <v>40</v>
      </c>
      <c r="I512">
        <v>3</v>
      </c>
      <c r="J512" t="s">
        <v>35</v>
      </c>
      <c r="K512">
        <v>88</v>
      </c>
      <c r="L512">
        <v>3</v>
      </c>
      <c r="M512">
        <v>3</v>
      </c>
      <c r="N512" t="s">
        <v>50</v>
      </c>
      <c r="O512">
        <v>2</v>
      </c>
      <c r="P512" t="s">
        <v>37</v>
      </c>
      <c r="Q512" s="4">
        <v>10725</v>
      </c>
      <c r="R512">
        <v>6729</v>
      </c>
      <c r="S512">
        <v>2</v>
      </c>
      <c r="T512" t="s">
        <v>32</v>
      </c>
      <c r="U512">
        <v>15</v>
      </c>
      <c r="V512">
        <v>3</v>
      </c>
      <c r="W512">
        <v>3</v>
      </c>
      <c r="X512">
        <v>1</v>
      </c>
      <c r="Y512">
        <v>16</v>
      </c>
      <c r="Z512">
        <v>1</v>
      </c>
      <c r="AA512">
        <v>4</v>
      </c>
      <c r="AB512">
        <v>9</v>
      </c>
      <c r="AC512">
        <v>7</v>
      </c>
      <c r="AD512">
        <v>7</v>
      </c>
      <c r="AE512">
        <v>1</v>
      </c>
      <c r="AF512" s="5">
        <v>0.13</v>
      </c>
      <c r="AG512" s="5">
        <v>0.11</v>
      </c>
      <c r="AH512" s="6">
        <v>-9.999999999999995E-3</v>
      </c>
      <c r="AI512">
        <v>2145</v>
      </c>
      <c r="AJ512">
        <v>4800</v>
      </c>
    </row>
    <row r="513" spans="1:36" x14ac:dyDescent="0.35">
      <c r="A513">
        <v>36</v>
      </c>
      <c r="B513" t="s">
        <v>32</v>
      </c>
      <c r="C513" t="s">
        <v>26</v>
      </c>
      <c r="D513">
        <v>913</v>
      </c>
      <c r="E513" t="s">
        <v>34</v>
      </c>
      <c r="F513">
        <v>9</v>
      </c>
      <c r="G513">
        <v>2</v>
      </c>
      <c r="H513" t="s">
        <v>40</v>
      </c>
      <c r="I513">
        <v>2</v>
      </c>
      <c r="J513" t="s">
        <v>35</v>
      </c>
      <c r="K513">
        <v>48</v>
      </c>
      <c r="L513">
        <v>2</v>
      </c>
      <c r="M513">
        <v>2</v>
      </c>
      <c r="N513" t="s">
        <v>42</v>
      </c>
      <c r="O513">
        <v>2</v>
      </c>
      <c r="P513" t="s">
        <v>41</v>
      </c>
      <c r="Q513" s="4">
        <v>8847</v>
      </c>
      <c r="R513">
        <v>13934</v>
      </c>
      <c r="S513">
        <v>2</v>
      </c>
      <c r="T513" t="s">
        <v>25</v>
      </c>
      <c r="U513">
        <v>11</v>
      </c>
      <c r="V513">
        <v>3</v>
      </c>
      <c r="W513">
        <v>3</v>
      </c>
      <c r="X513">
        <v>1</v>
      </c>
      <c r="Y513">
        <v>13</v>
      </c>
      <c r="Z513">
        <v>2</v>
      </c>
      <c r="AA513">
        <v>3</v>
      </c>
      <c r="AB513">
        <v>3</v>
      </c>
      <c r="AC513">
        <v>2</v>
      </c>
      <c r="AD513">
        <v>0</v>
      </c>
      <c r="AE513">
        <v>2</v>
      </c>
      <c r="AF513" s="5">
        <v>0.08</v>
      </c>
      <c r="AG513" s="5">
        <v>0.1</v>
      </c>
      <c r="AH513" s="6">
        <v>0.03</v>
      </c>
      <c r="AI513">
        <v>1769.4</v>
      </c>
      <c r="AJ513">
        <v>1241</v>
      </c>
    </row>
    <row r="514" spans="1:36" x14ac:dyDescent="0.35">
      <c r="A514">
        <v>27</v>
      </c>
      <c r="B514" t="s">
        <v>32</v>
      </c>
      <c r="C514" t="s">
        <v>26</v>
      </c>
      <c r="D514">
        <v>1115</v>
      </c>
      <c r="E514" t="s">
        <v>34</v>
      </c>
      <c r="F514">
        <v>3</v>
      </c>
      <c r="G514">
        <v>4</v>
      </c>
      <c r="H514" t="s">
        <v>40</v>
      </c>
      <c r="I514">
        <v>1</v>
      </c>
      <c r="J514" t="s">
        <v>35</v>
      </c>
      <c r="K514">
        <v>54</v>
      </c>
      <c r="L514">
        <v>2</v>
      </c>
      <c r="M514">
        <v>1</v>
      </c>
      <c r="N514" t="s">
        <v>36</v>
      </c>
      <c r="O514">
        <v>4</v>
      </c>
      <c r="P514" t="s">
        <v>31</v>
      </c>
      <c r="Q514" s="4">
        <v>2045</v>
      </c>
      <c r="R514">
        <v>15174</v>
      </c>
      <c r="S514">
        <v>0</v>
      </c>
      <c r="T514" t="s">
        <v>32</v>
      </c>
      <c r="U514">
        <v>13</v>
      </c>
      <c r="V514">
        <v>3</v>
      </c>
      <c r="W514">
        <v>4</v>
      </c>
      <c r="X514">
        <v>0</v>
      </c>
      <c r="Y514">
        <v>5</v>
      </c>
      <c r="Z514">
        <v>0</v>
      </c>
      <c r="AA514">
        <v>3</v>
      </c>
      <c r="AB514">
        <v>4</v>
      </c>
      <c r="AC514">
        <v>2</v>
      </c>
      <c r="AD514">
        <v>1</v>
      </c>
      <c r="AE514">
        <v>1</v>
      </c>
      <c r="AF514" s="5">
        <v>0.11</v>
      </c>
      <c r="AG514" s="5">
        <v>0.09</v>
      </c>
      <c r="AH514" s="6">
        <v>3.9999999999999994E-2</v>
      </c>
      <c r="AI514">
        <v>409</v>
      </c>
      <c r="AJ514">
        <v>4309</v>
      </c>
    </row>
    <row r="515" spans="1:36" x14ac:dyDescent="0.35">
      <c r="A515">
        <v>20</v>
      </c>
      <c r="B515" t="s">
        <v>25</v>
      </c>
      <c r="C515" t="s">
        <v>26</v>
      </c>
      <c r="D515">
        <v>1362</v>
      </c>
      <c r="E515" t="s">
        <v>34</v>
      </c>
      <c r="F515">
        <v>10</v>
      </c>
      <c r="G515">
        <v>1</v>
      </c>
      <c r="H515" t="s">
        <v>40</v>
      </c>
      <c r="I515">
        <v>4</v>
      </c>
      <c r="J515" t="s">
        <v>35</v>
      </c>
      <c r="K515">
        <v>32</v>
      </c>
      <c r="L515">
        <v>3</v>
      </c>
      <c r="M515">
        <v>1</v>
      </c>
      <c r="N515" t="s">
        <v>36</v>
      </c>
      <c r="O515">
        <v>3</v>
      </c>
      <c r="P515" t="s">
        <v>31</v>
      </c>
      <c r="Q515" s="4">
        <v>1009</v>
      </c>
      <c r="R515">
        <v>26999</v>
      </c>
      <c r="S515">
        <v>1</v>
      </c>
      <c r="T515" t="s">
        <v>25</v>
      </c>
      <c r="U515">
        <v>11</v>
      </c>
      <c r="V515">
        <v>3</v>
      </c>
      <c r="W515">
        <v>4</v>
      </c>
      <c r="X515">
        <v>0</v>
      </c>
      <c r="Y515">
        <v>1</v>
      </c>
      <c r="Z515">
        <v>5</v>
      </c>
      <c r="AA515">
        <v>3</v>
      </c>
      <c r="AB515">
        <v>1</v>
      </c>
      <c r="AC515">
        <v>0</v>
      </c>
      <c r="AD515">
        <v>1</v>
      </c>
      <c r="AE515">
        <v>1</v>
      </c>
      <c r="AF515" s="5">
        <v>0.1</v>
      </c>
      <c r="AG515" s="5">
        <v>0.1</v>
      </c>
      <c r="AH515" s="6">
        <v>-2.0000000000000004E-2</v>
      </c>
      <c r="AI515">
        <v>201.8</v>
      </c>
      <c r="AJ515">
        <v>4503</v>
      </c>
    </row>
    <row r="516" spans="1:36" x14ac:dyDescent="0.35">
      <c r="A516">
        <v>33</v>
      </c>
      <c r="B516" t="s">
        <v>25</v>
      </c>
      <c r="C516" t="s">
        <v>33</v>
      </c>
      <c r="D516">
        <v>1076</v>
      </c>
      <c r="E516" t="s">
        <v>34</v>
      </c>
      <c r="F516">
        <v>3</v>
      </c>
      <c r="G516">
        <v>3</v>
      </c>
      <c r="H516" t="s">
        <v>28</v>
      </c>
      <c r="I516">
        <v>1</v>
      </c>
      <c r="J516" t="s">
        <v>35</v>
      </c>
      <c r="K516">
        <v>70</v>
      </c>
      <c r="L516">
        <v>3</v>
      </c>
      <c r="M516">
        <v>1</v>
      </c>
      <c r="N516" t="s">
        <v>36</v>
      </c>
      <c r="O516">
        <v>1</v>
      </c>
      <c r="P516" t="s">
        <v>31</v>
      </c>
      <c r="Q516" s="4">
        <v>3348</v>
      </c>
      <c r="R516">
        <v>3164</v>
      </c>
      <c r="S516">
        <v>1</v>
      </c>
      <c r="T516" t="s">
        <v>25</v>
      </c>
      <c r="U516">
        <v>11</v>
      </c>
      <c r="V516">
        <v>3</v>
      </c>
      <c r="W516">
        <v>1</v>
      </c>
      <c r="X516">
        <v>0</v>
      </c>
      <c r="Y516">
        <v>10</v>
      </c>
      <c r="Z516">
        <v>3</v>
      </c>
      <c r="AA516">
        <v>3</v>
      </c>
      <c r="AB516">
        <v>10</v>
      </c>
      <c r="AC516">
        <v>8</v>
      </c>
      <c r="AD516">
        <v>9</v>
      </c>
      <c r="AE516">
        <v>7</v>
      </c>
      <c r="AF516" s="5">
        <v>0.09</v>
      </c>
      <c r="AG516" s="5">
        <v>7.0000000000000007E-2</v>
      </c>
      <c r="AH516" s="6">
        <v>4.0000000000000008E-2</v>
      </c>
      <c r="AI516">
        <v>669.6</v>
      </c>
      <c r="AJ516">
        <v>1513</v>
      </c>
    </row>
    <row r="517" spans="1:36" x14ac:dyDescent="0.35">
      <c r="A517">
        <v>35</v>
      </c>
      <c r="B517" t="s">
        <v>32</v>
      </c>
      <c r="C517" t="s">
        <v>44</v>
      </c>
      <c r="D517">
        <v>727</v>
      </c>
      <c r="E517" t="s">
        <v>34</v>
      </c>
      <c r="F517">
        <v>3</v>
      </c>
      <c r="G517">
        <v>3</v>
      </c>
      <c r="H517" t="s">
        <v>28</v>
      </c>
      <c r="I517">
        <v>3</v>
      </c>
      <c r="J517" t="s">
        <v>35</v>
      </c>
      <c r="K517">
        <v>41</v>
      </c>
      <c r="L517">
        <v>2</v>
      </c>
      <c r="M517">
        <v>1</v>
      </c>
      <c r="N517" t="s">
        <v>39</v>
      </c>
      <c r="O517">
        <v>3</v>
      </c>
      <c r="P517" t="s">
        <v>37</v>
      </c>
      <c r="Q517" s="4">
        <v>1281</v>
      </c>
      <c r="R517">
        <v>16900</v>
      </c>
      <c r="S517">
        <v>1</v>
      </c>
      <c r="T517" t="s">
        <v>32</v>
      </c>
      <c r="U517">
        <v>18</v>
      </c>
      <c r="V517">
        <v>3</v>
      </c>
      <c r="W517">
        <v>3</v>
      </c>
      <c r="X517">
        <v>2</v>
      </c>
      <c r="Y517">
        <v>1</v>
      </c>
      <c r="Z517">
        <v>3</v>
      </c>
      <c r="AA517">
        <v>3</v>
      </c>
      <c r="AB517">
        <v>1</v>
      </c>
      <c r="AC517">
        <v>0</v>
      </c>
      <c r="AD517">
        <v>0</v>
      </c>
      <c r="AE517">
        <v>0</v>
      </c>
      <c r="AF517" s="5">
        <v>0.15</v>
      </c>
      <c r="AG517" s="5">
        <v>0.1</v>
      </c>
      <c r="AH517" s="6">
        <v>-2.0000000000000004E-2</v>
      </c>
      <c r="AI517">
        <v>256.2</v>
      </c>
      <c r="AJ517">
        <v>3555</v>
      </c>
    </row>
    <row r="518" spans="1:36" x14ac:dyDescent="0.35">
      <c r="A518">
        <v>23</v>
      </c>
      <c r="B518" t="s">
        <v>32</v>
      </c>
      <c r="C518" t="s">
        <v>26</v>
      </c>
      <c r="D518">
        <v>885</v>
      </c>
      <c r="E518" t="s">
        <v>34</v>
      </c>
      <c r="F518">
        <v>4</v>
      </c>
      <c r="G518">
        <v>3</v>
      </c>
      <c r="H518" t="s">
        <v>40</v>
      </c>
      <c r="I518">
        <v>1</v>
      </c>
      <c r="J518" t="s">
        <v>35</v>
      </c>
      <c r="K518">
        <v>58</v>
      </c>
      <c r="L518">
        <v>4</v>
      </c>
      <c r="M518">
        <v>1</v>
      </c>
      <c r="N518" t="s">
        <v>36</v>
      </c>
      <c r="O518">
        <v>1</v>
      </c>
      <c r="P518" t="s">
        <v>37</v>
      </c>
      <c r="Q518" s="4">
        <v>2819</v>
      </c>
      <c r="R518">
        <v>8544</v>
      </c>
      <c r="S518">
        <v>2</v>
      </c>
      <c r="T518" t="s">
        <v>32</v>
      </c>
      <c r="U518">
        <v>16</v>
      </c>
      <c r="V518">
        <v>3</v>
      </c>
      <c r="W518">
        <v>1</v>
      </c>
      <c r="X518">
        <v>1</v>
      </c>
      <c r="Y518">
        <v>5</v>
      </c>
      <c r="Z518">
        <v>3</v>
      </c>
      <c r="AA518">
        <v>4</v>
      </c>
      <c r="AB518">
        <v>3</v>
      </c>
      <c r="AC518">
        <v>2</v>
      </c>
      <c r="AD518">
        <v>0</v>
      </c>
      <c r="AE518">
        <v>2</v>
      </c>
      <c r="AF518" s="5">
        <v>0.08</v>
      </c>
      <c r="AG518" s="5">
        <v>0.11</v>
      </c>
      <c r="AH518" s="6">
        <v>3.9999999999999994E-2</v>
      </c>
      <c r="AI518">
        <v>563.80000000000007</v>
      </c>
      <c r="AJ518">
        <v>1733</v>
      </c>
    </row>
    <row r="519" spans="1:36" x14ac:dyDescent="0.35">
      <c r="A519">
        <v>25</v>
      </c>
      <c r="B519" t="s">
        <v>32</v>
      </c>
      <c r="C519" t="s">
        <v>26</v>
      </c>
      <c r="D519">
        <v>810</v>
      </c>
      <c r="E519" t="s">
        <v>27</v>
      </c>
      <c r="F519">
        <v>8</v>
      </c>
      <c r="G519">
        <v>3</v>
      </c>
      <c r="H519" t="s">
        <v>28</v>
      </c>
      <c r="I519">
        <v>4</v>
      </c>
      <c r="J519" t="s">
        <v>35</v>
      </c>
      <c r="K519">
        <v>57</v>
      </c>
      <c r="L519">
        <v>4</v>
      </c>
      <c r="M519">
        <v>2</v>
      </c>
      <c r="N519" t="s">
        <v>27</v>
      </c>
      <c r="O519">
        <v>2</v>
      </c>
      <c r="P519" t="s">
        <v>37</v>
      </c>
      <c r="Q519" s="4">
        <v>4851</v>
      </c>
      <c r="R519">
        <v>15678</v>
      </c>
      <c r="S519">
        <v>0</v>
      </c>
      <c r="T519" t="s">
        <v>32</v>
      </c>
      <c r="U519">
        <v>22</v>
      </c>
      <c r="V519">
        <v>4</v>
      </c>
      <c r="W519">
        <v>3</v>
      </c>
      <c r="X519">
        <v>1</v>
      </c>
      <c r="Y519">
        <v>4</v>
      </c>
      <c r="Z519">
        <v>4</v>
      </c>
      <c r="AA519">
        <v>3</v>
      </c>
      <c r="AB519">
        <v>3</v>
      </c>
      <c r="AC519">
        <v>2</v>
      </c>
      <c r="AD519">
        <v>1</v>
      </c>
      <c r="AE519">
        <v>2</v>
      </c>
      <c r="AF519" s="5">
        <v>0.12</v>
      </c>
      <c r="AG519" s="5">
        <v>0.09</v>
      </c>
      <c r="AH519" s="6">
        <v>0</v>
      </c>
      <c r="AI519">
        <v>970.2</v>
      </c>
      <c r="AJ519">
        <v>2173</v>
      </c>
    </row>
    <row r="520" spans="1:36" x14ac:dyDescent="0.35">
      <c r="A520">
        <v>38</v>
      </c>
      <c r="B520" t="s">
        <v>32</v>
      </c>
      <c r="C520" t="s">
        <v>26</v>
      </c>
      <c r="D520">
        <v>243</v>
      </c>
      <c r="E520" t="s">
        <v>27</v>
      </c>
      <c r="F520">
        <v>7</v>
      </c>
      <c r="G520">
        <v>4</v>
      </c>
      <c r="H520" t="s">
        <v>48</v>
      </c>
      <c r="I520">
        <v>4</v>
      </c>
      <c r="J520" t="s">
        <v>29</v>
      </c>
      <c r="K520">
        <v>46</v>
      </c>
      <c r="L520">
        <v>2</v>
      </c>
      <c r="M520">
        <v>2</v>
      </c>
      <c r="N520" t="s">
        <v>27</v>
      </c>
      <c r="O520">
        <v>4</v>
      </c>
      <c r="P520" t="s">
        <v>31</v>
      </c>
      <c r="Q520" s="4">
        <v>4028</v>
      </c>
      <c r="R520">
        <v>7791</v>
      </c>
      <c r="S520">
        <v>0</v>
      </c>
      <c r="T520" t="s">
        <v>32</v>
      </c>
      <c r="U520">
        <v>20</v>
      </c>
      <c r="V520">
        <v>4</v>
      </c>
      <c r="W520">
        <v>1</v>
      </c>
      <c r="X520">
        <v>0</v>
      </c>
      <c r="Y520">
        <v>8</v>
      </c>
      <c r="Z520">
        <v>2</v>
      </c>
      <c r="AA520">
        <v>3</v>
      </c>
      <c r="AB520">
        <v>7</v>
      </c>
      <c r="AC520">
        <v>7</v>
      </c>
      <c r="AD520">
        <v>0</v>
      </c>
      <c r="AE520">
        <v>5</v>
      </c>
      <c r="AF520" s="5">
        <v>0.08</v>
      </c>
      <c r="AG520" s="5">
        <v>0.08</v>
      </c>
      <c r="AH520" s="6">
        <v>4.0000000000000008E-2</v>
      </c>
      <c r="AI520">
        <v>805.6</v>
      </c>
      <c r="AJ520">
        <v>2002</v>
      </c>
    </row>
    <row r="521" spans="1:36" x14ac:dyDescent="0.35">
      <c r="A521">
        <v>29</v>
      </c>
      <c r="B521" t="s">
        <v>32</v>
      </c>
      <c r="C521" t="s">
        <v>33</v>
      </c>
      <c r="D521">
        <v>806</v>
      </c>
      <c r="E521" t="s">
        <v>34</v>
      </c>
      <c r="F521">
        <v>1</v>
      </c>
      <c r="G521">
        <v>4</v>
      </c>
      <c r="H521" t="s">
        <v>28</v>
      </c>
      <c r="I521">
        <v>2</v>
      </c>
      <c r="J521" t="s">
        <v>35</v>
      </c>
      <c r="K521">
        <v>76</v>
      </c>
      <c r="L521">
        <v>1</v>
      </c>
      <c r="M521">
        <v>1</v>
      </c>
      <c r="N521" t="s">
        <v>36</v>
      </c>
      <c r="O521">
        <v>4</v>
      </c>
      <c r="P521" t="s">
        <v>41</v>
      </c>
      <c r="Q521" s="4">
        <v>2720</v>
      </c>
      <c r="R521">
        <v>18959</v>
      </c>
      <c r="S521">
        <v>1</v>
      </c>
      <c r="T521" t="s">
        <v>32</v>
      </c>
      <c r="U521">
        <v>18</v>
      </c>
      <c r="V521">
        <v>3</v>
      </c>
      <c r="W521">
        <v>4</v>
      </c>
      <c r="X521">
        <v>1</v>
      </c>
      <c r="Y521">
        <v>10</v>
      </c>
      <c r="Z521">
        <v>5</v>
      </c>
      <c r="AA521">
        <v>3</v>
      </c>
      <c r="AB521">
        <v>10</v>
      </c>
      <c r="AC521">
        <v>7</v>
      </c>
      <c r="AD521">
        <v>2</v>
      </c>
      <c r="AE521">
        <v>8</v>
      </c>
      <c r="AF521" s="5">
        <v>0.11</v>
      </c>
      <c r="AG521" s="5">
        <v>7.0000000000000007E-2</v>
      </c>
      <c r="AH521" s="6">
        <v>4.9999999999999989E-2</v>
      </c>
      <c r="AI521">
        <v>544</v>
      </c>
      <c r="AJ521">
        <v>1518</v>
      </c>
    </row>
    <row r="522" spans="1:36" x14ac:dyDescent="0.35">
      <c r="A522">
        <v>48</v>
      </c>
      <c r="B522" t="s">
        <v>32</v>
      </c>
      <c r="C522" t="s">
        <v>26</v>
      </c>
      <c r="D522">
        <v>817</v>
      </c>
      <c r="E522" t="s">
        <v>27</v>
      </c>
      <c r="F522">
        <v>2</v>
      </c>
      <c r="G522">
        <v>1</v>
      </c>
      <c r="H522" t="s">
        <v>48</v>
      </c>
      <c r="I522">
        <v>2</v>
      </c>
      <c r="J522" t="s">
        <v>35</v>
      </c>
      <c r="K522">
        <v>56</v>
      </c>
      <c r="L522">
        <v>4</v>
      </c>
      <c r="M522">
        <v>2</v>
      </c>
      <c r="N522" t="s">
        <v>27</v>
      </c>
      <c r="O522">
        <v>2</v>
      </c>
      <c r="P522" t="s">
        <v>37</v>
      </c>
      <c r="Q522" s="4">
        <v>8120</v>
      </c>
      <c r="R522">
        <v>18597</v>
      </c>
      <c r="S522">
        <v>3</v>
      </c>
      <c r="T522" t="s">
        <v>32</v>
      </c>
      <c r="U522">
        <v>12</v>
      </c>
      <c r="V522">
        <v>3</v>
      </c>
      <c r="W522">
        <v>4</v>
      </c>
      <c r="X522">
        <v>0</v>
      </c>
      <c r="Y522">
        <v>12</v>
      </c>
      <c r="Z522">
        <v>3</v>
      </c>
      <c r="AA522">
        <v>3</v>
      </c>
      <c r="AB522">
        <v>2</v>
      </c>
      <c r="AC522">
        <v>2</v>
      </c>
      <c r="AD522">
        <v>2</v>
      </c>
      <c r="AE522">
        <v>2</v>
      </c>
      <c r="AF522" s="5">
        <v>0.15</v>
      </c>
      <c r="AG522" s="5">
        <v>0.08</v>
      </c>
      <c r="AH522" s="6">
        <v>0</v>
      </c>
      <c r="AI522">
        <v>1624</v>
      </c>
      <c r="AJ522">
        <v>957</v>
      </c>
    </row>
    <row r="523" spans="1:36" x14ac:dyDescent="0.35">
      <c r="A523">
        <v>27</v>
      </c>
      <c r="B523" t="s">
        <v>32</v>
      </c>
      <c r="C523" t="s">
        <v>33</v>
      </c>
      <c r="D523">
        <v>1410</v>
      </c>
      <c r="E523" t="s">
        <v>27</v>
      </c>
      <c r="F523">
        <v>3</v>
      </c>
      <c r="G523">
        <v>1</v>
      </c>
      <c r="H523" t="s">
        <v>40</v>
      </c>
      <c r="I523">
        <v>4</v>
      </c>
      <c r="J523" t="s">
        <v>29</v>
      </c>
      <c r="K523">
        <v>71</v>
      </c>
      <c r="L523">
        <v>4</v>
      </c>
      <c r="M523">
        <v>2</v>
      </c>
      <c r="N523" t="s">
        <v>27</v>
      </c>
      <c r="O523">
        <v>4</v>
      </c>
      <c r="P523" t="s">
        <v>41</v>
      </c>
      <c r="Q523" s="4">
        <v>4647</v>
      </c>
      <c r="R523">
        <v>16673</v>
      </c>
      <c r="S523">
        <v>1</v>
      </c>
      <c r="T523" t="s">
        <v>25</v>
      </c>
      <c r="U523">
        <v>20</v>
      </c>
      <c r="V523">
        <v>4</v>
      </c>
      <c r="W523">
        <v>2</v>
      </c>
      <c r="X523">
        <v>2</v>
      </c>
      <c r="Y523">
        <v>6</v>
      </c>
      <c r="Z523">
        <v>3</v>
      </c>
      <c r="AA523">
        <v>3</v>
      </c>
      <c r="AB523">
        <v>6</v>
      </c>
      <c r="AC523">
        <v>5</v>
      </c>
      <c r="AD523">
        <v>0</v>
      </c>
      <c r="AE523">
        <v>4</v>
      </c>
      <c r="AF523" s="5">
        <v>0.15</v>
      </c>
      <c r="AG523" s="5">
        <v>7.0000000000000007E-2</v>
      </c>
      <c r="AH523" s="6">
        <v>2.0000000000000004E-2</v>
      </c>
      <c r="AI523">
        <v>929.40000000000009</v>
      </c>
      <c r="AJ523">
        <v>1891</v>
      </c>
    </row>
    <row r="524" spans="1:36" x14ac:dyDescent="0.35">
      <c r="A524">
        <v>37</v>
      </c>
      <c r="B524" t="s">
        <v>32</v>
      </c>
      <c r="C524" t="s">
        <v>26</v>
      </c>
      <c r="D524">
        <v>1225</v>
      </c>
      <c r="E524" t="s">
        <v>34</v>
      </c>
      <c r="F524">
        <v>10</v>
      </c>
      <c r="G524">
        <v>2</v>
      </c>
      <c r="H524" t="s">
        <v>28</v>
      </c>
      <c r="I524">
        <v>4</v>
      </c>
      <c r="J524" t="s">
        <v>35</v>
      </c>
      <c r="K524">
        <v>80</v>
      </c>
      <c r="L524">
        <v>4</v>
      </c>
      <c r="M524">
        <v>1</v>
      </c>
      <c r="N524" t="s">
        <v>36</v>
      </c>
      <c r="O524">
        <v>4</v>
      </c>
      <c r="P524" t="s">
        <v>31</v>
      </c>
      <c r="Q524" s="4">
        <v>4680</v>
      </c>
      <c r="R524">
        <v>15232</v>
      </c>
      <c r="S524">
        <v>3</v>
      </c>
      <c r="T524" t="s">
        <v>32</v>
      </c>
      <c r="U524">
        <v>17</v>
      </c>
      <c r="V524">
        <v>3</v>
      </c>
      <c r="W524">
        <v>1</v>
      </c>
      <c r="X524">
        <v>0</v>
      </c>
      <c r="Y524">
        <v>4</v>
      </c>
      <c r="Z524">
        <v>2</v>
      </c>
      <c r="AA524">
        <v>3</v>
      </c>
      <c r="AB524">
        <v>1</v>
      </c>
      <c r="AC524">
        <v>0</v>
      </c>
      <c r="AD524">
        <v>0</v>
      </c>
      <c r="AE524">
        <v>0</v>
      </c>
      <c r="AF524" s="5">
        <v>0.08</v>
      </c>
      <c r="AG524" s="5">
        <v>0.11</v>
      </c>
      <c r="AH524" s="6">
        <v>3.9999999999999994E-2</v>
      </c>
      <c r="AI524">
        <v>936</v>
      </c>
      <c r="AJ524">
        <v>1262</v>
      </c>
    </row>
    <row r="525" spans="1:36" x14ac:dyDescent="0.35">
      <c r="A525">
        <v>50</v>
      </c>
      <c r="B525" t="s">
        <v>32</v>
      </c>
      <c r="C525" t="s">
        <v>26</v>
      </c>
      <c r="D525">
        <v>1207</v>
      </c>
      <c r="E525" t="s">
        <v>34</v>
      </c>
      <c r="F525">
        <v>28</v>
      </c>
      <c r="G525">
        <v>1</v>
      </c>
      <c r="H525" t="s">
        <v>40</v>
      </c>
      <c r="I525">
        <v>4</v>
      </c>
      <c r="J525" t="s">
        <v>35</v>
      </c>
      <c r="K525">
        <v>74</v>
      </c>
      <c r="L525">
        <v>4</v>
      </c>
      <c r="M525">
        <v>1</v>
      </c>
      <c r="N525" t="s">
        <v>39</v>
      </c>
      <c r="O525">
        <v>3</v>
      </c>
      <c r="P525" t="s">
        <v>37</v>
      </c>
      <c r="Q525" s="4">
        <v>3221</v>
      </c>
      <c r="R525">
        <v>3297</v>
      </c>
      <c r="S525">
        <v>1</v>
      </c>
      <c r="T525" t="s">
        <v>25</v>
      </c>
      <c r="U525">
        <v>11</v>
      </c>
      <c r="V525">
        <v>3</v>
      </c>
      <c r="W525">
        <v>3</v>
      </c>
      <c r="X525">
        <v>3</v>
      </c>
      <c r="Y525">
        <v>20</v>
      </c>
      <c r="Z525">
        <v>3</v>
      </c>
      <c r="AA525">
        <v>3</v>
      </c>
      <c r="AB525">
        <v>20</v>
      </c>
      <c r="AC525">
        <v>8</v>
      </c>
      <c r="AD525">
        <v>3</v>
      </c>
      <c r="AE525">
        <v>8</v>
      </c>
      <c r="AF525" s="5">
        <v>0.12</v>
      </c>
      <c r="AG525" s="5">
        <v>0.08</v>
      </c>
      <c r="AH525" s="6">
        <v>0</v>
      </c>
      <c r="AI525">
        <v>644.20000000000005</v>
      </c>
      <c r="AJ525">
        <v>2358</v>
      </c>
    </row>
    <row r="526" spans="1:36" x14ac:dyDescent="0.35">
      <c r="A526">
        <v>34</v>
      </c>
      <c r="B526" t="s">
        <v>32</v>
      </c>
      <c r="C526" t="s">
        <v>26</v>
      </c>
      <c r="D526">
        <v>1442</v>
      </c>
      <c r="E526" t="s">
        <v>34</v>
      </c>
      <c r="F526">
        <v>9</v>
      </c>
      <c r="G526">
        <v>3</v>
      </c>
      <c r="H526" t="s">
        <v>40</v>
      </c>
      <c r="I526">
        <v>4</v>
      </c>
      <c r="J526" t="s">
        <v>29</v>
      </c>
      <c r="K526">
        <v>46</v>
      </c>
      <c r="L526">
        <v>2</v>
      </c>
      <c r="M526">
        <v>3</v>
      </c>
      <c r="N526" t="s">
        <v>43</v>
      </c>
      <c r="O526">
        <v>2</v>
      </c>
      <c r="P526" t="s">
        <v>31</v>
      </c>
      <c r="Q526" s="4">
        <v>8621</v>
      </c>
      <c r="R526">
        <v>17654</v>
      </c>
      <c r="S526">
        <v>1</v>
      </c>
      <c r="T526" t="s">
        <v>32</v>
      </c>
      <c r="U526">
        <v>14</v>
      </c>
      <c r="V526">
        <v>3</v>
      </c>
      <c r="W526">
        <v>2</v>
      </c>
      <c r="X526">
        <v>0</v>
      </c>
      <c r="Y526">
        <v>9</v>
      </c>
      <c r="Z526">
        <v>3</v>
      </c>
      <c r="AA526">
        <v>4</v>
      </c>
      <c r="AB526">
        <v>8</v>
      </c>
      <c r="AC526">
        <v>7</v>
      </c>
      <c r="AD526">
        <v>7</v>
      </c>
      <c r="AE526">
        <v>7</v>
      </c>
      <c r="AF526" s="5">
        <v>0.11</v>
      </c>
      <c r="AG526" s="5">
        <v>7.0000000000000007E-2</v>
      </c>
      <c r="AH526" s="6">
        <v>2.0000000000000004E-2</v>
      </c>
      <c r="AI526">
        <v>1724.2</v>
      </c>
      <c r="AJ526">
        <v>855</v>
      </c>
    </row>
    <row r="527" spans="1:36" x14ac:dyDescent="0.35">
      <c r="A527">
        <v>24</v>
      </c>
      <c r="B527" t="s">
        <v>25</v>
      </c>
      <c r="C527" t="s">
        <v>26</v>
      </c>
      <c r="D527">
        <v>693</v>
      </c>
      <c r="E527" t="s">
        <v>27</v>
      </c>
      <c r="F527">
        <v>3</v>
      </c>
      <c r="G527">
        <v>2</v>
      </c>
      <c r="H527" t="s">
        <v>28</v>
      </c>
      <c r="I527">
        <v>1</v>
      </c>
      <c r="J527" t="s">
        <v>29</v>
      </c>
      <c r="K527">
        <v>65</v>
      </c>
      <c r="L527">
        <v>3</v>
      </c>
      <c r="M527">
        <v>2</v>
      </c>
      <c r="N527" t="s">
        <v>27</v>
      </c>
      <c r="O527">
        <v>3</v>
      </c>
      <c r="P527" t="s">
        <v>31</v>
      </c>
      <c r="Q527" s="4">
        <v>4577</v>
      </c>
      <c r="R527">
        <v>24785</v>
      </c>
      <c r="S527">
        <v>9</v>
      </c>
      <c r="T527" t="s">
        <v>32</v>
      </c>
      <c r="U527">
        <v>14</v>
      </c>
      <c r="V527">
        <v>3</v>
      </c>
      <c r="W527">
        <v>1</v>
      </c>
      <c r="X527">
        <v>0</v>
      </c>
      <c r="Y527">
        <v>4</v>
      </c>
      <c r="Z527">
        <v>3</v>
      </c>
      <c r="AA527">
        <v>3</v>
      </c>
      <c r="AB527">
        <v>2</v>
      </c>
      <c r="AC527">
        <v>2</v>
      </c>
      <c r="AD527">
        <v>2</v>
      </c>
      <c r="AE527">
        <v>0</v>
      </c>
      <c r="AF527" s="5">
        <v>0.13</v>
      </c>
      <c r="AG527" s="5">
        <v>0.1</v>
      </c>
      <c r="AH527" s="6">
        <v>3.9999999999999994E-2</v>
      </c>
      <c r="AI527">
        <v>915.40000000000009</v>
      </c>
      <c r="AJ527">
        <v>2325</v>
      </c>
    </row>
    <row r="528" spans="1:36" x14ac:dyDescent="0.35">
      <c r="A528">
        <v>39</v>
      </c>
      <c r="B528" t="s">
        <v>32</v>
      </c>
      <c r="C528" t="s">
        <v>26</v>
      </c>
      <c r="D528">
        <v>408</v>
      </c>
      <c r="E528" t="s">
        <v>34</v>
      </c>
      <c r="F528">
        <v>2</v>
      </c>
      <c r="G528">
        <v>4</v>
      </c>
      <c r="H528" t="s">
        <v>49</v>
      </c>
      <c r="I528">
        <v>4</v>
      </c>
      <c r="J528" t="s">
        <v>29</v>
      </c>
      <c r="K528">
        <v>80</v>
      </c>
      <c r="L528">
        <v>2</v>
      </c>
      <c r="M528">
        <v>2</v>
      </c>
      <c r="N528" t="s">
        <v>43</v>
      </c>
      <c r="O528">
        <v>3</v>
      </c>
      <c r="P528" t="s">
        <v>31</v>
      </c>
      <c r="Q528" s="4">
        <v>4553</v>
      </c>
      <c r="R528">
        <v>20978</v>
      </c>
      <c r="S528">
        <v>1</v>
      </c>
      <c r="T528" t="s">
        <v>32</v>
      </c>
      <c r="U528">
        <v>11</v>
      </c>
      <c r="V528">
        <v>3</v>
      </c>
      <c r="W528">
        <v>1</v>
      </c>
      <c r="X528">
        <v>0</v>
      </c>
      <c r="Y528">
        <v>20</v>
      </c>
      <c r="Z528">
        <v>4</v>
      </c>
      <c r="AA528">
        <v>3</v>
      </c>
      <c r="AB528">
        <v>20</v>
      </c>
      <c r="AC528">
        <v>7</v>
      </c>
      <c r="AD528">
        <v>11</v>
      </c>
      <c r="AE528">
        <v>10</v>
      </c>
      <c r="AF528" s="5">
        <v>0.09</v>
      </c>
      <c r="AG528" s="5">
        <v>7.0000000000000007E-2</v>
      </c>
      <c r="AH528" s="6">
        <v>-2.0000000000000004E-2</v>
      </c>
      <c r="AI528">
        <v>910.6</v>
      </c>
      <c r="AJ528">
        <v>1443</v>
      </c>
    </row>
    <row r="529" spans="1:36" x14ac:dyDescent="0.35">
      <c r="A529">
        <v>32</v>
      </c>
      <c r="B529" t="s">
        <v>32</v>
      </c>
      <c r="C529" t="s">
        <v>26</v>
      </c>
      <c r="D529">
        <v>929</v>
      </c>
      <c r="E529" t="s">
        <v>27</v>
      </c>
      <c r="F529">
        <v>10</v>
      </c>
      <c r="G529">
        <v>3</v>
      </c>
      <c r="H529" t="s">
        <v>48</v>
      </c>
      <c r="I529">
        <v>4</v>
      </c>
      <c r="J529" t="s">
        <v>35</v>
      </c>
      <c r="K529">
        <v>55</v>
      </c>
      <c r="L529">
        <v>3</v>
      </c>
      <c r="M529">
        <v>2</v>
      </c>
      <c r="N529" t="s">
        <v>27</v>
      </c>
      <c r="O529">
        <v>4</v>
      </c>
      <c r="P529" t="s">
        <v>31</v>
      </c>
      <c r="Q529" s="4">
        <v>5396</v>
      </c>
      <c r="R529">
        <v>21703</v>
      </c>
      <c r="S529">
        <v>1</v>
      </c>
      <c r="T529" t="s">
        <v>32</v>
      </c>
      <c r="U529">
        <v>12</v>
      </c>
      <c r="V529">
        <v>3</v>
      </c>
      <c r="W529">
        <v>4</v>
      </c>
      <c r="X529">
        <v>0</v>
      </c>
      <c r="Y529">
        <v>10</v>
      </c>
      <c r="Z529">
        <v>2</v>
      </c>
      <c r="AA529">
        <v>2</v>
      </c>
      <c r="AB529">
        <v>10</v>
      </c>
      <c r="AC529">
        <v>7</v>
      </c>
      <c r="AD529">
        <v>0</v>
      </c>
      <c r="AE529">
        <v>8</v>
      </c>
      <c r="AF529" s="5">
        <v>0.15</v>
      </c>
      <c r="AG529" s="5">
        <v>0.11</v>
      </c>
      <c r="AH529" s="6">
        <v>0.06</v>
      </c>
      <c r="AI529">
        <v>1079.2</v>
      </c>
      <c r="AJ529">
        <v>3386</v>
      </c>
    </row>
    <row r="530" spans="1:36" x14ac:dyDescent="0.35">
      <c r="A530">
        <v>50</v>
      </c>
      <c r="B530" t="s">
        <v>25</v>
      </c>
      <c r="C530" t="s">
        <v>33</v>
      </c>
      <c r="D530">
        <v>562</v>
      </c>
      <c r="E530" t="s">
        <v>27</v>
      </c>
      <c r="F530">
        <v>8</v>
      </c>
      <c r="G530">
        <v>2</v>
      </c>
      <c r="H530" t="s">
        <v>49</v>
      </c>
      <c r="I530">
        <v>2</v>
      </c>
      <c r="J530" t="s">
        <v>35</v>
      </c>
      <c r="K530">
        <v>50</v>
      </c>
      <c r="L530">
        <v>3</v>
      </c>
      <c r="M530">
        <v>2</v>
      </c>
      <c r="N530" t="s">
        <v>27</v>
      </c>
      <c r="O530">
        <v>3</v>
      </c>
      <c r="P530" t="s">
        <v>37</v>
      </c>
      <c r="Q530" s="4">
        <v>6796</v>
      </c>
      <c r="R530">
        <v>23452</v>
      </c>
      <c r="S530">
        <v>3</v>
      </c>
      <c r="T530" t="s">
        <v>25</v>
      </c>
      <c r="U530">
        <v>14</v>
      </c>
      <c r="V530">
        <v>3</v>
      </c>
      <c r="W530">
        <v>1</v>
      </c>
      <c r="X530">
        <v>1</v>
      </c>
      <c r="Y530">
        <v>18</v>
      </c>
      <c r="Z530">
        <v>4</v>
      </c>
      <c r="AA530">
        <v>3</v>
      </c>
      <c r="AB530">
        <v>4</v>
      </c>
      <c r="AC530">
        <v>3</v>
      </c>
      <c r="AD530">
        <v>1</v>
      </c>
      <c r="AE530">
        <v>3</v>
      </c>
      <c r="AF530" s="5">
        <v>0.15</v>
      </c>
      <c r="AG530" s="5">
        <v>0.1</v>
      </c>
      <c r="AH530" s="6">
        <v>5.0000000000000017E-2</v>
      </c>
      <c r="AI530">
        <v>1359.2</v>
      </c>
      <c r="AJ530">
        <v>1091</v>
      </c>
    </row>
    <row r="531" spans="1:36" x14ac:dyDescent="0.35">
      <c r="A531">
        <v>38</v>
      </c>
      <c r="B531" t="s">
        <v>32</v>
      </c>
      <c r="C531" t="s">
        <v>26</v>
      </c>
      <c r="D531">
        <v>827</v>
      </c>
      <c r="E531" t="s">
        <v>34</v>
      </c>
      <c r="F531">
        <v>1</v>
      </c>
      <c r="G531">
        <v>4</v>
      </c>
      <c r="H531" t="s">
        <v>28</v>
      </c>
      <c r="I531">
        <v>2</v>
      </c>
      <c r="J531" t="s">
        <v>29</v>
      </c>
      <c r="K531">
        <v>33</v>
      </c>
      <c r="L531">
        <v>4</v>
      </c>
      <c r="M531">
        <v>2</v>
      </c>
      <c r="N531" t="s">
        <v>43</v>
      </c>
      <c r="O531">
        <v>4</v>
      </c>
      <c r="P531" t="s">
        <v>31</v>
      </c>
      <c r="Q531" s="4">
        <v>7625</v>
      </c>
      <c r="R531">
        <v>19383</v>
      </c>
      <c r="S531">
        <v>0</v>
      </c>
      <c r="T531" t="s">
        <v>32</v>
      </c>
      <c r="U531">
        <v>13</v>
      </c>
      <c r="V531">
        <v>3</v>
      </c>
      <c r="W531">
        <v>3</v>
      </c>
      <c r="X531">
        <v>0</v>
      </c>
      <c r="Y531">
        <v>10</v>
      </c>
      <c r="Z531">
        <v>4</v>
      </c>
      <c r="AA531">
        <v>2</v>
      </c>
      <c r="AB531">
        <v>9</v>
      </c>
      <c r="AC531">
        <v>7</v>
      </c>
      <c r="AD531">
        <v>1</v>
      </c>
      <c r="AE531">
        <v>8</v>
      </c>
      <c r="AF531" s="5">
        <v>0.12</v>
      </c>
      <c r="AG531" s="5">
        <v>7.0000000000000007E-2</v>
      </c>
      <c r="AH531" s="6">
        <v>0.03</v>
      </c>
      <c r="AI531">
        <v>1525</v>
      </c>
      <c r="AJ531">
        <v>2628</v>
      </c>
    </row>
    <row r="532" spans="1:36" x14ac:dyDescent="0.35">
      <c r="A532">
        <v>27</v>
      </c>
      <c r="B532" t="s">
        <v>32</v>
      </c>
      <c r="C532" t="s">
        <v>26</v>
      </c>
      <c r="D532">
        <v>608</v>
      </c>
      <c r="E532" t="s">
        <v>34</v>
      </c>
      <c r="F532">
        <v>1</v>
      </c>
      <c r="G532">
        <v>2</v>
      </c>
      <c r="H532" t="s">
        <v>28</v>
      </c>
      <c r="I532">
        <v>3</v>
      </c>
      <c r="J532" t="s">
        <v>29</v>
      </c>
      <c r="K532">
        <v>68</v>
      </c>
      <c r="L532">
        <v>3</v>
      </c>
      <c r="M532">
        <v>3</v>
      </c>
      <c r="N532" t="s">
        <v>42</v>
      </c>
      <c r="O532">
        <v>1</v>
      </c>
      <c r="P532" t="s">
        <v>37</v>
      </c>
      <c r="Q532" s="4">
        <v>7412</v>
      </c>
      <c r="R532">
        <v>6009</v>
      </c>
      <c r="S532">
        <v>1</v>
      </c>
      <c r="T532" t="s">
        <v>32</v>
      </c>
      <c r="U532">
        <v>11</v>
      </c>
      <c r="V532">
        <v>3</v>
      </c>
      <c r="W532">
        <v>4</v>
      </c>
      <c r="X532">
        <v>0</v>
      </c>
      <c r="Y532">
        <v>9</v>
      </c>
      <c r="Z532">
        <v>3</v>
      </c>
      <c r="AA532">
        <v>3</v>
      </c>
      <c r="AB532">
        <v>9</v>
      </c>
      <c r="AC532">
        <v>7</v>
      </c>
      <c r="AD532">
        <v>0</v>
      </c>
      <c r="AE532">
        <v>7</v>
      </c>
      <c r="AF532" s="5">
        <v>0.09</v>
      </c>
      <c r="AG532" s="5">
        <v>0.1</v>
      </c>
      <c r="AH532" s="6">
        <v>9.999999999999995E-3</v>
      </c>
      <c r="AI532">
        <v>1482.4</v>
      </c>
      <c r="AJ532">
        <v>3045</v>
      </c>
    </row>
    <row r="533" spans="1:36" x14ac:dyDescent="0.35">
      <c r="A533">
        <v>32</v>
      </c>
      <c r="B533" t="s">
        <v>32</v>
      </c>
      <c r="C533" t="s">
        <v>26</v>
      </c>
      <c r="D533">
        <v>1018</v>
      </c>
      <c r="E533" t="s">
        <v>34</v>
      </c>
      <c r="F533">
        <v>3</v>
      </c>
      <c r="G533">
        <v>2</v>
      </c>
      <c r="H533" t="s">
        <v>28</v>
      </c>
      <c r="I533">
        <v>3</v>
      </c>
      <c r="J533" t="s">
        <v>29</v>
      </c>
      <c r="K533">
        <v>39</v>
      </c>
      <c r="L533">
        <v>3</v>
      </c>
      <c r="M533">
        <v>3</v>
      </c>
      <c r="N533" t="s">
        <v>63</v>
      </c>
      <c r="O533">
        <v>4</v>
      </c>
      <c r="P533" t="s">
        <v>31</v>
      </c>
      <c r="Q533" s="4">
        <v>11159</v>
      </c>
      <c r="R533">
        <v>19373</v>
      </c>
      <c r="S533">
        <v>3</v>
      </c>
      <c r="T533" t="s">
        <v>32</v>
      </c>
      <c r="U533">
        <v>15</v>
      </c>
      <c r="V533">
        <v>3</v>
      </c>
      <c r="W533">
        <v>4</v>
      </c>
      <c r="X533">
        <v>0</v>
      </c>
      <c r="Y533">
        <v>10</v>
      </c>
      <c r="Z533">
        <v>6</v>
      </c>
      <c r="AA533">
        <v>3</v>
      </c>
      <c r="AB533">
        <v>7</v>
      </c>
      <c r="AC533">
        <v>7</v>
      </c>
      <c r="AD533">
        <v>7</v>
      </c>
      <c r="AE533">
        <v>7</v>
      </c>
      <c r="AF533" s="5">
        <v>0.09</v>
      </c>
      <c r="AG533" s="5">
        <v>0.08</v>
      </c>
      <c r="AH533" s="6">
        <v>0.03</v>
      </c>
      <c r="AI533">
        <v>2231.8000000000002</v>
      </c>
      <c r="AJ533">
        <v>2964</v>
      </c>
    </row>
    <row r="534" spans="1:36" x14ac:dyDescent="0.35">
      <c r="A534">
        <v>47</v>
      </c>
      <c r="B534" t="s">
        <v>32</v>
      </c>
      <c r="C534" t="s">
        <v>26</v>
      </c>
      <c r="D534">
        <v>703</v>
      </c>
      <c r="E534" t="s">
        <v>27</v>
      </c>
      <c r="F534">
        <v>14</v>
      </c>
      <c r="G534">
        <v>4</v>
      </c>
      <c r="H534" t="s">
        <v>48</v>
      </c>
      <c r="I534">
        <v>4</v>
      </c>
      <c r="J534" t="s">
        <v>35</v>
      </c>
      <c r="K534">
        <v>42</v>
      </c>
      <c r="L534">
        <v>3</v>
      </c>
      <c r="M534">
        <v>2</v>
      </c>
      <c r="N534" t="s">
        <v>27</v>
      </c>
      <c r="O534">
        <v>1</v>
      </c>
      <c r="P534" t="s">
        <v>31</v>
      </c>
      <c r="Q534" s="4">
        <v>4960</v>
      </c>
      <c r="R534">
        <v>11825</v>
      </c>
      <c r="S534">
        <v>2</v>
      </c>
      <c r="T534" t="s">
        <v>32</v>
      </c>
      <c r="U534">
        <v>12</v>
      </c>
      <c r="V534">
        <v>3</v>
      </c>
      <c r="W534">
        <v>4</v>
      </c>
      <c r="X534">
        <v>0</v>
      </c>
      <c r="Y534">
        <v>20</v>
      </c>
      <c r="Z534">
        <v>2</v>
      </c>
      <c r="AA534">
        <v>3</v>
      </c>
      <c r="AB534">
        <v>7</v>
      </c>
      <c r="AC534">
        <v>7</v>
      </c>
      <c r="AD534">
        <v>1</v>
      </c>
      <c r="AE534">
        <v>7</v>
      </c>
      <c r="AF534" s="5">
        <v>0.11</v>
      </c>
      <c r="AG534" s="5">
        <v>7.0000000000000007E-2</v>
      </c>
      <c r="AH534" s="6">
        <v>9.999999999999995E-3</v>
      </c>
      <c r="AI534">
        <v>992</v>
      </c>
      <c r="AJ534">
        <v>2089</v>
      </c>
    </row>
    <row r="535" spans="1:36" x14ac:dyDescent="0.35">
      <c r="A535">
        <v>40</v>
      </c>
      <c r="B535" t="s">
        <v>32</v>
      </c>
      <c r="C535" t="s">
        <v>33</v>
      </c>
      <c r="D535">
        <v>580</v>
      </c>
      <c r="E535" t="s">
        <v>27</v>
      </c>
      <c r="F535">
        <v>5</v>
      </c>
      <c r="G535">
        <v>4</v>
      </c>
      <c r="H535" t="s">
        <v>28</v>
      </c>
      <c r="I535">
        <v>4</v>
      </c>
      <c r="J535" t="s">
        <v>35</v>
      </c>
      <c r="K535">
        <v>48</v>
      </c>
      <c r="L535">
        <v>2</v>
      </c>
      <c r="M535">
        <v>3</v>
      </c>
      <c r="N535" t="s">
        <v>27</v>
      </c>
      <c r="O535">
        <v>1</v>
      </c>
      <c r="P535" t="s">
        <v>37</v>
      </c>
      <c r="Q535" s="4">
        <v>10475</v>
      </c>
      <c r="R535">
        <v>23772</v>
      </c>
      <c r="S535">
        <v>5</v>
      </c>
      <c r="T535" t="s">
        <v>25</v>
      </c>
      <c r="U535">
        <v>21</v>
      </c>
      <c r="V535">
        <v>4</v>
      </c>
      <c r="W535">
        <v>3</v>
      </c>
      <c r="X535">
        <v>1</v>
      </c>
      <c r="Y535">
        <v>20</v>
      </c>
      <c r="Z535">
        <v>2</v>
      </c>
      <c r="AA535">
        <v>3</v>
      </c>
      <c r="AB535">
        <v>18</v>
      </c>
      <c r="AC535">
        <v>13</v>
      </c>
      <c r="AD535">
        <v>1</v>
      </c>
      <c r="AE535">
        <v>12</v>
      </c>
      <c r="AF535" s="5">
        <v>0.14000000000000001</v>
      </c>
      <c r="AG535" s="5">
        <v>0.11</v>
      </c>
      <c r="AH535" s="6">
        <v>0</v>
      </c>
      <c r="AI535">
        <v>2095</v>
      </c>
      <c r="AJ535">
        <v>2798</v>
      </c>
    </row>
    <row r="536" spans="1:36" x14ac:dyDescent="0.35">
      <c r="A536">
        <v>53</v>
      </c>
      <c r="B536" t="s">
        <v>32</v>
      </c>
      <c r="C536" t="s">
        <v>26</v>
      </c>
      <c r="D536">
        <v>970</v>
      </c>
      <c r="E536" t="s">
        <v>34</v>
      </c>
      <c r="F536">
        <v>7</v>
      </c>
      <c r="G536">
        <v>3</v>
      </c>
      <c r="H536" t="s">
        <v>28</v>
      </c>
      <c r="I536">
        <v>3</v>
      </c>
      <c r="J536" t="s">
        <v>35</v>
      </c>
      <c r="K536">
        <v>59</v>
      </c>
      <c r="L536">
        <v>4</v>
      </c>
      <c r="M536">
        <v>4</v>
      </c>
      <c r="N536" t="s">
        <v>63</v>
      </c>
      <c r="O536">
        <v>3</v>
      </c>
      <c r="P536" t="s">
        <v>37</v>
      </c>
      <c r="Q536" s="4">
        <v>14814</v>
      </c>
      <c r="R536">
        <v>13514</v>
      </c>
      <c r="S536">
        <v>3</v>
      </c>
      <c r="T536" t="s">
        <v>32</v>
      </c>
      <c r="U536">
        <v>19</v>
      </c>
      <c r="V536">
        <v>3</v>
      </c>
      <c r="W536">
        <v>3</v>
      </c>
      <c r="X536">
        <v>0</v>
      </c>
      <c r="Y536">
        <v>32</v>
      </c>
      <c r="Z536">
        <v>3</v>
      </c>
      <c r="AA536">
        <v>3</v>
      </c>
      <c r="AB536">
        <v>5</v>
      </c>
      <c r="AC536">
        <v>1</v>
      </c>
      <c r="AD536">
        <v>1</v>
      </c>
      <c r="AE536">
        <v>3</v>
      </c>
      <c r="AF536" s="5">
        <v>0.12</v>
      </c>
      <c r="AG536" s="5">
        <v>0.11</v>
      </c>
      <c r="AH536" s="6">
        <v>9.999999999999995E-3</v>
      </c>
      <c r="AI536">
        <v>2962.8</v>
      </c>
      <c r="AJ536">
        <v>2932</v>
      </c>
    </row>
    <row r="537" spans="1:36" x14ac:dyDescent="0.35">
      <c r="A537">
        <v>41</v>
      </c>
      <c r="B537" t="s">
        <v>32</v>
      </c>
      <c r="C537" t="s">
        <v>26</v>
      </c>
      <c r="D537">
        <v>427</v>
      </c>
      <c r="E537" t="s">
        <v>50</v>
      </c>
      <c r="F537">
        <v>10</v>
      </c>
      <c r="G537">
        <v>4</v>
      </c>
      <c r="H537" t="s">
        <v>50</v>
      </c>
      <c r="I537">
        <v>2</v>
      </c>
      <c r="J537" t="s">
        <v>35</v>
      </c>
      <c r="K537">
        <v>73</v>
      </c>
      <c r="L537">
        <v>2</v>
      </c>
      <c r="M537">
        <v>5</v>
      </c>
      <c r="N537" t="s">
        <v>62</v>
      </c>
      <c r="O537">
        <v>4</v>
      </c>
      <c r="P537" t="s">
        <v>41</v>
      </c>
      <c r="Q537" s="4">
        <v>19141</v>
      </c>
      <c r="R537">
        <v>8861</v>
      </c>
      <c r="S537">
        <v>3</v>
      </c>
      <c r="T537" t="s">
        <v>32</v>
      </c>
      <c r="U537">
        <v>15</v>
      </c>
      <c r="V537">
        <v>3</v>
      </c>
      <c r="W537">
        <v>2</v>
      </c>
      <c r="X537">
        <v>3</v>
      </c>
      <c r="Y537">
        <v>23</v>
      </c>
      <c r="Z537">
        <v>2</v>
      </c>
      <c r="AA537">
        <v>2</v>
      </c>
      <c r="AB537">
        <v>21</v>
      </c>
      <c r="AC537">
        <v>6</v>
      </c>
      <c r="AD537">
        <v>12</v>
      </c>
      <c r="AE537">
        <v>6</v>
      </c>
      <c r="AF537" s="5">
        <v>0.15</v>
      </c>
      <c r="AG537" s="5">
        <v>7.0000000000000007E-2</v>
      </c>
      <c r="AH537" s="6">
        <v>5.0000000000000017E-2</v>
      </c>
      <c r="AI537">
        <v>3828.2000000000003</v>
      </c>
      <c r="AJ537">
        <v>2490</v>
      </c>
    </row>
    <row r="538" spans="1:36" x14ac:dyDescent="0.35">
      <c r="A538">
        <v>60</v>
      </c>
      <c r="B538" t="s">
        <v>32</v>
      </c>
      <c r="C538" t="s">
        <v>26</v>
      </c>
      <c r="D538">
        <v>1179</v>
      </c>
      <c r="E538" t="s">
        <v>27</v>
      </c>
      <c r="F538">
        <v>16</v>
      </c>
      <c r="G538">
        <v>4</v>
      </c>
      <c r="H538" t="s">
        <v>48</v>
      </c>
      <c r="I538">
        <v>1</v>
      </c>
      <c r="J538" t="s">
        <v>35</v>
      </c>
      <c r="K538">
        <v>84</v>
      </c>
      <c r="L538">
        <v>3</v>
      </c>
      <c r="M538">
        <v>2</v>
      </c>
      <c r="N538" t="s">
        <v>27</v>
      </c>
      <c r="O538">
        <v>1</v>
      </c>
      <c r="P538" t="s">
        <v>31</v>
      </c>
      <c r="Q538" s="4">
        <v>5405</v>
      </c>
      <c r="R538">
        <v>11924</v>
      </c>
      <c r="S538">
        <v>8</v>
      </c>
      <c r="T538" t="s">
        <v>32</v>
      </c>
      <c r="U538">
        <v>14</v>
      </c>
      <c r="V538">
        <v>3</v>
      </c>
      <c r="W538">
        <v>4</v>
      </c>
      <c r="X538">
        <v>0</v>
      </c>
      <c r="Y538">
        <v>10</v>
      </c>
      <c r="Z538">
        <v>1</v>
      </c>
      <c r="AA538">
        <v>3</v>
      </c>
      <c r="AB538">
        <v>2</v>
      </c>
      <c r="AC538">
        <v>2</v>
      </c>
      <c r="AD538">
        <v>2</v>
      </c>
      <c r="AE538">
        <v>2</v>
      </c>
      <c r="AF538" s="5">
        <v>0.09</v>
      </c>
      <c r="AG538" s="5">
        <v>0.09</v>
      </c>
      <c r="AH538" s="6">
        <v>4.0000000000000008E-2</v>
      </c>
      <c r="AI538">
        <v>1081</v>
      </c>
      <c r="AJ538">
        <v>1681</v>
      </c>
    </row>
    <row r="539" spans="1:36" x14ac:dyDescent="0.35">
      <c r="A539">
        <v>27</v>
      </c>
      <c r="B539" t="s">
        <v>32</v>
      </c>
      <c r="C539" t="s">
        <v>33</v>
      </c>
      <c r="D539">
        <v>294</v>
      </c>
      <c r="E539" t="s">
        <v>34</v>
      </c>
      <c r="F539">
        <v>10</v>
      </c>
      <c r="G539">
        <v>2</v>
      </c>
      <c r="H539" t="s">
        <v>28</v>
      </c>
      <c r="I539">
        <v>4</v>
      </c>
      <c r="J539" t="s">
        <v>35</v>
      </c>
      <c r="K539">
        <v>32</v>
      </c>
      <c r="L539">
        <v>3</v>
      </c>
      <c r="M539">
        <v>3</v>
      </c>
      <c r="N539" t="s">
        <v>42</v>
      </c>
      <c r="O539">
        <v>1</v>
      </c>
      <c r="P539" t="s">
        <v>41</v>
      </c>
      <c r="Q539" s="4">
        <v>8793</v>
      </c>
      <c r="R539">
        <v>4809</v>
      </c>
      <c r="S539">
        <v>1</v>
      </c>
      <c r="T539" t="s">
        <v>32</v>
      </c>
      <c r="U539">
        <v>21</v>
      </c>
      <c r="V539">
        <v>4</v>
      </c>
      <c r="W539">
        <v>3</v>
      </c>
      <c r="X539">
        <v>2</v>
      </c>
      <c r="Y539">
        <v>9</v>
      </c>
      <c r="Z539">
        <v>4</v>
      </c>
      <c r="AA539">
        <v>2</v>
      </c>
      <c r="AB539">
        <v>9</v>
      </c>
      <c r="AC539">
        <v>7</v>
      </c>
      <c r="AD539">
        <v>1</v>
      </c>
      <c r="AE539">
        <v>7</v>
      </c>
      <c r="AF539" s="5">
        <v>0.08</v>
      </c>
      <c r="AG539" s="5">
        <v>7.0000000000000007E-2</v>
      </c>
      <c r="AH539" s="6">
        <v>0.03</v>
      </c>
      <c r="AI539">
        <v>1758.6000000000001</v>
      </c>
      <c r="AJ539">
        <v>529</v>
      </c>
    </row>
    <row r="540" spans="1:36" x14ac:dyDescent="0.35">
      <c r="A540">
        <v>41</v>
      </c>
      <c r="B540" t="s">
        <v>32</v>
      </c>
      <c r="C540" t="s">
        <v>26</v>
      </c>
      <c r="D540">
        <v>314</v>
      </c>
      <c r="E540" t="s">
        <v>50</v>
      </c>
      <c r="F540">
        <v>1</v>
      </c>
      <c r="G540">
        <v>3</v>
      </c>
      <c r="H540" t="s">
        <v>50</v>
      </c>
      <c r="I540">
        <v>4</v>
      </c>
      <c r="J540" t="s">
        <v>35</v>
      </c>
      <c r="K540">
        <v>59</v>
      </c>
      <c r="L540">
        <v>2</v>
      </c>
      <c r="M540">
        <v>5</v>
      </c>
      <c r="N540" t="s">
        <v>62</v>
      </c>
      <c r="O540">
        <v>3</v>
      </c>
      <c r="P540" t="s">
        <v>37</v>
      </c>
      <c r="Q540" s="4">
        <v>19189</v>
      </c>
      <c r="R540">
        <v>19562</v>
      </c>
      <c r="S540">
        <v>1</v>
      </c>
      <c r="T540" t="s">
        <v>32</v>
      </c>
      <c r="U540">
        <v>12</v>
      </c>
      <c r="V540">
        <v>3</v>
      </c>
      <c r="W540">
        <v>2</v>
      </c>
      <c r="X540">
        <v>1</v>
      </c>
      <c r="Y540">
        <v>22</v>
      </c>
      <c r="Z540">
        <v>3</v>
      </c>
      <c r="AA540">
        <v>3</v>
      </c>
      <c r="AB540">
        <v>22</v>
      </c>
      <c r="AC540">
        <v>7</v>
      </c>
      <c r="AD540">
        <v>2</v>
      </c>
      <c r="AE540">
        <v>10</v>
      </c>
      <c r="AF540" s="5">
        <v>0.09</v>
      </c>
      <c r="AG540" s="5">
        <v>0.09</v>
      </c>
      <c r="AH540" s="6">
        <v>9.999999999999995E-3</v>
      </c>
      <c r="AI540">
        <v>3837.8</v>
      </c>
      <c r="AJ540">
        <v>3845</v>
      </c>
    </row>
    <row r="541" spans="1:36" x14ac:dyDescent="0.35">
      <c r="A541">
        <v>50</v>
      </c>
      <c r="B541" t="s">
        <v>32</v>
      </c>
      <c r="C541" t="s">
        <v>26</v>
      </c>
      <c r="D541">
        <v>316</v>
      </c>
      <c r="E541" t="s">
        <v>27</v>
      </c>
      <c r="F541">
        <v>8</v>
      </c>
      <c r="G541">
        <v>4</v>
      </c>
      <c r="H541" t="s">
        <v>48</v>
      </c>
      <c r="I541">
        <v>4</v>
      </c>
      <c r="J541" t="s">
        <v>35</v>
      </c>
      <c r="K541">
        <v>54</v>
      </c>
      <c r="L541">
        <v>3</v>
      </c>
      <c r="M541">
        <v>1</v>
      </c>
      <c r="N541" t="s">
        <v>46</v>
      </c>
      <c r="O541">
        <v>2</v>
      </c>
      <c r="P541" t="s">
        <v>37</v>
      </c>
      <c r="Q541" s="4">
        <v>3875</v>
      </c>
      <c r="R541">
        <v>9983</v>
      </c>
      <c r="S541">
        <v>7</v>
      </c>
      <c r="T541" t="s">
        <v>32</v>
      </c>
      <c r="U541">
        <v>15</v>
      </c>
      <c r="V541">
        <v>3</v>
      </c>
      <c r="W541">
        <v>4</v>
      </c>
      <c r="X541">
        <v>1</v>
      </c>
      <c r="Y541">
        <v>4</v>
      </c>
      <c r="Z541">
        <v>2</v>
      </c>
      <c r="AA541">
        <v>3</v>
      </c>
      <c r="AB541">
        <v>2</v>
      </c>
      <c r="AC541">
        <v>2</v>
      </c>
      <c r="AD541">
        <v>2</v>
      </c>
      <c r="AE541">
        <v>2</v>
      </c>
      <c r="AF541" s="5">
        <v>0.12</v>
      </c>
      <c r="AG541" s="5">
        <v>0.1</v>
      </c>
      <c r="AH541" s="6">
        <v>7.9999999999999988E-2</v>
      </c>
      <c r="AI541">
        <v>775</v>
      </c>
      <c r="AJ541">
        <v>850</v>
      </c>
    </row>
    <row r="542" spans="1:36" x14ac:dyDescent="0.35">
      <c r="A542">
        <v>28</v>
      </c>
      <c r="B542" t="s">
        <v>25</v>
      </c>
      <c r="C542" t="s">
        <v>26</v>
      </c>
      <c r="D542">
        <v>654</v>
      </c>
      <c r="E542" t="s">
        <v>34</v>
      </c>
      <c r="F542">
        <v>1</v>
      </c>
      <c r="G542">
        <v>2</v>
      </c>
      <c r="H542" t="s">
        <v>28</v>
      </c>
      <c r="I542">
        <v>1</v>
      </c>
      <c r="J542" t="s">
        <v>29</v>
      </c>
      <c r="K542">
        <v>67</v>
      </c>
      <c r="L542">
        <v>1</v>
      </c>
      <c r="M542">
        <v>1</v>
      </c>
      <c r="N542" t="s">
        <v>36</v>
      </c>
      <c r="O542">
        <v>2</v>
      </c>
      <c r="P542" t="s">
        <v>31</v>
      </c>
      <c r="Q542" s="4">
        <v>2216</v>
      </c>
      <c r="R542">
        <v>3872</v>
      </c>
      <c r="S542">
        <v>7</v>
      </c>
      <c r="T542" t="s">
        <v>25</v>
      </c>
      <c r="U542">
        <v>13</v>
      </c>
      <c r="V542">
        <v>3</v>
      </c>
      <c r="W542">
        <v>4</v>
      </c>
      <c r="X542">
        <v>0</v>
      </c>
      <c r="Y542">
        <v>10</v>
      </c>
      <c r="Z542">
        <v>4</v>
      </c>
      <c r="AA542">
        <v>3</v>
      </c>
      <c r="AB542">
        <v>7</v>
      </c>
      <c r="AC542">
        <v>7</v>
      </c>
      <c r="AD542">
        <v>3</v>
      </c>
      <c r="AE542">
        <v>7</v>
      </c>
      <c r="AF542" s="5">
        <v>0.14000000000000001</v>
      </c>
      <c r="AG542" s="5">
        <v>0.1</v>
      </c>
      <c r="AH542" s="6">
        <v>0.06</v>
      </c>
      <c r="AI542">
        <v>443.20000000000005</v>
      </c>
      <c r="AJ542">
        <v>3613</v>
      </c>
    </row>
    <row r="543" spans="1:36" x14ac:dyDescent="0.35">
      <c r="A543">
        <v>36</v>
      </c>
      <c r="B543" t="s">
        <v>32</v>
      </c>
      <c r="C543" t="s">
        <v>44</v>
      </c>
      <c r="D543">
        <v>427</v>
      </c>
      <c r="E543" t="s">
        <v>34</v>
      </c>
      <c r="F543">
        <v>8</v>
      </c>
      <c r="G543">
        <v>3</v>
      </c>
      <c r="H543" t="s">
        <v>28</v>
      </c>
      <c r="I543">
        <v>1</v>
      </c>
      <c r="J543" t="s">
        <v>29</v>
      </c>
      <c r="K543">
        <v>63</v>
      </c>
      <c r="L543">
        <v>4</v>
      </c>
      <c r="M543">
        <v>3</v>
      </c>
      <c r="N543" t="s">
        <v>63</v>
      </c>
      <c r="O543">
        <v>1</v>
      </c>
      <c r="P543" t="s">
        <v>37</v>
      </c>
      <c r="Q543" s="4">
        <v>11713</v>
      </c>
      <c r="R543">
        <v>20335</v>
      </c>
      <c r="S543">
        <v>9</v>
      </c>
      <c r="T543" t="s">
        <v>32</v>
      </c>
      <c r="U543">
        <v>14</v>
      </c>
      <c r="V543">
        <v>3</v>
      </c>
      <c r="W543">
        <v>1</v>
      </c>
      <c r="X543">
        <v>1</v>
      </c>
      <c r="Y543">
        <v>10</v>
      </c>
      <c r="Z543">
        <v>2</v>
      </c>
      <c r="AA543">
        <v>3</v>
      </c>
      <c r="AB543">
        <v>8</v>
      </c>
      <c r="AC543">
        <v>7</v>
      </c>
      <c r="AD543">
        <v>0</v>
      </c>
      <c r="AE543">
        <v>5</v>
      </c>
      <c r="AF543" s="5">
        <v>0.15</v>
      </c>
      <c r="AG543" s="5">
        <v>0.1</v>
      </c>
      <c r="AH543" s="6">
        <v>9.999999999999995E-3</v>
      </c>
      <c r="AI543">
        <v>2342.6</v>
      </c>
      <c r="AJ543">
        <v>2557</v>
      </c>
    </row>
    <row r="544" spans="1:36" x14ac:dyDescent="0.35">
      <c r="A544">
        <v>38</v>
      </c>
      <c r="B544" t="s">
        <v>32</v>
      </c>
      <c r="C544" t="s">
        <v>26</v>
      </c>
      <c r="D544">
        <v>168</v>
      </c>
      <c r="E544" t="s">
        <v>34</v>
      </c>
      <c r="F544">
        <v>1</v>
      </c>
      <c r="G544">
        <v>3</v>
      </c>
      <c r="H544" t="s">
        <v>28</v>
      </c>
      <c r="I544">
        <v>3</v>
      </c>
      <c r="J544" t="s">
        <v>29</v>
      </c>
      <c r="K544">
        <v>81</v>
      </c>
      <c r="L544">
        <v>3</v>
      </c>
      <c r="M544">
        <v>3</v>
      </c>
      <c r="N544" t="s">
        <v>42</v>
      </c>
      <c r="O544">
        <v>3</v>
      </c>
      <c r="P544" t="s">
        <v>31</v>
      </c>
      <c r="Q544" s="4">
        <v>7861</v>
      </c>
      <c r="R544">
        <v>15397</v>
      </c>
      <c r="S544">
        <v>4</v>
      </c>
      <c r="T544" t="s">
        <v>25</v>
      </c>
      <c r="U544">
        <v>14</v>
      </c>
      <c r="V544">
        <v>3</v>
      </c>
      <c r="W544">
        <v>4</v>
      </c>
      <c r="X544">
        <v>0</v>
      </c>
      <c r="Y544">
        <v>10</v>
      </c>
      <c r="Z544">
        <v>4</v>
      </c>
      <c r="AA544">
        <v>4</v>
      </c>
      <c r="AB544">
        <v>1</v>
      </c>
      <c r="AC544">
        <v>0</v>
      </c>
      <c r="AD544">
        <v>0</v>
      </c>
      <c r="AE544">
        <v>0</v>
      </c>
      <c r="AF544" s="5">
        <v>0.12</v>
      </c>
      <c r="AG544" s="5">
        <v>0.1</v>
      </c>
      <c r="AH544" s="6">
        <v>-2.0000000000000004E-2</v>
      </c>
      <c r="AI544">
        <v>1572.2</v>
      </c>
      <c r="AJ544">
        <v>3459</v>
      </c>
    </row>
    <row r="545" spans="1:36" x14ac:dyDescent="0.35">
      <c r="A545">
        <v>44</v>
      </c>
      <c r="B545" t="s">
        <v>32</v>
      </c>
      <c r="C545" t="s">
        <v>44</v>
      </c>
      <c r="D545">
        <v>381</v>
      </c>
      <c r="E545" t="s">
        <v>34</v>
      </c>
      <c r="F545">
        <v>24</v>
      </c>
      <c r="G545">
        <v>3</v>
      </c>
      <c r="H545" t="s">
        <v>40</v>
      </c>
      <c r="I545">
        <v>1</v>
      </c>
      <c r="J545" t="s">
        <v>35</v>
      </c>
      <c r="K545">
        <v>49</v>
      </c>
      <c r="L545">
        <v>1</v>
      </c>
      <c r="M545">
        <v>1</v>
      </c>
      <c r="N545" t="s">
        <v>39</v>
      </c>
      <c r="O545">
        <v>3</v>
      </c>
      <c r="P545" t="s">
        <v>31</v>
      </c>
      <c r="Q545" s="4">
        <v>3708</v>
      </c>
      <c r="R545">
        <v>2104</v>
      </c>
      <c r="S545">
        <v>2</v>
      </c>
      <c r="T545" t="s">
        <v>32</v>
      </c>
      <c r="U545">
        <v>14</v>
      </c>
      <c r="V545">
        <v>3</v>
      </c>
      <c r="W545">
        <v>3</v>
      </c>
      <c r="X545">
        <v>0</v>
      </c>
      <c r="Y545">
        <v>9</v>
      </c>
      <c r="Z545">
        <v>5</v>
      </c>
      <c r="AA545">
        <v>3</v>
      </c>
      <c r="AB545">
        <v>5</v>
      </c>
      <c r="AC545">
        <v>2</v>
      </c>
      <c r="AD545">
        <v>1</v>
      </c>
      <c r="AE545">
        <v>4</v>
      </c>
      <c r="AF545" s="5">
        <v>0.15</v>
      </c>
      <c r="AG545" s="5">
        <v>7.0000000000000007E-2</v>
      </c>
      <c r="AH545" s="6">
        <v>2.0000000000000004E-2</v>
      </c>
      <c r="AI545">
        <v>741.6</v>
      </c>
      <c r="AJ545">
        <v>3921</v>
      </c>
    </row>
    <row r="546" spans="1:36" x14ac:dyDescent="0.35">
      <c r="A546">
        <v>47</v>
      </c>
      <c r="B546" t="s">
        <v>32</v>
      </c>
      <c r="C546" t="s">
        <v>33</v>
      </c>
      <c r="D546">
        <v>217</v>
      </c>
      <c r="E546" t="s">
        <v>27</v>
      </c>
      <c r="F546">
        <v>3</v>
      </c>
      <c r="G546">
        <v>3</v>
      </c>
      <c r="H546" t="s">
        <v>40</v>
      </c>
      <c r="I546">
        <v>4</v>
      </c>
      <c r="J546" t="s">
        <v>29</v>
      </c>
      <c r="K546">
        <v>49</v>
      </c>
      <c r="L546">
        <v>3</v>
      </c>
      <c r="M546">
        <v>4</v>
      </c>
      <c r="N546" t="s">
        <v>27</v>
      </c>
      <c r="O546">
        <v>3</v>
      </c>
      <c r="P546" t="s">
        <v>41</v>
      </c>
      <c r="Q546" s="4">
        <v>13770</v>
      </c>
      <c r="R546">
        <v>10225</v>
      </c>
      <c r="S546">
        <v>9</v>
      </c>
      <c r="T546" t="s">
        <v>25</v>
      </c>
      <c r="U546">
        <v>12</v>
      </c>
      <c r="V546">
        <v>3</v>
      </c>
      <c r="W546">
        <v>4</v>
      </c>
      <c r="X546">
        <v>2</v>
      </c>
      <c r="Y546">
        <v>28</v>
      </c>
      <c r="Z546">
        <v>2</v>
      </c>
      <c r="AA546">
        <v>2</v>
      </c>
      <c r="AB546">
        <v>22</v>
      </c>
      <c r="AC546">
        <v>2</v>
      </c>
      <c r="AD546">
        <v>11</v>
      </c>
      <c r="AE546">
        <v>13</v>
      </c>
      <c r="AF546" s="5">
        <v>0.08</v>
      </c>
      <c r="AG546" s="5">
        <v>0.08</v>
      </c>
      <c r="AH546" s="6">
        <v>3.9999999999999994E-2</v>
      </c>
      <c r="AI546">
        <v>2754</v>
      </c>
      <c r="AJ546">
        <v>2364</v>
      </c>
    </row>
    <row r="547" spans="1:36" x14ac:dyDescent="0.35">
      <c r="A547">
        <v>30</v>
      </c>
      <c r="B547" t="s">
        <v>32</v>
      </c>
      <c r="C547" t="s">
        <v>26</v>
      </c>
      <c r="D547">
        <v>501</v>
      </c>
      <c r="E547" t="s">
        <v>27</v>
      </c>
      <c r="F547">
        <v>27</v>
      </c>
      <c r="G547">
        <v>5</v>
      </c>
      <c r="H547" t="s">
        <v>48</v>
      </c>
      <c r="I547">
        <v>3</v>
      </c>
      <c r="J547" t="s">
        <v>35</v>
      </c>
      <c r="K547">
        <v>99</v>
      </c>
      <c r="L547">
        <v>3</v>
      </c>
      <c r="M547">
        <v>2</v>
      </c>
      <c r="N547" t="s">
        <v>27</v>
      </c>
      <c r="O547">
        <v>4</v>
      </c>
      <c r="P547" t="s">
        <v>41</v>
      </c>
      <c r="Q547" s="4">
        <v>5304</v>
      </c>
      <c r="R547">
        <v>25275</v>
      </c>
      <c r="S547">
        <v>7</v>
      </c>
      <c r="T547" t="s">
        <v>32</v>
      </c>
      <c r="U547">
        <v>23</v>
      </c>
      <c r="V547">
        <v>4</v>
      </c>
      <c r="W547">
        <v>4</v>
      </c>
      <c r="X547">
        <v>1</v>
      </c>
      <c r="Y547">
        <v>10</v>
      </c>
      <c r="Z547">
        <v>2</v>
      </c>
      <c r="AA547">
        <v>2</v>
      </c>
      <c r="AB547">
        <v>8</v>
      </c>
      <c r="AC547">
        <v>7</v>
      </c>
      <c r="AD547">
        <v>7</v>
      </c>
      <c r="AE547">
        <v>7</v>
      </c>
      <c r="AF547" s="5">
        <v>0.1</v>
      </c>
      <c r="AG547" s="5">
        <v>0.11</v>
      </c>
      <c r="AH547" s="6">
        <v>4.0000000000000008E-2</v>
      </c>
      <c r="AI547">
        <v>1060.8</v>
      </c>
      <c r="AJ547">
        <v>1510</v>
      </c>
    </row>
    <row r="548" spans="1:36" x14ac:dyDescent="0.35">
      <c r="A548">
        <v>29</v>
      </c>
      <c r="B548" t="s">
        <v>32</v>
      </c>
      <c r="C548" t="s">
        <v>26</v>
      </c>
      <c r="D548">
        <v>1396</v>
      </c>
      <c r="E548" t="s">
        <v>27</v>
      </c>
      <c r="F548">
        <v>10</v>
      </c>
      <c r="G548">
        <v>3</v>
      </c>
      <c r="H548" t="s">
        <v>28</v>
      </c>
      <c r="I548">
        <v>3</v>
      </c>
      <c r="J548" t="s">
        <v>35</v>
      </c>
      <c r="K548">
        <v>99</v>
      </c>
      <c r="L548">
        <v>3</v>
      </c>
      <c r="M548">
        <v>1</v>
      </c>
      <c r="N548" t="s">
        <v>46</v>
      </c>
      <c r="O548">
        <v>3</v>
      </c>
      <c r="P548" t="s">
        <v>31</v>
      </c>
      <c r="Q548" s="4">
        <v>2642</v>
      </c>
      <c r="R548">
        <v>2755</v>
      </c>
      <c r="S548">
        <v>1</v>
      </c>
      <c r="T548" t="s">
        <v>32</v>
      </c>
      <c r="U548">
        <v>11</v>
      </c>
      <c r="V548">
        <v>3</v>
      </c>
      <c r="W548">
        <v>3</v>
      </c>
      <c r="X548">
        <v>0</v>
      </c>
      <c r="Y548">
        <v>1</v>
      </c>
      <c r="Z548">
        <v>6</v>
      </c>
      <c r="AA548">
        <v>3</v>
      </c>
      <c r="AB548">
        <v>1</v>
      </c>
      <c r="AC548">
        <v>0</v>
      </c>
      <c r="AD548">
        <v>0</v>
      </c>
      <c r="AE548">
        <v>0</v>
      </c>
      <c r="AF548" s="5">
        <v>0.08</v>
      </c>
      <c r="AG548" s="5">
        <v>0.11</v>
      </c>
      <c r="AH548" s="6">
        <v>7.9999999999999988E-2</v>
      </c>
      <c r="AI548">
        <v>528.4</v>
      </c>
      <c r="AJ548">
        <v>1099</v>
      </c>
    </row>
    <row r="549" spans="1:36" x14ac:dyDescent="0.35">
      <c r="A549">
        <v>42</v>
      </c>
      <c r="B549" t="s">
        <v>25</v>
      </c>
      <c r="C549" t="s">
        <v>33</v>
      </c>
      <c r="D549">
        <v>933</v>
      </c>
      <c r="E549" t="s">
        <v>34</v>
      </c>
      <c r="F549">
        <v>19</v>
      </c>
      <c r="G549">
        <v>3</v>
      </c>
      <c r="H549" t="s">
        <v>40</v>
      </c>
      <c r="I549">
        <v>3</v>
      </c>
      <c r="J549" t="s">
        <v>35</v>
      </c>
      <c r="K549">
        <v>57</v>
      </c>
      <c r="L549">
        <v>4</v>
      </c>
      <c r="M549">
        <v>1</v>
      </c>
      <c r="N549" t="s">
        <v>36</v>
      </c>
      <c r="O549">
        <v>3</v>
      </c>
      <c r="P549" t="s">
        <v>41</v>
      </c>
      <c r="Q549" s="4">
        <v>2759</v>
      </c>
      <c r="R549">
        <v>20366</v>
      </c>
      <c r="S549">
        <v>6</v>
      </c>
      <c r="T549" t="s">
        <v>25</v>
      </c>
      <c r="U549">
        <v>12</v>
      </c>
      <c r="V549">
        <v>3</v>
      </c>
      <c r="W549">
        <v>4</v>
      </c>
      <c r="X549">
        <v>0</v>
      </c>
      <c r="Y549">
        <v>7</v>
      </c>
      <c r="Z549">
        <v>2</v>
      </c>
      <c r="AA549">
        <v>3</v>
      </c>
      <c r="AB549">
        <v>2</v>
      </c>
      <c r="AC549">
        <v>2</v>
      </c>
      <c r="AD549">
        <v>2</v>
      </c>
      <c r="AE549">
        <v>2</v>
      </c>
      <c r="AF549" s="5">
        <v>0.1</v>
      </c>
      <c r="AG549" s="5">
        <v>0.08</v>
      </c>
      <c r="AH549" s="6">
        <v>1.0000000000000009E-2</v>
      </c>
      <c r="AI549">
        <v>551.80000000000007</v>
      </c>
      <c r="AJ549">
        <v>3300</v>
      </c>
    </row>
    <row r="550" spans="1:36" x14ac:dyDescent="0.35">
      <c r="A550">
        <v>43</v>
      </c>
      <c r="B550" t="s">
        <v>32</v>
      </c>
      <c r="C550" t="s">
        <v>33</v>
      </c>
      <c r="D550">
        <v>775</v>
      </c>
      <c r="E550" t="s">
        <v>27</v>
      </c>
      <c r="F550">
        <v>15</v>
      </c>
      <c r="G550">
        <v>3</v>
      </c>
      <c r="H550" t="s">
        <v>28</v>
      </c>
      <c r="I550">
        <v>4</v>
      </c>
      <c r="J550" t="s">
        <v>35</v>
      </c>
      <c r="K550">
        <v>47</v>
      </c>
      <c r="L550">
        <v>2</v>
      </c>
      <c r="M550">
        <v>2</v>
      </c>
      <c r="N550" t="s">
        <v>27</v>
      </c>
      <c r="O550">
        <v>4</v>
      </c>
      <c r="P550" t="s">
        <v>37</v>
      </c>
      <c r="Q550" s="4">
        <v>6804</v>
      </c>
      <c r="R550">
        <v>23683</v>
      </c>
      <c r="S550">
        <v>3</v>
      </c>
      <c r="T550" t="s">
        <v>32</v>
      </c>
      <c r="U550">
        <v>18</v>
      </c>
      <c r="V550">
        <v>3</v>
      </c>
      <c r="W550">
        <v>3</v>
      </c>
      <c r="X550">
        <v>1</v>
      </c>
      <c r="Y550">
        <v>7</v>
      </c>
      <c r="Z550">
        <v>5</v>
      </c>
      <c r="AA550">
        <v>3</v>
      </c>
      <c r="AB550">
        <v>2</v>
      </c>
      <c r="AC550">
        <v>2</v>
      </c>
      <c r="AD550">
        <v>2</v>
      </c>
      <c r="AE550">
        <v>2</v>
      </c>
      <c r="AF550" s="5">
        <v>0.08</v>
      </c>
      <c r="AG550" s="5">
        <v>0.1</v>
      </c>
      <c r="AH550" s="6">
        <v>4.9999999999999989E-2</v>
      </c>
      <c r="AI550">
        <v>1360.8000000000002</v>
      </c>
      <c r="AJ550">
        <v>4890</v>
      </c>
    </row>
    <row r="551" spans="1:36" x14ac:dyDescent="0.35">
      <c r="A551">
        <v>34</v>
      </c>
      <c r="B551" t="s">
        <v>32</v>
      </c>
      <c r="C551" t="s">
        <v>26</v>
      </c>
      <c r="D551">
        <v>970</v>
      </c>
      <c r="E551" t="s">
        <v>34</v>
      </c>
      <c r="F551">
        <v>8</v>
      </c>
      <c r="G551">
        <v>2</v>
      </c>
      <c r="H551" t="s">
        <v>40</v>
      </c>
      <c r="I551">
        <v>2</v>
      </c>
      <c r="J551" t="s">
        <v>29</v>
      </c>
      <c r="K551">
        <v>96</v>
      </c>
      <c r="L551">
        <v>3</v>
      </c>
      <c r="M551">
        <v>2</v>
      </c>
      <c r="N551" t="s">
        <v>43</v>
      </c>
      <c r="O551">
        <v>3</v>
      </c>
      <c r="P551" t="s">
        <v>31</v>
      </c>
      <c r="Q551" s="4">
        <v>6142</v>
      </c>
      <c r="R551">
        <v>7360</v>
      </c>
      <c r="S551">
        <v>3</v>
      </c>
      <c r="T551" t="s">
        <v>32</v>
      </c>
      <c r="U551">
        <v>11</v>
      </c>
      <c r="V551">
        <v>3</v>
      </c>
      <c r="W551">
        <v>4</v>
      </c>
      <c r="X551">
        <v>0</v>
      </c>
      <c r="Y551">
        <v>10</v>
      </c>
      <c r="Z551">
        <v>2</v>
      </c>
      <c r="AA551">
        <v>3</v>
      </c>
      <c r="AB551">
        <v>5</v>
      </c>
      <c r="AC551">
        <v>1</v>
      </c>
      <c r="AD551">
        <v>4</v>
      </c>
      <c r="AE551">
        <v>3</v>
      </c>
      <c r="AF551" s="5">
        <v>0.12</v>
      </c>
      <c r="AG551" s="5">
        <v>0.08</v>
      </c>
      <c r="AH551" s="6">
        <v>4.9999999999999989E-2</v>
      </c>
      <c r="AI551">
        <v>1228.4000000000001</v>
      </c>
      <c r="AJ551">
        <v>2905</v>
      </c>
    </row>
    <row r="552" spans="1:36" x14ac:dyDescent="0.35">
      <c r="A552">
        <v>23</v>
      </c>
      <c r="B552" t="s">
        <v>32</v>
      </c>
      <c r="C552" t="s">
        <v>26</v>
      </c>
      <c r="D552">
        <v>650</v>
      </c>
      <c r="E552" t="s">
        <v>34</v>
      </c>
      <c r="F552">
        <v>9</v>
      </c>
      <c r="G552">
        <v>1</v>
      </c>
      <c r="H552" t="s">
        <v>40</v>
      </c>
      <c r="I552">
        <v>2</v>
      </c>
      <c r="J552" t="s">
        <v>35</v>
      </c>
      <c r="K552">
        <v>37</v>
      </c>
      <c r="L552">
        <v>3</v>
      </c>
      <c r="M552">
        <v>1</v>
      </c>
      <c r="N552" t="s">
        <v>39</v>
      </c>
      <c r="O552">
        <v>1</v>
      </c>
      <c r="P552" t="s">
        <v>37</v>
      </c>
      <c r="Q552" s="4">
        <v>2500</v>
      </c>
      <c r="R552">
        <v>4344</v>
      </c>
      <c r="S552">
        <v>1</v>
      </c>
      <c r="T552" t="s">
        <v>32</v>
      </c>
      <c r="U552">
        <v>14</v>
      </c>
      <c r="V552">
        <v>3</v>
      </c>
      <c r="W552">
        <v>4</v>
      </c>
      <c r="X552">
        <v>1</v>
      </c>
      <c r="Y552">
        <v>5</v>
      </c>
      <c r="Z552">
        <v>2</v>
      </c>
      <c r="AA552">
        <v>4</v>
      </c>
      <c r="AB552">
        <v>4</v>
      </c>
      <c r="AC552">
        <v>3</v>
      </c>
      <c r="AD552">
        <v>0</v>
      </c>
      <c r="AE552">
        <v>2</v>
      </c>
      <c r="AF552" s="5">
        <v>0.11</v>
      </c>
      <c r="AG552" s="5">
        <v>0.11</v>
      </c>
      <c r="AH552" s="6">
        <v>3.9999999999999994E-2</v>
      </c>
      <c r="AI552">
        <v>500</v>
      </c>
      <c r="AJ552">
        <v>2139</v>
      </c>
    </row>
    <row r="553" spans="1:36" x14ac:dyDescent="0.35">
      <c r="A553">
        <v>39</v>
      </c>
      <c r="B553" t="s">
        <v>32</v>
      </c>
      <c r="C553" t="s">
        <v>26</v>
      </c>
      <c r="D553">
        <v>141</v>
      </c>
      <c r="E553" t="s">
        <v>50</v>
      </c>
      <c r="F553">
        <v>3</v>
      </c>
      <c r="G553">
        <v>3</v>
      </c>
      <c r="H553" t="s">
        <v>50</v>
      </c>
      <c r="I553">
        <v>3</v>
      </c>
      <c r="J553" t="s">
        <v>29</v>
      </c>
      <c r="K553">
        <v>44</v>
      </c>
      <c r="L553">
        <v>4</v>
      </c>
      <c r="M553">
        <v>2</v>
      </c>
      <c r="N553" t="s">
        <v>50</v>
      </c>
      <c r="O553">
        <v>2</v>
      </c>
      <c r="P553" t="s">
        <v>37</v>
      </c>
      <c r="Q553" s="4">
        <v>6389</v>
      </c>
      <c r="R553">
        <v>18767</v>
      </c>
      <c r="S553">
        <v>9</v>
      </c>
      <c r="T553" t="s">
        <v>32</v>
      </c>
      <c r="U553">
        <v>15</v>
      </c>
      <c r="V553">
        <v>3</v>
      </c>
      <c r="W553">
        <v>3</v>
      </c>
      <c r="X553">
        <v>1</v>
      </c>
      <c r="Y553">
        <v>12</v>
      </c>
      <c r="Z553">
        <v>3</v>
      </c>
      <c r="AA553">
        <v>1</v>
      </c>
      <c r="AB553">
        <v>8</v>
      </c>
      <c r="AC553">
        <v>3</v>
      </c>
      <c r="AD553">
        <v>3</v>
      </c>
      <c r="AE553">
        <v>6</v>
      </c>
      <c r="AF553" s="5">
        <v>0.13</v>
      </c>
      <c r="AG553" s="5">
        <v>7.0000000000000007E-2</v>
      </c>
      <c r="AH553" s="6">
        <v>1.999999999999999E-2</v>
      </c>
      <c r="AI553">
        <v>1277.8000000000002</v>
      </c>
      <c r="AJ553">
        <v>3372</v>
      </c>
    </row>
    <row r="554" spans="1:36" x14ac:dyDescent="0.35">
      <c r="A554">
        <v>56</v>
      </c>
      <c r="B554" t="s">
        <v>32</v>
      </c>
      <c r="C554" t="s">
        <v>26</v>
      </c>
      <c r="D554">
        <v>832</v>
      </c>
      <c r="E554" t="s">
        <v>34</v>
      </c>
      <c r="F554">
        <v>9</v>
      </c>
      <c r="G554">
        <v>3</v>
      </c>
      <c r="H554" t="s">
        <v>40</v>
      </c>
      <c r="I554">
        <v>3</v>
      </c>
      <c r="J554" t="s">
        <v>35</v>
      </c>
      <c r="K554">
        <v>81</v>
      </c>
      <c r="L554">
        <v>3</v>
      </c>
      <c r="M554">
        <v>4</v>
      </c>
      <c r="N554" t="s">
        <v>43</v>
      </c>
      <c r="O554">
        <v>4</v>
      </c>
      <c r="P554" t="s">
        <v>37</v>
      </c>
      <c r="Q554" s="4">
        <v>11103</v>
      </c>
      <c r="R554">
        <v>20420</v>
      </c>
      <c r="S554">
        <v>7</v>
      </c>
      <c r="T554" t="s">
        <v>32</v>
      </c>
      <c r="U554">
        <v>11</v>
      </c>
      <c r="V554">
        <v>3</v>
      </c>
      <c r="W554">
        <v>3</v>
      </c>
      <c r="X554">
        <v>0</v>
      </c>
      <c r="Y554">
        <v>30</v>
      </c>
      <c r="Z554">
        <v>1</v>
      </c>
      <c r="AA554">
        <v>2</v>
      </c>
      <c r="AB554">
        <v>10</v>
      </c>
      <c r="AC554">
        <v>7</v>
      </c>
      <c r="AD554">
        <v>1</v>
      </c>
      <c r="AE554">
        <v>1</v>
      </c>
      <c r="AF554" s="5">
        <v>0.08</v>
      </c>
      <c r="AG554" s="5">
        <v>0.09</v>
      </c>
      <c r="AH554" s="6">
        <v>7.0000000000000007E-2</v>
      </c>
      <c r="AI554">
        <v>2220.6</v>
      </c>
      <c r="AJ554">
        <v>3961</v>
      </c>
    </row>
    <row r="555" spans="1:36" x14ac:dyDescent="0.35">
      <c r="A555">
        <v>40</v>
      </c>
      <c r="B555" t="s">
        <v>32</v>
      </c>
      <c r="C555" t="s">
        <v>26</v>
      </c>
      <c r="D555">
        <v>804</v>
      </c>
      <c r="E555" t="s">
        <v>34</v>
      </c>
      <c r="F555">
        <v>2</v>
      </c>
      <c r="G555">
        <v>1</v>
      </c>
      <c r="H555" t="s">
        <v>40</v>
      </c>
      <c r="I555">
        <v>4</v>
      </c>
      <c r="J555" t="s">
        <v>29</v>
      </c>
      <c r="K555">
        <v>86</v>
      </c>
      <c r="L555">
        <v>2</v>
      </c>
      <c r="M555">
        <v>1</v>
      </c>
      <c r="N555" t="s">
        <v>36</v>
      </c>
      <c r="O555">
        <v>4</v>
      </c>
      <c r="P555" t="s">
        <v>31</v>
      </c>
      <c r="Q555" s="4">
        <v>2342</v>
      </c>
      <c r="R555">
        <v>22929</v>
      </c>
      <c r="S555">
        <v>0</v>
      </c>
      <c r="T555" t="s">
        <v>25</v>
      </c>
      <c r="U555">
        <v>20</v>
      </c>
      <c r="V555">
        <v>4</v>
      </c>
      <c r="W555">
        <v>4</v>
      </c>
      <c r="X555">
        <v>0</v>
      </c>
      <c r="Y555">
        <v>5</v>
      </c>
      <c r="Z555">
        <v>2</v>
      </c>
      <c r="AA555">
        <v>2</v>
      </c>
      <c r="AB555">
        <v>4</v>
      </c>
      <c r="AC555">
        <v>2</v>
      </c>
      <c r="AD555">
        <v>2</v>
      </c>
      <c r="AE555">
        <v>3</v>
      </c>
      <c r="AF555" s="5">
        <v>0.12</v>
      </c>
      <c r="AG555" s="5">
        <v>0.09</v>
      </c>
      <c r="AH555" s="6">
        <v>9.999999999999995E-3</v>
      </c>
      <c r="AI555">
        <v>468.40000000000003</v>
      </c>
      <c r="AJ555">
        <v>1863</v>
      </c>
    </row>
    <row r="556" spans="1:36" x14ac:dyDescent="0.35">
      <c r="A556">
        <v>27</v>
      </c>
      <c r="B556" t="s">
        <v>32</v>
      </c>
      <c r="C556" t="s">
        <v>26</v>
      </c>
      <c r="D556">
        <v>975</v>
      </c>
      <c r="E556" t="s">
        <v>34</v>
      </c>
      <c r="F556">
        <v>7</v>
      </c>
      <c r="G556">
        <v>3</v>
      </c>
      <c r="H556" t="s">
        <v>40</v>
      </c>
      <c r="I556">
        <v>4</v>
      </c>
      <c r="J556" t="s">
        <v>29</v>
      </c>
      <c r="K556">
        <v>55</v>
      </c>
      <c r="L556">
        <v>2</v>
      </c>
      <c r="M556">
        <v>2</v>
      </c>
      <c r="N556" t="s">
        <v>43</v>
      </c>
      <c r="O556">
        <v>1</v>
      </c>
      <c r="P556" t="s">
        <v>31</v>
      </c>
      <c r="Q556" s="4">
        <v>6811</v>
      </c>
      <c r="R556">
        <v>23398</v>
      </c>
      <c r="S556">
        <v>8</v>
      </c>
      <c r="T556" t="s">
        <v>32</v>
      </c>
      <c r="U556">
        <v>19</v>
      </c>
      <c r="V556">
        <v>3</v>
      </c>
      <c r="W556">
        <v>1</v>
      </c>
      <c r="X556">
        <v>0</v>
      </c>
      <c r="Y556">
        <v>9</v>
      </c>
      <c r="Z556">
        <v>2</v>
      </c>
      <c r="AA556">
        <v>1</v>
      </c>
      <c r="AB556">
        <v>7</v>
      </c>
      <c r="AC556">
        <v>6</v>
      </c>
      <c r="AD556">
        <v>0</v>
      </c>
      <c r="AE556">
        <v>7</v>
      </c>
      <c r="AF556" s="5">
        <v>0.11</v>
      </c>
      <c r="AG556" s="5">
        <v>0.11</v>
      </c>
      <c r="AH556" s="6">
        <v>4.9999999999999989E-2</v>
      </c>
      <c r="AI556">
        <v>1362.2</v>
      </c>
      <c r="AJ556">
        <v>1998</v>
      </c>
    </row>
    <row r="557" spans="1:36" x14ac:dyDescent="0.35">
      <c r="A557">
        <v>29</v>
      </c>
      <c r="B557" t="s">
        <v>32</v>
      </c>
      <c r="C557" t="s">
        <v>26</v>
      </c>
      <c r="D557">
        <v>1090</v>
      </c>
      <c r="E557" t="s">
        <v>27</v>
      </c>
      <c r="F557">
        <v>10</v>
      </c>
      <c r="G557">
        <v>3</v>
      </c>
      <c r="H557" t="s">
        <v>48</v>
      </c>
      <c r="I557">
        <v>4</v>
      </c>
      <c r="J557" t="s">
        <v>35</v>
      </c>
      <c r="K557">
        <v>83</v>
      </c>
      <c r="L557">
        <v>3</v>
      </c>
      <c r="M557">
        <v>1</v>
      </c>
      <c r="N557" t="s">
        <v>46</v>
      </c>
      <c r="O557">
        <v>2</v>
      </c>
      <c r="P557" t="s">
        <v>41</v>
      </c>
      <c r="Q557" s="4">
        <v>2297</v>
      </c>
      <c r="R557">
        <v>17967</v>
      </c>
      <c r="S557">
        <v>1</v>
      </c>
      <c r="T557" t="s">
        <v>32</v>
      </c>
      <c r="U557">
        <v>14</v>
      </c>
      <c r="V557">
        <v>3</v>
      </c>
      <c r="W557">
        <v>4</v>
      </c>
      <c r="X557">
        <v>2</v>
      </c>
      <c r="Y557">
        <v>2</v>
      </c>
      <c r="Z557">
        <v>2</v>
      </c>
      <c r="AA557">
        <v>3</v>
      </c>
      <c r="AB557">
        <v>2</v>
      </c>
      <c r="AC557">
        <v>2</v>
      </c>
      <c r="AD557">
        <v>2</v>
      </c>
      <c r="AE557">
        <v>2</v>
      </c>
      <c r="AF557" s="5">
        <v>0.15</v>
      </c>
      <c r="AG557" s="5">
        <v>0.08</v>
      </c>
      <c r="AH557" s="6">
        <v>0.03</v>
      </c>
      <c r="AI557">
        <v>459.40000000000003</v>
      </c>
      <c r="AJ557">
        <v>3898</v>
      </c>
    </row>
    <row r="558" spans="1:36" x14ac:dyDescent="0.35">
      <c r="A558">
        <v>53</v>
      </c>
      <c r="B558" t="s">
        <v>32</v>
      </c>
      <c r="C558" t="s">
        <v>26</v>
      </c>
      <c r="D558">
        <v>346</v>
      </c>
      <c r="E558" t="s">
        <v>34</v>
      </c>
      <c r="F558">
        <v>6</v>
      </c>
      <c r="G558">
        <v>3</v>
      </c>
      <c r="H558" t="s">
        <v>28</v>
      </c>
      <c r="I558">
        <v>4</v>
      </c>
      <c r="J558" t="s">
        <v>35</v>
      </c>
      <c r="K558">
        <v>86</v>
      </c>
      <c r="L558">
        <v>3</v>
      </c>
      <c r="M558">
        <v>2</v>
      </c>
      <c r="N558" t="s">
        <v>39</v>
      </c>
      <c r="O558">
        <v>4</v>
      </c>
      <c r="P558" t="s">
        <v>31</v>
      </c>
      <c r="Q558" s="4">
        <v>2450</v>
      </c>
      <c r="R558">
        <v>10919</v>
      </c>
      <c r="S558">
        <v>2</v>
      </c>
      <c r="T558" t="s">
        <v>32</v>
      </c>
      <c r="U558">
        <v>17</v>
      </c>
      <c r="V558">
        <v>3</v>
      </c>
      <c r="W558">
        <v>4</v>
      </c>
      <c r="X558">
        <v>0</v>
      </c>
      <c r="Y558">
        <v>19</v>
      </c>
      <c r="Z558">
        <v>4</v>
      </c>
      <c r="AA558">
        <v>3</v>
      </c>
      <c r="AB558">
        <v>2</v>
      </c>
      <c r="AC558">
        <v>2</v>
      </c>
      <c r="AD558">
        <v>2</v>
      </c>
      <c r="AE558">
        <v>2</v>
      </c>
      <c r="AF558" s="5">
        <v>0.13</v>
      </c>
      <c r="AG558" s="5">
        <v>0.11</v>
      </c>
      <c r="AH558" s="6">
        <v>1.0000000000000009E-2</v>
      </c>
      <c r="AI558">
        <v>490</v>
      </c>
      <c r="AJ558">
        <v>1300</v>
      </c>
    </row>
    <row r="559" spans="1:36" x14ac:dyDescent="0.35">
      <c r="A559">
        <v>35</v>
      </c>
      <c r="B559" t="s">
        <v>32</v>
      </c>
      <c r="C559" t="s">
        <v>44</v>
      </c>
      <c r="D559">
        <v>1225</v>
      </c>
      <c r="E559" t="s">
        <v>34</v>
      </c>
      <c r="F559">
        <v>2</v>
      </c>
      <c r="G559">
        <v>4</v>
      </c>
      <c r="H559" t="s">
        <v>28</v>
      </c>
      <c r="I559">
        <v>4</v>
      </c>
      <c r="J559" t="s">
        <v>29</v>
      </c>
      <c r="K559">
        <v>61</v>
      </c>
      <c r="L559">
        <v>3</v>
      </c>
      <c r="M559">
        <v>2</v>
      </c>
      <c r="N559" t="s">
        <v>43</v>
      </c>
      <c r="O559">
        <v>1</v>
      </c>
      <c r="P559" t="s">
        <v>41</v>
      </c>
      <c r="Q559" s="4">
        <v>5093</v>
      </c>
      <c r="R559">
        <v>4761</v>
      </c>
      <c r="S559">
        <v>2</v>
      </c>
      <c r="T559" t="s">
        <v>32</v>
      </c>
      <c r="U559">
        <v>11</v>
      </c>
      <c r="V559">
        <v>3</v>
      </c>
      <c r="W559">
        <v>1</v>
      </c>
      <c r="X559">
        <v>1</v>
      </c>
      <c r="Y559">
        <v>16</v>
      </c>
      <c r="Z559">
        <v>2</v>
      </c>
      <c r="AA559">
        <v>4</v>
      </c>
      <c r="AB559">
        <v>1</v>
      </c>
      <c r="AC559">
        <v>0</v>
      </c>
      <c r="AD559">
        <v>0</v>
      </c>
      <c r="AE559">
        <v>0</v>
      </c>
      <c r="AF559" s="5">
        <v>0.09</v>
      </c>
      <c r="AG559" s="5">
        <v>7.0000000000000007E-2</v>
      </c>
      <c r="AH559" s="6">
        <v>0.06</v>
      </c>
      <c r="AI559">
        <v>1018.6</v>
      </c>
      <c r="AJ559">
        <v>1621</v>
      </c>
    </row>
    <row r="560" spans="1:36" x14ac:dyDescent="0.35">
      <c r="A560">
        <v>32</v>
      </c>
      <c r="B560" t="s">
        <v>32</v>
      </c>
      <c r="C560" t="s">
        <v>33</v>
      </c>
      <c r="D560">
        <v>430</v>
      </c>
      <c r="E560" t="s">
        <v>34</v>
      </c>
      <c r="F560">
        <v>24</v>
      </c>
      <c r="G560">
        <v>4</v>
      </c>
      <c r="H560" t="s">
        <v>28</v>
      </c>
      <c r="I560">
        <v>1</v>
      </c>
      <c r="J560" t="s">
        <v>35</v>
      </c>
      <c r="K560">
        <v>80</v>
      </c>
      <c r="L560">
        <v>3</v>
      </c>
      <c r="M560">
        <v>2</v>
      </c>
      <c r="N560" t="s">
        <v>39</v>
      </c>
      <c r="O560">
        <v>4</v>
      </c>
      <c r="P560" t="s">
        <v>37</v>
      </c>
      <c r="Q560" s="4">
        <v>5309</v>
      </c>
      <c r="R560">
        <v>21146</v>
      </c>
      <c r="S560">
        <v>1</v>
      </c>
      <c r="T560" t="s">
        <v>32</v>
      </c>
      <c r="U560">
        <v>15</v>
      </c>
      <c r="V560">
        <v>3</v>
      </c>
      <c r="W560">
        <v>4</v>
      </c>
      <c r="X560">
        <v>2</v>
      </c>
      <c r="Y560">
        <v>10</v>
      </c>
      <c r="Z560">
        <v>2</v>
      </c>
      <c r="AA560">
        <v>3</v>
      </c>
      <c r="AB560">
        <v>10</v>
      </c>
      <c r="AC560">
        <v>8</v>
      </c>
      <c r="AD560">
        <v>4</v>
      </c>
      <c r="AE560">
        <v>7</v>
      </c>
      <c r="AF560" s="5">
        <v>0.13</v>
      </c>
      <c r="AG560" s="5">
        <v>0.11</v>
      </c>
      <c r="AH560" s="6">
        <v>0.03</v>
      </c>
      <c r="AI560">
        <v>1061.8</v>
      </c>
      <c r="AJ560">
        <v>839</v>
      </c>
    </row>
    <row r="561" spans="1:36" x14ac:dyDescent="0.35">
      <c r="A561">
        <v>38</v>
      </c>
      <c r="B561" t="s">
        <v>32</v>
      </c>
      <c r="C561" t="s">
        <v>26</v>
      </c>
      <c r="D561">
        <v>268</v>
      </c>
      <c r="E561" t="s">
        <v>34</v>
      </c>
      <c r="F561">
        <v>2</v>
      </c>
      <c r="G561">
        <v>5</v>
      </c>
      <c r="H561" t="s">
        <v>40</v>
      </c>
      <c r="I561">
        <v>4</v>
      </c>
      <c r="J561" t="s">
        <v>35</v>
      </c>
      <c r="K561">
        <v>92</v>
      </c>
      <c r="L561">
        <v>3</v>
      </c>
      <c r="M561">
        <v>1</v>
      </c>
      <c r="N561" t="s">
        <v>36</v>
      </c>
      <c r="O561">
        <v>3</v>
      </c>
      <c r="P561" t="s">
        <v>37</v>
      </c>
      <c r="Q561" s="4">
        <v>3057</v>
      </c>
      <c r="R561">
        <v>20471</v>
      </c>
      <c r="S561">
        <v>6</v>
      </c>
      <c r="T561" t="s">
        <v>25</v>
      </c>
      <c r="U561">
        <v>13</v>
      </c>
      <c r="V561">
        <v>3</v>
      </c>
      <c r="W561">
        <v>2</v>
      </c>
      <c r="X561">
        <v>1</v>
      </c>
      <c r="Y561">
        <v>6</v>
      </c>
      <c r="Z561">
        <v>0</v>
      </c>
      <c r="AA561">
        <v>1</v>
      </c>
      <c r="AB561">
        <v>1</v>
      </c>
      <c r="AC561">
        <v>0</v>
      </c>
      <c r="AD561">
        <v>0</v>
      </c>
      <c r="AE561">
        <v>1</v>
      </c>
      <c r="AF561" s="5">
        <v>0.11</v>
      </c>
      <c r="AG561" s="5">
        <v>0.09</v>
      </c>
      <c r="AH561" s="6">
        <v>1.999999999999999E-2</v>
      </c>
      <c r="AI561">
        <v>611.4</v>
      </c>
      <c r="AJ561">
        <v>1240</v>
      </c>
    </row>
    <row r="562" spans="1:36" x14ac:dyDescent="0.35">
      <c r="A562">
        <v>34</v>
      </c>
      <c r="B562" t="s">
        <v>32</v>
      </c>
      <c r="C562" t="s">
        <v>26</v>
      </c>
      <c r="D562">
        <v>167</v>
      </c>
      <c r="E562" t="s">
        <v>34</v>
      </c>
      <c r="F562">
        <v>8</v>
      </c>
      <c r="G562">
        <v>5</v>
      </c>
      <c r="H562" t="s">
        <v>28</v>
      </c>
      <c r="I562">
        <v>2</v>
      </c>
      <c r="J562" t="s">
        <v>29</v>
      </c>
      <c r="K562">
        <v>32</v>
      </c>
      <c r="L562">
        <v>3</v>
      </c>
      <c r="M562">
        <v>2</v>
      </c>
      <c r="N562" t="s">
        <v>42</v>
      </c>
      <c r="O562">
        <v>1</v>
      </c>
      <c r="P562" t="s">
        <v>41</v>
      </c>
      <c r="Q562" s="4">
        <v>5121</v>
      </c>
      <c r="R562">
        <v>4187</v>
      </c>
      <c r="S562">
        <v>3</v>
      </c>
      <c r="T562" t="s">
        <v>32</v>
      </c>
      <c r="U562">
        <v>14</v>
      </c>
      <c r="V562">
        <v>3</v>
      </c>
      <c r="W562">
        <v>3</v>
      </c>
      <c r="X562">
        <v>1</v>
      </c>
      <c r="Y562">
        <v>7</v>
      </c>
      <c r="Z562">
        <v>3</v>
      </c>
      <c r="AA562">
        <v>3</v>
      </c>
      <c r="AB562">
        <v>0</v>
      </c>
      <c r="AC562">
        <v>0</v>
      </c>
      <c r="AD562">
        <v>0</v>
      </c>
      <c r="AE562">
        <v>0</v>
      </c>
      <c r="AF562" s="5">
        <v>0.15</v>
      </c>
      <c r="AG562" s="5">
        <v>0.08</v>
      </c>
      <c r="AH562" s="6">
        <v>3.9999999999999994E-2</v>
      </c>
      <c r="AI562">
        <v>1024.2</v>
      </c>
      <c r="AJ562">
        <v>3223</v>
      </c>
    </row>
    <row r="563" spans="1:36" x14ac:dyDescent="0.35">
      <c r="A563">
        <v>52</v>
      </c>
      <c r="B563" t="s">
        <v>32</v>
      </c>
      <c r="C563" t="s">
        <v>26</v>
      </c>
      <c r="D563">
        <v>621</v>
      </c>
      <c r="E563" t="s">
        <v>27</v>
      </c>
      <c r="F563">
        <v>3</v>
      </c>
      <c r="G563">
        <v>4</v>
      </c>
      <c r="H563" t="s">
        <v>48</v>
      </c>
      <c r="I563">
        <v>3</v>
      </c>
      <c r="J563" t="s">
        <v>35</v>
      </c>
      <c r="K563">
        <v>31</v>
      </c>
      <c r="L563">
        <v>2</v>
      </c>
      <c r="M563">
        <v>4</v>
      </c>
      <c r="N563" t="s">
        <v>62</v>
      </c>
      <c r="O563">
        <v>1</v>
      </c>
      <c r="P563" t="s">
        <v>37</v>
      </c>
      <c r="Q563" s="4">
        <v>16856</v>
      </c>
      <c r="R563">
        <v>10084</v>
      </c>
      <c r="S563">
        <v>1</v>
      </c>
      <c r="T563" t="s">
        <v>32</v>
      </c>
      <c r="U563">
        <v>11</v>
      </c>
      <c r="V563">
        <v>3</v>
      </c>
      <c r="W563">
        <v>1</v>
      </c>
      <c r="X563">
        <v>0</v>
      </c>
      <c r="Y563">
        <v>34</v>
      </c>
      <c r="Z563">
        <v>3</v>
      </c>
      <c r="AA563">
        <v>4</v>
      </c>
      <c r="AB563">
        <v>34</v>
      </c>
      <c r="AC563">
        <v>6</v>
      </c>
      <c r="AD563">
        <v>1</v>
      </c>
      <c r="AE563">
        <v>16</v>
      </c>
      <c r="AF563" s="5">
        <v>0.08</v>
      </c>
      <c r="AG563" s="5">
        <v>7.0000000000000007E-2</v>
      </c>
      <c r="AH563" s="6">
        <v>4.9999999999999989E-2</v>
      </c>
      <c r="AI563">
        <v>3371.2000000000003</v>
      </c>
      <c r="AJ563">
        <v>1685</v>
      </c>
    </row>
    <row r="564" spans="1:36" x14ac:dyDescent="0.35">
      <c r="A564">
        <v>33</v>
      </c>
      <c r="B564" t="s">
        <v>25</v>
      </c>
      <c r="C564" t="s">
        <v>26</v>
      </c>
      <c r="D564">
        <v>527</v>
      </c>
      <c r="E564" t="s">
        <v>34</v>
      </c>
      <c r="F564">
        <v>1</v>
      </c>
      <c r="G564">
        <v>4</v>
      </c>
      <c r="H564" t="s">
        <v>38</v>
      </c>
      <c r="I564">
        <v>4</v>
      </c>
      <c r="J564" t="s">
        <v>35</v>
      </c>
      <c r="K564">
        <v>63</v>
      </c>
      <c r="L564">
        <v>3</v>
      </c>
      <c r="M564">
        <v>1</v>
      </c>
      <c r="N564" t="s">
        <v>36</v>
      </c>
      <c r="O564">
        <v>4</v>
      </c>
      <c r="P564" t="s">
        <v>31</v>
      </c>
      <c r="Q564" s="4">
        <v>2686</v>
      </c>
      <c r="R564">
        <v>5207</v>
      </c>
      <c r="S564">
        <v>1</v>
      </c>
      <c r="T564" t="s">
        <v>25</v>
      </c>
      <c r="U564">
        <v>13</v>
      </c>
      <c r="V564">
        <v>3</v>
      </c>
      <c r="W564">
        <v>3</v>
      </c>
      <c r="X564">
        <v>0</v>
      </c>
      <c r="Y564">
        <v>10</v>
      </c>
      <c r="Z564">
        <v>2</v>
      </c>
      <c r="AA564">
        <v>2</v>
      </c>
      <c r="AB564">
        <v>10</v>
      </c>
      <c r="AC564">
        <v>9</v>
      </c>
      <c r="AD564">
        <v>7</v>
      </c>
      <c r="AE564">
        <v>8</v>
      </c>
      <c r="AF564" s="5">
        <v>0.14000000000000001</v>
      </c>
      <c r="AG564" s="5">
        <v>0.09</v>
      </c>
      <c r="AH564" s="6">
        <v>9.999999999999995E-3</v>
      </c>
      <c r="AI564">
        <v>537.20000000000005</v>
      </c>
      <c r="AJ564">
        <v>2548</v>
      </c>
    </row>
    <row r="565" spans="1:36" x14ac:dyDescent="0.35">
      <c r="A565">
        <v>25</v>
      </c>
      <c r="B565" t="s">
        <v>32</v>
      </c>
      <c r="C565" t="s">
        <v>26</v>
      </c>
      <c r="D565">
        <v>883</v>
      </c>
      <c r="E565" t="s">
        <v>27</v>
      </c>
      <c r="F565">
        <v>26</v>
      </c>
      <c r="G565">
        <v>1</v>
      </c>
      <c r="H565" t="s">
        <v>40</v>
      </c>
      <c r="I565">
        <v>3</v>
      </c>
      <c r="J565" t="s">
        <v>29</v>
      </c>
      <c r="K565">
        <v>32</v>
      </c>
      <c r="L565">
        <v>3</v>
      </c>
      <c r="M565">
        <v>2</v>
      </c>
      <c r="N565" t="s">
        <v>27</v>
      </c>
      <c r="O565">
        <v>4</v>
      </c>
      <c r="P565" t="s">
        <v>31</v>
      </c>
      <c r="Q565" s="4">
        <v>6180</v>
      </c>
      <c r="R565">
        <v>22807</v>
      </c>
      <c r="S565">
        <v>1</v>
      </c>
      <c r="T565" t="s">
        <v>32</v>
      </c>
      <c r="U565">
        <v>23</v>
      </c>
      <c r="V565">
        <v>4</v>
      </c>
      <c r="W565">
        <v>2</v>
      </c>
      <c r="X565">
        <v>0</v>
      </c>
      <c r="Y565">
        <v>6</v>
      </c>
      <c r="Z565">
        <v>5</v>
      </c>
      <c r="AA565">
        <v>2</v>
      </c>
      <c r="AB565">
        <v>6</v>
      </c>
      <c r="AC565">
        <v>5</v>
      </c>
      <c r="AD565">
        <v>1</v>
      </c>
      <c r="AE565">
        <v>4</v>
      </c>
      <c r="AF565" s="5">
        <v>0.13</v>
      </c>
      <c r="AG565" s="5">
        <v>7.0000000000000007E-2</v>
      </c>
      <c r="AH565" s="6">
        <v>-2.0000000000000004E-2</v>
      </c>
      <c r="AI565">
        <v>1236</v>
      </c>
      <c r="AJ565">
        <v>912</v>
      </c>
    </row>
    <row r="566" spans="1:36" x14ac:dyDescent="0.35">
      <c r="A566">
        <v>45</v>
      </c>
      <c r="B566" t="s">
        <v>32</v>
      </c>
      <c r="C566" t="s">
        <v>26</v>
      </c>
      <c r="D566">
        <v>954</v>
      </c>
      <c r="E566" t="s">
        <v>27</v>
      </c>
      <c r="F566">
        <v>2</v>
      </c>
      <c r="G566">
        <v>2</v>
      </c>
      <c r="H566" t="s">
        <v>49</v>
      </c>
      <c r="I566">
        <v>2</v>
      </c>
      <c r="J566" t="s">
        <v>35</v>
      </c>
      <c r="K566">
        <v>46</v>
      </c>
      <c r="L566">
        <v>1</v>
      </c>
      <c r="M566">
        <v>2</v>
      </c>
      <c r="N566" t="s">
        <v>46</v>
      </c>
      <c r="O566">
        <v>3</v>
      </c>
      <c r="P566" t="s">
        <v>31</v>
      </c>
      <c r="Q566" s="4">
        <v>6632</v>
      </c>
      <c r="R566">
        <v>12388</v>
      </c>
      <c r="S566">
        <v>0</v>
      </c>
      <c r="T566" t="s">
        <v>32</v>
      </c>
      <c r="U566">
        <v>13</v>
      </c>
      <c r="V566">
        <v>3</v>
      </c>
      <c r="W566">
        <v>1</v>
      </c>
      <c r="X566">
        <v>0</v>
      </c>
      <c r="Y566">
        <v>9</v>
      </c>
      <c r="Z566">
        <v>3</v>
      </c>
      <c r="AA566">
        <v>3</v>
      </c>
      <c r="AB566">
        <v>8</v>
      </c>
      <c r="AC566">
        <v>7</v>
      </c>
      <c r="AD566">
        <v>3</v>
      </c>
      <c r="AE566">
        <v>1</v>
      </c>
      <c r="AF566" s="5">
        <v>0.13</v>
      </c>
      <c r="AG566" s="5">
        <v>0.09</v>
      </c>
      <c r="AH566" s="6">
        <v>0</v>
      </c>
      <c r="AI566">
        <v>1326.4</v>
      </c>
      <c r="AJ566">
        <v>4631</v>
      </c>
    </row>
    <row r="567" spans="1:36" x14ac:dyDescent="0.35">
      <c r="A567">
        <v>23</v>
      </c>
      <c r="B567" t="s">
        <v>32</v>
      </c>
      <c r="C567" t="s">
        <v>26</v>
      </c>
      <c r="D567">
        <v>310</v>
      </c>
      <c r="E567" t="s">
        <v>34</v>
      </c>
      <c r="F567">
        <v>10</v>
      </c>
      <c r="G567">
        <v>1</v>
      </c>
      <c r="H567" t="s">
        <v>40</v>
      </c>
      <c r="I567">
        <v>1</v>
      </c>
      <c r="J567" t="s">
        <v>35</v>
      </c>
      <c r="K567">
        <v>79</v>
      </c>
      <c r="L567">
        <v>4</v>
      </c>
      <c r="M567">
        <v>1</v>
      </c>
      <c r="N567" t="s">
        <v>36</v>
      </c>
      <c r="O567">
        <v>3</v>
      </c>
      <c r="P567" t="s">
        <v>31</v>
      </c>
      <c r="Q567" s="4">
        <v>3505</v>
      </c>
      <c r="R567">
        <v>19630</v>
      </c>
      <c r="S567">
        <v>1</v>
      </c>
      <c r="T567" t="s">
        <v>32</v>
      </c>
      <c r="U567">
        <v>18</v>
      </c>
      <c r="V567">
        <v>3</v>
      </c>
      <c r="W567">
        <v>4</v>
      </c>
      <c r="X567">
        <v>0</v>
      </c>
      <c r="Y567">
        <v>2</v>
      </c>
      <c r="Z567">
        <v>3</v>
      </c>
      <c r="AA567">
        <v>3</v>
      </c>
      <c r="AB567">
        <v>2</v>
      </c>
      <c r="AC567">
        <v>2</v>
      </c>
      <c r="AD567">
        <v>0</v>
      </c>
      <c r="AE567">
        <v>2</v>
      </c>
      <c r="AF567" s="5">
        <v>0.08</v>
      </c>
      <c r="AG567" s="5">
        <v>0.09</v>
      </c>
      <c r="AH567" s="6">
        <v>3.9999999999999994E-2</v>
      </c>
      <c r="AI567">
        <v>701</v>
      </c>
      <c r="AJ567">
        <v>1286</v>
      </c>
    </row>
    <row r="568" spans="1:36" x14ac:dyDescent="0.35">
      <c r="A568">
        <v>47</v>
      </c>
      <c r="B568" t="s">
        <v>25</v>
      </c>
      <c r="C568" t="s">
        <v>33</v>
      </c>
      <c r="D568">
        <v>719</v>
      </c>
      <c r="E568" t="s">
        <v>27</v>
      </c>
      <c r="F568">
        <v>27</v>
      </c>
      <c r="G568">
        <v>2</v>
      </c>
      <c r="H568" t="s">
        <v>28</v>
      </c>
      <c r="I568">
        <v>2</v>
      </c>
      <c r="J568" t="s">
        <v>29</v>
      </c>
      <c r="K568">
        <v>77</v>
      </c>
      <c r="L568">
        <v>4</v>
      </c>
      <c r="M568">
        <v>2</v>
      </c>
      <c r="N568" t="s">
        <v>27</v>
      </c>
      <c r="O568">
        <v>3</v>
      </c>
      <c r="P568" t="s">
        <v>31</v>
      </c>
      <c r="Q568" s="4">
        <v>6397</v>
      </c>
      <c r="R568">
        <v>10339</v>
      </c>
      <c r="S568">
        <v>4</v>
      </c>
      <c r="T568" t="s">
        <v>25</v>
      </c>
      <c r="U568">
        <v>12</v>
      </c>
      <c r="V568">
        <v>3</v>
      </c>
      <c r="W568">
        <v>4</v>
      </c>
      <c r="X568">
        <v>0</v>
      </c>
      <c r="Y568">
        <v>8</v>
      </c>
      <c r="Z568">
        <v>2</v>
      </c>
      <c r="AA568">
        <v>3</v>
      </c>
      <c r="AB568">
        <v>5</v>
      </c>
      <c r="AC568">
        <v>4</v>
      </c>
      <c r="AD568">
        <v>1</v>
      </c>
      <c r="AE568">
        <v>3</v>
      </c>
      <c r="AF568" s="5">
        <v>0.15</v>
      </c>
      <c r="AG568" s="5">
        <v>0.09</v>
      </c>
      <c r="AH568" s="6">
        <v>1.0000000000000009E-2</v>
      </c>
      <c r="AI568">
        <v>1279.4000000000001</v>
      </c>
      <c r="AJ568">
        <v>2170</v>
      </c>
    </row>
    <row r="569" spans="1:36" x14ac:dyDescent="0.35">
      <c r="A569">
        <v>34</v>
      </c>
      <c r="B569" t="s">
        <v>32</v>
      </c>
      <c r="C569" t="s">
        <v>26</v>
      </c>
      <c r="D569">
        <v>304</v>
      </c>
      <c r="E569" t="s">
        <v>27</v>
      </c>
      <c r="F569">
        <v>2</v>
      </c>
      <c r="G569">
        <v>3</v>
      </c>
      <c r="H569" t="s">
        <v>38</v>
      </c>
      <c r="I569">
        <v>4</v>
      </c>
      <c r="J569" t="s">
        <v>35</v>
      </c>
      <c r="K569">
        <v>60</v>
      </c>
      <c r="L569">
        <v>3</v>
      </c>
      <c r="M569">
        <v>2</v>
      </c>
      <c r="N569" t="s">
        <v>27</v>
      </c>
      <c r="O569">
        <v>4</v>
      </c>
      <c r="P569" t="s">
        <v>31</v>
      </c>
      <c r="Q569" s="4">
        <v>6274</v>
      </c>
      <c r="R569">
        <v>18686</v>
      </c>
      <c r="S569">
        <v>1</v>
      </c>
      <c r="T569" t="s">
        <v>32</v>
      </c>
      <c r="U569">
        <v>22</v>
      </c>
      <c r="V569">
        <v>4</v>
      </c>
      <c r="W569">
        <v>3</v>
      </c>
      <c r="X569">
        <v>0</v>
      </c>
      <c r="Y569">
        <v>6</v>
      </c>
      <c r="Z569">
        <v>5</v>
      </c>
      <c r="AA569">
        <v>3</v>
      </c>
      <c r="AB569">
        <v>6</v>
      </c>
      <c r="AC569">
        <v>5</v>
      </c>
      <c r="AD569">
        <v>1</v>
      </c>
      <c r="AE569">
        <v>4</v>
      </c>
      <c r="AF569" s="5">
        <v>0.11</v>
      </c>
      <c r="AG569" s="5">
        <v>0.08</v>
      </c>
      <c r="AH569" s="6">
        <v>0.03</v>
      </c>
      <c r="AI569">
        <v>1254.8000000000002</v>
      </c>
      <c r="AJ569">
        <v>2231</v>
      </c>
    </row>
    <row r="570" spans="1:36" x14ac:dyDescent="0.35">
      <c r="A570">
        <v>55</v>
      </c>
      <c r="B570" t="s">
        <v>25</v>
      </c>
      <c r="C570" t="s">
        <v>26</v>
      </c>
      <c r="D570">
        <v>725</v>
      </c>
      <c r="E570" t="s">
        <v>34</v>
      </c>
      <c r="F570">
        <v>2</v>
      </c>
      <c r="G570">
        <v>3</v>
      </c>
      <c r="H570" t="s">
        <v>40</v>
      </c>
      <c r="I570">
        <v>4</v>
      </c>
      <c r="J570" t="s">
        <v>35</v>
      </c>
      <c r="K570">
        <v>78</v>
      </c>
      <c r="L570">
        <v>3</v>
      </c>
      <c r="M570">
        <v>5</v>
      </c>
      <c r="N570" t="s">
        <v>62</v>
      </c>
      <c r="O570">
        <v>1</v>
      </c>
      <c r="P570" t="s">
        <v>37</v>
      </c>
      <c r="Q570" s="4">
        <v>19859</v>
      </c>
      <c r="R570">
        <v>21199</v>
      </c>
      <c r="S570">
        <v>5</v>
      </c>
      <c r="T570" t="s">
        <v>25</v>
      </c>
      <c r="U570">
        <v>13</v>
      </c>
      <c r="V570">
        <v>3</v>
      </c>
      <c r="W570">
        <v>4</v>
      </c>
      <c r="X570">
        <v>1</v>
      </c>
      <c r="Y570">
        <v>24</v>
      </c>
      <c r="Z570">
        <v>2</v>
      </c>
      <c r="AA570">
        <v>3</v>
      </c>
      <c r="AB570">
        <v>5</v>
      </c>
      <c r="AC570">
        <v>2</v>
      </c>
      <c r="AD570">
        <v>1</v>
      </c>
      <c r="AE570">
        <v>4</v>
      </c>
      <c r="AF570" s="5">
        <v>0.08</v>
      </c>
      <c r="AG570" s="5">
        <v>0.11</v>
      </c>
      <c r="AH570" s="6">
        <v>3.0000000000000013E-2</v>
      </c>
      <c r="AI570">
        <v>3971.8</v>
      </c>
      <c r="AJ570">
        <v>2192</v>
      </c>
    </row>
    <row r="571" spans="1:36" x14ac:dyDescent="0.35">
      <c r="A571">
        <v>36</v>
      </c>
      <c r="B571" t="s">
        <v>32</v>
      </c>
      <c r="C571" t="s">
        <v>44</v>
      </c>
      <c r="D571">
        <v>1434</v>
      </c>
      <c r="E571" t="s">
        <v>27</v>
      </c>
      <c r="F571">
        <v>8</v>
      </c>
      <c r="G571">
        <v>4</v>
      </c>
      <c r="H571" t="s">
        <v>28</v>
      </c>
      <c r="I571">
        <v>1</v>
      </c>
      <c r="J571" t="s">
        <v>35</v>
      </c>
      <c r="K571">
        <v>76</v>
      </c>
      <c r="L571">
        <v>2</v>
      </c>
      <c r="M571">
        <v>3</v>
      </c>
      <c r="N571" t="s">
        <v>27</v>
      </c>
      <c r="O571">
        <v>1</v>
      </c>
      <c r="P571" t="s">
        <v>31</v>
      </c>
      <c r="Q571" s="4">
        <v>7587</v>
      </c>
      <c r="R571">
        <v>14229</v>
      </c>
      <c r="S571">
        <v>1</v>
      </c>
      <c r="T571" t="s">
        <v>32</v>
      </c>
      <c r="U571">
        <v>15</v>
      </c>
      <c r="V571">
        <v>3</v>
      </c>
      <c r="W571">
        <v>2</v>
      </c>
      <c r="X571">
        <v>0</v>
      </c>
      <c r="Y571">
        <v>10</v>
      </c>
      <c r="Z571">
        <v>1</v>
      </c>
      <c r="AA571">
        <v>3</v>
      </c>
      <c r="AB571">
        <v>10</v>
      </c>
      <c r="AC571">
        <v>7</v>
      </c>
      <c r="AD571">
        <v>0</v>
      </c>
      <c r="AE571">
        <v>9</v>
      </c>
      <c r="AF571" s="5">
        <v>0.11</v>
      </c>
      <c r="AG571" s="5">
        <v>0.08</v>
      </c>
      <c r="AH571" s="6">
        <v>9.999999999999995E-3</v>
      </c>
      <c r="AI571">
        <v>1517.4</v>
      </c>
      <c r="AJ571">
        <v>1806</v>
      </c>
    </row>
    <row r="572" spans="1:36" x14ac:dyDescent="0.35">
      <c r="A572">
        <v>52</v>
      </c>
      <c r="B572" t="s">
        <v>32</v>
      </c>
      <c r="C572" t="s">
        <v>44</v>
      </c>
      <c r="D572">
        <v>715</v>
      </c>
      <c r="E572" t="s">
        <v>34</v>
      </c>
      <c r="F572">
        <v>19</v>
      </c>
      <c r="G572">
        <v>4</v>
      </c>
      <c r="H572" t="s">
        <v>40</v>
      </c>
      <c r="I572">
        <v>4</v>
      </c>
      <c r="J572" t="s">
        <v>35</v>
      </c>
      <c r="K572">
        <v>41</v>
      </c>
      <c r="L572">
        <v>3</v>
      </c>
      <c r="M572">
        <v>1</v>
      </c>
      <c r="N572" t="s">
        <v>36</v>
      </c>
      <c r="O572">
        <v>4</v>
      </c>
      <c r="P572" t="s">
        <v>37</v>
      </c>
      <c r="Q572" s="4">
        <v>4258</v>
      </c>
      <c r="R572">
        <v>26589</v>
      </c>
      <c r="S572">
        <v>0</v>
      </c>
      <c r="T572" t="s">
        <v>32</v>
      </c>
      <c r="U572">
        <v>18</v>
      </c>
      <c r="V572">
        <v>3</v>
      </c>
      <c r="W572">
        <v>1</v>
      </c>
      <c r="X572">
        <v>1</v>
      </c>
      <c r="Y572">
        <v>5</v>
      </c>
      <c r="Z572">
        <v>3</v>
      </c>
      <c r="AA572">
        <v>3</v>
      </c>
      <c r="AB572">
        <v>4</v>
      </c>
      <c r="AC572">
        <v>3</v>
      </c>
      <c r="AD572">
        <v>1</v>
      </c>
      <c r="AE572">
        <v>2</v>
      </c>
      <c r="AF572" s="5">
        <v>0.14000000000000001</v>
      </c>
      <c r="AG572" s="5">
        <v>0.09</v>
      </c>
      <c r="AH572" s="6">
        <v>9.999999999999995E-3</v>
      </c>
      <c r="AI572">
        <v>851.6</v>
      </c>
      <c r="AJ572">
        <v>2351</v>
      </c>
    </row>
    <row r="573" spans="1:36" x14ac:dyDescent="0.35">
      <c r="A573">
        <v>26</v>
      </c>
      <c r="B573" t="s">
        <v>32</v>
      </c>
      <c r="C573" t="s">
        <v>33</v>
      </c>
      <c r="D573">
        <v>575</v>
      </c>
      <c r="E573" t="s">
        <v>34</v>
      </c>
      <c r="F573">
        <v>1</v>
      </c>
      <c r="G573">
        <v>2</v>
      </c>
      <c r="H573" t="s">
        <v>28</v>
      </c>
      <c r="I573">
        <v>1</v>
      </c>
      <c r="J573" t="s">
        <v>29</v>
      </c>
      <c r="K573">
        <v>71</v>
      </c>
      <c r="L573">
        <v>1</v>
      </c>
      <c r="M573">
        <v>1</v>
      </c>
      <c r="N573" t="s">
        <v>39</v>
      </c>
      <c r="O573">
        <v>4</v>
      </c>
      <c r="P573" t="s">
        <v>41</v>
      </c>
      <c r="Q573" s="4">
        <v>4364</v>
      </c>
      <c r="R573">
        <v>5288</v>
      </c>
      <c r="S573">
        <v>3</v>
      </c>
      <c r="T573" t="s">
        <v>32</v>
      </c>
      <c r="U573">
        <v>14</v>
      </c>
      <c r="V573">
        <v>3</v>
      </c>
      <c r="W573">
        <v>1</v>
      </c>
      <c r="X573">
        <v>1</v>
      </c>
      <c r="Y573">
        <v>5</v>
      </c>
      <c r="Z573">
        <v>2</v>
      </c>
      <c r="AA573">
        <v>3</v>
      </c>
      <c r="AB573">
        <v>2</v>
      </c>
      <c r="AC573">
        <v>2</v>
      </c>
      <c r="AD573">
        <v>2</v>
      </c>
      <c r="AE573">
        <v>0</v>
      </c>
      <c r="AF573" s="5">
        <v>0.1</v>
      </c>
      <c r="AG573" s="5">
        <v>7.0000000000000007E-2</v>
      </c>
      <c r="AH573" s="6">
        <v>3.9999999999999994E-2</v>
      </c>
      <c r="AI573">
        <v>872.80000000000007</v>
      </c>
      <c r="AJ573">
        <v>2372</v>
      </c>
    </row>
    <row r="574" spans="1:36" x14ac:dyDescent="0.35">
      <c r="A574">
        <v>29</v>
      </c>
      <c r="B574" t="s">
        <v>32</v>
      </c>
      <c r="C574" t="s">
        <v>26</v>
      </c>
      <c r="D574">
        <v>657</v>
      </c>
      <c r="E574" t="s">
        <v>34</v>
      </c>
      <c r="F574">
        <v>27</v>
      </c>
      <c r="G574">
        <v>3</v>
      </c>
      <c r="H574" t="s">
        <v>40</v>
      </c>
      <c r="I574">
        <v>2</v>
      </c>
      <c r="J574" t="s">
        <v>29</v>
      </c>
      <c r="K574">
        <v>66</v>
      </c>
      <c r="L574">
        <v>3</v>
      </c>
      <c r="M574">
        <v>2</v>
      </c>
      <c r="N574" t="s">
        <v>43</v>
      </c>
      <c r="O574">
        <v>3</v>
      </c>
      <c r="P574" t="s">
        <v>37</v>
      </c>
      <c r="Q574" s="4">
        <v>4335</v>
      </c>
      <c r="R574">
        <v>25549</v>
      </c>
      <c r="S574">
        <v>4</v>
      </c>
      <c r="T574" t="s">
        <v>32</v>
      </c>
      <c r="U574">
        <v>12</v>
      </c>
      <c r="V574">
        <v>3</v>
      </c>
      <c r="W574">
        <v>1</v>
      </c>
      <c r="X574">
        <v>1</v>
      </c>
      <c r="Y574">
        <v>11</v>
      </c>
      <c r="Z574">
        <v>3</v>
      </c>
      <c r="AA574">
        <v>2</v>
      </c>
      <c r="AB574">
        <v>8</v>
      </c>
      <c r="AC574">
        <v>7</v>
      </c>
      <c r="AD574">
        <v>1</v>
      </c>
      <c r="AE574">
        <v>1</v>
      </c>
      <c r="AF574" s="5">
        <v>0.09</v>
      </c>
      <c r="AG574" s="5">
        <v>0.08</v>
      </c>
      <c r="AH574" s="6">
        <v>-2.0000000000000004E-2</v>
      </c>
      <c r="AI574">
        <v>867</v>
      </c>
      <c r="AJ574">
        <v>1965</v>
      </c>
    </row>
    <row r="575" spans="1:36" x14ac:dyDescent="0.35">
      <c r="A575">
        <v>26</v>
      </c>
      <c r="B575" t="s">
        <v>25</v>
      </c>
      <c r="C575" t="s">
        <v>26</v>
      </c>
      <c r="D575">
        <v>1146</v>
      </c>
      <c r="E575" t="s">
        <v>27</v>
      </c>
      <c r="F575">
        <v>8</v>
      </c>
      <c r="G575">
        <v>3</v>
      </c>
      <c r="H575" t="s">
        <v>49</v>
      </c>
      <c r="I575">
        <v>4</v>
      </c>
      <c r="J575" t="s">
        <v>35</v>
      </c>
      <c r="K575">
        <v>38</v>
      </c>
      <c r="L575">
        <v>2</v>
      </c>
      <c r="M575">
        <v>2</v>
      </c>
      <c r="N575" t="s">
        <v>27</v>
      </c>
      <c r="O575">
        <v>1</v>
      </c>
      <c r="P575" t="s">
        <v>31</v>
      </c>
      <c r="Q575" s="4">
        <v>5326</v>
      </c>
      <c r="R575">
        <v>3064</v>
      </c>
      <c r="S575">
        <v>6</v>
      </c>
      <c r="T575" t="s">
        <v>32</v>
      </c>
      <c r="U575">
        <v>17</v>
      </c>
      <c r="V575">
        <v>3</v>
      </c>
      <c r="W575">
        <v>3</v>
      </c>
      <c r="X575">
        <v>0</v>
      </c>
      <c r="Y575">
        <v>6</v>
      </c>
      <c r="Z575">
        <v>2</v>
      </c>
      <c r="AA575">
        <v>2</v>
      </c>
      <c r="AB575">
        <v>4</v>
      </c>
      <c r="AC575">
        <v>3</v>
      </c>
      <c r="AD575">
        <v>1</v>
      </c>
      <c r="AE575">
        <v>2</v>
      </c>
      <c r="AF575" s="5">
        <v>0.09</v>
      </c>
      <c r="AG575" s="5">
        <v>0.1</v>
      </c>
      <c r="AH575" s="6">
        <v>3.9999999999999994E-2</v>
      </c>
      <c r="AI575">
        <v>1065.2</v>
      </c>
      <c r="AJ575">
        <v>1219</v>
      </c>
    </row>
    <row r="576" spans="1:36" x14ac:dyDescent="0.35">
      <c r="A576">
        <v>34</v>
      </c>
      <c r="B576" t="s">
        <v>32</v>
      </c>
      <c r="C576" t="s">
        <v>26</v>
      </c>
      <c r="D576">
        <v>182</v>
      </c>
      <c r="E576" t="s">
        <v>34</v>
      </c>
      <c r="F576">
        <v>1</v>
      </c>
      <c r="G576">
        <v>4</v>
      </c>
      <c r="H576" t="s">
        <v>28</v>
      </c>
      <c r="I576">
        <v>2</v>
      </c>
      <c r="J576" t="s">
        <v>29</v>
      </c>
      <c r="K576">
        <v>72</v>
      </c>
      <c r="L576">
        <v>4</v>
      </c>
      <c r="M576">
        <v>1</v>
      </c>
      <c r="N576" t="s">
        <v>36</v>
      </c>
      <c r="O576">
        <v>4</v>
      </c>
      <c r="P576" t="s">
        <v>31</v>
      </c>
      <c r="Q576" s="4">
        <v>3280</v>
      </c>
      <c r="R576">
        <v>13551</v>
      </c>
      <c r="S576">
        <v>2</v>
      </c>
      <c r="T576" t="s">
        <v>32</v>
      </c>
      <c r="U576">
        <v>16</v>
      </c>
      <c r="V576">
        <v>3</v>
      </c>
      <c r="W576">
        <v>3</v>
      </c>
      <c r="X576">
        <v>0</v>
      </c>
      <c r="Y576">
        <v>10</v>
      </c>
      <c r="Z576">
        <v>2</v>
      </c>
      <c r="AA576">
        <v>3</v>
      </c>
      <c r="AB576">
        <v>4</v>
      </c>
      <c r="AC576">
        <v>2</v>
      </c>
      <c r="AD576">
        <v>1</v>
      </c>
      <c r="AE576">
        <v>3</v>
      </c>
      <c r="AF576" s="5">
        <v>0.09</v>
      </c>
      <c r="AG576" s="5">
        <v>7.0000000000000007E-2</v>
      </c>
      <c r="AH576" s="6">
        <v>0.03</v>
      </c>
      <c r="AI576">
        <v>656</v>
      </c>
      <c r="AJ576">
        <v>1167</v>
      </c>
    </row>
    <row r="577" spans="1:36" x14ac:dyDescent="0.35">
      <c r="A577">
        <v>54</v>
      </c>
      <c r="B577" t="s">
        <v>32</v>
      </c>
      <c r="C577" t="s">
        <v>26</v>
      </c>
      <c r="D577">
        <v>376</v>
      </c>
      <c r="E577" t="s">
        <v>34</v>
      </c>
      <c r="F577">
        <v>19</v>
      </c>
      <c r="G577">
        <v>4</v>
      </c>
      <c r="H577" t="s">
        <v>40</v>
      </c>
      <c r="I577">
        <v>4</v>
      </c>
      <c r="J577" t="s">
        <v>29</v>
      </c>
      <c r="K577">
        <v>95</v>
      </c>
      <c r="L577">
        <v>3</v>
      </c>
      <c r="M577">
        <v>2</v>
      </c>
      <c r="N577" t="s">
        <v>42</v>
      </c>
      <c r="O577">
        <v>1</v>
      </c>
      <c r="P577" t="s">
        <v>41</v>
      </c>
      <c r="Q577" s="4">
        <v>5485</v>
      </c>
      <c r="R577">
        <v>22670</v>
      </c>
      <c r="S577">
        <v>9</v>
      </c>
      <c r="T577" t="s">
        <v>25</v>
      </c>
      <c r="U577">
        <v>11</v>
      </c>
      <c r="V577">
        <v>3</v>
      </c>
      <c r="W577">
        <v>2</v>
      </c>
      <c r="X577">
        <v>2</v>
      </c>
      <c r="Y577">
        <v>9</v>
      </c>
      <c r="Z577">
        <v>4</v>
      </c>
      <c r="AA577">
        <v>3</v>
      </c>
      <c r="AB577">
        <v>5</v>
      </c>
      <c r="AC577">
        <v>3</v>
      </c>
      <c r="AD577">
        <v>1</v>
      </c>
      <c r="AE577">
        <v>4</v>
      </c>
      <c r="AF577" s="5">
        <v>0.13</v>
      </c>
      <c r="AG577" s="5">
        <v>0.09</v>
      </c>
      <c r="AH577" s="6">
        <v>9.999999999999995E-3</v>
      </c>
      <c r="AI577">
        <v>1097</v>
      </c>
      <c r="AJ577">
        <v>1260</v>
      </c>
    </row>
    <row r="578" spans="1:36" x14ac:dyDescent="0.35">
      <c r="A578">
        <v>27</v>
      </c>
      <c r="B578" t="s">
        <v>32</v>
      </c>
      <c r="C578" t="s">
        <v>33</v>
      </c>
      <c r="D578">
        <v>829</v>
      </c>
      <c r="E578" t="s">
        <v>27</v>
      </c>
      <c r="F578">
        <v>8</v>
      </c>
      <c r="G578">
        <v>1</v>
      </c>
      <c r="H578" t="s">
        <v>48</v>
      </c>
      <c r="I578">
        <v>3</v>
      </c>
      <c r="J578" t="s">
        <v>35</v>
      </c>
      <c r="K578">
        <v>84</v>
      </c>
      <c r="L578">
        <v>3</v>
      </c>
      <c r="M578">
        <v>2</v>
      </c>
      <c r="N578" t="s">
        <v>27</v>
      </c>
      <c r="O578">
        <v>4</v>
      </c>
      <c r="P578" t="s">
        <v>37</v>
      </c>
      <c r="Q578" s="4">
        <v>4342</v>
      </c>
      <c r="R578">
        <v>24008</v>
      </c>
      <c r="S578">
        <v>0</v>
      </c>
      <c r="T578" t="s">
        <v>32</v>
      </c>
      <c r="U578">
        <v>19</v>
      </c>
      <c r="V578">
        <v>3</v>
      </c>
      <c r="W578">
        <v>2</v>
      </c>
      <c r="X578">
        <v>1</v>
      </c>
      <c r="Y578">
        <v>5</v>
      </c>
      <c r="Z578">
        <v>3</v>
      </c>
      <c r="AA578">
        <v>3</v>
      </c>
      <c r="AB578">
        <v>4</v>
      </c>
      <c r="AC578">
        <v>2</v>
      </c>
      <c r="AD578">
        <v>1</v>
      </c>
      <c r="AE578">
        <v>1</v>
      </c>
      <c r="AF578" s="5">
        <v>0.1</v>
      </c>
      <c r="AG578" s="5">
        <v>0.08</v>
      </c>
      <c r="AH578" s="6">
        <v>6.9999999999999993E-2</v>
      </c>
      <c r="AI578">
        <v>868.40000000000009</v>
      </c>
      <c r="AJ578">
        <v>4952</v>
      </c>
    </row>
    <row r="579" spans="1:36" x14ac:dyDescent="0.35">
      <c r="A579">
        <v>37</v>
      </c>
      <c r="B579" t="s">
        <v>32</v>
      </c>
      <c r="C579" t="s">
        <v>26</v>
      </c>
      <c r="D579">
        <v>571</v>
      </c>
      <c r="E579" t="s">
        <v>34</v>
      </c>
      <c r="F579">
        <v>10</v>
      </c>
      <c r="G579">
        <v>1</v>
      </c>
      <c r="H579" t="s">
        <v>28</v>
      </c>
      <c r="I579">
        <v>4</v>
      </c>
      <c r="J579" t="s">
        <v>29</v>
      </c>
      <c r="K579">
        <v>82</v>
      </c>
      <c r="L579">
        <v>3</v>
      </c>
      <c r="M579">
        <v>1</v>
      </c>
      <c r="N579" t="s">
        <v>36</v>
      </c>
      <c r="O579">
        <v>1</v>
      </c>
      <c r="P579" t="s">
        <v>41</v>
      </c>
      <c r="Q579" s="4">
        <v>2782</v>
      </c>
      <c r="R579">
        <v>19905</v>
      </c>
      <c r="S579">
        <v>0</v>
      </c>
      <c r="T579" t="s">
        <v>25</v>
      </c>
      <c r="U579">
        <v>13</v>
      </c>
      <c r="V579">
        <v>3</v>
      </c>
      <c r="W579">
        <v>2</v>
      </c>
      <c r="X579">
        <v>2</v>
      </c>
      <c r="Y579">
        <v>6</v>
      </c>
      <c r="Z579">
        <v>3</v>
      </c>
      <c r="AA579">
        <v>2</v>
      </c>
      <c r="AB579">
        <v>5</v>
      </c>
      <c r="AC579">
        <v>3</v>
      </c>
      <c r="AD579">
        <v>4</v>
      </c>
      <c r="AE579">
        <v>3</v>
      </c>
      <c r="AF579" s="5">
        <v>0.1</v>
      </c>
      <c r="AG579" s="5">
        <v>0.1</v>
      </c>
      <c r="AH579" s="6">
        <v>0.03</v>
      </c>
      <c r="AI579">
        <v>556.4</v>
      </c>
      <c r="AJ579">
        <v>2872</v>
      </c>
    </row>
    <row r="580" spans="1:36" x14ac:dyDescent="0.35">
      <c r="A580">
        <v>38</v>
      </c>
      <c r="B580" t="s">
        <v>32</v>
      </c>
      <c r="C580" t="s">
        <v>33</v>
      </c>
      <c r="D580">
        <v>240</v>
      </c>
      <c r="E580" t="s">
        <v>34</v>
      </c>
      <c r="F580">
        <v>2</v>
      </c>
      <c r="G580">
        <v>4</v>
      </c>
      <c r="H580" t="s">
        <v>28</v>
      </c>
      <c r="I580">
        <v>1</v>
      </c>
      <c r="J580" t="s">
        <v>29</v>
      </c>
      <c r="K580">
        <v>75</v>
      </c>
      <c r="L580">
        <v>4</v>
      </c>
      <c r="M580">
        <v>2</v>
      </c>
      <c r="N580" t="s">
        <v>42</v>
      </c>
      <c r="O580">
        <v>1</v>
      </c>
      <c r="P580" t="s">
        <v>31</v>
      </c>
      <c r="Q580" s="4">
        <v>5980</v>
      </c>
      <c r="R580">
        <v>26085</v>
      </c>
      <c r="S580">
        <v>6</v>
      </c>
      <c r="T580" t="s">
        <v>25</v>
      </c>
      <c r="U580">
        <v>12</v>
      </c>
      <c r="V580">
        <v>3</v>
      </c>
      <c r="W580">
        <v>4</v>
      </c>
      <c r="X580">
        <v>0</v>
      </c>
      <c r="Y580">
        <v>17</v>
      </c>
      <c r="Z580">
        <v>2</v>
      </c>
      <c r="AA580">
        <v>3</v>
      </c>
      <c r="AB580">
        <v>15</v>
      </c>
      <c r="AC580">
        <v>7</v>
      </c>
      <c r="AD580">
        <v>4</v>
      </c>
      <c r="AE580">
        <v>12</v>
      </c>
      <c r="AF580" s="5">
        <v>0.15</v>
      </c>
      <c r="AG580" s="5">
        <v>0.1</v>
      </c>
      <c r="AH580" s="6">
        <v>0</v>
      </c>
      <c r="AI580">
        <v>1196</v>
      </c>
      <c r="AJ580">
        <v>936</v>
      </c>
    </row>
    <row r="581" spans="1:36" x14ac:dyDescent="0.35">
      <c r="A581">
        <v>34</v>
      </c>
      <c r="B581" t="s">
        <v>32</v>
      </c>
      <c r="C581" t="s">
        <v>26</v>
      </c>
      <c r="D581">
        <v>121</v>
      </c>
      <c r="E581" t="s">
        <v>34</v>
      </c>
      <c r="F581">
        <v>2</v>
      </c>
      <c r="G581">
        <v>4</v>
      </c>
      <c r="H581" t="s">
        <v>40</v>
      </c>
      <c r="I581">
        <v>3</v>
      </c>
      <c r="J581" t="s">
        <v>29</v>
      </c>
      <c r="K581">
        <v>86</v>
      </c>
      <c r="L581">
        <v>2</v>
      </c>
      <c r="M581">
        <v>1</v>
      </c>
      <c r="N581" t="s">
        <v>36</v>
      </c>
      <c r="O581">
        <v>1</v>
      </c>
      <c r="P581" t="s">
        <v>31</v>
      </c>
      <c r="Q581" s="4">
        <v>4381</v>
      </c>
      <c r="R581">
        <v>7530</v>
      </c>
      <c r="S581">
        <v>1</v>
      </c>
      <c r="T581" t="s">
        <v>32</v>
      </c>
      <c r="U581">
        <v>11</v>
      </c>
      <c r="V581">
        <v>3</v>
      </c>
      <c r="W581">
        <v>3</v>
      </c>
      <c r="X581">
        <v>0</v>
      </c>
      <c r="Y581">
        <v>6</v>
      </c>
      <c r="Z581">
        <v>3</v>
      </c>
      <c r="AA581">
        <v>3</v>
      </c>
      <c r="AB581">
        <v>6</v>
      </c>
      <c r="AC581">
        <v>5</v>
      </c>
      <c r="AD581">
        <v>1</v>
      </c>
      <c r="AE581">
        <v>3</v>
      </c>
      <c r="AF581" s="5">
        <v>0.13</v>
      </c>
      <c r="AG581" s="5">
        <v>0.08</v>
      </c>
      <c r="AH581" s="6">
        <v>4.0000000000000008E-2</v>
      </c>
      <c r="AI581">
        <v>876.2</v>
      </c>
      <c r="AJ581">
        <v>2325</v>
      </c>
    </row>
    <row r="582" spans="1:36" x14ac:dyDescent="0.35">
      <c r="A582">
        <v>35</v>
      </c>
      <c r="B582" t="s">
        <v>32</v>
      </c>
      <c r="C582" t="s">
        <v>26</v>
      </c>
      <c r="D582">
        <v>384</v>
      </c>
      <c r="E582" t="s">
        <v>27</v>
      </c>
      <c r="F582">
        <v>8</v>
      </c>
      <c r="G582">
        <v>4</v>
      </c>
      <c r="H582" t="s">
        <v>28</v>
      </c>
      <c r="I582">
        <v>1</v>
      </c>
      <c r="J582" t="s">
        <v>29</v>
      </c>
      <c r="K582">
        <v>72</v>
      </c>
      <c r="L582">
        <v>3</v>
      </c>
      <c r="M582">
        <v>1</v>
      </c>
      <c r="N582" t="s">
        <v>46</v>
      </c>
      <c r="O582">
        <v>4</v>
      </c>
      <c r="P582" t="s">
        <v>37</v>
      </c>
      <c r="Q582" s="4">
        <v>2572</v>
      </c>
      <c r="R582">
        <v>20317</v>
      </c>
      <c r="S582">
        <v>1</v>
      </c>
      <c r="T582" t="s">
        <v>32</v>
      </c>
      <c r="U582">
        <v>16</v>
      </c>
      <c r="V582">
        <v>3</v>
      </c>
      <c r="W582">
        <v>2</v>
      </c>
      <c r="X582">
        <v>1</v>
      </c>
      <c r="Y582">
        <v>3</v>
      </c>
      <c r="Z582">
        <v>1</v>
      </c>
      <c r="AA582">
        <v>2</v>
      </c>
      <c r="AB582">
        <v>3</v>
      </c>
      <c r="AC582">
        <v>2</v>
      </c>
      <c r="AD582">
        <v>0</v>
      </c>
      <c r="AE582">
        <v>2</v>
      </c>
      <c r="AF582" s="5">
        <v>0.08</v>
      </c>
      <c r="AG582" s="5">
        <v>0.1</v>
      </c>
      <c r="AH582" s="6">
        <v>0.06</v>
      </c>
      <c r="AI582">
        <v>514.4</v>
      </c>
      <c r="AJ582">
        <v>2664</v>
      </c>
    </row>
    <row r="583" spans="1:36" x14ac:dyDescent="0.35">
      <c r="A583">
        <v>30</v>
      </c>
      <c r="B583" t="s">
        <v>32</v>
      </c>
      <c r="C583" t="s">
        <v>26</v>
      </c>
      <c r="D583">
        <v>921</v>
      </c>
      <c r="E583" t="s">
        <v>34</v>
      </c>
      <c r="F583">
        <v>1</v>
      </c>
      <c r="G583">
        <v>3</v>
      </c>
      <c r="H583" t="s">
        <v>28</v>
      </c>
      <c r="I583">
        <v>4</v>
      </c>
      <c r="J583" t="s">
        <v>35</v>
      </c>
      <c r="K583">
        <v>38</v>
      </c>
      <c r="L583">
        <v>1</v>
      </c>
      <c r="M583">
        <v>1</v>
      </c>
      <c r="N583" t="s">
        <v>39</v>
      </c>
      <c r="O583">
        <v>3</v>
      </c>
      <c r="P583" t="s">
        <v>37</v>
      </c>
      <c r="Q583" s="4">
        <v>3833</v>
      </c>
      <c r="R583">
        <v>24375</v>
      </c>
      <c r="S583">
        <v>3</v>
      </c>
      <c r="T583" t="s">
        <v>32</v>
      </c>
      <c r="U583">
        <v>21</v>
      </c>
      <c r="V583">
        <v>4</v>
      </c>
      <c r="W583">
        <v>3</v>
      </c>
      <c r="X583">
        <v>2</v>
      </c>
      <c r="Y583">
        <v>7</v>
      </c>
      <c r="Z583">
        <v>2</v>
      </c>
      <c r="AA583">
        <v>3</v>
      </c>
      <c r="AB583">
        <v>2</v>
      </c>
      <c r="AC583">
        <v>2</v>
      </c>
      <c r="AD583">
        <v>0</v>
      </c>
      <c r="AE583">
        <v>2</v>
      </c>
      <c r="AF583" s="5">
        <v>0.13</v>
      </c>
      <c r="AG583" s="5">
        <v>0.11</v>
      </c>
      <c r="AH583" s="6">
        <v>-2.0000000000000004E-2</v>
      </c>
      <c r="AI583">
        <v>766.6</v>
      </c>
      <c r="AJ583">
        <v>2910</v>
      </c>
    </row>
    <row r="584" spans="1:36" x14ac:dyDescent="0.35">
      <c r="A584">
        <v>40</v>
      </c>
      <c r="B584" t="s">
        <v>32</v>
      </c>
      <c r="C584" t="s">
        <v>33</v>
      </c>
      <c r="D584">
        <v>791</v>
      </c>
      <c r="E584" t="s">
        <v>34</v>
      </c>
      <c r="F584">
        <v>2</v>
      </c>
      <c r="G584">
        <v>2</v>
      </c>
      <c r="H584" t="s">
        <v>40</v>
      </c>
      <c r="I584">
        <v>3</v>
      </c>
      <c r="J584" t="s">
        <v>29</v>
      </c>
      <c r="K584">
        <v>38</v>
      </c>
      <c r="L584">
        <v>4</v>
      </c>
      <c r="M584">
        <v>2</v>
      </c>
      <c r="N584" t="s">
        <v>43</v>
      </c>
      <c r="O584">
        <v>2</v>
      </c>
      <c r="P584" t="s">
        <v>37</v>
      </c>
      <c r="Q584" s="4">
        <v>4244</v>
      </c>
      <c r="R584">
        <v>9931</v>
      </c>
      <c r="S584">
        <v>1</v>
      </c>
      <c r="T584" t="s">
        <v>32</v>
      </c>
      <c r="U584">
        <v>24</v>
      </c>
      <c r="V584">
        <v>4</v>
      </c>
      <c r="W584">
        <v>4</v>
      </c>
      <c r="X584">
        <v>1</v>
      </c>
      <c r="Y584">
        <v>8</v>
      </c>
      <c r="Z584">
        <v>2</v>
      </c>
      <c r="AA584">
        <v>3</v>
      </c>
      <c r="AB584">
        <v>8</v>
      </c>
      <c r="AC584">
        <v>7</v>
      </c>
      <c r="AD584">
        <v>3</v>
      </c>
      <c r="AE584">
        <v>7</v>
      </c>
      <c r="AF584" s="5">
        <v>0.13</v>
      </c>
      <c r="AG584" s="5">
        <v>0.1</v>
      </c>
      <c r="AH584" s="6">
        <v>2.0000000000000004E-2</v>
      </c>
      <c r="AI584">
        <v>848.80000000000007</v>
      </c>
      <c r="AJ584">
        <v>2792</v>
      </c>
    </row>
    <row r="585" spans="1:36" x14ac:dyDescent="0.35">
      <c r="A585">
        <v>34</v>
      </c>
      <c r="B585" t="s">
        <v>32</v>
      </c>
      <c r="C585" t="s">
        <v>26</v>
      </c>
      <c r="D585">
        <v>1111</v>
      </c>
      <c r="E585" t="s">
        <v>27</v>
      </c>
      <c r="F585">
        <v>8</v>
      </c>
      <c r="G585">
        <v>2</v>
      </c>
      <c r="H585" t="s">
        <v>28</v>
      </c>
      <c r="I585">
        <v>3</v>
      </c>
      <c r="J585" t="s">
        <v>29</v>
      </c>
      <c r="K585">
        <v>93</v>
      </c>
      <c r="L585">
        <v>3</v>
      </c>
      <c r="M585">
        <v>2</v>
      </c>
      <c r="N585" t="s">
        <v>27</v>
      </c>
      <c r="O585">
        <v>1</v>
      </c>
      <c r="P585" t="s">
        <v>37</v>
      </c>
      <c r="Q585" s="4">
        <v>6500</v>
      </c>
      <c r="R585">
        <v>13305</v>
      </c>
      <c r="S585">
        <v>5</v>
      </c>
      <c r="T585" t="s">
        <v>32</v>
      </c>
      <c r="U585">
        <v>17</v>
      </c>
      <c r="V585">
        <v>3</v>
      </c>
      <c r="W585">
        <v>2</v>
      </c>
      <c r="X585">
        <v>1</v>
      </c>
      <c r="Y585">
        <v>6</v>
      </c>
      <c r="Z585">
        <v>1</v>
      </c>
      <c r="AA585">
        <v>3</v>
      </c>
      <c r="AB585">
        <v>3</v>
      </c>
      <c r="AC585">
        <v>2</v>
      </c>
      <c r="AD585">
        <v>1</v>
      </c>
      <c r="AE585">
        <v>2</v>
      </c>
      <c r="AF585" s="5">
        <v>0.15</v>
      </c>
      <c r="AG585" s="5">
        <v>0.11</v>
      </c>
      <c r="AH585" s="6">
        <v>7.0000000000000007E-2</v>
      </c>
      <c r="AI585">
        <v>1300</v>
      </c>
      <c r="AJ585">
        <v>1987</v>
      </c>
    </row>
    <row r="586" spans="1:36" x14ac:dyDescent="0.35">
      <c r="A586">
        <v>42</v>
      </c>
      <c r="B586" t="s">
        <v>32</v>
      </c>
      <c r="C586" t="s">
        <v>33</v>
      </c>
      <c r="D586">
        <v>570</v>
      </c>
      <c r="E586" t="s">
        <v>34</v>
      </c>
      <c r="F586">
        <v>8</v>
      </c>
      <c r="G586">
        <v>3</v>
      </c>
      <c r="H586" t="s">
        <v>28</v>
      </c>
      <c r="I586">
        <v>2</v>
      </c>
      <c r="J586" t="s">
        <v>35</v>
      </c>
      <c r="K586">
        <v>66</v>
      </c>
      <c r="L586">
        <v>3</v>
      </c>
      <c r="M586">
        <v>5</v>
      </c>
      <c r="N586" t="s">
        <v>62</v>
      </c>
      <c r="O586">
        <v>4</v>
      </c>
      <c r="P586" t="s">
        <v>41</v>
      </c>
      <c r="Q586" s="4">
        <v>18430</v>
      </c>
      <c r="R586">
        <v>16225</v>
      </c>
      <c r="S586">
        <v>1</v>
      </c>
      <c r="T586" t="s">
        <v>32</v>
      </c>
      <c r="U586">
        <v>13</v>
      </c>
      <c r="V586">
        <v>3</v>
      </c>
      <c r="W586">
        <v>2</v>
      </c>
      <c r="X586">
        <v>1</v>
      </c>
      <c r="Y586">
        <v>24</v>
      </c>
      <c r="Z586">
        <v>4</v>
      </c>
      <c r="AA586">
        <v>2</v>
      </c>
      <c r="AB586">
        <v>24</v>
      </c>
      <c r="AC586">
        <v>7</v>
      </c>
      <c r="AD586">
        <v>14</v>
      </c>
      <c r="AE586">
        <v>9</v>
      </c>
      <c r="AF586" s="5">
        <v>0.11</v>
      </c>
      <c r="AG586" s="5">
        <v>0.09</v>
      </c>
      <c r="AH586" s="6">
        <v>-0.03</v>
      </c>
      <c r="AI586">
        <v>3686</v>
      </c>
      <c r="AJ586">
        <v>2775</v>
      </c>
    </row>
    <row r="587" spans="1:36" x14ac:dyDescent="0.35">
      <c r="A587">
        <v>23</v>
      </c>
      <c r="B587" t="s">
        <v>25</v>
      </c>
      <c r="C587" t="s">
        <v>26</v>
      </c>
      <c r="D587">
        <v>1243</v>
      </c>
      <c r="E587" t="s">
        <v>34</v>
      </c>
      <c r="F587">
        <v>6</v>
      </c>
      <c r="G587">
        <v>3</v>
      </c>
      <c r="H587" t="s">
        <v>28</v>
      </c>
      <c r="I587">
        <v>3</v>
      </c>
      <c r="J587" t="s">
        <v>35</v>
      </c>
      <c r="K587">
        <v>63</v>
      </c>
      <c r="L587">
        <v>4</v>
      </c>
      <c r="M587">
        <v>1</v>
      </c>
      <c r="N587" t="s">
        <v>39</v>
      </c>
      <c r="O587">
        <v>1</v>
      </c>
      <c r="P587" t="s">
        <v>37</v>
      </c>
      <c r="Q587" s="4">
        <v>1601</v>
      </c>
      <c r="R587">
        <v>3445</v>
      </c>
      <c r="S587">
        <v>1</v>
      </c>
      <c r="T587" t="s">
        <v>25</v>
      </c>
      <c r="U587">
        <v>21</v>
      </c>
      <c r="V587">
        <v>4</v>
      </c>
      <c r="W587">
        <v>3</v>
      </c>
      <c r="X587">
        <v>2</v>
      </c>
      <c r="Y587">
        <v>1</v>
      </c>
      <c r="Z587">
        <v>2</v>
      </c>
      <c r="AA587">
        <v>3</v>
      </c>
      <c r="AB587">
        <v>0</v>
      </c>
      <c r="AC587">
        <v>0</v>
      </c>
      <c r="AD587">
        <v>0</v>
      </c>
      <c r="AE587">
        <v>0</v>
      </c>
      <c r="AF587" s="5">
        <v>0.14000000000000001</v>
      </c>
      <c r="AG587" s="5">
        <v>0.08</v>
      </c>
      <c r="AH587" s="6">
        <v>0</v>
      </c>
      <c r="AI587">
        <v>320.20000000000005</v>
      </c>
      <c r="AJ587">
        <v>3703</v>
      </c>
    </row>
    <row r="588" spans="1:36" x14ac:dyDescent="0.35">
      <c r="A588">
        <v>24</v>
      </c>
      <c r="B588" t="s">
        <v>32</v>
      </c>
      <c r="C588" t="s">
        <v>44</v>
      </c>
      <c r="D588">
        <v>1092</v>
      </c>
      <c r="E588" t="s">
        <v>34</v>
      </c>
      <c r="F588">
        <v>9</v>
      </c>
      <c r="G588">
        <v>3</v>
      </c>
      <c r="H588" t="s">
        <v>28</v>
      </c>
      <c r="I588">
        <v>3</v>
      </c>
      <c r="J588" t="s">
        <v>35</v>
      </c>
      <c r="K588">
        <v>60</v>
      </c>
      <c r="L588">
        <v>2</v>
      </c>
      <c r="M588">
        <v>1</v>
      </c>
      <c r="N588" t="s">
        <v>39</v>
      </c>
      <c r="O588">
        <v>2</v>
      </c>
      <c r="P588" t="s">
        <v>41</v>
      </c>
      <c r="Q588" s="4">
        <v>2694</v>
      </c>
      <c r="R588">
        <v>26551</v>
      </c>
      <c r="S588">
        <v>1</v>
      </c>
      <c r="T588" t="s">
        <v>32</v>
      </c>
      <c r="U588">
        <v>11</v>
      </c>
      <c r="V588">
        <v>3</v>
      </c>
      <c r="W588">
        <v>3</v>
      </c>
      <c r="X588">
        <v>3</v>
      </c>
      <c r="Y588">
        <v>1</v>
      </c>
      <c r="Z588">
        <v>4</v>
      </c>
      <c r="AA588">
        <v>3</v>
      </c>
      <c r="AB588">
        <v>1</v>
      </c>
      <c r="AC588">
        <v>0</v>
      </c>
      <c r="AD588">
        <v>0</v>
      </c>
      <c r="AE588">
        <v>0</v>
      </c>
      <c r="AF588" s="5">
        <v>0.1</v>
      </c>
      <c r="AG588" s="5">
        <v>0.09</v>
      </c>
      <c r="AH588" s="6">
        <v>5.0000000000000017E-2</v>
      </c>
      <c r="AI588">
        <v>538.80000000000007</v>
      </c>
      <c r="AJ588">
        <v>1322</v>
      </c>
    </row>
    <row r="589" spans="1:36" x14ac:dyDescent="0.35">
      <c r="A589">
        <v>52</v>
      </c>
      <c r="B589" t="s">
        <v>32</v>
      </c>
      <c r="C589" t="s">
        <v>26</v>
      </c>
      <c r="D589">
        <v>1325</v>
      </c>
      <c r="E589" t="s">
        <v>34</v>
      </c>
      <c r="F589">
        <v>11</v>
      </c>
      <c r="G589">
        <v>4</v>
      </c>
      <c r="H589" t="s">
        <v>28</v>
      </c>
      <c r="I589">
        <v>4</v>
      </c>
      <c r="J589" t="s">
        <v>29</v>
      </c>
      <c r="K589">
        <v>82</v>
      </c>
      <c r="L589">
        <v>3</v>
      </c>
      <c r="M589">
        <v>2</v>
      </c>
      <c r="N589" t="s">
        <v>39</v>
      </c>
      <c r="O589">
        <v>3</v>
      </c>
      <c r="P589" t="s">
        <v>37</v>
      </c>
      <c r="Q589" s="4">
        <v>3149</v>
      </c>
      <c r="R589">
        <v>21821</v>
      </c>
      <c r="S589">
        <v>8</v>
      </c>
      <c r="T589" t="s">
        <v>32</v>
      </c>
      <c r="U589">
        <v>20</v>
      </c>
      <c r="V589">
        <v>4</v>
      </c>
      <c r="W589">
        <v>2</v>
      </c>
      <c r="X589">
        <v>1</v>
      </c>
      <c r="Y589">
        <v>9</v>
      </c>
      <c r="Z589">
        <v>3</v>
      </c>
      <c r="AA589">
        <v>3</v>
      </c>
      <c r="AB589">
        <v>5</v>
      </c>
      <c r="AC589">
        <v>2</v>
      </c>
      <c r="AD589">
        <v>1</v>
      </c>
      <c r="AE589">
        <v>4</v>
      </c>
      <c r="AF589" s="5">
        <v>0.1</v>
      </c>
      <c r="AG589" s="5">
        <v>0.09</v>
      </c>
      <c r="AH589" s="6">
        <v>1.0000000000000009E-2</v>
      </c>
      <c r="AI589">
        <v>629.80000000000007</v>
      </c>
      <c r="AJ589">
        <v>3810</v>
      </c>
    </row>
    <row r="590" spans="1:36" x14ac:dyDescent="0.35">
      <c r="A590">
        <v>50</v>
      </c>
      <c r="B590" t="s">
        <v>32</v>
      </c>
      <c r="C590" t="s">
        <v>26</v>
      </c>
      <c r="D590">
        <v>691</v>
      </c>
      <c r="E590" t="s">
        <v>34</v>
      </c>
      <c r="F590">
        <v>2</v>
      </c>
      <c r="G590">
        <v>3</v>
      </c>
      <c r="H590" t="s">
        <v>40</v>
      </c>
      <c r="I590">
        <v>3</v>
      </c>
      <c r="J590" t="s">
        <v>35</v>
      </c>
      <c r="K590">
        <v>64</v>
      </c>
      <c r="L590">
        <v>3</v>
      </c>
      <c r="M590">
        <v>4</v>
      </c>
      <c r="N590" t="s">
        <v>63</v>
      </c>
      <c r="O590">
        <v>3</v>
      </c>
      <c r="P590" t="s">
        <v>37</v>
      </c>
      <c r="Q590" s="4">
        <v>17639</v>
      </c>
      <c r="R590">
        <v>6881</v>
      </c>
      <c r="S590">
        <v>5</v>
      </c>
      <c r="T590" t="s">
        <v>32</v>
      </c>
      <c r="U590">
        <v>16</v>
      </c>
      <c r="V590">
        <v>3</v>
      </c>
      <c r="W590">
        <v>4</v>
      </c>
      <c r="X590">
        <v>0</v>
      </c>
      <c r="Y590">
        <v>30</v>
      </c>
      <c r="Z590">
        <v>3</v>
      </c>
      <c r="AA590">
        <v>3</v>
      </c>
      <c r="AB590">
        <v>4</v>
      </c>
      <c r="AC590">
        <v>3</v>
      </c>
      <c r="AD590">
        <v>0</v>
      </c>
      <c r="AE590">
        <v>3</v>
      </c>
      <c r="AF590" s="5">
        <v>0.08</v>
      </c>
      <c r="AG590" s="5">
        <v>0.09</v>
      </c>
      <c r="AH590" s="6">
        <v>1.999999999999999E-2</v>
      </c>
      <c r="AI590">
        <v>3527.8</v>
      </c>
      <c r="AJ590">
        <v>2306</v>
      </c>
    </row>
    <row r="591" spans="1:36" x14ac:dyDescent="0.35">
      <c r="A591">
        <v>29</v>
      </c>
      <c r="B591" t="s">
        <v>25</v>
      </c>
      <c r="C591" t="s">
        <v>26</v>
      </c>
      <c r="D591">
        <v>805</v>
      </c>
      <c r="E591" t="s">
        <v>34</v>
      </c>
      <c r="F591">
        <v>1</v>
      </c>
      <c r="G591">
        <v>2</v>
      </c>
      <c r="H591" t="s">
        <v>28</v>
      </c>
      <c r="I591">
        <v>2</v>
      </c>
      <c r="J591" t="s">
        <v>29</v>
      </c>
      <c r="K591">
        <v>36</v>
      </c>
      <c r="L591">
        <v>2</v>
      </c>
      <c r="M591">
        <v>1</v>
      </c>
      <c r="N591" t="s">
        <v>39</v>
      </c>
      <c r="O591">
        <v>1</v>
      </c>
      <c r="P591" t="s">
        <v>37</v>
      </c>
      <c r="Q591" s="4">
        <v>2319</v>
      </c>
      <c r="R591">
        <v>6689</v>
      </c>
      <c r="S591">
        <v>1</v>
      </c>
      <c r="T591" t="s">
        <v>25</v>
      </c>
      <c r="U591">
        <v>11</v>
      </c>
      <c r="V591">
        <v>3</v>
      </c>
      <c r="W591">
        <v>4</v>
      </c>
      <c r="X591">
        <v>1</v>
      </c>
      <c r="Y591">
        <v>1</v>
      </c>
      <c r="Z591">
        <v>1</v>
      </c>
      <c r="AA591">
        <v>3</v>
      </c>
      <c r="AB591">
        <v>1</v>
      </c>
      <c r="AC591">
        <v>0</v>
      </c>
      <c r="AD591">
        <v>0</v>
      </c>
      <c r="AE591">
        <v>0</v>
      </c>
      <c r="AF591" s="5">
        <v>0.11</v>
      </c>
      <c r="AG591" s="5">
        <v>0.08</v>
      </c>
      <c r="AH591" s="6">
        <v>-2.0000000000000004E-2</v>
      </c>
      <c r="AI591">
        <v>463.8</v>
      </c>
      <c r="AJ591">
        <v>4090</v>
      </c>
    </row>
    <row r="592" spans="1:36" x14ac:dyDescent="0.35">
      <c r="A592">
        <v>33</v>
      </c>
      <c r="B592" t="s">
        <v>32</v>
      </c>
      <c r="C592" t="s">
        <v>26</v>
      </c>
      <c r="D592">
        <v>213</v>
      </c>
      <c r="E592" t="s">
        <v>34</v>
      </c>
      <c r="F592">
        <v>7</v>
      </c>
      <c r="G592">
        <v>3</v>
      </c>
      <c r="H592" t="s">
        <v>40</v>
      </c>
      <c r="I592">
        <v>3</v>
      </c>
      <c r="J592" t="s">
        <v>35</v>
      </c>
      <c r="K592">
        <v>49</v>
      </c>
      <c r="L592">
        <v>3</v>
      </c>
      <c r="M592">
        <v>3</v>
      </c>
      <c r="N592" t="s">
        <v>63</v>
      </c>
      <c r="O592">
        <v>3</v>
      </c>
      <c r="P592" t="s">
        <v>37</v>
      </c>
      <c r="Q592" s="4">
        <v>11691</v>
      </c>
      <c r="R592">
        <v>25995</v>
      </c>
      <c r="S592">
        <v>0</v>
      </c>
      <c r="T592" t="s">
        <v>32</v>
      </c>
      <c r="U592">
        <v>11</v>
      </c>
      <c r="V592">
        <v>3</v>
      </c>
      <c r="W592">
        <v>4</v>
      </c>
      <c r="X592">
        <v>0</v>
      </c>
      <c r="Y592">
        <v>14</v>
      </c>
      <c r="Z592">
        <v>3</v>
      </c>
      <c r="AA592">
        <v>4</v>
      </c>
      <c r="AB592">
        <v>13</v>
      </c>
      <c r="AC592">
        <v>9</v>
      </c>
      <c r="AD592">
        <v>3</v>
      </c>
      <c r="AE592">
        <v>7</v>
      </c>
      <c r="AF592" s="5">
        <v>0.12</v>
      </c>
      <c r="AG592" s="5">
        <v>7.0000000000000007E-2</v>
      </c>
      <c r="AH592" s="6">
        <v>3.9999999999999994E-2</v>
      </c>
      <c r="AI592">
        <v>2338.2000000000003</v>
      </c>
      <c r="AJ592">
        <v>1991</v>
      </c>
    </row>
    <row r="593" spans="1:36" x14ac:dyDescent="0.35">
      <c r="A593">
        <v>33</v>
      </c>
      <c r="B593" t="s">
        <v>25</v>
      </c>
      <c r="C593" t="s">
        <v>26</v>
      </c>
      <c r="D593">
        <v>118</v>
      </c>
      <c r="E593" t="s">
        <v>27</v>
      </c>
      <c r="F593">
        <v>16</v>
      </c>
      <c r="G593">
        <v>3</v>
      </c>
      <c r="H593" t="s">
        <v>48</v>
      </c>
      <c r="I593">
        <v>1</v>
      </c>
      <c r="J593" t="s">
        <v>29</v>
      </c>
      <c r="K593">
        <v>69</v>
      </c>
      <c r="L593">
        <v>3</v>
      </c>
      <c r="M593">
        <v>2</v>
      </c>
      <c r="N593" t="s">
        <v>27</v>
      </c>
      <c r="O593">
        <v>1</v>
      </c>
      <c r="P593" t="s">
        <v>31</v>
      </c>
      <c r="Q593" s="4">
        <v>5324</v>
      </c>
      <c r="R593">
        <v>26507</v>
      </c>
      <c r="S593">
        <v>5</v>
      </c>
      <c r="T593" t="s">
        <v>32</v>
      </c>
      <c r="U593">
        <v>15</v>
      </c>
      <c r="V593">
        <v>3</v>
      </c>
      <c r="W593">
        <v>3</v>
      </c>
      <c r="X593">
        <v>0</v>
      </c>
      <c r="Y593">
        <v>6</v>
      </c>
      <c r="Z593">
        <v>3</v>
      </c>
      <c r="AA593">
        <v>3</v>
      </c>
      <c r="AB593">
        <v>3</v>
      </c>
      <c r="AC593">
        <v>2</v>
      </c>
      <c r="AD593">
        <v>0</v>
      </c>
      <c r="AE593">
        <v>2</v>
      </c>
      <c r="AF593" s="5">
        <v>0.12</v>
      </c>
      <c r="AG593" s="5">
        <v>0.11</v>
      </c>
      <c r="AH593" s="6">
        <v>0.03</v>
      </c>
      <c r="AI593">
        <v>1064.8</v>
      </c>
      <c r="AJ593">
        <v>1763</v>
      </c>
    </row>
    <row r="594" spans="1:36" x14ac:dyDescent="0.35">
      <c r="A594">
        <v>47</v>
      </c>
      <c r="B594" t="s">
        <v>32</v>
      </c>
      <c r="C594" t="s">
        <v>26</v>
      </c>
      <c r="D594">
        <v>202</v>
      </c>
      <c r="E594" t="s">
        <v>34</v>
      </c>
      <c r="F594">
        <v>2</v>
      </c>
      <c r="G594">
        <v>2</v>
      </c>
      <c r="H594" t="s">
        <v>38</v>
      </c>
      <c r="I594">
        <v>3</v>
      </c>
      <c r="J594" t="s">
        <v>29</v>
      </c>
      <c r="K594">
        <v>33</v>
      </c>
      <c r="L594">
        <v>3</v>
      </c>
      <c r="M594">
        <v>4</v>
      </c>
      <c r="N594" t="s">
        <v>62</v>
      </c>
      <c r="O594">
        <v>4</v>
      </c>
      <c r="P594" t="s">
        <v>37</v>
      </c>
      <c r="Q594" s="4">
        <v>16752</v>
      </c>
      <c r="R594">
        <v>12982</v>
      </c>
      <c r="S594">
        <v>1</v>
      </c>
      <c r="T594" t="s">
        <v>25</v>
      </c>
      <c r="U594">
        <v>11</v>
      </c>
      <c r="V594">
        <v>3</v>
      </c>
      <c r="W594">
        <v>3</v>
      </c>
      <c r="X594">
        <v>1</v>
      </c>
      <c r="Y594">
        <v>26</v>
      </c>
      <c r="Z594">
        <v>3</v>
      </c>
      <c r="AA594">
        <v>2</v>
      </c>
      <c r="AB594">
        <v>26</v>
      </c>
      <c r="AC594">
        <v>14</v>
      </c>
      <c r="AD594">
        <v>3</v>
      </c>
      <c r="AE594">
        <v>0</v>
      </c>
      <c r="AF594" s="5">
        <v>0.13</v>
      </c>
      <c r="AG594" s="5">
        <v>0.1</v>
      </c>
      <c r="AH594" s="6">
        <v>-9.999999999999995E-3</v>
      </c>
      <c r="AI594">
        <v>3350.4</v>
      </c>
      <c r="AJ594">
        <v>4560</v>
      </c>
    </row>
    <row r="595" spans="1:36" x14ac:dyDescent="0.35">
      <c r="A595">
        <v>36</v>
      </c>
      <c r="B595" t="s">
        <v>32</v>
      </c>
      <c r="C595" t="s">
        <v>26</v>
      </c>
      <c r="D595">
        <v>676</v>
      </c>
      <c r="E595" t="s">
        <v>34</v>
      </c>
      <c r="F595">
        <v>1</v>
      </c>
      <c r="G595">
        <v>3</v>
      </c>
      <c r="H595" t="s">
        <v>38</v>
      </c>
      <c r="I595">
        <v>3</v>
      </c>
      <c r="J595" t="s">
        <v>29</v>
      </c>
      <c r="K595">
        <v>35</v>
      </c>
      <c r="L595">
        <v>3</v>
      </c>
      <c r="M595">
        <v>2</v>
      </c>
      <c r="N595" t="s">
        <v>42</v>
      </c>
      <c r="O595">
        <v>2</v>
      </c>
      <c r="P595" t="s">
        <v>37</v>
      </c>
      <c r="Q595" s="4">
        <v>5228</v>
      </c>
      <c r="R595">
        <v>23361</v>
      </c>
      <c r="S595">
        <v>0</v>
      </c>
      <c r="T595" t="s">
        <v>32</v>
      </c>
      <c r="U595">
        <v>15</v>
      </c>
      <c r="V595">
        <v>3</v>
      </c>
      <c r="W595">
        <v>1</v>
      </c>
      <c r="X595">
        <v>1</v>
      </c>
      <c r="Y595">
        <v>10</v>
      </c>
      <c r="Z595">
        <v>2</v>
      </c>
      <c r="AA595">
        <v>3</v>
      </c>
      <c r="AB595">
        <v>9</v>
      </c>
      <c r="AC595">
        <v>7</v>
      </c>
      <c r="AD595">
        <v>0</v>
      </c>
      <c r="AE595">
        <v>5</v>
      </c>
      <c r="AF595" s="5">
        <v>0.08</v>
      </c>
      <c r="AG595" s="5">
        <v>0.1</v>
      </c>
      <c r="AH595" s="6">
        <v>0.06</v>
      </c>
      <c r="AI595">
        <v>1045.6000000000001</v>
      </c>
      <c r="AJ595">
        <v>1070</v>
      </c>
    </row>
    <row r="596" spans="1:36" x14ac:dyDescent="0.35">
      <c r="A596">
        <v>29</v>
      </c>
      <c r="B596" t="s">
        <v>32</v>
      </c>
      <c r="C596" t="s">
        <v>26</v>
      </c>
      <c r="D596">
        <v>1252</v>
      </c>
      <c r="E596" t="s">
        <v>34</v>
      </c>
      <c r="F596">
        <v>23</v>
      </c>
      <c r="G596">
        <v>2</v>
      </c>
      <c r="H596" t="s">
        <v>28</v>
      </c>
      <c r="I596">
        <v>3</v>
      </c>
      <c r="J596" t="s">
        <v>35</v>
      </c>
      <c r="K596">
        <v>81</v>
      </c>
      <c r="L596">
        <v>4</v>
      </c>
      <c r="M596">
        <v>1</v>
      </c>
      <c r="N596" t="s">
        <v>36</v>
      </c>
      <c r="O596">
        <v>3</v>
      </c>
      <c r="P596" t="s">
        <v>37</v>
      </c>
      <c r="Q596" s="4">
        <v>2700</v>
      </c>
      <c r="R596">
        <v>23779</v>
      </c>
      <c r="S596">
        <v>1</v>
      </c>
      <c r="T596" t="s">
        <v>32</v>
      </c>
      <c r="U596">
        <v>24</v>
      </c>
      <c r="V596">
        <v>4</v>
      </c>
      <c r="W596">
        <v>3</v>
      </c>
      <c r="X596">
        <v>1</v>
      </c>
      <c r="Y596">
        <v>10</v>
      </c>
      <c r="Z596">
        <v>3</v>
      </c>
      <c r="AA596">
        <v>3</v>
      </c>
      <c r="AB596">
        <v>10</v>
      </c>
      <c r="AC596">
        <v>7</v>
      </c>
      <c r="AD596">
        <v>0</v>
      </c>
      <c r="AE596">
        <v>7</v>
      </c>
      <c r="AF596" s="5">
        <v>0.15</v>
      </c>
      <c r="AG596" s="5">
        <v>0.08</v>
      </c>
      <c r="AH596" s="6">
        <v>9.999999999999995E-3</v>
      </c>
      <c r="AI596">
        <v>540</v>
      </c>
      <c r="AJ596">
        <v>3700</v>
      </c>
    </row>
    <row r="597" spans="1:36" x14ac:dyDescent="0.35">
      <c r="A597">
        <v>58</v>
      </c>
      <c r="B597" t="s">
        <v>25</v>
      </c>
      <c r="C597" t="s">
        <v>26</v>
      </c>
      <c r="D597">
        <v>286</v>
      </c>
      <c r="E597" t="s">
        <v>34</v>
      </c>
      <c r="F597">
        <v>2</v>
      </c>
      <c r="G597">
        <v>4</v>
      </c>
      <c r="H597" t="s">
        <v>28</v>
      </c>
      <c r="I597">
        <v>4</v>
      </c>
      <c r="J597" t="s">
        <v>35</v>
      </c>
      <c r="K597">
        <v>31</v>
      </c>
      <c r="L597">
        <v>3</v>
      </c>
      <c r="M597">
        <v>5</v>
      </c>
      <c r="N597" t="s">
        <v>63</v>
      </c>
      <c r="O597">
        <v>2</v>
      </c>
      <c r="P597" t="s">
        <v>31</v>
      </c>
      <c r="Q597" s="4">
        <v>19246</v>
      </c>
      <c r="R597">
        <v>25761</v>
      </c>
      <c r="S597">
        <v>7</v>
      </c>
      <c r="T597" t="s">
        <v>25</v>
      </c>
      <c r="U597">
        <v>12</v>
      </c>
      <c r="V597">
        <v>3</v>
      </c>
      <c r="W597">
        <v>4</v>
      </c>
      <c r="X597">
        <v>0</v>
      </c>
      <c r="Y597">
        <v>40</v>
      </c>
      <c r="Z597">
        <v>2</v>
      </c>
      <c r="AA597">
        <v>3</v>
      </c>
      <c r="AB597">
        <v>31</v>
      </c>
      <c r="AC597">
        <v>15</v>
      </c>
      <c r="AD597">
        <v>13</v>
      </c>
      <c r="AE597">
        <v>8</v>
      </c>
      <c r="AF597" s="5">
        <v>0.09</v>
      </c>
      <c r="AG597" s="5">
        <v>0.11</v>
      </c>
      <c r="AH597" s="6">
        <v>-1.0000000000000009E-2</v>
      </c>
      <c r="AI597">
        <v>3849.2000000000003</v>
      </c>
      <c r="AJ597">
        <v>890</v>
      </c>
    </row>
    <row r="598" spans="1:36" x14ac:dyDescent="0.35">
      <c r="A598">
        <v>35</v>
      </c>
      <c r="B598" t="s">
        <v>32</v>
      </c>
      <c r="C598" t="s">
        <v>26</v>
      </c>
      <c r="D598">
        <v>1258</v>
      </c>
      <c r="E598" t="s">
        <v>34</v>
      </c>
      <c r="F598">
        <v>1</v>
      </c>
      <c r="G598">
        <v>4</v>
      </c>
      <c r="H598" t="s">
        <v>28</v>
      </c>
      <c r="I598">
        <v>4</v>
      </c>
      <c r="J598" t="s">
        <v>29</v>
      </c>
      <c r="K598">
        <v>40</v>
      </c>
      <c r="L598">
        <v>4</v>
      </c>
      <c r="M598">
        <v>1</v>
      </c>
      <c r="N598" t="s">
        <v>36</v>
      </c>
      <c r="O598">
        <v>3</v>
      </c>
      <c r="P598" t="s">
        <v>31</v>
      </c>
      <c r="Q598" s="4">
        <v>2506</v>
      </c>
      <c r="R598">
        <v>13301</v>
      </c>
      <c r="S598">
        <v>3</v>
      </c>
      <c r="T598" t="s">
        <v>32</v>
      </c>
      <c r="U598">
        <v>13</v>
      </c>
      <c r="V598">
        <v>3</v>
      </c>
      <c r="W598">
        <v>3</v>
      </c>
      <c r="X598">
        <v>0</v>
      </c>
      <c r="Y598">
        <v>7</v>
      </c>
      <c r="Z598">
        <v>0</v>
      </c>
      <c r="AA598">
        <v>3</v>
      </c>
      <c r="AB598">
        <v>2</v>
      </c>
      <c r="AC598">
        <v>2</v>
      </c>
      <c r="AD598">
        <v>2</v>
      </c>
      <c r="AE598">
        <v>2</v>
      </c>
      <c r="AF598" s="5">
        <v>0.11</v>
      </c>
      <c r="AG598" s="5">
        <v>0.11</v>
      </c>
      <c r="AH598" s="6">
        <v>4.9999999999999989E-2</v>
      </c>
      <c r="AI598">
        <v>501.20000000000005</v>
      </c>
      <c r="AJ598">
        <v>1642</v>
      </c>
    </row>
    <row r="599" spans="1:36" x14ac:dyDescent="0.35">
      <c r="A599">
        <v>42</v>
      </c>
      <c r="B599" t="s">
        <v>32</v>
      </c>
      <c r="C599" t="s">
        <v>26</v>
      </c>
      <c r="D599">
        <v>932</v>
      </c>
      <c r="E599" t="s">
        <v>34</v>
      </c>
      <c r="F599">
        <v>1</v>
      </c>
      <c r="G599">
        <v>2</v>
      </c>
      <c r="H599" t="s">
        <v>28</v>
      </c>
      <c r="I599">
        <v>4</v>
      </c>
      <c r="J599" t="s">
        <v>29</v>
      </c>
      <c r="K599">
        <v>43</v>
      </c>
      <c r="L599">
        <v>2</v>
      </c>
      <c r="M599">
        <v>2</v>
      </c>
      <c r="N599" t="s">
        <v>42</v>
      </c>
      <c r="O599">
        <v>4</v>
      </c>
      <c r="P599" t="s">
        <v>37</v>
      </c>
      <c r="Q599" s="4">
        <v>6062</v>
      </c>
      <c r="R599">
        <v>4051</v>
      </c>
      <c r="S599">
        <v>9</v>
      </c>
      <c r="T599" t="s">
        <v>25</v>
      </c>
      <c r="U599">
        <v>13</v>
      </c>
      <c r="V599">
        <v>3</v>
      </c>
      <c r="W599">
        <v>4</v>
      </c>
      <c r="X599">
        <v>1</v>
      </c>
      <c r="Y599">
        <v>8</v>
      </c>
      <c r="Z599">
        <v>4</v>
      </c>
      <c r="AA599">
        <v>3</v>
      </c>
      <c r="AB599">
        <v>4</v>
      </c>
      <c r="AC599">
        <v>3</v>
      </c>
      <c r="AD599">
        <v>0</v>
      </c>
      <c r="AE599">
        <v>2</v>
      </c>
      <c r="AF599" s="5">
        <v>0.12</v>
      </c>
      <c r="AG599" s="5">
        <v>0.08</v>
      </c>
      <c r="AH599" s="6">
        <v>0</v>
      </c>
      <c r="AI599">
        <v>1212.4000000000001</v>
      </c>
      <c r="AJ599">
        <v>4181</v>
      </c>
    </row>
    <row r="600" spans="1:36" x14ac:dyDescent="0.35">
      <c r="A600">
        <v>28</v>
      </c>
      <c r="B600" t="s">
        <v>25</v>
      </c>
      <c r="C600" t="s">
        <v>26</v>
      </c>
      <c r="D600">
        <v>890</v>
      </c>
      <c r="E600" t="s">
        <v>34</v>
      </c>
      <c r="F600">
        <v>2</v>
      </c>
      <c r="G600">
        <v>4</v>
      </c>
      <c r="H600" t="s">
        <v>40</v>
      </c>
      <c r="I600">
        <v>3</v>
      </c>
      <c r="J600" t="s">
        <v>35</v>
      </c>
      <c r="K600">
        <v>46</v>
      </c>
      <c r="L600">
        <v>3</v>
      </c>
      <c r="M600">
        <v>1</v>
      </c>
      <c r="N600" t="s">
        <v>36</v>
      </c>
      <c r="O600">
        <v>3</v>
      </c>
      <c r="P600" t="s">
        <v>31</v>
      </c>
      <c r="Q600" s="4">
        <v>4382</v>
      </c>
      <c r="R600">
        <v>16374</v>
      </c>
      <c r="S600">
        <v>6</v>
      </c>
      <c r="T600" t="s">
        <v>32</v>
      </c>
      <c r="U600">
        <v>17</v>
      </c>
      <c r="V600">
        <v>3</v>
      </c>
      <c r="W600">
        <v>4</v>
      </c>
      <c r="X600">
        <v>0</v>
      </c>
      <c r="Y600">
        <v>5</v>
      </c>
      <c r="Z600">
        <v>3</v>
      </c>
      <c r="AA600">
        <v>2</v>
      </c>
      <c r="AB600">
        <v>2</v>
      </c>
      <c r="AC600">
        <v>2</v>
      </c>
      <c r="AD600">
        <v>2</v>
      </c>
      <c r="AE600">
        <v>1</v>
      </c>
      <c r="AF600" s="5">
        <v>0.1</v>
      </c>
      <c r="AG600" s="5">
        <v>0.11</v>
      </c>
      <c r="AH600" s="6">
        <v>3.9999999999999994E-2</v>
      </c>
      <c r="AI600">
        <v>876.40000000000009</v>
      </c>
      <c r="AJ600">
        <v>2572</v>
      </c>
    </row>
    <row r="601" spans="1:36" x14ac:dyDescent="0.35">
      <c r="A601">
        <v>36</v>
      </c>
      <c r="B601" t="s">
        <v>32</v>
      </c>
      <c r="C601" t="s">
        <v>26</v>
      </c>
      <c r="D601">
        <v>1041</v>
      </c>
      <c r="E601" t="s">
        <v>50</v>
      </c>
      <c r="F601">
        <v>13</v>
      </c>
      <c r="G601">
        <v>3</v>
      </c>
      <c r="H601" t="s">
        <v>50</v>
      </c>
      <c r="I601">
        <v>3</v>
      </c>
      <c r="J601" t="s">
        <v>35</v>
      </c>
      <c r="K601">
        <v>36</v>
      </c>
      <c r="L601">
        <v>3</v>
      </c>
      <c r="M601">
        <v>1</v>
      </c>
      <c r="N601" t="s">
        <v>50</v>
      </c>
      <c r="O601">
        <v>2</v>
      </c>
      <c r="P601" t="s">
        <v>37</v>
      </c>
      <c r="Q601" s="4">
        <v>2143</v>
      </c>
      <c r="R601">
        <v>25527</v>
      </c>
      <c r="S601">
        <v>4</v>
      </c>
      <c r="T601" t="s">
        <v>32</v>
      </c>
      <c r="U601">
        <v>13</v>
      </c>
      <c r="V601">
        <v>3</v>
      </c>
      <c r="W601">
        <v>2</v>
      </c>
      <c r="X601">
        <v>1</v>
      </c>
      <c r="Y601">
        <v>8</v>
      </c>
      <c r="Z601">
        <v>2</v>
      </c>
      <c r="AA601">
        <v>3</v>
      </c>
      <c r="AB601">
        <v>5</v>
      </c>
      <c r="AC601">
        <v>2</v>
      </c>
      <c r="AD601">
        <v>0</v>
      </c>
      <c r="AE601">
        <v>4</v>
      </c>
      <c r="AF601" s="5">
        <v>0.13</v>
      </c>
      <c r="AG601" s="5">
        <v>0.11</v>
      </c>
      <c r="AH601" s="6">
        <v>9.999999999999995E-3</v>
      </c>
      <c r="AI601">
        <v>428.6</v>
      </c>
      <c r="AJ601">
        <v>3300</v>
      </c>
    </row>
    <row r="602" spans="1:36" x14ac:dyDescent="0.35">
      <c r="A602">
        <v>32</v>
      </c>
      <c r="B602" t="s">
        <v>32</v>
      </c>
      <c r="C602" t="s">
        <v>26</v>
      </c>
      <c r="D602">
        <v>859</v>
      </c>
      <c r="E602" t="s">
        <v>34</v>
      </c>
      <c r="F602">
        <v>4</v>
      </c>
      <c r="G602">
        <v>3</v>
      </c>
      <c r="H602" t="s">
        <v>28</v>
      </c>
      <c r="I602">
        <v>3</v>
      </c>
      <c r="J602" t="s">
        <v>29</v>
      </c>
      <c r="K602">
        <v>98</v>
      </c>
      <c r="L602">
        <v>2</v>
      </c>
      <c r="M602">
        <v>2</v>
      </c>
      <c r="N602" t="s">
        <v>42</v>
      </c>
      <c r="O602">
        <v>3</v>
      </c>
      <c r="P602" t="s">
        <v>37</v>
      </c>
      <c r="Q602" s="4">
        <v>6162</v>
      </c>
      <c r="R602">
        <v>19124</v>
      </c>
      <c r="S602">
        <v>1</v>
      </c>
      <c r="T602" t="s">
        <v>32</v>
      </c>
      <c r="U602">
        <v>12</v>
      </c>
      <c r="V602">
        <v>3</v>
      </c>
      <c r="W602">
        <v>3</v>
      </c>
      <c r="X602">
        <v>1</v>
      </c>
      <c r="Y602">
        <v>14</v>
      </c>
      <c r="Z602">
        <v>3</v>
      </c>
      <c r="AA602">
        <v>3</v>
      </c>
      <c r="AB602">
        <v>14</v>
      </c>
      <c r="AC602">
        <v>13</v>
      </c>
      <c r="AD602">
        <v>6</v>
      </c>
      <c r="AE602">
        <v>8</v>
      </c>
      <c r="AF602" s="5">
        <v>0.14000000000000001</v>
      </c>
      <c r="AG602" s="5">
        <v>0.08</v>
      </c>
      <c r="AH602" s="6">
        <v>2.0000000000000004E-2</v>
      </c>
      <c r="AI602">
        <v>1232.4000000000001</v>
      </c>
      <c r="AJ602">
        <v>1588</v>
      </c>
    </row>
    <row r="603" spans="1:36" x14ac:dyDescent="0.35">
      <c r="A603">
        <v>40</v>
      </c>
      <c r="B603" t="s">
        <v>32</v>
      </c>
      <c r="C603" t="s">
        <v>33</v>
      </c>
      <c r="D603">
        <v>720</v>
      </c>
      <c r="E603" t="s">
        <v>34</v>
      </c>
      <c r="F603">
        <v>16</v>
      </c>
      <c r="G603">
        <v>4</v>
      </c>
      <c r="H603" t="s">
        <v>40</v>
      </c>
      <c r="I603">
        <v>1</v>
      </c>
      <c r="J603" t="s">
        <v>35</v>
      </c>
      <c r="K603">
        <v>51</v>
      </c>
      <c r="L603">
        <v>2</v>
      </c>
      <c r="M603">
        <v>2</v>
      </c>
      <c r="N603" t="s">
        <v>39</v>
      </c>
      <c r="O603">
        <v>3</v>
      </c>
      <c r="P603" t="s">
        <v>31</v>
      </c>
      <c r="Q603" s="4">
        <v>5094</v>
      </c>
      <c r="R603">
        <v>11983</v>
      </c>
      <c r="S603">
        <v>6</v>
      </c>
      <c r="T603" t="s">
        <v>32</v>
      </c>
      <c r="U603">
        <v>14</v>
      </c>
      <c r="V603">
        <v>3</v>
      </c>
      <c r="W603">
        <v>4</v>
      </c>
      <c r="X603">
        <v>0</v>
      </c>
      <c r="Y603">
        <v>10</v>
      </c>
      <c r="Z603">
        <v>6</v>
      </c>
      <c r="AA603">
        <v>3</v>
      </c>
      <c r="AB603">
        <v>1</v>
      </c>
      <c r="AC603">
        <v>0</v>
      </c>
      <c r="AD603">
        <v>0</v>
      </c>
      <c r="AE603">
        <v>0</v>
      </c>
      <c r="AF603" s="5">
        <v>0.15</v>
      </c>
      <c r="AG603" s="5">
        <v>0.09</v>
      </c>
      <c r="AH603" s="6">
        <v>4.9999999999999989E-2</v>
      </c>
      <c r="AI603">
        <v>1018.8000000000001</v>
      </c>
      <c r="AJ603">
        <v>2590</v>
      </c>
    </row>
    <row r="604" spans="1:36" x14ac:dyDescent="0.35">
      <c r="A604">
        <v>30</v>
      </c>
      <c r="B604" t="s">
        <v>32</v>
      </c>
      <c r="C604" t="s">
        <v>26</v>
      </c>
      <c r="D604">
        <v>946</v>
      </c>
      <c r="E604" t="s">
        <v>34</v>
      </c>
      <c r="F604">
        <v>2</v>
      </c>
      <c r="G604">
        <v>3</v>
      </c>
      <c r="H604" t="s">
        <v>40</v>
      </c>
      <c r="I604">
        <v>3</v>
      </c>
      <c r="J604" t="s">
        <v>29</v>
      </c>
      <c r="K604">
        <v>52</v>
      </c>
      <c r="L604">
        <v>2</v>
      </c>
      <c r="M604">
        <v>2</v>
      </c>
      <c r="N604" t="s">
        <v>42</v>
      </c>
      <c r="O604">
        <v>4</v>
      </c>
      <c r="P604" t="s">
        <v>31</v>
      </c>
      <c r="Q604" s="4">
        <v>6877</v>
      </c>
      <c r="R604">
        <v>20234</v>
      </c>
      <c r="S604">
        <v>5</v>
      </c>
      <c r="T604" t="s">
        <v>25</v>
      </c>
      <c r="U604">
        <v>24</v>
      </c>
      <c r="V604">
        <v>4</v>
      </c>
      <c r="W604">
        <v>2</v>
      </c>
      <c r="X604">
        <v>0</v>
      </c>
      <c r="Y604">
        <v>12</v>
      </c>
      <c r="Z604">
        <v>4</v>
      </c>
      <c r="AA604">
        <v>2</v>
      </c>
      <c r="AB604">
        <v>0</v>
      </c>
      <c r="AC604">
        <v>0</v>
      </c>
      <c r="AD604">
        <v>0</v>
      </c>
      <c r="AE604">
        <v>0</v>
      </c>
      <c r="AF604" s="5">
        <v>0.1</v>
      </c>
      <c r="AG604" s="5">
        <v>7.0000000000000007E-2</v>
      </c>
      <c r="AH604" s="6">
        <v>7.0000000000000007E-2</v>
      </c>
      <c r="AI604">
        <v>1375.4</v>
      </c>
      <c r="AJ604">
        <v>3024</v>
      </c>
    </row>
    <row r="605" spans="1:36" x14ac:dyDescent="0.35">
      <c r="A605">
        <v>45</v>
      </c>
      <c r="B605" t="s">
        <v>32</v>
      </c>
      <c r="C605" t="s">
        <v>26</v>
      </c>
      <c r="D605">
        <v>252</v>
      </c>
      <c r="E605" t="s">
        <v>34</v>
      </c>
      <c r="F605">
        <v>2</v>
      </c>
      <c r="G605">
        <v>3</v>
      </c>
      <c r="H605" t="s">
        <v>28</v>
      </c>
      <c r="I605">
        <v>2</v>
      </c>
      <c r="J605" t="s">
        <v>29</v>
      </c>
      <c r="K605">
        <v>95</v>
      </c>
      <c r="L605">
        <v>2</v>
      </c>
      <c r="M605">
        <v>1</v>
      </c>
      <c r="N605" t="s">
        <v>36</v>
      </c>
      <c r="O605">
        <v>3</v>
      </c>
      <c r="P605" t="s">
        <v>31</v>
      </c>
      <c r="Q605" s="4">
        <v>2274</v>
      </c>
      <c r="R605">
        <v>6153</v>
      </c>
      <c r="S605">
        <v>1</v>
      </c>
      <c r="T605" t="s">
        <v>32</v>
      </c>
      <c r="U605">
        <v>14</v>
      </c>
      <c r="V605">
        <v>3</v>
      </c>
      <c r="W605">
        <v>4</v>
      </c>
      <c r="X605">
        <v>0</v>
      </c>
      <c r="Y605">
        <v>1</v>
      </c>
      <c r="Z605">
        <v>3</v>
      </c>
      <c r="AA605">
        <v>3</v>
      </c>
      <c r="AB605">
        <v>1</v>
      </c>
      <c r="AC605">
        <v>0</v>
      </c>
      <c r="AD605">
        <v>0</v>
      </c>
      <c r="AE605">
        <v>0</v>
      </c>
      <c r="AF605" s="5">
        <v>0.09</v>
      </c>
      <c r="AG605" s="5">
        <v>0.1</v>
      </c>
      <c r="AH605" s="6">
        <v>2.0000000000000004E-2</v>
      </c>
      <c r="AI605">
        <v>454.8</v>
      </c>
      <c r="AJ605">
        <v>3691</v>
      </c>
    </row>
    <row r="606" spans="1:36" x14ac:dyDescent="0.35">
      <c r="A606">
        <v>42</v>
      </c>
      <c r="B606" t="s">
        <v>32</v>
      </c>
      <c r="C606" t="s">
        <v>26</v>
      </c>
      <c r="D606">
        <v>933</v>
      </c>
      <c r="E606" t="s">
        <v>34</v>
      </c>
      <c r="F606">
        <v>29</v>
      </c>
      <c r="G606">
        <v>3</v>
      </c>
      <c r="H606" t="s">
        <v>28</v>
      </c>
      <c r="I606">
        <v>2</v>
      </c>
      <c r="J606" t="s">
        <v>35</v>
      </c>
      <c r="K606">
        <v>98</v>
      </c>
      <c r="L606">
        <v>3</v>
      </c>
      <c r="M606">
        <v>2</v>
      </c>
      <c r="N606" t="s">
        <v>42</v>
      </c>
      <c r="O606">
        <v>2</v>
      </c>
      <c r="P606" t="s">
        <v>37</v>
      </c>
      <c r="Q606" s="4">
        <v>4434</v>
      </c>
      <c r="R606">
        <v>11806</v>
      </c>
      <c r="S606">
        <v>1</v>
      </c>
      <c r="T606" t="s">
        <v>32</v>
      </c>
      <c r="U606">
        <v>13</v>
      </c>
      <c r="V606">
        <v>3</v>
      </c>
      <c r="W606">
        <v>4</v>
      </c>
      <c r="X606">
        <v>1</v>
      </c>
      <c r="Y606">
        <v>10</v>
      </c>
      <c r="Z606">
        <v>3</v>
      </c>
      <c r="AA606">
        <v>2</v>
      </c>
      <c r="AB606">
        <v>9</v>
      </c>
      <c r="AC606">
        <v>8</v>
      </c>
      <c r="AD606">
        <v>7</v>
      </c>
      <c r="AE606">
        <v>8</v>
      </c>
      <c r="AF606" s="5">
        <v>0.12</v>
      </c>
      <c r="AG606" s="5">
        <v>0.08</v>
      </c>
      <c r="AH606" s="6">
        <v>6.9999999999999993E-2</v>
      </c>
      <c r="AI606">
        <v>886.80000000000007</v>
      </c>
      <c r="AJ606">
        <v>2929</v>
      </c>
    </row>
    <row r="607" spans="1:36" x14ac:dyDescent="0.35">
      <c r="A607">
        <v>38</v>
      </c>
      <c r="B607" t="s">
        <v>32</v>
      </c>
      <c r="C607" t="s">
        <v>33</v>
      </c>
      <c r="D607">
        <v>471</v>
      </c>
      <c r="E607" t="s">
        <v>34</v>
      </c>
      <c r="F607">
        <v>12</v>
      </c>
      <c r="G607">
        <v>3</v>
      </c>
      <c r="H607" t="s">
        <v>28</v>
      </c>
      <c r="I607">
        <v>1</v>
      </c>
      <c r="J607" t="s">
        <v>35</v>
      </c>
      <c r="K607">
        <v>45</v>
      </c>
      <c r="L607">
        <v>2</v>
      </c>
      <c r="M607">
        <v>2</v>
      </c>
      <c r="N607" t="s">
        <v>43</v>
      </c>
      <c r="O607">
        <v>1</v>
      </c>
      <c r="P607" t="s">
        <v>41</v>
      </c>
      <c r="Q607" s="4">
        <v>6288</v>
      </c>
      <c r="R607">
        <v>4284</v>
      </c>
      <c r="S607">
        <v>2</v>
      </c>
      <c r="T607" t="s">
        <v>32</v>
      </c>
      <c r="U607">
        <v>15</v>
      </c>
      <c r="V607">
        <v>3</v>
      </c>
      <c r="W607">
        <v>3</v>
      </c>
      <c r="X607">
        <v>1</v>
      </c>
      <c r="Y607">
        <v>13</v>
      </c>
      <c r="Z607">
        <v>3</v>
      </c>
      <c r="AA607">
        <v>2</v>
      </c>
      <c r="AB607">
        <v>4</v>
      </c>
      <c r="AC607">
        <v>3</v>
      </c>
      <c r="AD607">
        <v>1</v>
      </c>
      <c r="AE607">
        <v>2</v>
      </c>
      <c r="AF607" s="5">
        <v>0.14000000000000001</v>
      </c>
      <c r="AG607" s="5">
        <v>0.11</v>
      </c>
      <c r="AH607" s="6">
        <v>-9.999999999999995E-3</v>
      </c>
      <c r="AI607">
        <v>1257.6000000000001</v>
      </c>
      <c r="AJ607">
        <v>1524</v>
      </c>
    </row>
    <row r="608" spans="1:36" x14ac:dyDescent="0.35">
      <c r="A608">
        <v>34</v>
      </c>
      <c r="B608" t="s">
        <v>32</v>
      </c>
      <c r="C608" t="s">
        <v>33</v>
      </c>
      <c r="D608">
        <v>702</v>
      </c>
      <c r="E608" t="s">
        <v>34</v>
      </c>
      <c r="F608">
        <v>16</v>
      </c>
      <c r="G608">
        <v>4</v>
      </c>
      <c r="H608" t="s">
        <v>28</v>
      </c>
      <c r="I608">
        <v>3</v>
      </c>
      <c r="J608" t="s">
        <v>29</v>
      </c>
      <c r="K608">
        <v>100</v>
      </c>
      <c r="L608">
        <v>2</v>
      </c>
      <c r="M608">
        <v>1</v>
      </c>
      <c r="N608" t="s">
        <v>36</v>
      </c>
      <c r="O608">
        <v>4</v>
      </c>
      <c r="P608" t="s">
        <v>31</v>
      </c>
      <c r="Q608" s="4">
        <v>2553</v>
      </c>
      <c r="R608">
        <v>8306</v>
      </c>
      <c r="S608">
        <v>1</v>
      </c>
      <c r="T608" t="s">
        <v>32</v>
      </c>
      <c r="U608">
        <v>16</v>
      </c>
      <c r="V608">
        <v>3</v>
      </c>
      <c r="W608">
        <v>3</v>
      </c>
      <c r="X608">
        <v>0</v>
      </c>
      <c r="Y608">
        <v>6</v>
      </c>
      <c r="Z608">
        <v>3</v>
      </c>
      <c r="AA608">
        <v>3</v>
      </c>
      <c r="AB608">
        <v>5</v>
      </c>
      <c r="AC608">
        <v>2</v>
      </c>
      <c r="AD608">
        <v>1</v>
      </c>
      <c r="AE608">
        <v>3</v>
      </c>
      <c r="AF608" s="5">
        <v>0.15</v>
      </c>
      <c r="AG608" s="5">
        <v>7.0000000000000007E-2</v>
      </c>
      <c r="AH608" s="6">
        <v>0.03</v>
      </c>
      <c r="AI608">
        <v>510.6</v>
      </c>
      <c r="AJ608">
        <v>4309</v>
      </c>
    </row>
    <row r="609" spans="1:36" x14ac:dyDescent="0.35">
      <c r="A609">
        <v>49</v>
      </c>
      <c r="B609" t="s">
        <v>25</v>
      </c>
      <c r="C609" t="s">
        <v>26</v>
      </c>
      <c r="D609">
        <v>1184</v>
      </c>
      <c r="E609" t="s">
        <v>27</v>
      </c>
      <c r="F609">
        <v>11</v>
      </c>
      <c r="G609">
        <v>3</v>
      </c>
      <c r="H609" t="s">
        <v>48</v>
      </c>
      <c r="I609">
        <v>3</v>
      </c>
      <c r="J609" t="s">
        <v>29</v>
      </c>
      <c r="K609">
        <v>43</v>
      </c>
      <c r="L609">
        <v>3</v>
      </c>
      <c r="M609">
        <v>3</v>
      </c>
      <c r="N609" t="s">
        <v>27</v>
      </c>
      <c r="O609">
        <v>4</v>
      </c>
      <c r="P609" t="s">
        <v>37</v>
      </c>
      <c r="Q609" s="4">
        <v>7654</v>
      </c>
      <c r="R609">
        <v>5860</v>
      </c>
      <c r="S609">
        <v>1</v>
      </c>
      <c r="T609" t="s">
        <v>32</v>
      </c>
      <c r="U609">
        <v>18</v>
      </c>
      <c r="V609">
        <v>3</v>
      </c>
      <c r="W609">
        <v>1</v>
      </c>
      <c r="X609">
        <v>2</v>
      </c>
      <c r="Y609">
        <v>9</v>
      </c>
      <c r="Z609">
        <v>3</v>
      </c>
      <c r="AA609">
        <v>4</v>
      </c>
      <c r="AB609">
        <v>9</v>
      </c>
      <c r="AC609">
        <v>8</v>
      </c>
      <c r="AD609">
        <v>7</v>
      </c>
      <c r="AE609">
        <v>7</v>
      </c>
      <c r="AF609" s="5">
        <v>0.12</v>
      </c>
      <c r="AG609" s="5">
        <v>7.0000000000000007E-2</v>
      </c>
      <c r="AH609" s="6">
        <v>3.9999999999999994E-2</v>
      </c>
      <c r="AI609">
        <v>1530.8000000000002</v>
      </c>
      <c r="AJ609">
        <v>3757</v>
      </c>
    </row>
    <row r="610" spans="1:36" x14ac:dyDescent="0.35">
      <c r="A610">
        <v>55</v>
      </c>
      <c r="B610" t="s">
        <v>25</v>
      </c>
      <c r="C610" t="s">
        <v>26</v>
      </c>
      <c r="D610">
        <v>436</v>
      </c>
      <c r="E610" t="s">
        <v>27</v>
      </c>
      <c r="F610">
        <v>2</v>
      </c>
      <c r="G610">
        <v>1</v>
      </c>
      <c r="H610" t="s">
        <v>40</v>
      </c>
      <c r="I610">
        <v>3</v>
      </c>
      <c r="J610" t="s">
        <v>35</v>
      </c>
      <c r="K610">
        <v>37</v>
      </c>
      <c r="L610">
        <v>3</v>
      </c>
      <c r="M610">
        <v>2</v>
      </c>
      <c r="N610" t="s">
        <v>27</v>
      </c>
      <c r="O610">
        <v>4</v>
      </c>
      <c r="P610" t="s">
        <v>31</v>
      </c>
      <c r="Q610" s="4">
        <v>5160</v>
      </c>
      <c r="R610">
        <v>21519</v>
      </c>
      <c r="S610">
        <v>4</v>
      </c>
      <c r="T610" t="s">
        <v>32</v>
      </c>
      <c r="U610">
        <v>16</v>
      </c>
      <c r="V610">
        <v>3</v>
      </c>
      <c r="W610">
        <v>3</v>
      </c>
      <c r="X610">
        <v>0</v>
      </c>
      <c r="Y610">
        <v>12</v>
      </c>
      <c r="Z610">
        <v>3</v>
      </c>
      <c r="AA610">
        <v>2</v>
      </c>
      <c r="AB610">
        <v>9</v>
      </c>
      <c r="AC610">
        <v>7</v>
      </c>
      <c r="AD610">
        <v>7</v>
      </c>
      <c r="AE610">
        <v>3</v>
      </c>
      <c r="AF610" s="5">
        <v>0.1</v>
      </c>
      <c r="AG610" s="5">
        <v>0.08</v>
      </c>
      <c r="AH610" s="6">
        <v>3.9999999999999994E-2</v>
      </c>
      <c r="AI610">
        <v>1032</v>
      </c>
      <c r="AJ610">
        <v>1972</v>
      </c>
    </row>
    <row r="611" spans="1:36" x14ac:dyDescent="0.35">
      <c r="A611">
        <v>43</v>
      </c>
      <c r="B611" t="s">
        <v>32</v>
      </c>
      <c r="C611" t="s">
        <v>26</v>
      </c>
      <c r="D611">
        <v>589</v>
      </c>
      <c r="E611" t="s">
        <v>34</v>
      </c>
      <c r="F611">
        <v>14</v>
      </c>
      <c r="G611">
        <v>2</v>
      </c>
      <c r="H611" t="s">
        <v>28</v>
      </c>
      <c r="I611">
        <v>2</v>
      </c>
      <c r="J611" t="s">
        <v>35</v>
      </c>
      <c r="K611">
        <v>94</v>
      </c>
      <c r="L611">
        <v>3</v>
      </c>
      <c r="M611">
        <v>4</v>
      </c>
      <c r="N611" t="s">
        <v>63</v>
      </c>
      <c r="O611">
        <v>1</v>
      </c>
      <c r="P611" t="s">
        <v>37</v>
      </c>
      <c r="Q611" s="4">
        <v>17159</v>
      </c>
      <c r="R611">
        <v>5200</v>
      </c>
      <c r="S611">
        <v>6</v>
      </c>
      <c r="T611" t="s">
        <v>32</v>
      </c>
      <c r="U611">
        <v>24</v>
      </c>
      <c r="V611">
        <v>4</v>
      </c>
      <c r="W611">
        <v>3</v>
      </c>
      <c r="X611">
        <v>1</v>
      </c>
      <c r="Y611">
        <v>22</v>
      </c>
      <c r="Z611">
        <v>3</v>
      </c>
      <c r="AA611">
        <v>3</v>
      </c>
      <c r="AB611">
        <v>4</v>
      </c>
      <c r="AC611">
        <v>1</v>
      </c>
      <c r="AD611">
        <v>1</v>
      </c>
      <c r="AE611">
        <v>0</v>
      </c>
      <c r="AF611" s="5">
        <v>0.09</v>
      </c>
      <c r="AG611" s="5">
        <v>0.1</v>
      </c>
      <c r="AH611" s="6">
        <v>-0.03</v>
      </c>
      <c r="AI611">
        <v>3431.8</v>
      </c>
      <c r="AJ611">
        <v>1628</v>
      </c>
    </row>
    <row r="612" spans="1:36" x14ac:dyDescent="0.35">
      <c r="A612">
        <v>27</v>
      </c>
      <c r="B612" t="s">
        <v>32</v>
      </c>
      <c r="C612" t="s">
        <v>26</v>
      </c>
      <c r="D612">
        <v>269</v>
      </c>
      <c r="E612" t="s">
        <v>34</v>
      </c>
      <c r="F612">
        <v>5</v>
      </c>
      <c r="G612">
        <v>1</v>
      </c>
      <c r="H612" t="s">
        <v>49</v>
      </c>
      <c r="I612">
        <v>3</v>
      </c>
      <c r="J612" t="s">
        <v>35</v>
      </c>
      <c r="K612">
        <v>42</v>
      </c>
      <c r="L612">
        <v>2</v>
      </c>
      <c r="M612">
        <v>3</v>
      </c>
      <c r="N612" t="s">
        <v>63</v>
      </c>
      <c r="O612">
        <v>4</v>
      </c>
      <c r="P612" t="s">
        <v>41</v>
      </c>
      <c r="Q612" s="4">
        <v>12808</v>
      </c>
      <c r="R612">
        <v>8842</v>
      </c>
      <c r="S612">
        <v>1</v>
      </c>
      <c r="T612" t="s">
        <v>25</v>
      </c>
      <c r="U612">
        <v>16</v>
      </c>
      <c r="V612">
        <v>3</v>
      </c>
      <c r="W612">
        <v>2</v>
      </c>
      <c r="X612">
        <v>1</v>
      </c>
      <c r="Y612">
        <v>9</v>
      </c>
      <c r="Z612">
        <v>3</v>
      </c>
      <c r="AA612">
        <v>3</v>
      </c>
      <c r="AB612">
        <v>9</v>
      </c>
      <c r="AC612">
        <v>8</v>
      </c>
      <c r="AD612">
        <v>0</v>
      </c>
      <c r="AE612">
        <v>8</v>
      </c>
      <c r="AF612" s="5">
        <v>0.12</v>
      </c>
      <c r="AG612" s="5">
        <v>0.08</v>
      </c>
      <c r="AH612" s="6">
        <v>-1.0000000000000009E-2</v>
      </c>
      <c r="AI612">
        <v>2561.6000000000004</v>
      </c>
      <c r="AJ612">
        <v>3297</v>
      </c>
    </row>
    <row r="613" spans="1:36" x14ac:dyDescent="0.35">
      <c r="A613">
        <v>35</v>
      </c>
      <c r="B613" t="s">
        <v>32</v>
      </c>
      <c r="C613" t="s">
        <v>26</v>
      </c>
      <c r="D613">
        <v>950</v>
      </c>
      <c r="E613" t="s">
        <v>34</v>
      </c>
      <c r="F613">
        <v>7</v>
      </c>
      <c r="G613">
        <v>3</v>
      </c>
      <c r="H613" t="s">
        <v>38</v>
      </c>
      <c r="I613">
        <v>3</v>
      </c>
      <c r="J613" t="s">
        <v>35</v>
      </c>
      <c r="K613">
        <v>59</v>
      </c>
      <c r="L613">
        <v>3</v>
      </c>
      <c r="M613">
        <v>3</v>
      </c>
      <c r="N613" t="s">
        <v>42</v>
      </c>
      <c r="O613">
        <v>3</v>
      </c>
      <c r="P613" t="s">
        <v>31</v>
      </c>
      <c r="Q613" s="4">
        <v>10221</v>
      </c>
      <c r="R613">
        <v>18869</v>
      </c>
      <c r="S613">
        <v>3</v>
      </c>
      <c r="T613" t="s">
        <v>32</v>
      </c>
      <c r="U613">
        <v>21</v>
      </c>
      <c r="V613">
        <v>4</v>
      </c>
      <c r="W613">
        <v>2</v>
      </c>
      <c r="X613">
        <v>0</v>
      </c>
      <c r="Y613">
        <v>17</v>
      </c>
      <c r="Z613">
        <v>3</v>
      </c>
      <c r="AA613">
        <v>4</v>
      </c>
      <c r="AB613">
        <v>8</v>
      </c>
      <c r="AC613">
        <v>5</v>
      </c>
      <c r="AD613">
        <v>1</v>
      </c>
      <c r="AE613">
        <v>6</v>
      </c>
      <c r="AF613" s="5">
        <v>0.09</v>
      </c>
      <c r="AG613" s="5">
        <v>7.0000000000000007E-2</v>
      </c>
      <c r="AH613" s="6">
        <v>1.999999999999999E-2</v>
      </c>
      <c r="AI613">
        <v>2044.2</v>
      </c>
      <c r="AJ613">
        <v>3819</v>
      </c>
    </row>
    <row r="614" spans="1:36" x14ac:dyDescent="0.35">
      <c r="A614">
        <v>28</v>
      </c>
      <c r="B614" t="s">
        <v>32</v>
      </c>
      <c r="C614" t="s">
        <v>26</v>
      </c>
      <c r="D614">
        <v>760</v>
      </c>
      <c r="E614" t="s">
        <v>27</v>
      </c>
      <c r="F614">
        <v>2</v>
      </c>
      <c r="G614">
        <v>4</v>
      </c>
      <c r="H614" t="s">
        <v>48</v>
      </c>
      <c r="I614">
        <v>2</v>
      </c>
      <c r="J614" t="s">
        <v>29</v>
      </c>
      <c r="K614">
        <v>81</v>
      </c>
      <c r="L614">
        <v>3</v>
      </c>
      <c r="M614">
        <v>2</v>
      </c>
      <c r="N614" t="s">
        <v>27</v>
      </c>
      <c r="O614">
        <v>2</v>
      </c>
      <c r="P614" t="s">
        <v>37</v>
      </c>
      <c r="Q614" s="4">
        <v>4779</v>
      </c>
      <c r="R614">
        <v>3698</v>
      </c>
      <c r="S614">
        <v>1</v>
      </c>
      <c r="T614" t="s">
        <v>25</v>
      </c>
      <c r="U614">
        <v>20</v>
      </c>
      <c r="V614">
        <v>4</v>
      </c>
      <c r="W614">
        <v>1</v>
      </c>
      <c r="X614">
        <v>0</v>
      </c>
      <c r="Y614">
        <v>8</v>
      </c>
      <c r="Z614">
        <v>2</v>
      </c>
      <c r="AA614">
        <v>3</v>
      </c>
      <c r="AB614">
        <v>8</v>
      </c>
      <c r="AC614">
        <v>7</v>
      </c>
      <c r="AD614">
        <v>7</v>
      </c>
      <c r="AE614">
        <v>5</v>
      </c>
      <c r="AF614" s="5">
        <v>0.09</v>
      </c>
      <c r="AG614" s="5">
        <v>0.09</v>
      </c>
      <c r="AH614" s="6">
        <v>1.999999999999999E-2</v>
      </c>
      <c r="AI614">
        <v>955.80000000000007</v>
      </c>
      <c r="AJ614">
        <v>4105</v>
      </c>
    </row>
    <row r="615" spans="1:36" x14ac:dyDescent="0.35">
      <c r="A615">
        <v>34</v>
      </c>
      <c r="B615" t="s">
        <v>32</v>
      </c>
      <c r="C615" t="s">
        <v>26</v>
      </c>
      <c r="D615">
        <v>829</v>
      </c>
      <c r="E615" t="s">
        <v>50</v>
      </c>
      <c r="F615">
        <v>3</v>
      </c>
      <c r="G615">
        <v>2</v>
      </c>
      <c r="H615" t="s">
        <v>50</v>
      </c>
      <c r="I615">
        <v>3</v>
      </c>
      <c r="J615" t="s">
        <v>35</v>
      </c>
      <c r="K615">
        <v>88</v>
      </c>
      <c r="L615">
        <v>3</v>
      </c>
      <c r="M615">
        <v>1</v>
      </c>
      <c r="N615" t="s">
        <v>50</v>
      </c>
      <c r="O615">
        <v>4</v>
      </c>
      <c r="P615" t="s">
        <v>37</v>
      </c>
      <c r="Q615" s="4">
        <v>3737</v>
      </c>
      <c r="R615">
        <v>2243</v>
      </c>
      <c r="S615">
        <v>0</v>
      </c>
      <c r="T615" t="s">
        <v>32</v>
      </c>
      <c r="U615">
        <v>19</v>
      </c>
      <c r="V615">
        <v>3</v>
      </c>
      <c r="W615">
        <v>3</v>
      </c>
      <c r="X615">
        <v>1</v>
      </c>
      <c r="Y615">
        <v>4</v>
      </c>
      <c r="Z615">
        <v>1</v>
      </c>
      <c r="AA615">
        <v>1</v>
      </c>
      <c r="AB615">
        <v>3</v>
      </c>
      <c r="AC615">
        <v>2</v>
      </c>
      <c r="AD615">
        <v>0</v>
      </c>
      <c r="AE615">
        <v>2</v>
      </c>
      <c r="AF615" s="5">
        <v>0.09</v>
      </c>
      <c r="AG615" s="5">
        <v>0.11</v>
      </c>
      <c r="AH615" s="6">
        <v>9.999999999999995E-3</v>
      </c>
      <c r="AI615">
        <v>747.40000000000009</v>
      </c>
      <c r="AJ615">
        <v>3258</v>
      </c>
    </row>
    <row r="616" spans="1:36" x14ac:dyDescent="0.35">
      <c r="A616">
        <v>26</v>
      </c>
      <c r="B616" t="s">
        <v>25</v>
      </c>
      <c r="C616" t="s">
        <v>33</v>
      </c>
      <c r="D616">
        <v>887</v>
      </c>
      <c r="E616" t="s">
        <v>34</v>
      </c>
      <c r="F616">
        <v>5</v>
      </c>
      <c r="G616">
        <v>2</v>
      </c>
      <c r="H616" t="s">
        <v>40</v>
      </c>
      <c r="I616">
        <v>3</v>
      </c>
      <c r="J616" t="s">
        <v>29</v>
      </c>
      <c r="K616">
        <v>88</v>
      </c>
      <c r="L616">
        <v>2</v>
      </c>
      <c r="M616">
        <v>1</v>
      </c>
      <c r="N616" t="s">
        <v>36</v>
      </c>
      <c r="O616">
        <v>3</v>
      </c>
      <c r="P616" t="s">
        <v>37</v>
      </c>
      <c r="Q616" s="4">
        <v>2366</v>
      </c>
      <c r="R616">
        <v>20898</v>
      </c>
      <c r="S616">
        <v>1</v>
      </c>
      <c r="T616" t="s">
        <v>25</v>
      </c>
      <c r="U616">
        <v>14</v>
      </c>
      <c r="V616">
        <v>3</v>
      </c>
      <c r="W616">
        <v>1</v>
      </c>
      <c r="X616">
        <v>1</v>
      </c>
      <c r="Y616">
        <v>8</v>
      </c>
      <c r="Z616">
        <v>2</v>
      </c>
      <c r="AA616">
        <v>3</v>
      </c>
      <c r="AB616">
        <v>8</v>
      </c>
      <c r="AC616">
        <v>7</v>
      </c>
      <c r="AD616">
        <v>1</v>
      </c>
      <c r="AE616">
        <v>7</v>
      </c>
      <c r="AF616" s="5">
        <v>0.13</v>
      </c>
      <c r="AG616" s="5">
        <v>0.08</v>
      </c>
      <c r="AH616" s="6">
        <v>-1.0000000000000009E-2</v>
      </c>
      <c r="AI616">
        <v>473.20000000000005</v>
      </c>
      <c r="AJ616">
        <v>3456</v>
      </c>
    </row>
    <row r="617" spans="1:36" x14ac:dyDescent="0.35">
      <c r="A617">
        <v>27</v>
      </c>
      <c r="B617" t="s">
        <v>32</v>
      </c>
      <c r="C617" t="s">
        <v>44</v>
      </c>
      <c r="D617">
        <v>443</v>
      </c>
      <c r="E617" t="s">
        <v>34</v>
      </c>
      <c r="F617">
        <v>3</v>
      </c>
      <c r="G617">
        <v>3</v>
      </c>
      <c r="H617" t="s">
        <v>40</v>
      </c>
      <c r="I617">
        <v>4</v>
      </c>
      <c r="J617" t="s">
        <v>35</v>
      </c>
      <c r="K617">
        <v>50</v>
      </c>
      <c r="L617">
        <v>3</v>
      </c>
      <c r="M617">
        <v>1</v>
      </c>
      <c r="N617" t="s">
        <v>36</v>
      </c>
      <c r="O617">
        <v>4</v>
      </c>
      <c r="P617" t="s">
        <v>37</v>
      </c>
      <c r="Q617" s="4">
        <v>1706</v>
      </c>
      <c r="R617">
        <v>16571</v>
      </c>
      <c r="S617">
        <v>1</v>
      </c>
      <c r="T617" t="s">
        <v>32</v>
      </c>
      <c r="U617">
        <v>11</v>
      </c>
      <c r="V617">
        <v>3</v>
      </c>
      <c r="W617">
        <v>3</v>
      </c>
      <c r="X617">
        <v>3</v>
      </c>
      <c r="Y617">
        <v>0</v>
      </c>
      <c r="Z617">
        <v>6</v>
      </c>
      <c r="AA617">
        <v>2</v>
      </c>
      <c r="AB617">
        <v>0</v>
      </c>
      <c r="AC617">
        <v>0</v>
      </c>
      <c r="AD617">
        <v>0</v>
      </c>
      <c r="AE617">
        <v>0</v>
      </c>
      <c r="AF617" s="5">
        <v>0.15</v>
      </c>
      <c r="AG617" s="5">
        <v>0.11</v>
      </c>
      <c r="AH617" s="6">
        <v>5.0000000000000017E-2</v>
      </c>
      <c r="AI617">
        <v>341.20000000000005</v>
      </c>
      <c r="AJ617">
        <v>829</v>
      </c>
    </row>
    <row r="618" spans="1:36" x14ac:dyDescent="0.35">
      <c r="A618">
        <v>51</v>
      </c>
      <c r="B618" t="s">
        <v>32</v>
      </c>
      <c r="C618" t="s">
        <v>26</v>
      </c>
      <c r="D618">
        <v>1318</v>
      </c>
      <c r="E618" t="s">
        <v>27</v>
      </c>
      <c r="F618">
        <v>26</v>
      </c>
      <c r="G618">
        <v>4</v>
      </c>
      <c r="H618" t="s">
        <v>48</v>
      </c>
      <c r="I618">
        <v>1</v>
      </c>
      <c r="J618" t="s">
        <v>29</v>
      </c>
      <c r="K618">
        <v>66</v>
      </c>
      <c r="L618">
        <v>3</v>
      </c>
      <c r="M618">
        <v>4</v>
      </c>
      <c r="N618" t="s">
        <v>62</v>
      </c>
      <c r="O618">
        <v>3</v>
      </c>
      <c r="P618" t="s">
        <v>37</v>
      </c>
      <c r="Q618" s="4">
        <v>16307</v>
      </c>
      <c r="R618">
        <v>5594</v>
      </c>
      <c r="S618">
        <v>2</v>
      </c>
      <c r="T618" t="s">
        <v>32</v>
      </c>
      <c r="U618">
        <v>14</v>
      </c>
      <c r="V618">
        <v>3</v>
      </c>
      <c r="W618">
        <v>3</v>
      </c>
      <c r="X618">
        <v>1</v>
      </c>
      <c r="Y618">
        <v>29</v>
      </c>
      <c r="Z618">
        <v>2</v>
      </c>
      <c r="AA618">
        <v>2</v>
      </c>
      <c r="AB618">
        <v>20</v>
      </c>
      <c r="AC618">
        <v>6</v>
      </c>
      <c r="AD618">
        <v>4</v>
      </c>
      <c r="AE618">
        <v>17</v>
      </c>
      <c r="AF618" s="5">
        <v>0.09</v>
      </c>
      <c r="AG618" s="5">
        <v>0.1</v>
      </c>
      <c r="AH618" s="6">
        <v>6.9999999999999993E-2</v>
      </c>
      <c r="AI618">
        <v>3261.4</v>
      </c>
      <c r="AJ618">
        <v>4436</v>
      </c>
    </row>
    <row r="619" spans="1:36" x14ac:dyDescent="0.35">
      <c r="A619">
        <v>44</v>
      </c>
      <c r="B619" t="s">
        <v>32</v>
      </c>
      <c r="C619" t="s">
        <v>26</v>
      </c>
      <c r="D619">
        <v>625</v>
      </c>
      <c r="E619" t="s">
        <v>34</v>
      </c>
      <c r="F619">
        <v>4</v>
      </c>
      <c r="G619">
        <v>3</v>
      </c>
      <c r="H619" t="s">
        <v>40</v>
      </c>
      <c r="I619">
        <v>4</v>
      </c>
      <c r="J619" t="s">
        <v>35</v>
      </c>
      <c r="K619">
        <v>50</v>
      </c>
      <c r="L619">
        <v>3</v>
      </c>
      <c r="M619">
        <v>2</v>
      </c>
      <c r="N619" t="s">
        <v>43</v>
      </c>
      <c r="O619">
        <v>2</v>
      </c>
      <c r="P619" t="s">
        <v>31</v>
      </c>
      <c r="Q619" s="4">
        <v>5933</v>
      </c>
      <c r="R619">
        <v>5197</v>
      </c>
      <c r="S619">
        <v>9</v>
      </c>
      <c r="T619" t="s">
        <v>32</v>
      </c>
      <c r="U619">
        <v>12</v>
      </c>
      <c r="V619">
        <v>3</v>
      </c>
      <c r="W619">
        <v>4</v>
      </c>
      <c r="X619">
        <v>0</v>
      </c>
      <c r="Y619">
        <v>10</v>
      </c>
      <c r="Z619">
        <v>2</v>
      </c>
      <c r="AA619">
        <v>2</v>
      </c>
      <c r="AB619">
        <v>5</v>
      </c>
      <c r="AC619">
        <v>2</v>
      </c>
      <c r="AD619">
        <v>2</v>
      </c>
      <c r="AE619">
        <v>3</v>
      </c>
      <c r="AF619" s="5">
        <v>0.11</v>
      </c>
      <c r="AG619" s="5">
        <v>0.08</v>
      </c>
      <c r="AH619" s="6">
        <v>1.0000000000000009E-2</v>
      </c>
      <c r="AI619">
        <v>1186.6000000000001</v>
      </c>
      <c r="AJ619">
        <v>1659</v>
      </c>
    </row>
    <row r="620" spans="1:36" x14ac:dyDescent="0.35">
      <c r="A620">
        <v>25</v>
      </c>
      <c r="B620" t="s">
        <v>32</v>
      </c>
      <c r="C620" t="s">
        <v>26</v>
      </c>
      <c r="D620">
        <v>180</v>
      </c>
      <c r="E620" t="s">
        <v>34</v>
      </c>
      <c r="F620">
        <v>2</v>
      </c>
      <c r="G620">
        <v>1</v>
      </c>
      <c r="H620" t="s">
        <v>40</v>
      </c>
      <c r="I620">
        <v>1</v>
      </c>
      <c r="J620" t="s">
        <v>35</v>
      </c>
      <c r="K620">
        <v>65</v>
      </c>
      <c r="L620">
        <v>4</v>
      </c>
      <c r="M620">
        <v>1</v>
      </c>
      <c r="N620" t="s">
        <v>36</v>
      </c>
      <c r="O620">
        <v>1</v>
      </c>
      <c r="P620" t="s">
        <v>31</v>
      </c>
      <c r="Q620" s="4">
        <v>3424</v>
      </c>
      <c r="R620">
        <v>21632</v>
      </c>
      <c r="S620">
        <v>7</v>
      </c>
      <c r="T620" t="s">
        <v>32</v>
      </c>
      <c r="U620">
        <v>13</v>
      </c>
      <c r="V620">
        <v>3</v>
      </c>
      <c r="W620">
        <v>3</v>
      </c>
      <c r="X620">
        <v>0</v>
      </c>
      <c r="Y620">
        <v>6</v>
      </c>
      <c r="Z620">
        <v>3</v>
      </c>
      <c r="AA620">
        <v>2</v>
      </c>
      <c r="AB620">
        <v>4</v>
      </c>
      <c r="AC620">
        <v>3</v>
      </c>
      <c r="AD620">
        <v>0</v>
      </c>
      <c r="AE620">
        <v>1</v>
      </c>
      <c r="AF620" s="5">
        <v>0.13</v>
      </c>
      <c r="AG620" s="5">
        <v>0.11</v>
      </c>
      <c r="AH620" s="6">
        <v>5.0000000000000017E-2</v>
      </c>
      <c r="AI620">
        <v>684.80000000000007</v>
      </c>
      <c r="AJ620">
        <v>3050</v>
      </c>
    </row>
    <row r="621" spans="1:36" x14ac:dyDescent="0.35">
      <c r="A621">
        <v>33</v>
      </c>
      <c r="B621" t="s">
        <v>32</v>
      </c>
      <c r="C621" t="s">
        <v>26</v>
      </c>
      <c r="D621">
        <v>586</v>
      </c>
      <c r="E621" t="s">
        <v>27</v>
      </c>
      <c r="F621">
        <v>1</v>
      </c>
      <c r="G621">
        <v>3</v>
      </c>
      <c r="H621" t="s">
        <v>40</v>
      </c>
      <c r="I621">
        <v>1</v>
      </c>
      <c r="J621" t="s">
        <v>35</v>
      </c>
      <c r="K621">
        <v>48</v>
      </c>
      <c r="L621">
        <v>4</v>
      </c>
      <c r="M621">
        <v>2</v>
      </c>
      <c r="N621" t="s">
        <v>27</v>
      </c>
      <c r="O621">
        <v>1</v>
      </c>
      <c r="P621" t="s">
        <v>41</v>
      </c>
      <c r="Q621" s="4">
        <v>4037</v>
      </c>
      <c r="R621">
        <v>21816</v>
      </c>
      <c r="S621">
        <v>1</v>
      </c>
      <c r="T621" t="s">
        <v>32</v>
      </c>
      <c r="U621">
        <v>22</v>
      </c>
      <c r="V621">
        <v>4</v>
      </c>
      <c r="W621">
        <v>1</v>
      </c>
      <c r="X621">
        <v>1</v>
      </c>
      <c r="Y621">
        <v>9</v>
      </c>
      <c r="Z621">
        <v>5</v>
      </c>
      <c r="AA621">
        <v>3</v>
      </c>
      <c r="AB621">
        <v>9</v>
      </c>
      <c r="AC621">
        <v>8</v>
      </c>
      <c r="AD621">
        <v>0</v>
      </c>
      <c r="AE621">
        <v>8</v>
      </c>
      <c r="AF621" s="5">
        <v>0.1</v>
      </c>
      <c r="AG621" s="5">
        <v>0.11</v>
      </c>
      <c r="AH621" s="6">
        <v>-9.999999999999995E-3</v>
      </c>
      <c r="AI621">
        <v>807.40000000000009</v>
      </c>
      <c r="AJ621">
        <v>4708</v>
      </c>
    </row>
    <row r="622" spans="1:36" x14ac:dyDescent="0.35">
      <c r="A622">
        <v>35</v>
      </c>
      <c r="B622" t="s">
        <v>32</v>
      </c>
      <c r="C622" t="s">
        <v>26</v>
      </c>
      <c r="D622">
        <v>1343</v>
      </c>
      <c r="E622" t="s">
        <v>34</v>
      </c>
      <c r="F622">
        <v>27</v>
      </c>
      <c r="G622">
        <v>1</v>
      </c>
      <c r="H622" t="s">
        <v>40</v>
      </c>
      <c r="I622">
        <v>3</v>
      </c>
      <c r="J622" t="s">
        <v>29</v>
      </c>
      <c r="K622">
        <v>53</v>
      </c>
      <c r="L622">
        <v>2</v>
      </c>
      <c r="M622">
        <v>1</v>
      </c>
      <c r="N622" t="s">
        <v>36</v>
      </c>
      <c r="O622">
        <v>1</v>
      </c>
      <c r="P622" t="s">
        <v>31</v>
      </c>
      <c r="Q622" s="4">
        <v>2559</v>
      </c>
      <c r="R622">
        <v>17852</v>
      </c>
      <c r="S622">
        <v>1</v>
      </c>
      <c r="T622" t="s">
        <v>32</v>
      </c>
      <c r="U622">
        <v>11</v>
      </c>
      <c r="V622">
        <v>3</v>
      </c>
      <c r="W622">
        <v>4</v>
      </c>
      <c r="X622">
        <v>0</v>
      </c>
      <c r="Y622">
        <v>6</v>
      </c>
      <c r="Z622">
        <v>3</v>
      </c>
      <c r="AA622">
        <v>2</v>
      </c>
      <c r="AB622">
        <v>6</v>
      </c>
      <c r="AC622">
        <v>5</v>
      </c>
      <c r="AD622">
        <v>1</v>
      </c>
      <c r="AE622">
        <v>1</v>
      </c>
      <c r="AF622" s="5">
        <v>0.09</v>
      </c>
      <c r="AG622" s="5">
        <v>7.0000000000000007E-2</v>
      </c>
      <c r="AH622" s="6">
        <v>4.9999999999999989E-2</v>
      </c>
      <c r="AI622">
        <v>511.8</v>
      </c>
      <c r="AJ622">
        <v>2712</v>
      </c>
    </row>
    <row r="623" spans="1:36" x14ac:dyDescent="0.35">
      <c r="A623">
        <v>36</v>
      </c>
      <c r="B623" t="s">
        <v>32</v>
      </c>
      <c r="C623" t="s">
        <v>26</v>
      </c>
      <c r="D623">
        <v>928</v>
      </c>
      <c r="E623" t="s">
        <v>27</v>
      </c>
      <c r="F623">
        <v>1</v>
      </c>
      <c r="G623">
        <v>2</v>
      </c>
      <c r="H623" t="s">
        <v>28</v>
      </c>
      <c r="I623">
        <v>2</v>
      </c>
      <c r="J623" t="s">
        <v>35</v>
      </c>
      <c r="K623">
        <v>56</v>
      </c>
      <c r="L623">
        <v>3</v>
      </c>
      <c r="M623">
        <v>2</v>
      </c>
      <c r="N623" t="s">
        <v>27</v>
      </c>
      <c r="O623">
        <v>4</v>
      </c>
      <c r="P623" t="s">
        <v>37</v>
      </c>
      <c r="Q623" s="4">
        <v>6201</v>
      </c>
      <c r="R623">
        <v>2823</v>
      </c>
      <c r="S623">
        <v>1</v>
      </c>
      <c r="T623" t="s">
        <v>25</v>
      </c>
      <c r="U623">
        <v>14</v>
      </c>
      <c r="V623">
        <v>3</v>
      </c>
      <c r="W623">
        <v>4</v>
      </c>
      <c r="X623">
        <v>1</v>
      </c>
      <c r="Y623">
        <v>18</v>
      </c>
      <c r="Z623">
        <v>1</v>
      </c>
      <c r="AA623">
        <v>2</v>
      </c>
      <c r="AB623">
        <v>18</v>
      </c>
      <c r="AC623">
        <v>14</v>
      </c>
      <c r="AD623">
        <v>4</v>
      </c>
      <c r="AE623">
        <v>11</v>
      </c>
      <c r="AF623" s="5">
        <v>0.15</v>
      </c>
      <c r="AG623" s="5">
        <v>7.0000000000000007E-2</v>
      </c>
      <c r="AH623" s="6">
        <v>0.03</v>
      </c>
      <c r="AI623">
        <v>1240.2</v>
      </c>
      <c r="AJ623">
        <v>4582</v>
      </c>
    </row>
    <row r="624" spans="1:36" x14ac:dyDescent="0.35">
      <c r="A624">
        <v>32</v>
      </c>
      <c r="B624" t="s">
        <v>32</v>
      </c>
      <c r="C624" t="s">
        <v>26</v>
      </c>
      <c r="D624">
        <v>117</v>
      </c>
      <c r="E624" t="s">
        <v>27</v>
      </c>
      <c r="F624">
        <v>13</v>
      </c>
      <c r="G624">
        <v>4</v>
      </c>
      <c r="H624" t="s">
        <v>28</v>
      </c>
      <c r="I624">
        <v>2</v>
      </c>
      <c r="J624" t="s">
        <v>35</v>
      </c>
      <c r="K624">
        <v>73</v>
      </c>
      <c r="L624">
        <v>3</v>
      </c>
      <c r="M624">
        <v>2</v>
      </c>
      <c r="N624" t="s">
        <v>27</v>
      </c>
      <c r="O624">
        <v>4</v>
      </c>
      <c r="P624" t="s">
        <v>41</v>
      </c>
      <c r="Q624" s="4">
        <v>4403</v>
      </c>
      <c r="R624">
        <v>9250</v>
      </c>
      <c r="S624">
        <v>2</v>
      </c>
      <c r="T624" t="s">
        <v>32</v>
      </c>
      <c r="U624">
        <v>11</v>
      </c>
      <c r="V624">
        <v>3</v>
      </c>
      <c r="W624">
        <v>3</v>
      </c>
      <c r="X624">
        <v>1</v>
      </c>
      <c r="Y624">
        <v>8</v>
      </c>
      <c r="Z624">
        <v>3</v>
      </c>
      <c r="AA624">
        <v>2</v>
      </c>
      <c r="AB624">
        <v>5</v>
      </c>
      <c r="AC624">
        <v>2</v>
      </c>
      <c r="AD624">
        <v>0</v>
      </c>
      <c r="AE624">
        <v>3</v>
      </c>
      <c r="AF624" s="5">
        <v>0.13</v>
      </c>
      <c r="AG624" s="5">
        <v>7.0000000000000007E-2</v>
      </c>
      <c r="AH624" s="6">
        <v>3.9999999999999994E-2</v>
      </c>
      <c r="AI624">
        <v>880.6</v>
      </c>
      <c r="AJ624">
        <v>3185</v>
      </c>
    </row>
    <row r="625" spans="1:36" x14ac:dyDescent="0.35">
      <c r="A625">
        <v>30</v>
      </c>
      <c r="B625" t="s">
        <v>32</v>
      </c>
      <c r="C625" t="s">
        <v>33</v>
      </c>
      <c r="D625">
        <v>1012</v>
      </c>
      <c r="E625" t="s">
        <v>34</v>
      </c>
      <c r="F625">
        <v>5</v>
      </c>
      <c r="G625">
        <v>4</v>
      </c>
      <c r="H625" t="s">
        <v>28</v>
      </c>
      <c r="I625">
        <v>2</v>
      </c>
      <c r="J625" t="s">
        <v>35</v>
      </c>
      <c r="K625">
        <v>75</v>
      </c>
      <c r="L625">
        <v>2</v>
      </c>
      <c r="M625">
        <v>1</v>
      </c>
      <c r="N625" t="s">
        <v>36</v>
      </c>
      <c r="O625">
        <v>4</v>
      </c>
      <c r="P625" t="s">
        <v>41</v>
      </c>
      <c r="Q625" s="4">
        <v>3761</v>
      </c>
      <c r="R625">
        <v>2373</v>
      </c>
      <c r="S625">
        <v>9</v>
      </c>
      <c r="T625" t="s">
        <v>32</v>
      </c>
      <c r="U625">
        <v>12</v>
      </c>
      <c r="V625">
        <v>3</v>
      </c>
      <c r="W625">
        <v>2</v>
      </c>
      <c r="X625">
        <v>1</v>
      </c>
      <c r="Y625">
        <v>10</v>
      </c>
      <c r="Z625">
        <v>3</v>
      </c>
      <c r="AA625">
        <v>2</v>
      </c>
      <c r="AB625">
        <v>5</v>
      </c>
      <c r="AC625">
        <v>4</v>
      </c>
      <c r="AD625">
        <v>0</v>
      </c>
      <c r="AE625">
        <v>3</v>
      </c>
      <c r="AF625" s="5">
        <v>0.15</v>
      </c>
      <c r="AG625" s="5">
        <v>0.1</v>
      </c>
      <c r="AH625" s="6">
        <v>4.0000000000000008E-2</v>
      </c>
      <c r="AI625">
        <v>752.2</v>
      </c>
      <c r="AJ625">
        <v>1754</v>
      </c>
    </row>
    <row r="626" spans="1:36" x14ac:dyDescent="0.35">
      <c r="A626">
        <v>53</v>
      </c>
      <c r="B626" t="s">
        <v>32</v>
      </c>
      <c r="C626" t="s">
        <v>26</v>
      </c>
      <c r="D626">
        <v>661</v>
      </c>
      <c r="E626" t="s">
        <v>27</v>
      </c>
      <c r="F626">
        <v>7</v>
      </c>
      <c r="G626">
        <v>2</v>
      </c>
      <c r="H626" t="s">
        <v>48</v>
      </c>
      <c r="I626">
        <v>1</v>
      </c>
      <c r="J626" t="s">
        <v>29</v>
      </c>
      <c r="K626">
        <v>78</v>
      </c>
      <c r="L626">
        <v>2</v>
      </c>
      <c r="M626">
        <v>3</v>
      </c>
      <c r="N626" t="s">
        <v>27</v>
      </c>
      <c r="O626">
        <v>4</v>
      </c>
      <c r="P626" t="s">
        <v>37</v>
      </c>
      <c r="Q626" s="4">
        <v>10934</v>
      </c>
      <c r="R626">
        <v>20715</v>
      </c>
      <c r="S626">
        <v>7</v>
      </c>
      <c r="T626" t="s">
        <v>25</v>
      </c>
      <c r="U626">
        <v>18</v>
      </c>
      <c r="V626">
        <v>3</v>
      </c>
      <c r="W626">
        <v>4</v>
      </c>
      <c r="X626">
        <v>1</v>
      </c>
      <c r="Y626">
        <v>35</v>
      </c>
      <c r="Z626">
        <v>3</v>
      </c>
      <c r="AA626">
        <v>3</v>
      </c>
      <c r="AB626">
        <v>5</v>
      </c>
      <c r="AC626">
        <v>2</v>
      </c>
      <c r="AD626">
        <v>0</v>
      </c>
      <c r="AE626">
        <v>4</v>
      </c>
      <c r="AF626" s="5">
        <v>0.13</v>
      </c>
      <c r="AG626" s="5">
        <v>0.11</v>
      </c>
      <c r="AH626" s="6">
        <v>-0.03</v>
      </c>
      <c r="AI626">
        <v>2186.8000000000002</v>
      </c>
      <c r="AJ626">
        <v>4042</v>
      </c>
    </row>
    <row r="627" spans="1:36" x14ac:dyDescent="0.35">
      <c r="A627">
        <v>45</v>
      </c>
      <c r="B627" t="s">
        <v>32</v>
      </c>
      <c r="C627" t="s">
        <v>26</v>
      </c>
      <c r="D627">
        <v>930</v>
      </c>
      <c r="E627" t="s">
        <v>27</v>
      </c>
      <c r="F627">
        <v>9</v>
      </c>
      <c r="G627">
        <v>3</v>
      </c>
      <c r="H627" t="s">
        <v>48</v>
      </c>
      <c r="I627">
        <v>4</v>
      </c>
      <c r="J627" t="s">
        <v>35</v>
      </c>
      <c r="K627">
        <v>74</v>
      </c>
      <c r="L627">
        <v>3</v>
      </c>
      <c r="M627">
        <v>3</v>
      </c>
      <c r="N627" t="s">
        <v>27</v>
      </c>
      <c r="O627">
        <v>1</v>
      </c>
      <c r="P627" t="s">
        <v>41</v>
      </c>
      <c r="Q627" s="4">
        <v>10761</v>
      </c>
      <c r="R627">
        <v>19239</v>
      </c>
      <c r="S627">
        <v>4</v>
      </c>
      <c r="T627" t="s">
        <v>25</v>
      </c>
      <c r="U627">
        <v>12</v>
      </c>
      <c r="V627">
        <v>3</v>
      </c>
      <c r="W627">
        <v>3</v>
      </c>
      <c r="X627">
        <v>1</v>
      </c>
      <c r="Y627">
        <v>18</v>
      </c>
      <c r="Z627">
        <v>2</v>
      </c>
      <c r="AA627">
        <v>3</v>
      </c>
      <c r="AB627">
        <v>5</v>
      </c>
      <c r="AC627">
        <v>4</v>
      </c>
      <c r="AD627">
        <v>0</v>
      </c>
      <c r="AE627">
        <v>2</v>
      </c>
      <c r="AF627" s="5">
        <v>0.14000000000000001</v>
      </c>
      <c r="AG627" s="5">
        <v>0.1</v>
      </c>
      <c r="AH627" s="6">
        <v>1.999999999999999E-2</v>
      </c>
      <c r="AI627">
        <v>2152.2000000000003</v>
      </c>
      <c r="AJ627">
        <v>1000</v>
      </c>
    </row>
    <row r="628" spans="1:36" x14ac:dyDescent="0.35">
      <c r="A628">
        <v>32</v>
      </c>
      <c r="B628" t="s">
        <v>32</v>
      </c>
      <c r="C628" t="s">
        <v>26</v>
      </c>
      <c r="D628">
        <v>638</v>
      </c>
      <c r="E628" t="s">
        <v>34</v>
      </c>
      <c r="F628">
        <v>8</v>
      </c>
      <c r="G628">
        <v>2</v>
      </c>
      <c r="H628" t="s">
        <v>40</v>
      </c>
      <c r="I628">
        <v>3</v>
      </c>
      <c r="J628" t="s">
        <v>29</v>
      </c>
      <c r="K628">
        <v>91</v>
      </c>
      <c r="L628">
        <v>4</v>
      </c>
      <c r="M628">
        <v>2</v>
      </c>
      <c r="N628" t="s">
        <v>36</v>
      </c>
      <c r="O628">
        <v>3</v>
      </c>
      <c r="P628" t="s">
        <v>37</v>
      </c>
      <c r="Q628" s="4">
        <v>5175</v>
      </c>
      <c r="R628">
        <v>22162</v>
      </c>
      <c r="S628">
        <v>5</v>
      </c>
      <c r="T628" t="s">
        <v>32</v>
      </c>
      <c r="U628">
        <v>12</v>
      </c>
      <c r="V628">
        <v>3</v>
      </c>
      <c r="W628">
        <v>3</v>
      </c>
      <c r="X628">
        <v>1</v>
      </c>
      <c r="Y628">
        <v>9</v>
      </c>
      <c r="Z628">
        <v>3</v>
      </c>
      <c r="AA628">
        <v>2</v>
      </c>
      <c r="AB628">
        <v>5</v>
      </c>
      <c r="AC628">
        <v>3</v>
      </c>
      <c r="AD628">
        <v>1</v>
      </c>
      <c r="AE628">
        <v>3</v>
      </c>
      <c r="AF628" s="5">
        <v>0.08</v>
      </c>
      <c r="AG628" s="5">
        <v>0.09</v>
      </c>
      <c r="AH628" s="6">
        <v>3.9999999999999994E-2</v>
      </c>
      <c r="AI628">
        <v>1035</v>
      </c>
      <c r="AJ628">
        <v>916</v>
      </c>
    </row>
    <row r="629" spans="1:36" x14ac:dyDescent="0.35">
      <c r="A629">
        <v>52</v>
      </c>
      <c r="B629" t="s">
        <v>32</v>
      </c>
      <c r="C629" t="s">
        <v>33</v>
      </c>
      <c r="D629">
        <v>890</v>
      </c>
      <c r="E629" t="s">
        <v>34</v>
      </c>
      <c r="F629">
        <v>25</v>
      </c>
      <c r="G629">
        <v>4</v>
      </c>
      <c r="H629" t="s">
        <v>40</v>
      </c>
      <c r="I629">
        <v>3</v>
      </c>
      <c r="J629" t="s">
        <v>29</v>
      </c>
      <c r="K629">
        <v>81</v>
      </c>
      <c r="L629">
        <v>2</v>
      </c>
      <c r="M629">
        <v>4</v>
      </c>
      <c r="N629" t="s">
        <v>42</v>
      </c>
      <c r="O629">
        <v>4</v>
      </c>
      <c r="P629" t="s">
        <v>37</v>
      </c>
      <c r="Q629" s="4">
        <v>13826</v>
      </c>
      <c r="R629">
        <v>19028</v>
      </c>
      <c r="S629">
        <v>3</v>
      </c>
      <c r="T629" t="s">
        <v>32</v>
      </c>
      <c r="U629">
        <v>22</v>
      </c>
      <c r="V629">
        <v>4</v>
      </c>
      <c r="W629">
        <v>3</v>
      </c>
      <c r="X629">
        <v>0</v>
      </c>
      <c r="Y629">
        <v>31</v>
      </c>
      <c r="Z629">
        <v>3</v>
      </c>
      <c r="AA629">
        <v>3</v>
      </c>
      <c r="AB629">
        <v>9</v>
      </c>
      <c r="AC629">
        <v>8</v>
      </c>
      <c r="AD629">
        <v>0</v>
      </c>
      <c r="AE629">
        <v>0</v>
      </c>
      <c r="AF629" s="5">
        <v>0.11</v>
      </c>
      <c r="AG629" s="5">
        <v>0.08</v>
      </c>
      <c r="AH629" s="6">
        <v>-2.0000000000000004E-2</v>
      </c>
      <c r="AI629">
        <v>2765.2000000000003</v>
      </c>
      <c r="AJ629">
        <v>1099</v>
      </c>
    </row>
    <row r="630" spans="1:36" x14ac:dyDescent="0.35">
      <c r="A630">
        <v>37</v>
      </c>
      <c r="B630" t="s">
        <v>32</v>
      </c>
      <c r="C630" t="s">
        <v>26</v>
      </c>
      <c r="D630">
        <v>342</v>
      </c>
      <c r="E630" t="s">
        <v>27</v>
      </c>
      <c r="F630">
        <v>16</v>
      </c>
      <c r="G630">
        <v>4</v>
      </c>
      <c r="H630" t="s">
        <v>48</v>
      </c>
      <c r="I630">
        <v>4</v>
      </c>
      <c r="J630" t="s">
        <v>35</v>
      </c>
      <c r="K630">
        <v>66</v>
      </c>
      <c r="L630">
        <v>2</v>
      </c>
      <c r="M630">
        <v>2</v>
      </c>
      <c r="N630" t="s">
        <v>27</v>
      </c>
      <c r="O630">
        <v>3</v>
      </c>
      <c r="P630" t="s">
        <v>41</v>
      </c>
      <c r="Q630" s="4">
        <v>6334</v>
      </c>
      <c r="R630">
        <v>24558</v>
      </c>
      <c r="S630">
        <v>4</v>
      </c>
      <c r="T630" t="s">
        <v>32</v>
      </c>
      <c r="U630">
        <v>19</v>
      </c>
      <c r="V630">
        <v>3</v>
      </c>
      <c r="W630">
        <v>4</v>
      </c>
      <c r="X630">
        <v>2</v>
      </c>
      <c r="Y630">
        <v>9</v>
      </c>
      <c r="Z630">
        <v>2</v>
      </c>
      <c r="AA630">
        <v>3</v>
      </c>
      <c r="AB630">
        <v>1</v>
      </c>
      <c r="AC630">
        <v>0</v>
      </c>
      <c r="AD630">
        <v>0</v>
      </c>
      <c r="AE630">
        <v>0</v>
      </c>
      <c r="AF630" s="5">
        <v>0.13</v>
      </c>
      <c r="AG630" s="5">
        <v>7.0000000000000007E-2</v>
      </c>
      <c r="AH630" s="6">
        <v>7.9999999999999988E-2</v>
      </c>
      <c r="AI630">
        <v>1266.8000000000002</v>
      </c>
      <c r="AJ630">
        <v>3945</v>
      </c>
    </row>
    <row r="631" spans="1:36" x14ac:dyDescent="0.35">
      <c r="A631">
        <v>28</v>
      </c>
      <c r="B631" t="s">
        <v>32</v>
      </c>
      <c r="C631" t="s">
        <v>26</v>
      </c>
      <c r="D631">
        <v>1169</v>
      </c>
      <c r="E631" t="s">
        <v>50</v>
      </c>
      <c r="F631">
        <v>8</v>
      </c>
      <c r="G631">
        <v>2</v>
      </c>
      <c r="H631" t="s">
        <v>40</v>
      </c>
      <c r="I631">
        <v>2</v>
      </c>
      <c r="J631" t="s">
        <v>35</v>
      </c>
      <c r="K631">
        <v>63</v>
      </c>
      <c r="L631">
        <v>2</v>
      </c>
      <c r="M631">
        <v>1</v>
      </c>
      <c r="N631" t="s">
        <v>50</v>
      </c>
      <c r="O631">
        <v>4</v>
      </c>
      <c r="P631" t="s">
        <v>41</v>
      </c>
      <c r="Q631" s="4">
        <v>4936</v>
      </c>
      <c r="R631">
        <v>23965</v>
      </c>
      <c r="S631">
        <v>1</v>
      </c>
      <c r="T631" t="s">
        <v>32</v>
      </c>
      <c r="U631">
        <v>13</v>
      </c>
      <c r="V631">
        <v>3</v>
      </c>
      <c r="W631">
        <v>4</v>
      </c>
      <c r="X631">
        <v>1</v>
      </c>
      <c r="Y631">
        <v>6</v>
      </c>
      <c r="Z631">
        <v>6</v>
      </c>
      <c r="AA631">
        <v>3</v>
      </c>
      <c r="AB631">
        <v>5</v>
      </c>
      <c r="AC631">
        <v>1</v>
      </c>
      <c r="AD631">
        <v>0</v>
      </c>
      <c r="AE631">
        <v>4</v>
      </c>
      <c r="AF631" s="5">
        <v>0.09</v>
      </c>
      <c r="AG631" s="5">
        <v>0.08</v>
      </c>
      <c r="AH631" s="6">
        <v>6.0000000000000012E-2</v>
      </c>
      <c r="AI631">
        <v>987.2</v>
      </c>
      <c r="AJ631">
        <v>4119</v>
      </c>
    </row>
    <row r="632" spans="1:36" x14ac:dyDescent="0.35">
      <c r="A632">
        <v>22</v>
      </c>
      <c r="B632" t="s">
        <v>32</v>
      </c>
      <c r="C632" t="s">
        <v>26</v>
      </c>
      <c r="D632">
        <v>1230</v>
      </c>
      <c r="E632" t="s">
        <v>34</v>
      </c>
      <c r="F632">
        <v>1</v>
      </c>
      <c r="G632">
        <v>2</v>
      </c>
      <c r="H632" t="s">
        <v>28</v>
      </c>
      <c r="I632">
        <v>4</v>
      </c>
      <c r="J632" t="s">
        <v>35</v>
      </c>
      <c r="K632">
        <v>33</v>
      </c>
      <c r="L632">
        <v>2</v>
      </c>
      <c r="M632">
        <v>2</v>
      </c>
      <c r="N632" t="s">
        <v>42</v>
      </c>
      <c r="O632">
        <v>4</v>
      </c>
      <c r="P632" t="s">
        <v>37</v>
      </c>
      <c r="Q632" s="4">
        <v>4775</v>
      </c>
      <c r="R632">
        <v>19146</v>
      </c>
      <c r="S632">
        <v>6</v>
      </c>
      <c r="T632" t="s">
        <v>32</v>
      </c>
      <c r="U632">
        <v>22</v>
      </c>
      <c r="V632">
        <v>4</v>
      </c>
      <c r="W632">
        <v>1</v>
      </c>
      <c r="X632">
        <v>2</v>
      </c>
      <c r="Y632">
        <v>4</v>
      </c>
      <c r="Z632">
        <v>2</v>
      </c>
      <c r="AA632">
        <v>1</v>
      </c>
      <c r="AB632">
        <v>2</v>
      </c>
      <c r="AC632">
        <v>2</v>
      </c>
      <c r="AD632">
        <v>2</v>
      </c>
      <c r="AE632">
        <v>2</v>
      </c>
      <c r="AF632" s="5">
        <v>0.12</v>
      </c>
      <c r="AG632" s="5">
        <v>0.09</v>
      </c>
      <c r="AH632" s="6">
        <v>0.06</v>
      </c>
      <c r="AI632">
        <v>955</v>
      </c>
      <c r="AJ632">
        <v>1083</v>
      </c>
    </row>
    <row r="633" spans="1:36" x14ac:dyDescent="0.35">
      <c r="A633">
        <v>44</v>
      </c>
      <c r="B633" t="s">
        <v>32</v>
      </c>
      <c r="C633" t="s">
        <v>26</v>
      </c>
      <c r="D633">
        <v>986</v>
      </c>
      <c r="E633" t="s">
        <v>34</v>
      </c>
      <c r="F633">
        <v>8</v>
      </c>
      <c r="G633">
        <v>4</v>
      </c>
      <c r="H633" t="s">
        <v>28</v>
      </c>
      <c r="I633">
        <v>1</v>
      </c>
      <c r="J633" t="s">
        <v>35</v>
      </c>
      <c r="K633">
        <v>62</v>
      </c>
      <c r="L633">
        <v>4</v>
      </c>
      <c r="M633">
        <v>1</v>
      </c>
      <c r="N633" t="s">
        <v>39</v>
      </c>
      <c r="O633">
        <v>4</v>
      </c>
      <c r="P633" t="s">
        <v>37</v>
      </c>
      <c r="Q633" s="4">
        <v>2818</v>
      </c>
      <c r="R633">
        <v>5044</v>
      </c>
      <c r="S633">
        <v>2</v>
      </c>
      <c r="T633" t="s">
        <v>25</v>
      </c>
      <c r="U633">
        <v>24</v>
      </c>
      <c r="V633">
        <v>4</v>
      </c>
      <c r="W633">
        <v>3</v>
      </c>
      <c r="X633">
        <v>1</v>
      </c>
      <c r="Y633">
        <v>10</v>
      </c>
      <c r="Z633">
        <v>2</v>
      </c>
      <c r="AA633">
        <v>2</v>
      </c>
      <c r="AB633">
        <v>3</v>
      </c>
      <c r="AC633">
        <v>2</v>
      </c>
      <c r="AD633">
        <v>0</v>
      </c>
      <c r="AE633">
        <v>2</v>
      </c>
      <c r="AF633" s="5">
        <v>0.1</v>
      </c>
      <c r="AG633" s="5">
        <v>7.0000000000000007E-2</v>
      </c>
      <c r="AH633" s="6">
        <v>-9.999999999999995E-3</v>
      </c>
      <c r="AI633">
        <v>563.6</v>
      </c>
      <c r="AJ633">
        <v>1630</v>
      </c>
    </row>
    <row r="634" spans="1:36" x14ac:dyDescent="0.35">
      <c r="A634">
        <v>42</v>
      </c>
      <c r="B634" t="s">
        <v>32</v>
      </c>
      <c r="C634" t="s">
        <v>33</v>
      </c>
      <c r="D634">
        <v>1271</v>
      </c>
      <c r="E634" t="s">
        <v>34</v>
      </c>
      <c r="F634">
        <v>2</v>
      </c>
      <c r="G634">
        <v>1</v>
      </c>
      <c r="H634" t="s">
        <v>40</v>
      </c>
      <c r="I634">
        <v>2</v>
      </c>
      <c r="J634" t="s">
        <v>35</v>
      </c>
      <c r="K634">
        <v>35</v>
      </c>
      <c r="L634">
        <v>3</v>
      </c>
      <c r="M634">
        <v>1</v>
      </c>
      <c r="N634" t="s">
        <v>36</v>
      </c>
      <c r="O634">
        <v>4</v>
      </c>
      <c r="P634" t="s">
        <v>31</v>
      </c>
      <c r="Q634" s="4">
        <v>2515</v>
      </c>
      <c r="R634">
        <v>9068</v>
      </c>
      <c r="S634">
        <v>5</v>
      </c>
      <c r="T634" t="s">
        <v>25</v>
      </c>
      <c r="U634">
        <v>14</v>
      </c>
      <c r="V634">
        <v>3</v>
      </c>
      <c r="W634">
        <v>4</v>
      </c>
      <c r="X634">
        <v>0</v>
      </c>
      <c r="Y634">
        <v>8</v>
      </c>
      <c r="Z634">
        <v>2</v>
      </c>
      <c r="AA634">
        <v>3</v>
      </c>
      <c r="AB634">
        <v>2</v>
      </c>
      <c r="AC634">
        <v>1</v>
      </c>
      <c r="AD634">
        <v>2</v>
      </c>
      <c r="AE634">
        <v>2</v>
      </c>
      <c r="AF634" s="5">
        <v>0.11</v>
      </c>
      <c r="AG634" s="5">
        <v>0.1</v>
      </c>
      <c r="AH634" s="6">
        <v>1.999999999999999E-2</v>
      </c>
      <c r="AI634">
        <v>503</v>
      </c>
      <c r="AJ634">
        <v>1005</v>
      </c>
    </row>
    <row r="635" spans="1:36" x14ac:dyDescent="0.35">
      <c r="A635">
        <v>36</v>
      </c>
      <c r="B635" t="s">
        <v>32</v>
      </c>
      <c r="C635" t="s">
        <v>26</v>
      </c>
      <c r="D635">
        <v>1278</v>
      </c>
      <c r="E635" t="s">
        <v>50</v>
      </c>
      <c r="F635">
        <v>8</v>
      </c>
      <c r="G635">
        <v>3</v>
      </c>
      <c r="H635" t="s">
        <v>28</v>
      </c>
      <c r="I635">
        <v>1</v>
      </c>
      <c r="J635" t="s">
        <v>35</v>
      </c>
      <c r="K635">
        <v>77</v>
      </c>
      <c r="L635">
        <v>2</v>
      </c>
      <c r="M635">
        <v>1</v>
      </c>
      <c r="N635" t="s">
        <v>50</v>
      </c>
      <c r="O635">
        <v>1</v>
      </c>
      <c r="P635" t="s">
        <v>37</v>
      </c>
      <c r="Q635" s="4">
        <v>2342</v>
      </c>
      <c r="R635">
        <v>8635</v>
      </c>
      <c r="S635">
        <v>0</v>
      </c>
      <c r="T635" t="s">
        <v>32</v>
      </c>
      <c r="U635">
        <v>21</v>
      </c>
      <c r="V635">
        <v>4</v>
      </c>
      <c r="W635">
        <v>3</v>
      </c>
      <c r="X635">
        <v>0</v>
      </c>
      <c r="Y635">
        <v>6</v>
      </c>
      <c r="Z635">
        <v>3</v>
      </c>
      <c r="AA635">
        <v>3</v>
      </c>
      <c r="AB635">
        <v>5</v>
      </c>
      <c r="AC635">
        <v>4</v>
      </c>
      <c r="AD635">
        <v>0</v>
      </c>
      <c r="AE635">
        <v>3</v>
      </c>
      <c r="AF635" s="5">
        <v>0.12</v>
      </c>
      <c r="AG635" s="5">
        <v>7.0000000000000007E-2</v>
      </c>
      <c r="AH635" s="6">
        <v>1.999999999999999E-2</v>
      </c>
      <c r="AI635">
        <v>468.40000000000003</v>
      </c>
      <c r="AJ635">
        <v>3379</v>
      </c>
    </row>
    <row r="636" spans="1:36" x14ac:dyDescent="0.35">
      <c r="A636">
        <v>25</v>
      </c>
      <c r="B636" t="s">
        <v>32</v>
      </c>
      <c r="C636" t="s">
        <v>26</v>
      </c>
      <c r="D636">
        <v>141</v>
      </c>
      <c r="E636" t="s">
        <v>27</v>
      </c>
      <c r="F636">
        <v>3</v>
      </c>
      <c r="G636">
        <v>1</v>
      </c>
      <c r="H636" t="s">
        <v>38</v>
      </c>
      <c r="I636">
        <v>3</v>
      </c>
      <c r="J636" t="s">
        <v>35</v>
      </c>
      <c r="K636">
        <v>98</v>
      </c>
      <c r="L636">
        <v>3</v>
      </c>
      <c r="M636">
        <v>2</v>
      </c>
      <c r="N636" t="s">
        <v>27</v>
      </c>
      <c r="O636">
        <v>1</v>
      </c>
      <c r="P636" t="s">
        <v>37</v>
      </c>
      <c r="Q636" s="4">
        <v>4194</v>
      </c>
      <c r="R636">
        <v>14363</v>
      </c>
      <c r="S636">
        <v>1</v>
      </c>
      <c r="T636" t="s">
        <v>25</v>
      </c>
      <c r="U636">
        <v>18</v>
      </c>
      <c r="V636">
        <v>3</v>
      </c>
      <c r="W636">
        <v>4</v>
      </c>
      <c r="X636">
        <v>0</v>
      </c>
      <c r="Y636">
        <v>5</v>
      </c>
      <c r="Z636">
        <v>3</v>
      </c>
      <c r="AA636">
        <v>3</v>
      </c>
      <c r="AB636">
        <v>5</v>
      </c>
      <c r="AC636">
        <v>3</v>
      </c>
      <c r="AD636">
        <v>0</v>
      </c>
      <c r="AE636">
        <v>3</v>
      </c>
      <c r="AF636" s="5">
        <v>0.13</v>
      </c>
      <c r="AG636" s="5">
        <v>0.11</v>
      </c>
      <c r="AH636" s="6">
        <v>4.0000000000000008E-2</v>
      </c>
      <c r="AI636">
        <v>838.80000000000007</v>
      </c>
      <c r="AJ636">
        <v>693</v>
      </c>
    </row>
    <row r="637" spans="1:36" x14ac:dyDescent="0.35">
      <c r="A637">
        <v>35</v>
      </c>
      <c r="B637" t="s">
        <v>32</v>
      </c>
      <c r="C637" t="s">
        <v>26</v>
      </c>
      <c r="D637">
        <v>607</v>
      </c>
      <c r="E637" t="s">
        <v>34</v>
      </c>
      <c r="F637">
        <v>9</v>
      </c>
      <c r="G637">
        <v>3</v>
      </c>
      <c r="H637" t="s">
        <v>28</v>
      </c>
      <c r="I637">
        <v>4</v>
      </c>
      <c r="J637" t="s">
        <v>29</v>
      </c>
      <c r="K637">
        <v>66</v>
      </c>
      <c r="L637">
        <v>2</v>
      </c>
      <c r="M637">
        <v>3</v>
      </c>
      <c r="N637" t="s">
        <v>42</v>
      </c>
      <c r="O637">
        <v>3</v>
      </c>
      <c r="P637" t="s">
        <v>37</v>
      </c>
      <c r="Q637" s="4">
        <v>10685</v>
      </c>
      <c r="R637">
        <v>23457</v>
      </c>
      <c r="S637">
        <v>1</v>
      </c>
      <c r="T637" t="s">
        <v>25</v>
      </c>
      <c r="U637">
        <v>20</v>
      </c>
      <c r="V637">
        <v>4</v>
      </c>
      <c r="W637">
        <v>2</v>
      </c>
      <c r="X637">
        <v>1</v>
      </c>
      <c r="Y637">
        <v>17</v>
      </c>
      <c r="Z637">
        <v>2</v>
      </c>
      <c r="AA637">
        <v>3</v>
      </c>
      <c r="AB637">
        <v>17</v>
      </c>
      <c r="AC637">
        <v>14</v>
      </c>
      <c r="AD637">
        <v>5</v>
      </c>
      <c r="AE637">
        <v>15</v>
      </c>
      <c r="AF637" s="5">
        <v>0.15</v>
      </c>
      <c r="AG637" s="5">
        <v>0.1</v>
      </c>
      <c r="AH637" s="6">
        <v>4.9999999999999989E-2</v>
      </c>
      <c r="AI637">
        <v>2137</v>
      </c>
      <c r="AJ637">
        <v>2545</v>
      </c>
    </row>
    <row r="638" spans="1:36" x14ac:dyDescent="0.35">
      <c r="A638">
        <v>35</v>
      </c>
      <c r="B638" t="s">
        <v>25</v>
      </c>
      <c r="C638" t="s">
        <v>33</v>
      </c>
      <c r="D638">
        <v>130</v>
      </c>
      <c r="E638" t="s">
        <v>34</v>
      </c>
      <c r="F638">
        <v>25</v>
      </c>
      <c r="G638">
        <v>4</v>
      </c>
      <c r="H638" t="s">
        <v>28</v>
      </c>
      <c r="I638">
        <v>4</v>
      </c>
      <c r="J638" t="s">
        <v>29</v>
      </c>
      <c r="K638">
        <v>96</v>
      </c>
      <c r="L638">
        <v>3</v>
      </c>
      <c r="M638">
        <v>1</v>
      </c>
      <c r="N638" t="s">
        <v>36</v>
      </c>
      <c r="O638">
        <v>2</v>
      </c>
      <c r="P638" t="s">
        <v>41</v>
      </c>
      <c r="Q638" s="4">
        <v>2022</v>
      </c>
      <c r="R638">
        <v>16612</v>
      </c>
      <c r="S638">
        <v>1</v>
      </c>
      <c r="T638" t="s">
        <v>25</v>
      </c>
      <c r="U638">
        <v>19</v>
      </c>
      <c r="V638">
        <v>3</v>
      </c>
      <c r="W638">
        <v>1</v>
      </c>
      <c r="X638">
        <v>1</v>
      </c>
      <c r="Y638">
        <v>10</v>
      </c>
      <c r="Z638">
        <v>3</v>
      </c>
      <c r="AA638">
        <v>2</v>
      </c>
      <c r="AB638">
        <v>10</v>
      </c>
      <c r="AC638">
        <v>2</v>
      </c>
      <c r="AD638">
        <v>7</v>
      </c>
      <c r="AE638">
        <v>8</v>
      </c>
      <c r="AF638" s="5">
        <v>0.15</v>
      </c>
      <c r="AG638" s="5">
        <v>0.1</v>
      </c>
      <c r="AH638" s="6">
        <v>0</v>
      </c>
      <c r="AI638">
        <v>404.40000000000003</v>
      </c>
      <c r="AJ638">
        <v>1140</v>
      </c>
    </row>
    <row r="639" spans="1:36" x14ac:dyDescent="0.35">
      <c r="A639">
        <v>32</v>
      </c>
      <c r="B639" t="s">
        <v>32</v>
      </c>
      <c r="C639" t="s">
        <v>44</v>
      </c>
      <c r="D639">
        <v>300</v>
      </c>
      <c r="E639" t="s">
        <v>34</v>
      </c>
      <c r="F639">
        <v>1</v>
      </c>
      <c r="G639">
        <v>3</v>
      </c>
      <c r="H639" t="s">
        <v>28</v>
      </c>
      <c r="I639">
        <v>4</v>
      </c>
      <c r="J639" t="s">
        <v>35</v>
      </c>
      <c r="K639">
        <v>61</v>
      </c>
      <c r="L639">
        <v>3</v>
      </c>
      <c r="M639">
        <v>1</v>
      </c>
      <c r="N639" t="s">
        <v>39</v>
      </c>
      <c r="O639">
        <v>4</v>
      </c>
      <c r="P639" t="s">
        <v>41</v>
      </c>
      <c r="Q639" s="4">
        <v>2314</v>
      </c>
      <c r="R639">
        <v>9148</v>
      </c>
      <c r="S639">
        <v>0</v>
      </c>
      <c r="T639" t="s">
        <v>32</v>
      </c>
      <c r="U639">
        <v>12</v>
      </c>
      <c r="V639">
        <v>3</v>
      </c>
      <c r="W639">
        <v>2</v>
      </c>
      <c r="X639">
        <v>1</v>
      </c>
      <c r="Y639">
        <v>4</v>
      </c>
      <c r="Z639">
        <v>2</v>
      </c>
      <c r="AA639">
        <v>3</v>
      </c>
      <c r="AB639">
        <v>3</v>
      </c>
      <c r="AC639">
        <v>0</v>
      </c>
      <c r="AD639">
        <v>0</v>
      </c>
      <c r="AE639">
        <v>2</v>
      </c>
      <c r="AF639" s="5">
        <v>0.11</v>
      </c>
      <c r="AG639" s="5">
        <v>7.0000000000000007E-2</v>
      </c>
      <c r="AH639" s="6">
        <v>-9.999999999999995E-3</v>
      </c>
      <c r="AI639">
        <v>462.8</v>
      </c>
      <c r="AJ639">
        <v>4463</v>
      </c>
    </row>
    <row r="640" spans="1:36" x14ac:dyDescent="0.35">
      <c r="A640">
        <v>25</v>
      </c>
      <c r="B640" t="s">
        <v>32</v>
      </c>
      <c r="C640" t="s">
        <v>26</v>
      </c>
      <c r="D640">
        <v>583</v>
      </c>
      <c r="E640" t="s">
        <v>27</v>
      </c>
      <c r="F640">
        <v>4</v>
      </c>
      <c r="G640">
        <v>1</v>
      </c>
      <c r="H640" t="s">
        <v>48</v>
      </c>
      <c r="I640">
        <v>3</v>
      </c>
      <c r="J640" t="s">
        <v>35</v>
      </c>
      <c r="K640">
        <v>87</v>
      </c>
      <c r="L640">
        <v>2</v>
      </c>
      <c r="M640">
        <v>2</v>
      </c>
      <c r="N640" t="s">
        <v>27</v>
      </c>
      <c r="O640">
        <v>1</v>
      </c>
      <c r="P640" t="s">
        <v>37</v>
      </c>
      <c r="Q640" s="4">
        <v>4256</v>
      </c>
      <c r="R640">
        <v>18154</v>
      </c>
      <c r="S640">
        <v>1</v>
      </c>
      <c r="T640" t="s">
        <v>32</v>
      </c>
      <c r="U640">
        <v>12</v>
      </c>
      <c r="V640">
        <v>3</v>
      </c>
      <c r="W640">
        <v>1</v>
      </c>
      <c r="X640">
        <v>0</v>
      </c>
      <c r="Y640">
        <v>5</v>
      </c>
      <c r="Z640">
        <v>1</v>
      </c>
      <c r="AA640">
        <v>4</v>
      </c>
      <c r="AB640">
        <v>5</v>
      </c>
      <c r="AC640">
        <v>2</v>
      </c>
      <c r="AD640">
        <v>0</v>
      </c>
      <c r="AE640">
        <v>3</v>
      </c>
      <c r="AF640" s="5">
        <v>0.08</v>
      </c>
      <c r="AG640" s="5">
        <v>7.0000000000000007E-2</v>
      </c>
      <c r="AH640" s="6">
        <v>0.03</v>
      </c>
      <c r="AI640">
        <v>851.2</v>
      </c>
      <c r="AJ640">
        <v>4167</v>
      </c>
    </row>
    <row r="641" spans="1:36" x14ac:dyDescent="0.35">
      <c r="A641">
        <v>49</v>
      </c>
      <c r="B641" t="s">
        <v>32</v>
      </c>
      <c r="C641" t="s">
        <v>26</v>
      </c>
      <c r="D641">
        <v>1418</v>
      </c>
      <c r="E641" t="s">
        <v>34</v>
      </c>
      <c r="F641">
        <v>1</v>
      </c>
      <c r="G641">
        <v>3</v>
      </c>
      <c r="H641" t="s">
        <v>49</v>
      </c>
      <c r="I641">
        <v>3</v>
      </c>
      <c r="J641" t="s">
        <v>29</v>
      </c>
      <c r="K641">
        <v>36</v>
      </c>
      <c r="L641">
        <v>3</v>
      </c>
      <c r="M641">
        <v>1</v>
      </c>
      <c r="N641" t="s">
        <v>36</v>
      </c>
      <c r="O641">
        <v>1</v>
      </c>
      <c r="P641" t="s">
        <v>37</v>
      </c>
      <c r="Q641" s="4">
        <v>3580</v>
      </c>
      <c r="R641">
        <v>10554</v>
      </c>
      <c r="S641">
        <v>2</v>
      </c>
      <c r="T641" t="s">
        <v>32</v>
      </c>
      <c r="U641">
        <v>16</v>
      </c>
      <c r="V641">
        <v>3</v>
      </c>
      <c r="W641">
        <v>2</v>
      </c>
      <c r="X641">
        <v>1</v>
      </c>
      <c r="Y641">
        <v>7</v>
      </c>
      <c r="Z641">
        <v>2</v>
      </c>
      <c r="AA641">
        <v>3</v>
      </c>
      <c r="AB641">
        <v>4</v>
      </c>
      <c r="AC641">
        <v>2</v>
      </c>
      <c r="AD641">
        <v>0</v>
      </c>
      <c r="AE641">
        <v>2</v>
      </c>
      <c r="AF641" s="5">
        <v>0.09</v>
      </c>
      <c r="AG641" s="5">
        <v>0.08</v>
      </c>
      <c r="AH641" s="6">
        <v>-2.0000000000000004E-2</v>
      </c>
      <c r="AI641">
        <v>716</v>
      </c>
      <c r="AJ641">
        <v>1051</v>
      </c>
    </row>
    <row r="642" spans="1:36" x14ac:dyDescent="0.35">
      <c r="A642">
        <v>24</v>
      </c>
      <c r="B642" t="s">
        <v>32</v>
      </c>
      <c r="C642" t="s">
        <v>44</v>
      </c>
      <c r="D642">
        <v>1269</v>
      </c>
      <c r="E642" t="s">
        <v>34</v>
      </c>
      <c r="F642">
        <v>4</v>
      </c>
      <c r="G642">
        <v>1</v>
      </c>
      <c r="H642" t="s">
        <v>28</v>
      </c>
      <c r="I642">
        <v>1</v>
      </c>
      <c r="J642" t="s">
        <v>35</v>
      </c>
      <c r="K642">
        <v>46</v>
      </c>
      <c r="L642">
        <v>2</v>
      </c>
      <c r="M642">
        <v>1</v>
      </c>
      <c r="N642" t="s">
        <v>39</v>
      </c>
      <c r="O642">
        <v>4</v>
      </c>
      <c r="P642" t="s">
        <v>37</v>
      </c>
      <c r="Q642" s="4">
        <v>3162</v>
      </c>
      <c r="R642">
        <v>10778</v>
      </c>
      <c r="S642">
        <v>0</v>
      </c>
      <c r="T642" t="s">
        <v>32</v>
      </c>
      <c r="U642">
        <v>17</v>
      </c>
      <c r="V642">
        <v>3</v>
      </c>
      <c r="W642">
        <v>4</v>
      </c>
      <c r="X642">
        <v>0</v>
      </c>
      <c r="Y642">
        <v>6</v>
      </c>
      <c r="Z642">
        <v>2</v>
      </c>
      <c r="AA642">
        <v>2</v>
      </c>
      <c r="AB642">
        <v>5</v>
      </c>
      <c r="AC642">
        <v>2</v>
      </c>
      <c r="AD642">
        <v>3</v>
      </c>
      <c r="AE642">
        <v>4</v>
      </c>
      <c r="AF642" s="5">
        <v>0.09</v>
      </c>
      <c r="AG642" s="5">
        <v>0.08</v>
      </c>
      <c r="AH642" s="6">
        <v>4.9999999999999989E-2</v>
      </c>
      <c r="AI642">
        <v>632.40000000000009</v>
      </c>
      <c r="AJ642">
        <v>3737</v>
      </c>
    </row>
    <row r="643" spans="1:36" x14ac:dyDescent="0.35">
      <c r="A643">
        <v>32</v>
      </c>
      <c r="B643" t="s">
        <v>32</v>
      </c>
      <c r="C643" t="s">
        <v>33</v>
      </c>
      <c r="D643">
        <v>379</v>
      </c>
      <c r="E643" t="s">
        <v>27</v>
      </c>
      <c r="F643">
        <v>5</v>
      </c>
      <c r="G643">
        <v>2</v>
      </c>
      <c r="H643" t="s">
        <v>28</v>
      </c>
      <c r="I643">
        <v>2</v>
      </c>
      <c r="J643" t="s">
        <v>35</v>
      </c>
      <c r="K643">
        <v>48</v>
      </c>
      <c r="L643">
        <v>3</v>
      </c>
      <c r="M643">
        <v>2</v>
      </c>
      <c r="N643" t="s">
        <v>27</v>
      </c>
      <c r="O643">
        <v>2</v>
      </c>
      <c r="P643" t="s">
        <v>37</v>
      </c>
      <c r="Q643" s="4">
        <v>6524</v>
      </c>
      <c r="R643">
        <v>8891</v>
      </c>
      <c r="S643">
        <v>1</v>
      </c>
      <c r="T643" t="s">
        <v>32</v>
      </c>
      <c r="U643">
        <v>14</v>
      </c>
      <c r="V643">
        <v>3</v>
      </c>
      <c r="W643">
        <v>4</v>
      </c>
      <c r="X643">
        <v>1</v>
      </c>
      <c r="Y643">
        <v>10</v>
      </c>
      <c r="Z643">
        <v>3</v>
      </c>
      <c r="AA643">
        <v>3</v>
      </c>
      <c r="AB643">
        <v>10</v>
      </c>
      <c r="AC643">
        <v>8</v>
      </c>
      <c r="AD643">
        <v>5</v>
      </c>
      <c r="AE643">
        <v>3</v>
      </c>
      <c r="AF643" s="5">
        <v>0.15</v>
      </c>
      <c r="AG643" s="5">
        <v>0.08</v>
      </c>
      <c r="AH643" s="6">
        <v>0.05</v>
      </c>
      <c r="AI643">
        <v>1304.8000000000002</v>
      </c>
      <c r="AJ643">
        <v>3333</v>
      </c>
    </row>
    <row r="644" spans="1:36" x14ac:dyDescent="0.35">
      <c r="A644">
        <v>38</v>
      </c>
      <c r="B644" t="s">
        <v>32</v>
      </c>
      <c r="C644" t="s">
        <v>26</v>
      </c>
      <c r="D644">
        <v>395</v>
      </c>
      <c r="E644" t="s">
        <v>27</v>
      </c>
      <c r="F644">
        <v>9</v>
      </c>
      <c r="G644">
        <v>3</v>
      </c>
      <c r="H644" t="s">
        <v>48</v>
      </c>
      <c r="I644">
        <v>2</v>
      </c>
      <c r="J644" t="s">
        <v>35</v>
      </c>
      <c r="K644">
        <v>98</v>
      </c>
      <c r="L644">
        <v>2</v>
      </c>
      <c r="M644">
        <v>1</v>
      </c>
      <c r="N644" t="s">
        <v>46</v>
      </c>
      <c r="O644">
        <v>2</v>
      </c>
      <c r="P644" t="s">
        <v>37</v>
      </c>
      <c r="Q644" s="4">
        <v>2899</v>
      </c>
      <c r="R644">
        <v>12102</v>
      </c>
      <c r="S644">
        <v>0</v>
      </c>
      <c r="T644" t="s">
        <v>32</v>
      </c>
      <c r="U644">
        <v>19</v>
      </c>
      <c r="V644">
        <v>3</v>
      </c>
      <c r="W644">
        <v>4</v>
      </c>
      <c r="X644">
        <v>1</v>
      </c>
      <c r="Y644">
        <v>3</v>
      </c>
      <c r="Z644">
        <v>3</v>
      </c>
      <c r="AA644">
        <v>3</v>
      </c>
      <c r="AB644">
        <v>2</v>
      </c>
      <c r="AC644">
        <v>2</v>
      </c>
      <c r="AD644">
        <v>1</v>
      </c>
      <c r="AE644">
        <v>2</v>
      </c>
      <c r="AF644" s="5">
        <v>0.15</v>
      </c>
      <c r="AG644" s="5">
        <v>7.0000000000000007E-2</v>
      </c>
      <c r="AH644" s="6">
        <v>4.9999999999999989E-2</v>
      </c>
      <c r="AI644">
        <v>579.80000000000007</v>
      </c>
      <c r="AJ644">
        <v>655</v>
      </c>
    </row>
    <row r="645" spans="1:36" x14ac:dyDescent="0.35">
      <c r="A645">
        <v>42</v>
      </c>
      <c r="B645" t="s">
        <v>32</v>
      </c>
      <c r="C645" t="s">
        <v>26</v>
      </c>
      <c r="D645">
        <v>1265</v>
      </c>
      <c r="E645" t="s">
        <v>34</v>
      </c>
      <c r="F645">
        <v>3</v>
      </c>
      <c r="G645">
        <v>3</v>
      </c>
      <c r="H645" t="s">
        <v>28</v>
      </c>
      <c r="I645">
        <v>3</v>
      </c>
      <c r="J645" t="s">
        <v>29</v>
      </c>
      <c r="K645">
        <v>95</v>
      </c>
      <c r="L645">
        <v>4</v>
      </c>
      <c r="M645">
        <v>2</v>
      </c>
      <c r="N645" t="s">
        <v>39</v>
      </c>
      <c r="O645">
        <v>4</v>
      </c>
      <c r="P645" t="s">
        <v>37</v>
      </c>
      <c r="Q645" s="4">
        <v>5231</v>
      </c>
      <c r="R645">
        <v>23726</v>
      </c>
      <c r="S645">
        <v>2</v>
      </c>
      <c r="T645" t="s">
        <v>25</v>
      </c>
      <c r="U645">
        <v>13</v>
      </c>
      <c r="V645">
        <v>3</v>
      </c>
      <c r="W645">
        <v>2</v>
      </c>
      <c r="X645">
        <v>1</v>
      </c>
      <c r="Y645">
        <v>17</v>
      </c>
      <c r="Z645">
        <v>1</v>
      </c>
      <c r="AA645">
        <v>2</v>
      </c>
      <c r="AB645">
        <v>5</v>
      </c>
      <c r="AC645">
        <v>3</v>
      </c>
      <c r="AD645">
        <v>1</v>
      </c>
      <c r="AE645">
        <v>3</v>
      </c>
      <c r="AF645" s="5">
        <v>0.1</v>
      </c>
      <c r="AG645" s="5">
        <v>7.0000000000000007E-2</v>
      </c>
      <c r="AH645" s="6">
        <v>0.03</v>
      </c>
      <c r="AI645">
        <v>1046.2</v>
      </c>
      <c r="AJ645">
        <v>4521</v>
      </c>
    </row>
    <row r="646" spans="1:36" x14ac:dyDescent="0.35">
      <c r="A646">
        <v>31</v>
      </c>
      <c r="B646" t="s">
        <v>32</v>
      </c>
      <c r="C646" t="s">
        <v>26</v>
      </c>
      <c r="D646">
        <v>1222</v>
      </c>
      <c r="E646" t="s">
        <v>34</v>
      </c>
      <c r="F646">
        <v>11</v>
      </c>
      <c r="G646">
        <v>4</v>
      </c>
      <c r="H646" t="s">
        <v>28</v>
      </c>
      <c r="I646">
        <v>4</v>
      </c>
      <c r="J646" t="s">
        <v>35</v>
      </c>
      <c r="K646">
        <v>48</v>
      </c>
      <c r="L646">
        <v>3</v>
      </c>
      <c r="M646">
        <v>1</v>
      </c>
      <c r="N646" t="s">
        <v>36</v>
      </c>
      <c r="O646">
        <v>4</v>
      </c>
      <c r="P646" t="s">
        <v>37</v>
      </c>
      <c r="Q646" s="4">
        <v>2356</v>
      </c>
      <c r="R646">
        <v>14871</v>
      </c>
      <c r="S646">
        <v>3</v>
      </c>
      <c r="T646" t="s">
        <v>25</v>
      </c>
      <c r="U646">
        <v>19</v>
      </c>
      <c r="V646">
        <v>3</v>
      </c>
      <c r="W646">
        <v>2</v>
      </c>
      <c r="X646">
        <v>1</v>
      </c>
      <c r="Y646">
        <v>8</v>
      </c>
      <c r="Z646">
        <v>2</v>
      </c>
      <c r="AA646">
        <v>3</v>
      </c>
      <c r="AB646">
        <v>6</v>
      </c>
      <c r="AC646">
        <v>4</v>
      </c>
      <c r="AD646">
        <v>0</v>
      </c>
      <c r="AE646">
        <v>2</v>
      </c>
      <c r="AF646" s="5">
        <v>0.14000000000000001</v>
      </c>
      <c r="AG646" s="5">
        <v>0.08</v>
      </c>
      <c r="AH646" s="6">
        <v>-9.999999999999995E-3</v>
      </c>
      <c r="AI646">
        <v>471.20000000000005</v>
      </c>
      <c r="AJ646">
        <v>2464</v>
      </c>
    </row>
    <row r="647" spans="1:36" x14ac:dyDescent="0.35">
      <c r="A647">
        <v>29</v>
      </c>
      <c r="B647" t="s">
        <v>25</v>
      </c>
      <c r="C647" t="s">
        <v>26</v>
      </c>
      <c r="D647">
        <v>341</v>
      </c>
      <c r="E647" t="s">
        <v>27</v>
      </c>
      <c r="F647">
        <v>1</v>
      </c>
      <c r="G647">
        <v>3</v>
      </c>
      <c r="H647" t="s">
        <v>40</v>
      </c>
      <c r="I647">
        <v>2</v>
      </c>
      <c r="J647" t="s">
        <v>29</v>
      </c>
      <c r="K647">
        <v>48</v>
      </c>
      <c r="L647">
        <v>2</v>
      </c>
      <c r="M647">
        <v>1</v>
      </c>
      <c r="N647" t="s">
        <v>46</v>
      </c>
      <c r="O647">
        <v>3</v>
      </c>
      <c r="P647" t="s">
        <v>41</v>
      </c>
      <c r="Q647" s="4">
        <v>2800</v>
      </c>
      <c r="R647">
        <v>23522</v>
      </c>
      <c r="S647">
        <v>6</v>
      </c>
      <c r="T647" t="s">
        <v>25</v>
      </c>
      <c r="U647">
        <v>19</v>
      </c>
      <c r="V647">
        <v>3</v>
      </c>
      <c r="W647">
        <v>3</v>
      </c>
      <c r="X647">
        <v>3</v>
      </c>
      <c r="Y647">
        <v>5</v>
      </c>
      <c r="Z647">
        <v>3</v>
      </c>
      <c r="AA647">
        <v>3</v>
      </c>
      <c r="AB647">
        <v>3</v>
      </c>
      <c r="AC647">
        <v>2</v>
      </c>
      <c r="AD647">
        <v>0</v>
      </c>
      <c r="AE647">
        <v>2</v>
      </c>
      <c r="AF647" s="5">
        <v>0.12</v>
      </c>
      <c r="AG647" s="5">
        <v>0.11</v>
      </c>
      <c r="AH647" s="6">
        <v>3.9999999999999994E-2</v>
      </c>
      <c r="AI647">
        <v>560</v>
      </c>
      <c r="AJ647">
        <v>3653</v>
      </c>
    </row>
    <row r="648" spans="1:36" x14ac:dyDescent="0.35">
      <c r="A648">
        <v>53</v>
      </c>
      <c r="B648" t="s">
        <v>32</v>
      </c>
      <c r="C648" t="s">
        <v>26</v>
      </c>
      <c r="D648">
        <v>868</v>
      </c>
      <c r="E648" t="s">
        <v>27</v>
      </c>
      <c r="F648">
        <v>8</v>
      </c>
      <c r="G648">
        <v>3</v>
      </c>
      <c r="H648" t="s">
        <v>48</v>
      </c>
      <c r="I648">
        <v>1</v>
      </c>
      <c r="J648" t="s">
        <v>35</v>
      </c>
      <c r="K648">
        <v>73</v>
      </c>
      <c r="L648">
        <v>3</v>
      </c>
      <c r="M648">
        <v>4</v>
      </c>
      <c r="N648" t="s">
        <v>27</v>
      </c>
      <c r="O648">
        <v>4</v>
      </c>
      <c r="P648" t="s">
        <v>37</v>
      </c>
      <c r="Q648" s="4">
        <v>11836</v>
      </c>
      <c r="R648">
        <v>22789</v>
      </c>
      <c r="S648">
        <v>5</v>
      </c>
      <c r="T648" t="s">
        <v>32</v>
      </c>
      <c r="U648">
        <v>14</v>
      </c>
      <c r="V648">
        <v>3</v>
      </c>
      <c r="W648">
        <v>3</v>
      </c>
      <c r="X648">
        <v>1</v>
      </c>
      <c r="Y648">
        <v>28</v>
      </c>
      <c r="Z648">
        <v>3</v>
      </c>
      <c r="AA648">
        <v>3</v>
      </c>
      <c r="AB648">
        <v>2</v>
      </c>
      <c r="AC648">
        <v>0</v>
      </c>
      <c r="AD648">
        <v>2</v>
      </c>
      <c r="AE648">
        <v>2</v>
      </c>
      <c r="AF648" s="5">
        <v>0.12</v>
      </c>
      <c r="AG648" s="5">
        <v>0.11</v>
      </c>
      <c r="AH648" s="6">
        <v>0.06</v>
      </c>
      <c r="AI648">
        <v>2367.2000000000003</v>
      </c>
      <c r="AJ648">
        <v>2068</v>
      </c>
    </row>
    <row r="649" spans="1:36" x14ac:dyDescent="0.35">
      <c r="A649">
        <v>35</v>
      </c>
      <c r="B649" t="s">
        <v>32</v>
      </c>
      <c r="C649" t="s">
        <v>26</v>
      </c>
      <c r="D649">
        <v>672</v>
      </c>
      <c r="E649" t="s">
        <v>34</v>
      </c>
      <c r="F649">
        <v>25</v>
      </c>
      <c r="G649">
        <v>3</v>
      </c>
      <c r="H649" t="s">
        <v>49</v>
      </c>
      <c r="I649">
        <v>4</v>
      </c>
      <c r="J649" t="s">
        <v>35</v>
      </c>
      <c r="K649">
        <v>78</v>
      </c>
      <c r="L649">
        <v>2</v>
      </c>
      <c r="M649">
        <v>3</v>
      </c>
      <c r="N649" t="s">
        <v>42</v>
      </c>
      <c r="O649">
        <v>2</v>
      </c>
      <c r="P649" t="s">
        <v>37</v>
      </c>
      <c r="Q649" s="4">
        <v>10903</v>
      </c>
      <c r="R649">
        <v>9129</v>
      </c>
      <c r="S649">
        <v>3</v>
      </c>
      <c r="T649" t="s">
        <v>32</v>
      </c>
      <c r="U649">
        <v>16</v>
      </c>
      <c r="V649">
        <v>3</v>
      </c>
      <c r="W649">
        <v>1</v>
      </c>
      <c r="X649">
        <v>0</v>
      </c>
      <c r="Y649">
        <v>16</v>
      </c>
      <c r="Z649">
        <v>2</v>
      </c>
      <c r="AA649">
        <v>3</v>
      </c>
      <c r="AB649">
        <v>13</v>
      </c>
      <c r="AC649">
        <v>10</v>
      </c>
      <c r="AD649">
        <v>4</v>
      </c>
      <c r="AE649">
        <v>8</v>
      </c>
      <c r="AF649" s="5">
        <v>0.12</v>
      </c>
      <c r="AG649" s="5">
        <v>0.1</v>
      </c>
      <c r="AH649" s="6">
        <v>0.06</v>
      </c>
      <c r="AI649">
        <v>2180.6</v>
      </c>
      <c r="AJ649">
        <v>2475</v>
      </c>
    </row>
    <row r="650" spans="1:36" x14ac:dyDescent="0.35">
      <c r="A650">
        <v>37</v>
      </c>
      <c r="B650" t="s">
        <v>32</v>
      </c>
      <c r="C650" t="s">
        <v>33</v>
      </c>
      <c r="D650">
        <v>1231</v>
      </c>
      <c r="E650" t="s">
        <v>27</v>
      </c>
      <c r="F650">
        <v>21</v>
      </c>
      <c r="G650">
        <v>2</v>
      </c>
      <c r="H650" t="s">
        <v>40</v>
      </c>
      <c r="I650">
        <v>3</v>
      </c>
      <c r="J650" t="s">
        <v>29</v>
      </c>
      <c r="K650">
        <v>54</v>
      </c>
      <c r="L650">
        <v>3</v>
      </c>
      <c r="M650">
        <v>1</v>
      </c>
      <c r="N650" t="s">
        <v>46</v>
      </c>
      <c r="O650">
        <v>4</v>
      </c>
      <c r="P650" t="s">
        <v>37</v>
      </c>
      <c r="Q650" s="4">
        <v>2973</v>
      </c>
      <c r="R650">
        <v>21222</v>
      </c>
      <c r="S650">
        <v>5</v>
      </c>
      <c r="T650" t="s">
        <v>32</v>
      </c>
      <c r="U650">
        <v>15</v>
      </c>
      <c r="V650">
        <v>3</v>
      </c>
      <c r="W650">
        <v>2</v>
      </c>
      <c r="X650">
        <v>1</v>
      </c>
      <c r="Y650">
        <v>10</v>
      </c>
      <c r="Z650">
        <v>3</v>
      </c>
      <c r="AA650">
        <v>3</v>
      </c>
      <c r="AB650">
        <v>5</v>
      </c>
      <c r="AC650">
        <v>4</v>
      </c>
      <c r="AD650">
        <v>0</v>
      </c>
      <c r="AE650">
        <v>0</v>
      </c>
      <c r="AF650" s="5">
        <v>0.1</v>
      </c>
      <c r="AG650" s="5">
        <v>0.09</v>
      </c>
      <c r="AH650" s="6">
        <v>0.03</v>
      </c>
      <c r="AI650">
        <v>594.6</v>
      </c>
      <c r="AJ650">
        <v>1309</v>
      </c>
    </row>
    <row r="651" spans="1:36" x14ac:dyDescent="0.35">
      <c r="A651">
        <v>53</v>
      </c>
      <c r="B651" t="s">
        <v>32</v>
      </c>
      <c r="C651" t="s">
        <v>26</v>
      </c>
      <c r="D651">
        <v>102</v>
      </c>
      <c r="E651" t="s">
        <v>34</v>
      </c>
      <c r="F651">
        <v>23</v>
      </c>
      <c r="G651">
        <v>4</v>
      </c>
      <c r="H651" t="s">
        <v>28</v>
      </c>
      <c r="I651">
        <v>4</v>
      </c>
      <c r="J651" t="s">
        <v>29</v>
      </c>
      <c r="K651">
        <v>72</v>
      </c>
      <c r="L651">
        <v>3</v>
      </c>
      <c r="M651">
        <v>4</v>
      </c>
      <c r="N651" t="s">
        <v>63</v>
      </c>
      <c r="O651">
        <v>4</v>
      </c>
      <c r="P651" t="s">
        <v>31</v>
      </c>
      <c r="Q651" s="4">
        <v>14275</v>
      </c>
      <c r="R651">
        <v>20206</v>
      </c>
      <c r="S651">
        <v>6</v>
      </c>
      <c r="T651" t="s">
        <v>32</v>
      </c>
      <c r="U651">
        <v>18</v>
      </c>
      <c r="V651">
        <v>3</v>
      </c>
      <c r="W651">
        <v>3</v>
      </c>
      <c r="X651">
        <v>0</v>
      </c>
      <c r="Y651">
        <v>33</v>
      </c>
      <c r="Z651">
        <v>0</v>
      </c>
      <c r="AA651">
        <v>3</v>
      </c>
      <c r="AB651">
        <v>12</v>
      </c>
      <c r="AC651">
        <v>9</v>
      </c>
      <c r="AD651">
        <v>3</v>
      </c>
      <c r="AE651">
        <v>8</v>
      </c>
      <c r="AF651" s="5">
        <v>0.14000000000000001</v>
      </c>
      <c r="AG651" s="5">
        <v>7.0000000000000007E-2</v>
      </c>
      <c r="AH651" s="6">
        <v>0</v>
      </c>
      <c r="AI651">
        <v>2855</v>
      </c>
      <c r="AJ651">
        <v>3540</v>
      </c>
    </row>
    <row r="652" spans="1:36" x14ac:dyDescent="0.35">
      <c r="A652">
        <v>43</v>
      </c>
      <c r="B652" t="s">
        <v>32</v>
      </c>
      <c r="C652" t="s">
        <v>33</v>
      </c>
      <c r="D652">
        <v>422</v>
      </c>
      <c r="E652" t="s">
        <v>34</v>
      </c>
      <c r="F652">
        <v>1</v>
      </c>
      <c r="G652">
        <v>3</v>
      </c>
      <c r="H652" t="s">
        <v>28</v>
      </c>
      <c r="I652">
        <v>4</v>
      </c>
      <c r="J652" t="s">
        <v>29</v>
      </c>
      <c r="K652">
        <v>33</v>
      </c>
      <c r="L652">
        <v>3</v>
      </c>
      <c r="M652">
        <v>2</v>
      </c>
      <c r="N652" t="s">
        <v>43</v>
      </c>
      <c r="O652">
        <v>4</v>
      </c>
      <c r="P652" t="s">
        <v>37</v>
      </c>
      <c r="Q652" s="4">
        <v>5562</v>
      </c>
      <c r="R652">
        <v>21782</v>
      </c>
      <c r="S652">
        <v>4</v>
      </c>
      <c r="T652" t="s">
        <v>32</v>
      </c>
      <c r="U652">
        <v>13</v>
      </c>
      <c r="V652">
        <v>3</v>
      </c>
      <c r="W652">
        <v>2</v>
      </c>
      <c r="X652">
        <v>1</v>
      </c>
      <c r="Y652">
        <v>12</v>
      </c>
      <c r="Z652">
        <v>2</v>
      </c>
      <c r="AA652">
        <v>2</v>
      </c>
      <c r="AB652">
        <v>5</v>
      </c>
      <c r="AC652">
        <v>2</v>
      </c>
      <c r="AD652">
        <v>2</v>
      </c>
      <c r="AE652">
        <v>2</v>
      </c>
      <c r="AF652" s="5">
        <v>0.11</v>
      </c>
      <c r="AG652" s="5">
        <v>7.0000000000000007E-2</v>
      </c>
      <c r="AH652" s="6">
        <v>2.0000000000000004E-2</v>
      </c>
      <c r="AI652">
        <v>1112.4000000000001</v>
      </c>
      <c r="AJ652">
        <v>2710</v>
      </c>
    </row>
    <row r="653" spans="1:36" x14ac:dyDescent="0.35">
      <c r="A653">
        <v>47</v>
      </c>
      <c r="B653" t="s">
        <v>32</v>
      </c>
      <c r="C653" t="s">
        <v>26</v>
      </c>
      <c r="D653">
        <v>249</v>
      </c>
      <c r="E653" t="s">
        <v>27</v>
      </c>
      <c r="F653">
        <v>2</v>
      </c>
      <c r="G653">
        <v>2</v>
      </c>
      <c r="H653" t="s">
        <v>48</v>
      </c>
      <c r="I653">
        <v>3</v>
      </c>
      <c r="J653" t="s">
        <v>29</v>
      </c>
      <c r="K653">
        <v>35</v>
      </c>
      <c r="L653">
        <v>3</v>
      </c>
      <c r="M653">
        <v>2</v>
      </c>
      <c r="N653" t="s">
        <v>27</v>
      </c>
      <c r="O653">
        <v>4</v>
      </c>
      <c r="P653" t="s">
        <v>37</v>
      </c>
      <c r="Q653" s="4">
        <v>4537</v>
      </c>
      <c r="R653">
        <v>17783</v>
      </c>
      <c r="S653">
        <v>0</v>
      </c>
      <c r="T653" t="s">
        <v>25</v>
      </c>
      <c r="U653">
        <v>22</v>
      </c>
      <c r="V653">
        <v>4</v>
      </c>
      <c r="W653">
        <v>1</v>
      </c>
      <c r="X653">
        <v>1</v>
      </c>
      <c r="Y653">
        <v>8</v>
      </c>
      <c r="Z653">
        <v>2</v>
      </c>
      <c r="AA653">
        <v>3</v>
      </c>
      <c r="AB653">
        <v>7</v>
      </c>
      <c r="AC653">
        <v>6</v>
      </c>
      <c r="AD653">
        <v>7</v>
      </c>
      <c r="AE653">
        <v>7</v>
      </c>
      <c r="AF653" s="5">
        <v>0.12</v>
      </c>
      <c r="AG653" s="5">
        <v>0.08</v>
      </c>
      <c r="AH653" s="6">
        <v>3.0000000000000013E-2</v>
      </c>
      <c r="AI653">
        <v>907.40000000000009</v>
      </c>
      <c r="AJ653">
        <v>1119</v>
      </c>
    </row>
    <row r="654" spans="1:36" x14ac:dyDescent="0.35">
      <c r="A654">
        <v>37</v>
      </c>
      <c r="B654" t="s">
        <v>32</v>
      </c>
      <c r="C654" t="s">
        <v>44</v>
      </c>
      <c r="D654">
        <v>1252</v>
      </c>
      <c r="E654" t="s">
        <v>27</v>
      </c>
      <c r="F654">
        <v>19</v>
      </c>
      <c r="G654">
        <v>2</v>
      </c>
      <c r="H654" t="s">
        <v>40</v>
      </c>
      <c r="I654">
        <v>1</v>
      </c>
      <c r="J654" t="s">
        <v>35</v>
      </c>
      <c r="K654">
        <v>32</v>
      </c>
      <c r="L654">
        <v>3</v>
      </c>
      <c r="M654">
        <v>3</v>
      </c>
      <c r="N654" t="s">
        <v>27</v>
      </c>
      <c r="O654">
        <v>2</v>
      </c>
      <c r="P654" t="s">
        <v>31</v>
      </c>
      <c r="Q654" s="4">
        <v>7642</v>
      </c>
      <c r="R654">
        <v>4814</v>
      </c>
      <c r="S654">
        <v>1</v>
      </c>
      <c r="T654" t="s">
        <v>25</v>
      </c>
      <c r="U654">
        <v>13</v>
      </c>
      <c r="V654">
        <v>3</v>
      </c>
      <c r="W654">
        <v>4</v>
      </c>
      <c r="X654">
        <v>0</v>
      </c>
      <c r="Y654">
        <v>10</v>
      </c>
      <c r="Z654">
        <v>2</v>
      </c>
      <c r="AA654">
        <v>3</v>
      </c>
      <c r="AB654">
        <v>10</v>
      </c>
      <c r="AC654">
        <v>0</v>
      </c>
      <c r="AD654">
        <v>0</v>
      </c>
      <c r="AE654">
        <v>9</v>
      </c>
      <c r="AF654" s="5">
        <v>0.08</v>
      </c>
      <c r="AG654" s="5">
        <v>0.1</v>
      </c>
      <c r="AH654" s="6">
        <v>9.999999999999995E-3</v>
      </c>
      <c r="AI654">
        <v>1528.4</v>
      </c>
      <c r="AJ654">
        <v>1138</v>
      </c>
    </row>
    <row r="655" spans="1:36" x14ac:dyDescent="0.35">
      <c r="A655">
        <v>50</v>
      </c>
      <c r="B655" t="s">
        <v>32</v>
      </c>
      <c r="C655" t="s">
        <v>44</v>
      </c>
      <c r="D655">
        <v>881</v>
      </c>
      <c r="E655" t="s">
        <v>34</v>
      </c>
      <c r="F655">
        <v>2</v>
      </c>
      <c r="G655">
        <v>4</v>
      </c>
      <c r="H655" t="s">
        <v>28</v>
      </c>
      <c r="I655">
        <v>1</v>
      </c>
      <c r="J655" t="s">
        <v>35</v>
      </c>
      <c r="K655">
        <v>98</v>
      </c>
      <c r="L655">
        <v>3</v>
      </c>
      <c r="M655">
        <v>4</v>
      </c>
      <c r="N655" t="s">
        <v>62</v>
      </c>
      <c r="O655">
        <v>1</v>
      </c>
      <c r="P655" t="s">
        <v>41</v>
      </c>
      <c r="Q655" s="4">
        <v>17924</v>
      </c>
      <c r="R655">
        <v>4544</v>
      </c>
      <c r="S655">
        <v>1</v>
      </c>
      <c r="T655" t="s">
        <v>32</v>
      </c>
      <c r="U655">
        <v>11</v>
      </c>
      <c r="V655">
        <v>3</v>
      </c>
      <c r="W655">
        <v>4</v>
      </c>
      <c r="X655">
        <v>1</v>
      </c>
      <c r="Y655">
        <v>31</v>
      </c>
      <c r="Z655">
        <v>3</v>
      </c>
      <c r="AA655">
        <v>3</v>
      </c>
      <c r="AB655">
        <v>31</v>
      </c>
      <c r="AC655">
        <v>6</v>
      </c>
      <c r="AD655">
        <v>14</v>
      </c>
      <c r="AE655">
        <v>7</v>
      </c>
      <c r="AF655" s="5">
        <v>0.13</v>
      </c>
      <c r="AG655" s="5">
        <v>0.09</v>
      </c>
      <c r="AH655" s="6">
        <v>9.999999999999995E-3</v>
      </c>
      <c r="AI655">
        <v>3584.8</v>
      </c>
      <c r="AJ655">
        <v>634</v>
      </c>
    </row>
    <row r="656" spans="1:36" x14ac:dyDescent="0.35">
      <c r="A656">
        <v>39</v>
      </c>
      <c r="B656" t="s">
        <v>32</v>
      </c>
      <c r="C656" t="s">
        <v>26</v>
      </c>
      <c r="D656">
        <v>1383</v>
      </c>
      <c r="E656" t="s">
        <v>50</v>
      </c>
      <c r="F656">
        <v>2</v>
      </c>
      <c r="G656">
        <v>3</v>
      </c>
      <c r="H656" t="s">
        <v>28</v>
      </c>
      <c r="I656">
        <v>4</v>
      </c>
      <c r="J656" t="s">
        <v>29</v>
      </c>
      <c r="K656">
        <v>42</v>
      </c>
      <c r="L656">
        <v>2</v>
      </c>
      <c r="M656">
        <v>2</v>
      </c>
      <c r="N656" t="s">
        <v>50</v>
      </c>
      <c r="O656">
        <v>4</v>
      </c>
      <c r="P656" t="s">
        <v>37</v>
      </c>
      <c r="Q656" s="4">
        <v>5204</v>
      </c>
      <c r="R656">
        <v>7790</v>
      </c>
      <c r="S656">
        <v>8</v>
      </c>
      <c r="T656" t="s">
        <v>32</v>
      </c>
      <c r="U656">
        <v>11</v>
      </c>
      <c r="V656">
        <v>3</v>
      </c>
      <c r="W656">
        <v>3</v>
      </c>
      <c r="X656">
        <v>2</v>
      </c>
      <c r="Y656">
        <v>13</v>
      </c>
      <c r="Z656">
        <v>2</v>
      </c>
      <c r="AA656">
        <v>3</v>
      </c>
      <c r="AB656">
        <v>5</v>
      </c>
      <c r="AC656">
        <v>4</v>
      </c>
      <c r="AD656">
        <v>0</v>
      </c>
      <c r="AE656">
        <v>4</v>
      </c>
      <c r="AF656" s="5">
        <v>0.08</v>
      </c>
      <c r="AG656" s="5">
        <v>7.0000000000000007E-2</v>
      </c>
      <c r="AH656" s="6">
        <v>-2.0000000000000004E-2</v>
      </c>
      <c r="AI656">
        <v>1040.8</v>
      </c>
      <c r="AJ656">
        <v>862</v>
      </c>
    </row>
    <row r="657" spans="1:36" x14ac:dyDescent="0.35">
      <c r="A657">
        <v>33</v>
      </c>
      <c r="B657" t="s">
        <v>32</v>
      </c>
      <c r="C657" t="s">
        <v>26</v>
      </c>
      <c r="D657">
        <v>1075</v>
      </c>
      <c r="E657" t="s">
        <v>50</v>
      </c>
      <c r="F657">
        <v>3</v>
      </c>
      <c r="G657">
        <v>2</v>
      </c>
      <c r="H657" t="s">
        <v>50</v>
      </c>
      <c r="I657">
        <v>4</v>
      </c>
      <c r="J657" t="s">
        <v>35</v>
      </c>
      <c r="K657">
        <v>57</v>
      </c>
      <c r="L657">
        <v>3</v>
      </c>
      <c r="M657">
        <v>1</v>
      </c>
      <c r="N657" t="s">
        <v>50</v>
      </c>
      <c r="O657">
        <v>2</v>
      </c>
      <c r="P657" t="s">
        <v>41</v>
      </c>
      <c r="Q657" s="4">
        <v>2277</v>
      </c>
      <c r="R657">
        <v>22650</v>
      </c>
      <c r="S657">
        <v>3</v>
      </c>
      <c r="T657" t="s">
        <v>25</v>
      </c>
      <c r="U657">
        <v>11</v>
      </c>
      <c r="V657">
        <v>3</v>
      </c>
      <c r="W657">
        <v>3</v>
      </c>
      <c r="X657">
        <v>1</v>
      </c>
      <c r="Y657">
        <v>7</v>
      </c>
      <c r="Z657">
        <v>4</v>
      </c>
      <c r="AA657">
        <v>4</v>
      </c>
      <c r="AB657">
        <v>4</v>
      </c>
      <c r="AC657">
        <v>3</v>
      </c>
      <c r="AD657">
        <v>0</v>
      </c>
      <c r="AE657">
        <v>3</v>
      </c>
      <c r="AF657" s="5">
        <v>0.12</v>
      </c>
      <c r="AG657" s="5">
        <v>7.0000000000000007E-2</v>
      </c>
      <c r="AH657" s="6">
        <v>4.9999999999999989E-2</v>
      </c>
      <c r="AI657">
        <v>455.40000000000003</v>
      </c>
      <c r="AJ657">
        <v>3444</v>
      </c>
    </row>
    <row r="658" spans="1:36" x14ac:dyDescent="0.35">
      <c r="A658">
        <v>32</v>
      </c>
      <c r="B658" t="s">
        <v>25</v>
      </c>
      <c r="C658" t="s">
        <v>26</v>
      </c>
      <c r="D658">
        <v>374</v>
      </c>
      <c r="E658" t="s">
        <v>34</v>
      </c>
      <c r="F658">
        <v>25</v>
      </c>
      <c r="G658">
        <v>4</v>
      </c>
      <c r="H658" t="s">
        <v>28</v>
      </c>
      <c r="I658">
        <v>1</v>
      </c>
      <c r="J658" t="s">
        <v>35</v>
      </c>
      <c r="K658">
        <v>87</v>
      </c>
      <c r="L658">
        <v>3</v>
      </c>
      <c r="M658">
        <v>1</v>
      </c>
      <c r="N658" t="s">
        <v>39</v>
      </c>
      <c r="O658">
        <v>4</v>
      </c>
      <c r="P658" t="s">
        <v>31</v>
      </c>
      <c r="Q658" s="4">
        <v>2795</v>
      </c>
      <c r="R658">
        <v>18016</v>
      </c>
      <c r="S658">
        <v>1</v>
      </c>
      <c r="T658" t="s">
        <v>25</v>
      </c>
      <c r="U658">
        <v>24</v>
      </c>
      <c r="V658">
        <v>4</v>
      </c>
      <c r="W658">
        <v>3</v>
      </c>
      <c r="X658">
        <v>0</v>
      </c>
      <c r="Y658">
        <v>1</v>
      </c>
      <c r="Z658">
        <v>2</v>
      </c>
      <c r="AA658">
        <v>1</v>
      </c>
      <c r="AB658">
        <v>1</v>
      </c>
      <c r="AC658">
        <v>0</v>
      </c>
      <c r="AD658">
        <v>0</v>
      </c>
      <c r="AE658">
        <v>1</v>
      </c>
      <c r="AF658" s="5">
        <v>0.15</v>
      </c>
      <c r="AG658" s="5">
        <v>0.1</v>
      </c>
      <c r="AH658" s="6">
        <v>4.9999999999999989E-2</v>
      </c>
      <c r="AI658">
        <v>559</v>
      </c>
      <c r="AJ658">
        <v>2224</v>
      </c>
    </row>
    <row r="659" spans="1:36" x14ac:dyDescent="0.35">
      <c r="A659">
        <v>29</v>
      </c>
      <c r="B659" t="s">
        <v>32</v>
      </c>
      <c r="C659" t="s">
        <v>26</v>
      </c>
      <c r="D659">
        <v>1086</v>
      </c>
      <c r="E659" t="s">
        <v>34</v>
      </c>
      <c r="F659">
        <v>7</v>
      </c>
      <c r="G659">
        <v>1</v>
      </c>
      <c r="H659" t="s">
        <v>40</v>
      </c>
      <c r="I659">
        <v>1</v>
      </c>
      <c r="J659" t="s">
        <v>29</v>
      </c>
      <c r="K659">
        <v>62</v>
      </c>
      <c r="L659">
        <v>2</v>
      </c>
      <c r="M659">
        <v>1</v>
      </c>
      <c r="N659" t="s">
        <v>39</v>
      </c>
      <c r="O659">
        <v>4</v>
      </c>
      <c r="P659" t="s">
        <v>41</v>
      </c>
      <c r="Q659" s="4">
        <v>2532</v>
      </c>
      <c r="R659">
        <v>6054</v>
      </c>
      <c r="S659">
        <v>6</v>
      </c>
      <c r="T659" t="s">
        <v>32</v>
      </c>
      <c r="U659">
        <v>14</v>
      </c>
      <c r="V659">
        <v>3</v>
      </c>
      <c r="W659">
        <v>3</v>
      </c>
      <c r="X659">
        <v>3</v>
      </c>
      <c r="Y659">
        <v>8</v>
      </c>
      <c r="Z659">
        <v>5</v>
      </c>
      <c r="AA659">
        <v>3</v>
      </c>
      <c r="AB659">
        <v>4</v>
      </c>
      <c r="AC659">
        <v>3</v>
      </c>
      <c r="AD659">
        <v>0</v>
      </c>
      <c r="AE659">
        <v>3</v>
      </c>
      <c r="AF659" s="5">
        <v>0.1</v>
      </c>
      <c r="AG659" s="5">
        <v>7.0000000000000007E-2</v>
      </c>
      <c r="AH659" s="6">
        <v>-2.0000000000000004E-2</v>
      </c>
      <c r="AI659">
        <v>506.40000000000003</v>
      </c>
      <c r="AJ659">
        <v>3383</v>
      </c>
    </row>
    <row r="660" spans="1:36" x14ac:dyDescent="0.35">
      <c r="A660">
        <v>44</v>
      </c>
      <c r="B660" t="s">
        <v>32</v>
      </c>
      <c r="C660" t="s">
        <v>26</v>
      </c>
      <c r="D660">
        <v>661</v>
      </c>
      <c r="E660" t="s">
        <v>34</v>
      </c>
      <c r="F660">
        <v>9</v>
      </c>
      <c r="G660">
        <v>2</v>
      </c>
      <c r="H660" t="s">
        <v>28</v>
      </c>
      <c r="I660">
        <v>2</v>
      </c>
      <c r="J660" t="s">
        <v>35</v>
      </c>
      <c r="K660">
        <v>61</v>
      </c>
      <c r="L660">
        <v>3</v>
      </c>
      <c r="M660">
        <v>1</v>
      </c>
      <c r="N660" t="s">
        <v>36</v>
      </c>
      <c r="O660">
        <v>1</v>
      </c>
      <c r="P660" t="s">
        <v>37</v>
      </c>
      <c r="Q660" s="4">
        <v>2559</v>
      </c>
      <c r="R660">
        <v>7508</v>
      </c>
      <c r="S660">
        <v>1</v>
      </c>
      <c r="T660" t="s">
        <v>25</v>
      </c>
      <c r="U660">
        <v>13</v>
      </c>
      <c r="V660">
        <v>3</v>
      </c>
      <c r="W660">
        <v>4</v>
      </c>
      <c r="X660">
        <v>0</v>
      </c>
      <c r="Y660">
        <v>8</v>
      </c>
      <c r="Z660">
        <v>0</v>
      </c>
      <c r="AA660">
        <v>3</v>
      </c>
      <c r="AB660">
        <v>8</v>
      </c>
      <c r="AC660">
        <v>7</v>
      </c>
      <c r="AD660">
        <v>7</v>
      </c>
      <c r="AE660">
        <v>1</v>
      </c>
      <c r="AF660" s="5">
        <v>0.08</v>
      </c>
      <c r="AG660" s="5">
        <v>0.08</v>
      </c>
      <c r="AH660" s="6">
        <v>1.0000000000000009E-2</v>
      </c>
      <c r="AI660">
        <v>511.8</v>
      </c>
      <c r="AJ660">
        <v>4153</v>
      </c>
    </row>
    <row r="661" spans="1:36" x14ac:dyDescent="0.35">
      <c r="A661">
        <v>28</v>
      </c>
      <c r="B661" t="s">
        <v>32</v>
      </c>
      <c r="C661" t="s">
        <v>26</v>
      </c>
      <c r="D661">
        <v>821</v>
      </c>
      <c r="E661" t="s">
        <v>27</v>
      </c>
      <c r="F661">
        <v>5</v>
      </c>
      <c r="G661">
        <v>4</v>
      </c>
      <c r="H661" t="s">
        <v>40</v>
      </c>
      <c r="I661">
        <v>1</v>
      </c>
      <c r="J661" t="s">
        <v>35</v>
      </c>
      <c r="K661">
        <v>98</v>
      </c>
      <c r="L661">
        <v>3</v>
      </c>
      <c r="M661">
        <v>2</v>
      </c>
      <c r="N661" t="s">
        <v>27</v>
      </c>
      <c r="O661">
        <v>4</v>
      </c>
      <c r="P661" t="s">
        <v>31</v>
      </c>
      <c r="Q661" s="4">
        <v>4908</v>
      </c>
      <c r="R661">
        <v>24252</v>
      </c>
      <c r="S661">
        <v>1</v>
      </c>
      <c r="T661" t="s">
        <v>32</v>
      </c>
      <c r="U661">
        <v>14</v>
      </c>
      <c r="V661">
        <v>3</v>
      </c>
      <c r="W661">
        <v>2</v>
      </c>
      <c r="X661">
        <v>0</v>
      </c>
      <c r="Y661">
        <v>4</v>
      </c>
      <c r="Z661">
        <v>3</v>
      </c>
      <c r="AA661">
        <v>3</v>
      </c>
      <c r="AB661">
        <v>4</v>
      </c>
      <c r="AC661">
        <v>2</v>
      </c>
      <c r="AD661">
        <v>0</v>
      </c>
      <c r="AE661">
        <v>2</v>
      </c>
      <c r="AF661" s="5">
        <v>0.09</v>
      </c>
      <c r="AG661" s="5">
        <v>0.1</v>
      </c>
      <c r="AH661" s="6">
        <v>-2.0000000000000004E-2</v>
      </c>
      <c r="AI661">
        <v>981.6</v>
      </c>
      <c r="AJ661">
        <v>2508</v>
      </c>
    </row>
    <row r="662" spans="1:36" x14ac:dyDescent="0.35">
      <c r="A662">
        <v>58</v>
      </c>
      <c r="B662" t="s">
        <v>25</v>
      </c>
      <c r="C662" t="s">
        <v>33</v>
      </c>
      <c r="D662">
        <v>781</v>
      </c>
      <c r="E662" t="s">
        <v>34</v>
      </c>
      <c r="F662">
        <v>2</v>
      </c>
      <c r="G662">
        <v>1</v>
      </c>
      <c r="H662" t="s">
        <v>28</v>
      </c>
      <c r="I662">
        <v>4</v>
      </c>
      <c r="J662" t="s">
        <v>35</v>
      </c>
      <c r="K662">
        <v>57</v>
      </c>
      <c r="L662">
        <v>2</v>
      </c>
      <c r="M662">
        <v>1</v>
      </c>
      <c r="N662" t="s">
        <v>39</v>
      </c>
      <c r="O662">
        <v>4</v>
      </c>
      <c r="P662" t="s">
        <v>41</v>
      </c>
      <c r="Q662" s="4">
        <v>2380</v>
      </c>
      <c r="R662">
        <v>13384</v>
      </c>
      <c r="S662">
        <v>9</v>
      </c>
      <c r="T662" t="s">
        <v>25</v>
      </c>
      <c r="U662">
        <v>14</v>
      </c>
      <c r="V662">
        <v>3</v>
      </c>
      <c r="W662">
        <v>4</v>
      </c>
      <c r="X662">
        <v>1</v>
      </c>
      <c r="Y662">
        <v>3</v>
      </c>
      <c r="Z662">
        <v>3</v>
      </c>
      <c r="AA662">
        <v>2</v>
      </c>
      <c r="AB662">
        <v>1</v>
      </c>
      <c r="AC662">
        <v>0</v>
      </c>
      <c r="AD662">
        <v>0</v>
      </c>
      <c r="AE662">
        <v>0</v>
      </c>
      <c r="AF662" s="5">
        <v>0.14000000000000001</v>
      </c>
      <c r="AG662" s="5">
        <v>0.09</v>
      </c>
      <c r="AH662" s="6">
        <v>1.999999999999999E-2</v>
      </c>
      <c r="AI662">
        <v>476</v>
      </c>
      <c r="AJ662">
        <v>2921</v>
      </c>
    </row>
    <row r="663" spans="1:36" x14ac:dyDescent="0.35">
      <c r="A663">
        <v>43</v>
      </c>
      <c r="B663" t="s">
        <v>32</v>
      </c>
      <c r="C663" t="s">
        <v>26</v>
      </c>
      <c r="D663">
        <v>177</v>
      </c>
      <c r="E663" t="s">
        <v>34</v>
      </c>
      <c r="F663">
        <v>8</v>
      </c>
      <c r="G663">
        <v>3</v>
      </c>
      <c r="H663" t="s">
        <v>28</v>
      </c>
      <c r="I663">
        <v>1</v>
      </c>
      <c r="J663" t="s">
        <v>29</v>
      </c>
      <c r="K663">
        <v>55</v>
      </c>
      <c r="L663">
        <v>3</v>
      </c>
      <c r="M663">
        <v>2</v>
      </c>
      <c r="N663" t="s">
        <v>42</v>
      </c>
      <c r="O663">
        <v>2</v>
      </c>
      <c r="P663" t="s">
        <v>41</v>
      </c>
      <c r="Q663" s="4">
        <v>4765</v>
      </c>
      <c r="R663">
        <v>23814</v>
      </c>
      <c r="S663">
        <v>4</v>
      </c>
      <c r="T663" t="s">
        <v>32</v>
      </c>
      <c r="U663">
        <v>21</v>
      </c>
      <c r="V663">
        <v>4</v>
      </c>
      <c r="W663">
        <v>3</v>
      </c>
      <c r="X663">
        <v>1</v>
      </c>
      <c r="Y663">
        <v>4</v>
      </c>
      <c r="Z663">
        <v>2</v>
      </c>
      <c r="AA663">
        <v>4</v>
      </c>
      <c r="AB663">
        <v>1</v>
      </c>
      <c r="AC663">
        <v>0</v>
      </c>
      <c r="AD663">
        <v>0</v>
      </c>
      <c r="AE663">
        <v>0</v>
      </c>
      <c r="AF663" s="5">
        <v>0.1</v>
      </c>
      <c r="AG663" s="5">
        <v>0.09</v>
      </c>
      <c r="AH663" s="6">
        <v>0.03</v>
      </c>
      <c r="AI663">
        <v>953</v>
      </c>
      <c r="AJ663">
        <v>3496</v>
      </c>
    </row>
    <row r="664" spans="1:36" x14ac:dyDescent="0.35">
      <c r="A664">
        <v>20</v>
      </c>
      <c r="B664" t="s">
        <v>25</v>
      </c>
      <c r="C664" t="s">
        <v>26</v>
      </c>
      <c r="D664">
        <v>500</v>
      </c>
      <c r="E664" t="s">
        <v>27</v>
      </c>
      <c r="F664">
        <v>2</v>
      </c>
      <c r="G664">
        <v>3</v>
      </c>
      <c r="H664" t="s">
        <v>40</v>
      </c>
      <c r="I664">
        <v>3</v>
      </c>
      <c r="J664" t="s">
        <v>29</v>
      </c>
      <c r="K664">
        <v>49</v>
      </c>
      <c r="L664">
        <v>2</v>
      </c>
      <c r="M664">
        <v>1</v>
      </c>
      <c r="N664" t="s">
        <v>46</v>
      </c>
      <c r="O664">
        <v>3</v>
      </c>
      <c r="P664" t="s">
        <v>31</v>
      </c>
      <c r="Q664" s="4">
        <v>2044</v>
      </c>
      <c r="R664">
        <v>22052</v>
      </c>
      <c r="S664">
        <v>1</v>
      </c>
      <c r="T664" t="s">
        <v>32</v>
      </c>
      <c r="U664">
        <v>13</v>
      </c>
      <c r="V664">
        <v>3</v>
      </c>
      <c r="W664">
        <v>4</v>
      </c>
      <c r="X664">
        <v>0</v>
      </c>
      <c r="Y664">
        <v>2</v>
      </c>
      <c r="Z664">
        <v>3</v>
      </c>
      <c r="AA664">
        <v>2</v>
      </c>
      <c r="AB664">
        <v>2</v>
      </c>
      <c r="AC664">
        <v>2</v>
      </c>
      <c r="AD664">
        <v>0</v>
      </c>
      <c r="AE664">
        <v>2</v>
      </c>
      <c r="AF664" s="5">
        <v>0.1</v>
      </c>
      <c r="AG664" s="5">
        <v>0.1</v>
      </c>
      <c r="AH664" s="6">
        <v>6.0000000000000012E-2</v>
      </c>
      <c r="AI664">
        <v>408.8</v>
      </c>
      <c r="AJ664">
        <v>4051</v>
      </c>
    </row>
    <row r="665" spans="1:36" x14ac:dyDescent="0.35">
      <c r="A665">
        <v>21</v>
      </c>
      <c r="B665" t="s">
        <v>25</v>
      </c>
      <c r="C665" t="s">
        <v>26</v>
      </c>
      <c r="D665">
        <v>1427</v>
      </c>
      <c r="E665" t="s">
        <v>34</v>
      </c>
      <c r="F665">
        <v>18</v>
      </c>
      <c r="G665">
        <v>1</v>
      </c>
      <c r="H665" t="s">
        <v>38</v>
      </c>
      <c r="I665">
        <v>4</v>
      </c>
      <c r="J665" t="s">
        <v>29</v>
      </c>
      <c r="K665">
        <v>65</v>
      </c>
      <c r="L665">
        <v>3</v>
      </c>
      <c r="M665">
        <v>1</v>
      </c>
      <c r="N665" t="s">
        <v>36</v>
      </c>
      <c r="O665">
        <v>4</v>
      </c>
      <c r="P665" t="s">
        <v>31</v>
      </c>
      <c r="Q665" s="4">
        <v>2693</v>
      </c>
      <c r="R665">
        <v>8870</v>
      </c>
      <c r="S665">
        <v>1</v>
      </c>
      <c r="T665" t="s">
        <v>32</v>
      </c>
      <c r="U665">
        <v>19</v>
      </c>
      <c r="V665">
        <v>3</v>
      </c>
      <c r="W665">
        <v>1</v>
      </c>
      <c r="X665">
        <v>0</v>
      </c>
      <c r="Y665">
        <v>1</v>
      </c>
      <c r="Z665">
        <v>3</v>
      </c>
      <c r="AA665">
        <v>2</v>
      </c>
      <c r="AB665">
        <v>1</v>
      </c>
      <c r="AC665">
        <v>0</v>
      </c>
      <c r="AD665">
        <v>0</v>
      </c>
      <c r="AE665">
        <v>0</v>
      </c>
      <c r="AF665" s="5">
        <v>0.14000000000000001</v>
      </c>
      <c r="AG665" s="5">
        <v>0.1</v>
      </c>
      <c r="AH665" s="6">
        <v>-0.03</v>
      </c>
      <c r="AI665">
        <v>538.6</v>
      </c>
      <c r="AJ665">
        <v>3807</v>
      </c>
    </row>
    <row r="666" spans="1:36" x14ac:dyDescent="0.35">
      <c r="A666">
        <v>36</v>
      </c>
      <c r="B666" t="s">
        <v>32</v>
      </c>
      <c r="C666" t="s">
        <v>26</v>
      </c>
      <c r="D666">
        <v>1425</v>
      </c>
      <c r="E666" t="s">
        <v>34</v>
      </c>
      <c r="F666">
        <v>14</v>
      </c>
      <c r="G666">
        <v>1</v>
      </c>
      <c r="H666" t="s">
        <v>28</v>
      </c>
      <c r="I666">
        <v>3</v>
      </c>
      <c r="J666" t="s">
        <v>35</v>
      </c>
      <c r="K666">
        <v>68</v>
      </c>
      <c r="L666">
        <v>3</v>
      </c>
      <c r="M666">
        <v>2</v>
      </c>
      <c r="N666" t="s">
        <v>43</v>
      </c>
      <c r="O666">
        <v>4</v>
      </c>
      <c r="P666" t="s">
        <v>37</v>
      </c>
      <c r="Q666" s="4">
        <v>6586</v>
      </c>
      <c r="R666">
        <v>4821</v>
      </c>
      <c r="S666">
        <v>0</v>
      </c>
      <c r="T666" t="s">
        <v>25</v>
      </c>
      <c r="U666">
        <v>17</v>
      </c>
      <c r="V666">
        <v>3</v>
      </c>
      <c r="W666">
        <v>1</v>
      </c>
      <c r="X666">
        <v>1</v>
      </c>
      <c r="Y666">
        <v>17</v>
      </c>
      <c r="Z666">
        <v>2</v>
      </c>
      <c r="AA666">
        <v>2</v>
      </c>
      <c r="AB666">
        <v>16</v>
      </c>
      <c r="AC666">
        <v>8</v>
      </c>
      <c r="AD666">
        <v>4</v>
      </c>
      <c r="AE666">
        <v>11</v>
      </c>
      <c r="AF666" s="5">
        <v>0.15</v>
      </c>
      <c r="AG666" s="5">
        <v>0.08</v>
      </c>
      <c r="AH666" s="6">
        <v>0.03</v>
      </c>
      <c r="AI666">
        <v>1317.2</v>
      </c>
      <c r="AJ666">
        <v>2664</v>
      </c>
    </row>
    <row r="667" spans="1:36" x14ac:dyDescent="0.35">
      <c r="A667">
        <v>47</v>
      </c>
      <c r="B667" t="s">
        <v>32</v>
      </c>
      <c r="C667" t="s">
        <v>26</v>
      </c>
      <c r="D667">
        <v>1454</v>
      </c>
      <c r="E667" t="s">
        <v>27</v>
      </c>
      <c r="F667">
        <v>2</v>
      </c>
      <c r="G667">
        <v>4</v>
      </c>
      <c r="H667" t="s">
        <v>28</v>
      </c>
      <c r="I667">
        <v>4</v>
      </c>
      <c r="J667" t="s">
        <v>29</v>
      </c>
      <c r="K667">
        <v>65</v>
      </c>
      <c r="L667">
        <v>2</v>
      </c>
      <c r="M667">
        <v>1</v>
      </c>
      <c r="N667" t="s">
        <v>46</v>
      </c>
      <c r="O667">
        <v>4</v>
      </c>
      <c r="P667" t="s">
        <v>31</v>
      </c>
      <c r="Q667" s="4">
        <v>3294</v>
      </c>
      <c r="R667">
        <v>13137</v>
      </c>
      <c r="S667">
        <v>1</v>
      </c>
      <c r="T667" t="s">
        <v>25</v>
      </c>
      <c r="U667">
        <v>18</v>
      </c>
      <c r="V667">
        <v>3</v>
      </c>
      <c r="W667">
        <v>1</v>
      </c>
      <c r="X667">
        <v>0</v>
      </c>
      <c r="Y667">
        <v>3</v>
      </c>
      <c r="Z667">
        <v>3</v>
      </c>
      <c r="AA667">
        <v>2</v>
      </c>
      <c r="AB667">
        <v>3</v>
      </c>
      <c r="AC667">
        <v>2</v>
      </c>
      <c r="AD667">
        <v>1</v>
      </c>
      <c r="AE667">
        <v>2</v>
      </c>
      <c r="AF667" s="5">
        <v>0.14000000000000001</v>
      </c>
      <c r="AG667" s="5">
        <v>0.1</v>
      </c>
      <c r="AH667" s="6">
        <v>5.0000000000000017E-2</v>
      </c>
      <c r="AI667">
        <v>658.80000000000007</v>
      </c>
      <c r="AJ667">
        <v>2941</v>
      </c>
    </row>
    <row r="668" spans="1:36" x14ac:dyDescent="0.35">
      <c r="A668">
        <v>22</v>
      </c>
      <c r="B668" t="s">
        <v>25</v>
      </c>
      <c r="C668" t="s">
        <v>26</v>
      </c>
      <c r="D668">
        <v>617</v>
      </c>
      <c r="E668" t="s">
        <v>34</v>
      </c>
      <c r="F668">
        <v>3</v>
      </c>
      <c r="G668">
        <v>1</v>
      </c>
      <c r="H668" t="s">
        <v>28</v>
      </c>
      <c r="I668">
        <v>2</v>
      </c>
      <c r="J668" t="s">
        <v>29</v>
      </c>
      <c r="K668">
        <v>34</v>
      </c>
      <c r="L668">
        <v>3</v>
      </c>
      <c r="M668">
        <v>2</v>
      </c>
      <c r="N668" t="s">
        <v>42</v>
      </c>
      <c r="O668">
        <v>3</v>
      </c>
      <c r="P668" t="s">
        <v>37</v>
      </c>
      <c r="Q668" s="4">
        <v>4171</v>
      </c>
      <c r="R668">
        <v>10022</v>
      </c>
      <c r="S668">
        <v>0</v>
      </c>
      <c r="T668" t="s">
        <v>25</v>
      </c>
      <c r="U668">
        <v>19</v>
      </c>
      <c r="V668">
        <v>3</v>
      </c>
      <c r="W668">
        <v>1</v>
      </c>
      <c r="X668">
        <v>1</v>
      </c>
      <c r="Y668">
        <v>4</v>
      </c>
      <c r="Z668">
        <v>3</v>
      </c>
      <c r="AA668">
        <v>4</v>
      </c>
      <c r="AB668">
        <v>3</v>
      </c>
      <c r="AC668">
        <v>2</v>
      </c>
      <c r="AD668">
        <v>0</v>
      </c>
      <c r="AE668">
        <v>2</v>
      </c>
      <c r="AF668" s="5">
        <v>0.08</v>
      </c>
      <c r="AG668" s="5">
        <v>0.09</v>
      </c>
      <c r="AH668" s="6">
        <v>7.0000000000000007E-2</v>
      </c>
      <c r="AI668">
        <v>834.2</v>
      </c>
      <c r="AJ668">
        <v>3761</v>
      </c>
    </row>
    <row r="669" spans="1:36" x14ac:dyDescent="0.35">
      <c r="A669">
        <v>41</v>
      </c>
      <c r="B669" t="s">
        <v>25</v>
      </c>
      <c r="C669" t="s">
        <v>26</v>
      </c>
      <c r="D669">
        <v>1085</v>
      </c>
      <c r="E669" t="s">
        <v>34</v>
      </c>
      <c r="F669">
        <v>2</v>
      </c>
      <c r="G669">
        <v>4</v>
      </c>
      <c r="H669" t="s">
        <v>28</v>
      </c>
      <c r="I669">
        <v>2</v>
      </c>
      <c r="J669" t="s">
        <v>29</v>
      </c>
      <c r="K669">
        <v>57</v>
      </c>
      <c r="L669">
        <v>1</v>
      </c>
      <c r="M669">
        <v>1</v>
      </c>
      <c r="N669" t="s">
        <v>39</v>
      </c>
      <c r="O669">
        <v>4</v>
      </c>
      <c r="P669" t="s">
        <v>41</v>
      </c>
      <c r="Q669" s="4">
        <v>2778</v>
      </c>
      <c r="R669">
        <v>17725</v>
      </c>
      <c r="S669">
        <v>4</v>
      </c>
      <c r="T669" t="s">
        <v>25</v>
      </c>
      <c r="U669">
        <v>13</v>
      </c>
      <c r="V669">
        <v>3</v>
      </c>
      <c r="W669">
        <v>3</v>
      </c>
      <c r="X669">
        <v>1</v>
      </c>
      <c r="Y669">
        <v>10</v>
      </c>
      <c r="Z669">
        <v>1</v>
      </c>
      <c r="AA669">
        <v>2</v>
      </c>
      <c r="AB669">
        <v>7</v>
      </c>
      <c r="AC669">
        <v>7</v>
      </c>
      <c r="AD669">
        <v>1</v>
      </c>
      <c r="AE669">
        <v>0</v>
      </c>
      <c r="AF669" s="5">
        <v>0.11</v>
      </c>
      <c r="AG669" s="5">
        <v>0.08</v>
      </c>
      <c r="AH669" s="6">
        <v>9.999999999999995E-3</v>
      </c>
      <c r="AI669">
        <v>555.6</v>
      </c>
      <c r="AJ669">
        <v>1984</v>
      </c>
    </row>
    <row r="670" spans="1:36" x14ac:dyDescent="0.35">
      <c r="A670">
        <v>28</v>
      </c>
      <c r="B670" t="s">
        <v>32</v>
      </c>
      <c r="C670" t="s">
        <v>26</v>
      </c>
      <c r="D670">
        <v>995</v>
      </c>
      <c r="E670" t="s">
        <v>34</v>
      </c>
      <c r="F670">
        <v>9</v>
      </c>
      <c r="G670">
        <v>3</v>
      </c>
      <c r="H670" t="s">
        <v>40</v>
      </c>
      <c r="I670">
        <v>3</v>
      </c>
      <c r="J670" t="s">
        <v>29</v>
      </c>
      <c r="K670">
        <v>77</v>
      </c>
      <c r="L670">
        <v>3</v>
      </c>
      <c r="M670">
        <v>1</v>
      </c>
      <c r="N670" t="s">
        <v>36</v>
      </c>
      <c r="O670">
        <v>3</v>
      </c>
      <c r="P670" t="s">
        <v>41</v>
      </c>
      <c r="Q670" s="4">
        <v>2377</v>
      </c>
      <c r="R670">
        <v>9834</v>
      </c>
      <c r="S670">
        <v>5</v>
      </c>
      <c r="T670" t="s">
        <v>32</v>
      </c>
      <c r="U670">
        <v>18</v>
      </c>
      <c r="V670">
        <v>3</v>
      </c>
      <c r="W670">
        <v>2</v>
      </c>
      <c r="X670">
        <v>1</v>
      </c>
      <c r="Y670">
        <v>6</v>
      </c>
      <c r="Z670">
        <v>2</v>
      </c>
      <c r="AA670">
        <v>3</v>
      </c>
      <c r="AB670">
        <v>2</v>
      </c>
      <c r="AC670">
        <v>2</v>
      </c>
      <c r="AD670">
        <v>2</v>
      </c>
      <c r="AE670">
        <v>2</v>
      </c>
      <c r="AF670" s="5">
        <v>0.15</v>
      </c>
      <c r="AG670" s="5">
        <v>0.11</v>
      </c>
      <c r="AH670" s="6">
        <v>7.0000000000000007E-2</v>
      </c>
      <c r="AI670">
        <v>475.40000000000003</v>
      </c>
      <c r="AJ670">
        <v>3825</v>
      </c>
    </row>
    <row r="671" spans="1:36" x14ac:dyDescent="0.35">
      <c r="A671">
        <v>39</v>
      </c>
      <c r="B671" t="s">
        <v>25</v>
      </c>
      <c r="C671" t="s">
        <v>26</v>
      </c>
      <c r="D671">
        <v>1122</v>
      </c>
      <c r="E671" t="s">
        <v>34</v>
      </c>
      <c r="F671">
        <v>6</v>
      </c>
      <c r="G671">
        <v>3</v>
      </c>
      <c r="H671" t="s">
        <v>40</v>
      </c>
      <c r="I671">
        <v>4</v>
      </c>
      <c r="J671" t="s">
        <v>35</v>
      </c>
      <c r="K671">
        <v>70</v>
      </c>
      <c r="L671">
        <v>3</v>
      </c>
      <c r="M671">
        <v>1</v>
      </c>
      <c r="N671" t="s">
        <v>39</v>
      </c>
      <c r="O671">
        <v>1</v>
      </c>
      <c r="P671" t="s">
        <v>37</v>
      </c>
      <c r="Q671" s="4">
        <v>2404</v>
      </c>
      <c r="R671">
        <v>4303</v>
      </c>
      <c r="S671">
        <v>7</v>
      </c>
      <c r="T671" t="s">
        <v>25</v>
      </c>
      <c r="U671">
        <v>21</v>
      </c>
      <c r="V671">
        <v>4</v>
      </c>
      <c r="W671">
        <v>4</v>
      </c>
      <c r="X671">
        <v>0</v>
      </c>
      <c r="Y671">
        <v>8</v>
      </c>
      <c r="Z671">
        <v>2</v>
      </c>
      <c r="AA671">
        <v>1</v>
      </c>
      <c r="AB671">
        <v>2</v>
      </c>
      <c r="AC671">
        <v>2</v>
      </c>
      <c r="AD671">
        <v>2</v>
      </c>
      <c r="AE671">
        <v>2</v>
      </c>
      <c r="AF671" s="5">
        <v>0.08</v>
      </c>
      <c r="AG671" s="5">
        <v>0.09</v>
      </c>
      <c r="AH671" s="6">
        <v>0</v>
      </c>
      <c r="AI671">
        <v>480.8</v>
      </c>
      <c r="AJ671">
        <v>760</v>
      </c>
    </row>
    <row r="672" spans="1:36" x14ac:dyDescent="0.35">
      <c r="A672">
        <v>27</v>
      </c>
      <c r="B672" t="s">
        <v>32</v>
      </c>
      <c r="C672" t="s">
        <v>26</v>
      </c>
      <c r="D672">
        <v>618</v>
      </c>
      <c r="E672" t="s">
        <v>34</v>
      </c>
      <c r="F672">
        <v>4</v>
      </c>
      <c r="G672">
        <v>3</v>
      </c>
      <c r="H672" t="s">
        <v>28</v>
      </c>
      <c r="I672">
        <v>2</v>
      </c>
      <c r="J672" t="s">
        <v>29</v>
      </c>
      <c r="K672">
        <v>76</v>
      </c>
      <c r="L672">
        <v>3</v>
      </c>
      <c r="M672">
        <v>1</v>
      </c>
      <c r="N672" t="s">
        <v>36</v>
      </c>
      <c r="O672">
        <v>3</v>
      </c>
      <c r="P672" t="s">
        <v>31</v>
      </c>
      <c r="Q672" s="4">
        <v>2318</v>
      </c>
      <c r="R672">
        <v>17808</v>
      </c>
      <c r="S672">
        <v>1</v>
      </c>
      <c r="T672" t="s">
        <v>32</v>
      </c>
      <c r="U672">
        <v>19</v>
      </c>
      <c r="V672">
        <v>3</v>
      </c>
      <c r="W672">
        <v>3</v>
      </c>
      <c r="X672">
        <v>0</v>
      </c>
      <c r="Y672">
        <v>1</v>
      </c>
      <c r="Z672">
        <v>2</v>
      </c>
      <c r="AA672">
        <v>3</v>
      </c>
      <c r="AB672">
        <v>1</v>
      </c>
      <c r="AC672">
        <v>1</v>
      </c>
      <c r="AD672">
        <v>0</v>
      </c>
      <c r="AE672">
        <v>0</v>
      </c>
      <c r="AF672" s="5">
        <v>0.12</v>
      </c>
      <c r="AG672" s="5">
        <v>0.09</v>
      </c>
      <c r="AH672" s="6">
        <v>6.0000000000000012E-2</v>
      </c>
      <c r="AI672">
        <v>463.6</v>
      </c>
      <c r="AJ672">
        <v>929</v>
      </c>
    </row>
    <row r="673" spans="1:36" x14ac:dyDescent="0.35">
      <c r="A673">
        <v>34</v>
      </c>
      <c r="B673" t="s">
        <v>32</v>
      </c>
      <c r="C673" t="s">
        <v>26</v>
      </c>
      <c r="D673">
        <v>546</v>
      </c>
      <c r="E673" t="s">
        <v>34</v>
      </c>
      <c r="F673">
        <v>10</v>
      </c>
      <c r="G673">
        <v>3</v>
      </c>
      <c r="H673" t="s">
        <v>28</v>
      </c>
      <c r="I673">
        <v>2</v>
      </c>
      <c r="J673" t="s">
        <v>35</v>
      </c>
      <c r="K673">
        <v>83</v>
      </c>
      <c r="L673">
        <v>3</v>
      </c>
      <c r="M673">
        <v>1</v>
      </c>
      <c r="N673" t="s">
        <v>39</v>
      </c>
      <c r="O673">
        <v>2</v>
      </c>
      <c r="P673" t="s">
        <v>41</v>
      </c>
      <c r="Q673" s="4">
        <v>2008</v>
      </c>
      <c r="R673">
        <v>6896</v>
      </c>
      <c r="S673">
        <v>1</v>
      </c>
      <c r="T673" t="s">
        <v>32</v>
      </c>
      <c r="U673">
        <v>14</v>
      </c>
      <c r="V673">
        <v>3</v>
      </c>
      <c r="W673">
        <v>2</v>
      </c>
      <c r="X673">
        <v>2</v>
      </c>
      <c r="Y673">
        <v>1</v>
      </c>
      <c r="Z673">
        <v>3</v>
      </c>
      <c r="AA673">
        <v>3</v>
      </c>
      <c r="AB673">
        <v>1</v>
      </c>
      <c r="AC673">
        <v>0</v>
      </c>
      <c r="AD673">
        <v>1</v>
      </c>
      <c r="AE673">
        <v>0</v>
      </c>
      <c r="AF673" s="5">
        <v>0.08</v>
      </c>
      <c r="AG673" s="5">
        <v>0.1</v>
      </c>
      <c r="AH673" s="6">
        <v>9.999999999999995E-3</v>
      </c>
      <c r="AI673">
        <v>401.6</v>
      </c>
      <c r="AJ673">
        <v>1609</v>
      </c>
    </row>
    <row r="674" spans="1:36" x14ac:dyDescent="0.35">
      <c r="A674">
        <v>42</v>
      </c>
      <c r="B674" t="s">
        <v>32</v>
      </c>
      <c r="C674" t="s">
        <v>26</v>
      </c>
      <c r="D674">
        <v>462</v>
      </c>
      <c r="E674" t="s">
        <v>27</v>
      </c>
      <c r="F674">
        <v>14</v>
      </c>
      <c r="G674">
        <v>2</v>
      </c>
      <c r="H674" t="s">
        <v>40</v>
      </c>
      <c r="I674">
        <v>3</v>
      </c>
      <c r="J674" t="s">
        <v>29</v>
      </c>
      <c r="K674">
        <v>68</v>
      </c>
      <c r="L674">
        <v>2</v>
      </c>
      <c r="M674">
        <v>2</v>
      </c>
      <c r="N674" t="s">
        <v>27</v>
      </c>
      <c r="O674">
        <v>3</v>
      </c>
      <c r="P674" t="s">
        <v>31</v>
      </c>
      <c r="Q674" s="4">
        <v>6244</v>
      </c>
      <c r="R674">
        <v>7824</v>
      </c>
      <c r="S674">
        <v>7</v>
      </c>
      <c r="T674" t="s">
        <v>32</v>
      </c>
      <c r="U674">
        <v>17</v>
      </c>
      <c r="V674">
        <v>3</v>
      </c>
      <c r="W674">
        <v>1</v>
      </c>
      <c r="X674">
        <v>0</v>
      </c>
      <c r="Y674">
        <v>10</v>
      </c>
      <c r="Z674">
        <v>6</v>
      </c>
      <c r="AA674">
        <v>3</v>
      </c>
      <c r="AB674">
        <v>5</v>
      </c>
      <c r="AC674">
        <v>4</v>
      </c>
      <c r="AD674">
        <v>0</v>
      </c>
      <c r="AE674">
        <v>3</v>
      </c>
      <c r="AF674" s="5">
        <v>0.15</v>
      </c>
      <c r="AG674" s="5">
        <v>0.11</v>
      </c>
      <c r="AH674" s="6">
        <v>3.0000000000000013E-2</v>
      </c>
      <c r="AI674">
        <v>1248.8000000000002</v>
      </c>
      <c r="AJ674">
        <v>4208</v>
      </c>
    </row>
    <row r="675" spans="1:36" x14ac:dyDescent="0.35">
      <c r="A675">
        <v>33</v>
      </c>
      <c r="B675" t="s">
        <v>32</v>
      </c>
      <c r="C675" t="s">
        <v>26</v>
      </c>
      <c r="D675">
        <v>1198</v>
      </c>
      <c r="E675" t="s">
        <v>34</v>
      </c>
      <c r="F675">
        <v>1</v>
      </c>
      <c r="G675">
        <v>4</v>
      </c>
      <c r="H675" t="s">
        <v>38</v>
      </c>
      <c r="I675">
        <v>3</v>
      </c>
      <c r="J675" t="s">
        <v>35</v>
      </c>
      <c r="K675">
        <v>100</v>
      </c>
      <c r="L675">
        <v>2</v>
      </c>
      <c r="M675">
        <v>1</v>
      </c>
      <c r="N675" t="s">
        <v>36</v>
      </c>
      <c r="O675">
        <v>1</v>
      </c>
      <c r="P675" t="s">
        <v>31</v>
      </c>
      <c r="Q675" s="4">
        <v>2799</v>
      </c>
      <c r="R675">
        <v>3339</v>
      </c>
      <c r="S675">
        <v>3</v>
      </c>
      <c r="T675" t="s">
        <v>25</v>
      </c>
      <c r="U675">
        <v>11</v>
      </c>
      <c r="V675">
        <v>3</v>
      </c>
      <c r="W675">
        <v>2</v>
      </c>
      <c r="X675">
        <v>0</v>
      </c>
      <c r="Y675">
        <v>6</v>
      </c>
      <c r="Z675">
        <v>1</v>
      </c>
      <c r="AA675">
        <v>3</v>
      </c>
      <c r="AB675">
        <v>3</v>
      </c>
      <c r="AC675">
        <v>2</v>
      </c>
      <c r="AD675">
        <v>0</v>
      </c>
      <c r="AE675">
        <v>2</v>
      </c>
      <c r="AF675" s="5">
        <v>0.12</v>
      </c>
      <c r="AG675" s="5">
        <v>0.11</v>
      </c>
      <c r="AH675" s="6">
        <v>7.0000000000000007E-2</v>
      </c>
      <c r="AI675">
        <v>559.80000000000007</v>
      </c>
      <c r="AJ675">
        <v>4304</v>
      </c>
    </row>
    <row r="676" spans="1:36" x14ac:dyDescent="0.35">
      <c r="A676">
        <v>58</v>
      </c>
      <c r="B676" t="s">
        <v>32</v>
      </c>
      <c r="C676" t="s">
        <v>26</v>
      </c>
      <c r="D676">
        <v>1272</v>
      </c>
      <c r="E676" t="s">
        <v>34</v>
      </c>
      <c r="F676">
        <v>5</v>
      </c>
      <c r="G676">
        <v>3</v>
      </c>
      <c r="H676" t="s">
        <v>49</v>
      </c>
      <c r="I676">
        <v>3</v>
      </c>
      <c r="J676" t="s">
        <v>29</v>
      </c>
      <c r="K676">
        <v>37</v>
      </c>
      <c r="L676">
        <v>2</v>
      </c>
      <c r="M676">
        <v>3</v>
      </c>
      <c r="N676" t="s">
        <v>43</v>
      </c>
      <c r="O676">
        <v>2</v>
      </c>
      <c r="P676" t="s">
        <v>41</v>
      </c>
      <c r="Q676" s="4">
        <v>10552</v>
      </c>
      <c r="R676">
        <v>9255</v>
      </c>
      <c r="S676">
        <v>2</v>
      </c>
      <c r="T676" t="s">
        <v>25</v>
      </c>
      <c r="U676">
        <v>13</v>
      </c>
      <c r="V676">
        <v>3</v>
      </c>
      <c r="W676">
        <v>4</v>
      </c>
      <c r="X676">
        <v>1</v>
      </c>
      <c r="Y676">
        <v>24</v>
      </c>
      <c r="Z676">
        <v>3</v>
      </c>
      <c r="AA676">
        <v>3</v>
      </c>
      <c r="AB676">
        <v>6</v>
      </c>
      <c r="AC676">
        <v>0</v>
      </c>
      <c r="AD676">
        <v>0</v>
      </c>
      <c r="AE676">
        <v>4</v>
      </c>
      <c r="AF676" s="5">
        <v>0.1</v>
      </c>
      <c r="AG676" s="5">
        <v>0.1</v>
      </c>
      <c r="AH676" s="6">
        <v>0.06</v>
      </c>
      <c r="AI676">
        <v>2110.4</v>
      </c>
      <c r="AJ676">
        <v>4223</v>
      </c>
    </row>
    <row r="677" spans="1:36" x14ac:dyDescent="0.35">
      <c r="A677">
        <v>31</v>
      </c>
      <c r="B677" t="s">
        <v>32</v>
      </c>
      <c r="C677" t="s">
        <v>26</v>
      </c>
      <c r="D677">
        <v>154</v>
      </c>
      <c r="E677" t="s">
        <v>27</v>
      </c>
      <c r="F677">
        <v>7</v>
      </c>
      <c r="G677">
        <v>4</v>
      </c>
      <c r="H677" t="s">
        <v>28</v>
      </c>
      <c r="I677">
        <v>2</v>
      </c>
      <c r="J677" t="s">
        <v>35</v>
      </c>
      <c r="K677">
        <v>41</v>
      </c>
      <c r="L677">
        <v>2</v>
      </c>
      <c r="M677">
        <v>1</v>
      </c>
      <c r="N677" t="s">
        <v>46</v>
      </c>
      <c r="O677">
        <v>3</v>
      </c>
      <c r="P677" t="s">
        <v>37</v>
      </c>
      <c r="Q677" s="4">
        <v>2329</v>
      </c>
      <c r="R677">
        <v>11737</v>
      </c>
      <c r="S677">
        <v>3</v>
      </c>
      <c r="T677" t="s">
        <v>32</v>
      </c>
      <c r="U677">
        <v>15</v>
      </c>
      <c r="V677">
        <v>3</v>
      </c>
      <c r="W677">
        <v>2</v>
      </c>
      <c r="X677">
        <v>0</v>
      </c>
      <c r="Y677">
        <v>13</v>
      </c>
      <c r="Z677">
        <v>2</v>
      </c>
      <c r="AA677">
        <v>4</v>
      </c>
      <c r="AB677">
        <v>7</v>
      </c>
      <c r="AC677">
        <v>7</v>
      </c>
      <c r="AD677">
        <v>5</v>
      </c>
      <c r="AE677">
        <v>2</v>
      </c>
      <c r="AF677" s="5">
        <v>0.13</v>
      </c>
      <c r="AG677" s="5">
        <v>7.0000000000000007E-2</v>
      </c>
      <c r="AH677" s="6">
        <v>2.0000000000000004E-2</v>
      </c>
      <c r="AI677">
        <v>465.8</v>
      </c>
      <c r="AJ677">
        <v>1671</v>
      </c>
    </row>
    <row r="678" spans="1:36" x14ac:dyDescent="0.35">
      <c r="A678">
        <v>35</v>
      </c>
      <c r="B678" t="s">
        <v>32</v>
      </c>
      <c r="C678" t="s">
        <v>26</v>
      </c>
      <c r="D678">
        <v>1137</v>
      </c>
      <c r="E678" t="s">
        <v>34</v>
      </c>
      <c r="F678">
        <v>21</v>
      </c>
      <c r="G678">
        <v>1</v>
      </c>
      <c r="H678" t="s">
        <v>28</v>
      </c>
      <c r="I678">
        <v>4</v>
      </c>
      <c r="J678" t="s">
        <v>29</v>
      </c>
      <c r="K678">
        <v>51</v>
      </c>
      <c r="L678">
        <v>3</v>
      </c>
      <c r="M678">
        <v>2</v>
      </c>
      <c r="N678" t="s">
        <v>43</v>
      </c>
      <c r="O678">
        <v>4</v>
      </c>
      <c r="P678" t="s">
        <v>37</v>
      </c>
      <c r="Q678" s="4">
        <v>4014</v>
      </c>
      <c r="R678">
        <v>19170</v>
      </c>
      <c r="S678">
        <v>1</v>
      </c>
      <c r="T678" t="s">
        <v>25</v>
      </c>
      <c r="U678">
        <v>25</v>
      </c>
      <c r="V678">
        <v>4</v>
      </c>
      <c r="W678">
        <v>4</v>
      </c>
      <c r="X678">
        <v>1</v>
      </c>
      <c r="Y678">
        <v>10</v>
      </c>
      <c r="Z678">
        <v>2</v>
      </c>
      <c r="AA678">
        <v>1</v>
      </c>
      <c r="AB678">
        <v>10</v>
      </c>
      <c r="AC678">
        <v>6</v>
      </c>
      <c r="AD678">
        <v>0</v>
      </c>
      <c r="AE678">
        <v>7</v>
      </c>
      <c r="AF678" s="5">
        <v>0.11</v>
      </c>
      <c r="AG678" s="5">
        <v>0.08</v>
      </c>
      <c r="AH678" s="6">
        <v>1.0000000000000009E-2</v>
      </c>
      <c r="AI678">
        <v>802.80000000000007</v>
      </c>
      <c r="AJ678">
        <v>4097</v>
      </c>
    </row>
    <row r="679" spans="1:36" x14ac:dyDescent="0.35">
      <c r="A679">
        <v>49</v>
      </c>
      <c r="B679" t="s">
        <v>32</v>
      </c>
      <c r="C679" t="s">
        <v>26</v>
      </c>
      <c r="D679">
        <v>527</v>
      </c>
      <c r="E679" t="s">
        <v>34</v>
      </c>
      <c r="F679">
        <v>8</v>
      </c>
      <c r="G679">
        <v>2</v>
      </c>
      <c r="H679" t="s">
        <v>38</v>
      </c>
      <c r="I679">
        <v>1</v>
      </c>
      <c r="J679" t="s">
        <v>29</v>
      </c>
      <c r="K679">
        <v>51</v>
      </c>
      <c r="L679">
        <v>3</v>
      </c>
      <c r="M679">
        <v>3</v>
      </c>
      <c r="N679" t="s">
        <v>39</v>
      </c>
      <c r="O679">
        <v>2</v>
      </c>
      <c r="P679" t="s">
        <v>37</v>
      </c>
      <c r="Q679" s="4">
        <v>7403</v>
      </c>
      <c r="R679">
        <v>22477</v>
      </c>
      <c r="S679">
        <v>4</v>
      </c>
      <c r="T679" t="s">
        <v>32</v>
      </c>
      <c r="U679">
        <v>11</v>
      </c>
      <c r="V679">
        <v>3</v>
      </c>
      <c r="W679">
        <v>3</v>
      </c>
      <c r="X679">
        <v>1</v>
      </c>
      <c r="Y679">
        <v>29</v>
      </c>
      <c r="Z679">
        <v>3</v>
      </c>
      <c r="AA679">
        <v>2</v>
      </c>
      <c r="AB679">
        <v>26</v>
      </c>
      <c r="AC679">
        <v>9</v>
      </c>
      <c r="AD679">
        <v>1</v>
      </c>
      <c r="AE679">
        <v>7</v>
      </c>
      <c r="AF679" s="5">
        <v>0.14000000000000001</v>
      </c>
      <c r="AG679" s="5">
        <v>0.09</v>
      </c>
      <c r="AH679" s="6">
        <v>1.0000000000000009E-2</v>
      </c>
      <c r="AI679">
        <v>1480.6000000000001</v>
      </c>
      <c r="AJ679">
        <v>4761</v>
      </c>
    </row>
    <row r="680" spans="1:36" x14ac:dyDescent="0.35">
      <c r="A680">
        <v>48</v>
      </c>
      <c r="B680" t="s">
        <v>32</v>
      </c>
      <c r="C680" t="s">
        <v>26</v>
      </c>
      <c r="D680">
        <v>1469</v>
      </c>
      <c r="E680" t="s">
        <v>34</v>
      </c>
      <c r="F680">
        <v>20</v>
      </c>
      <c r="G680">
        <v>4</v>
      </c>
      <c r="H680" t="s">
        <v>40</v>
      </c>
      <c r="I680">
        <v>4</v>
      </c>
      <c r="J680" t="s">
        <v>35</v>
      </c>
      <c r="K680">
        <v>51</v>
      </c>
      <c r="L680">
        <v>3</v>
      </c>
      <c r="M680">
        <v>1</v>
      </c>
      <c r="N680" t="s">
        <v>36</v>
      </c>
      <c r="O680">
        <v>3</v>
      </c>
      <c r="P680" t="s">
        <v>37</v>
      </c>
      <c r="Q680" s="4">
        <v>2259</v>
      </c>
      <c r="R680">
        <v>5543</v>
      </c>
      <c r="S680">
        <v>4</v>
      </c>
      <c r="T680" t="s">
        <v>32</v>
      </c>
      <c r="U680">
        <v>17</v>
      </c>
      <c r="V680">
        <v>3</v>
      </c>
      <c r="W680">
        <v>1</v>
      </c>
      <c r="X680">
        <v>2</v>
      </c>
      <c r="Y680">
        <v>13</v>
      </c>
      <c r="Z680">
        <v>2</v>
      </c>
      <c r="AA680">
        <v>2</v>
      </c>
      <c r="AB680">
        <v>0</v>
      </c>
      <c r="AC680">
        <v>0</v>
      </c>
      <c r="AD680">
        <v>0</v>
      </c>
      <c r="AE680">
        <v>0</v>
      </c>
      <c r="AF680" s="5">
        <v>0.14000000000000001</v>
      </c>
      <c r="AG680" s="5">
        <v>0.1</v>
      </c>
      <c r="AH680" s="6">
        <v>3.9999999999999994E-2</v>
      </c>
      <c r="AI680">
        <v>451.8</v>
      </c>
      <c r="AJ680">
        <v>932</v>
      </c>
    </row>
    <row r="681" spans="1:36" x14ac:dyDescent="0.35">
      <c r="A681">
        <v>31</v>
      </c>
      <c r="B681" t="s">
        <v>32</v>
      </c>
      <c r="C681" t="s">
        <v>44</v>
      </c>
      <c r="D681">
        <v>1188</v>
      </c>
      <c r="E681" t="s">
        <v>27</v>
      </c>
      <c r="F681">
        <v>20</v>
      </c>
      <c r="G681">
        <v>2</v>
      </c>
      <c r="H681" t="s">
        <v>48</v>
      </c>
      <c r="I681">
        <v>4</v>
      </c>
      <c r="J681" t="s">
        <v>29</v>
      </c>
      <c r="K681">
        <v>45</v>
      </c>
      <c r="L681">
        <v>3</v>
      </c>
      <c r="M681">
        <v>2</v>
      </c>
      <c r="N681" t="s">
        <v>27</v>
      </c>
      <c r="O681">
        <v>3</v>
      </c>
      <c r="P681" t="s">
        <v>37</v>
      </c>
      <c r="Q681" s="4">
        <v>6932</v>
      </c>
      <c r="R681">
        <v>24406</v>
      </c>
      <c r="S681">
        <v>1</v>
      </c>
      <c r="T681" t="s">
        <v>32</v>
      </c>
      <c r="U681">
        <v>13</v>
      </c>
      <c r="V681">
        <v>3</v>
      </c>
      <c r="W681">
        <v>4</v>
      </c>
      <c r="X681">
        <v>1</v>
      </c>
      <c r="Y681">
        <v>9</v>
      </c>
      <c r="Z681">
        <v>2</v>
      </c>
      <c r="AA681">
        <v>2</v>
      </c>
      <c r="AB681">
        <v>9</v>
      </c>
      <c r="AC681">
        <v>8</v>
      </c>
      <c r="AD681">
        <v>0</v>
      </c>
      <c r="AE681">
        <v>0</v>
      </c>
      <c r="AF681" s="5">
        <v>0.08</v>
      </c>
      <c r="AG681" s="5">
        <v>0.08</v>
      </c>
      <c r="AH681" s="6">
        <v>0</v>
      </c>
      <c r="AI681">
        <v>1386.4</v>
      </c>
      <c r="AJ681">
        <v>2638</v>
      </c>
    </row>
    <row r="682" spans="1:36" x14ac:dyDescent="0.35">
      <c r="A682">
        <v>36</v>
      </c>
      <c r="B682" t="s">
        <v>32</v>
      </c>
      <c r="C682" t="s">
        <v>26</v>
      </c>
      <c r="D682">
        <v>188</v>
      </c>
      <c r="E682" t="s">
        <v>34</v>
      </c>
      <c r="F682">
        <v>7</v>
      </c>
      <c r="G682">
        <v>4</v>
      </c>
      <c r="H682" t="s">
        <v>38</v>
      </c>
      <c r="I682">
        <v>2</v>
      </c>
      <c r="J682" t="s">
        <v>35</v>
      </c>
      <c r="K682">
        <v>65</v>
      </c>
      <c r="L682">
        <v>3</v>
      </c>
      <c r="M682">
        <v>1</v>
      </c>
      <c r="N682" t="s">
        <v>36</v>
      </c>
      <c r="O682">
        <v>4</v>
      </c>
      <c r="P682" t="s">
        <v>31</v>
      </c>
      <c r="Q682" s="4">
        <v>4678</v>
      </c>
      <c r="R682">
        <v>23293</v>
      </c>
      <c r="S682">
        <v>2</v>
      </c>
      <c r="T682" t="s">
        <v>32</v>
      </c>
      <c r="U682">
        <v>18</v>
      </c>
      <c r="V682">
        <v>3</v>
      </c>
      <c r="W682">
        <v>3</v>
      </c>
      <c r="X682">
        <v>0</v>
      </c>
      <c r="Y682">
        <v>8</v>
      </c>
      <c r="Z682">
        <v>6</v>
      </c>
      <c r="AA682">
        <v>3</v>
      </c>
      <c r="AB682">
        <v>6</v>
      </c>
      <c r="AC682">
        <v>2</v>
      </c>
      <c r="AD682">
        <v>0</v>
      </c>
      <c r="AE682">
        <v>1</v>
      </c>
      <c r="AF682" s="5">
        <v>0.1</v>
      </c>
      <c r="AG682" s="5">
        <v>0.09</v>
      </c>
      <c r="AH682" s="6">
        <v>7.0000000000000007E-2</v>
      </c>
      <c r="AI682">
        <v>935.6</v>
      </c>
      <c r="AJ682">
        <v>3447</v>
      </c>
    </row>
    <row r="683" spans="1:36" x14ac:dyDescent="0.35">
      <c r="A683">
        <v>38</v>
      </c>
      <c r="B683" t="s">
        <v>32</v>
      </c>
      <c r="C683" t="s">
        <v>26</v>
      </c>
      <c r="D683">
        <v>1333</v>
      </c>
      <c r="E683" t="s">
        <v>34</v>
      </c>
      <c r="F683">
        <v>1</v>
      </c>
      <c r="G683">
        <v>3</v>
      </c>
      <c r="H683" t="s">
        <v>49</v>
      </c>
      <c r="I683">
        <v>4</v>
      </c>
      <c r="J683" t="s">
        <v>29</v>
      </c>
      <c r="K683">
        <v>80</v>
      </c>
      <c r="L683">
        <v>3</v>
      </c>
      <c r="M683">
        <v>3</v>
      </c>
      <c r="N683" t="s">
        <v>63</v>
      </c>
      <c r="O683">
        <v>1</v>
      </c>
      <c r="P683" t="s">
        <v>37</v>
      </c>
      <c r="Q683" s="4">
        <v>13582</v>
      </c>
      <c r="R683">
        <v>16292</v>
      </c>
      <c r="S683">
        <v>1</v>
      </c>
      <c r="T683" t="s">
        <v>32</v>
      </c>
      <c r="U683">
        <v>13</v>
      </c>
      <c r="V683">
        <v>3</v>
      </c>
      <c r="W683">
        <v>2</v>
      </c>
      <c r="X683">
        <v>1</v>
      </c>
      <c r="Y683">
        <v>15</v>
      </c>
      <c r="Z683">
        <v>3</v>
      </c>
      <c r="AA683">
        <v>3</v>
      </c>
      <c r="AB683">
        <v>15</v>
      </c>
      <c r="AC683">
        <v>12</v>
      </c>
      <c r="AD683">
        <v>5</v>
      </c>
      <c r="AE683">
        <v>11</v>
      </c>
      <c r="AF683" s="5">
        <v>0.11</v>
      </c>
      <c r="AG683" s="5">
        <v>7.0000000000000007E-2</v>
      </c>
      <c r="AH683" s="6">
        <v>0</v>
      </c>
      <c r="AI683">
        <v>2716.4</v>
      </c>
      <c r="AJ683">
        <v>1030</v>
      </c>
    </row>
    <row r="684" spans="1:36" x14ac:dyDescent="0.35">
      <c r="A684">
        <v>32</v>
      </c>
      <c r="B684" t="s">
        <v>32</v>
      </c>
      <c r="C684" t="s">
        <v>44</v>
      </c>
      <c r="D684">
        <v>1184</v>
      </c>
      <c r="E684" t="s">
        <v>34</v>
      </c>
      <c r="F684">
        <v>1</v>
      </c>
      <c r="G684">
        <v>3</v>
      </c>
      <c r="H684" t="s">
        <v>28</v>
      </c>
      <c r="I684">
        <v>3</v>
      </c>
      <c r="J684" t="s">
        <v>29</v>
      </c>
      <c r="K684">
        <v>70</v>
      </c>
      <c r="L684">
        <v>2</v>
      </c>
      <c r="M684">
        <v>1</v>
      </c>
      <c r="N684" t="s">
        <v>39</v>
      </c>
      <c r="O684">
        <v>2</v>
      </c>
      <c r="P684" t="s">
        <v>37</v>
      </c>
      <c r="Q684" s="4">
        <v>2332</v>
      </c>
      <c r="R684">
        <v>3974</v>
      </c>
      <c r="S684">
        <v>6</v>
      </c>
      <c r="T684" t="s">
        <v>32</v>
      </c>
      <c r="U684">
        <v>20</v>
      </c>
      <c r="V684">
        <v>4</v>
      </c>
      <c r="W684">
        <v>3</v>
      </c>
      <c r="X684">
        <v>0</v>
      </c>
      <c r="Y684">
        <v>5</v>
      </c>
      <c r="Z684">
        <v>3</v>
      </c>
      <c r="AA684">
        <v>3</v>
      </c>
      <c r="AB684">
        <v>3</v>
      </c>
      <c r="AC684">
        <v>0</v>
      </c>
      <c r="AD684">
        <v>0</v>
      </c>
      <c r="AE684">
        <v>2</v>
      </c>
      <c r="AF684" s="5">
        <v>0.08</v>
      </c>
      <c r="AG684" s="5">
        <v>7.0000000000000007E-2</v>
      </c>
      <c r="AH684" s="6">
        <v>7.0000000000000007E-2</v>
      </c>
      <c r="AI684">
        <v>466.40000000000003</v>
      </c>
      <c r="AJ684">
        <v>545</v>
      </c>
    </row>
    <row r="685" spans="1:36" x14ac:dyDescent="0.35">
      <c r="A685">
        <v>25</v>
      </c>
      <c r="B685" t="s">
        <v>25</v>
      </c>
      <c r="C685" t="s">
        <v>26</v>
      </c>
      <c r="D685">
        <v>867</v>
      </c>
      <c r="E685" t="s">
        <v>27</v>
      </c>
      <c r="F685">
        <v>19</v>
      </c>
      <c r="G685">
        <v>2</v>
      </c>
      <c r="H685" t="s">
        <v>48</v>
      </c>
      <c r="I685">
        <v>3</v>
      </c>
      <c r="J685" t="s">
        <v>35</v>
      </c>
      <c r="K685">
        <v>36</v>
      </c>
      <c r="L685">
        <v>2</v>
      </c>
      <c r="M685">
        <v>1</v>
      </c>
      <c r="N685" t="s">
        <v>46</v>
      </c>
      <c r="O685">
        <v>2</v>
      </c>
      <c r="P685" t="s">
        <v>37</v>
      </c>
      <c r="Q685" s="4">
        <v>2413</v>
      </c>
      <c r="R685">
        <v>18798</v>
      </c>
      <c r="S685">
        <v>1</v>
      </c>
      <c r="T685" t="s">
        <v>25</v>
      </c>
      <c r="U685">
        <v>18</v>
      </c>
      <c r="V685">
        <v>3</v>
      </c>
      <c r="W685">
        <v>3</v>
      </c>
      <c r="X685">
        <v>3</v>
      </c>
      <c r="Y685">
        <v>1</v>
      </c>
      <c r="Z685">
        <v>2</v>
      </c>
      <c r="AA685">
        <v>3</v>
      </c>
      <c r="AB685">
        <v>1</v>
      </c>
      <c r="AC685">
        <v>0</v>
      </c>
      <c r="AD685">
        <v>0</v>
      </c>
      <c r="AE685">
        <v>0</v>
      </c>
      <c r="AF685" s="5">
        <v>0.08</v>
      </c>
      <c r="AG685" s="5">
        <v>0.11</v>
      </c>
      <c r="AH685" s="6">
        <v>3.9999999999999994E-2</v>
      </c>
      <c r="AI685">
        <v>482.6</v>
      </c>
      <c r="AJ685">
        <v>4880</v>
      </c>
    </row>
    <row r="686" spans="1:36" x14ac:dyDescent="0.35">
      <c r="A686">
        <v>40</v>
      </c>
      <c r="B686" t="s">
        <v>32</v>
      </c>
      <c r="C686" t="s">
        <v>26</v>
      </c>
      <c r="D686">
        <v>658</v>
      </c>
      <c r="E686" t="s">
        <v>27</v>
      </c>
      <c r="F686">
        <v>10</v>
      </c>
      <c r="G686">
        <v>4</v>
      </c>
      <c r="H686" t="s">
        <v>48</v>
      </c>
      <c r="I686">
        <v>1</v>
      </c>
      <c r="J686" t="s">
        <v>35</v>
      </c>
      <c r="K686">
        <v>67</v>
      </c>
      <c r="L686">
        <v>2</v>
      </c>
      <c r="M686">
        <v>3</v>
      </c>
      <c r="N686" t="s">
        <v>27</v>
      </c>
      <c r="O686">
        <v>2</v>
      </c>
      <c r="P686" t="s">
        <v>41</v>
      </c>
      <c r="Q686" s="4">
        <v>9705</v>
      </c>
      <c r="R686">
        <v>20652</v>
      </c>
      <c r="S686">
        <v>2</v>
      </c>
      <c r="T686" t="s">
        <v>32</v>
      </c>
      <c r="U686">
        <v>12</v>
      </c>
      <c r="V686">
        <v>3</v>
      </c>
      <c r="W686">
        <v>2</v>
      </c>
      <c r="X686">
        <v>1</v>
      </c>
      <c r="Y686">
        <v>11</v>
      </c>
      <c r="Z686">
        <v>2</v>
      </c>
      <c r="AA686">
        <v>2</v>
      </c>
      <c r="AB686">
        <v>1</v>
      </c>
      <c r="AC686">
        <v>0</v>
      </c>
      <c r="AD686">
        <v>0</v>
      </c>
      <c r="AE686">
        <v>0</v>
      </c>
      <c r="AF686" s="5">
        <v>0.12</v>
      </c>
      <c r="AG686" s="5">
        <v>7.0000000000000007E-2</v>
      </c>
      <c r="AH686" s="6">
        <v>0.05</v>
      </c>
      <c r="AI686">
        <v>1941</v>
      </c>
      <c r="AJ686">
        <v>2505</v>
      </c>
    </row>
    <row r="687" spans="1:36" x14ac:dyDescent="0.35">
      <c r="A687">
        <v>26</v>
      </c>
      <c r="B687" t="s">
        <v>32</v>
      </c>
      <c r="C687" t="s">
        <v>33</v>
      </c>
      <c r="D687">
        <v>1283</v>
      </c>
      <c r="E687" t="s">
        <v>27</v>
      </c>
      <c r="F687">
        <v>1</v>
      </c>
      <c r="G687">
        <v>3</v>
      </c>
      <c r="H687" t="s">
        <v>40</v>
      </c>
      <c r="I687">
        <v>3</v>
      </c>
      <c r="J687" t="s">
        <v>35</v>
      </c>
      <c r="K687">
        <v>52</v>
      </c>
      <c r="L687">
        <v>2</v>
      </c>
      <c r="M687">
        <v>2</v>
      </c>
      <c r="N687" t="s">
        <v>27</v>
      </c>
      <c r="O687">
        <v>1</v>
      </c>
      <c r="P687" t="s">
        <v>31</v>
      </c>
      <c r="Q687" s="4">
        <v>4294</v>
      </c>
      <c r="R687">
        <v>11148</v>
      </c>
      <c r="S687">
        <v>1</v>
      </c>
      <c r="T687" t="s">
        <v>32</v>
      </c>
      <c r="U687">
        <v>12</v>
      </c>
      <c r="V687">
        <v>3</v>
      </c>
      <c r="W687">
        <v>2</v>
      </c>
      <c r="X687">
        <v>0</v>
      </c>
      <c r="Y687">
        <v>7</v>
      </c>
      <c r="Z687">
        <v>2</v>
      </c>
      <c r="AA687">
        <v>3</v>
      </c>
      <c r="AB687">
        <v>7</v>
      </c>
      <c r="AC687">
        <v>7</v>
      </c>
      <c r="AD687">
        <v>0</v>
      </c>
      <c r="AE687">
        <v>7</v>
      </c>
      <c r="AF687" s="5">
        <v>0.11</v>
      </c>
      <c r="AG687" s="5">
        <v>0.1</v>
      </c>
      <c r="AH687" s="6">
        <v>-2.0000000000000004E-2</v>
      </c>
      <c r="AI687">
        <v>858.80000000000007</v>
      </c>
      <c r="AJ687">
        <v>4693</v>
      </c>
    </row>
    <row r="688" spans="1:36" x14ac:dyDescent="0.35">
      <c r="A688">
        <v>41</v>
      </c>
      <c r="B688" t="s">
        <v>32</v>
      </c>
      <c r="C688" t="s">
        <v>26</v>
      </c>
      <c r="D688">
        <v>263</v>
      </c>
      <c r="E688" t="s">
        <v>34</v>
      </c>
      <c r="F688">
        <v>6</v>
      </c>
      <c r="G688">
        <v>3</v>
      </c>
      <c r="H688" t="s">
        <v>40</v>
      </c>
      <c r="I688">
        <v>4</v>
      </c>
      <c r="J688" t="s">
        <v>35</v>
      </c>
      <c r="K688">
        <v>59</v>
      </c>
      <c r="L688">
        <v>3</v>
      </c>
      <c r="M688">
        <v>1</v>
      </c>
      <c r="N688" t="s">
        <v>39</v>
      </c>
      <c r="O688">
        <v>1</v>
      </c>
      <c r="P688" t="s">
        <v>31</v>
      </c>
      <c r="Q688" s="4">
        <v>4721</v>
      </c>
      <c r="R688">
        <v>3119</v>
      </c>
      <c r="S688">
        <v>2</v>
      </c>
      <c r="T688" t="s">
        <v>25</v>
      </c>
      <c r="U688">
        <v>13</v>
      </c>
      <c r="V688">
        <v>3</v>
      </c>
      <c r="W688">
        <v>3</v>
      </c>
      <c r="X688">
        <v>0</v>
      </c>
      <c r="Y688">
        <v>20</v>
      </c>
      <c r="Z688">
        <v>3</v>
      </c>
      <c r="AA688">
        <v>3</v>
      </c>
      <c r="AB688">
        <v>18</v>
      </c>
      <c r="AC688">
        <v>13</v>
      </c>
      <c r="AD688">
        <v>2</v>
      </c>
      <c r="AE688">
        <v>17</v>
      </c>
      <c r="AF688" s="5">
        <v>0.13</v>
      </c>
      <c r="AG688" s="5">
        <v>0.11</v>
      </c>
      <c r="AH688" s="6">
        <v>0.03</v>
      </c>
      <c r="AI688">
        <v>944.2</v>
      </c>
      <c r="AJ688">
        <v>1482</v>
      </c>
    </row>
    <row r="689" spans="1:36" x14ac:dyDescent="0.35">
      <c r="A689">
        <v>36</v>
      </c>
      <c r="B689" t="s">
        <v>32</v>
      </c>
      <c r="C689" t="s">
        <v>26</v>
      </c>
      <c r="D689">
        <v>938</v>
      </c>
      <c r="E689" t="s">
        <v>34</v>
      </c>
      <c r="F689">
        <v>2</v>
      </c>
      <c r="G689">
        <v>4</v>
      </c>
      <c r="H689" t="s">
        <v>40</v>
      </c>
      <c r="I689">
        <v>3</v>
      </c>
      <c r="J689" t="s">
        <v>35</v>
      </c>
      <c r="K689">
        <v>79</v>
      </c>
      <c r="L689">
        <v>3</v>
      </c>
      <c r="M689">
        <v>1</v>
      </c>
      <c r="N689" t="s">
        <v>39</v>
      </c>
      <c r="O689">
        <v>3</v>
      </c>
      <c r="P689" t="s">
        <v>31</v>
      </c>
      <c r="Q689" s="4">
        <v>2519</v>
      </c>
      <c r="R689">
        <v>12287</v>
      </c>
      <c r="S689">
        <v>4</v>
      </c>
      <c r="T689" t="s">
        <v>32</v>
      </c>
      <c r="U689">
        <v>21</v>
      </c>
      <c r="V689">
        <v>4</v>
      </c>
      <c r="W689">
        <v>3</v>
      </c>
      <c r="X689">
        <v>0</v>
      </c>
      <c r="Y689">
        <v>16</v>
      </c>
      <c r="Z689">
        <v>6</v>
      </c>
      <c r="AA689">
        <v>3</v>
      </c>
      <c r="AB689">
        <v>11</v>
      </c>
      <c r="AC689">
        <v>8</v>
      </c>
      <c r="AD689">
        <v>3</v>
      </c>
      <c r="AE689">
        <v>9</v>
      </c>
      <c r="AF689" s="5">
        <v>0.13</v>
      </c>
      <c r="AG689" s="5">
        <v>0.08</v>
      </c>
      <c r="AH689" s="6">
        <v>0</v>
      </c>
      <c r="AI689">
        <v>503.8</v>
      </c>
      <c r="AJ689">
        <v>4150</v>
      </c>
    </row>
    <row r="690" spans="1:36" x14ac:dyDescent="0.35">
      <c r="A690">
        <v>19</v>
      </c>
      <c r="B690" t="s">
        <v>25</v>
      </c>
      <c r="C690" t="s">
        <v>26</v>
      </c>
      <c r="D690">
        <v>419</v>
      </c>
      <c r="E690" t="s">
        <v>27</v>
      </c>
      <c r="F690">
        <v>21</v>
      </c>
      <c r="G690">
        <v>3</v>
      </c>
      <c r="H690" t="s">
        <v>38</v>
      </c>
      <c r="I690">
        <v>4</v>
      </c>
      <c r="J690" t="s">
        <v>35</v>
      </c>
      <c r="K690">
        <v>37</v>
      </c>
      <c r="L690">
        <v>2</v>
      </c>
      <c r="M690">
        <v>1</v>
      </c>
      <c r="N690" t="s">
        <v>46</v>
      </c>
      <c r="O690">
        <v>2</v>
      </c>
      <c r="P690" t="s">
        <v>31</v>
      </c>
      <c r="Q690" s="4">
        <v>2121</v>
      </c>
      <c r="R690">
        <v>9947</v>
      </c>
      <c r="S690">
        <v>1</v>
      </c>
      <c r="T690" t="s">
        <v>25</v>
      </c>
      <c r="U690">
        <v>13</v>
      </c>
      <c r="V690">
        <v>3</v>
      </c>
      <c r="W690">
        <v>2</v>
      </c>
      <c r="X690">
        <v>0</v>
      </c>
      <c r="Y690">
        <v>1</v>
      </c>
      <c r="Z690">
        <v>3</v>
      </c>
      <c r="AA690">
        <v>4</v>
      </c>
      <c r="AB690">
        <v>1</v>
      </c>
      <c r="AC690">
        <v>0</v>
      </c>
      <c r="AD690">
        <v>0</v>
      </c>
      <c r="AE690">
        <v>0</v>
      </c>
      <c r="AF690" s="5">
        <v>0.09</v>
      </c>
      <c r="AG690" s="5">
        <v>0.09</v>
      </c>
      <c r="AH690" s="6">
        <v>2.0000000000000004E-2</v>
      </c>
      <c r="AI690">
        <v>424.20000000000005</v>
      </c>
      <c r="AJ690">
        <v>3644</v>
      </c>
    </row>
    <row r="691" spans="1:36" x14ac:dyDescent="0.35">
      <c r="A691">
        <v>20</v>
      </c>
      <c r="B691" t="s">
        <v>25</v>
      </c>
      <c r="C691" t="s">
        <v>26</v>
      </c>
      <c r="D691">
        <v>129</v>
      </c>
      <c r="E691" t="s">
        <v>34</v>
      </c>
      <c r="F691">
        <v>4</v>
      </c>
      <c r="G691">
        <v>3</v>
      </c>
      <c r="H691" t="s">
        <v>49</v>
      </c>
      <c r="I691">
        <v>1</v>
      </c>
      <c r="J691" t="s">
        <v>35</v>
      </c>
      <c r="K691">
        <v>84</v>
      </c>
      <c r="L691">
        <v>3</v>
      </c>
      <c r="M691">
        <v>1</v>
      </c>
      <c r="N691" t="s">
        <v>39</v>
      </c>
      <c r="O691">
        <v>1</v>
      </c>
      <c r="P691" t="s">
        <v>31</v>
      </c>
      <c r="Q691" s="4">
        <v>2973</v>
      </c>
      <c r="R691">
        <v>13008</v>
      </c>
      <c r="S691">
        <v>1</v>
      </c>
      <c r="T691" t="s">
        <v>32</v>
      </c>
      <c r="U691">
        <v>19</v>
      </c>
      <c r="V691">
        <v>3</v>
      </c>
      <c r="W691">
        <v>2</v>
      </c>
      <c r="X691">
        <v>0</v>
      </c>
      <c r="Y691">
        <v>1</v>
      </c>
      <c r="Z691">
        <v>2</v>
      </c>
      <c r="AA691">
        <v>3</v>
      </c>
      <c r="AB691">
        <v>1</v>
      </c>
      <c r="AC691">
        <v>0</v>
      </c>
      <c r="AD691">
        <v>0</v>
      </c>
      <c r="AE691">
        <v>0</v>
      </c>
      <c r="AF691" s="5">
        <v>0.11</v>
      </c>
      <c r="AG691" s="5">
        <v>0.1</v>
      </c>
      <c r="AH691" s="6">
        <v>9.999999999999995E-3</v>
      </c>
      <c r="AI691">
        <v>594.6</v>
      </c>
      <c r="AJ691">
        <v>1115</v>
      </c>
    </row>
    <row r="692" spans="1:36" x14ac:dyDescent="0.35">
      <c r="A692">
        <v>31</v>
      </c>
      <c r="B692" t="s">
        <v>32</v>
      </c>
      <c r="C692" t="s">
        <v>26</v>
      </c>
      <c r="D692">
        <v>616</v>
      </c>
      <c r="E692" t="s">
        <v>34</v>
      </c>
      <c r="F692">
        <v>12</v>
      </c>
      <c r="G692">
        <v>3</v>
      </c>
      <c r="H692" t="s">
        <v>40</v>
      </c>
      <c r="I692">
        <v>4</v>
      </c>
      <c r="J692" t="s">
        <v>29</v>
      </c>
      <c r="K692">
        <v>41</v>
      </c>
      <c r="L692">
        <v>3</v>
      </c>
      <c r="M692">
        <v>2</v>
      </c>
      <c r="N692" t="s">
        <v>43</v>
      </c>
      <c r="O692">
        <v>4</v>
      </c>
      <c r="P692" t="s">
        <v>37</v>
      </c>
      <c r="Q692" s="4">
        <v>5855</v>
      </c>
      <c r="R692">
        <v>17369</v>
      </c>
      <c r="S692">
        <v>0</v>
      </c>
      <c r="T692" t="s">
        <v>25</v>
      </c>
      <c r="U692">
        <v>11</v>
      </c>
      <c r="V692">
        <v>3</v>
      </c>
      <c r="W692">
        <v>3</v>
      </c>
      <c r="X692">
        <v>2</v>
      </c>
      <c r="Y692">
        <v>10</v>
      </c>
      <c r="Z692">
        <v>2</v>
      </c>
      <c r="AA692">
        <v>1</v>
      </c>
      <c r="AB692">
        <v>9</v>
      </c>
      <c r="AC692">
        <v>7</v>
      </c>
      <c r="AD692">
        <v>8</v>
      </c>
      <c r="AE692">
        <v>5</v>
      </c>
      <c r="AF692" s="5">
        <v>0.1</v>
      </c>
      <c r="AG692" s="5">
        <v>0.1</v>
      </c>
      <c r="AH692" s="6">
        <v>0</v>
      </c>
      <c r="AI692">
        <v>1171</v>
      </c>
      <c r="AJ692">
        <v>2269</v>
      </c>
    </row>
    <row r="693" spans="1:36" x14ac:dyDescent="0.35">
      <c r="A693">
        <v>40</v>
      </c>
      <c r="B693" t="s">
        <v>32</v>
      </c>
      <c r="C693" t="s">
        <v>33</v>
      </c>
      <c r="D693">
        <v>1469</v>
      </c>
      <c r="E693" t="s">
        <v>34</v>
      </c>
      <c r="F693">
        <v>9</v>
      </c>
      <c r="G693">
        <v>4</v>
      </c>
      <c r="H693" t="s">
        <v>40</v>
      </c>
      <c r="I693">
        <v>4</v>
      </c>
      <c r="J693" t="s">
        <v>35</v>
      </c>
      <c r="K693">
        <v>35</v>
      </c>
      <c r="L693">
        <v>3</v>
      </c>
      <c r="M693">
        <v>1</v>
      </c>
      <c r="N693" t="s">
        <v>36</v>
      </c>
      <c r="O693">
        <v>2</v>
      </c>
      <c r="P693" t="s">
        <v>41</v>
      </c>
      <c r="Q693" s="4">
        <v>3617</v>
      </c>
      <c r="R693">
        <v>25063</v>
      </c>
      <c r="S693">
        <v>8</v>
      </c>
      <c r="T693" t="s">
        <v>25</v>
      </c>
      <c r="U693">
        <v>14</v>
      </c>
      <c r="V693">
        <v>3</v>
      </c>
      <c r="W693">
        <v>4</v>
      </c>
      <c r="X693">
        <v>1</v>
      </c>
      <c r="Y693">
        <v>3</v>
      </c>
      <c r="Z693">
        <v>2</v>
      </c>
      <c r="AA693">
        <v>3</v>
      </c>
      <c r="AB693">
        <v>1</v>
      </c>
      <c r="AC693">
        <v>1</v>
      </c>
      <c r="AD693">
        <v>0</v>
      </c>
      <c r="AE693">
        <v>0</v>
      </c>
      <c r="AF693" s="5">
        <v>0.15</v>
      </c>
      <c r="AG693" s="5">
        <v>7.0000000000000007E-2</v>
      </c>
      <c r="AH693" s="6">
        <v>7.9999999999999988E-2</v>
      </c>
      <c r="AI693">
        <v>723.40000000000009</v>
      </c>
      <c r="AJ693">
        <v>3791</v>
      </c>
    </row>
    <row r="694" spans="1:36" x14ac:dyDescent="0.35">
      <c r="A694">
        <v>32</v>
      </c>
      <c r="B694" t="s">
        <v>32</v>
      </c>
      <c r="C694" t="s">
        <v>26</v>
      </c>
      <c r="D694">
        <v>498</v>
      </c>
      <c r="E694" t="s">
        <v>34</v>
      </c>
      <c r="F694">
        <v>3</v>
      </c>
      <c r="G694">
        <v>4</v>
      </c>
      <c r="H694" t="s">
        <v>40</v>
      </c>
      <c r="I694">
        <v>3</v>
      </c>
      <c r="J694" t="s">
        <v>29</v>
      </c>
      <c r="K694">
        <v>93</v>
      </c>
      <c r="L694">
        <v>3</v>
      </c>
      <c r="M694">
        <v>2</v>
      </c>
      <c r="N694" t="s">
        <v>42</v>
      </c>
      <c r="O694">
        <v>1</v>
      </c>
      <c r="P694" t="s">
        <v>37</v>
      </c>
      <c r="Q694" s="4">
        <v>6725</v>
      </c>
      <c r="R694">
        <v>13554</v>
      </c>
      <c r="S694">
        <v>1</v>
      </c>
      <c r="T694" t="s">
        <v>32</v>
      </c>
      <c r="U694">
        <v>12</v>
      </c>
      <c r="V694">
        <v>3</v>
      </c>
      <c r="W694">
        <v>3</v>
      </c>
      <c r="X694">
        <v>1</v>
      </c>
      <c r="Y694">
        <v>8</v>
      </c>
      <c r="Z694">
        <v>2</v>
      </c>
      <c r="AA694">
        <v>4</v>
      </c>
      <c r="AB694">
        <v>8</v>
      </c>
      <c r="AC694">
        <v>7</v>
      </c>
      <c r="AD694">
        <v>6</v>
      </c>
      <c r="AE694">
        <v>3</v>
      </c>
      <c r="AF694" s="5">
        <v>0.08</v>
      </c>
      <c r="AG694" s="5">
        <v>0.11</v>
      </c>
      <c r="AH694" s="6">
        <v>4.0000000000000008E-2</v>
      </c>
      <c r="AI694">
        <v>1345</v>
      </c>
      <c r="AJ694">
        <v>4806</v>
      </c>
    </row>
    <row r="695" spans="1:36" x14ac:dyDescent="0.35">
      <c r="A695">
        <v>36</v>
      </c>
      <c r="B695" t="s">
        <v>25</v>
      </c>
      <c r="C695" t="s">
        <v>26</v>
      </c>
      <c r="D695">
        <v>530</v>
      </c>
      <c r="E695" t="s">
        <v>27</v>
      </c>
      <c r="F695">
        <v>3</v>
      </c>
      <c r="G695">
        <v>1</v>
      </c>
      <c r="H695" t="s">
        <v>28</v>
      </c>
      <c r="I695">
        <v>3</v>
      </c>
      <c r="J695" t="s">
        <v>35</v>
      </c>
      <c r="K695">
        <v>51</v>
      </c>
      <c r="L695">
        <v>2</v>
      </c>
      <c r="M695">
        <v>3</v>
      </c>
      <c r="N695" t="s">
        <v>27</v>
      </c>
      <c r="O695">
        <v>4</v>
      </c>
      <c r="P695" t="s">
        <v>37</v>
      </c>
      <c r="Q695" s="4">
        <v>10325</v>
      </c>
      <c r="R695">
        <v>5518</v>
      </c>
      <c r="S695">
        <v>1</v>
      </c>
      <c r="T695" t="s">
        <v>25</v>
      </c>
      <c r="U695">
        <v>11</v>
      </c>
      <c r="V695">
        <v>3</v>
      </c>
      <c r="W695">
        <v>1</v>
      </c>
      <c r="X695">
        <v>1</v>
      </c>
      <c r="Y695">
        <v>16</v>
      </c>
      <c r="Z695">
        <v>6</v>
      </c>
      <c r="AA695">
        <v>3</v>
      </c>
      <c r="AB695">
        <v>16</v>
      </c>
      <c r="AC695">
        <v>7</v>
      </c>
      <c r="AD695">
        <v>3</v>
      </c>
      <c r="AE695">
        <v>7</v>
      </c>
      <c r="AF695" s="5">
        <v>0.12</v>
      </c>
      <c r="AG695" s="5">
        <v>0.1</v>
      </c>
      <c r="AH695" s="6">
        <v>-0.03</v>
      </c>
      <c r="AI695">
        <v>2065</v>
      </c>
      <c r="AJ695">
        <v>1969</v>
      </c>
    </row>
    <row r="696" spans="1:36" x14ac:dyDescent="0.35">
      <c r="A696">
        <v>33</v>
      </c>
      <c r="B696" t="s">
        <v>32</v>
      </c>
      <c r="C696" t="s">
        <v>26</v>
      </c>
      <c r="D696">
        <v>1069</v>
      </c>
      <c r="E696" t="s">
        <v>34</v>
      </c>
      <c r="F696">
        <v>1</v>
      </c>
      <c r="G696">
        <v>3</v>
      </c>
      <c r="H696" t="s">
        <v>28</v>
      </c>
      <c r="I696">
        <v>2</v>
      </c>
      <c r="J696" t="s">
        <v>29</v>
      </c>
      <c r="K696">
        <v>42</v>
      </c>
      <c r="L696">
        <v>2</v>
      </c>
      <c r="M696">
        <v>2</v>
      </c>
      <c r="N696" t="s">
        <v>43</v>
      </c>
      <c r="O696">
        <v>4</v>
      </c>
      <c r="P696" t="s">
        <v>31</v>
      </c>
      <c r="Q696" s="4">
        <v>6949</v>
      </c>
      <c r="R696">
        <v>12291</v>
      </c>
      <c r="S696">
        <v>0</v>
      </c>
      <c r="T696" t="s">
        <v>32</v>
      </c>
      <c r="U696">
        <v>14</v>
      </c>
      <c r="V696">
        <v>3</v>
      </c>
      <c r="W696">
        <v>1</v>
      </c>
      <c r="X696">
        <v>0</v>
      </c>
      <c r="Y696">
        <v>6</v>
      </c>
      <c r="Z696">
        <v>3</v>
      </c>
      <c r="AA696">
        <v>3</v>
      </c>
      <c r="AB696">
        <v>5</v>
      </c>
      <c r="AC696">
        <v>0</v>
      </c>
      <c r="AD696">
        <v>1</v>
      </c>
      <c r="AE696">
        <v>4</v>
      </c>
      <c r="AF696" s="5">
        <v>0.09</v>
      </c>
      <c r="AG696" s="5">
        <v>0.1</v>
      </c>
      <c r="AH696" s="6">
        <v>4.0000000000000008E-2</v>
      </c>
      <c r="AI696">
        <v>1389.8000000000002</v>
      </c>
      <c r="AJ696">
        <v>3579</v>
      </c>
    </row>
    <row r="697" spans="1:36" x14ac:dyDescent="0.35">
      <c r="A697">
        <v>37</v>
      </c>
      <c r="B697" t="s">
        <v>25</v>
      </c>
      <c r="C697" t="s">
        <v>26</v>
      </c>
      <c r="D697">
        <v>625</v>
      </c>
      <c r="E697" t="s">
        <v>27</v>
      </c>
      <c r="F697">
        <v>1</v>
      </c>
      <c r="G697">
        <v>4</v>
      </c>
      <c r="H697" t="s">
        <v>28</v>
      </c>
      <c r="I697">
        <v>1</v>
      </c>
      <c r="J697" t="s">
        <v>35</v>
      </c>
      <c r="K697">
        <v>46</v>
      </c>
      <c r="L697">
        <v>2</v>
      </c>
      <c r="M697">
        <v>3</v>
      </c>
      <c r="N697" t="s">
        <v>27</v>
      </c>
      <c r="O697">
        <v>3</v>
      </c>
      <c r="P697" t="s">
        <v>37</v>
      </c>
      <c r="Q697" s="4">
        <v>10609</v>
      </c>
      <c r="R697">
        <v>14922</v>
      </c>
      <c r="S697">
        <v>5</v>
      </c>
      <c r="T697" t="s">
        <v>32</v>
      </c>
      <c r="U697">
        <v>11</v>
      </c>
      <c r="V697">
        <v>3</v>
      </c>
      <c r="W697">
        <v>3</v>
      </c>
      <c r="X697">
        <v>0</v>
      </c>
      <c r="Y697">
        <v>17</v>
      </c>
      <c r="Z697">
        <v>2</v>
      </c>
      <c r="AA697">
        <v>1</v>
      </c>
      <c r="AB697">
        <v>14</v>
      </c>
      <c r="AC697">
        <v>1</v>
      </c>
      <c r="AD697">
        <v>11</v>
      </c>
      <c r="AE697">
        <v>7</v>
      </c>
      <c r="AF697" s="5">
        <v>0.09</v>
      </c>
      <c r="AG697" s="5">
        <v>7.0000000000000007E-2</v>
      </c>
      <c r="AH697" s="6">
        <v>-0.03</v>
      </c>
      <c r="AI697">
        <v>2121.8000000000002</v>
      </c>
      <c r="AJ697">
        <v>2493</v>
      </c>
    </row>
    <row r="698" spans="1:36" x14ac:dyDescent="0.35">
      <c r="A698">
        <v>45</v>
      </c>
      <c r="B698" t="s">
        <v>32</v>
      </c>
      <c r="C698" t="s">
        <v>44</v>
      </c>
      <c r="D698">
        <v>805</v>
      </c>
      <c r="E698" t="s">
        <v>34</v>
      </c>
      <c r="F698">
        <v>4</v>
      </c>
      <c r="G698">
        <v>2</v>
      </c>
      <c r="H698" t="s">
        <v>28</v>
      </c>
      <c r="I698">
        <v>3</v>
      </c>
      <c r="J698" t="s">
        <v>35</v>
      </c>
      <c r="K698">
        <v>57</v>
      </c>
      <c r="L698">
        <v>3</v>
      </c>
      <c r="M698">
        <v>2</v>
      </c>
      <c r="N698" t="s">
        <v>39</v>
      </c>
      <c r="O698">
        <v>2</v>
      </c>
      <c r="P698" t="s">
        <v>37</v>
      </c>
      <c r="Q698" s="4">
        <v>4447</v>
      </c>
      <c r="R698">
        <v>23163</v>
      </c>
      <c r="S698">
        <v>1</v>
      </c>
      <c r="T698" t="s">
        <v>32</v>
      </c>
      <c r="U698">
        <v>12</v>
      </c>
      <c r="V698">
        <v>3</v>
      </c>
      <c r="W698">
        <v>2</v>
      </c>
      <c r="X698">
        <v>0</v>
      </c>
      <c r="Y698">
        <v>9</v>
      </c>
      <c r="Z698">
        <v>5</v>
      </c>
      <c r="AA698">
        <v>2</v>
      </c>
      <c r="AB698">
        <v>9</v>
      </c>
      <c r="AC698">
        <v>7</v>
      </c>
      <c r="AD698">
        <v>0</v>
      </c>
      <c r="AE698">
        <v>8</v>
      </c>
      <c r="AF698" s="5">
        <v>0.12</v>
      </c>
      <c r="AG698" s="5">
        <v>0.09</v>
      </c>
      <c r="AH698" s="6">
        <v>-2.0000000000000004E-2</v>
      </c>
      <c r="AI698">
        <v>889.40000000000009</v>
      </c>
      <c r="AJ698">
        <v>4642</v>
      </c>
    </row>
    <row r="699" spans="1:36" x14ac:dyDescent="0.35">
      <c r="A699">
        <v>29</v>
      </c>
      <c r="B699" t="s">
        <v>32</v>
      </c>
      <c r="C699" t="s">
        <v>33</v>
      </c>
      <c r="D699">
        <v>1404</v>
      </c>
      <c r="E699" t="s">
        <v>27</v>
      </c>
      <c r="F699">
        <v>20</v>
      </c>
      <c r="G699">
        <v>3</v>
      </c>
      <c r="H699" t="s">
        <v>49</v>
      </c>
      <c r="I699">
        <v>3</v>
      </c>
      <c r="J699" t="s">
        <v>29</v>
      </c>
      <c r="K699">
        <v>84</v>
      </c>
      <c r="L699">
        <v>3</v>
      </c>
      <c r="M699">
        <v>1</v>
      </c>
      <c r="N699" t="s">
        <v>46</v>
      </c>
      <c r="O699">
        <v>4</v>
      </c>
      <c r="P699" t="s">
        <v>37</v>
      </c>
      <c r="Q699" s="4">
        <v>2157</v>
      </c>
      <c r="R699">
        <v>18203</v>
      </c>
      <c r="S699">
        <v>1</v>
      </c>
      <c r="T699" t="s">
        <v>32</v>
      </c>
      <c r="U699">
        <v>15</v>
      </c>
      <c r="V699">
        <v>3</v>
      </c>
      <c r="W699">
        <v>2</v>
      </c>
      <c r="X699">
        <v>1</v>
      </c>
      <c r="Y699">
        <v>3</v>
      </c>
      <c r="Z699">
        <v>5</v>
      </c>
      <c r="AA699">
        <v>3</v>
      </c>
      <c r="AB699">
        <v>3</v>
      </c>
      <c r="AC699">
        <v>1</v>
      </c>
      <c r="AD699">
        <v>0</v>
      </c>
      <c r="AE699">
        <v>2</v>
      </c>
      <c r="AF699" s="5">
        <v>0.12</v>
      </c>
      <c r="AG699" s="5">
        <v>0.1</v>
      </c>
      <c r="AH699" s="6">
        <v>-0.03</v>
      </c>
      <c r="AI699">
        <v>431.40000000000003</v>
      </c>
      <c r="AJ699">
        <v>3322</v>
      </c>
    </row>
    <row r="700" spans="1:36" x14ac:dyDescent="0.35">
      <c r="A700">
        <v>35</v>
      </c>
      <c r="B700" t="s">
        <v>32</v>
      </c>
      <c r="C700" t="s">
        <v>26</v>
      </c>
      <c r="D700">
        <v>1219</v>
      </c>
      <c r="E700" t="s">
        <v>27</v>
      </c>
      <c r="F700">
        <v>18</v>
      </c>
      <c r="G700">
        <v>3</v>
      </c>
      <c r="H700" t="s">
        <v>40</v>
      </c>
      <c r="I700">
        <v>3</v>
      </c>
      <c r="J700" t="s">
        <v>29</v>
      </c>
      <c r="K700">
        <v>86</v>
      </c>
      <c r="L700">
        <v>3</v>
      </c>
      <c r="M700">
        <v>2</v>
      </c>
      <c r="N700" t="s">
        <v>27</v>
      </c>
      <c r="O700">
        <v>3</v>
      </c>
      <c r="P700" t="s">
        <v>37</v>
      </c>
      <c r="Q700" s="4">
        <v>4601</v>
      </c>
      <c r="R700">
        <v>6179</v>
      </c>
      <c r="S700">
        <v>1</v>
      </c>
      <c r="T700" t="s">
        <v>32</v>
      </c>
      <c r="U700">
        <v>16</v>
      </c>
      <c r="V700">
        <v>3</v>
      </c>
      <c r="W700">
        <v>2</v>
      </c>
      <c r="X700">
        <v>0</v>
      </c>
      <c r="Y700">
        <v>5</v>
      </c>
      <c r="Z700">
        <v>3</v>
      </c>
      <c r="AA700">
        <v>3</v>
      </c>
      <c r="AB700">
        <v>5</v>
      </c>
      <c r="AC700">
        <v>2</v>
      </c>
      <c r="AD700">
        <v>1</v>
      </c>
      <c r="AE700">
        <v>0</v>
      </c>
      <c r="AF700" s="5">
        <v>0.15</v>
      </c>
      <c r="AG700" s="5">
        <v>0.1</v>
      </c>
      <c r="AH700" s="6">
        <v>0.03</v>
      </c>
      <c r="AI700">
        <v>920.2</v>
      </c>
      <c r="AJ700">
        <v>2176</v>
      </c>
    </row>
    <row r="701" spans="1:36" x14ac:dyDescent="0.35">
      <c r="A701">
        <v>52</v>
      </c>
      <c r="B701" t="s">
        <v>32</v>
      </c>
      <c r="C701" t="s">
        <v>26</v>
      </c>
      <c r="D701">
        <v>1053</v>
      </c>
      <c r="E701" t="s">
        <v>34</v>
      </c>
      <c r="F701">
        <v>1</v>
      </c>
      <c r="G701">
        <v>2</v>
      </c>
      <c r="H701" t="s">
        <v>28</v>
      </c>
      <c r="I701">
        <v>4</v>
      </c>
      <c r="J701" t="s">
        <v>35</v>
      </c>
      <c r="K701">
        <v>70</v>
      </c>
      <c r="L701">
        <v>3</v>
      </c>
      <c r="M701">
        <v>4</v>
      </c>
      <c r="N701" t="s">
        <v>62</v>
      </c>
      <c r="O701">
        <v>4</v>
      </c>
      <c r="P701" t="s">
        <v>37</v>
      </c>
      <c r="Q701" s="4">
        <v>17099</v>
      </c>
      <c r="R701">
        <v>13829</v>
      </c>
      <c r="S701">
        <v>2</v>
      </c>
      <c r="T701" t="s">
        <v>32</v>
      </c>
      <c r="U701">
        <v>15</v>
      </c>
      <c r="V701">
        <v>3</v>
      </c>
      <c r="W701">
        <v>2</v>
      </c>
      <c r="X701">
        <v>1</v>
      </c>
      <c r="Y701">
        <v>26</v>
      </c>
      <c r="Z701">
        <v>2</v>
      </c>
      <c r="AA701">
        <v>2</v>
      </c>
      <c r="AB701">
        <v>9</v>
      </c>
      <c r="AC701">
        <v>8</v>
      </c>
      <c r="AD701">
        <v>7</v>
      </c>
      <c r="AE701">
        <v>8</v>
      </c>
      <c r="AF701" s="5">
        <v>0.08</v>
      </c>
      <c r="AG701" s="5">
        <v>0.09</v>
      </c>
      <c r="AH701" s="6">
        <v>0</v>
      </c>
      <c r="AI701">
        <v>3419.8</v>
      </c>
      <c r="AJ701">
        <v>4974</v>
      </c>
    </row>
    <row r="702" spans="1:36" x14ac:dyDescent="0.35">
      <c r="A702">
        <v>58</v>
      </c>
      <c r="B702" t="s">
        <v>25</v>
      </c>
      <c r="C702" t="s">
        <v>26</v>
      </c>
      <c r="D702">
        <v>289</v>
      </c>
      <c r="E702" t="s">
        <v>34</v>
      </c>
      <c r="F702">
        <v>2</v>
      </c>
      <c r="G702">
        <v>3</v>
      </c>
      <c r="H702" t="s">
        <v>49</v>
      </c>
      <c r="I702">
        <v>4</v>
      </c>
      <c r="J702" t="s">
        <v>35</v>
      </c>
      <c r="K702">
        <v>51</v>
      </c>
      <c r="L702">
        <v>3</v>
      </c>
      <c r="M702">
        <v>1</v>
      </c>
      <c r="N702" t="s">
        <v>36</v>
      </c>
      <c r="O702">
        <v>3</v>
      </c>
      <c r="P702" t="s">
        <v>31</v>
      </c>
      <c r="Q702" s="4">
        <v>2479</v>
      </c>
      <c r="R702">
        <v>26227</v>
      </c>
      <c r="S702">
        <v>4</v>
      </c>
      <c r="T702" t="s">
        <v>32</v>
      </c>
      <c r="U702">
        <v>24</v>
      </c>
      <c r="V702">
        <v>4</v>
      </c>
      <c r="W702">
        <v>1</v>
      </c>
      <c r="X702">
        <v>0</v>
      </c>
      <c r="Y702">
        <v>7</v>
      </c>
      <c r="Z702">
        <v>4</v>
      </c>
      <c r="AA702">
        <v>3</v>
      </c>
      <c r="AB702">
        <v>1</v>
      </c>
      <c r="AC702">
        <v>0</v>
      </c>
      <c r="AD702">
        <v>0</v>
      </c>
      <c r="AE702">
        <v>0</v>
      </c>
      <c r="AF702" s="5">
        <v>0.14000000000000001</v>
      </c>
      <c r="AG702" s="5">
        <v>0.1</v>
      </c>
      <c r="AH702" s="6">
        <v>4.9999999999999989E-2</v>
      </c>
      <c r="AI702">
        <v>495.8</v>
      </c>
      <c r="AJ702">
        <v>4858</v>
      </c>
    </row>
    <row r="703" spans="1:36" x14ac:dyDescent="0.35">
      <c r="A703">
        <v>53</v>
      </c>
      <c r="B703" t="s">
        <v>32</v>
      </c>
      <c r="C703" t="s">
        <v>26</v>
      </c>
      <c r="D703">
        <v>1376</v>
      </c>
      <c r="E703" t="s">
        <v>27</v>
      </c>
      <c r="F703">
        <v>2</v>
      </c>
      <c r="G703">
        <v>2</v>
      </c>
      <c r="H703" t="s">
        <v>40</v>
      </c>
      <c r="I703">
        <v>3</v>
      </c>
      <c r="J703" t="s">
        <v>35</v>
      </c>
      <c r="K703">
        <v>45</v>
      </c>
      <c r="L703">
        <v>3</v>
      </c>
      <c r="M703">
        <v>4</v>
      </c>
      <c r="N703" t="s">
        <v>62</v>
      </c>
      <c r="O703">
        <v>3</v>
      </c>
      <c r="P703" t="s">
        <v>41</v>
      </c>
      <c r="Q703" s="4">
        <v>14852</v>
      </c>
      <c r="R703">
        <v>13938</v>
      </c>
      <c r="S703">
        <v>6</v>
      </c>
      <c r="T703" t="s">
        <v>32</v>
      </c>
      <c r="U703">
        <v>13</v>
      </c>
      <c r="V703">
        <v>3</v>
      </c>
      <c r="W703">
        <v>3</v>
      </c>
      <c r="X703">
        <v>1</v>
      </c>
      <c r="Y703">
        <v>22</v>
      </c>
      <c r="Z703">
        <v>3</v>
      </c>
      <c r="AA703">
        <v>4</v>
      </c>
      <c r="AB703">
        <v>17</v>
      </c>
      <c r="AC703">
        <v>13</v>
      </c>
      <c r="AD703">
        <v>15</v>
      </c>
      <c r="AE703">
        <v>2</v>
      </c>
      <c r="AF703" s="5">
        <v>0.1</v>
      </c>
      <c r="AG703" s="5">
        <v>7.0000000000000007E-2</v>
      </c>
      <c r="AH703" s="6">
        <v>7.0000000000000007E-2</v>
      </c>
      <c r="AI703">
        <v>2970.4</v>
      </c>
      <c r="AJ703">
        <v>2709</v>
      </c>
    </row>
    <row r="704" spans="1:36" x14ac:dyDescent="0.35">
      <c r="A704">
        <v>30</v>
      </c>
      <c r="B704" t="s">
        <v>32</v>
      </c>
      <c r="C704" t="s">
        <v>26</v>
      </c>
      <c r="D704">
        <v>231</v>
      </c>
      <c r="E704" t="s">
        <v>27</v>
      </c>
      <c r="F704">
        <v>8</v>
      </c>
      <c r="G704">
        <v>2</v>
      </c>
      <c r="H704" t="s">
        <v>38</v>
      </c>
      <c r="I704">
        <v>3</v>
      </c>
      <c r="J704" t="s">
        <v>35</v>
      </c>
      <c r="K704">
        <v>62</v>
      </c>
      <c r="L704">
        <v>3</v>
      </c>
      <c r="M704">
        <v>3</v>
      </c>
      <c r="N704" t="s">
        <v>27</v>
      </c>
      <c r="O704">
        <v>3</v>
      </c>
      <c r="P704" t="s">
        <v>41</v>
      </c>
      <c r="Q704" s="4">
        <v>7264</v>
      </c>
      <c r="R704">
        <v>9977</v>
      </c>
      <c r="S704">
        <v>5</v>
      </c>
      <c r="T704" t="s">
        <v>32</v>
      </c>
      <c r="U704">
        <v>11</v>
      </c>
      <c r="V704">
        <v>3</v>
      </c>
      <c r="W704">
        <v>1</v>
      </c>
      <c r="X704">
        <v>1</v>
      </c>
      <c r="Y704">
        <v>10</v>
      </c>
      <c r="Z704">
        <v>2</v>
      </c>
      <c r="AA704">
        <v>4</v>
      </c>
      <c r="AB704">
        <v>8</v>
      </c>
      <c r="AC704">
        <v>4</v>
      </c>
      <c r="AD704">
        <v>7</v>
      </c>
      <c r="AE704">
        <v>7</v>
      </c>
      <c r="AF704" s="5">
        <v>0.15</v>
      </c>
      <c r="AG704" s="5">
        <v>7.0000000000000007E-2</v>
      </c>
      <c r="AH704" s="6">
        <v>6.9999999999999993E-2</v>
      </c>
      <c r="AI704">
        <v>1452.8000000000002</v>
      </c>
      <c r="AJ704">
        <v>649</v>
      </c>
    </row>
    <row r="705" spans="1:36" x14ac:dyDescent="0.35">
      <c r="A705">
        <v>38</v>
      </c>
      <c r="B705" t="s">
        <v>32</v>
      </c>
      <c r="C705" t="s">
        <v>44</v>
      </c>
      <c r="D705">
        <v>152</v>
      </c>
      <c r="E705" t="s">
        <v>27</v>
      </c>
      <c r="F705">
        <v>10</v>
      </c>
      <c r="G705">
        <v>3</v>
      </c>
      <c r="H705" t="s">
        <v>49</v>
      </c>
      <c r="I705">
        <v>3</v>
      </c>
      <c r="J705" t="s">
        <v>29</v>
      </c>
      <c r="K705">
        <v>85</v>
      </c>
      <c r="L705">
        <v>3</v>
      </c>
      <c r="M705">
        <v>2</v>
      </c>
      <c r="N705" t="s">
        <v>27</v>
      </c>
      <c r="O705">
        <v>4</v>
      </c>
      <c r="P705" t="s">
        <v>31</v>
      </c>
      <c r="Q705" s="4">
        <v>5666</v>
      </c>
      <c r="R705">
        <v>19899</v>
      </c>
      <c r="S705">
        <v>1</v>
      </c>
      <c r="T705" t="s">
        <v>25</v>
      </c>
      <c r="U705">
        <v>13</v>
      </c>
      <c r="V705">
        <v>3</v>
      </c>
      <c r="W705">
        <v>2</v>
      </c>
      <c r="X705">
        <v>0</v>
      </c>
      <c r="Y705">
        <v>6</v>
      </c>
      <c r="Z705">
        <v>1</v>
      </c>
      <c r="AA705">
        <v>3</v>
      </c>
      <c r="AB705">
        <v>5</v>
      </c>
      <c r="AC705">
        <v>3</v>
      </c>
      <c r="AD705">
        <v>1</v>
      </c>
      <c r="AE705">
        <v>3</v>
      </c>
      <c r="AF705" s="5">
        <v>0.14000000000000001</v>
      </c>
      <c r="AG705" s="5">
        <v>0.11</v>
      </c>
      <c r="AH705" s="6">
        <v>-2.0000000000000004E-2</v>
      </c>
      <c r="AI705">
        <v>1133.2</v>
      </c>
      <c r="AJ705">
        <v>4150</v>
      </c>
    </row>
    <row r="706" spans="1:36" x14ac:dyDescent="0.35">
      <c r="A706">
        <v>35</v>
      </c>
      <c r="B706" t="s">
        <v>32</v>
      </c>
      <c r="C706" t="s">
        <v>26</v>
      </c>
      <c r="D706">
        <v>882</v>
      </c>
      <c r="E706" t="s">
        <v>27</v>
      </c>
      <c r="F706">
        <v>3</v>
      </c>
      <c r="G706">
        <v>4</v>
      </c>
      <c r="H706" t="s">
        <v>28</v>
      </c>
      <c r="I706">
        <v>4</v>
      </c>
      <c r="J706" t="s">
        <v>35</v>
      </c>
      <c r="K706">
        <v>92</v>
      </c>
      <c r="L706">
        <v>3</v>
      </c>
      <c r="M706">
        <v>3</v>
      </c>
      <c r="N706" t="s">
        <v>27</v>
      </c>
      <c r="O706">
        <v>4</v>
      </c>
      <c r="P706" t="s">
        <v>41</v>
      </c>
      <c r="Q706" s="4">
        <v>7823</v>
      </c>
      <c r="R706">
        <v>6812</v>
      </c>
      <c r="S706">
        <v>6</v>
      </c>
      <c r="T706" t="s">
        <v>32</v>
      </c>
      <c r="U706">
        <v>13</v>
      </c>
      <c r="V706">
        <v>3</v>
      </c>
      <c r="W706">
        <v>2</v>
      </c>
      <c r="X706">
        <v>1</v>
      </c>
      <c r="Y706">
        <v>12</v>
      </c>
      <c r="Z706">
        <v>2</v>
      </c>
      <c r="AA706">
        <v>3</v>
      </c>
      <c r="AB706">
        <v>10</v>
      </c>
      <c r="AC706">
        <v>9</v>
      </c>
      <c r="AD706">
        <v>0</v>
      </c>
      <c r="AE706">
        <v>8</v>
      </c>
      <c r="AF706" s="5">
        <v>0.08</v>
      </c>
      <c r="AG706" s="5">
        <v>7.0000000000000007E-2</v>
      </c>
      <c r="AH706" s="6">
        <v>2.0000000000000004E-2</v>
      </c>
      <c r="AI706">
        <v>1564.6000000000001</v>
      </c>
      <c r="AJ706">
        <v>770</v>
      </c>
    </row>
    <row r="707" spans="1:36" x14ac:dyDescent="0.35">
      <c r="A707">
        <v>39</v>
      </c>
      <c r="B707" t="s">
        <v>32</v>
      </c>
      <c r="C707" t="s">
        <v>26</v>
      </c>
      <c r="D707">
        <v>903</v>
      </c>
      <c r="E707" t="s">
        <v>27</v>
      </c>
      <c r="F707">
        <v>2</v>
      </c>
      <c r="G707">
        <v>5</v>
      </c>
      <c r="H707" t="s">
        <v>28</v>
      </c>
      <c r="I707">
        <v>1</v>
      </c>
      <c r="J707" t="s">
        <v>35</v>
      </c>
      <c r="K707">
        <v>41</v>
      </c>
      <c r="L707">
        <v>4</v>
      </c>
      <c r="M707">
        <v>3</v>
      </c>
      <c r="N707" t="s">
        <v>27</v>
      </c>
      <c r="O707">
        <v>3</v>
      </c>
      <c r="P707" t="s">
        <v>31</v>
      </c>
      <c r="Q707" s="4">
        <v>7880</v>
      </c>
      <c r="R707">
        <v>2560</v>
      </c>
      <c r="S707">
        <v>0</v>
      </c>
      <c r="T707" t="s">
        <v>32</v>
      </c>
      <c r="U707">
        <v>18</v>
      </c>
      <c r="V707">
        <v>3</v>
      </c>
      <c r="W707">
        <v>4</v>
      </c>
      <c r="X707">
        <v>0</v>
      </c>
      <c r="Y707">
        <v>9</v>
      </c>
      <c r="Z707">
        <v>3</v>
      </c>
      <c r="AA707">
        <v>3</v>
      </c>
      <c r="AB707">
        <v>8</v>
      </c>
      <c r="AC707">
        <v>7</v>
      </c>
      <c r="AD707">
        <v>0</v>
      </c>
      <c r="AE707">
        <v>7</v>
      </c>
      <c r="AF707" s="5">
        <v>0.14000000000000001</v>
      </c>
      <c r="AG707" s="5">
        <v>7.0000000000000007E-2</v>
      </c>
      <c r="AH707" s="6">
        <v>-2.0000000000000004E-2</v>
      </c>
      <c r="AI707">
        <v>1576</v>
      </c>
      <c r="AJ707">
        <v>4674</v>
      </c>
    </row>
    <row r="708" spans="1:36" x14ac:dyDescent="0.35">
      <c r="A708">
        <v>40</v>
      </c>
      <c r="B708" t="s">
        <v>25</v>
      </c>
      <c r="C708" t="s">
        <v>44</v>
      </c>
      <c r="D708">
        <v>1479</v>
      </c>
      <c r="E708" t="s">
        <v>27</v>
      </c>
      <c r="F708">
        <v>24</v>
      </c>
      <c r="G708">
        <v>3</v>
      </c>
      <c r="H708" t="s">
        <v>28</v>
      </c>
      <c r="I708">
        <v>2</v>
      </c>
      <c r="J708" t="s">
        <v>29</v>
      </c>
      <c r="K708">
        <v>100</v>
      </c>
      <c r="L708">
        <v>4</v>
      </c>
      <c r="M708">
        <v>4</v>
      </c>
      <c r="N708" t="s">
        <v>27</v>
      </c>
      <c r="O708">
        <v>2</v>
      </c>
      <c r="P708" t="s">
        <v>31</v>
      </c>
      <c r="Q708" s="4">
        <v>13194</v>
      </c>
      <c r="R708">
        <v>17071</v>
      </c>
      <c r="S708">
        <v>4</v>
      </c>
      <c r="T708" t="s">
        <v>25</v>
      </c>
      <c r="U708">
        <v>16</v>
      </c>
      <c r="V708">
        <v>3</v>
      </c>
      <c r="W708">
        <v>4</v>
      </c>
      <c r="X708">
        <v>0</v>
      </c>
      <c r="Y708">
        <v>22</v>
      </c>
      <c r="Z708">
        <v>2</v>
      </c>
      <c r="AA708">
        <v>2</v>
      </c>
      <c r="AB708">
        <v>1</v>
      </c>
      <c r="AC708">
        <v>0</v>
      </c>
      <c r="AD708">
        <v>0</v>
      </c>
      <c r="AE708">
        <v>0</v>
      </c>
      <c r="AF708" s="5">
        <v>0.15</v>
      </c>
      <c r="AG708" s="5">
        <v>0.1</v>
      </c>
      <c r="AH708" s="6">
        <v>9.999999999999995E-3</v>
      </c>
      <c r="AI708">
        <v>2638.8</v>
      </c>
      <c r="AJ708">
        <v>752</v>
      </c>
    </row>
    <row r="709" spans="1:36" x14ac:dyDescent="0.35">
      <c r="A709">
        <v>47</v>
      </c>
      <c r="B709" t="s">
        <v>32</v>
      </c>
      <c r="C709" t="s">
        <v>33</v>
      </c>
      <c r="D709">
        <v>1379</v>
      </c>
      <c r="E709" t="s">
        <v>34</v>
      </c>
      <c r="F709">
        <v>16</v>
      </c>
      <c r="G709">
        <v>4</v>
      </c>
      <c r="H709" t="s">
        <v>40</v>
      </c>
      <c r="I709">
        <v>3</v>
      </c>
      <c r="J709" t="s">
        <v>35</v>
      </c>
      <c r="K709">
        <v>64</v>
      </c>
      <c r="L709">
        <v>4</v>
      </c>
      <c r="M709">
        <v>2</v>
      </c>
      <c r="N709" t="s">
        <v>42</v>
      </c>
      <c r="O709">
        <v>3</v>
      </c>
      <c r="P709" t="s">
        <v>41</v>
      </c>
      <c r="Q709" s="4">
        <v>5067</v>
      </c>
      <c r="R709">
        <v>6759</v>
      </c>
      <c r="S709">
        <v>1</v>
      </c>
      <c r="T709" t="s">
        <v>25</v>
      </c>
      <c r="U709">
        <v>19</v>
      </c>
      <c r="V709">
        <v>3</v>
      </c>
      <c r="W709">
        <v>3</v>
      </c>
      <c r="X709">
        <v>0</v>
      </c>
      <c r="Y709">
        <v>20</v>
      </c>
      <c r="Z709">
        <v>3</v>
      </c>
      <c r="AA709">
        <v>4</v>
      </c>
      <c r="AB709">
        <v>19</v>
      </c>
      <c r="AC709">
        <v>10</v>
      </c>
      <c r="AD709">
        <v>2</v>
      </c>
      <c r="AE709">
        <v>7</v>
      </c>
      <c r="AF709" s="5">
        <v>0.1</v>
      </c>
      <c r="AG709" s="5">
        <v>0.08</v>
      </c>
      <c r="AH709" s="6">
        <v>-1.0000000000000009E-2</v>
      </c>
      <c r="AI709">
        <v>1013.4000000000001</v>
      </c>
      <c r="AJ709">
        <v>2446</v>
      </c>
    </row>
    <row r="710" spans="1:36" x14ac:dyDescent="0.35">
      <c r="A710">
        <v>36</v>
      </c>
      <c r="B710" t="s">
        <v>32</v>
      </c>
      <c r="C710" t="s">
        <v>44</v>
      </c>
      <c r="D710">
        <v>1229</v>
      </c>
      <c r="E710" t="s">
        <v>27</v>
      </c>
      <c r="F710">
        <v>8</v>
      </c>
      <c r="G710">
        <v>4</v>
      </c>
      <c r="H710" t="s">
        <v>49</v>
      </c>
      <c r="I710">
        <v>1</v>
      </c>
      <c r="J710" t="s">
        <v>35</v>
      </c>
      <c r="K710">
        <v>84</v>
      </c>
      <c r="L710">
        <v>3</v>
      </c>
      <c r="M710">
        <v>2</v>
      </c>
      <c r="N710" t="s">
        <v>27</v>
      </c>
      <c r="O710">
        <v>4</v>
      </c>
      <c r="P710" t="s">
        <v>41</v>
      </c>
      <c r="Q710" s="4">
        <v>5079</v>
      </c>
      <c r="R710">
        <v>25952</v>
      </c>
      <c r="S710">
        <v>4</v>
      </c>
      <c r="T710" t="s">
        <v>32</v>
      </c>
      <c r="U710">
        <v>13</v>
      </c>
      <c r="V710">
        <v>3</v>
      </c>
      <c r="W710">
        <v>4</v>
      </c>
      <c r="X710">
        <v>2</v>
      </c>
      <c r="Y710">
        <v>12</v>
      </c>
      <c r="Z710">
        <v>3</v>
      </c>
      <c r="AA710">
        <v>3</v>
      </c>
      <c r="AB710">
        <v>7</v>
      </c>
      <c r="AC710">
        <v>7</v>
      </c>
      <c r="AD710">
        <v>0</v>
      </c>
      <c r="AE710">
        <v>7</v>
      </c>
      <c r="AF710" s="5">
        <v>0.11</v>
      </c>
      <c r="AG710" s="5">
        <v>0.09</v>
      </c>
      <c r="AH710" s="6">
        <v>1.0000000000000009E-2</v>
      </c>
      <c r="AI710">
        <v>1015.8000000000001</v>
      </c>
      <c r="AJ710">
        <v>3312</v>
      </c>
    </row>
    <row r="711" spans="1:36" x14ac:dyDescent="0.35">
      <c r="A711">
        <v>31</v>
      </c>
      <c r="B711" t="s">
        <v>25</v>
      </c>
      <c r="C711" t="s">
        <v>44</v>
      </c>
      <c r="D711">
        <v>335</v>
      </c>
      <c r="E711" t="s">
        <v>34</v>
      </c>
      <c r="F711">
        <v>9</v>
      </c>
      <c r="G711">
        <v>2</v>
      </c>
      <c r="H711" t="s">
        <v>40</v>
      </c>
      <c r="I711">
        <v>3</v>
      </c>
      <c r="J711" t="s">
        <v>35</v>
      </c>
      <c r="K711">
        <v>46</v>
      </c>
      <c r="L711">
        <v>2</v>
      </c>
      <c r="M711">
        <v>1</v>
      </c>
      <c r="N711" t="s">
        <v>36</v>
      </c>
      <c r="O711">
        <v>1</v>
      </c>
      <c r="P711" t="s">
        <v>31</v>
      </c>
      <c r="Q711" s="4">
        <v>2321</v>
      </c>
      <c r="R711">
        <v>10322</v>
      </c>
      <c r="S711">
        <v>0</v>
      </c>
      <c r="T711" t="s">
        <v>25</v>
      </c>
      <c r="U711">
        <v>22</v>
      </c>
      <c r="V711">
        <v>4</v>
      </c>
      <c r="W711">
        <v>1</v>
      </c>
      <c r="X711">
        <v>0</v>
      </c>
      <c r="Y711">
        <v>4</v>
      </c>
      <c r="Z711">
        <v>0</v>
      </c>
      <c r="AA711">
        <v>3</v>
      </c>
      <c r="AB711">
        <v>3</v>
      </c>
      <c r="AC711">
        <v>2</v>
      </c>
      <c r="AD711">
        <v>1</v>
      </c>
      <c r="AE711">
        <v>2</v>
      </c>
      <c r="AF711" s="5">
        <v>0.13</v>
      </c>
      <c r="AG711" s="5">
        <v>0.09</v>
      </c>
      <c r="AH711" s="6">
        <v>3.9999999999999994E-2</v>
      </c>
      <c r="AI711">
        <v>464.20000000000005</v>
      </c>
      <c r="AJ711">
        <v>4011</v>
      </c>
    </row>
    <row r="712" spans="1:36" x14ac:dyDescent="0.35">
      <c r="A712">
        <v>33</v>
      </c>
      <c r="B712" t="s">
        <v>32</v>
      </c>
      <c r="C712" t="s">
        <v>44</v>
      </c>
      <c r="D712">
        <v>722</v>
      </c>
      <c r="E712" t="s">
        <v>27</v>
      </c>
      <c r="F712">
        <v>17</v>
      </c>
      <c r="G712">
        <v>3</v>
      </c>
      <c r="H712" t="s">
        <v>28</v>
      </c>
      <c r="I712">
        <v>4</v>
      </c>
      <c r="J712" t="s">
        <v>35</v>
      </c>
      <c r="K712">
        <v>38</v>
      </c>
      <c r="L712">
        <v>3</v>
      </c>
      <c r="M712">
        <v>4</v>
      </c>
      <c r="N712" t="s">
        <v>62</v>
      </c>
      <c r="O712">
        <v>3</v>
      </c>
      <c r="P712" t="s">
        <v>31</v>
      </c>
      <c r="Q712" s="4">
        <v>17444</v>
      </c>
      <c r="R712">
        <v>20489</v>
      </c>
      <c r="S712">
        <v>1</v>
      </c>
      <c r="T712" t="s">
        <v>32</v>
      </c>
      <c r="U712">
        <v>11</v>
      </c>
      <c r="V712">
        <v>3</v>
      </c>
      <c r="W712">
        <v>4</v>
      </c>
      <c r="X712">
        <v>0</v>
      </c>
      <c r="Y712">
        <v>10</v>
      </c>
      <c r="Z712">
        <v>2</v>
      </c>
      <c r="AA712">
        <v>3</v>
      </c>
      <c r="AB712">
        <v>10</v>
      </c>
      <c r="AC712">
        <v>8</v>
      </c>
      <c r="AD712">
        <v>6</v>
      </c>
      <c r="AE712">
        <v>0</v>
      </c>
      <c r="AF712" s="5">
        <v>0.11</v>
      </c>
      <c r="AG712" s="5">
        <v>0.08</v>
      </c>
      <c r="AH712" s="6">
        <v>3.9999999999999994E-2</v>
      </c>
      <c r="AI712">
        <v>3488.8</v>
      </c>
      <c r="AJ712">
        <v>4005</v>
      </c>
    </row>
    <row r="713" spans="1:36" x14ac:dyDescent="0.35">
      <c r="A713">
        <v>29</v>
      </c>
      <c r="B713" t="s">
        <v>25</v>
      </c>
      <c r="C713" t="s">
        <v>26</v>
      </c>
      <c r="D713">
        <v>906</v>
      </c>
      <c r="E713" t="s">
        <v>34</v>
      </c>
      <c r="F713">
        <v>10</v>
      </c>
      <c r="G713">
        <v>3</v>
      </c>
      <c r="H713" t="s">
        <v>28</v>
      </c>
      <c r="I713">
        <v>4</v>
      </c>
      <c r="J713" t="s">
        <v>29</v>
      </c>
      <c r="K713">
        <v>92</v>
      </c>
      <c r="L713">
        <v>2</v>
      </c>
      <c r="M713">
        <v>1</v>
      </c>
      <c r="N713" t="s">
        <v>36</v>
      </c>
      <c r="O713">
        <v>1</v>
      </c>
      <c r="P713" t="s">
        <v>31</v>
      </c>
      <c r="Q713" s="4">
        <v>2404</v>
      </c>
      <c r="R713">
        <v>11479</v>
      </c>
      <c r="S713">
        <v>6</v>
      </c>
      <c r="T713" t="s">
        <v>25</v>
      </c>
      <c r="U713">
        <v>20</v>
      </c>
      <c r="V713">
        <v>4</v>
      </c>
      <c r="W713">
        <v>3</v>
      </c>
      <c r="X713">
        <v>0</v>
      </c>
      <c r="Y713">
        <v>3</v>
      </c>
      <c r="Z713">
        <v>5</v>
      </c>
      <c r="AA713">
        <v>3</v>
      </c>
      <c r="AB713">
        <v>0</v>
      </c>
      <c r="AC713">
        <v>0</v>
      </c>
      <c r="AD713">
        <v>0</v>
      </c>
      <c r="AE713">
        <v>0</v>
      </c>
      <c r="AF713" s="5">
        <v>0.11</v>
      </c>
      <c r="AG713" s="5">
        <v>0.11</v>
      </c>
      <c r="AH713" s="6">
        <v>0.06</v>
      </c>
      <c r="AI713">
        <v>480.8</v>
      </c>
      <c r="AJ713">
        <v>845</v>
      </c>
    </row>
    <row r="714" spans="1:36" x14ac:dyDescent="0.35">
      <c r="A714">
        <v>33</v>
      </c>
      <c r="B714" t="s">
        <v>32</v>
      </c>
      <c r="C714" t="s">
        <v>26</v>
      </c>
      <c r="D714">
        <v>461</v>
      </c>
      <c r="E714" t="s">
        <v>34</v>
      </c>
      <c r="F714">
        <v>13</v>
      </c>
      <c r="G714">
        <v>1</v>
      </c>
      <c r="H714" t="s">
        <v>28</v>
      </c>
      <c r="I714">
        <v>2</v>
      </c>
      <c r="J714" t="s">
        <v>29</v>
      </c>
      <c r="K714">
        <v>53</v>
      </c>
      <c r="L714">
        <v>3</v>
      </c>
      <c r="M714">
        <v>1</v>
      </c>
      <c r="N714" t="s">
        <v>36</v>
      </c>
      <c r="O714">
        <v>4</v>
      </c>
      <c r="P714" t="s">
        <v>31</v>
      </c>
      <c r="Q714" s="4">
        <v>3452</v>
      </c>
      <c r="R714">
        <v>17241</v>
      </c>
      <c r="S714">
        <v>3</v>
      </c>
      <c r="T714" t="s">
        <v>32</v>
      </c>
      <c r="U714">
        <v>18</v>
      </c>
      <c r="V714">
        <v>3</v>
      </c>
      <c r="W714">
        <v>1</v>
      </c>
      <c r="X714">
        <v>0</v>
      </c>
      <c r="Y714">
        <v>5</v>
      </c>
      <c r="Z714">
        <v>4</v>
      </c>
      <c r="AA714">
        <v>3</v>
      </c>
      <c r="AB714">
        <v>3</v>
      </c>
      <c r="AC714">
        <v>2</v>
      </c>
      <c r="AD714">
        <v>0</v>
      </c>
      <c r="AE714">
        <v>2</v>
      </c>
      <c r="AF714" s="5">
        <v>0.13</v>
      </c>
      <c r="AG714" s="5">
        <v>0.1</v>
      </c>
      <c r="AH714" s="6">
        <v>2.0000000000000004E-2</v>
      </c>
      <c r="AI714">
        <v>690.40000000000009</v>
      </c>
      <c r="AJ714">
        <v>3814</v>
      </c>
    </row>
    <row r="715" spans="1:36" x14ac:dyDescent="0.35">
      <c r="A715">
        <v>45</v>
      </c>
      <c r="B715" t="s">
        <v>32</v>
      </c>
      <c r="C715" t="s">
        <v>26</v>
      </c>
      <c r="D715">
        <v>974</v>
      </c>
      <c r="E715" t="s">
        <v>34</v>
      </c>
      <c r="F715">
        <v>1</v>
      </c>
      <c r="G715">
        <v>4</v>
      </c>
      <c r="H715" t="s">
        <v>40</v>
      </c>
      <c r="I715">
        <v>4</v>
      </c>
      <c r="J715" t="s">
        <v>29</v>
      </c>
      <c r="K715">
        <v>91</v>
      </c>
      <c r="L715">
        <v>3</v>
      </c>
      <c r="M715">
        <v>1</v>
      </c>
      <c r="N715" t="s">
        <v>39</v>
      </c>
      <c r="O715">
        <v>4</v>
      </c>
      <c r="P715" t="s">
        <v>41</v>
      </c>
      <c r="Q715" s="4">
        <v>2270</v>
      </c>
      <c r="R715">
        <v>11005</v>
      </c>
      <c r="S715">
        <v>3</v>
      </c>
      <c r="T715" t="s">
        <v>32</v>
      </c>
      <c r="U715">
        <v>14</v>
      </c>
      <c r="V715">
        <v>3</v>
      </c>
      <c r="W715">
        <v>4</v>
      </c>
      <c r="X715">
        <v>2</v>
      </c>
      <c r="Y715">
        <v>8</v>
      </c>
      <c r="Z715">
        <v>2</v>
      </c>
      <c r="AA715">
        <v>3</v>
      </c>
      <c r="AB715">
        <v>5</v>
      </c>
      <c r="AC715">
        <v>3</v>
      </c>
      <c r="AD715">
        <v>0</v>
      </c>
      <c r="AE715">
        <v>2</v>
      </c>
      <c r="AF715" s="5">
        <v>0.08</v>
      </c>
      <c r="AG715" s="5">
        <v>0.08</v>
      </c>
      <c r="AH715" s="6">
        <v>0</v>
      </c>
      <c r="AI715">
        <v>454</v>
      </c>
      <c r="AJ715">
        <v>1362</v>
      </c>
    </row>
    <row r="716" spans="1:36" x14ac:dyDescent="0.35">
      <c r="A716">
        <v>50</v>
      </c>
      <c r="B716" t="s">
        <v>32</v>
      </c>
      <c r="C716" t="s">
        <v>26</v>
      </c>
      <c r="D716">
        <v>1126</v>
      </c>
      <c r="E716" t="s">
        <v>34</v>
      </c>
      <c r="F716">
        <v>1</v>
      </c>
      <c r="G716">
        <v>2</v>
      </c>
      <c r="H716" t="s">
        <v>40</v>
      </c>
      <c r="I716">
        <v>4</v>
      </c>
      <c r="J716" t="s">
        <v>35</v>
      </c>
      <c r="K716">
        <v>66</v>
      </c>
      <c r="L716">
        <v>3</v>
      </c>
      <c r="M716">
        <v>4</v>
      </c>
      <c r="N716" t="s">
        <v>63</v>
      </c>
      <c r="O716">
        <v>4</v>
      </c>
      <c r="P716" t="s">
        <v>41</v>
      </c>
      <c r="Q716" s="4">
        <v>17399</v>
      </c>
      <c r="R716">
        <v>6615</v>
      </c>
      <c r="S716">
        <v>9</v>
      </c>
      <c r="T716" t="s">
        <v>32</v>
      </c>
      <c r="U716">
        <v>22</v>
      </c>
      <c r="V716">
        <v>4</v>
      </c>
      <c r="W716">
        <v>3</v>
      </c>
      <c r="X716">
        <v>1</v>
      </c>
      <c r="Y716">
        <v>32</v>
      </c>
      <c r="Z716">
        <v>1</v>
      </c>
      <c r="AA716">
        <v>2</v>
      </c>
      <c r="AB716">
        <v>5</v>
      </c>
      <c r="AC716">
        <v>4</v>
      </c>
      <c r="AD716">
        <v>1</v>
      </c>
      <c r="AE716">
        <v>3</v>
      </c>
      <c r="AF716" s="5">
        <v>0.15</v>
      </c>
      <c r="AG716" s="5">
        <v>7.0000000000000007E-2</v>
      </c>
      <c r="AH716" s="6">
        <v>0.05</v>
      </c>
      <c r="AI716">
        <v>3479.8</v>
      </c>
      <c r="AJ716">
        <v>3424</v>
      </c>
    </row>
    <row r="717" spans="1:36" x14ac:dyDescent="0.35">
      <c r="A717">
        <v>33</v>
      </c>
      <c r="B717" t="s">
        <v>32</v>
      </c>
      <c r="C717" t="s">
        <v>33</v>
      </c>
      <c r="D717">
        <v>827</v>
      </c>
      <c r="E717" t="s">
        <v>34</v>
      </c>
      <c r="F717">
        <v>1</v>
      </c>
      <c r="G717">
        <v>4</v>
      </c>
      <c r="H717" t="s">
        <v>38</v>
      </c>
      <c r="I717">
        <v>3</v>
      </c>
      <c r="J717" t="s">
        <v>29</v>
      </c>
      <c r="K717">
        <v>84</v>
      </c>
      <c r="L717">
        <v>4</v>
      </c>
      <c r="M717">
        <v>2</v>
      </c>
      <c r="N717" t="s">
        <v>43</v>
      </c>
      <c r="O717">
        <v>2</v>
      </c>
      <c r="P717" t="s">
        <v>37</v>
      </c>
      <c r="Q717" s="4">
        <v>5488</v>
      </c>
      <c r="R717">
        <v>20161</v>
      </c>
      <c r="S717">
        <v>1</v>
      </c>
      <c r="T717" t="s">
        <v>25</v>
      </c>
      <c r="U717">
        <v>13</v>
      </c>
      <c r="V717">
        <v>3</v>
      </c>
      <c r="W717">
        <v>1</v>
      </c>
      <c r="X717">
        <v>1</v>
      </c>
      <c r="Y717">
        <v>6</v>
      </c>
      <c r="Z717">
        <v>2</v>
      </c>
      <c r="AA717">
        <v>3</v>
      </c>
      <c r="AB717">
        <v>6</v>
      </c>
      <c r="AC717">
        <v>5</v>
      </c>
      <c r="AD717">
        <v>1</v>
      </c>
      <c r="AE717">
        <v>2</v>
      </c>
      <c r="AF717" s="5">
        <v>0.09</v>
      </c>
      <c r="AG717" s="5">
        <v>7.0000000000000007E-2</v>
      </c>
      <c r="AH717" s="6">
        <v>9.999999999999995E-3</v>
      </c>
      <c r="AI717">
        <v>1097.6000000000001</v>
      </c>
      <c r="AJ717">
        <v>2774</v>
      </c>
    </row>
    <row r="718" spans="1:36" x14ac:dyDescent="0.35">
      <c r="A718">
        <v>41</v>
      </c>
      <c r="B718" t="s">
        <v>32</v>
      </c>
      <c r="C718" t="s">
        <v>33</v>
      </c>
      <c r="D718">
        <v>840</v>
      </c>
      <c r="E718" t="s">
        <v>34</v>
      </c>
      <c r="F718">
        <v>9</v>
      </c>
      <c r="G718">
        <v>3</v>
      </c>
      <c r="H718" t="s">
        <v>40</v>
      </c>
      <c r="I718">
        <v>1</v>
      </c>
      <c r="J718" t="s">
        <v>35</v>
      </c>
      <c r="K718">
        <v>64</v>
      </c>
      <c r="L718">
        <v>3</v>
      </c>
      <c r="M718">
        <v>5</v>
      </c>
      <c r="N718" t="s">
        <v>63</v>
      </c>
      <c r="O718">
        <v>3</v>
      </c>
      <c r="P718" t="s">
        <v>41</v>
      </c>
      <c r="Q718" s="4">
        <v>19419</v>
      </c>
      <c r="R718">
        <v>3735</v>
      </c>
      <c r="S718">
        <v>2</v>
      </c>
      <c r="T718" t="s">
        <v>32</v>
      </c>
      <c r="U718">
        <v>17</v>
      </c>
      <c r="V718">
        <v>3</v>
      </c>
      <c r="W718">
        <v>2</v>
      </c>
      <c r="X718">
        <v>1</v>
      </c>
      <c r="Y718">
        <v>21</v>
      </c>
      <c r="Z718">
        <v>2</v>
      </c>
      <c r="AA718">
        <v>4</v>
      </c>
      <c r="AB718">
        <v>18</v>
      </c>
      <c r="AC718">
        <v>16</v>
      </c>
      <c r="AD718">
        <v>0</v>
      </c>
      <c r="AE718">
        <v>11</v>
      </c>
      <c r="AF718" s="5">
        <v>0.12</v>
      </c>
      <c r="AG718" s="5">
        <v>0.11</v>
      </c>
      <c r="AH718" s="6">
        <v>0</v>
      </c>
      <c r="AI718">
        <v>3883.8</v>
      </c>
      <c r="AJ718">
        <v>1101</v>
      </c>
    </row>
    <row r="719" spans="1:36" x14ac:dyDescent="0.35">
      <c r="A719">
        <v>27</v>
      </c>
      <c r="B719" t="s">
        <v>32</v>
      </c>
      <c r="C719" t="s">
        <v>26</v>
      </c>
      <c r="D719">
        <v>1134</v>
      </c>
      <c r="E719" t="s">
        <v>34</v>
      </c>
      <c r="F719">
        <v>16</v>
      </c>
      <c r="G719">
        <v>4</v>
      </c>
      <c r="H719" t="s">
        <v>49</v>
      </c>
      <c r="I719">
        <v>3</v>
      </c>
      <c r="J719" t="s">
        <v>29</v>
      </c>
      <c r="K719">
        <v>37</v>
      </c>
      <c r="L719">
        <v>3</v>
      </c>
      <c r="M719">
        <v>1</v>
      </c>
      <c r="N719" t="s">
        <v>39</v>
      </c>
      <c r="O719">
        <v>2</v>
      </c>
      <c r="P719" t="s">
        <v>37</v>
      </c>
      <c r="Q719" s="4">
        <v>2811</v>
      </c>
      <c r="R719">
        <v>12086</v>
      </c>
      <c r="S719">
        <v>9</v>
      </c>
      <c r="T719" t="s">
        <v>32</v>
      </c>
      <c r="U719">
        <v>14</v>
      </c>
      <c r="V719">
        <v>3</v>
      </c>
      <c r="W719">
        <v>2</v>
      </c>
      <c r="X719">
        <v>1</v>
      </c>
      <c r="Y719">
        <v>4</v>
      </c>
      <c r="Z719">
        <v>2</v>
      </c>
      <c r="AA719">
        <v>3</v>
      </c>
      <c r="AB719">
        <v>2</v>
      </c>
      <c r="AC719">
        <v>2</v>
      </c>
      <c r="AD719">
        <v>2</v>
      </c>
      <c r="AE719">
        <v>2</v>
      </c>
      <c r="AF719" s="5">
        <v>0.11</v>
      </c>
      <c r="AG719" s="5">
        <v>0.08</v>
      </c>
      <c r="AH719" s="6">
        <v>0.03</v>
      </c>
      <c r="AI719">
        <v>562.20000000000005</v>
      </c>
      <c r="AJ719">
        <v>2235</v>
      </c>
    </row>
    <row r="720" spans="1:36" x14ac:dyDescent="0.35">
      <c r="A720">
        <v>45</v>
      </c>
      <c r="B720" t="s">
        <v>32</v>
      </c>
      <c r="C720" t="s">
        <v>44</v>
      </c>
      <c r="D720">
        <v>248</v>
      </c>
      <c r="E720" t="s">
        <v>34</v>
      </c>
      <c r="F720">
        <v>23</v>
      </c>
      <c r="G720">
        <v>2</v>
      </c>
      <c r="H720" t="s">
        <v>28</v>
      </c>
      <c r="I720">
        <v>4</v>
      </c>
      <c r="J720" t="s">
        <v>35</v>
      </c>
      <c r="K720">
        <v>42</v>
      </c>
      <c r="L720">
        <v>3</v>
      </c>
      <c r="M720">
        <v>2</v>
      </c>
      <c r="N720" t="s">
        <v>39</v>
      </c>
      <c r="O720">
        <v>1</v>
      </c>
      <c r="P720" t="s">
        <v>37</v>
      </c>
      <c r="Q720" s="4">
        <v>3633</v>
      </c>
      <c r="R720">
        <v>14039</v>
      </c>
      <c r="S720">
        <v>1</v>
      </c>
      <c r="T720" t="s">
        <v>25</v>
      </c>
      <c r="U720">
        <v>15</v>
      </c>
      <c r="V720">
        <v>3</v>
      </c>
      <c r="W720">
        <v>3</v>
      </c>
      <c r="X720">
        <v>1</v>
      </c>
      <c r="Y720">
        <v>9</v>
      </c>
      <c r="Z720">
        <v>2</v>
      </c>
      <c r="AA720">
        <v>3</v>
      </c>
      <c r="AB720">
        <v>9</v>
      </c>
      <c r="AC720">
        <v>8</v>
      </c>
      <c r="AD720">
        <v>0</v>
      </c>
      <c r="AE720">
        <v>8</v>
      </c>
      <c r="AF720" s="5">
        <v>0.08</v>
      </c>
      <c r="AG720" s="5">
        <v>0.1</v>
      </c>
      <c r="AH720" s="6">
        <v>0.03</v>
      </c>
      <c r="AI720">
        <v>726.6</v>
      </c>
      <c r="AJ720">
        <v>2918</v>
      </c>
    </row>
    <row r="721" spans="1:36" x14ac:dyDescent="0.35">
      <c r="A721">
        <v>47</v>
      </c>
      <c r="B721" t="s">
        <v>32</v>
      </c>
      <c r="C721" t="s">
        <v>26</v>
      </c>
      <c r="D721">
        <v>955</v>
      </c>
      <c r="E721" t="s">
        <v>27</v>
      </c>
      <c r="F721">
        <v>4</v>
      </c>
      <c r="G721">
        <v>2</v>
      </c>
      <c r="H721" t="s">
        <v>28</v>
      </c>
      <c r="I721">
        <v>4</v>
      </c>
      <c r="J721" t="s">
        <v>29</v>
      </c>
      <c r="K721">
        <v>83</v>
      </c>
      <c r="L721">
        <v>3</v>
      </c>
      <c r="M721">
        <v>2</v>
      </c>
      <c r="N721" t="s">
        <v>27</v>
      </c>
      <c r="O721">
        <v>4</v>
      </c>
      <c r="P721" t="s">
        <v>31</v>
      </c>
      <c r="Q721" s="4">
        <v>4163</v>
      </c>
      <c r="R721">
        <v>8571</v>
      </c>
      <c r="S721">
        <v>1</v>
      </c>
      <c r="T721" t="s">
        <v>25</v>
      </c>
      <c r="U721">
        <v>17</v>
      </c>
      <c r="V721">
        <v>3</v>
      </c>
      <c r="W721">
        <v>3</v>
      </c>
      <c r="X721">
        <v>0</v>
      </c>
      <c r="Y721">
        <v>9</v>
      </c>
      <c r="Z721">
        <v>0</v>
      </c>
      <c r="AA721">
        <v>3</v>
      </c>
      <c r="AB721">
        <v>9</v>
      </c>
      <c r="AC721">
        <v>0</v>
      </c>
      <c r="AD721">
        <v>0</v>
      </c>
      <c r="AE721">
        <v>7</v>
      </c>
      <c r="AF721" s="5">
        <v>0.13</v>
      </c>
      <c r="AG721" s="5">
        <v>0.08</v>
      </c>
      <c r="AH721" s="6">
        <v>0</v>
      </c>
      <c r="AI721">
        <v>832.6</v>
      </c>
      <c r="AJ721">
        <v>4054</v>
      </c>
    </row>
    <row r="722" spans="1:36" x14ac:dyDescent="0.35">
      <c r="A722">
        <v>30</v>
      </c>
      <c r="B722" t="s">
        <v>25</v>
      </c>
      <c r="C722" t="s">
        <v>26</v>
      </c>
      <c r="D722">
        <v>138</v>
      </c>
      <c r="E722" t="s">
        <v>34</v>
      </c>
      <c r="F722">
        <v>22</v>
      </c>
      <c r="G722">
        <v>3</v>
      </c>
      <c r="H722" t="s">
        <v>28</v>
      </c>
      <c r="I722">
        <v>1</v>
      </c>
      <c r="J722" t="s">
        <v>29</v>
      </c>
      <c r="K722">
        <v>48</v>
      </c>
      <c r="L722">
        <v>3</v>
      </c>
      <c r="M722">
        <v>1</v>
      </c>
      <c r="N722" t="s">
        <v>36</v>
      </c>
      <c r="O722">
        <v>3</v>
      </c>
      <c r="P722" t="s">
        <v>37</v>
      </c>
      <c r="Q722" s="4">
        <v>2132</v>
      </c>
      <c r="R722">
        <v>11539</v>
      </c>
      <c r="S722">
        <v>4</v>
      </c>
      <c r="T722" t="s">
        <v>25</v>
      </c>
      <c r="U722">
        <v>11</v>
      </c>
      <c r="V722">
        <v>3</v>
      </c>
      <c r="W722">
        <v>2</v>
      </c>
      <c r="X722">
        <v>0</v>
      </c>
      <c r="Y722">
        <v>7</v>
      </c>
      <c r="Z722">
        <v>2</v>
      </c>
      <c r="AA722">
        <v>3</v>
      </c>
      <c r="AB722">
        <v>5</v>
      </c>
      <c r="AC722">
        <v>2</v>
      </c>
      <c r="AD722">
        <v>0</v>
      </c>
      <c r="AE722">
        <v>1</v>
      </c>
      <c r="AF722" s="5">
        <v>0.08</v>
      </c>
      <c r="AG722" s="5">
        <v>0.1</v>
      </c>
      <c r="AH722" s="6">
        <v>0.06</v>
      </c>
      <c r="AI722">
        <v>426.40000000000003</v>
      </c>
      <c r="AJ722">
        <v>3436</v>
      </c>
    </row>
    <row r="723" spans="1:36" x14ac:dyDescent="0.35">
      <c r="A723">
        <v>50</v>
      </c>
      <c r="B723" t="s">
        <v>32</v>
      </c>
      <c r="C723" t="s">
        <v>26</v>
      </c>
      <c r="D723">
        <v>939</v>
      </c>
      <c r="E723" t="s">
        <v>34</v>
      </c>
      <c r="F723">
        <v>24</v>
      </c>
      <c r="G723">
        <v>3</v>
      </c>
      <c r="H723" t="s">
        <v>28</v>
      </c>
      <c r="I723">
        <v>4</v>
      </c>
      <c r="J723" t="s">
        <v>35</v>
      </c>
      <c r="K723">
        <v>95</v>
      </c>
      <c r="L723">
        <v>3</v>
      </c>
      <c r="M723">
        <v>4</v>
      </c>
      <c r="N723" t="s">
        <v>42</v>
      </c>
      <c r="O723">
        <v>3</v>
      </c>
      <c r="P723" t="s">
        <v>37</v>
      </c>
      <c r="Q723" s="4">
        <v>13973</v>
      </c>
      <c r="R723">
        <v>4161</v>
      </c>
      <c r="S723">
        <v>3</v>
      </c>
      <c r="T723" t="s">
        <v>25</v>
      </c>
      <c r="U723">
        <v>18</v>
      </c>
      <c r="V723">
        <v>3</v>
      </c>
      <c r="W723">
        <v>4</v>
      </c>
      <c r="X723">
        <v>1</v>
      </c>
      <c r="Y723">
        <v>22</v>
      </c>
      <c r="Z723">
        <v>2</v>
      </c>
      <c r="AA723">
        <v>3</v>
      </c>
      <c r="AB723">
        <v>12</v>
      </c>
      <c r="AC723">
        <v>11</v>
      </c>
      <c r="AD723">
        <v>1</v>
      </c>
      <c r="AE723">
        <v>5</v>
      </c>
      <c r="AF723" s="5">
        <v>0.14000000000000001</v>
      </c>
      <c r="AG723" s="5">
        <v>0.08</v>
      </c>
      <c r="AH723" s="6">
        <v>1.0000000000000009E-2</v>
      </c>
      <c r="AI723">
        <v>2794.6000000000004</v>
      </c>
      <c r="AJ723">
        <v>4124</v>
      </c>
    </row>
    <row r="724" spans="1:36" x14ac:dyDescent="0.35">
      <c r="A724">
        <v>38</v>
      </c>
      <c r="B724" t="s">
        <v>32</v>
      </c>
      <c r="C724" t="s">
        <v>33</v>
      </c>
      <c r="D724">
        <v>1391</v>
      </c>
      <c r="E724" t="s">
        <v>34</v>
      </c>
      <c r="F724">
        <v>10</v>
      </c>
      <c r="G724">
        <v>1</v>
      </c>
      <c r="H724" t="s">
        <v>40</v>
      </c>
      <c r="I724">
        <v>3</v>
      </c>
      <c r="J724" t="s">
        <v>35</v>
      </c>
      <c r="K724">
        <v>66</v>
      </c>
      <c r="L724">
        <v>3</v>
      </c>
      <c r="M724">
        <v>1</v>
      </c>
      <c r="N724" t="s">
        <v>36</v>
      </c>
      <c r="O724">
        <v>3</v>
      </c>
      <c r="P724" t="s">
        <v>37</v>
      </c>
      <c r="Q724" s="4">
        <v>2684</v>
      </c>
      <c r="R724">
        <v>12127</v>
      </c>
      <c r="S724">
        <v>0</v>
      </c>
      <c r="T724" t="s">
        <v>32</v>
      </c>
      <c r="U724">
        <v>17</v>
      </c>
      <c r="V724">
        <v>3</v>
      </c>
      <c r="W724">
        <v>2</v>
      </c>
      <c r="X724">
        <v>1</v>
      </c>
      <c r="Y724">
        <v>3</v>
      </c>
      <c r="Z724">
        <v>0</v>
      </c>
      <c r="AA724">
        <v>2</v>
      </c>
      <c r="AB724">
        <v>2</v>
      </c>
      <c r="AC724">
        <v>1</v>
      </c>
      <c r="AD724">
        <v>0</v>
      </c>
      <c r="AE724">
        <v>2</v>
      </c>
      <c r="AF724" s="5">
        <v>0.1</v>
      </c>
      <c r="AG724" s="5">
        <v>0.11</v>
      </c>
      <c r="AH724" s="6">
        <v>-2.0000000000000004E-2</v>
      </c>
      <c r="AI724">
        <v>536.80000000000007</v>
      </c>
      <c r="AJ724">
        <v>4332</v>
      </c>
    </row>
    <row r="725" spans="1:36" x14ac:dyDescent="0.35">
      <c r="A725">
        <v>46</v>
      </c>
      <c r="B725" t="s">
        <v>32</v>
      </c>
      <c r="C725" t="s">
        <v>26</v>
      </c>
      <c r="D725">
        <v>566</v>
      </c>
      <c r="E725" t="s">
        <v>34</v>
      </c>
      <c r="F725">
        <v>7</v>
      </c>
      <c r="G725">
        <v>2</v>
      </c>
      <c r="H725" t="s">
        <v>40</v>
      </c>
      <c r="I725">
        <v>4</v>
      </c>
      <c r="J725" t="s">
        <v>35</v>
      </c>
      <c r="K725">
        <v>75</v>
      </c>
      <c r="L725">
        <v>3</v>
      </c>
      <c r="M725">
        <v>3</v>
      </c>
      <c r="N725" t="s">
        <v>42</v>
      </c>
      <c r="O725">
        <v>3</v>
      </c>
      <c r="P725" t="s">
        <v>41</v>
      </c>
      <c r="Q725" s="4">
        <v>10845</v>
      </c>
      <c r="R725">
        <v>24208</v>
      </c>
      <c r="S725">
        <v>6</v>
      </c>
      <c r="T725" t="s">
        <v>32</v>
      </c>
      <c r="U725">
        <v>13</v>
      </c>
      <c r="V725">
        <v>3</v>
      </c>
      <c r="W725">
        <v>2</v>
      </c>
      <c r="X725">
        <v>1</v>
      </c>
      <c r="Y725">
        <v>13</v>
      </c>
      <c r="Z725">
        <v>3</v>
      </c>
      <c r="AA725">
        <v>3</v>
      </c>
      <c r="AB725">
        <v>8</v>
      </c>
      <c r="AC725">
        <v>7</v>
      </c>
      <c r="AD725">
        <v>0</v>
      </c>
      <c r="AE725">
        <v>7</v>
      </c>
      <c r="AF725" s="5">
        <v>0.08</v>
      </c>
      <c r="AG725" s="5">
        <v>0.11</v>
      </c>
      <c r="AH725" s="6">
        <v>5.0000000000000017E-2</v>
      </c>
      <c r="AI725">
        <v>2169</v>
      </c>
      <c r="AJ725">
        <v>4827</v>
      </c>
    </row>
    <row r="726" spans="1:36" x14ac:dyDescent="0.35">
      <c r="A726">
        <v>24</v>
      </c>
      <c r="B726" t="s">
        <v>32</v>
      </c>
      <c r="C726" t="s">
        <v>26</v>
      </c>
      <c r="D726">
        <v>1206</v>
      </c>
      <c r="E726" t="s">
        <v>34</v>
      </c>
      <c r="F726">
        <v>17</v>
      </c>
      <c r="G726">
        <v>1</v>
      </c>
      <c r="H726" t="s">
        <v>40</v>
      </c>
      <c r="I726">
        <v>4</v>
      </c>
      <c r="J726" t="s">
        <v>29</v>
      </c>
      <c r="K726">
        <v>41</v>
      </c>
      <c r="L726">
        <v>2</v>
      </c>
      <c r="M726">
        <v>2</v>
      </c>
      <c r="N726" t="s">
        <v>42</v>
      </c>
      <c r="O726">
        <v>3</v>
      </c>
      <c r="P726" t="s">
        <v>41</v>
      </c>
      <c r="Q726" s="4">
        <v>4377</v>
      </c>
      <c r="R726">
        <v>24117</v>
      </c>
      <c r="S726">
        <v>1</v>
      </c>
      <c r="T726" t="s">
        <v>32</v>
      </c>
      <c r="U726">
        <v>15</v>
      </c>
      <c r="V726">
        <v>3</v>
      </c>
      <c r="W726">
        <v>2</v>
      </c>
      <c r="X726">
        <v>2</v>
      </c>
      <c r="Y726">
        <v>5</v>
      </c>
      <c r="Z726">
        <v>6</v>
      </c>
      <c r="AA726">
        <v>3</v>
      </c>
      <c r="AB726">
        <v>4</v>
      </c>
      <c r="AC726">
        <v>2</v>
      </c>
      <c r="AD726">
        <v>3</v>
      </c>
      <c r="AE726">
        <v>2</v>
      </c>
      <c r="AF726" s="5">
        <v>0.14000000000000001</v>
      </c>
      <c r="AG726" s="5">
        <v>0.1</v>
      </c>
      <c r="AH726" s="6">
        <v>0.03</v>
      </c>
      <c r="AI726">
        <v>875.40000000000009</v>
      </c>
      <c r="AJ726">
        <v>4883</v>
      </c>
    </row>
    <row r="727" spans="1:36" x14ac:dyDescent="0.35">
      <c r="A727">
        <v>35</v>
      </c>
      <c r="B727" t="s">
        <v>25</v>
      </c>
      <c r="C727" t="s">
        <v>26</v>
      </c>
      <c r="D727">
        <v>622</v>
      </c>
      <c r="E727" t="s">
        <v>34</v>
      </c>
      <c r="F727">
        <v>14</v>
      </c>
      <c r="G727">
        <v>4</v>
      </c>
      <c r="H727" t="s">
        <v>38</v>
      </c>
      <c r="I727">
        <v>3</v>
      </c>
      <c r="J727" t="s">
        <v>35</v>
      </c>
      <c r="K727">
        <v>39</v>
      </c>
      <c r="L727">
        <v>2</v>
      </c>
      <c r="M727">
        <v>1</v>
      </c>
      <c r="N727" t="s">
        <v>39</v>
      </c>
      <c r="O727">
        <v>2</v>
      </c>
      <c r="P727" t="s">
        <v>41</v>
      </c>
      <c r="Q727" s="4">
        <v>3743</v>
      </c>
      <c r="R727">
        <v>10074</v>
      </c>
      <c r="S727">
        <v>1</v>
      </c>
      <c r="T727" t="s">
        <v>25</v>
      </c>
      <c r="U727">
        <v>24</v>
      </c>
      <c r="V727">
        <v>4</v>
      </c>
      <c r="W727">
        <v>4</v>
      </c>
      <c r="X727">
        <v>1</v>
      </c>
      <c r="Y727">
        <v>5</v>
      </c>
      <c r="Z727">
        <v>2</v>
      </c>
      <c r="AA727">
        <v>1</v>
      </c>
      <c r="AB727">
        <v>4</v>
      </c>
      <c r="AC727">
        <v>2</v>
      </c>
      <c r="AD727">
        <v>0</v>
      </c>
      <c r="AE727">
        <v>2</v>
      </c>
      <c r="AF727" s="5">
        <v>0.09</v>
      </c>
      <c r="AG727" s="5">
        <v>0.08</v>
      </c>
      <c r="AH727" s="6">
        <v>4.9999999999999989E-2</v>
      </c>
      <c r="AI727">
        <v>748.6</v>
      </c>
      <c r="AJ727">
        <v>1205</v>
      </c>
    </row>
    <row r="728" spans="1:36" x14ac:dyDescent="0.35">
      <c r="A728">
        <v>31</v>
      </c>
      <c r="B728" t="s">
        <v>32</v>
      </c>
      <c r="C728" t="s">
        <v>33</v>
      </c>
      <c r="D728">
        <v>853</v>
      </c>
      <c r="E728" t="s">
        <v>34</v>
      </c>
      <c r="F728">
        <v>1</v>
      </c>
      <c r="G728">
        <v>1</v>
      </c>
      <c r="H728" t="s">
        <v>28</v>
      </c>
      <c r="I728">
        <v>3</v>
      </c>
      <c r="J728" t="s">
        <v>29</v>
      </c>
      <c r="K728">
        <v>96</v>
      </c>
      <c r="L728">
        <v>3</v>
      </c>
      <c r="M728">
        <v>2</v>
      </c>
      <c r="N728" t="s">
        <v>42</v>
      </c>
      <c r="O728">
        <v>1</v>
      </c>
      <c r="P728" t="s">
        <v>37</v>
      </c>
      <c r="Q728" s="4">
        <v>4148</v>
      </c>
      <c r="R728">
        <v>11275</v>
      </c>
      <c r="S728">
        <v>1</v>
      </c>
      <c r="T728" t="s">
        <v>32</v>
      </c>
      <c r="U728">
        <v>12</v>
      </c>
      <c r="V728">
        <v>3</v>
      </c>
      <c r="W728">
        <v>3</v>
      </c>
      <c r="X728">
        <v>1</v>
      </c>
      <c r="Y728">
        <v>4</v>
      </c>
      <c r="Z728">
        <v>1</v>
      </c>
      <c r="AA728">
        <v>3</v>
      </c>
      <c r="AB728">
        <v>4</v>
      </c>
      <c r="AC728">
        <v>3</v>
      </c>
      <c r="AD728">
        <v>0</v>
      </c>
      <c r="AE728">
        <v>3</v>
      </c>
      <c r="AF728" s="5">
        <v>0.09</v>
      </c>
      <c r="AG728" s="5">
        <v>0.09</v>
      </c>
      <c r="AH728" s="6">
        <v>-1.0000000000000009E-2</v>
      </c>
      <c r="AI728">
        <v>829.6</v>
      </c>
      <c r="AJ728">
        <v>581</v>
      </c>
    </row>
    <row r="729" spans="1:36" x14ac:dyDescent="0.35">
      <c r="A729">
        <v>18</v>
      </c>
      <c r="B729" t="s">
        <v>32</v>
      </c>
      <c r="C729" t="s">
        <v>44</v>
      </c>
      <c r="D729">
        <v>287</v>
      </c>
      <c r="E729" t="s">
        <v>34</v>
      </c>
      <c r="F729">
        <v>5</v>
      </c>
      <c r="G729">
        <v>2</v>
      </c>
      <c r="H729" t="s">
        <v>28</v>
      </c>
      <c r="I729">
        <v>2</v>
      </c>
      <c r="J729" t="s">
        <v>35</v>
      </c>
      <c r="K729">
        <v>73</v>
      </c>
      <c r="L729">
        <v>3</v>
      </c>
      <c r="M729">
        <v>1</v>
      </c>
      <c r="N729" t="s">
        <v>36</v>
      </c>
      <c r="O729">
        <v>4</v>
      </c>
      <c r="P729" t="s">
        <v>31</v>
      </c>
      <c r="Q729" s="4">
        <v>1051</v>
      </c>
      <c r="R729">
        <v>13493</v>
      </c>
      <c r="S729">
        <v>1</v>
      </c>
      <c r="T729" t="s">
        <v>32</v>
      </c>
      <c r="U729">
        <v>15</v>
      </c>
      <c r="V729">
        <v>3</v>
      </c>
      <c r="W729">
        <v>4</v>
      </c>
      <c r="X729">
        <v>0</v>
      </c>
      <c r="Y729">
        <v>0</v>
      </c>
      <c r="Z729">
        <v>2</v>
      </c>
      <c r="AA729">
        <v>3</v>
      </c>
      <c r="AB729">
        <v>0</v>
      </c>
      <c r="AC729">
        <v>0</v>
      </c>
      <c r="AD729">
        <v>0</v>
      </c>
      <c r="AE729">
        <v>0</v>
      </c>
      <c r="AF729" s="5">
        <v>0.13</v>
      </c>
      <c r="AG729" s="5">
        <v>0.08</v>
      </c>
      <c r="AH729" s="6">
        <v>-1.0000000000000009E-2</v>
      </c>
      <c r="AI729">
        <v>210.20000000000002</v>
      </c>
      <c r="AJ729">
        <v>2894</v>
      </c>
    </row>
    <row r="730" spans="1:36" x14ac:dyDescent="0.35">
      <c r="A730">
        <v>54</v>
      </c>
      <c r="B730" t="s">
        <v>32</v>
      </c>
      <c r="C730" t="s">
        <v>26</v>
      </c>
      <c r="D730">
        <v>1441</v>
      </c>
      <c r="E730" t="s">
        <v>34</v>
      </c>
      <c r="F730">
        <v>17</v>
      </c>
      <c r="G730">
        <v>3</v>
      </c>
      <c r="H730" t="s">
        <v>49</v>
      </c>
      <c r="I730">
        <v>3</v>
      </c>
      <c r="J730" t="s">
        <v>29</v>
      </c>
      <c r="K730">
        <v>56</v>
      </c>
      <c r="L730">
        <v>3</v>
      </c>
      <c r="M730">
        <v>3</v>
      </c>
      <c r="N730" t="s">
        <v>42</v>
      </c>
      <c r="O730">
        <v>3</v>
      </c>
      <c r="P730" t="s">
        <v>37</v>
      </c>
      <c r="Q730" s="4">
        <v>10739</v>
      </c>
      <c r="R730">
        <v>13943</v>
      </c>
      <c r="S730">
        <v>8</v>
      </c>
      <c r="T730" t="s">
        <v>32</v>
      </c>
      <c r="U730">
        <v>11</v>
      </c>
      <c r="V730">
        <v>3</v>
      </c>
      <c r="W730">
        <v>3</v>
      </c>
      <c r="X730">
        <v>1</v>
      </c>
      <c r="Y730">
        <v>22</v>
      </c>
      <c r="Z730">
        <v>2</v>
      </c>
      <c r="AA730">
        <v>3</v>
      </c>
      <c r="AB730">
        <v>10</v>
      </c>
      <c r="AC730">
        <v>7</v>
      </c>
      <c r="AD730">
        <v>0</v>
      </c>
      <c r="AE730">
        <v>8</v>
      </c>
      <c r="AF730" s="5">
        <v>0.14000000000000001</v>
      </c>
      <c r="AG730" s="5">
        <v>7.0000000000000007E-2</v>
      </c>
      <c r="AH730" s="6">
        <v>1.999999999999999E-2</v>
      </c>
      <c r="AI730">
        <v>2147.8000000000002</v>
      </c>
      <c r="AJ730">
        <v>4660</v>
      </c>
    </row>
    <row r="731" spans="1:36" x14ac:dyDescent="0.35">
      <c r="A731">
        <v>35</v>
      </c>
      <c r="B731" t="s">
        <v>32</v>
      </c>
      <c r="C731" t="s">
        <v>26</v>
      </c>
      <c r="D731">
        <v>583</v>
      </c>
      <c r="E731" t="s">
        <v>34</v>
      </c>
      <c r="F731">
        <v>25</v>
      </c>
      <c r="G731">
        <v>4</v>
      </c>
      <c r="H731" t="s">
        <v>40</v>
      </c>
      <c r="I731">
        <v>3</v>
      </c>
      <c r="J731" t="s">
        <v>29</v>
      </c>
      <c r="K731">
        <v>57</v>
      </c>
      <c r="L731">
        <v>3</v>
      </c>
      <c r="M731">
        <v>3</v>
      </c>
      <c r="N731" t="s">
        <v>43</v>
      </c>
      <c r="O731">
        <v>3</v>
      </c>
      <c r="P731" t="s">
        <v>41</v>
      </c>
      <c r="Q731" s="4">
        <v>10388</v>
      </c>
      <c r="R731">
        <v>6975</v>
      </c>
      <c r="S731">
        <v>1</v>
      </c>
      <c r="T731" t="s">
        <v>25</v>
      </c>
      <c r="U731">
        <v>11</v>
      </c>
      <c r="V731">
        <v>3</v>
      </c>
      <c r="W731">
        <v>3</v>
      </c>
      <c r="X731">
        <v>1</v>
      </c>
      <c r="Y731">
        <v>16</v>
      </c>
      <c r="Z731">
        <v>3</v>
      </c>
      <c r="AA731">
        <v>2</v>
      </c>
      <c r="AB731">
        <v>16</v>
      </c>
      <c r="AC731">
        <v>10</v>
      </c>
      <c r="AD731">
        <v>10</v>
      </c>
      <c r="AE731">
        <v>1</v>
      </c>
      <c r="AF731" s="5">
        <v>0.09</v>
      </c>
      <c r="AG731" s="5">
        <v>0.1</v>
      </c>
      <c r="AH731" s="6">
        <v>0.06</v>
      </c>
      <c r="AI731">
        <v>2077.6</v>
      </c>
      <c r="AJ731">
        <v>2788</v>
      </c>
    </row>
    <row r="732" spans="1:36" x14ac:dyDescent="0.35">
      <c r="A732">
        <v>30</v>
      </c>
      <c r="B732" t="s">
        <v>32</v>
      </c>
      <c r="C732" t="s">
        <v>26</v>
      </c>
      <c r="D732">
        <v>153</v>
      </c>
      <c r="E732" t="s">
        <v>34</v>
      </c>
      <c r="F732">
        <v>8</v>
      </c>
      <c r="G732">
        <v>2</v>
      </c>
      <c r="H732" t="s">
        <v>28</v>
      </c>
      <c r="I732">
        <v>2</v>
      </c>
      <c r="J732" t="s">
        <v>29</v>
      </c>
      <c r="K732">
        <v>73</v>
      </c>
      <c r="L732">
        <v>4</v>
      </c>
      <c r="M732">
        <v>3</v>
      </c>
      <c r="N732" t="s">
        <v>63</v>
      </c>
      <c r="O732">
        <v>1</v>
      </c>
      <c r="P732" t="s">
        <v>37</v>
      </c>
      <c r="Q732" s="4">
        <v>11416</v>
      </c>
      <c r="R732">
        <v>17802</v>
      </c>
      <c r="S732">
        <v>0</v>
      </c>
      <c r="T732" t="s">
        <v>25</v>
      </c>
      <c r="U732">
        <v>12</v>
      </c>
      <c r="V732">
        <v>3</v>
      </c>
      <c r="W732">
        <v>3</v>
      </c>
      <c r="X732">
        <v>3</v>
      </c>
      <c r="Y732">
        <v>9</v>
      </c>
      <c r="Z732">
        <v>4</v>
      </c>
      <c r="AA732">
        <v>2</v>
      </c>
      <c r="AB732">
        <v>8</v>
      </c>
      <c r="AC732">
        <v>7</v>
      </c>
      <c r="AD732">
        <v>1</v>
      </c>
      <c r="AE732">
        <v>7</v>
      </c>
      <c r="AF732" s="5">
        <v>0.1</v>
      </c>
      <c r="AG732" s="5">
        <v>0.08</v>
      </c>
      <c r="AH732" s="6">
        <v>0.03</v>
      </c>
      <c r="AI732">
        <v>2283.2000000000003</v>
      </c>
      <c r="AJ732">
        <v>947</v>
      </c>
    </row>
    <row r="733" spans="1:36" x14ac:dyDescent="0.35">
      <c r="A733">
        <v>20</v>
      </c>
      <c r="B733" t="s">
        <v>25</v>
      </c>
      <c r="C733" t="s">
        <v>26</v>
      </c>
      <c r="D733">
        <v>1097</v>
      </c>
      <c r="E733" t="s">
        <v>34</v>
      </c>
      <c r="F733">
        <v>11</v>
      </c>
      <c r="G733">
        <v>3</v>
      </c>
      <c r="H733" t="s">
        <v>40</v>
      </c>
      <c r="I733">
        <v>4</v>
      </c>
      <c r="J733" t="s">
        <v>29</v>
      </c>
      <c r="K733">
        <v>98</v>
      </c>
      <c r="L733">
        <v>2</v>
      </c>
      <c r="M733">
        <v>1</v>
      </c>
      <c r="N733" t="s">
        <v>36</v>
      </c>
      <c r="O733">
        <v>1</v>
      </c>
      <c r="P733" t="s">
        <v>31</v>
      </c>
      <c r="Q733" s="4">
        <v>2600</v>
      </c>
      <c r="R733">
        <v>18275</v>
      </c>
      <c r="S733">
        <v>1</v>
      </c>
      <c r="T733" t="s">
        <v>25</v>
      </c>
      <c r="U733">
        <v>15</v>
      </c>
      <c r="V733">
        <v>3</v>
      </c>
      <c r="W733">
        <v>1</v>
      </c>
      <c r="X733">
        <v>0</v>
      </c>
      <c r="Y733">
        <v>1</v>
      </c>
      <c r="Z733">
        <v>2</v>
      </c>
      <c r="AA733">
        <v>3</v>
      </c>
      <c r="AB733">
        <v>1</v>
      </c>
      <c r="AC733">
        <v>0</v>
      </c>
      <c r="AD733">
        <v>0</v>
      </c>
      <c r="AE733">
        <v>0</v>
      </c>
      <c r="AF733" s="5">
        <v>0.08</v>
      </c>
      <c r="AG733" s="5">
        <v>0.1</v>
      </c>
      <c r="AH733" s="6">
        <v>-2.0000000000000004E-2</v>
      </c>
      <c r="AI733">
        <v>520</v>
      </c>
      <c r="AJ733">
        <v>1335</v>
      </c>
    </row>
    <row r="734" spans="1:36" x14ac:dyDescent="0.35">
      <c r="A734">
        <v>30</v>
      </c>
      <c r="B734" t="s">
        <v>25</v>
      </c>
      <c r="C734" t="s">
        <v>33</v>
      </c>
      <c r="D734">
        <v>109</v>
      </c>
      <c r="E734" t="s">
        <v>34</v>
      </c>
      <c r="F734">
        <v>5</v>
      </c>
      <c r="G734">
        <v>3</v>
      </c>
      <c r="H734" t="s">
        <v>40</v>
      </c>
      <c r="I734">
        <v>2</v>
      </c>
      <c r="J734" t="s">
        <v>29</v>
      </c>
      <c r="K734">
        <v>60</v>
      </c>
      <c r="L734">
        <v>3</v>
      </c>
      <c r="M734">
        <v>1</v>
      </c>
      <c r="N734" t="s">
        <v>39</v>
      </c>
      <c r="O734">
        <v>2</v>
      </c>
      <c r="P734" t="s">
        <v>31</v>
      </c>
      <c r="Q734" s="4">
        <v>2422</v>
      </c>
      <c r="R734">
        <v>25725</v>
      </c>
      <c r="S734">
        <v>0</v>
      </c>
      <c r="T734" t="s">
        <v>32</v>
      </c>
      <c r="U734">
        <v>17</v>
      </c>
      <c r="V734">
        <v>3</v>
      </c>
      <c r="W734">
        <v>1</v>
      </c>
      <c r="X734">
        <v>0</v>
      </c>
      <c r="Y734">
        <v>4</v>
      </c>
      <c r="Z734">
        <v>3</v>
      </c>
      <c r="AA734">
        <v>3</v>
      </c>
      <c r="AB734">
        <v>3</v>
      </c>
      <c r="AC734">
        <v>2</v>
      </c>
      <c r="AD734">
        <v>1</v>
      </c>
      <c r="AE734">
        <v>2</v>
      </c>
      <c r="AF734" s="5">
        <v>0.12</v>
      </c>
      <c r="AG734" s="5">
        <v>0.11</v>
      </c>
      <c r="AH734" s="6">
        <v>0.06</v>
      </c>
      <c r="AI734">
        <v>484.40000000000003</v>
      </c>
      <c r="AJ734">
        <v>4396</v>
      </c>
    </row>
    <row r="735" spans="1:36" x14ac:dyDescent="0.35">
      <c r="A735">
        <v>26</v>
      </c>
      <c r="B735" t="s">
        <v>32</v>
      </c>
      <c r="C735" t="s">
        <v>26</v>
      </c>
      <c r="D735">
        <v>1066</v>
      </c>
      <c r="E735" t="s">
        <v>34</v>
      </c>
      <c r="F735">
        <v>2</v>
      </c>
      <c r="G735">
        <v>2</v>
      </c>
      <c r="H735" t="s">
        <v>40</v>
      </c>
      <c r="I735">
        <v>4</v>
      </c>
      <c r="J735" t="s">
        <v>35</v>
      </c>
      <c r="K735">
        <v>32</v>
      </c>
      <c r="L735">
        <v>4</v>
      </c>
      <c r="M735">
        <v>2</v>
      </c>
      <c r="N735" t="s">
        <v>42</v>
      </c>
      <c r="O735">
        <v>4</v>
      </c>
      <c r="P735" t="s">
        <v>37</v>
      </c>
      <c r="Q735" s="4">
        <v>5472</v>
      </c>
      <c r="R735">
        <v>3334</v>
      </c>
      <c r="S735">
        <v>1</v>
      </c>
      <c r="T735" t="s">
        <v>32</v>
      </c>
      <c r="U735">
        <v>12</v>
      </c>
      <c r="V735">
        <v>3</v>
      </c>
      <c r="W735">
        <v>2</v>
      </c>
      <c r="X735">
        <v>0</v>
      </c>
      <c r="Y735">
        <v>8</v>
      </c>
      <c r="Z735">
        <v>2</v>
      </c>
      <c r="AA735">
        <v>3</v>
      </c>
      <c r="AB735">
        <v>8</v>
      </c>
      <c r="AC735">
        <v>7</v>
      </c>
      <c r="AD735">
        <v>1</v>
      </c>
      <c r="AE735">
        <v>3</v>
      </c>
      <c r="AF735" s="5">
        <v>0.09</v>
      </c>
      <c r="AG735" s="5">
        <v>0.11</v>
      </c>
      <c r="AH735" s="6">
        <v>2.0000000000000004E-2</v>
      </c>
      <c r="AI735">
        <v>1094.4000000000001</v>
      </c>
      <c r="AJ735">
        <v>2157</v>
      </c>
    </row>
    <row r="736" spans="1:36" x14ac:dyDescent="0.35">
      <c r="A736">
        <v>22</v>
      </c>
      <c r="B736" t="s">
        <v>32</v>
      </c>
      <c r="C736" t="s">
        <v>26</v>
      </c>
      <c r="D736">
        <v>217</v>
      </c>
      <c r="E736" t="s">
        <v>34</v>
      </c>
      <c r="F736">
        <v>8</v>
      </c>
      <c r="G736">
        <v>1</v>
      </c>
      <c r="H736" t="s">
        <v>28</v>
      </c>
      <c r="I736">
        <v>2</v>
      </c>
      <c r="J736" t="s">
        <v>35</v>
      </c>
      <c r="K736">
        <v>94</v>
      </c>
      <c r="L736">
        <v>1</v>
      </c>
      <c r="M736">
        <v>1</v>
      </c>
      <c r="N736" t="s">
        <v>39</v>
      </c>
      <c r="O736">
        <v>1</v>
      </c>
      <c r="P736" t="s">
        <v>37</v>
      </c>
      <c r="Q736" s="4">
        <v>2451</v>
      </c>
      <c r="R736">
        <v>6881</v>
      </c>
      <c r="S736">
        <v>1</v>
      </c>
      <c r="T736" t="s">
        <v>32</v>
      </c>
      <c r="U736">
        <v>15</v>
      </c>
      <c r="V736">
        <v>3</v>
      </c>
      <c r="W736">
        <v>1</v>
      </c>
      <c r="X736">
        <v>1</v>
      </c>
      <c r="Y736">
        <v>4</v>
      </c>
      <c r="Z736">
        <v>3</v>
      </c>
      <c r="AA736">
        <v>2</v>
      </c>
      <c r="AB736">
        <v>4</v>
      </c>
      <c r="AC736">
        <v>3</v>
      </c>
      <c r="AD736">
        <v>1</v>
      </c>
      <c r="AE736">
        <v>1</v>
      </c>
      <c r="AF736" s="5">
        <v>0.13</v>
      </c>
      <c r="AG736" s="5">
        <v>0.08</v>
      </c>
      <c r="AH736" s="6">
        <v>9.999999999999995E-3</v>
      </c>
      <c r="AI736">
        <v>490.20000000000005</v>
      </c>
      <c r="AJ736">
        <v>4185</v>
      </c>
    </row>
    <row r="737" spans="1:36" x14ac:dyDescent="0.35">
      <c r="A737">
        <v>48</v>
      </c>
      <c r="B737" t="s">
        <v>32</v>
      </c>
      <c r="C737" t="s">
        <v>26</v>
      </c>
      <c r="D737">
        <v>277</v>
      </c>
      <c r="E737" t="s">
        <v>34</v>
      </c>
      <c r="F737">
        <v>6</v>
      </c>
      <c r="G737">
        <v>3</v>
      </c>
      <c r="H737" t="s">
        <v>28</v>
      </c>
      <c r="I737">
        <v>1</v>
      </c>
      <c r="J737" t="s">
        <v>35</v>
      </c>
      <c r="K737">
        <v>97</v>
      </c>
      <c r="L737">
        <v>2</v>
      </c>
      <c r="M737">
        <v>2</v>
      </c>
      <c r="N737" t="s">
        <v>43</v>
      </c>
      <c r="O737">
        <v>3</v>
      </c>
      <c r="P737" t="s">
        <v>31</v>
      </c>
      <c r="Q737" s="4">
        <v>4240</v>
      </c>
      <c r="R737">
        <v>13119</v>
      </c>
      <c r="S737">
        <v>2</v>
      </c>
      <c r="T737" t="s">
        <v>32</v>
      </c>
      <c r="U737">
        <v>13</v>
      </c>
      <c r="V737">
        <v>3</v>
      </c>
      <c r="W737">
        <v>4</v>
      </c>
      <c r="X737">
        <v>0</v>
      </c>
      <c r="Y737">
        <v>19</v>
      </c>
      <c r="Z737">
        <v>0</v>
      </c>
      <c r="AA737">
        <v>3</v>
      </c>
      <c r="AB737">
        <v>2</v>
      </c>
      <c r="AC737">
        <v>2</v>
      </c>
      <c r="AD737">
        <v>2</v>
      </c>
      <c r="AE737">
        <v>2</v>
      </c>
      <c r="AF737" s="5">
        <v>0.13</v>
      </c>
      <c r="AG737" s="5">
        <v>7.0000000000000007E-2</v>
      </c>
      <c r="AH737" s="6">
        <v>9.999999999999995E-3</v>
      </c>
      <c r="AI737">
        <v>848</v>
      </c>
      <c r="AJ737">
        <v>1303</v>
      </c>
    </row>
    <row r="738" spans="1:36" x14ac:dyDescent="0.35">
      <c r="A738">
        <v>48</v>
      </c>
      <c r="B738" t="s">
        <v>32</v>
      </c>
      <c r="C738" t="s">
        <v>26</v>
      </c>
      <c r="D738">
        <v>1355</v>
      </c>
      <c r="E738" t="s">
        <v>34</v>
      </c>
      <c r="F738">
        <v>4</v>
      </c>
      <c r="G738">
        <v>4</v>
      </c>
      <c r="H738" t="s">
        <v>28</v>
      </c>
      <c r="I738">
        <v>3</v>
      </c>
      <c r="J738" t="s">
        <v>35</v>
      </c>
      <c r="K738">
        <v>78</v>
      </c>
      <c r="L738">
        <v>2</v>
      </c>
      <c r="M738">
        <v>3</v>
      </c>
      <c r="N738" t="s">
        <v>43</v>
      </c>
      <c r="O738">
        <v>3</v>
      </c>
      <c r="P738" t="s">
        <v>31</v>
      </c>
      <c r="Q738" s="4">
        <v>10999</v>
      </c>
      <c r="R738">
        <v>22245</v>
      </c>
      <c r="S738">
        <v>7</v>
      </c>
      <c r="T738" t="s">
        <v>32</v>
      </c>
      <c r="U738">
        <v>14</v>
      </c>
      <c r="V738">
        <v>3</v>
      </c>
      <c r="W738">
        <v>2</v>
      </c>
      <c r="X738">
        <v>0</v>
      </c>
      <c r="Y738">
        <v>27</v>
      </c>
      <c r="Z738">
        <v>3</v>
      </c>
      <c r="AA738">
        <v>3</v>
      </c>
      <c r="AB738">
        <v>15</v>
      </c>
      <c r="AC738">
        <v>11</v>
      </c>
      <c r="AD738">
        <v>4</v>
      </c>
      <c r="AE738">
        <v>8</v>
      </c>
      <c r="AF738" s="5">
        <v>0.14000000000000001</v>
      </c>
      <c r="AG738" s="5">
        <v>0.1</v>
      </c>
      <c r="AH738" s="6">
        <v>2.0000000000000004E-2</v>
      </c>
      <c r="AI738">
        <v>2199.8000000000002</v>
      </c>
      <c r="AJ738">
        <v>1096</v>
      </c>
    </row>
    <row r="739" spans="1:36" x14ac:dyDescent="0.35">
      <c r="A739">
        <v>41</v>
      </c>
      <c r="B739" t="s">
        <v>32</v>
      </c>
      <c r="C739" t="s">
        <v>26</v>
      </c>
      <c r="D739">
        <v>549</v>
      </c>
      <c r="E739" t="s">
        <v>34</v>
      </c>
      <c r="F739">
        <v>7</v>
      </c>
      <c r="G739">
        <v>2</v>
      </c>
      <c r="H739" t="s">
        <v>40</v>
      </c>
      <c r="I739">
        <v>4</v>
      </c>
      <c r="J739" t="s">
        <v>29</v>
      </c>
      <c r="K739">
        <v>42</v>
      </c>
      <c r="L739">
        <v>3</v>
      </c>
      <c r="M739">
        <v>2</v>
      </c>
      <c r="N739" t="s">
        <v>42</v>
      </c>
      <c r="O739">
        <v>3</v>
      </c>
      <c r="P739" t="s">
        <v>31</v>
      </c>
      <c r="Q739" s="4">
        <v>5003</v>
      </c>
      <c r="R739">
        <v>23371</v>
      </c>
      <c r="S739">
        <v>6</v>
      </c>
      <c r="T739" t="s">
        <v>32</v>
      </c>
      <c r="U739">
        <v>14</v>
      </c>
      <c r="V739">
        <v>3</v>
      </c>
      <c r="W739">
        <v>2</v>
      </c>
      <c r="X739">
        <v>0</v>
      </c>
      <c r="Y739">
        <v>8</v>
      </c>
      <c r="Z739">
        <v>6</v>
      </c>
      <c r="AA739">
        <v>3</v>
      </c>
      <c r="AB739">
        <v>2</v>
      </c>
      <c r="AC739">
        <v>2</v>
      </c>
      <c r="AD739">
        <v>2</v>
      </c>
      <c r="AE739">
        <v>1</v>
      </c>
      <c r="AF739" s="5">
        <v>0.13</v>
      </c>
      <c r="AG739" s="5">
        <v>0.1</v>
      </c>
      <c r="AH739" s="6">
        <v>2.0000000000000004E-2</v>
      </c>
      <c r="AI739">
        <v>1000.6</v>
      </c>
      <c r="AJ739">
        <v>4283</v>
      </c>
    </row>
    <row r="740" spans="1:36" x14ac:dyDescent="0.35">
      <c r="A740">
        <v>39</v>
      </c>
      <c r="B740" t="s">
        <v>32</v>
      </c>
      <c r="C740" t="s">
        <v>26</v>
      </c>
      <c r="D740">
        <v>466</v>
      </c>
      <c r="E740" t="s">
        <v>34</v>
      </c>
      <c r="F740">
        <v>1</v>
      </c>
      <c r="G740">
        <v>1</v>
      </c>
      <c r="H740" t="s">
        <v>28</v>
      </c>
      <c r="I740">
        <v>4</v>
      </c>
      <c r="J740" t="s">
        <v>29</v>
      </c>
      <c r="K740">
        <v>65</v>
      </c>
      <c r="L740">
        <v>2</v>
      </c>
      <c r="M740">
        <v>4</v>
      </c>
      <c r="N740" t="s">
        <v>42</v>
      </c>
      <c r="O740">
        <v>4</v>
      </c>
      <c r="P740" t="s">
        <v>37</v>
      </c>
      <c r="Q740" s="4">
        <v>12742</v>
      </c>
      <c r="R740">
        <v>7060</v>
      </c>
      <c r="S740">
        <v>1</v>
      </c>
      <c r="T740" t="s">
        <v>32</v>
      </c>
      <c r="U740">
        <v>16</v>
      </c>
      <c r="V740">
        <v>3</v>
      </c>
      <c r="W740">
        <v>3</v>
      </c>
      <c r="X740">
        <v>1</v>
      </c>
      <c r="Y740">
        <v>21</v>
      </c>
      <c r="Z740">
        <v>3</v>
      </c>
      <c r="AA740">
        <v>3</v>
      </c>
      <c r="AB740">
        <v>21</v>
      </c>
      <c r="AC740">
        <v>6</v>
      </c>
      <c r="AD740">
        <v>11</v>
      </c>
      <c r="AE740">
        <v>8</v>
      </c>
      <c r="AF740" s="5">
        <v>0.1</v>
      </c>
      <c r="AG740" s="5">
        <v>0.08</v>
      </c>
      <c r="AH740" s="6">
        <v>-9.999999999999995E-3</v>
      </c>
      <c r="AI740">
        <v>2548.4</v>
      </c>
      <c r="AJ740">
        <v>832</v>
      </c>
    </row>
    <row r="741" spans="1:36" x14ac:dyDescent="0.35">
      <c r="A741">
        <v>27</v>
      </c>
      <c r="B741" t="s">
        <v>32</v>
      </c>
      <c r="C741" t="s">
        <v>26</v>
      </c>
      <c r="D741">
        <v>1055</v>
      </c>
      <c r="E741" t="s">
        <v>34</v>
      </c>
      <c r="F741">
        <v>2</v>
      </c>
      <c r="G741">
        <v>4</v>
      </c>
      <c r="H741" t="s">
        <v>28</v>
      </c>
      <c r="I741">
        <v>1</v>
      </c>
      <c r="J741" t="s">
        <v>29</v>
      </c>
      <c r="K741">
        <v>47</v>
      </c>
      <c r="L741">
        <v>3</v>
      </c>
      <c r="M741">
        <v>2</v>
      </c>
      <c r="N741" t="s">
        <v>42</v>
      </c>
      <c r="O741">
        <v>4</v>
      </c>
      <c r="P741" t="s">
        <v>37</v>
      </c>
      <c r="Q741" s="4">
        <v>4227</v>
      </c>
      <c r="R741">
        <v>4658</v>
      </c>
      <c r="S741">
        <v>0</v>
      </c>
      <c r="T741" t="s">
        <v>32</v>
      </c>
      <c r="U741">
        <v>18</v>
      </c>
      <c r="V741">
        <v>3</v>
      </c>
      <c r="W741">
        <v>2</v>
      </c>
      <c r="X741">
        <v>1</v>
      </c>
      <c r="Y741">
        <v>4</v>
      </c>
      <c r="Z741">
        <v>2</v>
      </c>
      <c r="AA741">
        <v>3</v>
      </c>
      <c r="AB741">
        <v>3</v>
      </c>
      <c r="AC741">
        <v>2</v>
      </c>
      <c r="AD741">
        <v>2</v>
      </c>
      <c r="AE741">
        <v>2</v>
      </c>
      <c r="AF741" s="5">
        <v>0.15</v>
      </c>
      <c r="AG741" s="5">
        <v>0.1</v>
      </c>
      <c r="AH741" s="6">
        <v>2.0000000000000004E-2</v>
      </c>
      <c r="AI741">
        <v>845.40000000000009</v>
      </c>
      <c r="AJ741">
        <v>2447</v>
      </c>
    </row>
    <row r="742" spans="1:36" x14ac:dyDescent="0.35">
      <c r="A742">
        <v>35</v>
      </c>
      <c r="B742" t="s">
        <v>32</v>
      </c>
      <c r="C742" t="s">
        <v>26</v>
      </c>
      <c r="D742">
        <v>802</v>
      </c>
      <c r="E742" t="s">
        <v>34</v>
      </c>
      <c r="F742">
        <v>10</v>
      </c>
      <c r="G742">
        <v>3</v>
      </c>
      <c r="H742" t="s">
        <v>38</v>
      </c>
      <c r="I742">
        <v>2</v>
      </c>
      <c r="J742" t="s">
        <v>35</v>
      </c>
      <c r="K742">
        <v>45</v>
      </c>
      <c r="L742">
        <v>3</v>
      </c>
      <c r="M742">
        <v>1</v>
      </c>
      <c r="N742" t="s">
        <v>39</v>
      </c>
      <c r="O742">
        <v>4</v>
      </c>
      <c r="P742" t="s">
        <v>41</v>
      </c>
      <c r="Q742" s="4">
        <v>3917</v>
      </c>
      <c r="R742">
        <v>9541</v>
      </c>
      <c r="S742">
        <v>1</v>
      </c>
      <c r="T742" t="s">
        <v>32</v>
      </c>
      <c r="U742">
        <v>20</v>
      </c>
      <c r="V742">
        <v>4</v>
      </c>
      <c r="W742">
        <v>1</v>
      </c>
      <c r="X742">
        <v>1</v>
      </c>
      <c r="Y742">
        <v>3</v>
      </c>
      <c r="Z742">
        <v>4</v>
      </c>
      <c r="AA742">
        <v>2</v>
      </c>
      <c r="AB742">
        <v>3</v>
      </c>
      <c r="AC742">
        <v>2</v>
      </c>
      <c r="AD742">
        <v>1</v>
      </c>
      <c r="AE742">
        <v>2</v>
      </c>
      <c r="AF742" s="5">
        <v>0.12</v>
      </c>
      <c r="AG742" s="5">
        <v>0.1</v>
      </c>
      <c r="AH742" s="6">
        <v>7.0000000000000007E-2</v>
      </c>
      <c r="AI742">
        <v>783.40000000000009</v>
      </c>
      <c r="AJ742">
        <v>4904</v>
      </c>
    </row>
    <row r="743" spans="1:36" x14ac:dyDescent="0.35">
      <c r="A743">
        <v>42</v>
      </c>
      <c r="B743" t="s">
        <v>32</v>
      </c>
      <c r="C743" t="s">
        <v>26</v>
      </c>
      <c r="D743">
        <v>265</v>
      </c>
      <c r="E743" t="s">
        <v>27</v>
      </c>
      <c r="F743">
        <v>5</v>
      </c>
      <c r="G743">
        <v>2</v>
      </c>
      <c r="H743" t="s">
        <v>48</v>
      </c>
      <c r="I743">
        <v>4</v>
      </c>
      <c r="J743" t="s">
        <v>35</v>
      </c>
      <c r="K743">
        <v>90</v>
      </c>
      <c r="L743">
        <v>3</v>
      </c>
      <c r="M743">
        <v>5</v>
      </c>
      <c r="N743" t="s">
        <v>62</v>
      </c>
      <c r="O743">
        <v>3</v>
      </c>
      <c r="P743" t="s">
        <v>37</v>
      </c>
      <c r="Q743" s="4">
        <v>18303</v>
      </c>
      <c r="R743">
        <v>7770</v>
      </c>
      <c r="S743">
        <v>6</v>
      </c>
      <c r="T743" t="s">
        <v>32</v>
      </c>
      <c r="U743">
        <v>13</v>
      </c>
      <c r="V743">
        <v>3</v>
      </c>
      <c r="W743">
        <v>2</v>
      </c>
      <c r="X743">
        <v>0</v>
      </c>
      <c r="Y743">
        <v>21</v>
      </c>
      <c r="Z743">
        <v>3</v>
      </c>
      <c r="AA743">
        <v>4</v>
      </c>
      <c r="AB743">
        <v>1</v>
      </c>
      <c r="AC743">
        <v>0</v>
      </c>
      <c r="AD743">
        <v>0</v>
      </c>
      <c r="AE743">
        <v>0</v>
      </c>
      <c r="AF743" s="5">
        <v>0.08</v>
      </c>
      <c r="AG743" s="5">
        <v>7.0000000000000007E-2</v>
      </c>
      <c r="AH743" s="6">
        <v>4.9999999999999989E-2</v>
      </c>
      <c r="AI743">
        <v>3660.6000000000004</v>
      </c>
      <c r="AJ743">
        <v>4337</v>
      </c>
    </row>
    <row r="744" spans="1:36" x14ac:dyDescent="0.35">
      <c r="A744">
        <v>50</v>
      </c>
      <c r="B744" t="s">
        <v>32</v>
      </c>
      <c r="C744" t="s">
        <v>26</v>
      </c>
      <c r="D744">
        <v>804</v>
      </c>
      <c r="E744" t="s">
        <v>34</v>
      </c>
      <c r="F744">
        <v>9</v>
      </c>
      <c r="G744">
        <v>3</v>
      </c>
      <c r="H744" t="s">
        <v>28</v>
      </c>
      <c r="I744">
        <v>1</v>
      </c>
      <c r="J744" t="s">
        <v>35</v>
      </c>
      <c r="K744">
        <v>64</v>
      </c>
      <c r="L744">
        <v>3</v>
      </c>
      <c r="M744">
        <v>1</v>
      </c>
      <c r="N744" t="s">
        <v>39</v>
      </c>
      <c r="O744">
        <v>4</v>
      </c>
      <c r="P744" t="s">
        <v>37</v>
      </c>
      <c r="Q744" s="4">
        <v>2380</v>
      </c>
      <c r="R744">
        <v>20165</v>
      </c>
      <c r="S744">
        <v>4</v>
      </c>
      <c r="T744" t="s">
        <v>32</v>
      </c>
      <c r="U744">
        <v>18</v>
      </c>
      <c r="V744">
        <v>3</v>
      </c>
      <c r="W744">
        <v>2</v>
      </c>
      <c r="X744">
        <v>0</v>
      </c>
      <c r="Y744">
        <v>8</v>
      </c>
      <c r="Z744">
        <v>5</v>
      </c>
      <c r="AA744">
        <v>3</v>
      </c>
      <c r="AB744">
        <v>1</v>
      </c>
      <c r="AC744">
        <v>0</v>
      </c>
      <c r="AD744">
        <v>0</v>
      </c>
      <c r="AE744">
        <v>0</v>
      </c>
      <c r="AF744" s="5">
        <v>0.15</v>
      </c>
      <c r="AG744" s="5">
        <v>7.0000000000000007E-2</v>
      </c>
      <c r="AH744" s="6">
        <v>-1.0000000000000009E-2</v>
      </c>
      <c r="AI744">
        <v>476</v>
      </c>
      <c r="AJ744">
        <v>1616</v>
      </c>
    </row>
    <row r="745" spans="1:36" x14ac:dyDescent="0.35">
      <c r="A745">
        <v>59</v>
      </c>
      <c r="B745" t="s">
        <v>32</v>
      </c>
      <c r="C745" t="s">
        <v>26</v>
      </c>
      <c r="D745">
        <v>715</v>
      </c>
      <c r="E745" t="s">
        <v>34</v>
      </c>
      <c r="F745">
        <v>2</v>
      </c>
      <c r="G745">
        <v>3</v>
      </c>
      <c r="H745" t="s">
        <v>28</v>
      </c>
      <c r="I745">
        <v>3</v>
      </c>
      <c r="J745" t="s">
        <v>29</v>
      </c>
      <c r="K745">
        <v>69</v>
      </c>
      <c r="L745">
        <v>2</v>
      </c>
      <c r="M745">
        <v>4</v>
      </c>
      <c r="N745" t="s">
        <v>42</v>
      </c>
      <c r="O745">
        <v>4</v>
      </c>
      <c r="P745" t="s">
        <v>31</v>
      </c>
      <c r="Q745" s="4">
        <v>13726</v>
      </c>
      <c r="R745">
        <v>21829</v>
      </c>
      <c r="S745">
        <v>3</v>
      </c>
      <c r="T745" t="s">
        <v>25</v>
      </c>
      <c r="U745">
        <v>13</v>
      </c>
      <c r="V745">
        <v>3</v>
      </c>
      <c r="W745">
        <v>1</v>
      </c>
      <c r="X745">
        <v>0</v>
      </c>
      <c r="Y745">
        <v>30</v>
      </c>
      <c r="Z745">
        <v>4</v>
      </c>
      <c r="AA745">
        <v>3</v>
      </c>
      <c r="AB745">
        <v>5</v>
      </c>
      <c r="AC745">
        <v>3</v>
      </c>
      <c r="AD745">
        <v>4</v>
      </c>
      <c r="AE745">
        <v>3</v>
      </c>
      <c r="AF745" s="5">
        <v>0.1</v>
      </c>
      <c r="AG745" s="5">
        <v>0.09</v>
      </c>
      <c r="AH745" s="6">
        <v>0.03</v>
      </c>
      <c r="AI745">
        <v>2745.2000000000003</v>
      </c>
      <c r="AJ745">
        <v>1714</v>
      </c>
    </row>
    <row r="746" spans="1:36" x14ac:dyDescent="0.35">
      <c r="A746">
        <v>37</v>
      </c>
      <c r="B746" t="s">
        <v>25</v>
      </c>
      <c r="C746" t="s">
        <v>26</v>
      </c>
      <c r="D746">
        <v>1141</v>
      </c>
      <c r="E746" t="s">
        <v>34</v>
      </c>
      <c r="F746">
        <v>11</v>
      </c>
      <c r="G746">
        <v>2</v>
      </c>
      <c r="H746" t="s">
        <v>40</v>
      </c>
      <c r="I746">
        <v>1</v>
      </c>
      <c r="J746" t="s">
        <v>29</v>
      </c>
      <c r="K746">
        <v>61</v>
      </c>
      <c r="L746">
        <v>1</v>
      </c>
      <c r="M746">
        <v>2</v>
      </c>
      <c r="N746" t="s">
        <v>43</v>
      </c>
      <c r="O746">
        <v>2</v>
      </c>
      <c r="P746" t="s">
        <v>37</v>
      </c>
      <c r="Q746" s="4">
        <v>4777</v>
      </c>
      <c r="R746">
        <v>14382</v>
      </c>
      <c r="S746">
        <v>5</v>
      </c>
      <c r="T746" t="s">
        <v>32</v>
      </c>
      <c r="U746">
        <v>15</v>
      </c>
      <c r="V746">
        <v>3</v>
      </c>
      <c r="W746">
        <v>1</v>
      </c>
      <c r="X746">
        <v>0</v>
      </c>
      <c r="Y746">
        <v>15</v>
      </c>
      <c r="Z746">
        <v>2</v>
      </c>
      <c r="AA746">
        <v>1</v>
      </c>
      <c r="AB746">
        <v>1</v>
      </c>
      <c r="AC746">
        <v>0</v>
      </c>
      <c r="AD746">
        <v>0</v>
      </c>
      <c r="AE746">
        <v>0</v>
      </c>
      <c r="AF746" s="5">
        <v>0.13</v>
      </c>
      <c r="AG746" s="5">
        <v>0.11</v>
      </c>
      <c r="AH746" s="6">
        <v>2.0000000000000004E-2</v>
      </c>
      <c r="AI746">
        <v>955.40000000000009</v>
      </c>
      <c r="AJ746">
        <v>3068</v>
      </c>
    </row>
    <row r="747" spans="1:36" x14ac:dyDescent="0.35">
      <c r="A747">
        <v>55</v>
      </c>
      <c r="B747" t="s">
        <v>32</v>
      </c>
      <c r="C747" t="s">
        <v>33</v>
      </c>
      <c r="D747">
        <v>135</v>
      </c>
      <c r="E747" t="s">
        <v>34</v>
      </c>
      <c r="F747">
        <v>18</v>
      </c>
      <c r="G747">
        <v>4</v>
      </c>
      <c r="H747" t="s">
        <v>40</v>
      </c>
      <c r="I747">
        <v>3</v>
      </c>
      <c r="J747" t="s">
        <v>35</v>
      </c>
      <c r="K747">
        <v>62</v>
      </c>
      <c r="L747">
        <v>3</v>
      </c>
      <c r="M747">
        <v>2</v>
      </c>
      <c r="N747" t="s">
        <v>43</v>
      </c>
      <c r="O747">
        <v>2</v>
      </c>
      <c r="P747" t="s">
        <v>37</v>
      </c>
      <c r="Q747" s="4">
        <v>6385</v>
      </c>
      <c r="R747">
        <v>12992</v>
      </c>
      <c r="S747">
        <v>3</v>
      </c>
      <c r="T747" t="s">
        <v>25</v>
      </c>
      <c r="U747">
        <v>14</v>
      </c>
      <c r="V747">
        <v>3</v>
      </c>
      <c r="W747">
        <v>4</v>
      </c>
      <c r="X747">
        <v>2</v>
      </c>
      <c r="Y747">
        <v>17</v>
      </c>
      <c r="Z747">
        <v>3</v>
      </c>
      <c r="AA747">
        <v>3</v>
      </c>
      <c r="AB747">
        <v>8</v>
      </c>
      <c r="AC747">
        <v>7</v>
      </c>
      <c r="AD747">
        <v>6</v>
      </c>
      <c r="AE747">
        <v>7</v>
      </c>
      <c r="AF747" s="5">
        <v>0.11</v>
      </c>
      <c r="AG747" s="5">
        <v>0.11</v>
      </c>
      <c r="AH747" s="6">
        <v>0.05</v>
      </c>
      <c r="AI747">
        <v>1277</v>
      </c>
      <c r="AJ747">
        <v>4622</v>
      </c>
    </row>
    <row r="748" spans="1:36" x14ac:dyDescent="0.35">
      <c r="A748">
        <v>41</v>
      </c>
      <c r="B748" t="s">
        <v>32</v>
      </c>
      <c r="C748" t="s">
        <v>44</v>
      </c>
      <c r="D748">
        <v>247</v>
      </c>
      <c r="E748" t="s">
        <v>34</v>
      </c>
      <c r="F748">
        <v>7</v>
      </c>
      <c r="G748">
        <v>1</v>
      </c>
      <c r="H748" t="s">
        <v>28</v>
      </c>
      <c r="I748">
        <v>2</v>
      </c>
      <c r="J748" t="s">
        <v>29</v>
      </c>
      <c r="K748">
        <v>55</v>
      </c>
      <c r="L748">
        <v>1</v>
      </c>
      <c r="M748">
        <v>5</v>
      </c>
      <c r="N748" t="s">
        <v>63</v>
      </c>
      <c r="O748">
        <v>3</v>
      </c>
      <c r="P748" t="s">
        <v>41</v>
      </c>
      <c r="Q748" s="4">
        <v>19973</v>
      </c>
      <c r="R748">
        <v>20284</v>
      </c>
      <c r="S748">
        <v>1</v>
      </c>
      <c r="T748" t="s">
        <v>32</v>
      </c>
      <c r="U748">
        <v>22</v>
      </c>
      <c r="V748">
        <v>4</v>
      </c>
      <c r="W748">
        <v>2</v>
      </c>
      <c r="X748">
        <v>2</v>
      </c>
      <c r="Y748">
        <v>21</v>
      </c>
      <c r="Z748">
        <v>3</v>
      </c>
      <c r="AA748">
        <v>3</v>
      </c>
      <c r="AB748">
        <v>21</v>
      </c>
      <c r="AC748">
        <v>16</v>
      </c>
      <c r="AD748">
        <v>5</v>
      </c>
      <c r="AE748">
        <v>10</v>
      </c>
      <c r="AF748" s="5">
        <v>0.13</v>
      </c>
      <c r="AG748" s="5">
        <v>0.08</v>
      </c>
      <c r="AH748" s="6">
        <v>0.03</v>
      </c>
      <c r="AI748">
        <v>3994.6000000000004</v>
      </c>
      <c r="AJ748">
        <v>1198</v>
      </c>
    </row>
    <row r="749" spans="1:36" x14ac:dyDescent="0.35">
      <c r="A749">
        <v>38</v>
      </c>
      <c r="B749" t="s">
        <v>32</v>
      </c>
      <c r="C749" t="s">
        <v>26</v>
      </c>
      <c r="D749">
        <v>1035</v>
      </c>
      <c r="E749" t="s">
        <v>27</v>
      </c>
      <c r="F749">
        <v>3</v>
      </c>
      <c r="G749">
        <v>4</v>
      </c>
      <c r="H749" t="s">
        <v>28</v>
      </c>
      <c r="I749">
        <v>2</v>
      </c>
      <c r="J749" t="s">
        <v>35</v>
      </c>
      <c r="K749">
        <v>42</v>
      </c>
      <c r="L749">
        <v>3</v>
      </c>
      <c r="M749">
        <v>2</v>
      </c>
      <c r="N749" t="s">
        <v>27</v>
      </c>
      <c r="O749">
        <v>4</v>
      </c>
      <c r="P749" t="s">
        <v>31</v>
      </c>
      <c r="Q749" s="4">
        <v>6861</v>
      </c>
      <c r="R749">
        <v>4981</v>
      </c>
      <c r="S749">
        <v>8</v>
      </c>
      <c r="T749" t="s">
        <v>25</v>
      </c>
      <c r="U749">
        <v>12</v>
      </c>
      <c r="V749">
        <v>3</v>
      </c>
      <c r="W749">
        <v>3</v>
      </c>
      <c r="X749">
        <v>0</v>
      </c>
      <c r="Y749">
        <v>19</v>
      </c>
      <c r="Z749">
        <v>1</v>
      </c>
      <c r="AA749">
        <v>3</v>
      </c>
      <c r="AB749">
        <v>1</v>
      </c>
      <c r="AC749">
        <v>0</v>
      </c>
      <c r="AD749">
        <v>0</v>
      </c>
      <c r="AE749">
        <v>0</v>
      </c>
      <c r="AF749" s="5">
        <v>0.09</v>
      </c>
      <c r="AG749" s="5">
        <v>7.0000000000000007E-2</v>
      </c>
      <c r="AH749" s="6">
        <v>1.0000000000000009E-2</v>
      </c>
      <c r="AI749">
        <v>1372.2</v>
      </c>
      <c r="AJ749">
        <v>3381</v>
      </c>
    </row>
    <row r="750" spans="1:36" x14ac:dyDescent="0.35">
      <c r="A750">
        <v>26</v>
      </c>
      <c r="B750" t="s">
        <v>25</v>
      </c>
      <c r="C750" t="s">
        <v>44</v>
      </c>
      <c r="D750">
        <v>265</v>
      </c>
      <c r="E750" t="s">
        <v>27</v>
      </c>
      <c r="F750">
        <v>29</v>
      </c>
      <c r="G750">
        <v>2</v>
      </c>
      <c r="H750" t="s">
        <v>40</v>
      </c>
      <c r="I750">
        <v>2</v>
      </c>
      <c r="J750" t="s">
        <v>35</v>
      </c>
      <c r="K750">
        <v>79</v>
      </c>
      <c r="L750">
        <v>1</v>
      </c>
      <c r="M750">
        <v>2</v>
      </c>
      <c r="N750" t="s">
        <v>27</v>
      </c>
      <c r="O750">
        <v>1</v>
      </c>
      <c r="P750" t="s">
        <v>31</v>
      </c>
      <c r="Q750" s="4">
        <v>4969</v>
      </c>
      <c r="R750">
        <v>21813</v>
      </c>
      <c r="S750">
        <v>8</v>
      </c>
      <c r="T750" t="s">
        <v>32</v>
      </c>
      <c r="U750">
        <v>18</v>
      </c>
      <c r="V750">
        <v>3</v>
      </c>
      <c r="W750">
        <v>4</v>
      </c>
      <c r="X750">
        <v>0</v>
      </c>
      <c r="Y750">
        <v>7</v>
      </c>
      <c r="Z750">
        <v>6</v>
      </c>
      <c r="AA750">
        <v>3</v>
      </c>
      <c r="AB750">
        <v>2</v>
      </c>
      <c r="AC750">
        <v>2</v>
      </c>
      <c r="AD750">
        <v>2</v>
      </c>
      <c r="AE750">
        <v>2</v>
      </c>
      <c r="AF750" s="5">
        <v>0.13</v>
      </c>
      <c r="AG750" s="5">
        <v>0.08</v>
      </c>
      <c r="AH750" s="6">
        <v>4.0000000000000008E-2</v>
      </c>
      <c r="AI750">
        <v>993.80000000000007</v>
      </c>
      <c r="AJ750">
        <v>3782</v>
      </c>
    </row>
    <row r="751" spans="1:36" x14ac:dyDescent="0.35">
      <c r="A751">
        <v>52</v>
      </c>
      <c r="B751" t="s">
        <v>25</v>
      </c>
      <c r="C751" t="s">
        <v>26</v>
      </c>
      <c r="D751">
        <v>266</v>
      </c>
      <c r="E751" t="s">
        <v>27</v>
      </c>
      <c r="F751">
        <v>2</v>
      </c>
      <c r="G751">
        <v>1</v>
      </c>
      <c r="H751" t="s">
        <v>48</v>
      </c>
      <c r="I751">
        <v>1</v>
      </c>
      <c r="J751" t="s">
        <v>29</v>
      </c>
      <c r="K751">
        <v>57</v>
      </c>
      <c r="L751">
        <v>1</v>
      </c>
      <c r="M751">
        <v>5</v>
      </c>
      <c r="N751" t="s">
        <v>62</v>
      </c>
      <c r="O751">
        <v>4</v>
      </c>
      <c r="P751" t="s">
        <v>37</v>
      </c>
      <c r="Q751" s="4">
        <v>19845</v>
      </c>
      <c r="R751">
        <v>25846</v>
      </c>
      <c r="S751">
        <v>1</v>
      </c>
      <c r="T751" t="s">
        <v>32</v>
      </c>
      <c r="U751">
        <v>15</v>
      </c>
      <c r="V751">
        <v>3</v>
      </c>
      <c r="W751">
        <v>4</v>
      </c>
      <c r="X751">
        <v>1</v>
      </c>
      <c r="Y751">
        <v>33</v>
      </c>
      <c r="Z751">
        <v>3</v>
      </c>
      <c r="AA751">
        <v>3</v>
      </c>
      <c r="AB751">
        <v>32</v>
      </c>
      <c r="AC751">
        <v>14</v>
      </c>
      <c r="AD751">
        <v>6</v>
      </c>
      <c r="AE751">
        <v>9</v>
      </c>
      <c r="AF751" s="5">
        <v>0.12</v>
      </c>
      <c r="AG751" s="5">
        <v>7.0000000000000007E-2</v>
      </c>
      <c r="AH751" s="6">
        <v>3.9999999999999994E-2</v>
      </c>
      <c r="AI751">
        <v>3969</v>
      </c>
      <c r="AJ751">
        <v>3567</v>
      </c>
    </row>
    <row r="752" spans="1:36" x14ac:dyDescent="0.35">
      <c r="A752">
        <v>44</v>
      </c>
      <c r="B752" t="s">
        <v>32</v>
      </c>
      <c r="C752" t="s">
        <v>26</v>
      </c>
      <c r="D752">
        <v>1448</v>
      </c>
      <c r="E752" t="s">
        <v>27</v>
      </c>
      <c r="F752">
        <v>28</v>
      </c>
      <c r="G752">
        <v>3</v>
      </c>
      <c r="H752" t="s">
        <v>40</v>
      </c>
      <c r="I752">
        <v>4</v>
      </c>
      <c r="J752" t="s">
        <v>29</v>
      </c>
      <c r="K752">
        <v>53</v>
      </c>
      <c r="L752">
        <v>4</v>
      </c>
      <c r="M752">
        <v>4</v>
      </c>
      <c r="N752" t="s">
        <v>27</v>
      </c>
      <c r="O752">
        <v>4</v>
      </c>
      <c r="P752" t="s">
        <v>37</v>
      </c>
      <c r="Q752" s="4">
        <v>13320</v>
      </c>
      <c r="R752">
        <v>11737</v>
      </c>
      <c r="S752">
        <v>3</v>
      </c>
      <c r="T752" t="s">
        <v>25</v>
      </c>
      <c r="U752">
        <v>18</v>
      </c>
      <c r="V752">
        <v>3</v>
      </c>
      <c r="W752">
        <v>3</v>
      </c>
      <c r="X752">
        <v>1</v>
      </c>
      <c r="Y752">
        <v>23</v>
      </c>
      <c r="Z752">
        <v>2</v>
      </c>
      <c r="AA752">
        <v>3</v>
      </c>
      <c r="AB752">
        <v>12</v>
      </c>
      <c r="AC752">
        <v>11</v>
      </c>
      <c r="AD752">
        <v>11</v>
      </c>
      <c r="AE752">
        <v>11</v>
      </c>
      <c r="AF752" s="5">
        <v>0.08</v>
      </c>
      <c r="AG752" s="5">
        <v>0.1</v>
      </c>
      <c r="AH752" s="6">
        <v>1.0000000000000009E-2</v>
      </c>
      <c r="AI752">
        <v>2664</v>
      </c>
      <c r="AJ752">
        <v>3145</v>
      </c>
    </row>
    <row r="753" spans="1:36" x14ac:dyDescent="0.35">
      <c r="A753">
        <v>50</v>
      </c>
      <c r="B753" t="s">
        <v>32</v>
      </c>
      <c r="C753" t="s">
        <v>44</v>
      </c>
      <c r="D753">
        <v>145</v>
      </c>
      <c r="E753" t="s">
        <v>27</v>
      </c>
      <c r="F753">
        <v>1</v>
      </c>
      <c r="G753">
        <v>3</v>
      </c>
      <c r="H753" t="s">
        <v>28</v>
      </c>
      <c r="I753">
        <v>4</v>
      </c>
      <c r="J753" t="s">
        <v>29</v>
      </c>
      <c r="K753">
        <v>95</v>
      </c>
      <c r="L753">
        <v>3</v>
      </c>
      <c r="M753">
        <v>2</v>
      </c>
      <c r="N753" t="s">
        <v>27</v>
      </c>
      <c r="O753">
        <v>3</v>
      </c>
      <c r="P753" t="s">
        <v>37</v>
      </c>
      <c r="Q753" s="4">
        <v>6347</v>
      </c>
      <c r="R753">
        <v>24920</v>
      </c>
      <c r="S753">
        <v>0</v>
      </c>
      <c r="T753" t="s">
        <v>32</v>
      </c>
      <c r="U753">
        <v>12</v>
      </c>
      <c r="V753">
        <v>3</v>
      </c>
      <c r="W753">
        <v>1</v>
      </c>
      <c r="X753">
        <v>1</v>
      </c>
      <c r="Y753">
        <v>19</v>
      </c>
      <c r="Z753">
        <v>3</v>
      </c>
      <c r="AA753">
        <v>3</v>
      </c>
      <c r="AB753">
        <v>18</v>
      </c>
      <c r="AC753">
        <v>7</v>
      </c>
      <c r="AD753">
        <v>0</v>
      </c>
      <c r="AE753">
        <v>13</v>
      </c>
      <c r="AF753" s="5">
        <v>0.09</v>
      </c>
      <c r="AG753" s="5">
        <v>7.0000000000000007E-2</v>
      </c>
      <c r="AH753" s="6">
        <v>4.9999999999999989E-2</v>
      </c>
      <c r="AI753">
        <v>1269.4000000000001</v>
      </c>
      <c r="AJ753">
        <v>1801</v>
      </c>
    </row>
    <row r="754" spans="1:36" x14ac:dyDescent="0.35">
      <c r="A754">
        <v>36</v>
      </c>
      <c r="B754" t="s">
        <v>25</v>
      </c>
      <c r="C754" t="s">
        <v>26</v>
      </c>
      <c r="D754">
        <v>885</v>
      </c>
      <c r="E754" t="s">
        <v>34</v>
      </c>
      <c r="F754">
        <v>16</v>
      </c>
      <c r="G754">
        <v>4</v>
      </c>
      <c r="H754" t="s">
        <v>28</v>
      </c>
      <c r="I754">
        <v>3</v>
      </c>
      <c r="J754" t="s">
        <v>29</v>
      </c>
      <c r="K754">
        <v>43</v>
      </c>
      <c r="L754">
        <v>4</v>
      </c>
      <c r="M754">
        <v>1</v>
      </c>
      <c r="N754" t="s">
        <v>39</v>
      </c>
      <c r="O754">
        <v>1</v>
      </c>
      <c r="P754" t="s">
        <v>31</v>
      </c>
      <c r="Q754" s="4">
        <v>2743</v>
      </c>
      <c r="R754">
        <v>8269</v>
      </c>
      <c r="S754">
        <v>1</v>
      </c>
      <c r="T754" t="s">
        <v>32</v>
      </c>
      <c r="U754">
        <v>16</v>
      </c>
      <c r="V754">
        <v>3</v>
      </c>
      <c r="W754">
        <v>3</v>
      </c>
      <c r="X754">
        <v>0</v>
      </c>
      <c r="Y754">
        <v>18</v>
      </c>
      <c r="Z754">
        <v>1</v>
      </c>
      <c r="AA754">
        <v>3</v>
      </c>
      <c r="AB754">
        <v>17</v>
      </c>
      <c r="AC754">
        <v>13</v>
      </c>
      <c r="AD754">
        <v>15</v>
      </c>
      <c r="AE754">
        <v>14</v>
      </c>
      <c r="AF754" s="5">
        <v>0.08</v>
      </c>
      <c r="AG754" s="5">
        <v>0.08</v>
      </c>
      <c r="AH754" s="6">
        <v>7.0000000000000007E-2</v>
      </c>
      <c r="AI754">
        <v>548.6</v>
      </c>
      <c r="AJ754">
        <v>3162</v>
      </c>
    </row>
    <row r="755" spans="1:36" x14ac:dyDescent="0.35">
      <c r="A755">
        <v>39</v>
      </c>
      <c r="B755" t="s">
        <v>32</v>
      </c>
      <c r="C755" t="s">
        <v>33</v>
      </c>
      <c r="D755">
        <v>945</v>
      </c>
      <c r="E755" t="s">
        <v>34</v>
      </c>
      <c r="F755">
        <v>22</v>
      </c>
      <c r="G755">
        <v>3</v>
      </c>
      <c r="H755" t="s">
        <v>40</v>
      </c>
      <c r="I755">
        <v>4</v>
      </c>
      <c r="J755" t="s">
        <v>29</v>
      </c>
      <c r="K755">
        <v>82</v>
      </c>
      <c r="L755">
        <v>3</v>
      </c>
      <c r="M755">
        <v>3</v>
      </c>
      <c r="N755" t="s">
        <v>42</v>
      </c>
      <c r="O755">
        <v>1</v>
      </c>
      <c r="P755" t="s">
        <v>31</v>
      </c>
      <c r="Q755" s="4">
        <v>10880</v>
      </c>
      <c r="R755">
        <v>5083</v>
      </c>
      <c r="S755">
        <v>1</v>
      </c>
      <c r="T755" t="s">
        <v>25</v>
      </c>
      <c r="U755">
        <v>13</v>
      </c>
      <c r="V755">
        <v>3</v>
      </c>
      <c r="W755">
        <v>3</v>
      </c>
      <c r="X755">
        <v>0</v>
      </c>
      <c r="Y755">
        <v>21</v>
      </c>
      <c r="Z755">
        <v>2</v>
      </c>
      <c r="AA755">
        <v>3</v>
      </c>
      <c r="AB755">
        <v>21</v>
      </c>
      <c r="AC755">
        <v>6</v>
      </c>
      <c r="AD755">
        <v>2</v>
      </c>
      <c r="AE755">
        <v>8</v>
      </c>
      <c r="AF755" s="5">
        <v>0.15</v>
      </c>
      <c r="AG755" s="5">
        <v>0.11</v>
      </c>
      <c r="AH755" s="6">
        <v>4.0000000000000008E-2</v>
      </c>
      <c r="AI755">
        <v>2176</v>
      </c>
      <c r="AJ755">
        <v>2797</v>
      </c>
    </row>
    <row r="756" spans="1:36" x14ac:dyDescent="0.35">
      <c r="A756">
        <v>33</v>
      </c>
      <c r="B756" t="s">
        <v>32</v>
      </c>
      <c r="C756" t="s">
        <v>44</v>
      </c>
      <c r="D756">
        <v>1038</v>
      </c>
      <c r="E756" t="s">
        <v>27</v>
      </c>
      <c r="F756">
        <v>8</v>
      </c>
      <c r="G756">
        <v>1</v>
      </c>
      <c r="H756" t="s">
        <v>28</v>
      </c>
      <c r="I756">
        <v>2</v>
      </c>
      <c r="J756" t="s">
        <v>29</v>
      </c>
      <c r="K756">
        <v>88</v>
      </c>
      <c r="L756">
        <v>2</v>
      </c>
      <c r="M756">
        <v>1</v>
      </c>
      <c r="N756" t="s">
        <v>46</v>
      </c>
      <c r="O756">
        <v>4</v>
      </c>
      <c r="P756" t="s">
        <v>31</v>
      </c>
      <c r="Q756" s="4">
        <v>2342</v>
      </c>
      <c r="R756">
        <v>21437</v>
      </c>
      <c r="S756">
        <v>0</v>
      </c>
      <c r="T756" t="s">
        <v>32</v>
      </c>
      <c r="U756">
        <v>19</v>
      </c>
      <c r="V756">
        <v>3</v>
      </c>
      <c r="W756">
        <v>4</v>
      </c>
      <c r="X756">
        <v>0</v>
      </c>
      <c r="Y756">
        <v>3</v>
      </c>
      <c r="Z756">
        <v>2</v>
      </c>
      <c r="AA756">
        <v>2</v>
      </c>
      <c r="AB756">
        <v>2</v>
      </c>
      <c r="AC756">
        <v>2</v>
      </c>
      <c r="AD756">
        <v>2</v>
      </c>
      <c r="AE756">
        <v>2</v>
      </c>
      <c r="AF756" s="5">
        <v>0.08</v>
      </c>
      <c r="AG756" s="5">
        <v>7.0000000000000007E-2</v>
      </c>
      <c r="AH756" s="6">
        <v>3.9999999999999994E-2</v>
      </c>
      <c r="AI756">
        <v>468.40000000000003</v>
      </c>
      <c r="AJ756">
        <v>1483</v>
      </c>
    </row>
    <row r="757" spans="1:36" x14ac:dyDescent="0.35">
      <c r="A757">
        <v>45</v>
      </c>
      <c r="B757" t="s">
        <v>32</v>
      </c>
      <c r="C757" t="s">
        <v>26</v>
      </c>
      <c r="D757">
        <v>1234</v>
      </c>
      <c r="E757" t="s">
        <v>27</v>
      </c>
      <c r="F757">
        <v>11</v>
      </c>
      <c r="G757">
        <v>2</v>
      </c>
      <c r="H757" t="s">
        <v>28</v>
      </c>
      <c r="I757">
        <v>4</v>
      </c>
      <c r="J757" t="s">
        <v>29</v>
      </c>
      <c r="K757">
        <v>90</v>
      </c>
      <c r="L757">
        <v>3</v>
      </c>
      <c r="M757">
        <v>4</v>
      </c>
      <c r="N757" t="s">
        <v>62</v>
      </c>
      <c r="O757">
        <v>4</v>
      </c>
      <c r="P757" t="s">
        <v>37</v>
      </c>
      <c r="Q757" s="4">
        <v>17650</v>
      </c>
      <c r="R757">
        <v>5404</v>
      </c>
      <c r="S757">
        <v>3</v>
      </c>
      <c r="T757" t="s">
        <v>32</v>
      </c>
      <c r="U757">
        <v>13</v>
      </c>
      <c r="V757">
        <v>3</v>
      </c>
      <c r="W757">
        <v>2</v>
      </c>
      <c r="X757">
        <v>1</v>
      </c>
      <c r="Y757">
        <v>26</v>
      </c>
      <c r="Z757">
        <v>4</v>
      </c>
      <c r="AA757">
        <v>4</v>
      </c>
      <c r="AB757">
        <v>9</v>
      </c>
      <c r="AC757">
        <v>3</v>
      </c>
      <c r="AD757">
        <v>1</v>
      </c>
      <c r="AE757">
        <v>1</v>
      </c>
      <c r="AF757" s="5">
        <v>0.08</v>
      </c>
      <c r="AG757" s="5">
        <v>0.1</v>
      </c>
      <c r="AH757" s="6">
        <v>0.03</v>
      </c>
      <c r="AI757">
        <v>3530</v>
      </c>
      <c r="AJ757">
        <v>3222</v>
      </c>
    </row>
    <row r="758" spans="1:36" x14ac:dyDescent="0.35">
      <c r="A758">
        <v>32</v>
      </c>
      <c r="B758" t="s">
        <v>32</v>
      </c>
      <c r="C758" t="s">
        <v>44</v>
      </c>
      <c r="D758">
        <v>1109</v>
      </c>
      <c r="E758" t="s">
        <v>34</v>
      </c>
      <c r="F758">
        <v>29</v>
      </c>
      <c r="G758">
        <v>4</v>
      </c>
      <c r="H758" t="s">
        <v>40</v>
      </c>
      <c r="I758">
        <v>4</v>
      </c>
      <c r="J758" t="s">
        <v>29</v>
      </c>
      <c r="K758">
        <v>69</v>
      </c>
      <c r="L758">
        <v>3</v>
      </c>
      <c r="M758">
        <v>1</v>
      </c>
      <c r="N758" t="s">
        <v>39</v>
      </c>
      <c r="O758">
        <v>3</v>
      </c>
      <c r="P758" t="s">
        <v>31</v>
      </c>
      <c r="Q758" s="4">
        <v>4025</v>
      </c>
      <c r="R758">
        <v>11135</v>
      </c>
      <c r="S758">
        <v>9</v>
      </c>
      <c r="T758" t="s">
        <v>32</v>
      </c>
      <c r="U758">
        <v>12</v>
      </c>
      <c r="V758">
        <v>3</v>
      </c>
      <c r="W758">
        <v>2</v>
      </c>
      <c r="X758">
        <v>0</v>
      </c>
      <c r="Y758">
        <v>10</v>
      </c>
      <c r="Z758">
        <v>2</v>
      </c>
      <c r="AA758">
        <v>3</v>
      </c>
      <c r="AB758">
        <v>8</v>
      </c>
      <c r="AC758">
        <v>7</v>
      </c>
      <c r="AD758">
        <v>7</v>
      </c>
      <c r="AE758">
        <v>7</v>
      </c>
      <c r="AF758" s="5">
        <v>0.1</v>
      </c>
      <c r="AG758" s="5">
        <v>7.0000000000000007E-2</v>
      </c>
      <c r="AH758" s="6">
        <v>0.06</v>
      </c>
      <c r="AI758">
        <v>805</v>
      </c>
      <c r="AJ758">
        <v>4284</v>
      </c>
    </row>
    <row r="759" spans="1:36" x14ac:dyDescent="0.35">
      <c r="A759">
        <v>34</v>
      </c>
      <c r="B759" t="s">
        <v>32</v>
      </c>
      <c r="C759" t="s">
        <v>26</v>
      </c>
      <c r="D759">
        <v>216</v>
      </c>
      <c r="E759" t="s">
        <v>27</v>
      </c>
      <c r="F759">
        <v>1</v>
      </c>
      <c r="G759">
        <v>4</v>
      </c>
      <c r="H759" t="s">
        <v>48</v>
      </c>
      <c r="I759">
        <v>2</v>
      </c>
      <c r="J759" t="s">
        <v>35</v>
      </c>
      <c r="K759">
        <v>75</v>
      </c>
      <c r="L759">
        <v>4</v>
      </c>
      <c r="M759">
        <v>2</v>
      </c>
      <c r="N759" t="s">
        <v>27</v>
      </c>
      <c r="O759">
        <v>4</v>
      </c>
      <c r="P759" t="s">
        <v>41</v>
      </c>
      <c r="Q759" s="4">
        <v>9725</v>
      </c>
      <c r="R759">
        <v>12278</v>
      </c>
      <c r="S759">
        <v>0</v>
      </c>
      <c r="T759" t="s">
        <v>32</v>
      </c>
      <c r="U759">
        <v>11</v>
      </c>
      <c r="V759">
        <v>3</v>
      </c>
      <c r="W759">
        <v>4</v>
      </c>
      <c r="X759">
        <v>1</v>
      </c>
      <c r="Y759">
        <v>16</v>
      </c>
      <c r="Z759">
        <v>2</v>
      </c>
      <c r="AA759">
        <v>2</v>
      </c>
      <c r="AB759">
        <v>15</v>
      </c>
      <c r="AC759">
        <v>1</v>
      </c>
      <c r="AD759">
        <v>0</v>
      </c>
      <c r="AE759">
        <v>9</v>
      </c>
      <c r="AF759" s="5">
        <v>0.08</v>
      </c>
      <c r="AG759" s="5">
        <v>7.0000000000000007E-2</v>
      </c>
      <c r="AH759" s="6">
        <v>2.0000000000000004E-2</v>
      </c>
      <c r="AI759">
        <v>1945</v>
      </c>
      <c r="AJ759">
        <v>1275</v>
      </c>
    </row>
    <row r="760" spans="1:36" x14ac:dyDescent="0.35">
      <c r="A760">
        <v>59</v>
      </c>
      <c r="B760" t="s">
        <v>32</v>
      </c>
      <c r="C760" t="s">
        <v>26</v>
      </c>
      <c r="D760">
        <v>1089</v>
      </c>
      <c r="E760" t="s">
        <v>27</v>
      </c>
      <c r="F760">
        <v>1</v>
      </c>
      <c r="G760">
        <v>2</v>
      </c>
      <c r="H760" t="s">
        <v>49</v>
      </c>
      <c r="I760">
        <v>2</v>
      </c>
      <c r="J760" t="s">
        <v>35</v>
      </c>
      <c r="K760">
        <v>66</v>
      </c>
      <c r="L760">
        <v>3</v>
      </c>
      <c r="M760">
        <v>3</v>
      </c>
      <c r="N760" t="s">
        <v>62</v>
      </c>
      <c r="O760">
        <v>4</v>
      </c>
      <c r="P760" t="s">
        <v>37</v>
      </c>
      <c r="Q760" s="4">
        <v>11904</v>
      </c>
      <c r="R760">
        <v>11038</v>
      </c>
      <c r="S760">
        <v>3</v>
      </c>
      <c r="T760" t="s">
        <v>25</v>
      </c>
      <c r="U760">
        <v>14</v>
      </c>
      <c r="V760">
        <v>3</v>
      </c>
      <c r="W760">
        <v>3</v>
      </c>
      <c r="X760">
        <v>1</v>
      </c>
      <c r="Y760">
        <v>14</v>
      </c>
      <c r="Z760">
        <v>1</v>
      </c>
      <c r="AA760">
        <v>1</v>
      </c>
      <c r="AB760">
        <v>6</v>
      </c>
      <c r="AC760">
        <v>4</v>
      </c>
      <c r="AD760">
        <v>0</v>
      </c>
      <c r="AE760">
        <v>4</v>
      </c>
      <c r="AF760" s="5">
        <v>0.08</v>
      </c>
      <c r="AG760" s="5">
        <v>0.11</v>
      </c>
      <c r="AH760" s="6">
        <v>4.0000000000000008E-2</v>
      </c>
      <c r="AI760">
        <v>2380.8000000000002</v>
      </c>
      <c r="AJ760">
        <v>3151</v>
      </c>
    </row>
    <row r="761" spans="1:36" x14ac:dyDescent="0.35">
      <c r="A761">
        <v>45</v>
      </c>
      <c r="B761" t="s">
        <v>32</v>
      </c>
      <c r="C761" t="s">
        <v>26</v>
      </c>
      <c r="D761">
        <v>788</v>
      </c>
      <c r="E761" t="s">
        <v>50</v>
      </c>
      <c r="F761">
        <v>24</v>
      </c>
      <c r="G761">
        <v>4</v>
      </c>
      <c r="H761" t="s">
        <v>40</v>
      </c>
      <c r="I761">
        <v>2</v>
      </c>
      <c r="J761" t="s">
        <v>35</v>
      </c>
      <c r="K761">
        <v>36</v>
      </c>
      <c r="L761">
        <v>3</v>
      </c>
      <c r="M761">
        <v>1</v>
      </c>
      <c r="N761" t="s">
        <v>50</v>
      </c>
      <c r="O761">
        <v>2</v>
      </c>
      <c r="P761" t="s">
        <v>31</v>
      </c>
      <c r="Q761" s="4">
        <v>2177</v>
      </c>
      <c r="R761">
        <v>8318</v>
      </c>
      <c r="S761">
        <v>1</v>
      </c>
      <c r="T761" t="s">
        <v>32</v>
      </c>
      <c r="U761">
        <v>16</v>
      </c>
      <c r="V761">
        <v>3</v>
      </c>
      <c r="W761">
        <v>1</v>
      </c>
      <c r="X761">
        <v>0</v>
      </c>
      <c r="Y761">
        <v>6</v>
      </c>
      <c r="Z761">
        <v>3</v>
      </c>
      <c r="AA761">
        <v>3</v>
      </c>
      <c r="AB761">
        <v>6</v>
      </c>
      <c r="AC761">
        <v>3</v>
      </c>
      <c r="AD761">
        <v>0</v>
      </c>
      <c r="AE761">
        <v>4</v>
      </c>
      <c r="AF761" s="5">
        <v>0.14000000000000001</v>
      </c>
      <c r="AG761" s="5">
        <v>0.1</v>
      </c>
      <c r="AH761" s="6">
        <v>9.999999999999995E-3</v>
      </c>
      <c r="AI761">
        <v>435.40000000000003</v>
      </c>
      <c r="AJ761">
        <v>868</v>
      </c>
    </row>
    <row r="762" spans="1:36" x14ac:dyDescent="0.35">
      <c r="A762">
        <v>53</v>
      </c>
      <c r="B762" t="s">
        <v>32</v>
      </c>
      <c r="C762" t="s">
        <v>33</v>
      </c>
      <c r="D762">
        <v>124</v>
      </c>
      <c r="E762" t="s">
        <v>27</v>
      </c>
      <c r="F762">
        <v>2</v>
      </c>
      <c r="G762">
        <v>3</v>
      </c>
      <c r="H762" t="s">
        <v>48</v>
      </c>
      <c r="I762">
        <v>3</v>
      </c>
      <c r="J762" t="s">
        <v>29</v>
      </c>
      <c r="K762">
        <v>38</v>
      </c>
      <c r="L762">
        <v>2</v>
      </c>
      <c r="M762">
        <v>3</v>
      </c>
      <c r="N762" t="s">
        <v>27</v>
      </c>
      <c r="O762">
        <v>2</v>
      </c>
      <c r="P762" t="s">
        <v>37</v>
      </c>
      <c r="Q762" s="4">
        <v>7525</v>
      </c>
      <c r="R762">
        <v>23537</v>
      </c>
      <c r="S762">
        <v>2</v>
      </c>
      <c r="T762" t="s">
        <v>32</v>
      </c>
      <c r="U762">
        <v>12</v>
      </c>
      <c r="V762">
        <v>3</v>
      </c>
      <c r="W762">
        <v>1</v>
      </c>
      <c r="X762">
        <v>1</v>
      </c>
      <c r="Y762">
        <v>30</v>
      </c>
      <c r="Z762">
        <v>2</v>
      </c>
      <c r="AA762">
        <v>3</v>
      </c>
      <c r="AB762">
        <v>15</v>
      </c>
      <c r="AC762">
        <v>7</v>
      </c>
      <c r="AD762">
        <v>6</v>
      </c>
      <c r="AE762">
        <v>12</v>
      </c>
      <c r="AF762" s="5">
        <v>0.15</v>
      </c>
      <c r="AG762" s="5">
        <v>7.0000000000000007E-2</v>
      </c>
      <c r="AH762" s="6">
        <v>6.0000000000000012E-2</v>
      </c>
      <c r="AI762">
        <v>1505</v>
      </c>
      <c r="AJ762">
        <v>4708</v>
      </c>
    </row>
    <row r="763" spans="1:36" x14ac:dyDescent="0.35">
      <c r="A763">
        <v>36</v>
      </c>
      <c r="B763" t="s">
        <v>25</v>
      </c>
      <c r="C763" t="s">
        <v>26</v>
      </c>
      <c r="D763">
        <v>660</v>
      </c>
      <c r="E763" t="s">
        <v>34</v>
      </c>
      <c r="F763">
        <v>15</v>
      </c>
      <c r="G763">
        <v>3</v>
      </c>
      <c r="H763" t="s">
        <v>38</v>
      </c>
      <c r="I763">
        <v>1</v>
      </c>
      <c r="J763" t="s">
        <v>35</v>
      </c>
      <c r="K763">
        <v>81</v>
      </c>
      <c r="L763">
        <v>3</v>
      </c>
      <c r="M763">
        <v>2</v>
      </c>
      <c r="N763" t="s">
        <v>39</v>
      </c>
      <c r="O763">
        <v>3</v>
      </c>
      <c r="P763" t="s">
        <v>41</v>
      </c>
      <c r="Q763" s="4">
        <v>4834</v>
      </c>
      <c r="R763">
        <v>7858</v>
      </c>
      <c r="S763">
        <v>7</v>
      </c>
      <c r="T763" t="s">
        <v>32</v>
      </c>
      <c r="U763">
        <v>14</v>
      </c>
      <c r="V763">
        <v>3</v>
      </c>
      <c r="W763">
        <v>2</v>
      </c>
      <c r="X763">
        <v>1</v>
      </c>
      <c r="Y763">
        <v>9</v>
      </c>
      <c r="Z763">
        <v>3</v>
      </c>
      <c r="AA763">
        <v>2</v>
      </c>
      <c r="AB763">
        <v>1</v>
      </c>
      <c r="AC763">
        <v>0</v>
      </c>
      <c r="AD763">
        <v>0</v>
      </c>
      <c r="AE763">
        <v>0</v>
      </c>
      <c r="AF763" s="5">
        <v>0.12</v>
      </c>
      <c r="AG763" s="5">
        <v>0.08</v>
      </c>
      <c r="AH763" s="6">
        <v>3.0000000000000013E-2</v>
      </c>
      <c r="AI763">
        <v>966.80000000000007</v>
      </c>
      <c r="AJ763">
        <v>3712</v>
      </c>
    </row>
    <row r="764" spans="1:36" x14ac:dyDescent="0.35">
      <c r="A764">
        <v>26</v>
      </c>
      <c r="B764" t="s">
        <v>25</v>
      </c>
      <c r="C764" t="s">
        <v>33</v>
      </c>
      <c r="D764">
        <v>342</v>
      </c>
      <c r="E764" t="s">
        <v>34</v>
      </c>
      <c r="F764">
        <v>2</v>
      </c>
      <c r="G764">
        <v>3</v>
      </c>
      <c r="H764" t="s">
        <v>28</v>
      </c>
      <c r="I764">
        <v>1</v>
      </c>
      <c r="J764" t="s">
        <v>35</v>
      </c>
      <c r="K764">
        <v>57</v>
      </c>
      <c r="L764">
        <v>3</v>
      </c>
      <c r="M764">
        <v>1</v>
      </c>
      <c r="N764" t="s">
        <v>36</v>
      </c>
      <c r="O764">
        <v>1</v>
      </c>
      <c r="P764" t="s">
        <v>37</v>
      </c>
      <c r="Q764" s="4">
        <v>2042</v>
      </c>
      <c r="R764">
        <v>15346</v>
      </c>
      <c r="S764">
        <v>6</v>
      </c>
      <c r="T764" t="s">
        <v>25</v>
      </c>
      <c r="U764">
        <v>14</v>
      </c>
      <c r="V764">
        <v>3</v>
      </c>
      <c r="W764">
        <v>2</v>
      </c>
      <c r="X764">
        <v>1</v>
      </c>
      <c r="Y764">
        <v>6</v>
      </c>
      <c r="Z764">
        <v>2</v>
      </c>
      <c r="AA764">
        <v>3</v>
      </c>
      <c r="AB764">
        <v>3</v>
      </c>
      <c r="AC764">
        <v>2</v>
      </c>
      <c r="AD764">
        <v>1</v>
      </c>
      <c r="AE764">
        <v>2</v>
      </c>
      <c r="AF764" s="5">
        <v>0.13</v>
      </c>
      <c r="AG764" s="5">
        <v>0.11</v>
      </c>
      <c r="AH764" s="6">
        <v>0.03</v>
      </c>
      <c r="AI764">
        <v>408.40000000000003</v>
      </c>
      <c r="AJ764">
        <v>855</v>
      </c>
    </row>
    <row r="765" spans="1:36" x14ac:dyDescent="0.35">
      <c r="A765">
        <v>34</v>
      </c>
      <c r="B765" t="s">
        <v>32</v>
      </c>
      <c r="C765" t="s">
        <v>26</v>
      </c>
      <c r="D765">
        <v>1333</v>
      </c>
      <c r="E765" t="s">
        <v>27</v>
      </c>
      <c r="F765">
        <v>10</v>
      </c>
      <c r="G765">
        <v>4</v>
      </c>
      <c r="H765" t="s">
        <v>28</v>
      </c>
      <c r="I765">
        <v>3</v>
      </c>
      <c r="J765" t="s">
        <v>29</v>
      </c>
      <c r="K765">
        <v>87</v>
      </c>
      <c r="L765">
        <v>3</v>
      </c>
      <c r="M765">
        <v>1</v>
      </c>
      <c r="N765" t="s">
        <v>46</v>
      </c>
      <c r="O765">
        <v>3</v>
      </c>
      <c r="P765" t="s">
        <v>37</v>
      </c>
      <c r="Q765" s="4">
        <v>2220</v>
      </c>
      <c r="R765">
        <v>18410</v>
      </c>
      <c r="S765">
        <v>1</v>
      </c>
      <c r="T765" t="s">
        <v>25</v>
      </c>
      <c r="U765">
        <v>19</v>
      </c>
      <c r="V765">
        <v>3</v>
      </c>
      <c r="W765">
        <v>4</v>
      </c>
      <c r="X765">
        <v>1</v>
      </c>
      <c r="Y765">
        <v>1</v>
      </c>
      <c r="Z765">
        <v>2</v>
      </c>
      <c r="AA765">
        <v>3</v>
      </c>
      <c r="AB765">
        <v>1</v>
      </c>
      <c r="AC765">
        <v>1</v>
      </c>
      <c r="AD765">
        <v>0</v>
      </c>
      <c r="AE765">
        <v>0</v>
      </c>
      <c r="AF765" s="5">
        <v>0.09</v>
      </c>
      <c r="AG765" s="5">
        <v>0.11</v>
      </c>
      <c r="AH765" s="6">
        <v>4.9999999999999989E-2</v>
      </c>
      <c r="AI765">
        <v>444</v>
      </c>
      <c r="AJ765">
        <v>2369</v>
      </c>
    </row>
    <row r="766" spans="1:36" x14ac:dyDescent="0.35">
      <c r="A766">
        <v>28</v>
      </c>
      <c r="B766" t="s">
        <v>32</v>
      </c>
      <c r="C766" t="s">
        <v>26</v>
      </c>
      <c r="D766">
        <v>1144</v>
      </c>
      <c r="E766" t="s">
        <v>27</v>
      </c>
      <c r="F766">
        <v>10</v>
      </c>
      <c r="G766">
        <v>1</v>
      </c>
      <c r="H766" t="s">
        <v>40</v>
      </c>
      <c r="I766">
        <v>4</v>
      </c>
      <c r="J766" t="s">
        <v>35</v>
      </c>
      <c r="K766">
        <v>74</v>
      </c>
      <c r="L766">
        <v>3</v>
      </c>
      <c r="M766">
        <v>1</v>
      </c>
      <c r="N766" t="s">
        <v>46</v>
      </c>
      <c r="O766">
        <v>2</v>
      </c>
      <c r="P766" t="s">
        <v>37</v>
      </c>
      <c r="Q766" s="4">
        <v>1052</v>
      </c>
      <c r="R766">
        <v>23384</v>
      </c>
      <c r="S766">
        <v>1</v>
      </c>
      <c r="T766" t="s">
        <v>32</v>
      </c>
      <c r="U766">
        <v>22</v>
      </c>
      <c r="V766">
        <v>4</v>
      </c>
      <c r="W766">
        <v>2</v>
      </c>
      <c r="X766">
        <v>0</v>
      </c>
      <c r="Y766">
        <v>1</v>
      </c>
      <c r="Z766">
        <v>5</v>
      </c>
      <c r="AA766">
        <v>3</v>
      </c>
      <c r="AB766">
        <v>1</v>
      </c>
      <c r="AC766">
        <v>0</v>
      </c>
      <c r="AD766">
        <v>0</v>
      </c>
      <c r="AE766">
        <v>0</v>
      </c>
      <c r="AF766" s="5">
        <v>0.12</v>
      </c>
      <c r="AG766" s="5">
        <v>7.0000000000000007E-2</v>
      </c>
      <c r="AH766" s="6">
        <v>0.05</v>
      </c>
      <c r="AI766">
        <v>210.4</v>
      </c>
      <c r="AJ766">
        <v>3703</v>
      </c>
    </row>
    <row r="767" spans="1:36" x14ac:dyDescent="0.35">
      <c r="A767">
        <v>38</v>
      </c>
      <c r="B767" t="s">
        <v>32</v>
      </c>
      <c r="C767" t="s">
        <v>33</v>
      </c>
      <c r="D767">
        <v>1186</v>
      </c>
      <c r="E767" t="s">
        <v>34</v>
      </c>
      <c r="F767">
        <v>3</v>
      </c>
      <c r="G767">
        <v>4</v>
      </c>
      <c r="H767" t="s">
        <v>38</v>
      </c>
      <c r="I767">
        <v>3</v>
      </c>
      <c r="J767" t="s">
        <v>35</v>
      </c>
      <c r="K767">
        <v>44</v>
      </c>
      <c r="L767">
        <v>3</v>
      </c>
      <c r="M767">
        <v>1</v>
      </c>
      <c r="N767" t="s">
        <v>36</v>
      </c>
      <c r="O767">
        <v>3</v>
      </c>
      <c r="P767" t="s">
        <v>37</v>
      </c>
      <c r="Q767" s="4">
        <v>2821</v>
      </c>
      <c r="R767">
        <v>2997</v>
      </c>
      <c r="S767">
        <v>3</v>
      </c>
      <c r="T767" t="s">
        <v>32</v>
      </c>
      <c r="U767">
        <v>16</v>
      </c>
      <c r="V767">
        <v>3</v>
      </c>
      <c r="W767">
        <v>1</v>
      </c>
      <c r="X767">
        <v>1</v>
      </c>
      <c r="Y767">
        <v>8</v>
      </c>
      <c r="Z767">
        <v>2</v>
      </c>
      <c r="AA767">
        <v>3</v>
      </c>
      <c r="AB767">
        <v>2</v>
      </c>
      <c r="AC767">
        <v>2</v>
      </c>
      <c r="AD767">
        <v>2</v>
      </c>
      <c r="AE767">
        <v>2</v>
      </c>
      <c r="AF767" s="5">
        <v>0.1</v>
      </c>
      <c r="AG767" s="5">
        <v>7.0000000000000007E-2</v>
      </c>
      <c r="AH767" s="6">
        <v>4.0000000000000008E-2</v>
      </c>
      <c r="AI767">
        <v>564.20000000000005</v>
      </c>
      <c r="AJ767">
        <v>4499</v>
      </c>
    </row>
    <row r="768" spans="1:36" x14ac:dyDescent="0.35">
      <c r="A768">
        <v>50</v>
      </c>
      <c r="B768" t="s">
        <v>32</v>
      </c>
      <c r="C768" t="s">
        <v>26</v>
      </c>
      <c r="D768">
        <v>1464</v>
      </c>
      <c r="E768" t="s">
        <v>34</v>
      </c>
      <c r="F768">
        <v>2</v>
      </c>
      <c r="G768">
        <v>4</v>
      </c>
      <c r="H768" t="s">
        <v>40</v>
      </c>
      <c r="I768">
        <v>2</v>
      </c>
      <c r="J768" t="s">
        <v>35</v>
      </c>
      <c r="K768">
        <v>62</v>
      </c>
      <c r="L768">
        <v>3</v>
      </c>
      <c r="M768">
        <v>5</v>
      </c>
      <c r="N768" t="s">
        <v>63</v>
      </c>
      <c r="O768">
        <v>3</v>
      </c>
      <c r="P768" t="s">
        <v>37</v>
      </c>
      <c r="Q768" s="4">
        <v>19237</v>
      </c>
      <c r="R768">
        <v>12853</v>
      </c>
      <c r="S768">
        <v>2</v>
      </c>
      <c r="T768" t="s">
        <v>25</v>
      </c>
      <c r="U768">
        <v>11</v>
      </c>
      <c r="V768">
        <v>3</v>
      </c>
      <c r="W768">
        <v>4</v>
      </c>
      <c r="X768">
        <v>1</v>
      </c>
      <c r="Y768">
        <v>29</v>
      </c>
      <c r="Z768">
        <v>2</v>
      </c>
      <c r="AA768">
        <v>2</v>
      </c>
      <c r="AB768">
        <v>8</v>
      </c>
      <c r="AC768">
        <v>1</v>
      </c>
      <c r="AD768">
        <v>7</v>
      </c>
      <c r="AE768">
        <v>7</v>
      </c>
      <c r="AF768" s="5">
        <v>0.13</v>
      </c>
      <c r="AG768" s="5">
        <v>0.08</v>
      </c>
      <c r="AH768" s="6">
        <v>3.9999999999999994E-2</v>
      </c>
      <c r="AI768">
        <v>3847.4</v>
      </c>
      <c r="AJ768">
        <v>708</v>
      </c>
    </row>
    <row r="769" spans="1:36" x14ac:dyDescent="0.35">
      <c r="A769">
        <v>37</v>
      </c>
      <c r="B769" t="s">
        <v>32</v>
      </c>
      <c r="C769" t="s">
        <v>26</v>
      </c>
      <c r="D769">
        <v>124</v>
      </c>
      <c r="E769" t="s">
        <v>34</v>
      </c>
      <c r="F769">
        <v>3</v>
      </c>
      <c r="G769">
        <v>3</v>
      </c>
      <c r="H769" t="s">
        <v>38</v>
      </c>
      <c r="I769">
        <v>4</v>
      </c>
      <c r="J769" t="s">
        <v>29</v>
      </c>
      <c r="K769">
        <v>35</v>
      </c>
      <c r="L769">
        <v>3</v>
      </c>
      <c r="M769">
        <v>2</v>
      </c>
      <c r="N769" t="s">
        <v>43</v>
      </c>
      <c r="O769">
        <v>2</v>
      </c>
      <c r="P769" t="s">
        <v>31</v>
      </c>
      <c r="Q769" s="4">
        <v>4107</v>
      </c>
      <c r="R769">
        <v>13848</v>
      </c>
      <c r="S769">
        <v>3</v>
      </c>
      <c r="T769" t="s">
        <v>32</v>
      </c>
      <c r="U769">
        <v>15</v>
      </c>
      <c r="V769">
        <v>3</v>
      </c>
      <c r="W769">
        <v>1</v>
      </c>
      <c r="X769">
        <v>0</v>
      </c>
      <c r="Y769">
        <v>8</v>
      </c>
      <c r="Z769">
        <v>3</v>
      </c>
      <c r="AA769">
        <v>2</v>
      </c>
      <c r="AB769">
        <v>4</v>
      </c>
      <c r="AC769">
        <v>3</v>
      </c>
      <c r="AD769">
        <v>0</v>
      </c>
      <c r="AE769">
        <v>1</v>
      </c>
      <c r="AF769" s="5">
        <v>0.11</v>
      </c>
      <c r="AG769" s="5">
        <v>0.09</v>
      </c>
      <c r="AH769" s="6">
        <v>1.0000000000000009E-2</v>
      </c>
      <c r="AI769">
        <v>821.40000000000009</v>
      </c>
      <c r="AJ769">
        <v>1048</v>
      </c>
    </row>
    <row r="770" spans="1:36" x14ac:dyDescent="0.35">
      <c r="A770">
        <v>40</v>
      </c>
      <c r="B770" t="s">
        <v>32</v>
      </c>
      <c r="C770" t="s">
        <v>26</v>
      </c>
      <c r="D770">
        <v>300</v>
      </c>
      <c r="E770" t="s">
        <v>27</v>
      </c>
      <c r="F770">
        <v>26</v>
      </c>
      <c r="G770">
        <v>3</v>
      </c>
      <c r="H770" t="s">
        <v>48</v>
      </c>
      <c r="I770">
        <v>3</v>
      </c>
      <c r="J770" t="s">
        <v>35</v>
      </c>
      <c r="K770">
        <v>74</v>
      </c>
      <c r="L770">
        <v>3</v>
      </c>
      <c r="M770">
        <v>2</v>
      </c>
      <c r="N770" t="s">
        <v>27</v>
      </c>
      <c r="O770">
        <v>1</v>
      </c>
      <c r="P770" t="s">
        <v>37</v>
      </c>
      <c r="Q770" s="4">
        <v>8396</v>
      </c>
      <c r="R770">
        <v>22217</v>
      </c>
      <c r="S770">
        <v>1</v>
      </c>
      <c r="T770" t="s">
        <v>32</v>
      </c>
      <c r="U770">
        <v>14</v>
      </c>
      <c r="V770">
        <v>3</v>
      </c>
      <c r="W770">
        <v>2</v>
      </c>
      <c r="X770">
        <v>1</v>
      </c>
      <c r="Y770">
        <v>8</v>
      </c>
      <c r="Z770">
        <v>3</v>
      </c>
      <c r="AA770">
        <v>2</v>
      </c>
      <c r="AB770">
        <v>7</v>
      </c>
      <c r="AC770">
        <v>7</v>
      </c>
      <c r="AD770">
        <v>7</v>
      </c>
      <c r="AE770">
        <v>5</v>
      </c>
      <c r="AF770" s="5">
        <v>0.15</v>
      </c>
      <c r="AG770" s="5">
        <v>0.08</v>
      </c>
      <c r="AH770" s="6">
        <v>0</v>
      </c>
      <c r="AI770">
        <v>1679.2</v>
      </c>
      <c r="AJ770">
        <v>4157</v>
      </c>
    </row>
    <row r="771" spans="1:36" x14ac:dyDescent="0.35">
      <c r="A771">
        <v>26</v>
      </c>
      <c r="B771" t="s">
        <v>32</v>
      </c>
      <c r="C771" t="s">
        <v>33</v>
      </c>
      <c r="D771">
        <v>921</v>
      </c>
      <c r="E771" t="s">
        <v>34</v>
      </c>
      <c r="F771">
        <v>1</v>
      </c>
      <c r="G771">
        <v>1</v>
      </c>
      <c r="H771" t="s">
        <v>40</v>
      </c>
      <c r="I771">
        <v>1</v>
      </c>
      <c r="J771" t="s">
        <v>29</v>
      </c>
      <c r="K771">
        <v>66</v>
      </c>
      <c r="L771">
        <v>2</v>
      </c>
      <c r="M771">
        <v>1</v>
      </c>
      <c r="N771" t="s">
        <v>36</v>
      </c>
      <c r="O771">
        <v>3</v>
      </c>
      <c r="P771" t="s">
        <v>41</v>
      </c>
      <c r="Q771" s="4">
        <v>2007</v>
      </c>
      <c r="R771">
        <v>25265</v>
      </c>
      <c r="S771">
        <v>1</v>
      </c>
      <c r="T771" t="s">
        <v>32</v>
      </c>
      <c r="U771">
        <v>13</v>
      </c>
      <c r="V771">
        <v>3</v>
      </c>
      <c r="W771">
        <v>3</v>
      </c>
      <c r="X771">
        <v>2</v>
      </c>
      <c r="Y771">
        <v>5</v>
      </c>
      <c r="Z771">
        <v>5</v>
      </c>
      <c r="AA771">
        <v>3</v>
      </c>
      <c r="AB771">
        <v>5</v>
      </c>
      <c r="AC771">
        <v>3</v>
      </c>
      <c r="AD771">
        <v>1</v>
      </c>
      <c r="AE771">
        <v>3</v>
      </c>
      <c r="AF771" s="5">
        <v>0.1</v>
      </c>
      <c r="AG771" s="5">
        <v>0.11</v>
      </c>
      <c r="AH771" s="6">
        <v>3.9999999999999994E-2</v>
      </c>
      <c r="AI771">
        <v>401.40000000000003</v>
      </c>
      <c r="AJ771">
        <v>3947</v>
      </c>
    </row>
    <row r="772" spans="1:36" x14ac:dyDescent="0.35">
      <c r="A772">
        <v>46</v>
      </c>
      <c r="B772" t="s">
        <v>32</v>
      </c>
      <c r="C772" t="s">
        <v>26</v>
      </c>
      <c r="D772">
        <v>430</v>
      </c>
      <c r="E772" t="s">
        <v>34</v>
      </c>
      <c r="F772">
        <v>1</v>
      </c>
      <c r="G772">
        <v>4</v>
      </c>
      <c r="H772" t="s">
        <v>40</v>
      </c>
      <c r="I772">
        <v>4</v>
      </c>
      <c r="J772" t="s">
        <v>35</v>
      </c>
      <c r="K772">
        <v>40</v>
      </c>
      <c r="L772">
        <v>3</v>
      </c>
      <c r="M772">
        <v>5</v>
      </c>
      <c r="N772" t="s">
        <v>63</v>
      </c>
      <c r="O772">
        <v>4</v>
      </c>
      <c r="P772" t="s">
        <v>41</v>
      </c>
      <c r="Q772" s="4">
        <v>19627</v>
      </c>
      <c r="R772">
        <v>21445</v>
      </c>
      <c r="S772">
        <v>9</v>
      </c>
      <c r="T772" t="s">
        <v>32</v>
      </c>
      <c r="U772">
        <v>17</v>
      </c>
      <c r="V772">
        <v>3</v>
      </c>
      <c r="W772">
        <v>4</v>
      </c>
      <c r="X772">
        <v>2</v>
      </c>
      <c r="Y772">
        <v>23</v>
      </c>
      <c r="Z772">
        <v>0</v>
      </c>
      <c r="AA772">
        <v>3</v>
      </c>
      <c r="AB772">
        <v>2</v>
      </c>
      <c r="AC772">
        <v>2</v>
      </c>
      <c r="AD772">
        <v>2</v>
      </c>
      <c r="AE772">
        <v>2</v>
      </c>
      <c r="AF772" s="5">
        <v>0.1</v>
      </c>
      <c r="AG772" s="5">
        <v>0.08</v>
      </c>
      <c r="AH772" s="6">
        <v>0</v>
      </c>
      <c r="AI772">
        <v>3925.4</v>
      </c>
      <c r="AJ772">
        <v>2829</v>
      </c>
    </row>
    <row r="773" spans="1:36" x14ac:dyDescent="0.35">
      <c r="A773">
        <v>54</v>
      </c>
      <c r="B773" t="s">
        <v>32</v>
      </c>
      <c r="C773" t="s">
        <v>26</v>
      </c>
      <c r="D773">
        <v>1082</v>
      </c>
      <c r="E773" t="s">
        <v>27</v>
      </c>
      <c r="F773">
        <v>2</v>
      </c>
      <c r="G773">
        <v>4</v>
      </c>
      <c r="H773" t="s">
        <v>28</v>
      </c>
      <c r="I773">
        <v>3</v>
      </c>
      <c r="J773" t="s">
        <v>29</v>
      </c>
      <c r="K773">
        <v>41</v>
      </c>
      <c r="L773">
        <v>2</v>
      </c>
      <c r="M773">
        <v>3</v>
      </c>
      <c r="N773" t="s">
        <v>27</v>
      </c>
      <c r="O773">
        <v>3</v>
      </c>
      <c r="P773" t="s">
        <v>37</v>
      </c>
      <c r="Q773" s="4">
        <v>10686</v>
      </c>
      <c r="R773">
        <v>8392</v>
      </c>
      <c r="S773">
        <v>6</v>
      </c>
      <c r="T773" t="s">
        <v>32</v>
      </c>
      <c r="U773">
        <v>11</v>
      </c>
      <c r="V773">
        <v>3</v>
      </c>
      <c r="W773">
        <v>2</v>
      </c>
      <c r="X773">
        <v>1</v>
      </c>
      <c r="Y773">
        <v>13</v>
      </c>
      <c r="Z773">
        <v>4</v>
      </c>
      <c r="AA773">
        <v>3</v>
      </c>
      <c r="AB773">
        <v>9</v>
      </c>
      <c r="AC773">
        <v>4</v>
      </c>
      <c r="AD773">
        <v>7</v>
      </c>
      <c r="AE773">
        <v>0</v>
      </c>
      <c r="AF773" s="5">
        <v>0.08</v>
      </c>
      <c r="AG773" s="5">
        <v>0.1</v>
      </c>
      <c r="AH773" s="6">
        <v>6.9999999999999993E-2</v>
      </c>
      <c r="AI773">
        <v>2137.2000000000003</v>
      </c>
      <c r="AJ773">
        <v>1044</v>
      </c>
    </row>
    <row r="774" spans="1:36" x14ac:dyDescent="0.35">
      <c r="A774">
        <v>56</v>
      </c>
      <c r="B774" t="s">
        <v>32</v>
      </c>
      <c r="C774" t="s">
        <v>33</v>
      </c>
      <c r="D774">
        <v>1240</v>
      </c>
      <c r="E774" t="s">
        <v>34</v>
      </c>
      <c r="F774">
        <v>9</v>
      </c>
      <c r="G774">
        <v>3</v>
      </c>
      <c r="H774" t="s">
        <v>40</v>
      </c>
      <c r="I774">
        <v>1</v>
      </c>
      <c r="J774" t="s">
        <v>29</v>
      </c>
      <c r="K774">
        <v>63</v>
      </c>
      <c r="L774">
        <v>3</v>
      </c>
      <c r="M774">
        <v>1</v>
      </c>
      <c r="N774" t="s">
        <v>36</v>
      </c>
      <c r="O774">
        <v>3</v>
      </c>
      <c r="P774" t="s">
        <v>37</v>
      </c>
      <c r="Q774" s="4">
        <v>2942</v>
      </c>
      <c r="R774">
        <v>12154</v>
      </c>
      <c r="S774">
        <v>2</v>
      </c>
      <c r="T774" t="s">
        <v>32</v>
      </c>
      <c r="U774">
        <v>19</v>
      </c>
      <c r="V774">
        <v>3</v>
      </c>
      <c r="W774">
        <v>2</v>
      </c>
      <c r="X774">
        <v>1</v>
      </c>
      <c r="Y774">
        <v>18</v>
      </c>
      <c r="Z774">
        <v>4</v>
      </c>
      <c r="AA774">
        <v>3</v>
      </c>
      <c r="AB774">
        <v>5</v>
      </c>
      <c r="AC774">
        <v>4</v>
      </c>
      <c r="AD774">
        <v>0</v>
      </c>
      <c r="AE774">
        <v>3</v>
      </c>
      <c r="AF774" s="5">
        <v>0.1</v>
      </c>
      <c r="AG774" s="5">
        <v>7.0000000000000007E-2</v>
      </c>
      <c r="AH774" s="6">
        <v>2.0000000000000004E-2</v>
      </c>
      <c r="AI774">
        <v>588.4</v>
      </c>
      <c r="AJ774">
        <v>1558</v>
      </c>
    </row>
    <row r="775" spans="1:36" x14ac:dyDescent="0.35">
      <c r="A775">
        <v>36</v>
      </c>
      <c r="B775" t="s">
        <v>32</v>
      </c>
      <c r="C775" t="s">
        <v>26</v>
      </c>
      <c r="D775">
        <v>796</v>
      </c>
      <c r="E775" t="s">
        <v>34</v>
      </c>
      <c r="F775">
        <v>12</v>
      </c>
      <c r="G775">
        <v>5</v>
      </c>
      <c r="H775" t="s">
        <v>40</v>
      </c>
      <c r="I775">
        <v>4</v>
      </c>
      <c r="J775" t="s">
        <v>29</v>
      </c>
      <c r="K775">
        <v>51</v>
      </c>
      <c r="L775">
        <v>2</v>
      </c>
      <c r="M775">
        <v>3</v>
      </c>
      <c r="N775" t="s">
        <v>42</v>
      </c>
      <c r="O775">
        <v>4</v>
      </c>
      <c r="P775" t="s">
        <v>31</v>
      </c>
      <c r="Q775" s="4">
        <v>8858</v>
      </c>
      <c r="R775">
        <v>15669</v>
      </c>
      <c r="S775">
        <v>0</v>
      </c>
      <c r="T775" t="s">
        <v>32</v>
      </c>
      <c r="U775">
        <v>11</v>
      </c>
      <c r="V775">
        <v>3</v>
      </c>
      <c r="W775">
        <v>2</v>
      </c>
      <c r="X775">
        <v>0</v>
      </c>
      <c r="Y775">
        <v>15</v>
      </c>
      <c r="Z775">
        <v>2</v>
      </c>
      <c r="AA775">
        <v>2</v>
      </c>
      <c r="AB775">
        <v>14</v>
      </c>
      <c r="AC775">
        <v>8</v>
      </c>
      <c r="AD775">
        <v>7</v>
      </c>
      <c r="AE775">
        <v>8</v>
      </c>
      <c r="AF775" s="5">
        <v>0.15</v>
      </c>
      <c r="AG775" s="5">
        <v>0.1</v>
      </c>
      <c r="AH775" s="6">
        <v>0</v>
      </c>
      <c r="AI775">
        <v>1771.6000000000001</v>
      </c>
      <c r="AJ775">
        <v>4482</v>
      </c>
    </row>
    <row r="776" spans="1:36" x14ac:dyDescent="0.35">
      <c r="A776">
        <v>55</v>
      </c>
      <c r="B776" t="s">
        <v>32</v>
      </c>
      <c r="C776" t="s">
        <v>44</v>
      </c>
      <c r="D776">
        <v>444</v>
      </c>
      <c r="E776" t="s">
        <v>34</v>
      </c>
      <c r="F776">
        <v>2</v>
      </c>
      <c r="G776">
        <v>1</v>
      </c>
      <c r="H776" t="s">
        <v>40</v>
      </c>
      <c r="I776">
        <v>3</v>
      </c>
      <c r="J776" t="s">
        <v>35</v>
      </c>
      <c r="K776">
        <v>40</v>
      </c>
      <c r="L776">
        <v>2</v>
      </c>
      <c r="M776">
        <v>4</v>
      </c>
      <c r="N776" t="s">
        <v>62</v>
      </c>
      <c r="O776">
        <v>1</v>
      </c>
      <c r="P776" t="s">
        <v>31</v>
      </c>
      <c r="Q776" s="4">
        <v>16756</v>
      </c>
      <c r="R776">
        <v>17323</v>
      </c>
      <c r="S776">
        <v>7</v>
      </c>
      <c r="T776" t="s">
        <v>32</v>
      </c>
      <c r="U776">
        <v>15</v>
      </c>
      <c r="V776">
        <v>3</v>
      </c>
      <c r="W776">
        <v>2</v>
      </c>
      <c r="X776">
        <v>0</v>
      </c>
      <c r="Y776">
        <v>31</v>
      </c>
      <c r="Z776">
        <v>3</v>
      </c>
      <c r="AA776">
        <v>4</v>
      </c>
      <c r="AB776">
        <v>9</v>
      </c>
      <c r="AC776">
        <v>7</v>
      </c>
      <c r="AD776">
        <v>6</v>
      </c>
      <c r="AE776">
        <v>2</v>
      </c>
      <c r="AF776" s="5">
        <v>0.14000000000000001</v>
      </c>
      <c r="AG776" s="5">
        <v>0.08</v>
      </c>
      <c r="AH776" s="6">
        <v>1.999999999999999E-2</v>
      </c>
      <c r="AI776">
        <v>3351.2000000000003</v>
      </c>
      <c r="AJ776">
        <v>3012</v>
      </c>
    </row>
    <row r="777" spans="1:36" x14ac:dyDescent="0.35">
      <c r="A777">
        <v>43</v>
      </c>
      <c r="B777" t="s">
        <v>32</v>
      </c>
      <c r="C777" t="s">
        <v>26</v>
      </c>
      <c r="D777">
        <v>415</v>
      </c>
      <c r="E777" t="s">
        <v>27</v>
      </c>
      <c r="F777">
        <v>25</v>
      </c>
      <c r="G777">
        <v>3</v>
      </c>
      <c r="H777" t="s">
        <v>40</v>
      </c>
      <c r="I777">
        <v>3</v>
      </c>
      <c r="J777" t="s">
        <v>35</v>
      </c>
      <c r="K777">
        <v>79</v>
      </c>
      <c r="L777">
        <v>2</v>
      </c>
      <c r="M777">
        <v>3</v>
      </c>
      <c r="N777" t="s">
        <v>27</v>
      </c>
      <c r="O777">
        <v>4</v>
      </c>
      <c r="P777" t="s">
        <v>41</v>
      </c>
      <c r="Q777" s="4">
        <v>10798</v>
      </c>
      <c r="R777">
        <v>5268</v>
      </c>
      <c r="S777">
        <v>5</v>
      </c>
      <c r="T777" t="s">
        <v>32</v>
      </c>
      <c r="U777">
        <v>13</v>
      </c>
      <c r="V777">
        <v>3</v>
      </c>
      <c r="W777">
        <v>3</v>
      </c>
      <c r="X777">
        <v>1</v>
      </c>
      <c r="Y777">
        <v>18</v>
      </c>
      <c r="Z777">
        <v>5</v>
      </c>
      <c r="AA777">
        <v>3</v>
      </c>
      <c r="AB777">
        <v>1</v>
      </c>
      <c r="AC777">
        <v>0</v>
      </c>
      <c r="AD777">
        <v>0</v>
      </c>
      <c r="AE777">
        <v>0</v>
      </c>
      <c r="AF777" s="5">
        <v>0.12</v>
      </c>
      <c r="AG777" s="5">
        <v>0.11</v>
      </c>
      <c r="AH777" s="6">
        <v>4.9999999999999989E-2</v>
      </c>
      <c r="AI777">
        <v>2159.6</v>
      </c>
      <c r="AJ777">
        <v>1950</v>
      </c>
    </row>
    <row r="778" spans="1:36" x14ac:dyDescent="0.35">
      <c r="A778">
        <v>20</v>
      </c>
      <c r="B778" t="s">
        <v>25</v>
      </c>
      <c r="C778" t="s">
        <v>33</v>
      </c>
      <c r="D778">
        <v>769</v>
      </c>
      <c r="E778" t="s">
        <v>27</v>
      </c>
      <c r="F778">
        <v>9</v>
      </c>
      <c r="G778">
        <v>3</v>
      </c>
      <c r="H778" t="s">
        <v>48</v>
      </c>
      <c r="I778">
        <v>4</v>
      </c>
      <c r="J778" t="s">
        <v>29</v>
      </c>
      <c r="K778">
        <v>54</v>
      </c>
      <c r="L778">
        <v>3</v>
      </c>
      <c r="M778">
        <v>1</v>
      </c>
      <c r="N778" t="s">
        <v>46</v>
      </c>
      <c r="O778">
        <v>4</v>
      </c>
      <c r="P778" t="s">
        <v>31</v>
      </c>
      <c r="Q778" s="4">
        <v>2323</v>
      </c>
      <c r="R778">
        <v>17205</v>
      </c>
      <c r="S778">
        <v>1</v>
      </c>
      <c r="T778" t="s">
        <v>25</v>
      </c>
      <c r="U778">
        <v>14</v>
      </c>
      <c r="V778">
        <v>3</v>
      </c>
      <c r="W778">
        <v>2</v>
      </c>
      <c r="X778">
        <v>0</v>
      </c>
      <c r="Y778">
        <v>2</v>
      </c>
      <c r="Z778">
        <v>3</v>
      </c>
      <c r="AA778">
        <v>3</v>
      </c>
      <c r="AB778">
        <v>2</v>
      </c>
      <c r="AC778">
        <v>2</v>
      </c>
      <c r="AD778">
        <v>0</v>
      </c>
      <c r="AE778">
        <v>2</v>
      </c>
      <c r="AF778" s="5">
        <v>0.14000000000000001</v>
      </c>
      <c r="AG778" s="5">
        <v>7.0000000000000007E-2</v>
      </c>
      <c r="AH778" s="6">
        <v>0.06</v>
      </c>
      <c r="AI778">
        <v>464.6</v>
      </c>
      <c r="AJ778">
        <v>2175</v>
      </c>
    </row>
    <row r="779" spans="1:36" x14ac:dyDescent="0.35">
      <c r="A779">
        <v>21</v>
      </c>
      <c r="B779" t="s">
        <v>25</v>
      </c>
      <c r="C779" t="s">
        <v>26</v>
      </c>
      <c r="D779">
        <v>1334</v>
      </c>
      <c r="E779" t="s">
        <v>34</v>
      </c>
      <c r="F779">
        <v>10</v>
      </c>
      <c r="G779">
        <v>3</v>
      </c>
      <c r="H779" t="s">
        <v>28</v>
      </c>
      <c r="I779">
        <v>3</v>
      </c>
      <c r="J779" t="s">
        <v>29</v>
      </c>
      <c r="K779">
        <v>36</v>
      </c>
      <c r="L779">
        <v>2</v>
      </c>
      <c r="M779">
        <v>1</v>
      </c>
      <c r="N779" t="s">
        <v>39</v>
      </c>
      <c r="O779">
        <v>1</v>
      </c>
      <c r="P779" t="s">
        <v>31</v>
      </c>
      <c r="Q779" s="4">
        <v>1416</v>
      </c>
      <c r="R779">
        <v>17258</v>
      </c>
      <c r="S779">
        <v>1</v>
      </c>
      <c r="T779" t="s">
        <v>32</v>
      </c>
      <c r="U779">
        <v>13</v>
      </c>
      <c r="V779">
        <v>3</v>
      </c>
      <c r="W779">
        <v>1</v>
      </c>
      <c r="X779">
        <v>0</v>
      </c>
      <c r="Y779">
        <v>1</v>
      </c>
      <c r="Z779">
        <v>6</v>
      </c>
      <c r="AA779">
        <v>2</v>
      </c>
      <c r="AB779">
        <v>1</v>
      </c>
      <c r="AC779">
        <v>0</v>
      </c>
      <c r="AD779">
        <v>1</v>
      </c>
      <c r="AE779">
        <v>0</v>
      </c>
      <c r="AF779" s="5">
        <v>0.1</v>
      </c>
      <c r="AG779" s="5">
        <v>7.0000000000000007E-2</v>
      </c>
      <c r="AH779" s="6">
        <v>7.0000000000000007E-2</v>
      </c>
      <c r="AI779">
        <v>283.2</v>
      </c>
      <c r="AJ779">
        <v>3551</v>
      </c>
    </row>
    <row r="780" spans="1:36" x14ac:dyDescent="0.35">
      <c r="A780">
        <v>46</v>
      </c>
      <c r="B780" t="s">
        <v>32</v>
      </c>
      <c r="C780" t="s">
        <v>26</v>
      </c>
      <c r="D780">
        <v>1003</v>
      </c>
      <c r="E780" t="s">
        <v>34</v>
      </c>
      <c r="F780">
        <v>8</v>
      </c>
      <c r="G780">
        <v>4</v>
      </c>
      <c r="H780" t="s">
        <v>28</v>
      </c>
      <c r="I780">
        <v>4</v>
      </c>
      <c r="J780" t="s">
        <v>29</v>
      </c>
      <c r="K780">
        <v>74</v>
      </c>
      <c r="L780">
        <v>2</v>
      </c>
      <c r="M780">
        <v>2</v>
      </c>
      <c r="N780" t="s">
        <v>36</v>
      </c>
      <c r="O780">
        <v>1</v>
      </c>
      <c r="P780" t="s">
        <v>41</v>
      </c>
      <c r="Q780" s="4">
        <v>4615</v>
      </c>
      <c r="R780">
        <v>21029</v>
      </c>
      <c r="S780">
        <v>8</v>
      </c>
      <c r="T780" t="s">
        <v>25</v>
      </c>
      <c r="U780">
        <v>23</v>
      </c>
      <c r="V780">
        <v>4</v>
      </c>
      <c r="W780">
        <v>1</v>
      </c>
      <c r="X780">
        <v>3</v>
      </c>
      <c r="Y780">
        <v>19</v>
      </c>
      <c r="Z780">
        <v>2</v>
      </c>
      <c r="AA780">
        <v>3</v>
      </c>
      <c r="AB780">
        <v>16</v>
      </c>
      <c r="AC780">
        <v>13</v>
      </c>
      <c r="AD780">
        <v>1</v>
      </c>
      <c r="AE780">
        <v>7</v>
      </c>
      <c r="AF780" s="5">
        <v>0.15</v>
      </c>
      <c r="AG780" s="5">
        <v>7.0000000000000007E-2</v>
      </c>
      <c r="AH780" s="6">
        <v>6.0000000000000012E-2</v>
      </c>
      <c r="AI780">
        <v>923</v>
      </c>
      <c r="AJ780">
        <v>3601</v>
      </c>
    </row>
    <row r="781" spans="1:36" x14ac:dyDescent="0.35">
      <c r="A781">
        <v>51</v>
      </c>
      <c r="B781" t="s">
        <v>25</v>
      </c>
      <c r="C781" t="s">
        <v>26</v>
      </c>
      <c r="D781">
        <v>1323</v>
      </c>
      <c r="E781" t="s">
        <v>34</v>
      </c>
      <c r="F781">
        <v>4</v>
      </c>
      <c r="G781">
        <v>4</v>
      </c>
      <c r="H781" t="s">
        <v>28</v>
      </c>
      <c r="I781">
        <v>1</v>
      </c>
      <c r="J781" t="s">
        <v>35</v>
      </c>
      <c r="K781">
        <v>34</v>
      </c>
      <c r="L781">
        <v>3</v>
      </c>
      <c r="M781">
        <v>1</v>
      </c>
      <c r="N781" t="s">
        <v>36</v>
      </c>
      <c r="O781">
        <v>3</v>
      </c>
      <c r="P781" t="s">
        <v>37</v>
      </c>
      <c r="Q781" s="4">
        <v>2461</v>
      </c>
      <c r="R781">
        <v>10332</v>
      </c>
      <c r="S781">
        <v>9</v>
      </c>
      <c r="T781" t="s">
        <v>25</v>
      </c>
      <c r="U781">
        <v>12</v>
      </c>
      <c r="V781">
        <v>3</v>
      </c>
      <c r="W781">
        <v>3</v>
      </c>
      <c r="X781">
        <v>3</v>
      </c>
      <c r="Y781">
        <v>18</v>
      </c>
      <c r="Z781">
        <v>2</v>
      </c>
      <c r="AA781">
        <v>4</v>
      </c>
      <c r="AB781">
        <v>10</v>
      </c>
      <c r="AC781">
        <v>0</v>
      </c>
      <c r="AD781">
        <v>2</v>
      </c>
      <c r="AE781">
        <v>7</v>
      </c>
      <c r="AF781" s="5">
        <v>0.1</v>
      </c>
      <c r="AG781" s="5">
        <v>0.08</v>
      </c>
      <c r="AH781" s="6">
        <v>0.03</v>
      </c>
      <c r="AI781">
        <v>492.20000000000005</v>
      </c>
      <c r="AJ781">
        <v>3984</v>
      </c>
    </row>
    <row r="782" spans="1:36" x14ac:dyDescent="0.35">
      <c r="A782">
        <v>28</v>
      </c>
      <c r="B782" t="s">
        <v>25</v>
      </c>
      <c r="C782" t="s">
        <v>44</v>
      </c>
      <c r="D782">
        <v>1366</v>
      </c>
      <c r="E782" t="s">
        <v>34</v>
      </c>
      <c r="F782">
        <v>24</v>
      </c>
      <c r="G782">
        <v>2</v>
      </c>
      <c r="H782" t="s">
        <v>49</v>
      </c>
      <c r="I782">
        <v>2</v>
      </c>
      <c r="J782" t="s">
        <v>35</v>
      </c>
      <c r="K782">
        <v>72</v>
      </c>
      <c r="L782">
        <v>2</v>
      </c>
      <c r="M782">
        <v>3</v>
      </c>
      <c r="N782" t="s">
        <v>43</v>
      </c>
      <c r="O782">
        <v>1</v>
      </c>
      <c r="P782" t="s">
        <v>31</v>
      </c>
      <c r="Q782" s="4">
        <v>8722</v>
      </c>
      <c r="R782">
        <v>12355</v>
      </c>
      <c r="S782">
        <v>1</v>
      </c>
      <c r="T782" t="s">
        <v>32</v>
      </c>
      <c r="U782">
        <v>12</v>
      </c>
      <c r="V782">
        <v>3</v>
      </c>
      <c r="W782">
        <v>1</v>
      </c>
      <c r="X782">
        <v>0</v>
      </c>
      <c r="Y782">
        <v>10</v>
      </c>
      <c r="Z782">
        <v>2</v>
      </c>
      <c r="AA782">
        <v>2</v>
      </c>
      <c r="AB782">
        <v>10</v>
      </c>
      <c r="AC782">
        <v>7</v>
      </c>
      <c r="AD782">
        <v>1</v>
      </c>
      <c r="AE782">
        <v>9</v>
      </c>
      <c r="AF782" s="5">
        <v>0.13</v>
      </c>
      <c r="AG782" s="5">
        <v>0.09</v>
      </c>
      <c r="AH782" s="6">
        <v>0.05</v>
      </c>
      <c r="AI782">
        <v>1744.4</v>
      </c>
      <c r="AJ782">
        <v>1875</v>
      </c>
    </row>
    <row r="783" spans="1:36" x14ac:dyDescent="0.35">
      <c r="A783">
        <v>26</v>
      </c>
      <c r="B783" t="s">
        <v>32</v>
      </c>
      <c r="C783" t="s">
        <v>26</v>
      </c>
      <c r="D783">
        <v>192</v>
      </c>
      <c r="E783" t="s">
        <v>34</v>
      </c>
      <c r="F783">
        <v>1</v>
      </c>
      <c r="G783">
        <v>2</v>
      </c>
      <c r="H783" t="s">
        <v>40</v>
      </c>
      <c r="I783">
        <v>1</v>
      </c>
      <c r="J783" t="s">
        <v>35</v>
      </c>
      <c r="K783">
        <v>59</v>
      </c>
      <c r="L783">
        <v>2</v>
      </c>
      <c r="M783">
        <v>1</v>
      </c>
      <c r="N783" t="s">
        <v>39</v>
      </c>
      <c r="O783">
        <v>1</v>
      </c>
      <c r="P783" t="s">
        <v>37</v>
      </c>
      <c r="Q783" s="4">
        <v>3955</v>
      </c>
      <c r="R783">
        <v>11141</v>
      </c>
      <c r="S783">
        <v>1</v>
      </c>
      <c r="T783" t="s">
        <v>32</v>
      </c>
      <c r="U783">
        <v>16</v>
      </c>
      <c r="V783">
        <v>3</v>
      </c>
      <c r="W783">
        <v>1</v>
      </c>
      <c r="X783">
        <v>2</v>
      </c>
      <c r="Y783">
        <v>6</v>
      </c>
      <c r="Z783">
        <v>2</v>
      </c>
      <c r="AA783">
        <v>3</v>
      </c>
      <c r="AB783">
        <v>5</v>
      </c>
      <c r="AC783">
        <v>3</v>
      </c>
      <c r="AD783">
        <v>1</v>
      </c>
      <c r="AE783">
        <v>3</v>
      </c>
      <c r="AF783" s="5">
        <v>0.15</v>
      </c>
      <c r="AG783" s="5">
        <v>0.1</v>
      </c>
      <c r="AH783" s="6">
        <v>0.06</v>
      </c>
      <c r="AI783">
        <v>791</v>
      </c>
      <c r="AJ783">
        <v>3703</v>
      </c>
    </row>
    <row r="784" spans="1:36" x14ac:dyDescent="0.35">
      <c r="A784">
        <v>30</v>
      </c>
      <c r="B784" t="s">
        <v>32</v>
      </c>
      <c r="C784" t="s">
        <v>26</v>
      </c>
      <c r="D784">
        <v>1176</v>
      </c>
      <c r="E784" t="s">
        <v>34</v>
      </c>
      <c r="F784">
        <v>20</v>
      </c>
      <c r="G784">
        <v>3</v>
      </c>
      <c r="H784" t="s">
        <v>38</v>
      </c>
      <c r="I784">
        <v>3</v>
      </c>
      <c r="J784" t="s">
        <v>35</v>
      </c>
      <c r="K784">
        <v>85</v>
      </c>
      <c r="L784">
        <v>3</v>
      </c>
      <c r="M784">
        <v>2</v>
      </c>
      <c r="N784" t="s">
        <v>42</v>
      </c>
      <c r="O784">
        <v>1</v>
      </c>
      <c r="P784" t="s">
        <v>37</v>
      </c>
      <c r="Q784" s="4">
        <v>9957</v>
      </c>
      <c r="R784">
        <v>9096</v>
      </c>
      <c r="S784">
        <v>0</v>
      </c>
      <c r="T784" t="s">
        <v>32</v>
      </c>
      <c r="U784">
        <v>15</v>
      </c>
      <c r="V784">
        <v>3</v>
      </c>
      <c r="W784">
        <v>3</v>
      </c>
      <c r="X784">
        <v>1</v>
      </c>
      <c r="Y784">
        <v>7</v>
      </c>
      <c r="Z784">
        <v>1</v>
      </c>
      <c r="AA784">
        <v>2</v>
      </c>
      <c r="AB784">
        <v>6</v>
      </c>
      <c r="AC784">
        <v>2</v>
      </c>
      <c r="AD784">
        <v>0</v>
      </c>
      <c r="AE784">
        <v>2</v>
      </c>
      <c r="AF784" s="5">
        <v>0.12</v>
      </c>
      <c r="AG784" s="5">
        <v>0.09</v>
      </c>
      <c r="AH784" s="6">
        <v>9.999999999999995E-3</v>
      </c>
      <c r="AI784">
        <v>1991.4</v>
      </c>
      <c r="AJ784">
        <v>2227</v>
      </c>
    </row>
    <row r="785" spans="1:36" x14ac:dyDescent="0.35">
      <c r="A785">
        <v>41</v>
      </c>
      <c r="B785" t="s">
        <v>32</v>
      </c>
      <c r="C785" t="s">
        <v>26</v>
      </c>
      <c r="D785">
        <v>509</v>
      </c>
      <c r="E785" t="s">
        <v>34</v>
      </c>
      <c r="F785">
        <v>7</v>
      </c>
      <c r="G785">
        <v>2</v>
      </c>
      <c r="H785" t="s">
        <v>49</v>
      </c>
      <c r="I785">
        <v>2</v>
      </c>
      <c r="J785" t="s">
        <v>29</v>
      </c>
      <c r="K785">
        <v>43</v>
      </c>
      <c r="L785">
        <v>4</v>
      </c>
      <c r="M785">
        <v>1</v>
      </c>
      <c r="N785" t="s">
        <v>36</v>
      </c>
      <c r="O785">
        <v>3</v>
      </c>
      <c r="P785" t="s">
        <v>37</v>
      </c>
      <c r="Q785" s="4">
        <v>3376</v>
      </c>
      <c r="R785">
        <v>18863</v>
      </c>
      <c r="S785">
        <v>1</v>
      </c>
      <c r="T785" t="s">
        <v>32</v>
      </c>
      <c r="U785">
        <v>13</v>
      </c>
      <c r="V785">
        <v>3</v>
      </c>
      <c r="W785">
        <v>3</v>
      </c>
      <c r="X785">
        <v>0</v>
      </c>
      <c r="Y785">
        <v>10</v>
      </c>
      <c r="Z785">
        <v>3</v>
      </c>
      <c r="AA785">
        <v>3</v>
      </c>
      <c r="AB785">
        <v>10</v>
      </c>
      <c r="AC785">
        <v>6</v>
      </c>
      <c r="AD785">
        <v>0</v>
      </c>
      <c r="AE785">
        <v>8</v>
      </c>
      <c r="AF785" s="5">
        <v>0.12</v>
      </c>
      <c r="AG785" s="5">
        <v>0.08</v>
      </c>
      <c r="AH785" s="6">
        <v>1.999999999999999E-2</v>
      </c>
      <c r="AI785">
        <v>675.2</v>
      </c>
      <c r="AJ785">
        <v>2492</v>
      </c>
    </row>
    <row r="786" spans="1:36" x14ac:dyDescent="0.35">
      <c r="A786">
        <v>38</v>
      </c>
      <c r="B786" t="s">
        <v>32</v>
      </c>
      <c r="C786" t="s">
        <v>26</v>
      </c>
      <c r="D786">
        <v>330</v>
      </c>
      <c r="E786" t="s">
        <v>34</v>
      </c>
      <c r="F786">
        <v>17</v>
      </c>
      <c r="G786">
        <v>1</v>
      </c>
      <c r="H786" t="s">
        <v>28</v>
      </c>
      <c r="I786">
        <v>3</v>
      </c>
      <c r="J786" t="s">
        <v>29</v>
      </c>
      <c r="K786">
        <v>65</v>
      </c>
      <c r="L786">
        <v>2</v>
      </c>
      <c r="M786">
        <v>3</v>
      </c>
      <c r="N786" t="s">
        <v>43</v>
      </c>
      <c r="O786">
        <v>3</v>
      </c>
      <c r="P786" t="s">
        <v>37</v>
      </c>
      <c r="Q786" s="4">
        <v>8823</v>
      </c>
      <c r="R786">
        <v>24608</v>
      </c>
      <c r="S786">
        <v>0</v>
      </c>
      <c r="T786" t="s">
        <v>32</v>
      </c>
      <c r="U786">
        <v>18</v>
      </c>
      <c r="V786">
        <v>3</v>
      </c>
      <c r="W786">
        <v>1</v>
      </c>
      <c r="X786">
        <v>1</v>
      </c>
      <c r="Y786">
        <v>20</v>
      </c>
      <c r="Z786">
        <v>4</v>
      </c>
      <c r="AA786">
        <v>2</v>
      </c>
      <c r="AB786">
        <v>19</v>
      </c>
      <c r="AC786">
        <v>9</v>
      </c>
      <c r="AD786">
        <v>1</v>
      </c>
      <c r="AE786">
        <v>9</v>
      </c>
      <c r="AF786" s="5">
        <v>0.15</v>
      </c>
      <c r="AG786" s="5">
        <v>7.0000000000000007E-2</v>
      </c>
      <c r="AH786" s="6">
        <v>3.9999999999999994E-2</v>
      </c>
      <c r="AI786">
        <v>1764.6000000000001</v>
      </c>
      <c r="AJ786">
        <v>3141</v>
      </c>
    </row>
    <row r="787" spans="1:36" x14ac:dyDescent="0.35">
      <c r="A787">
        <v>40</v>
      </c>
      <c r="B787" t="s">
        <v>32</v>
      </c>
      <c r="C787" t="s">
        <v>26</v>
      </c>
      <c r="D787">
        <v>1492</v>
      </c>
      <c r="E787" t="s">
        <v>34</v>
      </c>
      <c r="F787">
        <v>20</v>
      </c>
      <c r="G787">
        <v>4</v>
      </c>
      <c r="H787" t="s">
        <v>49</v>
      </c>
      <c r="I787">
        <v>1</v>
      </c>
      <c r="J787" t="s">
        <v>35</v>
      </c>
      <c r="K787">
        <v>61</v>
      </c>
      <c r="L787">
        <v>3</v>
      </c>
      <c r="M787">
        <v>3</v>
      </c>
      <c r="N787" t="s">
        <v>43</v>
      </c>
      <c r="O787">
        <v>4</v>
      </c>
      <c r="P787" t="s">
        <v>37</v>
      </c>
      <c r="Q787" s="4">
        <v>10322</v>
      </c>
      <c r="R787">
        <v>26542</v>
      </c>
      <c r="S787">
        <v>4</v>
      </c>
      <c r="T787" t="s">
        <v>32</v>
      </c>
      <c r="U787">
        <v>20</v>
      </c>
      <c r="V787">
        <v>4</v>
      </c>
      <c r="W787">
        <v>4</v>
      </c>
      <c r="X787">
        <v>1</v>
      </c>
      <c r="Y787">
        <v>14</v>
      </c>
      <c r="Z787">
        <v>6</v>
      </c>
      <c r="AA787">
        <v>3</v>
      </c>
      <c r="AB787">
        <v>11</v>
      </c>
      <c r="AC787">
        <v>10</v>
      </c>
      <c r="AD787">
        <v>11</v>
      </c>
      <c r="AE787">
        <v>1</v>
      </c>
      <c r="AF787" s="5">
        <v>0.09</v>
      </c>
      <c r="AG787" s="5">
        <v>0.1</v>
      </c>
      <c r="AH787" s="6">
        <v>-9.999999999999995E-3</v>
      </c>
      <c r="AI787">
        <v>2064.4</v>
      </c>
      <c r="AJ787">
        <v>3947</v>
      </c>
    </row>
    <row r="788" spans="1:36" x14ac:dyDescent="0.35">
      <c r="A788">
        <v>27</v>
      </c>
      <c r="B788" t="s">
        <v>32</v>
      </c>
      <c r="C788" t="s">
        <v>44</v>
      </c>
      <c r="D788">
        <v>1277</v>
      </c>
      <c r="E788" t="s">
        <v>34</v>
      </c>
      <c r="F788">
        <v>8</v>
      </c>
      <c r="G788">
        <v>5</v>
      </c>
      <c r="H788" t="s">
        <v>28</v>
      </c>
      <c r="I788">
        <v>1</v>
      </c>
      <c r="J788" t="s">
        <v>35</v>
      </c>
      <c r="K788">
        <v>87</v>
      </c>
      <c r="L788">
        <v>1</v>
      </c>
      <c r="M788">
        <v>1</v>
      </c>
      <c r="N788" t="s">
        <v>39</v>
      </c>
      <c r="O788">
        <v>3</v>
      </c>
      <c r="P788" t="s">
        <v>37</v>
      </c>
      <c r="Q788" s="4">
        <v>4621</v>
      </c>
      <c r="R788">
        <v>5869</v>
      </c>
      <c r="S788">
        <v>1</v>
      </c>
      <c r="T788" t="s">
        <v>32</v>
      </c>
      <c r="U788">
        <v>19</v>
      </c>
      <c r="V788">
        <v>3</v>
      </c>
      <c r="W788">
        <v>4</v>
      </c>
      <c r="X788">
        <v>3</v>
      </c>
      <c r="Y788">
        <v>3</v>
      </c>
      <c r="Z788">
        <v>4</v>
      </c>
      <c r="AA788">
        <v>3</v>
      </c>
      <c r="AB788">
        <v>3</v>
      </c>
      <c r="AC788">
        <v>2</v>
      </c>
      <c r="AD788">
        <v>1</v>
      </c>
      <c r="AE788">
        <v>2</v>
      </c>
      <c r="AF788" s="5">
        <v>0.12</v>
      </c>
      <c r="AG788" s="5">
        <v>0.08</v>
      </c>
      <c r="AH788" s="6">
        <v>6.9999999999999993E-2</v>
      </c>
      <c r="AI788">
        <v>924.2</v>
      </c>
      <c r="AJ788">
        <v>687</v>
      </c>
    </row>
    <row r="789" spans="1:36" x14ac:dyDescent="0.35">
      <c r="A789">
        <v>55</v>
      </c>
      <c r="B789" t="s">
        <v>32</v>
      </c>
      <c r="C789" t="s">
        <v>33</v>
      </c>
      <c r="D789">
        <v>1091</v>
      </c>
      <c r="E789" t="s">
        <v>34</v>
      </c>
      <c r="F789">
        <v>2</v>
      </c>
      <c r="G789">
        <v>1</v>
      </c>
      <c r="H789" t="s">
        <v>28</v>
      </c>
      <c r="I789">
        <v>4</v>
      </c>
      <c r="J789" t="s">
        <v>35</v>
      </c>
      <c r="K789">
        <v>65</v>
      </c>
      <c r="L789">
        <v>3</v>
      </c>
      <c r="M789">
        <v>3</v>
      </c>
      <c r="N789" t="s">
        <v>42</v>
      </c>
      <c r="O789">
        <v>2</v>
      </c>
      <c r="P789" t="s">
        <v>37</v>
      </c>
      <c r="Q789" s="4">
        <v>10976</v>
      </c>
      <c r="R789">
        <v>15813</v>
      </c>
      <c r="S789">
        <v>3</v>
      </c>
      <c r="T789" t="s">
        <v>32</v>
      </c>
      <c r="U789">
        <v>18</v>
      </c>
      <c r="V789">
        <v>3</v>
      </c>
      <c r="W789">
        <v>2</v>
      </c>
      <c r="X789">
        <v>1</v>
      </c>
      <c r="Y789">
        <v>23</v>
      </c>
      <c r="Z789">
        <v>4</v>
      </c>
      <c r="AA789">
        <v>3</v>
      </c>
      <c r="AB789">
        <v>3</v>
      </c>
      <c r="AC789">
        <v>2</v>
      </c>
      <c r="AD789">
        <v>1</v>
      </c>
      <c r="AE789">
        <v>2</v>
      </c>
      <c r="AF789" s="5">
        <v>0.14000000000000001</v>
      </c>
      <c r="AG789" s="5">
        <v>7.0000000000000007E-2</v>
      </c>
      <c r="AH789" s="6">
        <v>5.0000000000000017E-2</v>
      </c>
      <c r="AI789">
        <v>2195.2000000000003</v>
      </c>
      <c r="AJ789">
        <v>2626</v>
      </c>
    </row>
    <row r="790" spans="1:36" x14ac:dyDescent="0.35">
      <c r="A790">
        <v>28</v>
      </c>
      <c r="B790" t="s">
        <v>32</v>
      </c>
      <c r="C790" t="s">
        <v>26</v>
      </c>
      <c r="D790">
        <v>857</v>
      </c>
      <c r="E790" t="s">
        <v>34</v>
      </c>
      <c r="F790">
        <v>10</v>
      </c>
      <c r="G790">
        <v>3</v>
      </c>
      <c r="H790" t="s">
        <v>38</v>
      </c>
      <c r="I790">
        <v>3</v>
      </c>
      <c r="J790" t="s">
        <v>29</v>
      </c>
      <c r="K790">
        <v>59</v>
      </c>
      <c r="L790">
        <v>3</v>
      </c>
      <c r="M790">
        <v>2</v>
      </c>
      <c r="N790" t="s">
        <v>36</v>
      </c>
      <c r="O790">
        <v>3</v>
      </c>
      <c r="P790" t="s">
        <v>31</v>
      </c>
      <c r="Q790" s="4">
        <v>3660</v>
      </c>
      <c r="R790">
        <v>7909</v>
      </c>
      <c r="S790">
        <v>3</v>
      </c>
      <c r="T790" t="s">
        <v>32</v>
      </c>
      <c r="U790">
        <v>13</v>
      </c>
      <c r="V790">
        <v>3</v>
      </c>
      <c r="W790">
        <v>4</v>
      </c>
      <c r="X790">
        <v>0</v>
      </c>
      <c r="Y790">
        <v>10</v>
      </c>
      <c r="Z790">
        <v>4</v>
      </c>
      <c r="AA790">
        <v>4</v>
      </c>
      <c r="AB790">
        <v>8</v>
      </c>
      <c r="AC790">
        <v>7</v>
      </c>
      <c r="AD790">
        <v>1</v>
      </c>
      <c r="AE790">
        <v>7</v>
      </c>
      <c r="AF790" s="5">
        <v>0.08</v>
      </c>
      <c r="AG790" s="5">
        <v>0.09</v>
      </c>
      <c r="AH790" s="6">
        <v>-9.999999999999995E-3</v>
      </c>
      <c r="AI790">
        <v>732</v>
      </c>
      <c r="AJ790">
        <v>1802</v>
      </c>
    </row>
    <row r="791" spans="1:36" x14ac:dyDescent="0.35">
      <c r="A791">
        <v>44</v>
      </c>
      <c r="B791" t="s">
        <v>25</v>
      </c>
      <c r="C791" t="s">
        <v>26</v>
      </c>
      <c r="D791">
        <v>1376</v>
      </c>
      <c r="E791" t="s">
        <v>50</v>
      </c>
      <c r="F791">
        <v>1</v>
      </c>
      <c r="G791">
        <v>2</v>
      </c>
      <c r="H791" t="s">
        <v>40</v>
      </c>
      <c r="I791">
        <v>2</v>
      </c>
      <c r="J791" t="s">
        <v>35</v>
      </c>
      <c r="K791">
        <v>91</v>
      </c>
      <c r="L791">
        <v>2</v>
      </c>
      <c r="M791">
        <v>3</v>
      </c>
      <c r="N791" t="s">
        <v>50</v>
      </c>
      <c r="O791">
        <v>1</v>
      </c>
      <c r="P791" t="s">
        <v>37</v>
      </c>
      <c r="Q791" s="4">
        <v>10482</v>
      </c>
      <c r="R791">
        <v>2326</v>
      </c>
      <c r="S791">
        <v>9</v>
      </c>
      <c r="T791" t="s">
        <v>32</v>
      </c>
      <c r="U791">
        <v>14</v>
      </c>
      <c r="V791">
        <v>3</v>
      </c>
      <c r="W791">
        <v>4</v>
      </c>
      <c r="X791">
        <v>1</v>
      </c>
      <c r="Y791">
        <v>24</v>
      </c>
      <c r="Z791">
        <v>1</v>
      </c>
      <c r="AA791">
        <v>3</v>
      </c>
      <c r="AB791">
        <v>20</v>
      </c>
      <c r="AC791">
        <v>6</v>
      </c>
      <c r="AD791">
        <v>3</v>
      </c>
      <c r="AE791">
        <v>6</v>
      </c>
      <c r="AF791" s="5">
        <v>0.11</v>
      </c>
      <c r="AG791" s="5">
        <v>0.09</v>
      </c>
      <c r="AH791" s="6">
        <v>6.0000000000000012E-2</v>
      </c>
      <c r="AI791">
        <v>2096.4</v>
      </c>
      <c r="AJ791">
        <v>3059</v>
      </c>
    </row>
    <row r="792" spans="1:36" x14ac:dyDescent="0.35">
      <c r="A792">
        <v>33</v>
      </c>
      <c r="B792" t="s">
        <v>32</v>
      </c>
      <c r="C792" t="s">
        <v>26</v>
      </c>
      <c r="D792">
        <v>654</v>
      </c>
      <c r="E792" t="s">
        <v>34</v>
      </c>
      <c r="F792">
        <v>5</v>
      </c>
      <c r="G792">
        <v>3</v>
      </c>
      <c r="H792" t="s">
        <v>28</v>
      </c>
      <c r="I792">
        <v>4</v>
      </c>
      <c r="J792" t="s">
        <v>35</v>
      </c>
      <c r="K792">
        <v>34</v>
      </c>
      <c r="L792">
        <v>2</v>
      </c>
      <c r="M792">
        <v>3</v>
      </c>
      <c r="N792" t="s">
        <v>43</v>
      </c>
      <c r="O792">
        <v>4</v>
      </c>
      <c r="P792" t="s">
        <v>41</v>
      </c>
      <c r="Q792" s="4">
        <v>7119</v>
      </c>
      <c r="R792">
        <v>21214</v>
      </c>
      <c r="S792">
        <v>4</v>
      </c>
      <c r="T792" t="s">
        <v>32</v>
      </c>
      <c r="U792">
        <v>15</v>
      </c>
      <c r="V792">
        <v>3</v>
      </c>
      <c r="W792">
        <v>3</v>
      </c>
      <c r="X792">
        <v>1</v>
      </c>
      <c r="Y792">
        <v>9</v>
      </c>
      <c r="Z792">
        <v>2</v>
      </c>
      <c r="AA792">
        <v>3</v>
      </c>
      <c r="AB792">
        <v>3</v>
      </c>
      <c r="AC792">
        <v>2</v>
      </c>
      <c r="AD792">
        <v>1</v>
      </c>
      <c r="AE792">
        <v>2</v>
      </c>
      <c r="AF792" s="5">
        <v>0.08</v>
      </c>
      <c r="AG792" s="5">
        <v>0.11</v>
      </c>
      <c r="AH792" s="6">
        <v>0</v>
      </c>
      <c r="AI792">
        <v>1423.8000000000002</v>
      </c>
      <c r="AJ792">
        <v>4826</v>
      </c>
    </row>
    <row r="793" spans="1:36" x14ac:dyDescent="0.35">
      <c r="A793">
        <v>35</v>
      </c>
      <c r="B793" t="s">
        <v>25</v>
      </c>
      <c r="C793" t="s">
        <v>26</v>
      </c>
      <c r="D793">
        <v>1204</v>
      </c>
      <c r="E793" t="s">
        <v>27</v>
      </c>
      <c r="F793">
        <v>4</v>
      </c>
      <c r="G793">
        <v>3</v>
      </c>
      <c r="H793" t="s">
        <v>49</v>
      </c>
      <c r="I793">
        <v>4</v>
      </c>
      <c r="J793" t="s">
        <v>35</v>
      </c>
      <c r="K793">
        <v>86</v>
      </c>
      <c r="L793">
        <v>3</v>
      </c>
      <c r="M793">
        <v>3</v>
      </c>
      <c r="N793" t="s">
        <v>27</v>
      </c>
      <c r="O793">
        <v>1</v>
      </c>
      <c r="P793" t="s">
        <v>31</v>
      </c>
      <c r="Q793" s="4">
        <v>9582</v>
      </c>
      <c r="R793">
        <v>10333</v>
      </c>
      <c r="S793">
        <v>0</v>
      </c>
      <c r="T793" t="s">
        <v>25</v>
      </c>
      <c r="U793">
        <v>22</v>
      </c>
      <c r="V793">
        <v>4</v>
      </c>
      <c r="W793">
        <v>1</v>
      </c>
      <c r="X793">
        <v>0</v>
      </c>
      <c r="Y793">
        <v>9</v>
      </c>
      <c r="Z793">
        <v>2</v>
      </c>
      <c r="AA793">
        <v>3</v>
      </c>
      <c r="AB793">
        <v>8</v>
      </c>
      <c r="AC793">
        <v>7</v>
      </c>
      <c r="AD793">
        <v>4</v>
      </c>
      <c r="AE793">
        <v>7</v>
      </c>
      <c r="AF793" s="5">
        <v>0.15</v>
      </c>
      <c r="AG793" s="5">
        <v>0.09</v>
      </c>
      <c r="AH793" s="6">
        <v>1.999999999999999E-2</v>
      </c>
      <c r="AI793">
        <v>1916.4</v>
      </c>
      <c r="AJ793">
        <v>834</v>
      </c>
    </row>
    <row r="794" spans="1:36" x14ac:dyDescent="0.35">
      <c r="A794">
        <v>33</v>
      </c>
      <c r="B794" t="s">
        <v>25</v>
      </c>
      <c r="C794" t="s">
        <v>33</v>
      </c>
      <c r="D794">
        <v>827</v>
      </c>
      <c r="E794" t="s">
        <v>34</v>
      </c>
      <c r="F794">
        <v>29</v>
      </c>
      <c r="G794">
        <v>4</v>
      </c>
      <c r="H794" t="s">
        <v>40</v>
      </c>
      <c r="I794">
        <v>1</v>
      </c>
      <c r="J794" t="s">
        <v>29</v>
      </c>
      <c r="K794">
        <v>54</v>
      </c>
      <c r="L794">
        <v>2</v>
      </c>
      <c r="M794">
        <v>2</v>
      </c>
      <c r="N794" t="s">
        <v>36</v>
      </c>
      <c r="O794">
        <v>3</v>
      </c>
      <c r="P794" t="s">
        <v>31</v>
      </c>
      <c r="Q794" s="4">
        <v>4508</v>
      </c>
      <c r="R794">
        <v>3129</v>
      </c>
      <c r="S794">
        <v>1</v>
      </c>
      <c r="T794" t="s">
        <v>32</v>
      </c>
      <c r="U794">
        <v>22</v>
      </c>
      <c r="V794">
        <v>4</v>
      </c>
      <c r="W794">
        <v>2</v>
      </c>
      <c r="X794">
        <v>0</v>
      </c>
      <c r="Y794">
        <v>14</v>
      </c>
      <c r="Z794">
        <v>4</v>
      </c>
      <c r="AA794">
        <v>3</v>
      </c>
      <c r="AB794">
        <v>13</v>
      </c>
      <c r="AC794">
        <v>7</v>
      </c>
      <c r="AD794">
        <v>3</v>
      </c>
      <c r="AE794">
        <v>8</v>
      </c>
      <c r="AF794" s="5">
        <v>0.13</v>
      </c>
      <c r="AG794" s="5">
        <v>0.09</v>
      </c>
      <c r="AH794" s="6">
        <v>-9.999999999999995E-3</v>
      </c>
      <c r="AI794">
        <v>901.6</v>
      </c>
      <c r="AJ794">
        <v>1299</v>
      </c>
    </row>
    <row r="795" spans="1:36" x14ac:dyDescent="0.35">
      <c r="A795">
        <v>28</v>
      </c>
      <c r="B795" t="s">
        <v>32</v>
      </c>
      <c r="C795" t="s">
        <v>26</v>
      </c>
      <c r="D795">
        <v>895</v>
      </c>
      <c r="E795" t="s">
        <v>34</v>
      </c>
      <c r="F795">
        <v>15</v>
      </c>
      <c r="G795">
        <v>2</v>
      </c>
      <c r="H795" t="s">
        <v>28</v>
      </c>
      <c r="I795">
        <v>1</v>
      </c>
      <c r="J795" t="s">
        <v>35</v>
      </c>
      <c r="K795">
        <v>50</v>
      </c>
      <c r="L795">
        <v>3</v>
      </c>
      <c r="M795">
        <v>1</v>
      </c>
      <c r="N795" t="s">
        <v>39</v>
      </c>
      <c r="O795">
        <v>3</v>
      </c>
      <c r="P795" t="s">
        <v>41</v>
      </c>
      <c r="Q795" s="4">
        <v>2207</v>
      </c>
      <c r="R795">
        <v>22482</v>
      </c>
      <c r="S795">
        <v>1</v>
      </c>
      <c r="T795" t="s">
        <v>32</v>
      </c>
      <c r="U795">
        <v>16</v>
      </c>
      <c r="V795">
        <v>3</v>
      </c>
      <c r="W795">
        <v>4</v>
      </c>
      <c r="X795">
        <v>1</v>
      </c>
      <c r="Y795">
        <v>4</v>
      </c>
      <c r="Z795">
        <v>5</v>
      </c>
      <c r="AA795">
        <v>2</v>
      </c>
      <c r="AB795">
        <v>4</v>
      </c>
      <c r="AC795">
        <v>2</v>
      </c>
      <c r="AD795">
        <v>2</v>
      </c>
      <c r="AE795">
        <v>2</v>
      </c>
      <c r="AF795" s="5">
        <v>0.14000000000000001</v>
      </c>
      <c r="AG795" s="5">
        <v>0.1</v>
      </c>
      <c r="AH795" s="6">
        <v>4.9999999999999989E-2</v>
      </c>
      <c r="AI795">
        <v>441.40000000000003</v>
      </c>
      <c r="AJ795">
        <v>1798</v>
      </c>
    </row>
    <row r="796" spans="1:36" x14ac:dyDescent="0.35">
      <c r="A796">
        <v>34</v>
      </c>
      <c r="B796" t="s">
        <v>32</v>
      </c>
      <c r="C796" t="s">
        <v>33</v>
      </c>
      <c r="D796">
        <v>618</v>
      </c>
      <c r="E796" t="s">
        <v>34</v>
      </c>
      <c r="F796">
        <v>3</v>
      </c>
      <c r="G796">
        <v>1</v>
      </c>
      <c r="H796" t="s">
        <v>28</v>
      </c>
      <c r="I796">
        <v>1</v>
      </c>
      <c r="J796" t="s">
        <v>35</v>
      </c>
      <c r="K796">
        <v>45</v>
      </c>
      <c r="L796">
        <v>3</v>
      </c>
      <c r="M796">
        <v>2</v>
      </c>
      <c r="N796" t="s">
        <v>43</v>
      </c>
      <c r="O796">
        <v>4</v>
      </c>
      <c r="P796" t="s">
        <v>31</v>
      </c>
      <c r="Q796" s="4">
        <v>7756</v>
      </c>
      <c r="R796">
        <v>22266</v>
      </c>
      <c r="S796">
        <v>0</v>
      </c>
      <c r="T796" t="s">
        <v>32</v>
      </c>
      <c r="U796">
        <v>17</v>
      </c>
      <c r="V796">
        <v>3</v>
      </c>
      <c r="W796">
        <v>3</v>
      </c>
      <c r="X796">
        <v>0</v>
      </c>
      <c r="Y796">
        <v>7</v>
      </c>
      <c r="Z796">
        <v>1</v>
      </c>
      <c r="AA796">
        <v>2</v>
      </c>
      <c r="AB796">
        <v>6</v>
      </c>
      <c r="AC796">
        <v>2</v>
      </c>
      <c r="AD796">
        <v>0</v>
      </c>
      <c r="AE796">
        <v>4</v>
      </c>
      <c r="AF796" s="5">
        <v>0.14000000000000001</v>
      </c>
      <c r="AG796" s="5">
        <v>0.1</v>
      </c>
      <c r="AH796" s="6">
        <v>3.9999999999999994E-2</v>
      </c>
      <c r="AI796">
        <v>1551.2</v>
      </c>
      <c r="AJ796">
        <v>2981</v>
      </c>
    </row>
    <row r="797" spans="1:36" x14ac:dyDescent="0.35">
      <c r="A797">
        <v>37</v>
      </c>
      <c r="B797" t="s">
        <v>32</v>
      </c>
      <c r="C797" t="s">
        <v>26</v>
      </c>
      <c r="D797">
        <v>309</v>
      </c>
      <c r="E797" t="s">
        <v>27</v>
      </c>
      <c r="F797">
        <v>10</v>
      </c>
      <c r="G797">
        <v>4</v>
      </c>
      <c r="H797" t="s">
        <v>28</v>
      </c>
      <c r="I797">
        <v>4</v>
      </c>
      <c r="J797" t="s">
        <v>29</v>
      </c>
      <c r="K797">
        <v>88</v>
      </c>
      <c r="L797">
        <v>2</v>
      </c>
      <c r="M797">
        <v>2</v>
      </c>
      <c r="N797" t="s">
        <v>27</v>
      </c>
      <c r="O797">
        <v>4</v>
      </c>
      <c r="P797" t="s">
        <v>41</v>
      </c>
      <c r="Q797" s="4">
        <v>6694</v>
      </c>
      <c r="R797">
        <v>24223</v>
      </c>
      <c r="S797">
        <v>2</v>
      </c>
      <c r="T797" t="s">
        <v>25</v>
      </c>
      <c r="U797">
        <v>14</v>
      </c>
      <c r="V797">
        <v>3</v>
      </c>
      <c r="W797">
        <v>3</v>
      </c>
      <c r="X797">
        <v>3</v>
      </c>
      <c r="Y797">
        <v>8</v>
      </c>
      <c r="Z797">
        <v>5</v>
      </c>
      <c r="AA797">
        <v>3</v>
      </c>
      <c r="AB797">
        <v>1</v>
      </c>
      <c r="AC797">
        <v>0</v>
      </c>
      <c r="AD797">
        <v>0</v>
      </c>
      <c r="AE797">
        <v>0</v>
      </c>
      <c r="AF797" s="5">
        <v>0.13</v>
      </c>
      <c r="AG797" s="5">
        <v>0.08</v>
      </c>
      <c r="AH797" s="6">
        <v>4.9999999999999989E-2</v>
      </c>
      <c r="AI797">
        <v>1338.8000000000002</v>
      </c>
      <c r="AJ797">
        <v>3368</v>
      </c>
    </row>
    <row r="798" spans="1:36" x14ac:dyDescent="0.35">
      <c r="A798">
        <v>25</v>
      </c>
      <c r="B798" t="s">
        <v>25</v>
      </c>
      <c r="C798" t="s">
        <v>26</v>
      </c>
      <c r="D798">
        <v>1219</v>
      </c>
      <c r="E798" t="s">
        <v>34</v>
      </c>
      <c r="F798">
        <v>4</v>
      </c>
      <c r="G798">
        <v>1</v>
      </c>
      <c r="H798" t="s">
        <v>49</v>
      </c>
      <c r="I798">
        <v>4</v>
      </c>
      <c r="J798" t="s">
        <v>35</v>
      </c>
      <c r="K798">
        <v>32</v>
      </c>
      <c r="L798">
        <v>3</v>
      </c>
      <c r="M798">
        <v>1</v>
      </c>
      <c r="N798" t="s">
        <v>39</v>
      </c>
      <c r="O798">
        <v>4</v>
      </c>
      <c r="P798" t="s">
        <v>37</v>
      </c>
      <c r="Q798" s="4">
        <v>3691</v>
      </c>
      <c r="R798">
        <v>4605</v>
      </c>
      <c r="S798">
        <v>1</v>
      </c>
      <c r="T798" t="s">
        <v>25</v>
      </c>
      <c r="U798">
        <v>15</v>
      </c>
      <c r="V798">
        <v>3</v>
      </c>
      <c r="W798">
        <v>2</v>
      </c>
      <c r="X798">
        <v>1</v>
      </c>
      <c r="Y798">
        <v>7</v>
      </c>
      <c r="Z798">
        <v>3</v>
      </c>
      <c r="AA798">
        <v>4</v>
      </c>
      <c r="AB798">
        <v>7</v>
      </c>
      <c r="AC798">
        <v>7</v>
      </c>
      <c r="AD798">
        <v>5</v>
      </c>
      <c r="AE798">
        <v>6</v>
      </c>
      <c r="AF798" s="5">
        <v>0.13</v>
      </c>
      <c r="AG798" s="5">
        <v>7.0000000000000007E-2</v>
      </c>
      <c r="AH798" s="6">
        <v>4.0000000000000008E-2</v>
      </c>
      <c r="AI798">
        <v>738.2</v>
      </c>
      <c r="AJ798">
        <v>2727</v>
      </c>
    </row>
    <row r="799" spans="1:36" x14ac:dyDescent="0.35">
      <c r="A799">
        <v>26</v>
      </c>
      <c r="B799" t="s">
        <v>25</v>
      </c>
      <c r="C799" t="s">
        <v>26</v>
      </c>
      <c r="D799">
        <v>1330</v>
      </c>
      <c r="E799" t="s">
        <v>34</v>
      </c>
      <c r="F799">
        <v>21</v>
      </c>
      <c r="G799">
        <v>3</v>
      </c>
      <c r="H799" t="s">
        <v>40</v>
      </c>
      <c r="I799">
        <v>1</v>
      </c>
      <c r="J799" t="s">
        <v>35</v>
      </c>
      <c r="K799">
        <v>37</v>
      </c>
      <c r="L799">
        <v>3</v>
      </c>
      <c r="M799">
        <v>1</v>
      </c>
      <c r="N799" t="s">
        <v>39</v>
      </c>
      <c r="O799">
        <v>3</v>
      </c>
      <c r="P799" t="s">
        <v>41</v>
      </c>
      <c r="Q799" s="4">
        <v>2377</v>
      </c>
      <c r="R799">
        <v>19373</v>
      </c>
      <c r="S799">
        <v>1</v>
      </c>
      <c r="T799" t="s">
        <v>32</v>
      </c>
      <c r="U799">
        <v>20</v>
      </c>
      <c r="V799">
        <v>4</v>
      </c>
      <c r="W799">
        <v>3</v>
      </c>
      <c r="X799">
        <v>1</v>
      </c>
      <c r="Y799">
        <v>1</v>
      </c>
      <c r="Z799">
        <v>0</v>
      </c>
      <c r="AA799">
        <v>2</v>
      </c>
      <c r="AB799">
        <v>1</v>
      </c>
      <c r="AC799">
        <v>1</v>
      </c>
      <c r="AD799">
        <v>0</v>
      </c>
      <c r="AE799">
        <v>0</v>
      </c>
      <c r="AF799" s="5">
        <v>0.13</v>
      </c>
      <c r="AG799" s="5">
        <v>0.1</v>
      </c>
      <c r="AH799" s="6">
        <v>-2.0000000000000004E-2</v>
      </c>
      <c r="AI799">
        <v>475.40000000000003</v>
      </c>
      <c r="AJ799">
        <v>744</v>
      </c>
    </row>
    <row r="800" spans="1:36" x14ac:dyDescent="0.35">
      <c r="A800">
        <v>33</v>
      </c>
      <c r="B800" t="s">
        <v>25</v>
      </c>
      <c r="C800" t="s">
        <v>26</v>
      </c>
      <c r="D800">
        <v>1017</v>
      </c>
      <c r="E800" t="s">
        <v>34</v>
      </c>
      <c r="F800">
        <v>25</v>
      </c>
      <c r="G800">
        <v>3</v>
      </c>
      <c r="H800" t="s">
        <v>40</v>
      </c>
      <c r="I800">
        <v>1</v>
      </c>
      <c r="J800" t="s">
        <v>35</v>
      </c>
      <c r="K800">
        <v>55</v>
      </c>
      <c r="L800">
        <v>2</v>
      </c>
      <c r="M800">
        <v>1</v>
      </c>
      <c r="N800" t="s">
        <v>36</v>
      </c>
      <c r="O800">
        <v>2</v>
      </c>
      <c r="P800" t="s">
        <v>31</v>
      </c>
      <c r="Q800" s="4">
        <v>2313</v>
      </c>
      <c r="R800">
        <v>2993</v>
      </c>
      <c r="S800">
        <v>4</v>
      </c>
      <c r="T800" t="s">
        <v>25</v>
      </c>
      <c r="U800">
        <v>20</v>
      </c>
      <c r="V800">
        <v>4</v>
      </c>
      <c r="W800">
        <v>2</v>
      </c>
      <c r="X800">
        <v>0</v>
      </c>
      <c r="Y800">
        <v>5</v>
      </c>
      <c r="Z800">
        <v>0</v>
      </c>
      <c r="AA800">
        <v>3</v>
      </c>
      <c r="AB800">
        <v>2</v>
      </c>
      <c r="AC800">
        <v>2</v>
      </c>
      <c r="AD800">
        <v>2</v>
      </c>
      <c r="AE800">
        <v>2</v>
      </c>
      <c r="AF800" s="5">
        <v>0.12</v>
      </c>
      <c r="AG800" s="5">
        <v>0.09</v>
      </c>
      <c r="AH800" s="6">
        <v>0.03</v>
      </c>
      <c r="AI800">
        <v>462.6</v>
      </c>
      <c r="AJ800">
        <v>1442</v>
      </c>
    </row>
    <row r="801" spans="1:36" x14ac:dyDescent="0.35">
      <c r="A801">
        <v>42</v>
      </c>
      <c r="B801" t="s">
        <v>32</v>
      </c>
      <c r="C801" t="s">
        <v>26</v>
      </c>
      <c r="D801">
        <v>469</v>
      </c>
      <c r="E801" t="s">
        <v>34</v>
      </c>
      <c r="F801">
        <v>2</v>
      </c>
      <c r="G801">
        <v>2</v>
      </c>
      <c r="H801" t="s">
        <v>40</v>
      </c>
      <c r="I801">
        <v>4</v>
      </c>
      <c r="J801" t="s">
        <v>35</v>
      </c>
      <c r="K801">
        <v>35</v>
      </c>
      <c r="L801">
        <v>3</v>
      </c>
      <c r="M801">
        <v>4</v>
      </c>
      <c r="N801" t="s">
        <v>62</v>
      </c>
      <c r="O801">
        <v>1</v>
      </c>
      <c r="P801" t="s">
        <v>37</v>
      </c>
      <c r="Q801" s="4">
        <v>17665</v>
      </c>
      <c r="R801">
        <v>14399</v>
      </c>
      <c r="S801">
        <v>0</v>
      </c>
      <c r="T801" t="s">
        <v>32</v>
      </c>
      <c r="U801">
        <v>17</v>
      </c>
      <c r="V801">
        <v>3</v>
      </c>
      <c r="W801">
        <v>4</v>
      </c>
      <c r="X801">
        <v>1</v>
      </c>
      <c r="Y801">
        <v>23</v>
      </c>
      <c r="Z801">
        <v>3</v>
      </c>
      <c r="AA801">
        <v>3</v>
      </c>
      <c r="AB801">
        <v>22</v>
      </c>
      <c r="AC801">
        <v>6</v>
      </c>
      <c r="AD801">
        <v>13</v>
      </c>
      <c r="AE801">
        <v>7</v>
      </c>
      <c r="AF801" s="5">
        <v>0.09</v>
      </c>
      <c r="AG801" s="5">
        <v>0.1</v>
      </c>
      <c r="AH801" s="6">
        <v>0.06</v>
      </c>
      <c r="AI801">
        <v>3533</v>
      </c>
      <c r="AJ801">
        <v>4062</v>
      </c>
    </row>
    <row r="802" spans="1:36" x14ac:dyDescent="0.35">
      <c r="A802">
        <v>28</v>
      </c>
      <c r="B802" t="s">
        <v>25</v>
      </c>
      <c r="C802" t="s">
        <v>33</v>
      </c>
      <c r="D802">
        <v>1009</v>
      </c>
      <c r="E802" t="s">
        <v>34</v>
      </c>
      <c r="F802">
        <v>1</v>
      </c>
      <c r="G802">
        <v>3</v>
      </c>
      <c r="H802" t="s">
        <v>40</v>
      </c>
      <c r="I802">
        <v>1</v>
      </c>
      <c r="J802" t="s">
        <v>35</v>
      </c>
      <c r="K802">
        <v>45</v>
      </c>
      <c r="L802">
        <v>2</v>
      </c>
      <c r="M802">
        <v>1</v>
      </c>
      <c r="N802" t="s">
        <v>39</v>
      </c>
      <c r="O802">
        <v>2</v>
      </c>
      <c r="P802" t="s">
        <v>41</v>
      </c>
      <c r="Q802" s="4">
        <v>2596</v>
      </c>
      <c r="R802">
        <v>7160</v>
      </c>
      <c r="S802">
        <v>1</v>
      </c>
      <c r="T802" t="s">
        <v>32</v>
      </c>
      <c r="U802">
        <v>15</v>
      </c>
      <c r="V802">
        <v>3</v>
      </c>
      <c r="W802">
        <v>1</v>
      </c>
      <c r="X802">
        <v>2</v>
      </c>
      <c r="Y802">
        <v>1</v>
      </c>
      <c r="Z802">
        <v>2</v>
      </c>
      <c r="AA802">
        <v>3</v>
      </c>
      <c r="AB802">
        <v>1</v>
      </c>
      <c r="AC802">
        <v>0</v>
      </c>
      <c r="AD802">
        <v>0</v>
      </c>
      <c r="AE802">
        <v>0</v>
      </c>
      <c r="AF802" s="5">
        <v>0.11</v>
      </c>
      <c r="AG802" s="5">
        <v>7.0000000000000007E-2</v>
      </c>
      <c r="AH802" s="6">
        <v>2.0000000000000004E-2</v>
      </c>
      <c r="AI802">
        <v>519.20000000000005</v>
      </c>
      <c r="AJ802">
        <v>1922</v>
      </c>
    </row>
    <row r="803" spans="1:36" x14ac:dyDescent="0.35">
      <c r="A803">
        <v>50</v>
      </c>
      <c r="B803" t="s">
        <v>25</v>
      </c>
      <c r="C803" t="s">
        <v>33</v>
      </c>
      <c r="D803">
        <v>959</v>
      </c>
      <c r="E803" t="s">
        <v>27</v>
      </c>
      <c r="F803">
        <v>1</v>
      </c>
      <c r="G803">
        <v>4</v>
      </c>
      <c r="H803" t="s">
        <v>38</v>
      </c>
      <c r="I803">
        <v>4</v>
      </c>
      <c r="J803" t="s">
        <v>35</v>
      </c>
      <c r="K803">
        <v>81</v>
      </c>
      <c r="L803">
        <v>3</v>
      </c>
      <c r="M803">
        <v>2</v>
      </c>
      <c r="N803" t="s">
        <v>27</v>
      </c>
      <c r="O803">
        <v>3</v>
      </c>
      <c r="P803" t="s">
        <v>31</v>
      </c>
      <c r="Q803" s="4">
        <v>4728</v>
      </c>
      <c r="R803">
        <v>17251</v>
      </c>
      <c r="S803">
        <v>3</v>
      </c>
      <c r="T803" t="s">
        <v>25</v>
      </c>
      <c r="U803">
        <v>14</v>
      </c>
      <c r="V803">
        <v>3</v>
      </c>
      <c r="W803">
        <v>4</v>
      </c>
      <c r="X803">
        <v>0</v>
      </c>
      <c r="Y803">
        <v>5</v>
      </c>
      <c r="Z803">
        <v>4</v>
      </c>
      <c r="AA803">
        <v>3</v>
      </c>
      <c r="AB803">
        <v>0</v>
      </c>
      <c r="AC803">
        <v>0</v>
      </c>
      <c r="AD803">
        <v>0</v>
      </c>
      <c r="AE803">
        <v>0</v>
      </c>
      <c r="AF803" s="5">
        <v>0.1</v>
      </c>
      <c r="AG803" s="5">
        <v>0.08</v>
      </c>
      <c r="AH803" s="6">
        <v>3.0000000000000013E-2</v>
      </c>
      <c r="AI803">
        <v>945.6</v>
      </c>
      <c r="AJ803">
        <v>896</v>
      </c>
    </row>
    <row r="804" spans="1:36" x14ac:dyDescent="0.35">
      <c r="A804">
        <v>33</v>
      </c>
      <c r="B804" t="s">
        <v>32</v>
      </c>
      <c r="C804" t="s">
        <v>33</v>
      </c>
      <c r="D804">
        <v>970</v>
      </c>
      <c r="E804" t="s">
        <v>27</v>
      </c>
      <c r="F804">
        <v>7</v>
      </c>
      <c r="G804">
        <v>3</v>
      </c>
      <c r="H804" t="s">
        <v>28</v>
      </c>
      <c r="I804">
        <v>4</v>
      </c>
      <c r="J804" t="s">
        <v>29</v>
      </c>
      <c r="K804">
        <v>30</v>
      </c>
      <c r="L804">
        <v>3</v>
      </c>
      <c r="M804">
        <v>2</v>
      </c>
      <c r="N804" t="s">
        <v>27</v>
      </c>
      <c r="O804">
        <v>2</v>
      </c>
      <c r="P804" t="s">
        <v>37</v>
      </c>
      <c r="Q804" s="4">
        <v>4302</v>
      </c>
      <c r="R804">
        <v>13401</v>
      </c>
      <c r="S804">
        <v>0</v>
      </c>
      <c r="T804" t="s">
        <v>32</v>
      </c>
      <c r="U804">
        <v>17</v>
      </c>
      <c r="V804">
        <v>3</v>
      </c>
      <c r="W804">
        <v>3</v>
      </c>
      <c r="X804">
        <v>1</v>
      </c>
      <c r="Y804">
        <v>4</v>
      </c>
      <c r="Z804">
        <v>3</v>
      </c>
      <c r="AA804">
        <v>3</v>
      </c>
      <c r="AB804">
        <v>3</v>
      </c>
      <c r="AC804">
        <v>2</v>
      </c>
      <c r="AD804">
        <v>0</v>
      </c>
      <c r="AE804">
        <v>2</v>
      </c>
      <c r="AF804" s="5">
        <v>0.08</v>
      </c>
      <c r="AG804" s="5">
        <v>0.1</v>
      </c>
      <c r="AH804" s="6">
        <v>0</v>
      </c>
      <c r="AI804">
        <v>860.40000000000009</v>
      </c>
      <c r="AJ804">
        <v>3512</v>
      </c>
    </row>
    <row r="805" spans="1:36" x14ac:dyDescent="0.35">
      <c r="A805">
        <v>34</v>
      </c>
      <c r="B805" t="s">
        <v>32</v>
      </c>
      <c r="C805" t="s">
        <v>44</v>
      </c>
      <c r="D805">
        <v>697</v>
      </c>
      <c r="E805" t="s">
        <v>34</v>
      </c>
      <c r="F805">
        <v>3</v>
      </c>
      <c r="G805">
        <v>4</v>
      </c>
      <c r="H805" t="s">
        <v>28</v>
      </c>
      <c r="I805">
        <v>3</v>
      </c>
      <c r="J805" t="s">
        <v>35</v>
      </c>
      <c r="K805">
        <v>40</v>
      </c>
      <c r="L805">
        <v>2</v>
      </c>
      <c r="M805">
        <v>1</v>
      </c>
      <c r="N805" t="s">
        <v>36</v>
      </c>
      <c r="O805">
        <v>4</v>
      </c>
      <c r="P805" t="s">
        <v>37</v>
      </c>
      <c r="Q805" s="4">
        <v>2979</v>
      </c>
      <c r="R805">
        <v>22478</v>
      </c>
      <c r="S805">
        <v>3</v>
      </c>
      <c r="T805" t="s">
        <v>32</v>
      </c>
      <c r="U805">
        <v>17</v>
      </c>
      <c r="V805">
        <v>3</v>
      </c>
      <c r="W805">
        <v>4</v>
      </c>
      <c r="X805">
        <v>3</v>
      </c>
      <c r="Y805">
        <v>6</v>
      </c>
      <c r="Z805">
        <v>2</v>
      </c>
      <c r="AA805">
        <v>3</v>
      </c>
      <c r="AB805">
        <v>0</v>
      </c>
      <c r="AC805">
        <v>0</v>
      </c>
      <c r="AD805">
        <v>0</v>
      </c>
      <c r="AE805">
        <v>0</v>
      </c>
      <c r="AF805" s="5">
        <v>0.12</v>
      </c>
      <c r="AG805" s="5">
        <v>7.0000000000000007E-2</v>
      </c>
      <c r="AH805" s="6">
        <v>6.0000000000000012E-2</v>
      </c>
      <c r="AI805">
        <v>595.80000000000007</v>
      </c>
      <c r="AJ805">
        <v>4828</v>
      </c>
    </row>
    <row r="806" spans="1:36" x14ac:dyDescent="0.35">
      <c r="A806">
        <v>48</v>
      </c>
      <c r="B806" t="s">
        <v>32</v>
      </c>
      <c r="C806" t="s">
        <v>44</v>
      </c>
      <c r="D806">
        <v>1262</v>
      </c>
      <c r="E806" t="s">
        <v>34</v>
      </c>
      <c r="F806">
        <v>1</v>
      </c>
      <c r="G806">
        <v>4</v>
      </c>
      <c r="H806" t="s">
        <v>40</v>
      </c>
      <c r="I806">
        <v>1</v>
      </c>
      <c r="J806" t="s">
        <v>35</v>
      </c>
      <c r="K806">
        <v>35</v>
      </c>
      <c r="L806">
        <v>4</v>
      </c>
      <c r="M806">
        <v>4</v>
      </c>
      <c r="N806" t="s">
        <v>62</v>
      </c>
      <c r="O806">
        <v>4</v>
      </c>
      <c r="P806" t="s">
        <v>31</v>
      </c>
      <c r="Q806" s="4">
        <v>16885</v>
      </c>
      <c r="R806">
        <v>16154</v>
      </c>
      <c r="S806">
        <v>2</v>
      </c>
      <c r="T806" t="s">
        <v>32</v>
      </c>
      <c r="U806">
        <v>22</v>
      </c>
      <c r="V806">
        <v>4</v>
      </c>
      <c r="W806">
        <v>3</v>
      </c>
      <c r="X806">
        <v>0</v>
      </c>
      <c r="Y806">
        <v>27</v>
      </c>
      <c r="Z806">
        <v>3</v>
      </c>
      <c r="AA806">
        <v>2</v>
      </c>
      <c r="AB806">
        <v>5</v>
      </c>
      <c r="AC806">
        <v>4</v>
      </c>
      <c r="AD806">
        <v>2</v>
      </c>
      <c r="AE806">
        <v>1</v>
      </c>
      <c r="AF806" s="5">
        <v>0.1</v>
      </c>
      <c r="AG806" s="5">
        <v>0.1</v>
      </c>
      <c r="AH806" s="6">
        <v>-2.0000000000000004E-2</v>
      </c>
      <c r="AI806">
        <v>3377</v>
      </c>
      <c r="AJ806">
        <v>1478</v>
      </c>
    </row>
    <row r="807" spans="1:36" x14ac:dyDescent="0.35">
      <c r="A807">
        <v>45</v>
      </c>
      <c r="B807" t="s">
        <v>32</v>
      </c>
      <c r="C807" t="s">
        <v>44</v>
      </c>
      <c r="D807">
        <v>1050</v>
      </c>
      <c r="E807" t="s">
        <v>27</v>
      </c>
      <c r="F807">
        <v>9</v>
      </c>
      <c r="G807">
        <v>4</v>
      </c>
      <c r="H807" t="s">
        <v>28</v>
      </c>
      <c r="I807">
        <v>2</v>
      </c>
      <c r="J807" t="s">
        <v>29</v>
      </c>
      <c r="K807">
        <v>65</v>
      </c>
      <c r="L807">
        <v>2</v>
      </c>
      <c r="M807">
        <v>2</v>
      </c>
      <c r="N807" t="s">
        <v>27</v>
      </c>
      <c r="O807">
        <v>3</v>
      </c>
      <c r="P807" t="s">
        <v>37</v>
      </c>
      <c r="Q807" s="4">
        <v>5593</v>
      </c>
      <c r="R807">
        <v>17970</v>
      </c>
      <c r="S807">
        <v>1</v>
      </c>
      <c r="T807" t="s">
        <v>32</v>
      </c>
      <c r="U807">
        <v>13</v>
      </c>
      <c r="V807">
        <v>3</v>
      </c>
      <c r="W807">
        <v>4</v>
      </c>
      <c r="X807">
        <v>1</v>
      </c>
      <c r="Y807">
        <v>15</v>
      </c>
      <c r="Z807">
        <v>2</v>
      </c>
      <c r="AA807">
        <v>3</v>
      </c>
      <c r="AB807">
        <v>15</v>
      </c>
      <c r="AC807">
        <v>10</v>
      </c>
      <c r="AD807">
        <v>4</v>
      </c>
      <c r="AE807">
        <v>12</v>
      </c>
      <c r="AF807" s="5">
        <v>0.09</v>
      </c>
      <c r="AG807" s="5">
        <v>7.0000000000000007E-2</v>
      </c>
      <c r="AH807" s="6">
        <v>6.9999999999999993E-2</v>
      </c>
      <c r="AI807">
        <v>1118.6000000000001</v>
      </c>
      <c r="AJ807">
        <v>3687</v>
      </c>
    </row>
    <row r="808" spans="1:36" x14ac:dyDescent="0.35">
      <c r="A808">
        <v>52</v>
      </c>
      <c r="B808" t="s">
        <v>32</v>
      </c>
      <c r="C808" t="s">
        <v>26</v>
      </c>
      <c r="D808">
        <v>994</v>
      </c>
      <c r="E808" t="s">
        <v>34</v>
      </c>
      <c r="F808">
        <v>7</v>
      </c>
      <c r="G808">
        <v>4</v>
      </c>
      <c r="H808" t="s">
        <v>28</v>
      </c>
      <c r="I808">
        <v>2</v>
      </c>
      <c r="J808" t="s">
        <v>35</v>
      </c>
      <c r="K808">
        <v>87</v>
      </c>
      <c r="L808">
        <v>3</v>
      </c>
      <c r="M808">
        <v>3</v>
      </c>
      <c r="N808" t="s">
        <v>43</v>
      </c>
      <c r="O808">
        <v>2</v>
      </c>
      <c r="P808" t="s">
        <v>31</v>
      </c>
      <c r="Q808" s="4">
        <v>10445</v>
      </c>
      <c r="R808">
        <v>15322</v>
      </c>
      <c r="S808">
        <v>7</v>
      </c>
      <c r="T808" t="s">
        <v>32</v>
      </c>
      <c r="U808">
        <v>19</v>
      </c>
      <c r="V808">
        <v>3</v>
      </c>
      <c r="W808">
        <v>4</v>
      </c>
      <c r="X808">
        <v>0</v>
      </c>
      <c r="Y808">
        <v>18</v>
      </c>
      <c r="Z808">
        <v>4</v>
      </c>
      <c r="AA808">
        <v>3</v>
      </c>
      <c r="AB808">
        <v>8</v>
      </c>
      <c r="AC808">
        <v>6</v>
      </c>
      <c r="AD808">
        <v>4</v>
      </c>
      <c r="AE808">
        <v>0</v>
      </c>
      <c r="AF808" s="5">
        <v>0.08</v>
      </c>
      <c r="AG808" s="5">
        <v>0.08</v>
      </c>
      <c r="AH808" s="6">
        <v>2.0000000000000004E-2</v>
      </c>
      <c r="AI808">
        <v>2089</v>
      </c>
      <c r="AJ808">
        <v>3311</v>
      </c>
    </row>
    <row r="809" spans="1:36" x14ac:dyDescent="0.35">
      <c r="A809">
        <v>38</v>
      </c>
      <c r="B809" t="s">
        <v>32</v>
      </c>
      <c r="C809" t="s">
        <v>26</v>
      </c>
      <c r="D809">
        <v>770</v>
      </c>
      <c r="E809" t="s">
        <v>27</v>
      </c>
      <c r="F809">
        <v>10</v>
      </c>
      <c r="G809">
        <v>4</v>
      </c>
      <c r="H809" t="s">
        <v>48</v>
      </c>
      <c r="I809">
        <v>3</v>
      </c>
      <c r="J809" t="s">
        <v>35</v>
      </c>
      <c r="K809">
        <v>73</v>
      </c>
      <c r="L809">
        <v>2</v>
      </c>
      <c r="M809">
        <v>3</v>
      </c>
      <c r="N809" t="s">
        <v>27</v>
      </c>
      <c r="O809">
        <v>3</v>
      </c>
      <c r="P809" t="s">
        <v>41</v>
      </c>
      <c r="Q809" s="4">
        <v>8740</v>
      </c>
      <c r="R809">
        <v>5569</v>
      </c>
      <c r="S809">
        <v>0</v>
      </c>
      <c r="T809" t="s">
        <v>25</v>
      </c>
      <c r="U809">
        <v>14</v>
      </c>
      <c r="V809">
        <v>3</v>
      </c>
      <c r="W809">
        <v>2</v>
      </c>
      <c r="X809">
        <v>2</v>
      </c>
      <c r="Y809">
        <v>9</v>
      </c>
      <c r="Z809">
        <v>2</v>
      </c>
      <c r="AA809">
        <v>3</v>
      </c>
      <c r="AB809">
        <v>8</v>
      </c>
      <c r="AC809">
        <v>7</v>
      </c>
      <c r="AD809">
        <v>2</v>
      </c>
      <c r="AE809">
        <v>7</v>
      </c>
      <c r="AF809" s="5">
        <v>0.11</v>
      </c>
      <c r="AG809" s="5">
        <v>0.09</v>
      </c>
      <c r="AH809" s="6">
        <v>3.9999999999999994E-2</v>
      </c>
      <c r="AI809">
        <v>1748</v>
      </c>
      <c r="AJ809">
        <v>2003</v>
      </c>
    </row>
    <row r="810" spans="1:36" x14ac:dyDescent="0.35">
      <c r="A810">
        <v>29</v>
      </c>
      <c r="B810" t="s">
        <v>32</v>
      </c>
      <c r="C810" t="s">
        <v>26</v>
      </c>
      <c r="D810">
        <v>1107</v>
      </c>
      <c r="E810" t="s">
        <v>34</v>
      </c>
      <c r="F810">
        <v>28</v>
      </c>
      <c r="G810">
        <v>4</v>
      </c>
      <c r="H810" t="s">
        <v>28</v>
      </c>
      <c r="I810">
        <v>3</v>
      </c>
      <c r="J810" t="s">
        <v>29</v>
      </c>
      <c r="K810">
        <v>93</v>
      </c>
      <c r="L810">
        <v>3</v>
      </c>
      <c r="M810">
        <v>1</v>
      </c>
      <c r="N810" t="s">
        <v>36</v>
      </c>
      <c r="O810">
        <v>4</v>
      </c>
      <c r="P810" t="s">
        <v>41</v>
      </c>
      <c r="Q810" s="4">
        <v>2514</v>
      </c>
      <c r="R810">
        <v>26968</v>
      </c>
      <c r="S810">
        <v>4</v>
      </c>
      <c r="T810" t="s">
        <v>32</v>
      </c>
      <c r="U810">
        <v>22</v>
      </c>
      <c r="V810">
        <v>4</v>
      </c>
      <c r="W810">
        <v>1</v>
      </c>
      <c r="X810">
        <v>1</v>
      </c>
      <c r="Y810">
        <v>11</v>
      </c>
      <c r="Z810">
        <v>1</v>
      </c>
      <c r="AA810">
        <v>3</v>
      </c>
      <c r="AB810">
        <v>7</v>
      </c>
      <c r="AC810">
        <v>5</v>
      </c>
      <c r="AD810">
        <v>1</v>
      </c>
      <c r="AE810">
        <v>7</v>
      </c>
      <c r="AF810" s="5">
        <v>0.14000000000000001</v>
      </c>
      <c r="AG810" s="5">
        <v>0.09</v>
      </c>
      <c r="AH810" s="6">
        <v>9.999999999999995E-3</v>
      </c>
      <c r="AI810">
        <v>502.8</v>
      </c>
      <c r="AJ810">
        <v>1045</v>
      </c>
    </row>
    <row r="811" spans="1:36" x14ac:dyDescent="0.35">
      <c r="A811">
        <v>28</v>
      </c>
      <c r="B811" t="s">
        <v>32</v>
      </c>
      <c r="C811" t="s">
        <v>26</v>
      </c>
      <c r="D811">
        <v>950</v>
      </c>
      <c r="E811" t="s">
        <v>34</v>
      </c>
      <c r="F811">
        <v>3</v>
      </c>
      <c r="G811">
        <v>3</v>
      </c>
      <c r="H811" t="s">
        <v>40</v>
      </c>
      <c r="I811">
        <v>4</v>
      </c>
      <c r="J811" t="s">
        <v>29</v>
      </c>
      <c r="K811">
        <v>93</v>
      </c>
      <c r="L811">
        <v>3</v>
      </c>
      <c r="M811">
        <v>3</v>
      </c>
      <c r="N811" t="s">
        <v>42</v>
      </c>
      <c r="O811">
        <v>2</v>
      </c>
      <c r="P811" t="s">
        <v>41</v>
      </c>
      <c r="Q811" s="4">
        <v>7655</v>
      </c>
      <c r="R811">
        <v>8039</v>
      </c>
      <c r="S811">
        <v>0</v>
      </c>
      <c r="T811" t="s">
        <v>32</v>
      </c>
      <c r="U811">
        <v>17</v>
      </c>
      <c r="V811">
        <v>3</v>
      </c>
      <c r="W811">
        <v>2</v>
      </c>
      <c r="X811">
        <v>3</v>
      </c>
      <c r="Y811">
        <v>10</v>
      </c>
      <c r="Z811">
        <v>3</v>
      </c>
      <c r="AA811">
        <v>2</v>
      </c>
      <c r="AB811">
        <v>9</v>
      </c>
      <c r="AC811">
        <v>7</v>
      </c>
      <c r="AD811">
        <v>1</v>
      </c>
      <c r="AE811">
        <v>7</v>
      </c>
      <c r="AF811" s="5">
        <v>0.14000000000000001</v>
      </c>
      <c r="AG811" s="5">
        <v>0.09</v>
      </c>
      <c r="AH811" s="6">
        <v>-2.0000000000000004E-2</v>
      </c>
      <c r="AI811">
        <v>1531</v>
      </c>
      <c r="AJ811">
        <v>4819</v>
      </c>
    </row>
    <row r="812" spans="1:36" x14ac:dyDescent="0.35">
      <c r="A812">
        <v>46</v>
      </c>
      <c r="B812" t="s">
        <v>32</v>
      </c>
      <c r="C812" t="s">
        <v>26</v>
      </c>
      <c r="D812">
        <v>406</v>
      </c>
      <c r="E812" t="s">
        <v>27</v>
      </c>
      <c r="F812">
        <v>3</v>
      </c>
      <c r="G812">
        <v>1</v>
      </c>
      <c r="H812" t="s">
        <v>48</v>
      </c>
      <c r="I812">
        <v>1</v>
      </c>
      <c r="J812" t="s">
        <v>35</v>
      </c>
      <c r="K812">
        <v>52</v>
      </c>
      <c r="L812">
        <v>3</v>
      </c>
      <c r="M812">
        <v>4</v>
      </c>
      <c r="N812" t="s">
        <v>62</v>
      </c>
      <c r="O812">
        <v>3</v>
      </c>
      <c r="P812" t="s">
        <v>37</v>
      </c>
      <c r="Q812" s="4">
        <v>17465</v>
      </c>
      <c r="R812">
        <v>15596</v>
      </c>
      <c r="S812">
        <v>3</v>
      </c>
      <c r="T812" t="s">
        <v>32</v>
      </c>
      <c r="U812">
        <v>12</v>
      </c>
      <c r="V812">
        <v>3</v>
      </c>
      <c r="W812">
        <v>4</v>
      </c>
      <c r="X812">
        <v>1</v>
      </c>
      <c r="Y812">
        <v>23</v>
      </c>
      <c r="Z812">
        <v>3</v>
      </c>
      <c r="AA812">
        <v>3</v>
      </c>
      <c r="AB812">
        <v>12</v>
      </c>
      <c r="AC812">
        <v>9</v>
      </c>
      <c r="AD812">
        <v>4</v>
      </c>
      <c r="AE812">
        <v>9</v>
      </c>
      <c r="AF812" s="5">
        <v>0.13</v>
      </c>
      <c r="AG812" s="5">
        <v>0.08</v>
      </c>
      <c r="AH812" s="6">
        <v>7.9999999999999988E-2</v>
      </c>
      <c r="AI812">
        <v>3493</v>
      </c>
      <c r="AJ812">
        <v>3175</v>
      </c>
    </row>
    <row r="813" spans="1:36" x14ac:dyDescent="0.35">
      <c r="A813">
        <v>38</v>
      </c>
      <c r="B813" t="s">
        <v>32</v>
      </c>
      <c r="C813" t="s">
        <v>26</v>
      </c>
      <c r="D813">
        <v>130</v>
      </c>
      <c r="E813" t="s">
        <v>27</v>
      </c>
      <c r="F813">
        <v>2</v>
      </c>
      <c r="G813">
        <v>2</v>
      </c>
      <c r="H813" t="s">
        <v>48</v>
      </c>
      <c r="I813">
        <v>4</v>
      </c>
      <c r="J813" t="s">
        <v>35</v>
      </c>
      <c r="K813">
        <v>32</v>
      </c>
      <c r="L813">
        <v>3</v>
      </c>
      <c r="M813">
        <v>3</v>
      </c>
      <c r="N813" t="s">
        <v>27</v>
      </c>
      <c r="O813">
        <v>2</v>
      </c>
      <c r="P813" t="s">
        <v>31</v>
      </c>
      <c r="Q813" s="4">
        <v>7351</v>
      </c>
      <c r="R813">
        <v>20619</v>
      </c>
      <c r="S813">
        <v>7</v>
      </c>
      <c r="T813" t="s">
        <v>32</v>
      </c>
      <c r="U813">
        <v>16</v>
      </c>
      <c r="V813">
        <v>3</v>
      </c>
      <c r="W813">
        <v>3</v>
      </c>
      <c r="X813">
        <v>0</v>
      </c>
      <c r="Y813">
        <v>10</v>
      </c>
      <c r="Z813">
        <v>2</v>
      </c>
      <c r="AA813">
        <v>3</v>
      </c>
      <c r="AB813">
        <v>1</v>
      </c>
      <c r="AC813">
        <v>0</v>
      </c>
      <c r="AD813">
        <v>0</v>
      </c>
      <c r="AE813">
        <v>0</v>
      </c>
      <c r="AF813" s="5">
        <v>0.1</v>
      </c>
      <c r="AG813" s="5">
        <v>0.11</v>
      </c>
      <c r="AH813" s="6">
        <v>0</v>
      </c>
      <c r="AI813">
        <v>1470.2</v>
      </c>
      <c r="AJ813">
        <v>1064</v>
      </c>
    </row>
    <row r="814" spans="1:36" x14ac:dyDescent="0.35">
      <c r="A814">
        <v>43</v>
      </c>
      <c r="B814" t="s">
        <v>32</v>
      </c>
      <c r="C814" t="s">
        <v>33</v>
      </c>
      <c r="D814">
        <v>1082</v>
      </c>
      <c r="E814" t="s">
        <v>34</v>
      </c>
      <c r="F814">
        <v>27</v>
      </c>
      <c r="G814">
        <v>3</v>
      </c>
      <c r="H814" t="s">
        <v>28</v>
      </c>
      <c r="I814">
        <v>3</v>
      </c>
      <c r="J814" t="s">
        <v>29</v>
      </c>
      <c r="K814">
        <v>83</v>
      </c>
      <c r="L814">
        <v>3</v>
      </c>
      <c r="M814">
        <v>3</v>
      </c>
      <c r="N814" t="s">
        <v>42</v>
      </c>
      <c r="O814">
        <v>1</v>
      </c>
      <c r="P814" t="s">
        <v>37</v>
      </c>
      <c r="Q814" s="4">
        <v>10820</v>
      </c>
      <c r="R814">
        <v>11535</v>
      </c>
      <c r="S814">
        <v>8</v>
      </c>
      <c r="T814" t="s">
        <v>32</v>
      </c>
      <c r="U814">
        <v>11</v>
      </c>
      <c r="V814">
        <v>3</v>
      </c>
      <c r="W814">
        <v>3</v>
      </c>
      <c r="X814">
        <v>1</v>
      </c>
      <c r="Y814">
        <v>18</v>
      </c>
      <c r="Z814">
        <v>1</v>
      </c>
      <c r="AA814">
        <v>3</v>
      </c>
      <c r="AB814">
        <v>8</v>
      </c>
      <c r="AC814">
        <v>7</v>
      </c>
      <c r="AD814">
        <v>0</v>
      </c>
      <c r="AE814">
        <v>1</v>
      </c>
      <c r="AF814" s="5">
        <v>0.15</v>
      </c>
      <c r="AG814" s="5">
        <v>0.1</v>
      </c>
      <c r="AH814" s="6">
        <v>9.999999999999995E-3</v>
      </c>
      <c r="AI814">
        <v>2164</v>
      </c>
      <c r="AJ814">
        <v>1336</v>
      </c>
    </row>
    <row r="815" spans="1:36" x14ac:dyDescent="0.35">
      <c r="A815">
        <v>39</v>
      </c>
      <c r="B815" t="s">
        <v>25</v>
      </c>
      <c r="C815" t="s">
        <v>33</v>
      </c>
      <c r="D815">
        <v>203</v>
      </c>
      <c r="E815" t="s">
        <v>34</v>
      </c>
      <c r="F815">
        <v>2</v>
      </c>
      <c r="G815">
        <v>3</v>
      </c>
      <c r="H815" t="s">
        <v>28</v>
      </c>
      <c r="I815">
        <v>1</v>
      </c>
      <c r="J815" t="s">
        <v>35</v>
      </c>
      <c r="K815">
        <v>84</v>
      </c>
      <c r="L815">
        <v>3</v>
      </c>
      <c r="M815">
        <v>4</v>
      </c>
      <c r="N815" t="s">
        <v>43</v>
      </c>
      <c r="O815">
        <v>4</v>
      </c>
      <c r="P815" t="s">
        <v>41</v>
      </c>
      <c r="Q815" s="4">
        <v>12169</v>
      </c>
      <c r="R815">
        <v>13547</v>
      </c>
      <c r="S815">
        <v>7</v>
      </c>
      <c r="T815" t="s">
        <v>32</v>
      </c>
      <c r="U815">
        <v>11</v>
      </c>
      <c r="V815">
        <v>3</v>
      </c>
      <c r="W815">
        <v>4</v>
      </c>
      <c r="X815">
        <v>3</v>
      </c>
      <c r="Y815">
        <v>21</v>
      </c>
      <c r="Z815">
        <v>4</v>
      </c>
      <c r="AA815">
        <v>3</v>
      </c>
      <c r="AB815">
        <v>18</v>
      </c>
      <c r="AC815">
        <v>7</v>
      </c>
      <c r="AD815">
        <v>11</v>
      </c>
      <c r="AE815">
        <v>5</v>
      </c>
      <c r="AF815" s="5">
        <v>0.14000000000000001</v>
      </c>
      <c r="AG815" s="5">
        <v>0.09</v>
      </c>
      <c r="AH815" s="6">
        <v>2.0000000000000004E-2</v>
      </c>
      <c r="AI815">
        <v>2433.8000000000002</v>
      </c>
      <c r="AJ815">
        <v>2515</v>
      </c>
    </row>
    <row r="816" spans="1:36" x14ac:dyDescent="0.35">
      <c r="A816">
        <v>40</v>
      </c>
      <c r="B816" t="s">
        <v>32</v>
      </c>
      <c r="C816" t="s">
        <v>26</v>
      </c>
      <c r="D816">
        <v>1308</v>
      </c>
      <c r="E816" t="s">
        <v>34</v>
      </c>
      <c r="F816">
        <v>14</v>
      </c>
      <c r="G816">
        <v>3</v>
      </c>
      <c r="H816" t="s">
        <v>40</v>
      </c>
      <c r="I816">
        <v>3</v>
      </c>
      <c r="J816" t="s">
        <v>35</v>
      </c>
      <c r="K816">
        <v>44</v>
      </c>
      <c r="L816">
        <v>2</v>
      </c>
      <c r="M816">
        <v>5</v>
      </c>
      <c r="N816" t="s">
        <v>63</v>
      </c>
      <c r="O816">
        <v>3</v>
      </c>
      <c r="P816" t="s">
        <v>31</v>
      </c>
      <c r="Q816" s="4">
        <v>19626</v>
      </c>
      <c r="R816">
        <v>17544</v>
      </c>
      <c r="S816">
        <v>1</v>
      </c>
      <c r="T816" t="s">
        <v>32</v>
      </c>
      <c r="U816">
        <v>14</v>
      </c>
      <c r="V816">
        <v>3</v>
      </c>
      <c r="W816">
        <v>1</v>
      </c>
      <c r="X816">
        <v>0</v>
      </c>
      <c r="Y816">
        <v>21</v>
      </c>
      <c r="Z816">
        <v>2</v>
      </c>
      <c r="AA816">
        <v>4</v>
      </c>
      <c r="AB816">
        <v>20</v>
      </c>
      <c r="AC816">
        <v>7</v>
      </c>
      <c r="AD816">
        <v>4</v>
      </c>
      <c r="AE816">
        <v>9</v>
      </c>
      <c r="AF816" s="5">
        <v>0.1</v>
      </c>
      <c r="AG816" s="5">
        <v>0.09</v>
      </c>
      <c r="AH816" s="6">
        <v>-0.03</v>
      </c>
      <c r="AI816">
        <v>3925.2000000000003</v>
      </c>
      <c r="AJ816">
        <v>4700</v>
      </c>
    </row>
    <row r="817" spans="1:36" x14ac:dyDescent="0.35">
      <c r="A817">
        <v>21</v>
      </c>
      <c r="B817" t="s">
        <v>32</v>
      </c>
      <c r="C817" t="s">
        <v>26</v>
      </c>
      <c r="D817">
        <v>984</v>
      </c>
      <c r="E817" t="s">
        <v>34</v>
      </c>
      <c r="F817">
        <v>1</v>
      </c>
      <c r="G817">
        <v>1</v>
      </c>
      <c r="H817" t="s">
        <v>49</v>
      </c>
      <c r="I817">
        <v>4</v>
      </c>
      <c r="J817" t="s">
        <v>29</v>
      </c>
      <c r="K817">
        <v>70</v>
      </c>
      <c r="L817">
        <v>2</v>
      </c>
      <c r="M817">
        <v>1</v>
      </c>
      <c r="N817" t="s">
        <v>36</v>
      </c>
      <c r="O817">
        <v>2</v>
      </c>
      <c r="P817" t="s">
        <v>31</v>
      </c>
      <c r="Q817" s="4">
        <v>2070</v>
      </c>
      <c r="R817">
        <v>25326</v>
      </c>
      <c r="S817">
        <v>1</v>
      </c>
      <c r="T817" t="s">
        <v>25</v>
      </c>
      <c r="U817">
        <v>11</v>
      </c>
      <c r="V817">
        <v>3</v>
      </c>
      <c r="W817">
        <v>3</v>
      </c>
      <c r="X817">
        <v>0</v>
      </c>
      <c r="Y817">
        <v>2</v>
      </c>
      <c r="Z817">
        <v>6</v>
      </c>
      <c r="AA817">
        <v>4</v>
      </c>
      <c r="AB817">
        <v>2</v>
      </c>
      <c r="AC817">
        <v>2</v>
      </c>
      <c r="AD817">
        <v>2</v>
      </c>
      <c r="AE817">
        <v>2</v>
      </c>
      <c r="AF817" s="5">
        <v>0.11</v>
      </c>
      <c r="AG817" s="5">
        <v>0.08</v>
      </c>
      <c r="AH817" s="6">
        <v>-2.0000000000000004E-2</v>
      </c>
      <c r="AI817">
        <v>414</v>
      </c>
      <c r="AJ817">
        <v>3192</v>
      </c>
    </row>
    <row r="818" spans="1:36" x14ac:dyDescent="0.35">
      <c r="A818">
        <v>39</v>
      </c>
      <c r="B818" t="s">
        <v>32</v>
      </c>
      <c r="C818" t="s">
        <v>44</v>
      </c>
      <c r="D818">
        <v>439</v>
      </c>
      <c r="E818" t="s">
        <v>34</v>
      </c>
      <c r="F818">
        <v>9</v>
      </c>
      <c r="G818">
        <v>3</v>
      </c>
      <c r="H818" t="s">
        <v>28</v>
      </c>
      <c r="I818">
        <v>3</v>
      </c>
      <c r="J818" t="s">
        <v>35</v>
      </c>
      <c r="K818">
        <v>70</v>
      </c>
      <c r="L818">
        <v>3</v>
      </c>
      <c r="M818">
        <v>2</v>
      </c>
      <c r="N818" t="s">
        <v>39</v>
      </c>
      <c r="O818">
        <v>2</v>
      </c>
      <c r="P818" t="s">
        <v>31</v>
      </c>
      <c r="Q818" s="4">
        <v>6782</v>
      </c>
      <c r="R818">
        <v>8770</v>
      </c>
      <c r="S818">
        <v>9</v>
      </c>
      <c r="T818" t="s">
        <v>32</v>
      </c>
      <c r="U818">
        <v>15</v>
      </c>
      <c r="V818">
        <v>3</v>
      </c>
      <c r="W818">
        <v>3</v>
      </c>
      <c r="X818">
        <v>0</v>
      </c>
      <c r="Y818">
        <v>9</v>
      </c>
      <c r="Z818">
        <v>2</v>
      </c>
      <c r="AA818">
        <v>2</v>
      </c>
      <c r="AB818">
        <v>5</v>
      </c>
      <c r="AC818">
        <v>4</v>
      </c>
      <c r="AD818">
        <v>0</v>
      </c>
      <c r="AE818">
        <v>3</v>
      </c>
      <c r="AF818" s="5">
        <v>0.09</v>
      </c>
      <c r="AG818" s="5">
        <v>0.08</v>
      </c>
      <c r="AH818" s="6">
        <v>9.999999999999995E-3</v>
      </c>
      <c r="AI818">
        <v>1356.4</v>
      </c>
      <c r="AJ818">
        <v>3433</v>
      </c>
    </row>
    <row r="819" spans="1:36" x14ac:dyDescent="0.35">
      <c r="A819">
        <v>36</v>
      </c>
      <c r="B819" t="s">
        <v>32</v>
      </c>
      <c r="C819" t="s">
        <v>44</v>
      </c>
      <c r="D819">
        <v>217</v>
      </c>
      <c r="E819" t="s">
        <v>34</v>
      </c>
      <c r="F819">
        <v>18</v>
      </c>
      <c r="G819">
        <v>4</v>
      </c>
      <c r="H819" t="s">
        <v>28</v>
      </c>
      <c r="I819">
        <v>1</v>
      </c>
      <c r="J819" t="s">
        <v>35</v>
      </c>
      <c r="K819">
        <v>78</v>
      </c>
      <c r="L819">
        <v>3</v>
      </c>
      <c r="M819">
        <v>2</v>
      </c>
      <c r="N819" t="s">
        <v>42</v>
      </c>
      <c r="O819">
        <v>4</v>
      </c>
      <c r="P819" t="s">
        <v>31</v>
      </c>
      <c r="Q819" s="4">
        <v>7779</v>
      </c>
      <c r="R819">
        <v>23238</v>
      </c>
      <c r="S819">
        <v>2</v>
      </c>
      <c r="T819" t="s">
        <v>32</v>
      </c>
      <c r="U819">
        <v>20</v>
      </c>
      <c r="V819">
        <v>4</v>
      </c>
      <c r="W819">
        <v>1</v>
      </c>
      <c r="X819">
        <v>0</v>
      </c>
      <c r="Y819">
        <v>18</v>
      </c>
      <c r="Z819">
        <v>0</v>
      </c>
      <c r="AA819">
        <v>3</v>
      </c>
      <c r="AB819">
        <v>11</v>
      </c>
      <c r="AC819">
        <v>9</v>
      </c>
      <c r="AD819">
        <v>0</v>
      </c>
      <c r="AE819">
        <v>9</v>
      </c>
      <c r="AF819" s="5">
        <v>0.14000000000000001</v>
      </c>
      <c r="AG819" s="5">
        <v>7.0000000000000007E-2</v>
      </c>
      <c r="AH819" s="6">
        <v>7.0000000000000007E-2</v>
      </c>
      <c r="AI819">
        <v>1555.8000000000002</v>
      </c>
      <c r="AJ819">
        <v>785</v>
      </c>
    </row>
    <row r="820" spans="1:36" x14ac:dyDescent="0.35">
      <c r="A820">
        <v>31</v>
      </c>
      <c r="B820" t="s">
        <v>32</v>
      </c>
      <c r="C820" t="s">
        <v>33</v>
      </c>
      <c r="D820">
        <v>793</v>
      </c>
      <c r="E820" t="s">
        <v>27</v>
      </c>
      <c r="F820">
        <v>20</v>
      </c>
      <c r="G820">
        <v>3</v>
      </c>
      <c r="H820" t="s">
        <v>28</v>
      </c>
      <c r="I820">
        <v>3</v>
      </c>
      <c r="J820" t="s">
        <v>35</v>
      </c>
      <c r="K820">
        <v>67</v>
      </c>
      <c r="L820">
        <v>4</v>
      </c>
      <c r="M820">
        <v>1</v>
      </c>
      <c r="N820" t="s">
        <v>46</v>
      </c>
      <c r="O820">
        <v>4</v>
      </c>
      <c r="P820" t="s">
        <v>37</v>
      </c>
      <c r="Q820" s="4">
        <v>2791</v>
      </c>
      <c r="R820">
        <v>21981</v>
      </c>
      <c r="S820">
        <v>0</v>
      </c>
      <c r="T820" t="s">
        <v>32</v>
      </c>
      <c r="U820">
        <v>12</v>
      </c>
      <c r="V820">
        <v>3</v>
      </c>
      <c r="W820">
        <v>1</v>
      </c>
      <c r="X820">
        <v>1</v>
      </c>
      <c r="Y820">
        <v>3</v>
      </c>
      <c r="Z820">
        <v>4</v>
      </c>
      <c r="AA820">
        <v>3</v>
      </c>
      <c r="AB820">
        <v>2</v>
      </c>
      <c r="AC820">
        <v>2</v>
      </c>
      <c r="AD820">
        <v>2</v>
      </c>
      <c r="AE820">
        <v>2</v>
      </c>
      <c r="AF820" s="5">
        <v>0.15</v>
      </c>
      <c r="AG820" s="5">
        <v>0.08</v>
      </c>
      <c r="AH820" s="6">
        <v>0</v>
      </c>
      <c r="AI820">
        <v>558.20000000000005</v>
      </c>
      <c r="AJ820">
        <v>4074</v>
      </c>
    </row>
    <row r="821" spans="1:36" x14ac:dyDescent="0.35">
      <c r="A821">
        <v>28</v>
      </c>
      <c r="B821" t="s">
        <v>32</v>
      </c>
      <c r="C821" t="s">
        <v>26</v>
      </c>
      <c r="D821">
        <v>1451</v>
      </c>
      <c r="E821" t="s">
        <v>34</v>
      </c>
      <c r="F821">
        <v>2</v>
      </c>
      <c r="G821">
        <v>1</v>
      </c>
      <c r="H821" t="s">
        <v>28</v>
      </c>
      <c r="I821">
        <v>1</v>
      </c>
      <c r="J821" t="s">
        <v>35</v>
      </c>
      <c r="K821">
        <v>67</v>
      </c>
      <c r="L821">
        <v>2</v>
      </c>
      <c r="M821">
        <v>1</v>
      </c>
      <c r="N821" t="s">
        <v>36</v>
      </c>
      <c r="O821">
        <v>2</v>
      </c>
      <c r="P821" t="s">
        <v>37</v>
      </c>
      <c r="Q821" s="4">
        <v>3201</v>
      </c>
      <c r="R821">
        <v>19911</v>
      </c>
      <c r="S821">
        <v>0</v>
      </c>
      <c r="T821" t="s">
        <v>32</v>
      </c>
      <c r="U821">
        <v>17</v>
      </c>
      <c r="V821">
        <v>3</v>
      </c>
      <c r="W821">
        <v>1</v>
      </c>
      <c r="X821">
        <v>0</v>
      </c>
      <c r="Y821">
        <v>6</v>
      </c>
      <c r="Z821">
        <v>2</v>
      </c>
      <c r="AA821">
        <v>1</v>
      </c>
      <c r="AB821">
        <v>5</v>
      </c>
      <c r="AC821">
        <v>3</v>
      </c>
      <c r="AD821">
        <v>0</v>
      </c>
      <c r="AE821">
        <v>4</v>
      </c>
      <c r="AF821" s="5">
        <v>0.1</v>
      </c>
      <c r="AG821" s="5">
        <v>0.09</v>
      </c>
      <c r="AH821" s="6">
        <v>5.0000000000000017E-2</v>
      </c>
      <c r="AI821">
        <v>640.20000000000005</v>
      </c>
      <c r="AJ821">
        <v>4725</v>
      </c>
    </row>
    <row r="822" spans="1:36" x14ac:dyDescent="0.35">
      <c r="A822">
        <v>35</v>
      </c>
      <c r="B822" t="s">
        <v>32</v>
      </c>
      <c r="C822" t="s">
        <v>33</v>
      </c>
      <c r="D822">
        <v>1182</v>
      </c>
      <c r="E822" t="s">
        <v>27</v>
      </c>
      <c r="F822">
        <v>11</v>
      </c>
      <c r="G822">
        <v>2</v>
      </c>
      <c r="H822" t="s">
        <v>48</v>
      </c>
      <c r="I822">
        <v>4</v>
      </c>
      <c r="J822" t="s">
        <v>35</v>
      </c>
      <c r="K822">
        <v>54</v>
      </c>
      <c r="L822">
        <v>3</v>
      </c>
      <c r="M822">
        <v>2</v>
      </c>
      <c r="N822" t="s">
        <v>27</v>
      </c>
      <c r="O822">
        <v>4</v>
      </c>
      <c r="P822" t="s">
        <v>41</v>
      </c>
      <c r="Q822" s="4">
        <v>4968</v>
      </c>
      <c r="R822">
        <v>18500</v>
      </c>
      <c r="S822">
        <v>1</v>
      </c>
      <c r="T822" t="s">
        <v>32</v>
      </c>
      <c r="U822">
        <v>11</v>
      </c>
      <c r="V822">
        <v>3</v>
      </c>
      <c r="W822">
        <v>4</v>
      </c>
      <c r="X822">
        <v>1</v>
      </c>
      <c r="Y822">
        <v>5</v>
      </c>
      <c r="Z822">
        <v>3</v>
      </c>
      <c r="AA822">
        <v>3</v>
      </c>
      <c r="AB822">
        <v>5</v>
      </c>
      <c r="AC822">
        <v>2</v>
      </c>
      <c r="AD822">
        <v>0</v>
      </c>
      <c r="AE822">
        <v>2</v>
      </c>
      <c r="AF822" s="5">
        <v>0.11</v>
      </c>
      <c r="AG822" s="5">
        <v>0.08</v>
      </c>
      <c r="AH822" s="6">
        <v>0</v>
      </c>
      <c r="AI822">
        <v>993.6</v>
      </c>
      <c r="AJ822">
        <v>4065</v>
      </c>
    </row>
    <row r="823" spans="1:36" x14ac:dyDescent="0.35">
      <c r="A823">
        <v>49</v>
      </c>
      <c r="B823" t="s">
        <v>32</v>
      </c>
      <c r="C823" t="s">
        <v>26</v>
      </c>
      <c r="D823">
        <v>174</v>
      </c>
      <c r="E823" t="s">
        <v>27</v>
      </c>
      <c r="F823">
        <v>8</v>
      </c>
      <c r="G823">
        <v>4</v>
      </c>
      <c r="H823" t="s">
        <v>49</v>
      </c>
      <c r="I823">
        <v>4</v>
      </c>
      <c r="J823" t="s">
        <v>35</v>
      </c>
      <c r="K823">
        <v>56</v>
      </c>
      <c r="L823">
        <v>2</v>
      </c>
      <c r="M823">
        <v>4</v>
      </c>
      <c r="N823" t="s">
        <v>27</v>
      </c>
      <c r="O823">
        <v>2</v>
      </c>
      <c r="P823" t="s">
        <v>37</v>
      </c>
      <c r="Q823" s="4">
        <v>13120</v>
      </c>
      <c r="R823">
        <v>11879</v>
      </c>
      <c r="S823">
        <v>6</v>
      </c>
      <c r="T823" t="s">
        <v>32</v>
      </c>
      <c r="U823">
        <v>17</v>
      </c>
      <c r="V823">
        <v>3</v>
      </c>
      <c r="W823">
        <v>2</v>
      </c>
      <c r="X823">
        <v>1</v>
      </c>
      <c r="Y823">
        <v>22</v>
      </c>
      <c r="Z823">
        <v>3</v>
      </c>
      <c r="AA823">
        <v>3</v>
      </c>
      <c r="AB823">
        <v>9</v>
      </c>
      <c r="AC823">
        <v>8</v>
      </c>
      <c r="AD823">
        <v>2</v>
      </c>
      <c r="AE823">
        <v>3</v>
      </c>
      <c r="AF823" s="5">
        <v>0.13</v>
      </c>
      <c r="AG823" s="5">
        <v>0.09</v>
      </c>
      <c r="AH823" s="6">
        <v>7.9999999999999988E-2</v>
      </c>
      <c r="AI823">
        <v>2624</v>
      </c>
      <c r="AJ823">
        <v>1663</v>
      </c>
    </row>
    <row r="824" spans="1:36" x14ac:dyDescent="0.35">
      <c r="A824">
        <v>34</v>
      </c>
      <c r="B824" t="s">
        <v>32</v>
      </c>
      <c r="C824" t="s">
        <v>33</v>
      </c>
      <c r="D824">
        <v>1003</v>
      </c>
      <c r="E824" t="s">
        <v>34</v>
      </c>
      <c r="F824">
        <v>2</v>
      </c>
      <c r="G824">
        <v>2</v>
      </c>
      <c r="H824" t="s">
        <v>28</v>
      </c>
      <c r="I824">
        <v>4</v>
      </c>
      <c r="J824" t="s">
        <v>35</v>
      </c>
      <c r="K824">
        <v>95</v>
      </c>
      <c r="L824">
        <v>3</v>
      </c>
      <c r="M824">
        <v>2</v>
      </c>
      <c r="N824" t="s">
        <v>42</v>
      </c>
      <c r="O824">
        <v>3</v>
      </c>
      <c r="P824" t="s">
        <v>31</v>
      </c>
      <c r="Q824" s="4">
        <v>4033</v>
      </c>
      <c r="R824">
        <v>15834</v>
      </c>
      <c r="S824">
        <v>2</v>
      </c>
      <c r="T824" t="s">
        <v>32</v>
      </c>
      <c r="U824">
        <v>11</v>
      </c>
      <c r="V824">
        <v>3</v>
      </c>
      <c r="W824">
        <v>4</v>
      </c>
      <c r="X824">
        <v>0</v>
      </c>
      <c r="Y824">
        <v>5</v>
      </c>
      <c r="Z824">
        <v>3</v>
      </c>
      <c r="AA824">
        <v>2</v>
      </c>
      <c r="AB824">
        <v>3</v>
      </c>
      <c r="AC824">
        <v>2</v>
      </c>
      <c r="AD824">
        <v>0</v>
      </c>
      <c r="AE824">
        <v>2</v>
      </c>
      <c r="AF824" s="5">
        <v>0.12</v>
      </c>
      <c r="AG824" s="5">
        <v>0.08</v>
      </c>
      <c r="AH824" s="6">
        <v>0.06</v>
      </c>
      <c r="AI824">
        <v>806.6</v>
      </c>
      <c r="AJ824">
        <v>1918</v>
      </c>
    </row>
    <row r="825" spans="1:36" x14ac:dyDescent="0.35">
      <c r="A825">
        <v>29</v>
      </c>
      <c r="B825" t="s">
        <v>32</v>
      </c>
      <c r="C825" t="s">
        <v>33</v>
      </c>
      <c r="D825">
        <v>490</v>
      </c>
      <c r="E825" t="s">
        <v>34</v>
      </c>
      <c r="F825">
        <v>10</v>
      </c>
      <c r="G825">
        <v>3</v>
      </c>
      <c r="H825" t="s">
        <v>28</v>
      </c>
      <c r="I825">
        <v>4</v>
      </c>
      <c r="J825" t="s">
        <v>29</v>
      </c>
      <c r="K825">
        <v>61</v>
      </c>
      <c r="L825">
        <v>3</v>
      </c>
      <c r="M825">
        <v>1</v>
      </c>
      <c r="N825" t="s">
        <v>36</v>
      </c>
      <c r="O825">
        <v>2</v>
      </c>
      <c r="P825" t="s">
        <v>41</v>
      </c>
      <c r="Q825" s="4">
        <v>3291</v>
      </c>
      <c r="R825">
        <v>17940</v>
      </c>
      <c r="S825">
        <v>0</v>
      </c>
      <c r="T825" t="s">
        <v>32</v>
      </c>
      <c r="U825">
        <v>14</v>
      </c>
      <c r="V825">
        <v>3</v>
      </c>
      <c r="W825">
        <v>4</v>
      </c>
      <c r="X825">
        <v>2</v>
      </c>
      <c r="Y825">
        <v>8</v>
      </c>
      <c r="Z825">
        <v>2</v>
      </c>
      <c r="AA825">
        <v>2</v>
      </c>
      <c r="AB825">
        <v>7</v>
      </c>
      <c r="AC825">
        <v>5</v>
      </c>
      <c r="AD825">
        <v>1</v>
      </c>
      <c r="AE825">
        <v>1</v>
      </c>
      <c r="AF825" s="5">
        <v>0.13</v>
      </c>
      <c r="AG825" s="5">
        <v>7.0000000000000007E-2</v>
      </c>
      <c r="AH825" s="6">
        <v>6.0000000000000012E-2</v>
      </c>
      <c r="AI825">
        <v>658.2</v>
      </c>
      <c r="AJ825">
        <v>2160</v>
      </c>
    </row>
    <row r="826" spans="1:36" x14ac:dyDescent="0.35">
      <c r="A826">
        <v>42</v>
      </c>
      <c r="B826" t="s">
        <v>32</v>
      </c>
      <c r="C826" t="s">
        <v>26</v>
      </c>
      <c r="D826">
        <v>188</v>
      </c>
      <c r="E826" t="s">
        <v>34</v>
      </c>
      <c r="F826">
        <v>29</v>
      </c>
      <c r="G826">
        <v>3</v>
      </c>
      <c r="H826" t="s">
        <v>40</v>
      </c>
      <c r="I826">
        <v>2</v>
      </c>
      <c r="J826" t="s">
        <v>35</v>
      </c>
      <c r="K826">
        <v>56</v>
      </c>
      <c r="L826">
        <v>1</v>
      </c>
      <c r="M826">
        <v>2</v>
      </c>
      <c r="N826" t="s">
        <v>39</v>
      </c>
      <c r="O826">
        <v>4</v>
      </c>
      <c r="P826" t="s">
        <v>31</v>
      </c>
      <c r="Q826" s="4">
        <v>4272</v>
      </c>
      <c r="R826">
        <v>9558</v>
      </c>
      <c r="S826">
        <v>4</v>
      </c>
      <c r="T826" t="s">
        <v>32</v>
      </c>
      <c r="U826">
        <v>19</v>
      </c>
      <c r="V826">
        <v>3</v>
      </c>
      <c r="W826">
        <v>1</v>
      </c>
      <c r="X826">
        <v>0</v>
      </c>
      <c r="Y826">
        <v>16</v>
      </c>
      <c r="Z826">
        <v>3</v>
      </c>
      <c r="AA826">
        <v>3</v>
      </c>
      <c r="AB826">
        <v>1</v>
      </c>
      <c r="AC826">
        <v>0</v>
      </c>
      <c r="AD826">
        <v>0</v>
      </c>
      <c r="AE826">
        <v>0</v>
      </c>
      <c r="AF826" s="5">
        <v>0.11</v>
      </c>
      <c r="AG826" s="5">
        <v>7.0000000000000007E-2</v>
      </c>
      <c r="AH826" s="6">
        <v>1.999999999999999E-2</v>
      </c>
      <c r="AI826">
        <v>854.40000000000009</v>
      </c>
      <c r="AJ826">
        <v>2095</v>
      </c>
    </row>
    <row r="827" spans="1:36" x14ac:dyDescent="0.35">
      <c r="A827">
        <v>29</v>
      </c>
      <c r="B827" t="s">
        <v>32</v>
      </c>
      <c r="C827" t="s">
        <v>26</v>
      </c>
      <c r="D827">
        <v>718</v>
      </c>
      <c r="E827" t="s">
        <v>34</v>
      </c>
      <c r="F827">
        <v>8</v>
      </c>
      <c r="G827">
        <v>1</v>
      </c>
      <c r="H827" t="s">
        <v>40</v>
      </c>
      <c r="I827">
        <v>2</v>
      </c>
      <c r="J827" t="s">
        <v>35</v>
      </c>
      <c r="K827">
        <v>79</v>
      </c>
      <c r="L827">
        <v>2</v>
      </c>
      <c r="M827">
        <v>2</v>
      </c>
      <c r="N827" t="s">
        <v>42</v>
      </c>
      <c r="O827">
        <v>4</v>
      </c>
      <c r="P827" t="s">
        <v>37</v>
      </c>
      <c r="Q827" s="4">
        <v>5056</v>
      </c>
      <c r="R827">
        <v>17689</v>
      </c>
      <c r="S827">
        <v>1</v>
      </c>
      <c r="T827" t="s">
        <v>25</v>
      </c>
      <c r="U827">
        <v>15</v>
      </c>
      <c r="V827">
        <v>3</v>
      </c>
      <c r="W827">
        <v>3</v>
      </c>
      <c r="X827">
        <v>1</v>
      </c>
      <c r="Y827">
        <v>10</v>
      </c>
      <c r="Z827">
        <v>2</v>
      </c>
      <c r="AA827">
        <v>2</v>
      </c>
      <c r="AB827">
        <v>10</v>
      </c>
      <c r="AC827">
        <v>7</v>
      </c>
      <c r="AD827">
        <v>1</v>
      </c>
      <c r="AE827">
        <v>2</v>
      </c>
      <c r="AF827" s="5">
        <v>0.08</v>
      </c>
      <c r="AG827" s="5">
        <v>0.08</v>
      </c>
      <c r="AH827" s="6">
        <v>-2.0000000000000004E-2</v>
      </c>
      <c r="AI827">
        <v>1011.2</v>
      </c>
      <c r="AJ827">
        <v>906</v>
      </c>
    </row>
    <row r="828" spans="1:36" x14ac:dyDescent="0.35">
      <c r="A828">
        <v>38</v>
      </c>
      <c r="B828" t="s">
        <v>32</v>
      </c>
      <c r="C828" t="s">
        <v>26</v>
      </c>
      <c r="D828">
        <v>433</v>
      </c>
      <c r="E828" t="s">
        <v>50</v>
      </c>
      <c r="F828">
        <v>1</v>
      </c>
      <c r="G828">
        <v>3</v>
      </c>
      <c r="H828" t="s">
        <v>50</v>
      </c>
      <c r="I828">
        <v>3</v>
      </c>
      <c r="J828" t="s">
        <v>35</v>
      </c>
      <c r="K828">
        <v>37</v>
      </c>
      <c r="L828">
        <v>4</v>
      </c>
      <c r="M828">
        <v>1</v>
      </c>
      <c r="N828" t="s">
        <v>50</v>
      </c>
      <c r="O828">
        <v>3</v>
      </c>
      <c r="P828" t="s">
        <v>37</v>
      </c>
      <c r="Q828" s="4">
        <v>2844</v>
      </c>
      <c r="R828">
        <v>6004</v>
      </c>
      <c r="S828">
        <v>1</v>
      </c>
      <c r="T828" t="s">
        <v>32</v>
      </c>
      <c r="U828">
        <v>13</v>
      </c>
      <c r="V828">
        <v>3</v>
      </c>
      <c r="W828">
        <v>4</v>
      </c>
      <c r="X828">
        <v>1</v>
      </c>
      <c r="Y828">
        <v>7</v>
      </c>
      <c r="Z828">
        <v>2</v>
      </c>
      <c r="AA828">
        <v>4</v>
      </c>
      <c r="AB828">
        <v>7</v>
      </c>
      <c r="AC828">
        <v>6</v>
      </c>
      <c r="AD828">
        <v>5</v>
      </c>
      <c r="AE828">
        <v>0</v>
      </c>
      <c r="AF828" s="5">
        <v>0.08</v>
      </c>
      <c r="AG828" s="5">
        <v>0.1</v>
      </c>
      <c r="AH828" s="6">
        <v>0.03</v>
      </c>
      <c r="AI828">
        <v>568.80000000000007</v>
      </c>
      <c r="AJ828">
        <v>1413</v>
      </c>
    </row>
    <row r="829" spans="1:36" x14ac:dyDescent="0.35">
      <c r="A829">
        <v>28</v>
      </c>
      <c r="B829" t="s">
        <v>32</v>
      </c>
      <c r="C829" t="s">
        <v>33</v>
      </c>
      <c r="D829">
        <v>773</v>
      </c>
      <c r="E829" t="s">
        <v>34</v>
      </c>
      <c r="F829">
        <v>6</v>
      </c>
      <c r="G829">
        <v>3</v>
      </c>
      <c r="H829" t="s">
        <v>28</v>
      </c>
      <c r="I829">
        <v>3</v>
      </c>
      <c r="J829" t="s">
        <v>35</v>
      </c>
      <c r="K829">
        <v>39</v>
      </c>
      <c r="L829">
        <v>2</v>
      </c>
      <c r="M829">
        <v>1</v>
      </c>
      <c r="N829" t="s">
        <v>36</v>
      </c>
      <c r="O829">
        <v>3</v>
      </c>
      <c r="P829" t="s">
        <v>41</v>
      </c>
      <c r="Q829" s="4">
        <v>2703</v>
      </c>
      <c r="R829">
        <v>22088</v>
      </c>
      <c r="S829">
        <v>1</v>
      </c>
      <c r="T829" t="s">
        <v>25</v>
      </c>
      <c r="U829">
        <v>14</v>
      </c>
      <c r="V829">
        <v>3</v>
      </c>
      <c r="W829">
        <v>4</v>
      </c>
      <c r="X829">
        <v>1</v>
      </c>
      <c r="Y829">
        <v>3</v>
      </c>
      <c r="Z829">
        <v>2</v>
      </c>
      <c r="AA829">
        <v>3</v>
      </c>
      <c r="AB829">
        <v>3</v>
      </c>
      <c r="AC829">
        <v>1</v>
      </c>
      <c r="AD829">
        <v>0</v>
      </c>
      <c r="AE829">
        <v>2</v>
      </c>
      <c r="AF829" s="5">
        <v>0.12</v>
      </c>
      <c r="AG829" s="5">
        <v>7.0000000000000007E-2</v>
      </c>
      <c r="AH829" s="6">
        <v>-9.999999999999995E-3</v>
      </c>
      <c r="AI829">
        <v>540.6</v>
      </c>
      <c r="AJ829">
        <v>576</v>
      </c>
    </row>
    <row r="830" spans="1:36" x14ac:dyDescent="0.35">
      <c r="A830">
        <v>18</v>
      </c>
      <c r="B830" t="s">
        <v>25</v>
      </c>
      <c r="C830" t="s">
        <v>44</v>
      </c>
      <c r="D830">
        <v>247</v>
      </c>
      <c r="E830" t="s">
        <v>34</v>
      </c>
      <c r="F830">
        <v>8</v>
      </c>
      <c r="G830">
        <v>1</v>
      </c>
      <c r="H830" t="s">
        <v>40</v>
      </c>
      <c r="I830">
        <v>3</v>
      </c>
      <c r="J830" t="s">
        <v>35</v>
      </c>
      <c r="K830">
        <v>80</v>
      </c>
      <c r="L830">
        <v>3</v>
      </c>
      <c r="M830">
        <v>1</v>
      </c>
      <c r="N830" t="s">
        <v>39</v>
      </c>
      <c r="O830">
        <v>3</v>
      </c>
      <c r="P830" t="s">
        <v>31</v>
      </c>
      <c r="Q830" s="4">
        <v>1904</v>
      </c>
      <c r="R830">
        <v>13556</v>
      </c>
      <c r="S830">
        <v>1</v>
      </c>
      <c r="T830" t="s">
        <v>32</v>
      </c>
      <c r="U830">
        <v>12</v>
      </c>
      <c r="V830">
        <v>3</v>
      </c>
      <c r="W830">
        <v>4</v>
      </c>
      <c r="X830">
        <v>0</v>
      </c>
      <c r="Y830">
        <v>0</v>
      </c>
      <c r="Z830">
        <v>0</v>
      </c>
      <c r="AA830">
        <v>3</v>
      </c>
      <c r="AB830">
        <v>0</v>
      </c>
      <c r="AC830">
        <v>0</v>
      </c>
      <c r="AD830">
        <v>0</v>
      </c>
      <c r="AE830">
        <v>0</v>
      </c>
      <c r="AF830" s="5">
        <v>0.14000000000000001</v>
      </c>
      <c r="AG830" s="5">
        <v>0.09</v>
      </c>
      <c r="AH830" s="6">
        <v>-2.0000000000000004E-2</v>
      </c>
      <c r="AI830">
        <v>380.8</v>
      </c>
      <c r="AJ830">
        <v>2481</v>
      </c>
    </row>
    <row r="831" spans="1:36" x14ac:dyDescent="0.35">
      <c r="A831">
        <v>33</v>
      </c>
      <c r="B831" t="s">
        <v>25</v>
      </c>
      <c r="C831" t="s">
        <v>26</v>
      </c>
      <c r="D831">
        <v>603</v>
      </c>
      <c r="E831" t="s">
        <v>27</v>
      </c>
      <c r="F831">
        <v>9</v>
      </c>
      <c r="G831">
        <v>4</v>
      </c>
      <c r="H831" t="s">
        <v>48</v>
      </c>
      <c r="I831">
        <v>1</v>
      </c>
      <c r="J831" t="s">
        <v>29</v>
      </c>
      <c r="K831">
        <v>77</v>
      </c>
      <c r="L831">
        <v>3</v>
      </c>
      <c r="M831">
        <v>2</v>
      </c>
      <c r="N831" t="s">
        <v>27</v>
      </c>
      <c r="O831">
        <v>1</v>
      </c>
      <c r="P831" t="s">
        <v>31</v>
      </c>
      <c r="Q831" s="4">
        <v>8224</v>
      </c>
      <c r="R831">
        <v>18385</v>
      </c>
      <c r="S831">
        <v>0</v>
      </c>
      <c r="T831" t="s">
        <v>25</v>
      </c>
      <c r="U831">
        <v>17</v>
      </c>
      <c r="V831">
        <v>3</v>
      </c>
      <c r="W831">
        <v>1</v>
      </c>
      <c r="X831">
        <v>0</v>
      </c>
      <c r="Y831">
        <v>6</v>
      </c>
      <c r="Z831">
        <v>3</v>
      </c>
      <c r="AA831">
        <v>3</v>
      </c>
      <c r="AB831">
        <v>5</v>
      </c>
      <c r="AC831">
        <v>2</v>
      </c>
      <c r="AD831">
        <v>0</v>
      </c>
      <c r="AE831">
        <v>3</v>
      </c>
      <c r="AF831" s="5">
        <v>0.11</v>
      </c>
      <c r="AG831" s="5">
        <v>0.1</v>
      </c>
      <c r="AH831" s="6">
        <v>0</v>
      </c>
      <c r="AI831">
        <v>1644.8000000000002</v>
      </c>
      <c r="AJ831">
        <v>4025</v>
      </c>
    </row>
    <row r="832" spans="1:36" x14ac:dyDescent="0.35">
      <c r="A832">
        <v>41</v>
      </c>
      <c r="B832" t="s">
        <v>32</v>
      </c>
      <c r="C832" t="s">
        <v>26</v>
      </c>
      <c r="D832">
        <v>167</v>
      </c>
      <c r="E832" t="s">
        <v>34</v>
      </c>
      <c r="F832">
        <v>12</v>
      </c>
      <c r="G832">
        <v>4</v>
      </c>
      <c r="H832" t="s">
        <v>28</v>
      </c>
      <c r="I832">
        <v>2</v>
      </c>
      <c r="J832" t="s">
        <v>35</v>
      </c>
      <c r="K832">
        <v>46</v>
      </c>
      <c r="L832">
        <v>3</v>
      </c>
      <c r="M832">
        <v>1</v>
      </c>
      <c r="N832" t="s">
        <v>39</v>
      </c>
      <c r="O832">
        <v>4</v>
      </c>
      <c r="P832" t="s">
        <v>37</v>
      </c>
      <c r="Q832" s="4">
        <v>4766</v>
      </c>
      <c r="R832">
        <v>9051</v>
      </c>
      <c r="S832">
        <v>3</v>
      </c>
      <c r="T832" t="s">
        <v>25</v>
      </c>
      <c r="U832">
        <v>11</v>
      </c>
      <c r="V832">
        <v>3</v>
      </c>
      <c r="W832">
        <v>1</v>
      </c>
      <c r="X832">
        <v>1</v>
      </c>
      <c r="Y832">
        <v>6</v>
      </c>
      <c r="Z832">
        <v>4</v>
      </c>
      <c r="AA832">
        <v>3</v>
      </c>
      <c r="AB832">
        <v>1</v>
      </c>
      <c r="AC832">
        <v>0</v>
      </c>
      <c r="AD832">
        <v>0</v>
      </c>
      <c r="AE832">
        <v>0</v>
      </c>
      <c r="AF832" s="5">
        <v>0.09</v>
      </c>
      <c r="AG832" s="5">
        <v>0.09</v>
      </c>
      <c r="AH832" s="6">
        <v>9.999999999999995E-3</v>
      </c>
      <c r="AI832">
        <v>953.2</v>
      </c>
      <c r="AJ832">
        <v>4316</v>
      </c>
    </row>
    <row r="833" spans="1:36" x14ac:dyDescent="0.35">
      <c r="A833">
        <v>31</v>
      </c>
      <c r="B833" t="s">
        <v>25</v>
      </c>
      <c r="C833" t="s">
        <v>33</v>
      </c>
      <c r="D833">
        <v>874</v>
      </c>
      <c r="E833" t="s">
        <v>34</v>
      </c>
      <c r="F833">
        <v>15</v>
      </c>
      <c r="G833">
        <v>3</v>
      </c>
      <c r="H833" t="s">
        <v>40</v>
      </c>
      <c r="I833">
        <v>3</v>
      </c>
      <c r="J833" t="s">
        <v>35</v>
      </c>
      <c r="K833">
        <v>72</v>
      </c>
      <c r="L833">
        <v>3</v>
      </c>
      <c r="M833">
        <v>1</v>
      </c>
      <c r="N833" t="s">
        <v>39</v>
      </c>
      <c r="O833">
        <v>3</v>
      </c>
      <c r="P833" t="s">
        <v>37</v>
      </c>
      <c r="Q833" s="4">
        <v>2610</v>
      </c>
      <c r="R833">
        <v>6233</v>
      </c>
      <c r="S833">
        <v>1</v>
      </c>
      <c r="T833" t="s">
        <v>32</v>
      </c>
      <c r="U833">
        <v>12</v>
      </c>
      <c r="V833">
        <v>3</v>
      </c>
      <c r="W833">
        <v>3</v>
      </c>
      <c r="X833">
        <v>1</v>
      </c>
      <c r="Y833">
        <v>2</v>
      </c>
      <c r="Z833">
        <v>5</v>
      </c>
      <c r="AA833">
        <v>2</v>
      </c>
      <c r="AB833">
        <v>2</v>
      </c>
      <c r="AC833">
        <v>2</v>
      </c>
      <c r="AD833">
        <v>2</v>
      </c>
      <c r="AE833">
        <v>2</v>
      </c>
      <c r="AF833" s="5">
        <v>0.08</v>
      </c>
      <c r="AG833" s="5">
        <v>0.11</v>
      </c>
      <c r="AH833" s="6">
        <v>0.03</v>
      </c>
      <c r="AI833">
        <v>522</v>
      </c>
      <c r="AJ833">
        <v>1801</v>
      </c>
    </row>
    <row r="834" spans="1:36" x14ac:dyDescent="0.35">
      <c r="A834">
        <v>37</v>
      </c>
      <c r="B834" t="s">
        <v>32</v>
      </c>
      <c r="C834" t="s">
        <v>26</v>
      </c>
      <c r="D834">
        <v>367</v>
      </c>
      <c r="E834" t="s">
        <v>34</v>
      </c>
      <c r="F834">
        <v>25</v>
      </c>
      <c r="G834">
        <v>2</v>
      </c>
      <c r="H834" t="s">
        <v>40</v>
      </c>
      <c r="I834">
        <v>3</v>
      </c>
      <c r="J834" t="s">
        <v>29</v>
      </c>
      <c r="K834">
        <v>52</v>
      </c>
      <c r="L834">
        <v>2</v>
      </c>
      <c r="M834">
        <v>2</v>
      </c>
      <c r="N834" t="s">
        <v>43</v>
      </c>
      <c r="O834">
        <v>4</v>
      </c>
      <c r="P834" t="s">
        <v>41</v>
      </c>
      <c r="Q834" s="4">
        <v>5731</v>
      </c>
      <c r="R834">
        <v>17171</v>
      </c>
      <c r="S834">
        <v>7</v>
      </c>
      <c r="T834" t="s">
        <v>32</v>
      </c>
      <c r="U834">
        <v>13</v>
      </c>
      <c r="V834">
        <v>3</v>
      </c>
      <c r="W834">
        <v>3</v>
      </c>
      <c r="X834">
        <v>2</v>
      </c>
      <c r="Y834">
        <v>9</v>
      </c>
      <c r="Z834">
        <v>2</v>
      </c>
      <c r="AA834">
        <v>3</v>
      </c>
      <c r="AB834">
        <v>6</v>
      </c>
      <c r="AC834">
        <v>2</v>
      </c>
      <c r="AD834">
        <v>1</v>
      </c>
      <c r="AE834">
        <v>3</v>
      </c>
      <c r="AF834" s="5">
        <v>0.15</v>
      </c>
      <c r="AG834" s="5">
        <v>0.1</v>
      </c>
      <c r="AH834" s="6">
        <v>3.9999999999999994E-2</v>
      </c>
      <c r="AI834">
        <v>1146.2</v>
      </c>
      <c r="AJ834">
        <v>4172</v>
      </c>
    </row>
    <row r="835" spans="1:36" x14ac:dyDescent="0.35">
      <c r="A835">
        <v>27</v>
      </c>
      <c r="B835" t="s">
        <v>32</v>
      </c>
      <c r="C835" t="s">
        <v>26</v>
      </c>
      <c r="D835">
        <v>199</v>
      </c>
      <c r="E835" t="s">
        <v>34</v>
      </c>
      <c r="F835">
        <v>6</v>
      </c>
      <c r="G835">
        <v>3</v>
      </c>
      <c r="H835" t="s">
        <v>28</v>
      </c>
      <c r="I835">
        <v>4</v>
      </c>
      <c r="J835" t="s">
        <v>35</v>
      </c>
      <c r="K835">
        <v>55</v>
      </c>
      <c r="L835">
        <v>2</v>
      </c>
      <c r="M835">
        <v>1</v>
      </c>
      <c r="N835" t="s">
        <v>36</v>
      </c>
      <c r="O835">
        <v>3</v>
      </c>
      <c r="P835" t="s">
        <v>37</v>
      </c>
      <c r="Q835" s="4">
        <v>2539</v>
      </c>
      <c r="R835">
        <v>7950</v>
      </c>
      <c r="S835">
        <v>1</v>
      </c>
      <c r="T835" t="s">
        <v>32</v>
      </c>
      <c r="U835">
        <v>13</v>
      </c>
      <c r="V835">
        <v>3</v>
      </c>
      <c r="W835">
        <v>3</v>
      </c>
      <c r="X835">
        <v>1</v>
      </c>
      <c r="Y835">
        <v>4</v>
      </c>
      <c r="Z835">
        <v>0</v>
      </c>
      <c r="AA835">
        <v>3</v>
      </c>
      <c r="AB835">
        <v>4</v>
      </c>
      <c r="AC835">
        <v>2</v>
      </c>
      <c r="AD835">
        <v>2</v>
      </c>
      <c r="AE835">
        <v>2</v>
      </c>
      <c r="AF835" s="5">
        <v>0.15</v>
      </c>
      <c r="AG835" s="5">
        <v>0.09</v>
      </c>
      <c r="AH835" s="6">
        <v>9.999999999999995E-3</v>
      </c>
      <c r="AI835">
        <v>507.8</v>
      </c>
      <c r="AJ835">
        <v>705</v>
      </c>
    </row>
    <row r="836" spans="1:36" x14ac:dyDescent="0.35">
      <c r="A836">
        <v>34</v>
      </c>
      <c r="B836" t="s">
        <v>32</v>
      </c>
      <c r="C836" t="s">
        <v>26</v>
      </c>
      <c r="D836">
        <v>1400</v>
      </c>
      <c r="E836" t="s">
        <v>27</v>
      </c>
      <c r="F836">
        <v>9</v>
      </c>
      <c r="G836">
        <v>1</v>
      </c>
      <c r="H836" t="s">
        <v>28</v>
      </c>
      <c r="I836">
        <v>2</v>
      </c>
      <c r="J836" t="s">
        <v>29</v>
      </c>
      <c r="K836">
        <v>70</v>
      </c>
      <c r="L836">
        <v>3</v>
      </c>
      <c r="M836">
        <v>2</v>
      </c>
      <c r="N836" t="s">
        <v>27</v>
      </c>
      <c r="O836">
        <v>3</v>
      </c>
      <c r="P836" t="s">
        <v>37</v>
      </c>
      <c r="Q836" s="4">
        <v>5714</v>
      </c>
      <c r="R836">
        <v>5829</v>
      </c>
      <c r="S836">
        <v>1</v>
      </c>
      <c r="T836" t="s">
        <v>32</v>
      </c>
      <c r="U836">
        <v>20</v>
      </c>
      <c r="V836">
        <v>4</v>
      </c>
      <c r="W836">
        <v>1</v>
      </c>
      <c r="X836">
        <v>0</v>
      </c>
      <c r="Y836">
        <v>6</v>
      </c>
      <c r="Z836">
        <v>3</v>
      </c>
      <c r="AA836">
        <v>2</v>
      </c>
      <c r="AB836">
        <v>6</v>
      </c>
      <c r="AC836">
        <v>5</v>
      </c>
      <c r="AD836">
        <v>1</v>
      </c>
      <c r="AE836">
        <v>3</v>
      </c>
      <c r="AF836" s="5">
        <v>0.15</v>
      </c>
      <c r="AG836" s="5">
        <v>0.1</v>
      </c>
      <c r="AH836" s="6">
        <v>5.0000000000000017E-2</v>
      </c>
      <c r="AI836">
        <v>1142.8</v>
      </c>
      <c r="AJ836">
        <v>1981</v>
      </c>
    </row>
    <row r="837" spans="1:36" x14ac:dyDescent="0.35">
      <c r="A837">
        <v>35</v>
      </c>
      <c r="B837" t="s">
        <v>32</v>
      </c>
      <c r="C837" t="s">
        <v>26</v>
      </c>
      <c r="D837">
        <v>528</v>
      </c>
      <c r="E837" t="s">
        <v>50</v>
      </c>
      <c r="F837">
        <v>8</v>
      </c>
      <c r="G837">
        <v>4</v>
      </c>
      <c r="H837" t="s">
        <v>49</v>
      </c>
      <c r="I837">
        <v>3</v>
      </c>
      <c r="J837" t="s">
        <v>35</v>
      </c>
      <c r="K837">
        <v>100</v>
      </c>
      <c r="L837">
        <v>3</v>
      </c>
      <c r="M837">
        <v>1</v>
      </c>
      <c r="N837" t="s">
        <v>50</v>
      </c>
      <c r="O837">
        <v>3</v>
      </c>
      <c r="P837" t="s">
        <v>31</v>
      </c>
      <c r="Q837" s="4">
        <v>4323</v>
      </c>
      <c r="R837">
        <v>7108</v>
      </c>
      <c r="S837">
        <v>1</v>
      </c>
      <c r="T837" t="s">
        <v>32</v>
      </c>
      <c r="U837">
        <v>17</v>
      </c>
      <c r="V837">
        <v>3</v>
      </c>
      <c r="W837">
        <v>2</v>
      </c>
      <c r="X837">
        <v>0</v>
      </c>
      <c r="Y837">
        <v>6</v>
      </c>
      <c r="Z837">
        <v>2</v>
      </c>
      <c r="AA837">
        <v>1</v>
      </c>
      <c r="AB837">
        <v>5</v>
      </c>
      <c r="AC837">
        <v>4</v>
      </c>
      <c r="AD837">
        <v>1</v>
      </c>
      <c r="AE837">
        <v>4</v>
      </c>
      <c r="AF837" s="5">
        <v>0.08</v>
      </c>
      <c r="AG837" s="5">
        <v>0.09</v>
      </c>
      <c r="AH837" s="6">
        <v>1.999999999999999E-2</v>
      </c>
      <c r="AI837">
        <v>864.6</v>
      </c>
      <c r="AJ837">
        <v>2345</v>
      </c>
    </row>
    <row r="838" spans="1:36" x14ac:dyDescent="0.35">
      <c r="A838">
        <v>29</v>
      </c>
      <c r="B838" t="s">
        <v>25</v>
      </c>
      <c r="C838" t="s">
        <v>26</v>
      </c>
      <c r="D838">
        <v>408</v>
      </c>
      <c r="E838" t="s">
        <v>27</v>
      </c>
      <c r="F838">
        <v>23</v>
      </c>
      <c r="G838">
        <v>1</v>
      </c>
      <c r="H838" t="s">
        <v>28</v>
      </c>
      <c r="I838">
        <v>4</v>
      </c>
      <c r="J838" t="s">
        <v>29</v>
      </c>
      <c r="K838">
        <v>45</v>
      </c>
      <c r="L838">
        <v>2</v>
      </c>
      <c r="M838">
        <v>3</v>
      </c>
      <c r="N838" t="s">
        <v>27</v>
      </c>
      <c r="O838">
        <v>1</v>
      </c>
      <c r="P838" t="s">
        <v>37</v>
      </c>
      <c r="Q838" s="4">
        <v>7336</v>
      </c>
      <c r="R838">
        <v>11162</v>
      </c>
      <c r="S838">
        <v>1</v>
      </c>
      <c r="T838" t="s">
        <v>32</v>
      </c>
      <c r="U838">
        <v>13</v>
      </c>
      <c r="V838">
        <v>3</v>
      </c>
      <c r="W838">
        <v>1</v>
      </c>
      <c r="X838">
        <v>1</v>
      </c>
      <c r="Y838">
        <v>11</v>
      </c>
      <c r="Z838">
        <v>3</v>
      </c>
      <c r="AA838">
        <v>1</v>
      </c>
      <c r="AB838">
        <v>11</v>
      </c>
      <c r="AC838">
        <v>8</v>
      </c>
      <c r="AD838">
        <v>3</v>
      </c>
      <c r="AE838">
        <v>10</v>
      </c>
      <c r="AF838" s="5">
        <v>0.14000000000000001</v>
      </c>
      <c r="AG838" s="5">
        <v>0.1</v>
      </c>
      <c r="AH838" s="6">
        <v>7.0000000000000007E-2</v>
      </c>
      <c r="AI838">
        <v>1467.2</v>
      </c>
      <c r="AJ838">
        <v>2853</v>
      </c>
    </row>
    <row r="839" spans="1:36" x14ac:dyDescent="0.35">
      <c r="A839">
        <v>40</v>
      </c>
      <c r="B839" t="s">
        <v>32</v>
      </c>
      <c r="C839" t="s">
        <v>33</v>
      </c>
      <c r="D839">
        <v>593</v>
      </c>
      <c r="E839" t="s">
        <v>34</v>
      </c>
      <c r="F839">
        <v>9</v>
      </c>
      <c r="G839">
        <v>4</v>
      </c>
      <c r="H839" t="s">
        <v>40</v>
      </c>
      <c r="I839">
        <v>2</v>
      </c>
      <c r="J839" t="s">
        <v>29</v>
      </c>
      <c r="K839">
        <v>88</v>
      </c>
      <c r="L839">
        <v>3</v>
      </c>
      <c r="M839">
        <v>3</v>
      </c>
      <c r="N839" t="s">
        <v>63</v>
      </c>
      <c r="O839">
        <v>3</v>
      </c>
      <c r="P839" t="s">
        <v>31</v>
      </c>
      <c r="Q839" s="4">
        <v>13499</v>
      </c>
      <c r="R839">
        <v>13782</v>
      </c>
      <c r="S839">
        <v>9</v>
      </c>
      <c r="T839" t="s">
        <v>32</v>
      </c>
      <c r="U839">
        <v>17</v>
      </c>
      <c r="V839">
        <v>3</v>
      </c>
      <c r="W839">
        <v>3</v>
      </c>
      <c r="X839">
        <v>0</v>
      </c>
      <c r="Y839">
        <v>20</v>
      </c>
      <c r="Z839">
        <v>3</v>
      </c>
      <c r="AA839">
        <v>2</v>
      </c>
      <c r="AB839">
        <v>18</v>
      </c>
      <c r="AC839">
        <v>7</v>
      </c>
      <c r="AD839">
        <v>2</v>
      </c>
      <c r="AE839">
        <v>13</v>
      </c>
      <c r="AF839" s="5">
        <v>0.14000000000000001</v>
      </c>
      <c r="AG839" s="5">
        <v>0.11</v>
      </c>
      <c r="AH839" s="6">
        <v>0.03</v>
      </c>
      <c r="AI839">
        <v>2699.8</v>
      </c>
      <c r="AJ839">
        <v>904</v>
      </c>
    </row>
    <row r="840" spans="1:36" x14ac:dyDescent="0.35">
      <c r="A840">
        <v>42</v>
      </c>
      <c r="B840" t="s">
        <v>25</v>
      </c>
      <c r="C840" t="s">
        <v>33</v>
      </c>
      <c r="D840">
        <v>481</v>
      </c>
      <c r="E840" t="s">
        <v>27</v>
      </c>
      <c r="F840">
        <v>12</v>
      </c>
      <c r="G840">
        <v>3</v>
      </c>
      <c r="H840" t="s">
        <v>28</v>
      </c>
      <c r="I840">
        <v>3</v>
      </c>
      <c r="J840" t="s">
        <v>35</v>
      </c>
      <c r="K840">
        <v>44</v>
      </c>
      <c r="L840">
        <v>3</v>
      </c>
      <c r="M840">
        <v>4</v>
      </c>
      <c r="N840" t="s">
        <v>27</v>
      </c>
      <c r="O840">
        <v>1</v>
      </c>
      <c r="P840" t="s">
        <v>31</v>
      </c>
      <c r="Q840" s="4">
        <v>13758</v>
      </c>
      <c r="R840">
        <v>2447</v>
      </c>
      <c r="S840">
        <v>0</v>
      </c>
      <c r="T840" t="s">
        <v>25</v>
      </c>
      <c r="U840">
        <v>12</v>
      </c>
      <c r="V840">
        <v>3</v>
      </c>
      <c r="W840">
        <v>2</v>
      </c>
      <c r="X840">
        <v>0</v>
      </c>
      <c r="Y840">
        <v>22</v>
      </c>
      <c r="Z840">
        <v>2</v>
      </c>
      <c r="AA840">
        <v>2</v>
      </c>
      <c r="AB840">
        <v>21</v>
      </c>
      <c r="AC840">
        <v>9</v>
      </c>
      <c r="AD840">
        <v>13</v>
      </c>
      <c r="AE840">
        <v>14</v>
      </c>
      <c r="AF840" s="5">
        <v>0.12</v>
      </c>
      <c r="AG840" s="5">
        <v>0.11</v>
      </c>
      <c r="AH840" s="6">
        <v>7.9999999999999988E-2</v>
      </c>
      <c r="AI840">
        <v>2751.6000000000004</v>
      </c>
      <c r="AJ840">
        <v>2777</v>
      </c>
    </row>
    <row r="841" spans="1:36" x14ac:dyDescent="0.35">
      <c r="A841">
        <v>42</v>
      </c>
      <c r="B841" t="s">
        <v>32</v>
      </c>
      <c r="C841" t="s">
        <v>26</v>
      </c>
      <c r="D841">
        <v>647</v>
      </c>
      <c r="E841" t="s">
        <v>27</v>
      </c>
      <c r="F841">
        <v>4</v>
      </c>
      <c r="G841">
        <v>4</v>
      </c>
      <c r="H841" t="s">
        <v>48</v>
      </c>
      <c r="I841">
        <v>2</v>
      </c>
      <c r="J841" t="s">
        <v>35</v>
      </c>
      <c r="K841">
        <v>45</v>
      </c>
      <c r="L841">
        <v>3</v>
      </c>
      <c r="M841">
        <v>2</v>
      </c>
      <c r="N841" t="s">
        <v>27</v>
      </c>
      <c r="O841">
        <v>1</v>
      </c>
      <c r="P841" t="s">
        <v>31</v>
      </c>
      <c r="Q841" s="4">
        <v>5155</v>
      </c>
      <c r="R841">
        <v>2253</v>
      </c>
      <c r="S841">
        <v>7</v>
      </c>
      <c r="T841" t="s">
        <v>32</v>
      </c>
      <c r="U841">
        <v>13</v>
      </c>
      <c r="V841">
        <v>3</v>
      </c>
      <c r="W841">
        <v>4</v>
      </c>
      <c r="X841">
        <v>0</v>
      </c>
      <c r="Y841">
        <v>9</v>
      </c>
      <c r="Z841">
        <v>3</v>
      </c>
      <c r="AA841">
        <v>4</v>
      </c>
      <c r="AB841">
        <v>6</v>
      </c>
      <c r="AC841">
        <v>4</v>
      </c>
      <c r="AD841">
        <v>1</v>
      </c>
      <c r="AE841">
        <v>5</v>
      </c>
      <c r="AF841" s="5">
        <v>0.08</v>
      </c>
      <c r="AG841" s="5">
        <v>0.09</v>
      </c>
      <c r="AH841" s="6">
        <v>4.9999999999999989E-2</v>
      </c>
      <c r="AI841">
        <v>1031</v>
      </c>
      <c r="AJ841">
        <v>696</v>
      </c>
    </row>
    <row r="842" spans="1:36" x14ac:dyDescent="0.35">
      <c r="A842">
        <v>35</v>
      </c>
      <c r="B842" t="s">
        <v>32</v>
      </c>
      <c r="C842" t="s">
        <v>26</v>
      </c>
      <c r="D842">
        <v>982</v>
      </c>
      <c r="E842" t="s">
        <v>34</v>
      </c>
      <c r="F842">
        <v>1</v>
      </c>
      <c r="G842">
        <v>4</v>
      </c>
      <c r="H842" t="s">
        <v>40</v>
      </c>
      <c r="I842">
        <v>4</v>
      </c>
      <c r="J842" t="s">
        <v>35</v>
      </c>
      <c r="K842">
        <v>58</v>
      </c>
      <c r="L842">
        <v>2</v>
      </c>
      <c r="M842">
        <v>1</v>
      </c>
      <c r="N842" t="s">
        <v>39</v>
      </c>
      <c r="O842">
        <v>3</v>
      </c>
      <c r="P842" t="s">
        <v>37</v>
      </c>
      <c r="Q842" s="4">
        <v>2258</v>
      </c>
      <c r="R842">
        <v>16340</v>
      </c>
      <c r="S842">
        <v>6</v>
      </c>
      <c r="T842" t="s">
        <v>32</v>
      </c>
      <c r="U842">
        <v>12</v>
      </c>
      <c r="V842">
        <v>3</v>
      </c>
      <c r="W842">
        <v>2</v>
      </c>
      <c r="X842">
        <v>1</v>
      </c>
      <c r="Y842">
        <v>10</v>
      </c>
      <c r="Z842">
        <v>2</v>
      </c>
      <c r="AA842">
        <v>3</v>
      </c>
      <c r="AB842">
        <v>8</v>
      </c>
      <c r="AC842">
        <v>0</v>
      </c>
      <c r="AD842">
        <v>1</v>
      </c>
      <c r="AE842">
        <v>7</v>
      </c>
      <c r="AF842" s="5">
        <v>0.14000000000000001</v>
      </c>
      <c r="AG842" s="5">
        <v>0.11</v>
      </c>
      <c r="AH842" s="6">
        <v>0.06</v>
      </c>
      <c r="AI842">
        <v>451.6</v>
      </c>
      <c r="AJ842">
        <v>3604</v>
      </c>
    </row>
    <row r="843" spans="1:36" x14ac:dyDescent="0.35">
      <c r="A843">
        <v>24</v>
      </c>
      <c r="B843" t="s">
        <v>32</v>
      </c>
      <c r="C843" t="s">
        <v>26</v>
      </c>
      <c r="D843">
        <v>477</v>
      </c>
      <c r="E843" t="s">
        <v>34</v>
      </c>
      <c r="F843">
        <v>24</v>
      </c>
      <c r="G843">
        <v>3</v>
      </c>
      <c r="H843" t="s">
        <v>40</v>
      </c>
      <c r="I843">
        <v>4</v>
      </c>
      <c r="J843" t="s">
        <v>35</v>
      </c>
      <c r="K843">
        <v>49</v>
      </c>
      <c r="L843">
        <v>3</v>
      </c>
      <c r="M843">
        <v>1</v>
      </c>
      <c r="N843" t="s">
        <v>39</v>
      </c>
      <c r="O843">
        <v>2</v>
      </c>
      <c r="P843" t="s">
        <v>31</v>
      </c>
      <c r="Q843" s="4">
        <v>3597</v>
      </c>
      <c r="R843">
        <v>6409</v>
      </c>
      <c r="S843">
        <v>8</v>
      </c>
      <c r="T843" t="s">
        <v>32</v>
      </c>
      <c r="U843">
        <v>22</v>
      </c>
      <c r="V843">
        <v>4</v>
      </c>
      <c r="W843">
        <v>4</v>
      </c>
      <c r="X843">
        <v>0</v>
      </c>
      <c r="Y843">
        <v>6</v>
      </c>
      <c r="Z843">
        <v>2</v>
      </c>
      <c r="AA843">
        <v>3</v>
      </c>
      <c r="AB843">
        <v>4</v>
      </c>
      <c r="AC843">
        <v>3</v>
      </c>
      <c r="AD843">
        <v>1</v>
      </c>
      <c r="AE843">
        <v>2</v>
      </c>
      <c r="AF843" s="5">
        <v>0.1</v>
      </c>
      <c r="AG843" s="5">
        <v>0.08</v>
      </c>
      <c r="AH843" s="6">
        <v>7.9999999999999988E-2</v>
      </c>
      <c r="AI843">
        <v>719.40000000000009</v>
      </c>
      <c r="AJ843">
        <v>4872</v>
      </c>
    </row>
    <row r="844" spans="1:36" x14ac:dyDescent="0.35">
      <c r="A844">
        <v>28</v>
      </c>
      <c r="B844" t="s">
        <v>25</v>
      </c>
      <c r="C844" t="s">
        <v>26</v>
      </c>
      <c r="D844">
        <v>1485</v>
      </c>
      <c r="E844" t="s">
        <v>34</v>
      </c>
      <c r="F844">
        <v>12</v>
      </c>
      <c r="G844">
        <v>1</v>
      </c>
      <c r="H844" t="s">
        <v>28</v>
      </c>
      <c r="I844">
        <v>3</v>
      </c>
      <c r="J844" t="s">
        <v>29</v>
      </c>
      <c r="K844">
        <v>79</v>
      </c>
      <c r="L844">
        <v>3</v>
      </c>
      <c r="M844">
        <v>1</v>
      </c>
      <c r="N844" t="s">
        <v>39</v>
      </c>
      <c r="O844">
        <v>4</v>
      </c>
      <c r="P844" t="s">
        <v>37</v>
      </c>
      <c r="Q844" s="4">
        <v>2515</v>
      </c>
      <c r="R844">
        <v>22955</v>
      </c>
      <c r="S844">
        <v>1</v>
      </c>
      <c r="T844" t="s">
        <v>25</v>
      </c>
      <c r="U844">
        <v>11</v>
      </c>
      <c r="V844">
        <v>3</v>
      </c>
      <c r="W844">
        <v>4</v>
      </c>
      <c r="X844">
        <v>0</v>
      </c>
      <c r="Y844">
        <v>1</v>
      </c>
      <c r="Z844">
        <v>4</v>
      </c>
      <c r="AA844">
        <v>2</v>
      </c>
      <c r="AB844">
        <v>1</v>
      </c>
      <c r="AC844">
        <v>1</v>
      </c>
      <c r="AD844">
        <v>0</v>
      </c>
      <c r="AE844">
        <v>0</v>
      </c>
      <c r="AF844" s="5">
        <v>0.15</v>
      </c>
      <c r="AG844" s="5">
        <v>0.09</v>
      </c>
      <c r="AH844" s="6">
        <v>-2.0000000000000004E-2</v>
      </c>
      <c r="AI844">
        <v>503</v>
      </c>
      <c r="AJ844">
        <v>723</v>
      </c>
    </row>
    <row r="845" spans="1:36" x14ac:dyDescent="0.35">
      <c r="A845">
        <v>26</v>
      </c>
      <c r="B845" t="s">
        <v>32</v>
      </c>
      <c r="C845" t="s">
        <v>26</v>
      </c>
      <c r="D845">
        <v>1384</v>
      </c>
      <c r="E845" t="s">
        <v>34</v>
      </c>
      <c r="F845">
        <v>3</v>
      </c>
      <c r="G845">
        <v>4</v>
      </c>
      <c r="H845" t="s">
        <v>40</v>
      </c>
      <c r="I845">
        <v>1</v>
      </c>
      <c r="J845" t="s">
        <v>35</v>
      </c>
      <c r="K845">
        <v>82</v>
      </c>
      <c r="L845">
        <v>4</v>
      </c>
      <c r="M845">
        <v>1</v>
      </c>
      <c r="N845" t="s">
        <v>39</v>
      </c>
      <c r="O845">
        <v>4</v>
      </c>
      <c r="P845" t="s">
        <v>37</v>
      </c>
      <c r="Q845" s="4">
        <v>4420</v>
      </c>
      <c r="R845">
        <v>13421</v>
      </c>
      <c r="S845">
        <v>1</v>
      </c>
      <c r="T845" t="s">
        <v>32</v>
      </c>
      <c r="U845">
        <v>22</v>
      </c>
      <c r="V845">
        <v>4</v>
      </c>
      <c r="W845">
        <v>2</v>
      </c>
      <c r="X845">
        <v>1</v>
      </c>
      <c r="Y845">
        <v>8</v>
      </c>
      <c r="Z845">
        <v>2</v>
      </c>
      <c r="AA845">
        <v>3</v>
      </c>
      <c r="AB845">
        <v>8</v>
      </c>
      <c r="AC845">
        <v>7</v>
      </c>
      <c r="AD845">
        <v>0</v>
      </c>
      <c r="AE845">
        <v>7</v>
      </c>
      <c r="AF845" s="5">
        <v>0.12</v>
      </c>
      <c r="AG845" s="5">
        <v>0.08</v>
      </c>
      <c r="AH845" s="6">
        <v>9.999999999999995E-3</v>
      </c>
      <c r="AI845">
        <v>884</v>
      </c>
      <c r="AJ845">
        <v>2709</v>
      </c>
    </row>
    <row r="846" spans="1:36" x14ac:dyDescent="0.35">
      <c r="A846">
        <v>30</v>
      </c>
      <c r="B846" t="s">
        <v>32</v>
      </c>
      <c r="C846" t="s">
        <v>26</v>
      </c>
      <c r="D846">
        <v>852</v>
      </c>
      <c r="E846" t="s">
        <v>27</v>
      </c>
      <c r="F846">
        <v>10</v>
      </c>
      <c r="G846">
        <v>3</v>
      </c>
      <c r="H846" t="s">
        <v>48</v>
      </c>
      <c r="I846">
        <v>3</v>
      </c>
      <c r="J846" t="s">
        <v>35</v>
      </c>
      <c r="K846">
        <v>72</v>
      </c>
      <c r="L846">
        <v>2</v>
      </c>
      <c r="M846">
        <v>2</v>
      </c>
      <c r="N846" t="s">
        <v>27</v>
      </c>
      <c r="O846">
        <v>3</v>
      </c>
      <c r="P846" t="s">
        <v>37</v>
      </c>
      <c r="Q846" s="4">
        <v>6578</v>
      </c>
      <c r="R846">
        <v>2706</v>
      </c>
      <c r="S846">
        <v>1</v>
      </c>
      <c r="T846" t="s">
        <v>32</v>
      </c>
      <c r="U846">
        <v>18</v>
      </c>
      <c r="V846">
        <v>3</v>
      </c>
      <c r="W846">
        <v>1</v>
      </c>
      <c r="X846">
        <v>1</v>
      </c>
      <c r="Y846">
        <v>10</v>
      </c>
      <c r="Z846">
        <v>3</v>
      </c>
      <c r="AA846">
        <v>3</v>
      </c>
      <c r="AB846">
        <v>10</v>
      </c>
      <c r="AC846">
        <v>3</v>
      </c>
      <c r="AD846">
        <v>1</v>
      </c>
      <c r="AE846">
        <v>4</v>
      </c>
      <c r="AF846" s="5">
        <v>0.08</v>
      </c>
      <c r="AG846" s="5">
        <v>0.1</v>
      </c>
      <c r="AH846" s="6">
        <v>1.999999999999999E-2</v>
      </c>
      <c r="AI846">
        <v>1315.6000000000001</v>
      </c>
      <c r="AJ846">
        <v>4113</v>
      </c>
    </row>
    <row r="847" spans="1:36" x14ac:dyDescent="0.35">
      <c r="A847">
        <v>40</v>
      </c>
      <c r="B847" t="s">
        <v>32</v>
      </c>
      <c r="C847" t="s">
        <v>33</v>
      </c>
      <c r="D847">
        <v>902</v>
      </c>
      <c r="E847" t="s">
        <v>34</v>
      </c>
      <c r="F847">
        <v>26</v>
      </c>
      <c r="G847">
        <v>2</v>
      </c>
      <c r="H847" t="s">
        <v>40</v>
      </c>
      <c r="I847">
        <v>3</v>
      </c>
      <c r="J847" t="s">
        <v>29</v>
      </c>
      <c r="K847">
        <v>92</v>
      </c>
      <c r="L847">
        <v>2</v>
      </c>
      <c r="M847">
        <v>2</v>
      </c>
      <c r="N847" t="s">
        <v>36</v>
      </c>
      <c r="O847">
        <v>4</v>
      </c>
      <c r="P847" t="s">
        <v>37</v>
      </c>
      <c r="Q847" s="4">
        <v>4422</v>
      </c>
      <c r="R847">
        <v>21203</v>
      </c>
      <c r="S847">
        <v>3</v>
      </c>
      <c r="T847" t="s">
        <v>25</v>
      </c>
      <c r="U847">
        <v>13</v>
      </c>
      <c r="V847">
        <v>3</v>
      </c>
      <c r="W847">
        <v>4</v>
      </c>
      <c r="X847">
        <v>1</v>
      </c>
      <c r="Y847">
        <v>16</v>
      </c>
      <c r="Z847">
        <v>3</v>
      </c>
      <c r="AA847">
        <v>1</v>
      </c>
      <c r="AB847">
        <v>1</v>
      </c>
      <c r="AC847">
        <v>1</v>
      </c>
      <c r="AD847">
        <v>0</v>
      </c>
      <c r="AE847">
        <v>0</v>
      </c>
      <c r="AF847" s="5">
        <v>0.12</v>
      </c>
      <c r="AG847" s="5">
        <v>0.1</v>
      </c>
      <c r="AH847" s="6">
        <v>4.0000000000000008E-2</v>
      </c>
      <c r="AI847">
        <v>884.40000000000009</v>
      </c>
      <c r="AJ847">
        <v>3377</v>
      </c>
    </row>
    <row r="848" spans="1:36" x14ac:dyDescent="0.35">
      <c r="A848">
        <v>35</v>
      </c>
      <c r="B848" t="s">
        <v>32</v>
      </c>
      <c r="C848" t="s">
        <v>26</v>
      </c>
      <c r="D848">
        <v>819</v>
      </c>
      <c r="E848" t="s">
        <v>34</v>
      </c>
      <c r="F848">
        <v>2</v>
      </c>
      <c r="G848">
        <v>3</v>
      </c>
      <c r="H848" t="s">
        <v>28</v>
      </c>
      <c r="I848">
        <v>3</v>
      </c>
      <c r="J848" t="s">
        <v>35</v>
      </c>
      <c r="K848">
        <v>44</v>
      </c>
      <c r="L848">
        <v>2</v>
      </c>
      <c r="M848">
        <v>3</v>
      </c>
      <c r="N848" t="s">
        <v>42</v>
      </c>
      <c r="O848">
        <v>2</v>
      </c>
      <c r="P848" t="s">
        <v>41</v>
      </c>
      <c r="Q848" s="4">
        <v>10274</v>
      </c>
      <c r="R848">
        <v>19588</v>
      </c>
      <c r="S848">
        <v>2</v>
      </c>
      <c r="T848" t="s">
        <v>32</v>
      </c>
      <c r="U848">
        <v>18</v>
      </c>
      <c r="V848">
        <v>3</v>
      </c>
      <c r="W848">
        <v>2</v>
      </c>
      <c r="X848">
        <v>1</v>
      </c>
      <c r="Y848">
        <v>15</v>
      </c>
      <c r="Z848">
        <v>2</v>
      </c>
      <c r="AA848">
        <v>4</v>
      </c>
      <c r="AB848">
        <v>7</v>
      </c>
      <c r="AC848">
        <v>7</v>
      </c>
      <c r="AD848">
        <v>6</v>
      </c>
      <c r="AE848">
        <v>4</v>
      </c>
      <c r="AF848" s="5">
        <v>0.1</v>
      </c>
      <c r="AG848" s="5">
        <v>7.0000000000000007E-2</v>
      </c>
      <c r="AH848" s="6">
        <v>2.0000000000000004E-2</v>
      </c>
      <c r="AI848">
        <v>2054.8000000000002</v>
      </c>
      <c r="AJ848">
        <v>1867</v>
      </c>
    </row>
    <row r="849" spans="1:36" x14ac:dyDescent="0.35">
      <c r="A849">
        <v>34</v>
      </c>
      <c r="B849" t="s">
        <v>32</v>
      </c>
      <c r="C849" t="s">
        <v>33</v>
      </c>
      <c r="D849">
        <v>669</v>
      </c>
      <c r="E849" t="s">
        <v>34</v>
      </c>
      <c r="F849">
        <v>1</v>
      </c>
      <c r="G849">
        <v>3</v>
      </c>
      <c r="H849" t="s">
        <v>40</v>
      </c>
      <c r="I849">
        <v>4</v>
      </c>
      <c r="J849" t="s">
        <v>35</v>
      </c>
      <c r="K849">
        <v>97</v>
      </c>
      <c r="L849">
        <v>2</v>
      </c>
      <c r="M849">
        <v>2</v>
      </c>
      <c r="N849" t="s">
        <v>43</v>
      </c>
      <c r="O849">
        <v>1</v>
      </c>
      <c r="P849" t="s">
        <v>31</v>
      </c>
      <c r="Q849" s="4">
        <v>5343</v>
      </c>
      <c r="R849">
        <v>25755</v>
      </c>
      <c r="S849">
        <v>0</v>
      </c>
      <c r="T849" t="s">
        <v>32</v>
      </c>
      <c r="U849">
        <v>20</v>
      </c>
      <c r="V849">
        <v>4</v>
      </c>
      <c r="W849">
        <v>3</v>
      </c>
      <c r="X849">
        <v>0</v>
      </c>
      <c r="Y849">
        <v>14</v>
      </c>
      <c r="Z849">
        <v>3</v>
      </c>
      <c r="AA849">
        <v>3</v>
      </c>
      <c r="AB849">
        <v>13</v>
      </c>
      <c r="AC849">
        <v>9</v>
      </c>
      <c r="AD849">
        <v>4</v>
      </c>
      <c r="AE849">
        <v>9</v>
      </c>
      <c r="AF849" s="5">
        <v>0.12</v>
      </c>
      <c r="AG849" s="5">
        <v>7.0000000000000007E-2</v>
      </c>
      <c r="AH849" s="6">
        <v>9.999999999999995E-3</v>
      </c>
      <c r="AI849">
        <v>1068.6000000000001</v>
      </c>
      <c r="AJ849">
        <v>3691</v>
      </c>
    </row>
    <row r="850" spans="1:36" x14ac:dyDescent="0.35">
      <c r="A850">
        <v>35</v>
      </c>
      <c r="B850" t="s">
        <v>32</v>
      </c>
      <c r="C850" t="s">
        <v>33</v>
      </c>
      <c r="D850">
        <v>636</v>
      </c>
      <c r="E850" t="s">
        <v>34</v>
      </c>
      <c r="F850">
        <v>4</v>
      </c>
      <c r="G850">
        <v>4</v>
      </c>
      <c r="H850" t="s">
        <v>38</v>
      </c>
      <c r="I850">
        <v>4</v>
      </c>
      <c r="J850" t="s">
        <v>35</v>
      </c>
      <c r="K850">
        <v>47</v>
      </c>
      <c r="L850">
        <v>2</v>
      </c>
      <c r="M850">
        <v>1</v>
      </c>
      <c r="N850" t="s">
        <v>39</v>
      </c>
      <c r="O850">
        <v>4</v>
      </c>
      <c r="P850" t="s">
        <v>37</v>
      </c>
      <c r="Q850" s="4">
        <v>2376</v>
      </c>
      <c r="R850">
        <v>26537</v>
      </c>
      <c r="S850">
        <v>1</v>
      </c>
      <c r="T850" t="s">
        <v>32</v>
      </c>
      <c r="U850">
        <v>13</v>
      </c>
      <c r="V850">
        <v>3</v>
      </c>
      <c r="W850">
        <v>2</v>
      </c>
      <c r="X850">
        <v>1</v>
      </c>
      <c r="Y850">
        <v>2</v>
      </c>
      <c r="Z850">
        <v>2</v>
      </c>
      <c r="AA850">
        <v>4</v>
      </c>
      <c r="AB850">
        <v>2</v>
      </c>
      <c r="AC850">
        <v>2</v>
      </c>
      <c r="AD850">
        <v>2</v>
      </c>
      <c r="AE850">
        <v>2</v>
      </c>
      <c r="AF850" s="5">
        <v>0.13</v>
      </c>
      <c r="AG850" s="5">
        <v>0.11</v>
      </c>
      <c r="AH850" s="6">
        <v>2.0000000000000004E-2</v>
      </c>
      <c r="AI850">
        <v>475.20000000000005</v>
      </c>
      <c r="AJ850">
        <v>2787</v>
      </c>
    </row>
    <row r="851" spans="1:36" x14ac:dyDescent="0.35">
      <c r="A851">
        <v>43</v>
      </c>
      <c r="B851" t="s">
        <v>25</v>
      </c>
      <c r="C851" t="s">
        <v>26</v>
      </c>
      <c r="D851">
        <v>1372</v>
      </c>
      <c r="E851" t="s">
        <v>27</v>
      </c>
      <c r="F851">
        <v>9</v>
      </c>
      <c r="G851">
        <v>3</v>
      </c>
      <c r="H851" t="s">
        <v>48</v>
      </c>
      <c r="I851">
        <v>1</v>
      </c>
      <c r="J851" t="s">
        <v>29</v>
      </c>
      <c r="K851">
        <v>85</v>
      </c>
      <c r="L851">
        <v>1</v>
      </c>
      <c r="M851">
        <v>2</v>
      </c>
      <c r="N851" t="s">
        <v>27</v>
      </c>
      <c r="O851">
        <v>3</v>
      </c>
      <c r="P851" t="s">
        <v>31</v>
      </c>
      <c r="Q851" s="4">
        <v>5346</v>
      </c>
      <c r="R851">
        <v>9489</v>
      </c>
      <c r="S851">
        <v>8</v>
      </c>
      <c r="T851" t="s">
        <v>32</v>
      </c>
      <c r="U851">
        <v>13</v>
      </c>
      <c r="V851">
        <v>3</v>
      </c>
      <c r="W851">
        <v>2</v>
      </c>
      <c r="X851">
        <v>0</v>
      </c>
      <c r="Y851">
        <v>7</v>
      </c>
      <c r="Z851">
        <v>2</v>
      </c>
      <c r="AA851">
        <v>2</v>
      </c>
      <c r="AB851">
        <v>4</v>
      </c>
      <c r="AC851">
        <v>3</v>
      </c>
      <c r="AD851">
        <v>1</v>
      </c>
      <c r="AE851">
        <v>3</v>
      </c>
      <c r="AF851" s="5">
        <v>0.11</v>
      </c>
      <c r="AG851" s="5">
        <v>0.1</v>
      </c>
      <c r="AH851" s="6">
        <v>-9.999999999999995E-3</v>
      </c>
      <c r="AI851">
        <v>1069.2</v>
      </c>
      <c r="AJ851">
        <v>4168</v>
      </c>
    </row>
    <row r="852" spans="1:36" x14ac:dyDescent="0.35">
      <c r="A852">
        <v>32</v>
      </c>
      <c r="B852" t="s">
        <v>32</v>
      </c>
      <c r="C852" t="s">
        <v>44</v>
      </c>
      <c r="D852">
        <v>862</v>
      </c>
      <c r="E852" t="s">
        <v>27</v>
      </c>
      <c r="F852">
        <v>2</v>
      </c>
      <c r="G852">
        <v>1</v>
      </c>
      <c r="H852" t="s">
        <v>28</v>
      </c>
      <c r="I852">
        <v>3</v>
      </c>
      <c r="J852" t="s">
        <v>29</v>
      </c>
      <c r="K852">
        <v>76</v>
      </c>
      <c r="L852">
        <v>3</v>
      </c>
      <c r="M852">
        <v>1</v>
      </c>
      <c r="N852" t="s">
        <v>46</v>
      </c>
      <c r="O852">
        <v>1</v>
      </c>
      <c r="P852" t="s">
        <v>41</v>
      </c>
      <c r="Q852" s="4">
        <v>2827</v>
      </c>
      <c r="R852">
        <v>14947</v>
      </c>
      <c r="S852">
        <v>1</v>
      </c>
      <c r="T852" t="s">
        <v>32</v>
      </c>
      <c r="U852">
        <v>12</v>
      </c>
      <c r="V852">
        <v>3</v>
      </c>
      <c r="W852">
        <v>3</v>
      </c>
      <c r="X852">
        <v>3</v>
      </c>
      <c r="Y852">
        <v>1</v>
      </c>
      <c r="Z852">
        <v>3</v>
      </c>
      <c r="AA852">
        <v>3</v>
      </c>
      <c r="AB852">
        <v>1</v>
      </c>
      <c r="AC852">
        <v>0</v>
      </c>
      <c r="AD852">
        <v>0</v>
      </c>
      <c r="AE852">
        <v>0</v>
      </c>
      <c r="AF852" s="5">
        <v>0.09</v>
      </c>
      <c r="AG852" s="5">
        <v>0.09</v>
      </c>
      <c r="AH852" s="6">
        <v>0.06</v>
      </c>
      <c r="AI852">
        <v>565.4</v>
      </c>
      <c r="AJ852">
        <v>4793</v>
      </c>
    </row>
    <row r="853" spans="1:36" x14ac:dyDescent="0.35">
      <c r="A853">
        <v>56</v>
      </c>
      <c r="B853" t="s">
        <v>32</v>
      </c>
      <c r="C853" t="s">
        <v>26</v>
      </c>
      <c r="D853">
        <v>718</v>
      </c>
      <c r="E853" t="s">
        <v>34</v>
      </c>
      <c r="F853">
        <v>4</v>
      </c>
      <c r="G853">
        <v>4</v>
      </c>
      <c r="H853" t="s">
        <v>49</v>
      </c>
      <c r="I853">
        <v>4</v>
      </c>
      <c r="J853" t="s">
        <v>29</v>
      </c>
      <c r="K853">
        <v>92</v>
      </c>
      <c r="L853">
        <v>3</v>
      </c>
      <c r="M853">
        <v>5</v>
      </c>
      <c r="N853" t="s">
        <v>62</v>
      </c>
      <c r="O853">
        <v>1</v>
      </c>
      <c r="P853" t="s">
        <v>41</v>
      </c>
      <c r="Q853" s="4">
        <v>19943</v>
      </c>
      <c r="R853">
        <v>18575</v>
      </c>
      <c r="S853">
        <v>4</v>
      </c>
      <c r="T853" t="s">
        <v>32</v>
      </c>
      <c r="U853">
        <v>13</v>
      </c>
      <c r="V853">
        <v>3</v>
      </c>
      <c r="W853">
        <v>4</v>
      </c>
      <c r="X853">
        <v>1</v>
      </c>
      <c r="Y853">
        <v>28</v>
      </c>
      <c r="Z853">
        <v>2</v>
      </c>
      <c r="AA853">
        <v>3</v>
      </c>
      <c r="AB853">
        <v>5</v>
      </c>
      <c r="AC853">
        <v>2</v>
      </c>
      <c r="AD853">
        <v>4</v>
      </c>
      <c r="AE853">
        <v>2</v>
      </c>
      <c r="AF853" s="5">
        <v>0.14000000000000001</v>
      </c>
      <c r="AG853" s="5">
        <v>7.0000000000000007E-2</v>
      </c>
      <c r="AH853" s="6">
        <v>-2.0000000000000004E-2</v>
      </c>
      <c r="AI853">
        <v>3988.6000000000004</v>
      </c>
      <c r="AJ853">
        <v>830</v>
      </c>
    </row>
    <row r="854" spans="1:36" x14ac:dyDescent="0.35">
      <c r="A854">
        <v>29</v>
      </c>
      <c r="B854" t="s">
        <v>32</v>
      </c>
      <c r="C854" t="s">
        <v>26</v>
      </c>
      <c r="D854">
        <v>1401</v>
      </c>
      <c r="E854" t="s">
        <v>34</v>
      </c>
      <c r="F854">
        <v>6</v>
      </c>
      <c r="G854">
        <v>1</v>
      </c>
      <c r="H854" t="s">
        <v>40</v>
      </c>
      <c r="I854">
        <v>2</v>
      </c>
      <c r="J854" t="s">
        <v>29</v>
      </c>
      <c r="K854">
        <v>54</v>
      </c>
      <c r="L854">
        <v>3</v>
      </c>
      <c r="M854">
        <v>1</v>
      </c>
      <c r="N854" t="s">
        <v>39</v>
      </c>
      <c r="O854">
        <v>4</v>
      </c>
      <c r="P854" t="s">
        <v>37</v>
      </c>
      <c r="Q854" s="4">
        <v>3131</v>
      </c>
      <c r="R854">
        <v>26342</v>
      </c>
      <c r="S854">
        <v>1</v>
      </c>
      <c r="T854" t="s">
        <v>32</v>
      </c>
      <c r="U854">
        <v>13</v>
      </c>
      <c r="V854">
        <v>3</v>
      </c>
      <c r="W854">
        <v>1</v>
      </c>
      <c r="X854">
        <v>1</v>
      </c>
      <c r="Y854">
        <v>10</v>
      </c>
      <c r="Z854">
        <v>5</v>
      </c>
      <c r="AA854">
        <v>3</v>
      </c>
      <c r="AB854">
        <v>10</v>
      </c>
      <c r="AC854">
        <v>8</v>
      </c>
      <c r="AD854">
        <v>0</v>
      </c>
      <c r="AE854">
        <v>8</v>
      </c>
      <c r="AF854" s="5">
        <v>0.12</v>
      </c>
      <c r="AG854" s="5">
        <v>7.0000000000000007E-2</v>
      </c>
      <c r="AH854" s="6">
        <v>3.0000000000000013E-2</v>
      </c>
      <c r="AI854">
        <v>626.20000000000005</v>
      </c>
      <c r="AJ854">
        <v>1504</v>
      </c>
    </row>
    <row r="855" spans="1:36" x14ac:dyDescent="0.35">
      <c r="A855">
        <v>19</v>
      </c>
      <c r="B855" t="s">
        <v>32</v>
      </c>
      <c r="C855" t="s">
        <v>26</v>
      </c>
      <c r="D855">
        <v>645</v>
      </c>
      <c r="E855" t="s">
        <v>34</v>
      </c>
      <c r="F855">
        <v>9</v>
      </c>
      <c r="G855">
        <v>2</v>
      </c>
      <c r="H855" t="s">
        <v>28</v>
      </c>
      <c r="I855">
        <v>3</v>
      </c>
      <c r="J855" t="s">
        <v>35</v>
      </c>
      <c r="K855">
        <v>54</v>
      </c>
      <c r="L855">
        <v>3</v>
      </c>
      <c r="M855">
        <v>1</v>
      </c>
      <c r="N855" t="s">
        <v>36</v>
      </c>
      <c r="O855">
        <v>1</v>
      </c>
      <c r="P855" t="s">
        <v>31</v>
      </c>
      <c r="Q855" s="4">
        <v>2552</v>
      </c>
      <c r="R855">
        <v>7172</v>
      </c>
      <c r="S855">
        <v>1</v>
      </c>
      <c r="T855" t="s">
        <v>32</v>
      </c>
      <c r="U855">
        <v>25</v>
      </c>
      <c r="V855">
        <v>4</v>
      </c>
      <c r="W855">
        <v>3</v>
      </c>
      <c r="X855">
        <v>0</v>
      </c>
      <c r="Y855">
        <v>1</v>
      </c>
      <c r="Z855">
        <v>4</v>
      </c>
      <c r="AA855">
        <v>3</v>
      </c>
      <c r="AB855">
        <v>1</v>
      </c>
      <c r="AC855">
        <v>1</v>
      </c>
      <c r="AD855">
        <v>0</v>
      </c>
      <c r="AE855">
        <v>0</v>
      </c>
      <c r="AF855" s="5">
        <v>0.12</v>
      </c>
      <c r="AG855" s="5">
        <v>0.09</v>
      </c>
      <c r="AH855" s="6">
        <v>2.0000000000000004E-2</v>
      </c>
      <c r="AI855">
        <v>510.40000000000003</v>
      </c>
      <c r="AJ855">
        <v>1457</v>
      </c>
    </row>
    <row r="856" spans="1:36" x14ac:dyDescent="0.35">
      <c r="A856">
        <v>45</v>
      </c>
      <c r="B856" t="s">
        <v>32</v>
      </c>
      <c r="C856" t="s">
        <v>26</v>
      </c>
      <c r="D856">
        <v>1457</v>
      </c>
      <c r="E856" t="s">
        <v>34</v>
      </c>
      <c r="F856">
        <v>7</v>
      </c>
      <c r="G856">
        <v>3</v>
      </c>
      <c r="H856" t="s">
        <v>40</v>
      </c>
      <c r="I856">
        <v>1</v>
      </c>
      <c r="J856" t="s">
        <v>29</v>
      </c>
      <c r="K856">
        <v>83</v>
      </c>
      <c r="L856">
        <v>3</v>
      </c>
      <c r="M856">
        <v>1</v>
      </c>
      <c r="N856" t="s">
        <v>36</v>
      </c>
      <c r="O856">
        <v>3</v>
      </c>
      <c r="P856" t="s">
        <v>37</v>
      </c>
      <c r="Q856" s="4">
        <v>4477</v>
      </c>
      <c r="R856">
        <v>20100</v>
      </c>
      <c r="S856">
        <v>4</v>
      </c>
      <c r="T856" t="s">
        <v>25</v>
      </c>
      <c r="U856">
        <v>19</v>
      </c>
      <c r="V856">
        <v>3</v>
      </c>
      <c r="W856">
        <v>3</v>
      </c>
      <c r="X856">
        <v>1</v>
      </c>
      <c r="Y856">
        <v>7</v>
      </c>
      <c r="Z856">
        <v>2</v>
      </c>
      <c r="AA856">
        <v>2</v>
      </c>
      <c r="AB856">
        <v>3</v>
      </c>
      <c r="AC856">
        <v>2</v>
      </c>
      <c r="AD856">
        <v>0</v>
      </c>
      <c r="AE856">
        <v>2</v>
      </c>
      <c r="AF856" s="5">
        <v>0.1</v>
      </c>
      <c r="AG856" s="5">
        <v>7.0000000000000007E-2</v>
      </c>
      <c r="AH856" s="6">
        <v>4.0000000000000008E-2</v>
      </c>
      <c r="AI856">
        <v>895.40000000000009</v>
      </c>
      <c r="AJ856">
        <v>2121</v>
      </c>
    </row>
    <row r="857" spans="1:36" x14ac:dyDescent="0.35">
      <c r="A857">
        <v>37</v>
      </c>
      <c r="B857" t="s">
        <v>32</v>
      </c>
      <c r="C857" t="s">
        <v>26</v>
      </c>
      <c r="D857">
        <v>977</v>
      </c>
      <c r="E857" t="s">
        <v>34</v>
      </c>
      <c r="F857">
        <v>1</v>
      </c>
      <c r="G857">
        <v>3</v>
      </c>
      <c r="H857" t="s">
        <v>28</v>
      </c>
      <c r="I857">
        <v>4</v>
      </c>
      <c r="J857" t="s">
        <v>29</v>
      </c>
      <c r="K857">
        <v>56</v>
      </c>
      <c r="L857">
        <v>2</v>
      </c>
      <c r="M857">
        <v>2</v>
      </c>
      <c r="N857" t="s">
        <v>42</v>
      </c>
      <c r="O857">
        <v>4</v>
      </c>
      <c r="P857" t="s">
        <v>37</v>
      </c>
      <c r="Q857" s="4">
        <v>6474</v>
      </c>
      <c r="R857">
        <v>9961</v>
      </c>
      <c r="S857">
        <v>1</v>
      </c>
      <c r="T857" t="s">
        <v>32</v>
      </c>
      <c r="U857">
        <v>13</v>
      </c>
      <c r="V857">
        <v>3</v>
      </c>
      <c r="W857">
        <v>2</v>
      </c>
      <c r="X857">
        <v>1</v>
      </c>
      <c r="Y857">
        <v>14</v>
      </c>
      <c r="Z857">
        <v>2</v>
      </c>
      <c r="AA857">
        <v>2</v>
      </c>
      <c r="AB857">
        <v>14</v>
      </c>
      <c r="AC857">
        <v>8</v>
      </c>
      <c r="AD857">
        <v>3</v>
      </c>
      <c r="AE857">
        <v>11</v>
      </c>
      <c r="AF857" s="5">
        <v>0.13</v>
      </c>
      <c r="AG857" s="5">
        <v>0.09</v>
      </c>
      <c r="AH857" s="6">
        <v>4.0000000000000008E-2</v>
      </c>
      <c r="AI857">
        <v>1294.8000000000002</v>
      </c>
      <c r="AJ857">
        <v>4324</v>
      </c>
    </row>
    <row r="858" spans="1:36" x14ac:dyDescent="0.35">
      <c r="A858">
        <v>20</v>
      </c>
      <c r="B858" t="s">
        <v>32</v>
      </c>
      <c r="C858" t="s">
        <v>26</v>
      </c>
      <c r="D858">
        <v>805</v>
      </c>
      <c r="E858" t="s">
        <v>34</v>
      </c>
      <c r="F858">
        <v>3</v>
      </c>
      <c r="G858">
        <v>3</v>
      </c>
      <c r="H858" t="s">
        <v>28</v>
      </c>
      <c r="I858">
        <v>1</v>
      </c>
      <c r="J858" t="s">
        <v>35</v>
      </c>
      <c r="K858">
        <v>87</v>
      </c>
      <c r="L858">
        <v>2</v>
      </c>
      <c r="M858">
        <v>1</v>
      </c>
      <c r="N858" t="s">
        <v>39</v>
      </c>
      <c r="O858">
        <v>3</v>
      </c>
      <c r="P858" t="s">
        <v>31</v>
      </c>
      <c r="Q858" s="4">
        <v>3033</v>
      </c>
      <c r="R858">
        <v>12828</v>
      </c>
      <c r="S858">
        <v>1</v>
      </c>
      <c r="T858" t="s">
        <v>32</v>
      </c>
      <c r="U858">
        <v>12</v>
      </c>
      <c r="V858">
        <v>3</v>
      </c>
      <c r="W858">
        <v>1</v>
      </c>
      <c r="X858">
        <v>0</v>
      </c>
      <c r="Y858">
        <v>2</v>
      </c>
      <c r="Z858">
        <v>2</v>
      </c>
      <c r="AA858">
        <v>2</v>
      </c>
      <c r="AB858">
        <v>2</v>
      </c>
      <c r="AC858">
        <v>2</v>
      </c>
      <c r="AD858">
        <v>1</v>
      </c>
      <c r="AE858">
        <v>2</v>
      </c>
      <c r="AF858" s="5">
        <v>0.09</v>
      </c>
      <c r="AG858" s="5">
        <v>0.08</v>
      </c>
      <c r="AH858" s="6">
        <v>1.0000000000000009E-2</v>
      </c>
      <c r="AI858">
        <v>606.6</v>
      </c>
      <c r="AJ858">
        <v>4914</v>
      </c>
    </row>
    <row r="859" spans="1:36" x14ac:dyDescent="0.35">
      <c r="A859">
        <v>44</v>
      </c>
      <c r="B859" t="s">
        <v>25</v>
      </c>
      <c r="C859" t="s">
        <v>26</v>
      </c>
      <c r="D859">
        <v>1097</v>
      </c>
      <c r="E859" t="s">
        <v>34</v>
      </c>
      <c r="F859">
        <v>10</v>
      </c>
      <c r="G859">
        <v>4</v>
      </c>
      <c r="H859" t="s">
        <v>28</v>
      </c>
      <c r="I859">
        <v>3</v>
      </c>
      <c r="J859" t="s">
        <v>35</v>
      </c>
      <c r="K859">
        <v>96</v>
      </c>
      <c r="L859">
        <v>3</v>
      </c>
      <c r="M859">
        <v>1</v>
      </c>
      <c r="N859" t="s">
        <v>36</v>
      </c>
      <c r="O859">
        <v>3</v>
      </c>
      <c r="P859" t="s">
        <v>31</v>
      </c>
      <c r="Q859" s="4">
        <v>2936</v>
      </c>
      <c r="R859">
        <v>10826</v>
      </c>
      <c r="S859">
        <v>1</v>
      </c>
      <c r="T859" t="s">
        <v>25</v>
      </c>
      <c r="U859">
        <v>11</v>
      </c>
      <c r="V859">
        <v>3</v>
      </c>
      <c r="W859">
        <v>3</v>
      </c>
      <c r="X859">
        <v>0</v>
      </c>
      <c r="Y859">
        <v>6</v>
      </c>
      <c r="Z859">
        <v>4</v>
      </c>
      <c r="AA859">
        <v>3</v>
      </c>
      <c r="AB859">
        <v>6</v>
      </c>
      <c r="AC859">
        <v>4</v>
      </c>
      <c r="AD859">
        <v>0</v>
      </c>
      <c r="AE859">
        <v>2</v>
      </c>
      <c r="AF859" s="5">
        <v>0.08</v>
      </c>
      <c r="AG859" s="5">
        <v>0.09</v>
      </c>
      <c r="AH859" s="6">
        <v>-1.0000000000000009E-2</v>
      </c>
      <c r="AI859">
        <v>587.20000000000005</v>
      </c>
      <c r="AJ859">
        <v>2917</v>
      </c>
    </row>
    <row r="860" spans="1:36" x14ac:dyDescent="0.35">
      <c r="A860">
        <v>53</v>
      </c>
      <c r="B860" t="s">
        <v>32</v>
      </c>
      <c r="C860" t="s">
        <v>26</v>
      </c>
      <c r="D860">
        <v>1223</v>
      </c>
      <c r="E860" t="s">
        <v>34</v>
      </c>
      <c r="F860">
        <v>7</v>
      </c>
      <c r="G860">
        <v>2</v>
      </c>
      <c r="H860" t="s">
        <v>40</v>
      </c>
      <c r="I860">
        <v>4</v>
      </c>
      <c r="J860" t="s">
        <v>29</v>
      </c>
      <c r="K860">
        <v>50</v>
      </c>
      <c r="L860">
        <v>3</v>
      </c>
      <c r="M860">
        <v>5</v>
      </c>
      <c r="N860" t="s">
        <v>62</v>
      </c>
      <c r="O860">
        <v>3</v>
      </c>
      <c r="P860" t="s">
        <v>41</v>
      </c>
      <c r="Q860" s="4">
        <v>18606</v>
      </c>
      <c r="R860">
        <v>18640</v>
      </c>
      <c r="S860">
        <v>3</v>
      </c>
      <c r="T860" t="s">
        <v>32</v>
      </c>
      <c r="U860">
        <v>18</v>
      </c>
      <c r="V860">
        <v>3</v>
      </c>
      <c r="W860">
        <v>2</v>
      </c>
      <c r="X860">
        <v>1</v>
      </c>
      <c r="Y860">
        <v>26</v>
      </c>
      <c r="Z860">
        <v>6</v>
      </c>
      <c r="AA860">
        <v>3</v>
      </c>
      <c r="AB860">
        <v>7</v>
      </c>
      <c r="AC860">
        <v>7</v>
      </c>
      <c r="AD860">
        <v>4</v>
      </c>
      <c r="AE860">
        <v>7</v>
      </c>
      <c r="AF860" s="5">
        <v>0.09</v>
      </c>
      <c r="AG860" s="5">
        <v>0.11</v>
      </c>
      <c r="AH860" s="6">
        <v>0.06</v>
      </c>
      <c r="AI860">
        <v>3721.2000000000003</v>
      </c>
      <c r="AJ860">
        <v>4574</v>
      </c>
    </row>
    <row r="861" spans="1:36" x14ac:dyDescent="0.35">
      <c r="A861">
        <v>29</v>
      </c>
      <c r="B861" t="s">
        <v>32</v>
      </c>
      <c r="C861" t="s">
        <v>26</v>
      </c>
      <c r="D861">
        <v>942</v>
      </c>
      <c r="E861" t="s">
        <v>34</v>
      </c>
      <c r="F861">
        <v>15</v>
      </c>
      <c r="G861">
        <v>1</v>
      </c>
      <c r="H861" t="s">
        <v>28</v>
      </c>
      <c r="I861">
        <v>2</v>
      </c>
      <c r="J861" t="s">
        <v>29</v>
      </c>
      <c r="K861">
        <v>69</v>
      </c>
      <c r="L861">
        <v>1</v>
      </c>
      <c r="M861">
        <v>1</v>
      </c>
      <c r="N861" t="s">
        <v>36</v>
      </c>
      <c r="O861">
        <v>4</v>
      </c>
      <c r="P861" t="s">
        <v>37</v>
      </c>
      <c r="Q861" s="4">
        <v>2168</v>
      </c>
      <c r="R861">
        <v>26933</v>
      </c>
      <c r="S861">
        <v>0</v>
      </c>
      <c r="T861" t="s">
        <v>25</v>
      </c>
      <c r="U861">
        <v>18</v>
      </c>
      <c r="V861">
        <v>3</v>
      </c>
      <c r="W861">
        <v>1</v>
      </c>
      <c r="X861">
        <v>1</v>
      </c>
      <c r="Y861">
        <v>6</v>
      </c>
      <c r="Z861">
        <v>2</v>
      </c>
      <c r="AA861">
        <v>2</v>
      </c>
      <c r="AB861">
        <v>5</v>
      </c>
      <c r="AC861">
        <v>4</v>
      </c>
      <c r="AD861">
        <v>1</v>
      </c>
      <c r="AE861">
        <v>3</v>
      </c>
      <c r="AF861" s="5">
        <v>0.08</v>
      </c>
      <c r="AG861" s="5">
        <v>0.09</v>
      </c>
      <c r="AH861" s="6">
        <v>4.9999999999999989E-2</v>
      </c>
      <c r="AI861">
        <v>433.6</v>
      </c>
      <c r="AJ861">
        <v>1633</v>
      </c>
    </row>
    <row r="862" spans="1:36" x14ac:dyDescent="0.35">
      <c r="A862">
        <v>22</v>
      </c>
      <c r="B862" t="s">
        <v>25</v>
      </c>
      <c r="C862" t="s">
        <v>33</v>
      </c>
      <c r="D862">
        <v>1256</v>
      </c>
      <c r="E862" t="s">
        <v>34</v>
      </c>
      <c r="F862">
        <v>3</v>
      </c>
      <c r="G862">
        <v>4</v>
      </c>
      <c r="H862" t="s">
        <v>28</v>
      </c>
      <c r="I862">
        <v>3</v>
      </c>
      <c r="J862" t="s">
        <v>35</v>
      </c>
      <c r="K862">
        <v>48</v>
      </c>
      <c r="L862">
        <v>2</v>
      </c>
      <c r="M862">
        <v>1</v>
      </c>
      <c r="N862" t="s">
        <v>36</v>
      </c>
      <c r="O862">
        <v>4</v>
      </c>
      <c r="P862" t="s">
        <v>37</v>
      </c>
      <c r="Q862" s="4">
        <v>2853</v>
      </c>
      <c r="R862">
        <v>4223</v>
      </c>
      <c r="S862">
        <v>0</v>
      </c>
      <c r="T862" t="s">
        <v>25</v>
      </c>
      <c r="U862">
        <v>11</v>
      </c>
      <c r="V862">
        <v>3</v>
      </c>
      <c r="W862">
        <v>2</v>
      </c>
      <c r="X862">
        <v>1</v>
      </c>
      <c r="Y862">
        <v>1</v>
      </c>
      <c r="Z862">
        <v>5</v>
      </c>
      <c r="AA862">
        <v>3</v>
      </c>
      <c r="AB862">
        <v>0</v>
      </c>
      <c r="AC862">
        <v>0</v>
      </c>
      <c r="AD862">
        <v>0</v>
      </c>
      <c r="AE862">
        <v>0</v>
      </c>
      <c r="AF862" s="5">
        <v>0.11</v>
      </c>
      <c r="AG862" s="5">
        <v>7.0000000000000007E-2</v>
      </c>
      <c r="AH862" s="6">
        <v>1.999999999999999E-2</v>
      </c>
      <c r="AI862">
        <v>570.6</v>
      </c>
      <c r="AJ862">
        <v>701</v>
      </c>
    </row>
    <row r="863" spans="1:36" x14ac:dyDescent="0.35">
      <c r="A863">
        <v>46</v>
      </c>
      <c r="B863" t="s">
        <v>32</v>
      </c>
      <c r="C863" t="s">
        <v>26</v>
      </c>
      <c r="D863">
        <v>1402</v>
      </c>
      <c r="E863" t="s">
        <v>27</v>
      </c>
      <c r="F863">
        <v>2</v>
      </c>
      <c r="G863">
        <v>3</v>
      </c>
      <c r="H863" t="s">
        <v>48</v>
      </c>
      <c r="I863">
        <v>3</v>
      </c>
      <c r="J863" t="s">
        <v>29</v>
      </c>
      <c r="K863">
        <v>69</v>
      </c>
      <c r="L863">
        <v>3</v>
      </c>
      <c r="M863">
        <v>4</v>
      </c>
      <c r="N863" t="s">
        <v>62</v>
      </c>
      <c r="O863">
        <v>1</v>
      </c>
      <c r="P863" t="s">
        <v>37</v>
      </c>
      <c r="Q863" s="4">
        <v>17048</v>
      </c>
      <c r="R863">
        <v>24097</v>
      </c>
      <c r="S863">
        <v>8</v>
      </c>
      <c r="T863" t="s">
        <v>32</v>
      </c>
      <c r="U863">
        <v>23</v>
      </c>
      <c r="V863">
        <v>4</v>
      </c>
      <c r="W863">
        <v>1</v>
      </c>
      <c r="X863">
        <v>0</v>
      </c>
      <c r="Y863">
        <v>28</v>
      </c>
      <c r="Z863">
        <v>2</v>
      </c>
      <c r="AA863">
        <v>3</v>
      </c>
      <c r="AB863">
        <v>26</v>
      </c>
      <c r="AC863">
        <v>15</v>
      </c>
      <c r="AD863">
        <v>15</v>
      </c>
      <c r="AE863">
        <v>9</v>
      </c>
      <c r="AF863" s="5">
        <v>0.11</v>
      </c>
      <c r="AG863" s="5">
        <v>0.1</v>
      </c>
      <c r="AH863" s="6">
        <v>4.9999999999999989E-2</v>
      </c>
      <c r="AI863">
        <v>3409.6000000000004</v>
      </c>
      <c r="AJ863">
        <v>4594</v>
      </c>
    </row>
    <row r="864" spans="1:36" x14ac:dyDescent="0.35">
      <c r="A864">
        <v>44</v>
      </c>
      <c r="B864" t="s">
        <v>32</v>
      </c>
      <c r="C864" t="s">
        <v>44</v>
      </c>
      <c r="D864">
        <v>111</v>
      </c>
      <c r="E864" t="s">
        <v>34</v>
      </c>
      <c r="F864">
        <v>17</v>
      </c>
      <c r="G864">
        <v>3</v>
      </c>
      <c r="H864" t="s">
        <v>28</v>
      </c>
      <c r="I864">
        <v>4</v>
      </c>
      <c r="J864" t="s">
        <v>35</v>
      </c>
      <c r="K864">
        <v>74</v>
      </c>
      <c r="L864">
        <v>1</v>
      </c>
      <c r="M864">
        <v>1</v>
      </c>
      <c r="N864" t="s">
        <v>36</v>
      </c>
      <c r="O864">
        <v>3</v>
      </c>
      <c r="P864" t="s">
        <v>31</v>
      </c>
      <c r="Q864" s="4">
        <v>2290</v>
      </c>
      <c r="R864">
        <v>4279</v>
      </c>
      <c r="S864">
        <v>2</v>
      </c>
      <c r="T864" t="s">
        <v>32</v>
      </c>
      <c r="U864">
        <v>13</v>
      </c>
      <c r="V864">
        <v>3</v>
      </c>
      <c r="W864">
        <v>4</v>
      </c>
      <c r="X864">
        <v>0</v>
      </c>
      <c r="Y864">
        <v>6</v>
      </c>
      <c r="Z864">
        <v>3</v>
      </c>
      <c r="AA864">
        <v>3</v>
      </c>
      <c r="AB864">
        <v>0</v>
      </c>
      <c r="AC864">
        <v>0</v>
      </c>
      <c r="AD864">
        <v>0</v>
      </c>
      <c r="AE864">
        <v>0</v>
      </c>
      <c r="AF864" s="5">
        <v>0.08</v>
      </c>
      <c r="AG864" s="5">
        <v>0.11</v>
      </c>
      <c r="AH864" s="6">
        <v>-0.03</v>
      </c>
      <c r="AI864">
        <v>458</v>
      </c>
      <c r="AJ864">
        <v>3366</v>
      </c>
    </row>
    <row r="865" spans="1:36" x14ac:dyDescent="0.35">
      <c r="A865">
        <v>33</v>
      </c>
      <c r="B865" t="s">
        <v>32</v>
      </c>
      <c r="C865" t="s">
        <v>26</v>
      </c>
      <c r="D865">
        <v>147</v>
      </c>
      <c r="E865" t="s">
        <v>50</v>
      </c>
      <c r="F865">
        <v>2</v>
      </c>
      <c r="G865">
        <v>3</v>
      </c>
      <c r="H865" t="s">
        <v>50</v>
      </c>
      <c r="I865">
        <v>2</v>
      </c>
      <c r="J865" t="s">
        <v>35</v>
      </c>
      <c r="K865">
        <v>99</v>
      </c>
      <c r="L865">
        <v>3</v>
      </c>
      <c r="M865">
        <v>1</v>
      </c>
      <c r="N865" t="s">
        <v>50</v>
      </c>
      <c r="O865">
        <v>3</v>
      </c>
      <c r="P865" t="s">
        <v>37</v>
      </c>
      <c r="Q865" s="4">
        <v>3600</v>
      </c>
      <c r="R865">
        <v>8429</v>
      </c>
      <c r="S865">
        <v>1</v>
      </c>
      <c r="T865" t="s">
        <v>32</v>
      </c>
      <c r="U865">
        <v>13</v>
      </c>
      <c r="V865">
        <v>3</v>
      </c>
      <c r="W865">
        <v>4</v>
      </c>
      <c r="X865">
        <v>1</v>
      </c>
      <c r="Y865">
        <v>5</v>
      </c>
      <c r="Z865">
        <v>2</v>
      </c>
      <c r="AA865">
        <v>3</v>
      </c>
      <c r="AB865">
        <v>5</v>
      </c>
      <c r="AC865">
        <v>4</v>
      </c>
      <c r="AD865">
        <v>1</v>
      </c>
      <c r="AE865">
        <v>4</v>
      </c>
      <c r="AF865" s="5">
        <v>0.13</v>
      </c>
      <c r="AG865" s="5">
        <v>0.1</v>
      </c>
      <c r="AH865" s="6">
        <v>2.0000000000000004E-2</v>
      </c>
      <c r="AI865">
        <v>720</v>
      </c>
      <c r="AJ865">
        <v>3088</v>
      </c>
    </row>
    <row r="866" spans="1:36" x14ac:dyDescent="0.35">
      <c r="A866">
        <v>41</v>
      </c>
      <c r="B866" t="s">
        <v>25</v>
      </c>
      <c r="C866" t="s">
        <v>44</v>
      </c>
      <c r="D866">
        <v>906</v>
      </c>
      <c r="E866" t="s">
        <v>34</v>
      </c>
      <c r="F866">
        <v>5</v>
      </c>
      <c r="G866">
        <v>2</v>
      </c>
      <c r="H866" t="s">
        <v>28</v>
      </c>
      <c r="I866">
        <v>1</v>
      </c>
      <c r="J866" t="s">
        <v>35</v>
      </c>
      <c r="K866">
        <v>95</v>
      </c>
      <c r="L866">
        <v>2</v>
      </c>
      <c r="M866">
        <v>1</v>
      </c>
      <c r="N866" t="s">
        <v>36</v>
      </c>
      <c r="O866">
        <v>1</v>
      </c>
      <c r="P866" t="s">
        <v>41</v>
      </c>
      <c r="Q866" s="4">
        <v>2107</v>
      </c>
      <c r="R866">
        <v>20293</v>
      </c>
      <c r="S866">
        <v>6</v>
      </c>
      <c r="T866" t="s">
        <v>32</v>
      </c>
      <c r="U866">
        <v>17</v>
      </c>
      <c r="V866">
        <v>3</v>
      </c>
      <c r="W866">
        <v>1</v>
      </c>
      <c r="X866">
        <v>1</v>
      </c>
      <c r="Y866">
        <v>5</v>
      </c>
      <c r="Z866">
        <v>2</v>
      </c>
      <c r="AA866">
        <v>1</v>
      </c>
      <c r="AB866">
        <v>1</v>
      </c>
      <c r="AC866">
        <v>0</v>
      </c>
      <c r="AD866">
        <v>0</v>
      </c>
      <c r="AE866">
        <v>0</v>
      </c>
      <c r="AF866" s="5">
        <v>0.14000000000000001</v>
      </c>
      <c r="AG866" s="5">
        <v>0.08</v>
      </c>
      <c r="AH866" s="6">
        <v>-0.03</v>
      </c>
      <c r="AI866">
        <v>421.40000000000003</v>
      </c>
      <c r="AJ866">
        <v>2968</v>
      </c>
    </row>
    <row r="867" spans="1:36" x14ac:dyDescent="0.35">
      <c r="A867">
        <v>30</v>
      </c>
      <c r="B867" t="s">
        <v>32</v>
      </c>
      <c r="C867" t="s">
        <v>26</v>
      </c>
      <c r="D867">
        <v>1329</v>
      </c>
      <c r="E867" t="s">
        <v>27</v>
      </c>
      <c r="F867">
        <v>29</v>
      </c>
      <c r="G867">
        <v>4</v>
      </c>
      <c r="H867" t="s">
        <v>28</v>
      </c>
      <c r="I867">
        <v>3</v>
      </c>
      <c r="J867" t="s">
        <v>35</v>
      </c>
      <c r="K867">
        <v>61</v>
      </c>
      <c r="L867">
        <v>3</v>
      </c>
      <c r="M867">
        <v>2</v>
      </c>
      <c r="N867" t="s">
        <v>27</v>
      </c>
      <c r="O867">
        <v>1</v>
      </c>
      <c r="P867" t="s">
        <v>41</v>
      </c>
      <c r="Q867" s="4">
        <v>4115</v>
      </c>
      <c r="R867">
        <v>13192</v>
      </c>
      <c r="S867">
        <v>8</v>
      </c>
      <c r="T867" t="s">
        <v>32</v>
      </c>
      <c r="U867">
        <v>19</v>
      </c>
      <c r="V867">
        <v>3</v>
      </c>
      <c r="W867">
        <v>3</v>
      </c>
      <c r="X867">
        <v>3</v>
      </c>
      <c r="Y867">
        <v>8</v>
      </c>
      <c r="Z867">
        <v>3</v>
      </c>
      <c r="AA867">
        <v>3</v>
      </c>
      <c r="AB867">
        <v>4</v>
      </c>
      <c r="AC867">
        <v>3</v>
      </c>
      <c r="AD867">
        <v>0</v>
      </c>
      <c r="AE867">
        <v>3</v>
      </c>
      <c r="AF867" s="5">
        <v>0.13</v>
      </c>
      <c r="AG867" s="5">
        <v>0.1</v>
      </c>
      <c r="AH867" s="6">
        <v>4.0000000000000008E-2</v>
      </c>
      <c r="AI867">
        <v>823</v>
      </c>
      <c r="AJ867">
        <v>1935</v>
      </c>
    </row>
    <row r="868" spans="1:36" x14ac:dyDescent="0.35">
      <c r="A868">
        <v>40</v>
      </c>
      <c r="B868" t="s">
        <v>32</v>
      </c>
      <c r="C868" t="s">
        <v>33</v>
      </c>
      <c r="D868">
        <v>1184</v>
      </c>
      <c r="E868" t="s">
        <v>27</v>
      </c>
      <c r="F868">
        <v>2</v>
      </c>
      <c r="G868">
        <v>4</v>
      </c>
      <c r="H868" t="s">
        <v>40</v>
      </c>
      <c r="I868">
        <v>2</v>
      </c>
      <c r="J868" t="s">
        <v>35</v>
      </c>
      <c r="K868">
        <v>62</v>
      </c>
      <c r="L868">
        <v>3</v>
      </c>
      <c r="M868">
        <v>2</v>
      </c>
      <c r="N868" t="s">
        <v>27</v>
      </c>
      <c r="O868">
        <v>2</v>
      </c>
      <c r="P868" t="s">
        <v>37</v>
      </c>
      <c r="Q868" s="4">
        <v>4327</v>
      </c>
      <c r="R868">
        <v>25440</v>
      </c>
      <c r="S868">
        <v>5</v>
      </c>
      <c r="T868" t="s">
        <v>32</v>
      </c>
      <c r="U868">
        <v>12</v>
      </c>
      <c r="V868">
        <v>3</v>
      </c>
      <c r="W868">
        <v>4</v>
      </c>
      <c r="X868">
        <v>3</v>
      </c>
      <c r="Y868">
        <v>5</v>
      </c>
      <c r="Z868">
        <v>2</v>
      </c>
      <c r="AA868">
        <v>3</v>
      </c>
      <c r="AB868">
        <v>0</v>
      </c>
      <c r="AC868">
        <v>0</v>
      </c>
      <c r="AD868">
        <v>0</v>
      </c>
      <c r="AE868">
        <v>0</v>
      </c>
      <c r="AF868" s="5">
        <v>0.11</v>
      </c>
      <c r="AG868" s="5">
        <v>0.09</v>
      </c>
      <c r="AH868" s="6">
        <v>0</v>
      </c>
      <c r="AI868">
        <v>865.40000000000009</v>
      </c>
      <c r="AJ868">
        <v>1164</v>
      </c>
    </row>
    <row r="869" spans="1:36" x14ac:dyDescent="0.35">
      <c r="A869">
        <v>50</v>
      </c>
      <c r="B869" t="s">
        <v>32</v>
      </c>
      <c r="C869" t="s">
        <v>33</v>
      </c>
      <c r="D869">
        <v>1421</v>
      </c>
      <c r="E869" t="s">
        <v>34</v>
      </c>
      <c r="F869">
        <v>2</v>
      </c>
      <c r="G869">
        <v>3</v>
      </c>
      <c r="H869" t="s">
        <v>40</v>
      </c>
      <c r="I869">
        <v>4</v>
      </c>
      <c r="J869" t="s">
        <v>29</v>
      </c>
      <c r="K869">
        <v>30</v>
      </c>
      <c r="L869">
        <v>3</v>
      </c>
      <c r="M869">
        <v>4</v>
      </c>
      <c r="N869" t="s">
        <v>62</v>
      </c>
      <c r="O869">
        <v>1</v>
      </c>
      <c r="P869" t="s">
        <v>37</v>
      </c>
      <c r="Q869" s="4">
        <v>17856</v>
      </c>
      <c r="R869">
        <v>9490</v>
      </c>
      <c r="S869">
        <v>2</v>
      </c>
      <c r="T869" t="s">
        <v>32</v>
      </c>
      <c r="U869">
        <v>22</v>
      </c>
      <c r="V869">
        <v>4</v>
      </c>
      <c r="W869">
        <v>3</v>
      </c>
      <c r="X869">
        <v>1</v>
      </c>
      <c r="Y869">
        <v>32</v>
      </c>
      <c r="Z869">
        <v>3</v>
      </c>
      <c r="AA869">
        <v>3</v>
      </c>
      <c r="AB869">
        <v>2</v>
      </c>
      <c r="AC869">
        <v>2</v>
      </c>
      <c r="AD869">
        <v>2</v>
      </c>
      <c r="AE869">
        <v>2</v>
      </c>
      <c r="AF869" s="5">
        <v>0.1</v>
      </c>
      <c r="AG869" s="5">
        <v>0.1</v>
      </c>
      <c r="AH869" s="6">
        <v>9.999999999999995E-3</v>
      </c>
      <c r="AI869">
        <v>3571.2000000000003</v>
      </c>
      <c r="AJ869">
        <v>746</v>
      </c>
    </row>
    <row r="870" spans="1:36" x14ac:dyDescent="0.35">
      <c r="A870">
        <v>28</v>
      </c>
      <c r="B870" t="s">
        <v>32</v>
      </c>
      <c r="C870" t="s">
        <v>26</v>
      </c>
      <c r="D870">
        <v>1179</v>
      </c>
      <c r="E870" t="s">
        <v>34</v>
      </c>
      <c r="F870">
        <v>19</v>
      </c>
      <c r="G870">
        <v>4</v>
      </c>
      <c r="H870" t="s">
        <v>40</v>
      </c>
      <c r="I870">
        <v>4</v>
      </c>
      <c r="J870" t="s">
        <v>35</v>
      </c>
      <c r="K870">
        <v>78</v>
      </c>
      <c r="L870">
        <v>2</v>
      </c>
      <c r="M870">
        <v>1</v>
      </c>
      <c r="N870" t="s">
        <v>39</v>
      </c>
      <c r="O870">
        <v>1</v>
      </c>
      <c r="P870" t="s">
        <v>37</v>
      </c>
      <c r="Q870" s="4">
        <v>3196</v>
      </c>
      <c r="R870">
        <v>12449</v>
      </c>
      <c r="S870">
        <v>1</v>
      </c>
      <c r="T870" t="s">
        <v>32</v>
      </c>
      <c r="U870">
        <v>12</v>
      </c>
      <c r="V870">
        <v>3</v>
      </c>
      <c r="W870">
        <v>3</v>
      </c>
      <c r="X870">
        <v>3</v>
      </c>
      <c r="Y870">
        <v>6</v>
      </c>
      <c r="Z870">
        <v>2</v>
      </c>
      <c r="AA870">
        <v>3</v>
      </c>
      <c r="AB870">
        <v>6</v>
      </c>
      <c r="AC870">
        <v>5</v>
      </c>
      <c r="AD870">
        <v>3</v>
      </c>
      <c r="AE870">
        <v>3</v>
      </c>
      <c r="AF870" s="5">
        <v>0.14000000000000001</v>
      </c>
      <c r="AG870" s="5">
        <v>0.09</v>
      </c>
      <c r="AH870" s="6">
        <v>0</v>
      </c>
      <c r="AI870">
        <v>639.20000000000005</v>
      </c>
      <c r="AJ870">
        <v>789</v>
      </c>
    </row>
    <row r="871" spans="1:36" x14ac:dyDescent="0.35">
      <c r="A871">
        <v>46</v>
      </c>
      <c r="B871" t="s">
        <v>32</v>
      </c>
      <c r="C871" t="s">
        <v>26</v>
      </c>
      <c r="D871">
        <v>1450</v>
      </c>
      <c r="E871" t="s">
        <v>34</v>
      </c>
      <c r="F871">
        <v>15</v>
      </c>
      <c r="G871">
        <v>2</v>
      </c>
      <c r="H871" t="s">
        <v>28</v>
      </c>
      <c r="I871">
        <v>4</v>
      </c>
      <c r="J871" t="s">
        <v>35</v>
      </c>
      <c r="K871">
        <v>52</v>
      </c>
      <c r="L871">
        <v>3</v>
      </c>
      <c r="M871">
        <v>5</v>
      </c>
      <c r="N871" t="s">
        <v>63</v>
      </c>
      <c r="O871">
        <v>2</v>
      </c>
      <c r="P871" t="s">
        <v>37</v>
      </c>
      <c r="Q871" s="4">
        <v>19081</v>
      </c>
      <c r="R871">
        <v>10849</v>
      </c>
      <c r="S871">
        <v>5</v>
      </c>
      <c r="T871" t="s">
        <v>32</v>
      </c>
      <c r="U871">
        <v>11</v>
      </c>
      <c r="V871">
        <v>3</v>
      </c>
      <c r="W871">
        <v>1</v>
      </c>
      <c r="X871">
        <v>1</v>
      </c>
      <c r="Y871">
        <v>25</v>
      </c>
      <c r="Z871">
        <v>2</v>
      </c>
      <c r="AA871">
        <v>3</v>
      </c>
      <c r="AB871">
        <v>4</v>
      </c>
      <c r="AC871">
        <v>2</v>
      </c>
      <c r="AD871">
        <v>0</v>
      </c>
      <c r="AE871">
        <v>3</v>
      </c>
      <c r="AF871" s="5">
        <v>0.14000000000000001</v>
      </c>
      <c r="AG871" s="5">
        <v>0.09</v>
      </c>
      <c r="AH871" s="6">
        <v>0</v>
      </c>
      <c r="AI871">
        <v>3816.2000000000003</v>
      </c>
      <c r="AJ871">
        <v>2484</v>
      </c>
    </row>
    <row r="872" spans="1:36" x14ac:dyDescent="0.35">
      <c r="A872">
        <v>35</v>
      </c>
      <c r="B872" t="s">
        <v>32</v>
      </c>
      <c r="C872" t="s">
        <v>26</v>
      </c>
      <c r="D872">
        <v>1361</v>
      </c>
      <c r="E872" t="s">
        <v>27</v>
      </c>
      <c r="F872">
        <v>17</v>
      </c>
      <c r="G872">
        <v>4</v>
      </c>
      <c r="H872" t="s">
        <v>28</v>
      </c>
      <c r="I872">
        <v>3</v>
      </c>
      <c r="J872" t="s">
        <v>35</v>
      </c>
      <c r="K872">
        <v>94</v>
      </c>
      <c r="L872">
        <v>3</v>
      </c>
      <c r="M872">
        <v>2</v>
      </c>
      <c r="N872" t="s">
        <v>27</v>
      </c>
      <c r="O872">
        <v>1</v>
      </c>
      <c r="P872" t="s">
        <v>37</v>
      </c>
      <c r="Q872" s="4">
        <v>8966</v>
      </c>
      <c r="R872">
        <v>21026</v>
      </c>
      <c r="S872">
        <v>3</v>
      </c>
      <c r="T872" t="s">
        <v>25</v>
      </c>
      <c r="U872">
        <v>15</v>
      </c>
      <c r="V872">
        <v>3</v>
      </c>
      <c r="W872">
        <v>4</v>
      </c>
      <c r="X872">
        <v>3</v>
      </c>
      <c r="Y872">
        <v>15</v>
      </c>
      <c r="Z872">
        <v>2</v>
      </c>
      <c r="AA872">
        <v>3</v>
      </c>
      <c r="AB872">
        <v>7</v>
      </c>
      <c r="AC872">
        <v>7</v>
      </c>
      <c r="AD872">
        <v>1</v>
      </c>
      <c r="AE872">
        <v>7</v>
      </c>
      <c r="AF872" s="5">
        <v>0.12</v>
      </c>
      <c r="AG872" s="5">
        <v>0.09</v>
      </c>
      <c r="AH872" s="6">
        <v>4.9999999999999989E-2</v>
      </c>
      <c r="AI872">
        <v>1793.2</v>
      </c>
      <c r="AJ872">
        <v>900</v>
      </c>
    </row>
    <row r="873" spans="1:36" x14ac:dyDescent="0.35">
      <c r="A873">
        <v>24</v>
      </c>
      <c r="B873" t="s">
        <v>25</v>
      </c>
      <c r="C873" t="s">
        <v>26</v>
      </c>
      <c r="D873">
        <v>984</v>
      </c>
      <c r="E873" t="s">
        <v>34</v>
      </c>
      <c r="F873">
        <v>17</v>
      </c>
      <c r="G873">
        <v>2</v>
      </c>
      <c r="H873" t="s">
        <v>28</v>
      </c>
      <c r="I873">
        <v>4</v>
      </c>
      <c r="J873" t="s">
        <v>29</v>
      </c>
      <c r="K873">
        <v>97</v>
      </c>
      <c r="L873">
        <v>3</v>
      </c>
      <c r="M873">
        <v>1</v>
      </c>
      <c r="N873" t="s">
        <v>39</v>
      </c>
      <c r="O873">
        <v>2</v>
      </c>
      <c r="P873" t="s">
        <v>37</v>
      </c>
      <c r="Q873" s="4">
        <v>2210</v>
      </c>
      <c r="R873">
        <v>3372</v>
      </c>
      <c r="S873">
        <v>1</v>
      </c>
      <c r="T873" t="s">
        <v>32</v>
      </c>
      <c r="U873">
        <v>13</v>
      </c>
      <c r="V873">
        <v>3</v>
      </c>
      <c r="W873">
        <v>1</v>
      </c>
      <c r="X873">
        <v>1</v>
      </c>
      <c r="Y873">
        <v>1</v>
      </c>
      <c r="Z873">
        <v>3</v>
      </c>
      <c r="AA873">
        <v>1</v>
      </c>
      <c r="AB873">
        <v>1</v>
      </c>
      <c r="AC873">
        <v>0</v>
      </c>
      <c r="AD873">
        <v>0</v>
      </c>
      <c r="AE873">
        <v>0</v>
      </c>
      <c r="AF873" s="5">
        <v>0.1</v>
      </c>
      <c r="AG873" s="5">
        <v>0.11</v>
      </c>
      <c r="AH873" s="6">
        <v>-2.0000000000000004E-2</v>
      </c>
      <c r="AI873">
        <v>442</v>
      </c>
      <c r="AJ873">
        <v>2250</v>
      </c>
    </row>
    <row r="874" spans="1:36" x14ac:dyDescent="0.35">
      <c r="A874">
        <v>33</v>
      </c>
      <c r="B874" t="s">
        <v>32</v>
      </c>
      <c r="C874" t="s">
        <v>33</v>
      </c>
      <c r="D874">
        <v>1146</v>
      </c>
      <c r="E874" t="s">
        <v>27</v>
      </c>
      <c r="F874">
        <v>25</v>
      </c>
      <c r="G874">
        <v>3</v>
      </c>
      <c r="H874" t="s">
        <v>40</v>
      </c>
      <c r="I874">
        <v>2</v>
      </c>
      <c r="J874" t="s">
        <v>29</v>
      </c>
      <c r="K874">
        <v>82</v>
      </c>
      <c r="L874">
        <v>3</v>
      </c>
      <c r="M874">
        <v>2</v>
      </c>
      <c r="N874" t="s">
        <v>27</v>
      </c>
      <c r="O874">
        <v>3</v>
      </c>
      <c r="P874" t="s">
        <v>37</v>
      </c>
      <c r="Q874" s="4">
        <v>4539</v>
      </c>
      <c r="R874">
        <v>4905</v>
      </c>
      <c r="S874">
        <v>1</v>
      </c>
      <c r="T874" t="s">
        <v>32</v>
      </c>
      <c r="U874">
        <v>12</v>
      </c>
      <c r="V874">
        <v>3</v>
      </c>
      <c r="W874">
        <v>1</v>
      </c>
      <c r="X874">
        <v>1</v>
      </c>
      <c r="Y874">
        <v>10</v>
      </c>
      <c r="Z874">
        <v>3</v>
      </c>
      <c r="AA874">
        <v>2</v>
      </c>
      <c r="AB874">
        <v>10</v>
      </c>
      <c r="AC874">
        <v>7</v>
      </c>
      <c r="AD874">
        <v>0</v>
      </c>
      <c r="AE874">
        <v>1</v>
      </c>
      <c r="AF874" s="5">
        <v>0.14000000000000001</v>
      </c>
      <c r="AG874" s="5">
        <v>0.09</v>
      </c>
      <c r="AH874" s="6">
        <v>-0.03</v>
      </c>
      <c r="AI874">
        <v>907.80000000000007</v>
      </c>
      <c r="AJ874">
        <v>3789</v>
      </c>
    </row>
    <row r="875" spans="1:36" x14ac:dyDescent="0.35">
      <c r="A875">
        <v>36</v>
      </c>
      <c r="B875" t="s">
        <v>32</v>
      </c>
      <c r="C875" t="s">
        <v>26</v>
      </c>
      <c r="D875">
        <v>917</v>
      </c>
      <c r="E875" t="s">
        <v>34</v>
      </c>
      <c r="F875">
        <v>6</v>
      </c>
      <c r="G875">
        <v>4</v>
      </c>
      <c r="H875" t="s">
        <v>28</v>
      </c>
      <c r="I875">
        <v>3</v>
      </c>
      <c r="J875" t="s">
        <v>35</v>
      </c>
      <c r="K875">
        <v>60</v>
      </c>
      <c r="L875">
        <v>1</v>
      </c>
      <c r="M875">
        <v>1</v>
      </c>
      <c r="N875" t="s">
        <v>39</v>
      </c>
      <c r="O875">
        <v>3</v>
      </c>
      <c r="P875" t="s">
        <v>41</v>
      </c>
      <c r="Q875" s="4">
        <v>2741</v>
      </c>
      <c r="R875">
        <v>6865</v>
      </c>
      <c r="S875">
        <v>1</v>
      </c>
      <c r="T875" t="s">
        <v>32</v>
      </c>
      <c r="U875">
        <v>14</v>
      </c>
      <c r="V875">
        <v>3</v>
      </c>
      <c r="W875">
        <v>3</v>
      </c>
      <c r="X875">
        <v>1</v>
      </c>
      <c r="Y875">
        <v>7</v>
      </c>
      <c r="Z875">
        <v>4</v>
      </c>
      <c r="AA875">
        <v>3</v>
      </c>
      <c r="AB875">
        <v>7</v>
      </c>
      <c r="AC875">
        <v>7</v>
      </c>
      <c r="AD875">
        <v>1</v>
      </c>
      <c r="AE875">
        <v>7</v>
      </c>
      <c r="AF875" s="5">
        <v>0.13</v>
      </c>
      <c r="AG875" s="5">
        <v>7.0000000000000007E-2</v>
      </c>
      <c r="AH875" s="6">
        <v>9.999999999999995E-3</v>
      </c>
      <c r="AI875">
        <v>548.20000000000005</v>
      </c>
      <c r="AJ875">
        <v>3606</v>
      </c>
    </row>
    <row r="876" spans="1:36" x14ac:dyDescent="0.35">
      <c r="A876">
        <v>30</v>
      </c>
      <c r="B876" t="s">
        <v>32</v>
      </c>
      <c r="C876" t="s">
        <v>26</v>
      </c>
      <c r="D876">
        <v>853</v>
      </c>
      <c r="E876" t="s">
        <v>34</v>
      </c>
      <c r="F876">
        <v>7</v>
      </c>
      <c r="G876">
        <v>4</v>
      </c>
      <c r="H876" t="s">
        <v>28</v>
      </c>
      <c r="I876">
        <v>3</v>
      </c>
      <c r="J876" t="s">
        <v>35</v>
      </c>
      <c r="K876">
        <v>49</v>
      </c>
      <c r="L876">
        <v>3</v>
      </c>
      <c r="M876">
        <v>2</v>
      </c>
      <c r="N876" t="s">
        <v>39</v>
      </c>
      <c r="O876">
        <v>3</v>
      </c>
      <c r="P876" t="s">
        <v>41</v>
      </c>
      <c r="Q876" s="4">
        <v>3491</v>
      </c>
      <c r="R876">
        <v>11309</v>
      </c>
      <c r="S876">
        <v>1</v>
      </c>
      <c r="T876" t="s">
        <v>32</v>
      </c>
      <c r="U876">
        <v>13</v>
      </c>
      <c r="V876">
        <v>3</v>
      </c>
      <c r="W876">
        <v>1</v>
      </c>
      <c r="X876">
        <v>3</v>
      </c>
      <c r="Y876">
        <v>10</v>
      </c>
      <c r="Z876">
        <v>4</v>
      </c>
      <c r="AA876">
        <v>2</v>
      </c>
      <c r="AB876">
        <v>10</v>
      </c>
      <c r="AC876">
        <v>7</v>
      </c>
      <c r="AD876">
        <v>8</v>
      </c>
      <c r="AE876">
        <v>9</v>
      </c>
      <c r="AF876" s="5">
        <v>0.12</v>
      </c>
      <c r="AG876" s="5">
        <v>0.09</v>
      </c>
      <c r="AH876" s="6">
        <v>-2.0000000000000004E-2</v>
      </c>
      <c r="AI876">
        <v>698.2</v>
      </c>
      <c r="AJ876">
        <v>2615</v>
      </c>
    </row>
    <row r="877" spans="1:36" x14ac:dyDescent="0.35">
      <c r="A877">
        <v>44</v>
      </c>
      <c r="B877" t="s">
        <v>32</v>
      </c>
      <c r="C877" t="s">
        <v>26</v>
      </c>
      <c r="D877">
        <v>200</v>
      </c>
      <c r="E877" t="s">
        <v>34</v>
      </c>
      <c r="F877">
        <v>29</v>
      </c>
      <c r="G877">
        <v>4</v>
      </c>
      <c r="H877" t="s">
        <v>38</v>
      </c>
      <c r="I877">
        <v>4</v>
      </c>
      <c r="J877" t="s">
        <v>35</v>
      </c>
      <c r="K877">
        <v>32</v>
      </c>
      <c r="L877">
        <v>3</v>
      </c>
      <c r="M877">
        <v>2</v>
      </c>
      <c r="N877" t="s">
        <v>36</v>
      </c>
      <c r="O877">
        <v>4</v>
      </c>
      <c r="P877" t="s">
        <v>31</v>
      </c>
      <c r="Q877" s="4">
        <v>4541</v>
      </c>
      <c r="R877">
        <v>7744</v>
      </c>
      <c r="S877">
        <v>1</v>
      </c>
      <c r="T877" t="s">
        <v>32</v>
      </c>
      <c r="U877">
        <v>25</v>
      </c>
      <c r="V877">
        <v>4</v>
      </c>
      <c r="W877">
        <v>2</v>
      </c>
      <c r="X877">
        <v>0</v>
      </c>
      <c r="Y877">
        <v>20</v>
      </c>
      <c r="Z877">
        <v>3</v>
      </c>
      <c r="AA877">
        <v>3</v>
      </c>
      <c r="AB877">
        <v>20</v>
      </c>
      <c r="AC877">
        <v>11</v>
      </c>
      <c r="AD877">
        <v>13</v>
      </c>
      <c r="AE877">
        <v>17</v>
      </c>
      <c r="AF877" s="5">
        <v>0.11</v>
      </c>
      <c r="AG877" s="5">
        <v>7.0000000000000007E-2</v>
      </c>
      <c r="AH877" s="6">
        <v>5.0000000000000017E-2</v>
      </c>
      <c r="AI877">
        <v>908.2</v>
      </c>
      <c r="AJ877">
        <v>1092</v>
      </c>
    </row>
    <row r="878" spans="1:36" x14ac:dyDescent="0.35">
      <c r="A878">
        <v>20</v>
      </c>
      <c r="B878" t="s">
        <v>32</v>
      </c>
      <c r="C878" t="s">
        <v>26</v>
      </c>
      <c r="D878">
        <v>654</v>
      </c>
      <c r="E878" t="s">
        <v>27</v>
      </c>
      <c r="F878">
        <v>21</v>
      </c>
      <c r="G878">
        <v>3</v>
      </c>
      <c r="H878" t="s">
        <v>48</v>
      </c>
      <c r="I878">
        <v>3</v>
      </c>
      <c r="J878" t="s">
        <v>35</v>
      </c>
      <c r="K878">
        <v>43</v>
      </c>
      <c r="L878">
        <v>4</v>
      </c>
      <c r="M878">
        <v>1</v>
      </c>
      <c r="N878" t="s">
        <v>46</v>
      </c>
      <c r="O878">
        <v>4</v>
      </c>
      <c r="P878" t="s">
        <v>31</v>
      </c>
      <c r="Q878" s="4">
        <v>2678</v>
      </c>
      <c r="R878">
        <v>5050</v>
      </c>
      <c r="S878">
        <v>1</v>
      </c>
      <c r="T878" t="s">
        <v>32</v>
      </c>
      <c r="U878">
        <v>17</v>
      </c>
      <c r="V878">
        <v>3</v>
      </c>
      <c r="W878">
        <v>4</v>
      </c>
      <c r="X878">
        <v>0</v>
      </c>
      <c r="Y878">
        <v>2</v>
      </c>
      <c r="Z878">
        <v>2</v>
      </c>
      <c r="AA878">
        <v>3</v>
      </c>
      <c r="AB878">
        <v>2</v>
      </c>
      <c r="AC878">
        <v>1</v>
      </c>
      <c r="AD878">
        <v>2</v>
      </c>
      <c r="AE878">
        <v>2</v>
      </c>
      <c r="AF878" s="5">
        <v>0.12</v>
      </c>
      <c r="AG878" s="5">
        <v>0.1</v>
      </c>
      <c r="AH878" s="6">
        <v>0.06</v>
      </c>
      <c r="AI878">
        <v>535.6</v>
      </c>
      <c r="AJ878">
        <v>2017</v>
      </c>
    </row>
    <row r="879" spans="1:36" x14ac:dyDescent="0.35">
      <c r="A879">
        <v>46</v>
      </c>
      <c r="B879" t="s">
        <v>32</v>
      </c>
      <c r="C879" t="s">
        <v>26</v>
      </c>
      <c r="D879">
        <v>150</v>
      </c>
      <c r="E879" t="s">
        <v>34</v>
      </c>
      <c r="F879">
        <v>2</v>
      </c>
      <c r="G879">
        <v>4</v>
      </c>
      <c r="H879" t="s">
        <v>49</v>
      </c>
      <c r="I879">
        <v>4</v>
      </c>
      <c r="J879" t="s">
        <v>35</v>
      </c>
      <c r="K879">
        <v>60</v>
      </c>
      <c r="L879">
        <v>3</v>
      </c>
      <c r="M879">
        <v>2</v>
      </c>
      <c r="N879" t="s">
        <v>42</v>
      </c>
      <c r="O879">
        <v>4</v>
      </c>
      <c r="P879" t="s">
        <v>41</v>
      </c>
      <c r="Q879" s="4">
        <v>7379</v>
      </c>
      <c r="R879">
        <v>17433</v>
      </c>
      <c r="S879">
        <v>2</v>
      </c>
      <c r="T879" t="s">
        <v>32</v>
      </c>
      <c r="U879">
        <v>11</v>
      </c>
      <c r="V879">
        <v>3</v>
      </c>
      <c r="W879">
        <v>3</v>
      </c>
      <c r="X879">
        <v>1</v>
      </c>
      <c r="Y879">
        <v>12</v>
      </c>
      <c r="Z879">
        <v>3</v>
      </c>
      <c r="AA879">
        <v>2</v>
      </c>
      <c r="AB879">
        <v>6</v>
      </c>
      <c r="AC879">
        <v>3</v>
      </c>
      <c r="AD879">
        <v>1</v>
      </c>
      <c r="AE879">
        <v>4</v>
      </c>
      <c r="AF879" s="5">
        <v>0.08</v>
      </c>
      <c r="AG879" s="5">
        <v>7.0000000000000007E-2</v>
      </c>
      <c r="AH879" s="6">
        <v>4.0000000000000008E-2</v>
      </c>
      <c r="AI879">
        <v>1475.8000000000002</v>
      </c>
      <c r="AJ879">
        <v>1458</v>
      </c>
    </row>
    <row r="880" spans="1:36" x14ac:dyDescent="0.35">
      <c r="A880">
        <v>42</v>
      </c>
      <c r="B880" t="s">
        <v>32</v>
      </c>
      <c r="C880" t="s">
        <v>44</v>
      </c>
      <c r="D880">
        <v>179</v>
      </c>
      <c r="E880" t="s">
        <v>50</v>
      </c>
      <c r="F880">
        <v>2</v>
      </c>
      <c r="G880">
        <v>5</v>
      </c>
      <c r="H880" t="s">
        <v>40</v>
      </c>
      <c r="I880">
        <v>4</v>
      </c>
      <c r="J880" t="s">
        <v>35</v>
      </c>
      <c r="K880">
        <v>79</v>
      </c>
      <c r="L880">
        <v>4</v>
      </c>
      <c r="M880">
        <v>2</v>
      </c>
      <c r="N880" t="s">
        <v>50</v>
      </c>
      <c r="O880">
        <v>1</v>
      </c>
      <c r="P880" t="s">
        <v>37</v>
      </c>
      <c r="Q880" s="4">
        <v>6272</v>
      </c>
      <c r="R880">
        <v>12858</v>
      </c>
      <c r="S880">
        <v>7</v>
      </c>
      <c r="T880" t="s">
        <v>32</v>
      </c>
      <c r="U880">
        <v>16</v>
      </c>
      <c r="V880">
        <v>3</v>
      </c>
      <c r="W880">
        <v>1</v>
      </c>
      <c r="X880">
        <v>1</v>
      </c>
      <c r="Y880">
        <v>10</v>
      </c>
      <c r="Z880">
        <v>3</v>
      </c>
      <c r="AA880">
        <v>4</v>
      </c>
      <c r="AB880">
        <v>4</v>
      </c>
      <c r="AC880">
        <v>3</v>
      </c>
      <c r="AD880">
        <v>0</v>
      </c>
      <c r="AE880">
        <v>3</v>
      </c>
      <c r="AF880" s="5">
        <v>0.14000000000000001</v>
      </c>
      <c r="AG880" s="5">
        <v>0.09</v>
      </c>
      <c r="AH880" s="6">
        <v>-9.999999999999995E-3</v>
      </c>
      <c r="AI880">
        <v>1254.4000000000001</v>
      </c>
      <c r="AJ880">
        <v>1081</v>
      </c>
    </row>
    <row r="881" spans="1:36" x14ac:dyDescent="0.35">
      <c r="A881">
        <v>60</v>
      </c>
      <c r="B881" t="s">
        <v>32</v>
      </c>
      <c r="C881" t="s">
        <v>26</v>
      </c>
      <c r="D881">
        <v>696</v>
      </c>
      <c r="E881" t="s">
        <v>27</v>
      </c>
      <c r="F881">
        <v>7</v>
      </c>
      <c r="G881">
        <v>4</v>
      </c>
      <c r="H881" t="s">
        <v>48</v>
      </c>
      <c r="I881">
        <v>2</v>
      </c>
      <c r="J881" t="s">
        <v>35</v>
      </c>
      <c r="K881">
        <v>52</v>
      </c>
      <c r="L881">
        <v>4</v>
      </c>
      <c r="M881">
        <v>2</v>
      </c>
      <c r="N881" t="s">
        <v>27</v>
      </c>
      <c r="O881">
        <v>4</v>
      </c>
      <c r="P881" t="s">
        <v>41</v>
      </c>
      <c r="Q881" s="4">
        <v>5220</v>
      </c>
      <c r="R881">
        <v>10893</v>
      </c>
      <c r="S881">
        <v>0</v>
      </c>
      <c r="T881" t="s">
        <v>25</v>
      </c>
      <c r="U881">
        <v>18</v>
      </c>
      <c r="V881">
        <v>3</v>
      </c>
      <c r="W881">
        <v>2</v>
      </c>
      <c r="X881">
        <v>1</v>
      </c>
      <c r="Y881">
        <v>12</v>
      </c>
      <c r="Z881">
        <v>3</v>
      </c>
      <c r="AA881">
        <v>3</v>
      </c>
      <c r="AB881">
        <v>11</v>
      </c>
      <c r="AC881">
        <v>7</v>
      </c>
      <c r="AD881">
        <v>1</v>
      </c>
      <c r="AE881">
        <v>9</v>
      </c>
      <c r="AF881" s="5">
        <v>0.12</v>
      </c>
      <c r="AG881" s="5">
        <v>0.1</v>
      </c>
      <c r="AH881" s="6">
        <v>4.0000000000000008E-2</v>
      </c>
      <c r="AI881">
        <v>1044</v>
      </c>
      <c r="AJ881">
        <v>2430</v>
      </c>
    </row>
    <row r="882" spans="1:36" x14ac:dyDescent="0.35">
      <c r="A882">
        <v>32</v>
      </c>
      <c r="B882" t="s">
        <v>32</v>
      </c>
      <c r="C882" t="s">
        <v>33</v>
      </c>
      <c r="D882">
        <v>116</v>
      </c>
      <c r="E882" t="s">
        <v>34</v>
      </c>
      <c r="F882">
        <v>13</v>
      </c>
      <c r="G882">
        <v>3</v>
      </c>
      <c r="H882" t="s">
        <v>38</v>
      </c>
      <c r="I882">
        <v>3</v>
      </c>
      <c r="J882" t="s">
        <v>29</v>
      </c>
      <c r="K882">
        <v>77</v>
      </c>
      <c r="L882">
        <v>2</v>
      </c>
      <c r="M882">
        <v>1</v>
      </c>
      <c r="N882" t="s">
        <v>39</v>
      </c>
      <c r="O882">
        <v>2</v>
      </c>
      <c r="P882" t="s">
        <v>37</v>
      </c>
      <c r="Q882" s="4">
        <v>2743</v>
      </c>
      <c r="R882">
        <v>7331</v>
      </c>
      <c r="S882">
        <v>1</v>
      </c>
      <c r="T882" t="s">
        <v>32</v>
      </c>
      <c r="U882">
        <v>20</v>
      </c>
      <c r="V882">
        <v>4</v>
      </c>
      <c r="W882">
        <v>3</v>
      </c>
      <c r="X882">
        <v>1</v>
      </c>
      <c r="Y882">
        <v>2</v>
      </c>
      <c r="Z882">
        <v>2</v>
      </c>
      <c r="AA882">
        <v>3</v>
      </c>
      <c r="AB882">
        <v>2</v>
      </c>
      <c r="AC882">
        <v>2</v>
      </c>
      <c r="AD882">
        <v>2</v>
      </c>
      <c r="AE882">
        <v>2</v>
      </c>
      <c r="AF882" s="5">
        <v>0.12</v>
      </c>
      <c r="AG882" s="5">
        <v>0.11</v>
      </c>
      <c r="AH882" s="6">
        <v>1.999999999999999E-2</v>
      </c>
      <c r="AI882">
        <v>548.6</v>
      </c>
      <c r="AJ882">
        <v>3713</v>
      </c>
    </row>
    <row r="883" spans="1:36" x14ac:dyDescent="0.35">
      <c r="A883">
        <v>32</v>
      </c>
      <c r="B883" t="s">
        <v>32</v>
      </c>
      <c r="C883" t="s">
        <v>33</v>
      </c>
      <c r="D883">
        <v>1316</v>
      </c>
      <c r="E883" t="s">
        <v>34</v>
      </c>
      <c r="F883">
        <v>2</v>
      </c>
      <c r="G883">
        <v>2</v>
      </c>
      <c r="H883" t="s">
        <v>28</v>
      </c>
      <c r="I883">
        <v>4</v>
      </c>
      <c r="J883" t="s">
        <v>29</v>
      </c>
      <c r="K883">
        <v>38</v>
      </c>
      <c r="L883">
        <v>3</v>
      </c>
      <c r="M883">
        <v>2</v>
      </c>
      <c r="N883" t="s">
        <v>36</v>
      </c>
      <c r="O883">
        <v>3</v>
      </c>
      <c r="P883" t="s">
        <v>31</v>
      </c>
      <c r="Q883" s="4">
        <v>4998</v>
      </c>
      <c r="R883">
        <v>2338</v>
      </c>
      <c r="S883">
        <v>4</v>
      </c>
      <c r="T883" t="s">
        <v>25</v>
      </c>
      <c r="U883">
        <v>14</v>
      </c>
      <c r="V883">
        <v>3</v>
      </c>
      <c r="W883">
        <v>4</v>
      </c>
      <c r="X883">
        <v>0</v>
      </c>
      <c r="Y883">
        <v>10</v>
      </c>
      <c r="Z883">
        <v>2</v>
      </c>
      <c r="AA883">
        <v>3</v>
      </c>
      <c r="AB883">
        <v>8</v>
      </c>
      <c r="AC883">
        <v>7</v>
      </c>
      <c r="AD883">
        <v>0</v>
      </c>
      <c r="AE883">
        <v>7</v>
      </c>
      <c r="AF883" s="5">
        <v>0.09</v>
      </c>
      <c r="AG883" s="5">
        <v>7.0000000000000007E-2</v>
      </c>
      <c r="AH883" s="6">
        <v>3.9999999999999994E-2</v>
      </c>
      <c r="AI883">
        <v>999.6</v>
      </c>
      <c r="AJ883">
        <v>3975</v>
      </c>
    </row>
    <row r="884" spans="1:36" x14ac:dyDescent="0.35">
      <c r="A884">
        <v>36</v>
      </c>
      <c r="B884" t="s">
        <v>32</v>
      </c>
      <c r="C884" t="s">
        <v>26</v>
      </c>
      <c r="D884">
        <v>363</v>
      </c>
      <c r="E884" t="s">
        <v>34</v>
      </c>
      <c r="F884">
        <v>1</v>
      </c>
      <c r="G884">
        <v>3</v>
      </c>
      <c r="H884" t="s">
        <v>49</v>
      </c>
      <c r="I884">
        <v>3</v>
      </c>
      <c r="J884" t="s">
        <v>29</v>
      </c>
      <c r="K884">
        <v>77</v>
      </c>
      <c r="L884">
        <v>1</v>
      </c>
      <c r="M884">
        <v>3</v>
      </c>
      <c r="N884" t="s">
        <v>42</v>
      </c>
      <c r="O884">
        <v>1</v>
      </c>
      <c r="P884" t="s">
        <v>41</v>
      </c>
      <c r="Q884" s="4">
        <v>10252</v>
      </c>
      <c r="R884">
        <v>4235</v>
      </c>
      <c r="S884">
        <v>2</v>
      </c>
      <c r="T884" t="s">
        <v>25</v>
      </c>
      <c r="U884">
        <v>21</v>
      </c>
      <c r="V884">
        <v>4</v>
      </c>
      <c r="W884">
        <v>3</v>
      </c>
      <c r="X884">
        <v>1</v>
      </c>
      <c r="Y884">
        <v>17</v>
      </c>
      <c r="Z884">
        <v>2</v>
      </c>
      <c r="AA884">
        <v>3</v>
      </c>
      <c r="AB884">
        <v>7</v>
      </c>
      <c r="AC884">
        <v>7</v>
      </c>
      <c r="AD884">
        <v>7</v>
      </c>
      <c r="AE884">
        <v>7</v>
      </c>
      <c r="AF884" s="5">
        <v>0.13</v>
      </c>
      <c r="AG884" s="5">
        <v>0.1</v>
      </c>
      <c r="AH884" s="6">
        <v>0</v>
      </c>
      <c r="AI884">
        <v>2050.4</v>
      </c>
      <c r="AJ884">
        <v>3949</v>
      </c>
    </row>
    <row r="885" spans="1:36" x14ac:dyDescent="0.35">
      <c r="A885">
        <v>33</v>
      </c>
      <c r="B885" t="s">
        <v>32</v>
      </c>
      <c r="C885" t="s">
        <v>26</v>
      </c>
      <c r="D885">
        <v>117</v>
      </c>
      <c r="E885" t="s">
        <v>34</v>
      </c>
      <c r="F885">
        <v>9</v>
      </c>
      <c r="G885">
        <v>3</v>
      </c>
      <c r="H885" t="s">
        <v>40</v>
      </c>
      <c r="I885">
        <v>1</v>
      </c>
      <c r="J885" t="s">
        <v>35</v>
      </c>
      <c r="K885">
        <v>60</v>
      </c>
      <c r="L885">
        <v>3</v>
      </c>
      <c r="M885">
        <v>1</v>
      </c>
      <c r="N885" t="s">
        <v>36</v>
      </c>
      <c r="O885">
        <v>4</v>
      </c>
      <c r="P885" t="s">
        <v>37</v>
      </c>
      <c r="Q885" s="4">
        <v>2781</v>
      </c>
      <c r="R885">
        <v>6311</v>
      </c>
      <c r="S885">
        <v>0</v>
      </c>
      <c r="T885" t="s">
        <v>32</v>
      </c>
      <c r="U885">
        <v>13</v>
      </c>
      <c r="V885">
        <v>3</v>
      </c>
      <c r="W885">
        <v>2</v>
      </c>
      <c r="X885">
        <v>1</v>
      </c>
      <c r="Y885">
        <v>15</v>
      </c>
      <c r="Z885">
        <v>5</v>
      </c>
      <c r="AA885">
        <v>3</v>
      </c>
      <c r="AB885">
        <v>14</v>
      </c>
      <c r="AC885">
        <v>10</v>
      </c>
      <c r="AD885">
        <v>4</v>
      </c>
      <c r="AE885">
        <v>10</v>
      </c>
      <c r="AF885" s="5">
        <v>0.11</v>
      </c>
      <c r="AG885" s="5">
        <v>0.08</v>
      </c>
      <c r="AH885" s="6">
        <v>4.0000000000000008E-2</v>
      </c>
      <c r="AI885">
        <v>556.20000000000005</v>
      </c>
      <c r="AJ885">
        <v>2788</v>
      </c>
    </row>
    <row r="886" spans="1:36" x14ac:dyDescent="0.35">
      <c r="A886">
        <v>40</v>
      </c>
      <c r="B886" t="s">
        <v>32</v>
      </c>
      <c r="C886" t="s">
        <v>26</v>
      </c>
      <c r="D886">
        <v>107</v>
      </c>
      <c r="E886" t="s">
        <v>27</v>
      </c>
      <c r="F886">
        <v>10</v>
      </c>
      <c r="G886">
        <v>3</v>
      </c>
      <c r="H886" t="s">
        <v>49</v>
      </c>
      <c r="I886">
        <v>2</v>
      </c>
      <c r="J886" t="s">
        <v>29</v>
      </c>
      <c r="K886">
        <v>84</v>
      </c>
      <c r="L886">
        <v>2</v>
      </c>
      <c r="M886">
        <v>2</v>
      </c>
      <c r="N886" t="s">
        <v>27</v>
      </c>
      <c r="O886">
        <v>2</v>
      </c>
      <c r="P886" t="s">
        <v>41</v>
      </c>
      <c r="Q886" s="4">
        <v>6852</v>
      </c>
      <c r="R886">
        <v>11591</v>
      </c>
      <c r="S886">
        <v>7</v>
      </c>
      <c r="T886" t="s">
        <v>32</v>
      </c>
      <c r="U886">
        <v>12</v>
      </c>
      <c r="V886">
        <v>3</v>
      </c>
      <c r="W886">
        <v>2</v>
      </c>
      <c r="X886">
        <v>1</v>
      </c>
      <c r="Y886">
        <v>7</v>
      </c>
      <c r="Z886">
        <v>2</v>
      </c>
      <c r="AA886">
        <v>4</v>
      </c>
      <c r="AB886">
        <v>5</v>
      </c>
      <c r="AC886">
        <v>1</v>
      </c>
      <c r="AD886">
        <v>1</v>
      </c>
      <c r="AE886">
        <v>3</v>
      </c>
      <c r="AF886" s="5">
        <v>0.09</v>
      </c>
      <c r="AG886" s="5">
        <v>7.0000000000000007E-2</v>
      </c>
      <c r="AH886" s="6">
        <v>0.03</v>
      </c>
      <c r="AI886">
        <v>1370.4</v>
      </c>
      <c r="AJ886">
        <v>625</v>
      </c>
    </row>
    <row r="887" spans="1:36" x14ac:dyDescent="0.35">
      <c r="A887">
        <v>25</v>
      </c>
      <c r="B887" t="s">
        <v>32</v>
      </c>
      <c r="C887" t="s">
        <v>26</v>
      </c>
      <c r="D887">
        <v>1356</v>
      </c>
      <c r="E887" t="s">
        <v>27</v>
      </c>
      <c r="F887">
        <v>10</v>
      </c>
      <c r="G887">
        <v>4</v>
      </c>
      <c r="H887" t="s">
        <v>28</v>
      </c>
      <c r="I887">
        <v>3</v>
      </c>
      <c r="J887" t="s">
        <v>35</v>
      </c>
      <c r="K887">
        <v>57</v>
      </c>
      <c r="L887">
        <v>3</v>
      </c>
      <c r="M887">
        <v>2</v>
      </c>
      <c r="N887" t="s">
        <v>27</v>
      </c>
      <c r="O887">
        <v>4</v>
      </c>
      <c r="P887" t="s">
        <v>31</v>
      </c>
      <c r="Q887" s="4">
        <v>4950</v>
      </c>
      <c r="R887">
        <v>20623</v>
      </c>
      <c r="S887">
        <v>0</v>
      </c>
      <c r="T887" t="s">
        <v>32</v>
      </c>
      <c r="U887">
        <v>14</v>
      </c>
      <c r="V887">
        <v>3</v>
      </c>
      <c r="W887">
        <v>2</v>
      </c>
      <c r="X887">
        <v>0</v>
      </c>
      <c r="Y887">
        <v>5</v>
      </c>
      <c r="Z887">
        <v>4</v>
      </c>
      <c r="AA887">
        <v>3</v>
      </c>
      <c r="AB887">
        <v>4</v>
      </c>
      <c r="AC887">
        <v>3</v>
      </c>
      <c r="AD887">
        <v>1</v>
      </c>
      <c r="AE887">
        <v>1</v>
      </c>
      <c r="AF887" s="5">
        <v>0.15</v>
      </c>
      <c r="AG887" s="5">
        <v>0.09</v>
      </c>
      <c r="AH887" s="6">
        <v>0.03</v>
      </c>
      <c r="AI887">
        <v>990</v>
      </c>
      <c r="AJ887">
        <v>1400</v>
      </c>
    </row>
    <row r="888" spans="1:36" x14ac:dyDescent="0.35">
      <c r="A888">
        <v>30</v>
      </c>
      <c r="B888" t="s">
        <v>32</v>
      </c>
      <c r="C888" t="s">
        <v>26</v>
      </c>
      <c r="D888">
        <v>1465</v>
      </c>
      <c r="E888" t="s">
        <v>34</v>
      </c>
      <c r="F888">
        <v>1</v>
      </c>
      <c r="G888">
        <v>3</v>
      </c>
      <c r="H888" t="s">
        <v>40</v>
      </c>
      <c r="I888">
        <v>4</v>
      </c>
      <c r="J888" t="s">
        <v>35</v>
      </c>
      <c r="K888">
        <v>63</v>
      </c>
      <c r="L888">
        <v>3</v>
      </c>
      <c r="M888">
        <v>1</v>
      </c>
      <c r="N888" t="s">
        <v>36</v>
      </c>
      <c r="O888">
        <v>2</v>
      </c>
      <c r="P888" t="s">
        <v>37</v>
      </c>
      <c r="Q888" s="4">
        <v>3579</v>
      </c>
      <c r="R888">
        <v>9369</v>
      </c>
      <c r="S888">
        <v>0</v>
      </c>
      <c r="T888" t="s">
        <v>25</v>
      </c>
      <c r="U888">
        <v>21</v>
      </c>
      <c r="V888">
        <v>4</v>
      </c>
      <c r="W888">
        <v>1</v>
      </c>
      <c r="X888">
        <v>1</v>
      </c>
      <c r="Y888">
        <v>12</v>
      </c>
      <c r="Z888">
        <v>2</v>
      </c>
      <c r="AA888">
        <v>3</v>
      </c>
      <c r="AB888">
        <v>11</v>
      </c>
      <c r="AC888">
        <v>9</v>
      </c>
      <c r="AD888">
        <v>5</v>
      </c>
      <c r="AE888">
        <v>7</v>
      </c>
      <c r="AF888" s="5">
        <v>0.13</v>
      </c>
      <c r="AG888" s="5">
        <v>0.1</v>
      </c>
      <c r="AH888" s="6">
        <v>6.9999999999999993E-2</v>
      </c>
      <c r="AI888">
        <v>715.80000000000007</v>
      </c>
      <c r="AJ888">
        <v>4256</v>
      </c>
    </row>
    <row r="889" spans="1:36" x14ac:dyDescent="0.35">
      <c r="A889">
        <v>42</v>
      </c>
      <c r="B889" t="s">
        <v>32</v>
      </c>
      <c r="C889" t="s">
        <v>33</v>
      </c>
      <c r="D889">
        <v>458</v>
      </c>
      <c r="E889" t="s">
        <v>34</v>
      </c>
      <c r="F889">
        <v>26</v>
      </c>
      <c r="G889">
        <v>5</v>
      </c>
      <c r="H889" t="s">
        <v>40</v>
      </c>
      <c r="I889">
        <v>1</v>
      </c>
      <c r="J889" t="s">
        <v>29</v>
      </c>
      <c r="K889">
        <v>60</v>
      </c>
      <c r="L889">
        <v>3</v>
      </c>
      <c r="M889">
        <v>3</v>
      </c>
      <c r="N889" t="s">
        <v>63</v>
      </c>
      <c r="O889">
        <v>1</v>
      </c>
      <c r="P889" t="s">
        <v>37</v>
      </c>
      <c r="Q889" s="4">
        <v>13191</v>
      </c>
      <c r="R889">
        <v>23281</v>
      </c>
      <c r="S889">
        <v>3</v>
      </c>
      <c r="T889" t="s">
        <v>25</v>
      </c>
      <c r="U889">
        <v>17</v>
      </c>
      <c r="V889">
        <v>3</v>
      </c>
      <c r="W889">
        <v>3</v>
      </c>
      <c r="X889">
        <v>0</v>
      </c>
      <c r="Y889">
        <v>20</v>
      </c>
      <c r="Z889">
        <v>6</v>
      </c>
      <c r="AA889">
        <v>3</v>
      </c>
      <c r="AB889">
        <v>1</v>
      </c>
      <c r="AC889">
        <v>0</v>
      </c>
      <c r="AD889">
        <v>0</v>
      </c>
      <c r="AE889">
        <v>0</v>
      </c>
      <c r="AF889" s="5">
        <v>0.12</v>
      </c>
      <c r="AG889" s="5">
        <v>7.0000000000000007E-2</v>
      </c>
      <c r="AH889" s="6">
        <v>0.03</v>
      </c>
      <c r="AI889">
        <v>2638.2000000000003</v>
      </c>
      <c r="AJ889">
        <v>4577</v>
      </c>
    </row>
    <row r="890" spans="1:36" x14ac:dyDescent="0.35">
      <c r="A890">
        <v>35</v>
      </c>
      <c r="B890" t="s">
        <v>32</v>
      </c>
      <c r="C890" t="s">
        <v>44</v>
      </c>
      <c r="D890">
        <v>1212</v>
      </c>
      <c r="E890" t="s">
        <v>27</v>
      </c>
      <c r="F890">
        <v>8</v>
      </c>
      <c r="G890">
        <v>2</v>
      </c>
      <c r="H890" t="s">
        <v>48</v>
      </c>
      <c r="I890">
        <v>3</v>
      </c>
      <c r="J890" t="s">
        <v>29</v>
      </c>
      <c r="K890">
        <v>78</v>
      </c>
      <c r="L890">
        <v>2</v>
      </c>
      <c r="M890">
        <v>3</v>
      </c>
      <c r="N890" t="s">
        <v>27</v>
      </c>
      <c r="O890">
        <v>4</v>
      </c>
      <c r="P890" t="s">
        <v>37</v>
      </c>
      <c r="Q890" s="4">
        <v>10377</v>
      </c>
      <c r="R890">
        <v>13755</v>
      </c>
      <c r="S890">
        <v>4</v>
      </c>
      <c r="T890" t="s">
        <v>25</v>
      </c>
      <c r="U890">
        <v>11</v>
      </c>
      <c r="V890">
        <v>3</v>
      </c>
      <c r="W890">
        <v>2</v>
      </c>
      <c r="X890">
        <v>1</v>
      </c>
      <c r="Y890">
        <v>16</v>
      </c>
      <c r="Z890">
        <v>6</v>
      </c>
      <c r="AA890">
        <v>2</v>
      </c>
      <c r="AB890">
        <v>13</v>
      </c>
      <c r="AC890">
        <v>2</v>
      </c>
      <c r="AD890">
        <v>4</v>
      </c>
      <c r="AE890">
        <v>12</v>
      </c>
      <c r="AF890" s="5">
        <v>0.13</v>
      </c>
      <c r="AG890" s="5">
        <v>0.11</v>
      </c>
      <c r="AH890" s="6">
        <v>2.0000000000000004E-2</v>
      </c>
      <c r="AI890">
        <v>2075.4</v>
      </c>
      <c r="AJ890">
        <v>2177</v>
      </c>
    </row>
    <row r="891" spans="1:36" x14ac:dyDescent="0.35">
      <c r="A891">
        <v>27</v>
      </c>
      <c r="B891" t="s">
        <v>32</v>
      </c>
      <c r="C891" t="s">
        <v>26</v>
      </c>
      <c r="D891">
        <v>1103</v>
      </c>
      <c r="E891" t="s">
        <v>34</v>
      </c>
      <c r="F891">
        <v>14</v>
      </c>
      <c r="G891">
        <v>3</v>
      </c>
      <c r="H891" t="s">
        <v>28</v>
      </c>
      <c r="I891">
        <v>1</v>
      </c>
      <c r="J891" t="s">
        <v>35</v>
      </c>
      <c r="K891">
        <v>42</v>
      </c>
      <c r="L891">
        <v>3</v>
      </c>
      <c r="M891">
        <v>1</v>
      </c>
      <c r="N891" t="s">
        <v>36</v>
      </c>
      <c r="O891">
        <v>1</v>
      </c>
      <c r="P891" t="s">
        <v>37</v>
      </c>
      <c r="Q891" s="4">
        <v>2235</v>
      </c>
      <c r="R891">
        <v>14377</v>
      </c>
      <c r="S891">
        <v>1</v>
      </c>
      <c r="T891" t="s">
        <v>25</v>
      </c>
      <c r="U891">
        <v>14</v>
      </c>
      <c r="V891">
        <v>3</v>
      </c>
      <c r="W891">
        <v>4</v>
      </c>
      <c r="X891">
        <v>2</v>
      </c>
      <c r="Y891">
        <v>9</v>
      </c>
      <c r="Z891">
        <v>3</v>
      </c>
      <c r="AA891">
        <v>2</v>
      </c>
      <c r="AB891">
        <v>9</v>
      </c>
      <c r="AC891">
        <v>7</v>
      </c>
      <c r="AD891">
        <v>6</v>
      </c>
      <c r="AE891">
        <v>8</v>
      </c>
      <c r="AF891" s="5">
        <v>0.08</v>
      </c>
      <c r="AG891" s="5">
        <v>0.1</v>
      </c>
      <c r="AH891" s="6">
        <v>-9.999999999999995E-3</v>
      </c>
      <c r="AI891">
        <v>447</v>
      </c>
      <c r="AJ891">
        <v>1060</v>
      </c>
    </row>
    <row r="892" spans="1:36" x14ac:dyDescent="0.35">
      <c r="A892">
        <v>54</v>
      </c>
      <c r="B892" t="s">
        <v>32</v>
      </c>
      <c r="C892" t="s">
        <v>33</v>
      </c>
      <c r="D892">
        <v>966</v>
      </c>
      <c r="E892" t="s">
        <v>34</v>
      </c>
      <c r="F892">
        <v>1</v>
      </c>
      <c r="G892">
        <v>4</v>
      </c>
      <c r="H892" t="s">
        <v>28</v>
      </c>
      <c r="I892">
        <v>4</v>
      </c>
      <c r="J892" t="s">
        <v>29</v>
      </c>
      <c r="K892">
        <v>53</v>
      </c>
      <c r="L892">
        <v>3</v>
      </c>
      <c r="M892">
        <v>3</v>
      </c>
      <c r="N892" t="s">
        <v>42</v>
      </c>
      <c r="O892">
        <v>3</v>
      </c>
      <c r="P892" t="s">
        <v>41</v>
      </c>
      <c r="Q892" s="4">
        <v>10502</v>
      </c>
      <c r="R892">
        <v>9659</v>
      </c>
      <c r="S892">
        <v>7</v>
      </c>
      <c r="T892" t="s">
        <v>32</v>
      </c>
      <c r="U892">
        <v>17</v>
      </c>
      <c r="V892">
        <v>3</v>
      </c>
      <c r="W892">
        <v>1</v>
      </c>
      <c r="X892">
        <v>1</v>
      </c>
      <c r="Y892">
        <v>33</v>
      </c>
      <c r="Z892">
        <v>2</v>
      </c>
      <c r="AA892">
        <v>1</v>
      </c>
      <c r="AB892">
        <v>5</v>
      </c>
      <c r="AC892">
        <v>4</v>
      </c>
      <c r="AD892">
        <v>1</v>
      </c>
      <c r="AE892">
        <v>4</v>
      </c>
      <c r="AF892" s="5">
        <v>0.15</v>
      </c>
      <c r="AG892" s="5">
        <v>7.0000000000000007E-2</v>
      </c>
      <c r="AH892" s="6">
        <v>0</v>
      </c>
      <c r="AI892">
        <v>2100.4</v>
      </c>
      <c r="AJ892">
        <v>3760</v>
      </c>
    </row>
    <row r="893" spans="1:36" x14ac:dyDescent="0.35">
      <c r="A893">
        <v>44</v>
      </c>
      <c r="B893" t="s">
        <v>32</v>
      </c>
      <c r="C893" t="s">
        <v>26</v>
      </c>
      <c r="D893">
        <v>1117</v>
      </c>
      <c r="E893" t="s">
        <v>34</v>
      </c>
      <c r="F893">
        <v>2</v>
      </c>
      <c r="G893">
        <v>1</v>
      </c>
      <c r="H893" t="s">
        <v>28</v>
      </c>
      <c r="I893">
        <v>1</v>
      </c>
      <c r="J893" t="s">
        <v>29</v>
      </c>
      <c r="K893">
        <v>72</v>
      </c>
      <c r="L893">
        <v>4</v>
      </c>
      <c r="M893">
        <v>1</v>
      </c>
      <c r="N893" t="s">
        <v>36</v>
      </c>
      <c r="O893">
        <v>4</v>
      </c>
      <c r="P893" t="s">
        <v>37</v>
      </c>
      <c r="Q893" s="4">
        <v>2011</v>
      </c>
      <c r="R893">
        <v>19982</v>
      </c>
      <c r="S893">
        <v>1</v>
      </c>
      <c r="T893" t="s">
        <v>32</v>
      </c>
      <c r="U893">
        <v>13</v>
      </c>
      <c r="V893">
        <v>3</v>
      </c>
      <c r="W893">
        <v>4</v>
      </c>
      <c r="X893">
        <v>1</v>
      </c>
      <c r="Y893">
        <v>10</v>
      </c>
      <c r="Z893">
        <v>5</v>
      </c>
      <c r="AA893">
        <v>3</v>
      </c>
      <c r="AB893">
        <v>10</v>
      </c>
      <c r="AC893">
        <v>5</v>
      </c>
      <c r="AD893">
        <v>7</v>
      </c>
      <c r="AE893">
        <v>7</v>
      </c>
      <c r="AF893" s="5">
        <v>0.1</v>
      </c>
      <c r="AG893" s="5">
        <v>0.11</v>
      </c>
      <c r="AH893" s="6">
        <v>3.9999999999999994E-2</v>
      </c>
      <c r="AI893">
        <v>402.20000000000005</v>
      </c>
      <c r="AJ893">
        <v>3399</v>
      </c>
    </row>
    <row r="894" spans="1:36" x14ac:dyDescent="0.35">
      <c r="A894">
        <v>19</v>
      </c>
      <c r="B894" t="s">
        <v>25</v>
      </c>
      <c r="C894" t="s">
        <v>44</v>
      </c>
      <c r="D894">
        <v>504</v>
      </c>
      <c r="E894" t="s">
        <v>34</v>
      </c>
      <c r="F894">
        <v>10</v>
      </c>
      <c r="G894">
        <v>3</v>
      </c>
      <c r="H894" t="s">
        <v>40</v>
      </c>
      <c r="I894">
        <v>1</v>
      </c>
      <c r="J894" t="s">
        <v>29</v>
      </c>
      <c r="K894">
        <v>96</v>
      </c>
      <c r="L894">
        <v>2</v>
      </c>
      <c r="M894">
        <v>1</v>
      </c>
      <c r="N894" t="s">
        <v>36</v>
      </c>
      <c r="O894">
        <v>2</v>
      </c>
      <c r="P894" t="s">
        <v>31</v>
      </c>
      <c r="Q894" s="4">
        <v>1859</v>
      </c>
      <c r="R894">
        <v>6148</v>
      </c>
      <c r="S894">
        <v>1</v>
      </c>
      <c r="T894" t="s">
        <v>25</v>
      </c>
      <c r="U894">
        <v>25</v>
      </c>
      <c r="V894">
        <v>4</v>
      </c>
      <c r="W894">
        <v>2</v>
      </c>
      <c r="X894">
        <v>0</v>
      </c>
      <c r="Y894">
        <v>1</v>
      </c>
      <c r="Z894">
        <v>2</v>
      </c>
      <c r="AA894">
        <v>4</v>
      </c>
      <c r="AB894">
        <v>1</v>
      </c>
      <c r="AC894">
        <v>1</v>
      </c>
      <c r="AD894">
        <v>0</v>
      </c>
      <c r="AE894">
        <v>0</v>
      </c>
      <c r="AF894" s="5">
        <v>0.08</v>
      </c>
      <c r="AG894" s="5">
        <v>0.08</v>
      </c>
      <c r="AH894" s="6">
        <v>4.0000000000000008E-2</v>
      </c>
      <c r="AI894">
        <v>371.8</v>
      </c>
      <c r="AJ894">
        <v>3681</v>
      </c>
    </row>
    <row r="895" spans="1:36" x14ac:dyDescent="0.35">
      <c r="A895">
        <v>29</v>
      </c>
      <c r="B895" t="s">
        <v>32</v>
      </c>
      <c r="C895" t="s">
        <v>26</v>
      </c>
      <c r="D895">
        <v>1010</v>
      </c>
      <c r="E895" t="s">
        <v>34</v>
      </c>
      <c r="F895">
        <v>1</v>
      </c>
      <c r="G895">
        <v>3</v>
      </c>
      <c r="H895" t="s">
        <v>28</v>
      </c>
      <c r="I895">
        <v>1</v>
      </c>
      <c r="J895" t="s">
        <v>29</v>
      </c>
      <c r="K895">
        <v>97</v>
      </c>
      <c r="L895">
        <v>3</v>
      </c>
      <c r="M895">
        <v>1</v>
      </c>
      <c r="N895" t="s">
        <v>36</v>
      </c>
      <c r="O895">
        <v>4</v>
      </c>
      <c r="P895" t="s">
        <v>41</v>
      </c>
      <c r="Q895" s="4">
        <v>3760</v>
      </c>
      <c r="R895">
        <v>5598</v>
      </c>
      <c r="S895">
        <v>1</v>
      </c>
      <c r="T895" t="s">
        <v>32</v>
      </c>
      <c r="U895">
        <v>15</v>
      </c>
      <c r="V895">
        <v>3</v>
      </c>
      <c r="W895">
        <v>1</v>
      </c>
      <c r="X895">
        <v>3</v>
      </c>
      <c r="Y895">
        <v>3</v>
      </c>
      <c r="Z895">
        <v>5</v>
      </c>
      <c r="AA895">
        <v>3</v>
      </c>
      <c r="AB895">
        <v>3</v>
      </c>
      <c r="AC895">
        <v>2</v>
      </c>
      <c r="AD895">
        <v>1</v>
      </c>
      <c r="AE895">
        <v>2</v>
      </c>
      <c r="AF895" s="5">
        <v>0.12</v>
      </c>
      <c r="AG895" s="5">
        <v>0.11</v>
      </c>
      <c r="AH895" s="6">
        <v>-9.999999999999995E-3</v>
      </c>
      <c r="AI895">
        <v>752</v>
      </c>
      <c r="AJ895">
        <v>4609</v>
      </c>
    </row>
    <row r="896" spans="1:36" x14ac:dyDescent="0.35">
      <c r="A896">
        <v>54</v>
      </c>
      <c r="B896" t="s">
        <v>32</v>
      </c>
      <c r="C896" t="s">
        <v>26</v>
      </c>
      <c r="D896">
        <v>685</v>
      </c>
      <c r="E896" t="s">
        <v>34</v>
      </c>
      <c r="F896">
        <v>3</v>
      </c>
      <c r="G896">
        <v>3</v>
      </c>
      <c r="H896" t="s">
        <v>28</v>
      </c>
      <c r="I896">
        <v>4</v>
      </c>
      <c r="J896" t="s">
        <v>35</v>
      </c>
      <c r="K896">
        <v>85</v>
      </c>
      <c r="L896">
        <v>3</v>
      </c>
      <c r="M896">
        <v>4</v>
      </c>
      <c r="N896" t="s">
        <v>63</v>
      </c>
      <c r="O896">
        <v>4</v>
      </c>
      <c r="P896" t="s">
        <v>37</v>
      </c>
      <c r="Q896" s="4">
        <v>17779</v>
      </c>
      <c r="R896">
        <v>23474</v>
      </c>
      <c r="S896">
        <v>3</v>
      </c>
      <c r="T896" t="s">
        <v>32</v>
      </c>
      <c r="U896">
        <v>14</v>
      </c>
      <c r="V896">
        <v>3</v>
      </c>
      <c r="W896">
        <v>1</v>
      </c>
      <c r="X896">
        <v>0</v>
      </c>
      <c r="Y896">
        <v>36</v>
      </c>
      <c r="Z896">
        <v>2</v>
      </c>
      <c r="AA896">
        <v>3</v>
      </c>
      <c r="AB896">
        <v>10</v>
      </c>
      <c r="AC896">
        <v>9</v>
      </c>
      <c r="AD896">
        <v>0</v>
      </c>
      <c r="AE896">
        <v>9</v>
      </c>
      <c r="AF896" s="5">
        <v>0.12</v>
      </c>
      <c r="AG896" s="5">
        <v>7.0000000000000007E-2</v>
      </c>
      <c r="AH896" s="6">
        <v>3.0000000000000013E-2</v>
      </c>
      <c r="AI896">
        <v>3555.8</v>
      </c>
      <c r="AJ896">
        <v>4230</v>
      </c>
    </row>
    <row r="897" spans="1:36" x14ac:dyDescent="0.35">
      <c r="A897">
        <v>31</v>
      </c>
      <c r="B897" t="s">
        <v>32</v>
      </c>
      <c r="C897" t="s">
        <v>26</v>
      </c>
      <c r="D897">
        <v>1332</v>
      </c>
      <c r="E897" t="s">
        <v>34</v>
      </c>
      <c r="F897">
        <v>11</v>
      </c>
      <c r="G897">
        <v>2</v>
      </c>
      <c r="H897" t="s">
        <v>40</v>
      </c>
      <c r="I897">
        <v>3</v>
      </c>
      <c r="J897" t="s">
        <v>35</v>
      </c>
      <c r="K897">
        <v>80</v>
      </c>
      <c r="L897">
        <v>3</v>
      </c>
      <c r="M897">
        <v>2</v>
      </c>
      <c r="N897" t="s">
        <v>43</v>
      </c>
      <c r="O897">
        <v>1</v>
      </c>
      <c r="P897" t="s">
        <v>37</v>
      </c>
      <c r="Q897" s="4">
        <v>6833</v>
      </c>
      <c r="R897">
        <v>17089</v>
      </c>
      <c r="S897">
        <v>1</v>
      </c>
      <c r="T897" t="s">
        <v>25</v>
      </c>
      <c r="U897">
        <v>12</v>
      </c>
      <c r="V897">
        <v>3</v>
      </c>
      <c r="W897">
        <v>4</v>
      </c>
      <c r="X897">
        <v>0</v>
      </c>
      <c r="Y897">
        <v>6</v>
      </c>
      <c r="Z897">
        <v>2</v>
      </c>
      <c r="AA897">
        <v>2</v>
      </c>
      <c r="AB897">
        <v>6</v>
      </c>
      <c r="AC897">
        <v>5</v>
      </c>
      <c r="AD897">
        <v>0</v>
      </c>
      <c r="AE897">
        <v>1</v>
      </c>
      <c r="AF897" s="5">
        <v>0.13</v>
      </c>
      <c r="AG897" s="5">
        <v>0.09</v>
      </c>
      <c r="AH897" s="6">
        <v>1.999999999999999E-2</v>
      </c>
      <c r="AI897">
        <v>1366.6000000000001</v>
      </c>
      <c r="AJ897">
        <v>4912</v>
      </c>
    </row>
    <row r="898" spans="1:36" x14ac:dyDescent="0.35">
      <c r="A898">
        <v>31</v>
      </c>
      <c r="B898" t="s">
        <v>32</v>
      </c>
      <c r="C898" t="s">
        <v>26</v>
      </c>
      <c r="D898">
        <v>1062</v>
      </c>
      <c r="E898" t="s">
        <v>34</v>
      </c>
      <c r="F898">
        <v>24</v>
      </c>
      <c r="G898">
        <v>3</v>
      </c>
      <c r="H898" t="s">
        <v>40</v>
      </c>
      <c r="I898">
        <v>3</v>
      </c>
      <c r="J898" t="s">
        <v>29</v>
      </c>
      <c r="K898">
        <v>96</v>
      </c>
      <c r="L898">
        <v>2</v>
      </c>
      <c r="M898">
        <v>2</v>
      </c>
      <c r="N898" t="s">
        <v>43</v>
      </c>
      <c r="O898">
        <v>1</v>
      </c>
      <c r="P898" t="s">
        <v>31</v>
      </c>
      <c r="Q898" s="4">
        <v>6812</v>
      </c>
      <c r="R898">
        <v>17198</v>
      </c>
      <c r="S898">
        <v>1</v>
      </c>
      <c r="T898" t="s">
        <v>32</v>
      </c>
      <c r="U898">
        <v>19</v>
      </c>
      <c r="V898">
        <v>3</v>
      </c>
      <c r="W898">
        <v>2</v>
      </c>
      <c r="X898">
        <v>0</v>
      </c>
      <c r="Y898">
        <v>10</v>
      </c>
      <c r="Z898">
        <v>2</v>
      </c>
      <c r="AA898">
        <v>3</v>
      </c>
      <c r="AB898">
        <v>10</v>
      </c>
      <c r="AC898">
        <v>9</v>
      </c>
      <c r="AD898">
        <v>1</v>
      </c>
      <c r="AE898">
        <v>8</v>
      </c>
      <c r="AF898" s="5">
        <v>0.13</v>
      </c>
      <c r="AG898" s="5">
        <v>0.08</v>
      </c>
      <c r="AH898" s="6">
        <v>3.0000000000000013E-2</v>
      </c>
      <c r="AI898">
        <v>1362.4</v>
      </c>
      <c r="AJ898">
        <v>1372</v>
      </c>
    </row>
    <row r="899" spans="1:36" x14ac:dyDescent="0.35">
      <c r="A899">
        <v>59</v>
      </c>
      <c r="B899" t="s">
        <v>32</v>
      </c>
      <c r="C899" t="s">
        <v>26</v>
      </c>
      <c r="D899">
        <v>326</v>
      </c>
      <c r="E899" t="s">
        <v>27</v>
      </c>
      <c r="F899">
        <v>3</v>
      </c>
      <c r="G899">
        <v>3</v>
      </c>
      <c r="H899" t="s">
        <v>28</v>
      </c>
      <c r="I899">
        <v>3</v>
      </c>
      <c r="J899" t="s">
        <v>29</v>
      </c>
      <c r="K899">
        <v>48</v>
      </c>
      <c r="L899">
        <v>2</v>
      </c>
      <c r="M899">
        <v>2</v>
      </c>
      <c r="N899" t="s">
        <v>27</v>
      </c>
      <c r="O899">
        <v>4</v>
      </c>
      <c r="P899" t="s">
        <v>31</v>
      </c>
      <c r="Q899" s="4">
        <v>5171</v>
      </c>
      <c r="R899">
        <v>16490</v>
      </c>
      <c r="S899">
        <v>5</v>
      </c>
      <c r="T899" t="s">
        <v>32</v>
      </c>
      <c r="U899">
        <v>17</v>
      </c>
      <c r="V899">
        <v>3</v>
      </c>
      <c r="W899">
        <v>4</v>
      </c>
      <c r="X899">
        <v>0</v>
      </c>
      <c r="Y899">
        <v>13</v>
      </c>
      <c r="Z899">
        <v>2</v>
      </c>
      <c r="AA899">
        <v>3</v>
      </c>
      <c r="AB899">
        <v>6</v>
      </c>
      <c r="AC899">
        <v>1</v>
      </c>
      <c r="AD899">
        <v>0</v>
      </c>
      <c r="AE899">
        <v>5</v>
      </c>
      <c r="AF899" s="5">
        <v>0.13</v>
      </c>
      <c r="AG899" s="5">
        <v>0.11</v>
      </c>
      <c r="AH899" s="6">
        <v>0.05</v>
      </c>
      <c r="AI899">
        <v>1034.2</v>
      </c>
      <c r="AJ899">
        <v>1895</v>
      </c>
    </row>
    <row r="900" spans="1:36" x14ac:dyDescent="0.35">
      <c r="A900">
        <v>43</v>
      </c>
      <c r="B900" t="s">
        <v>32</v>
      </c>
      <c r="C900" t="s">
        <v>26</v>
      </c>
      <c r="D900">
        <v>920</v>
      </c>
      <c r="E900" t="s">
        <v>34</v>
      </c>
      <c r="F900">
        <v>3</v>
      </c>
      <c r="G900">
        <v>3</v>
      </c>
      <c r="H900" t="s">
        <v>28</v>
      </c>
      <c r="I900">
        <v>3</v>
      </c>
      <c r="J900" t="s">
        <v>35</v>
      </c>
      <c r="K900">
        <v>96</v>
      </c>
      <c r="L900">
        <v>1</v>
      </c>
      <c r="M900">
        <v>5</v>
      </c>
      <c r="N900" t="s">
        <v>63</v>
      </c>
      <c r="O900">
        <v>4</v>
      </c>
      <c r="P900" t="s">
        <v>37</v>
      </c>
      <c r="Q900" s="4">
        <v>19740</v>
      </c>
      <c r="R900">
        <v>18625</v>
      </c>
      <c r="S900">
        <v>3</v>
      </c>
      <c r="T900" t="s">
        <v>32</v>
      </c>
      <c r="U900">
        <v>14</v>
      </c>
      <c r="V900">
        <v>3</v>
      </c>
      <c r="W900">
        <v>2</v>
      </c>
      <c r="X900">
        <v>1</v>
      </c>
      <c r="Y900">
        <v>25</v>
      </c>
      <c r="Z900">
        <v>2</v>
      </c>
      <c r="AA900">
        <v>3</v>
      </c>
      <c r="AB900">
        <v>8</v>
      </c>
      <c r="AC900">
        <v>7</v>
      </c>
      <c r="AD900">
        <v>0</v>
      </c>
      <c r="AE900">
        <v>7</v>
      </c>
      <c r="AF900" s="5">
        <v>0.11</v>
      </c>
      <c r="AG900" s="5">
        <v>0.08</v>
      </c>
      <c r="AH900" s="6">
        <v>2.0000000000000004E-2</v>
      </c>
      <c r="AI900">
        <v>3948</v>
      </c>
      <c r="AJ900">
        <v>3035</v>
      </c>
    </row>
    <row r="901" spans="1:36" x14ac:dyDescent="0.35">
      <c r="A901">
        <v>49</v>
      </c>
      <c r="B901" t="s">
        <v>32</v>
      </c>
      <c r="C901" t="s">
        <v>26</v>
      </c>
      <c r="D901">
        <v>1098</v>
      </c>
      <c r="E901" t="s">
        <v>34</v>
      </c>
      <c r="F901">
        <v>4</v>
      </c>
      <c r="G901">
        <v>2</v>
      </c>
      <c r="H901" t="s">
        <v>40</v>
      </c>
      <c r="I901">
        <v>1</v>
      </c>
      <c r="J901" t="s">
        <v>35</v>
      </c>
      <c r="K901">
        <v>85</v>
      </c>
      <c r="L901">
        <v>2</v>
      </c>
      <c r="M901">
        <v>5</v>
      </c>
      <c r="N901" t="s">
        <v>62</v>
      </c>
      <c r="O901">
        <v>3</v>
      </c>
      <c r="P901" t="s">
        <v>37</v>
      </c>
      <c r="Q901" s="4">
        <v>18711</v>
      </c>
      <c r="R901">
        <v>12124</v>
      </c>
      <c r="S901">
        <v>2</v>
      </c>
      <c r="T901" t="s">
        <v>32</v>
      </c>
      <c r="U901">
        <v>13</v>
      </c>
      <c r="V901">
        <v>3</v>
      </c>
      <c r="W901">
        <v>3</v>
      </c>
      <c r="X901">
        <v>1</v>
      </c>
      <c r="Y901">
        <v>23</v>
      </c>
      <c r="Z901">
        <v>2</v>
      </c>
      <c r="AA901">
        <v>4</v>
      </c>
      <c r="AB901">
        <v>1</v>
      </c>
      <c r="AC901">
        <v>0</v>
      </c>
      <c r="AD901">
        <v>0</v>
      </c>
      <c r="AE901">
        <v>0</v>
      </c>
      <c r="AF901" s="5">
        <v>0.12</v>
      </c>
      <c r="AG901" s="5">
        <v>7.0000000000000007E-2</v>
      </c>
      <c r="AH901" s="6">
        <v>3.0000000000000013E-2</v>
      </c>
      <c r="AI901">
        <v>3742.2000000000003</v>
      </c>
      <c r="AJ901">
        <v>4811</v>
      </c>
    </row>
    <row r="902" spans="1:36" x14ac:dyDescent="0.35">
      <c r="A902">
        <v>36</v>
      </c>
      <c r="B902" t="s">
        <v>32</v>
      </c>
      <c r="C902" t="s">
        <v>33</v>
      </c>
      <c r="D902">
        <v>469</v>
      </c>
      <c r="E902" t="s">
        <v>34</v>
      </c>
      <c r="F902">
        <v>3</v>
      </c>
      <c r="G902">
        <v>3</v>
      </c>
      <c r="H902" t="s">
        <v>49</v>
      </c>
      <c r="I902">
        <v>3</v>
      </c>
      <c r="J902" t="s">
        <v>35</v>
      </c>
      <c r="K902">
        <v>46</v>
      </c>
      <c r="L902">
        <v>3</v>
      </c>
      <c r="M902">
        <v>1</v>
      </c>
      <c r="N902" t="s">
        <v>36</v>
      </c>
      <c r="O902">
        <v>2</v>
      </c>
      <c r="P902" t="s">
        <v>37</v>
      </c>
      <c r="Q902" s="4">
        <v>3692</v>
      </c>
      <c r="R902">
        <v>9256</v>
      </c>
      <c r="S902">
        <v>1</v>
      </c>
      <c r="T902" t="s">
        <v>32</v>
      </c>
      <c r="U902">
        <v>12</v>
      </c>
      <c r="V902">
        <v>3</v>
      </c>
      <c r="W902">
        <v>3</v>
      </c>
      <c r="X902">
        <v>0</v>
      </c>
      <c r="Y902">
        <v>12</v>
      </c>
      <c r="Z902">
        <v>2</v>
      </c>
      <c r="AA902">
        <v>2</v>
      </c>
      <c r="AB902">
        <v>11</v>
      </c>
      <c r="AC902">
        <v>10</v>
      </c>
      <c r="AD902">
        <v>0</v>
      </c>
      <c r="AE902">
        <v>7</v>
      </c>
      <c r="AF902" s="5">
        <v>0.08</v>
      </c>
      <c r="AG902" s="5">
        <v>0.1</v>
      </c>
      <c r="AH902" s="6">
        <v>0</v>
      </c>
      <c r="AI902">
        <v>738.40000000000009</v>
      </c>
      <c r="AJ902">
        <v>3314</v>
      </c>
    </row>
    <row r="903" spans="1:36" x14ac:dyDescent="0.35">
      <c r="A903">
        <v>48</v>
      </c>
      <c r="B903" t="s">
        <v>32</v>
      </c>
      <c r="C903" t="s">
        <v>26</v>
      </c>
      <c r="D903">
        <v>969</v>
      </c>
      <c r="E903" t="s">
        <v>34</v>
      </c>
      <c r="F903">
        <v>2</v>
      </c>
      <c r="G903">
        <v>2</v>
      </c>
      <c r="H903" t="s">
        <v>49</v>
      </c>
      <c r="I903">
        <v>4</v>
      </c>
      <c r="J903" t="s">
        <v>35</v>
      </c>
      <c r="K903">
        <v>76</v>
      </c>
      <c r="L903">
        <v>4</v>
      </c>
      <c r="M903">
        <v>1</v>
      </c>
      <c r="N903" t="s">
        <v>39</v>
      </c>
      <c r="O903">
        <v>2</v>
      </c>
      <c r="P903" t="s">
        <v>31</v>
      </c>
      <c r="Q903" s="4">
        <v>2559</v>
      </c>
      <c r="R903">
        <v>16620</v>
      </c>
      <c r="S903">
        <v>5</v>
      </c>
      <c r="T903" t="s">
        <v>32</v>
      </c>
      <c r="U903">
        <v>11</v>
      </c>
      <c r="V903">
        <v>3</v>
      </c>
      <c r="W903">
        <v>3</v>
      </c>
      <c r="X903">
        <v>0</v>
      </c>
      <c r="Y903">
        <v>7</v>
      </c>
      <c r="Z903">
        <v>4</v>
      </c>
      <c r="AA903">
        <v>2</v>
      </c>
      <c r="AB903">
        <v>1</v>
      </c>
      <c r="AC903">
        <v>0</v>
      </c>
      <c r="AD903">
        <v>0</v>
      </c>
      <c r="AE903">
        <v>0</v>
      </c>
      <c r="AF903" s="5">
        <v>0.14000000000000001</v>
      </c>
      <c r="AG903" s="5">
        <v>0.09</v>
      </c>
      <c r="AH903" s="6">
        <v>0.06</v>
      </c>
      <c r="AI903">
        <v>511.8</v>
      </c>
      <c r="AJ903">
        <v>2730</v>
      </c>
    </row>
    <row r="904" spans="1:36" x14ac:dyDescent="0.35">
      <c r="A904">
        <v>27</v>
      </c>
      <c r="B904" t="s">
        <v>32</v>
      </c>
      <c r="C904" t="s">
        <v>26</v>
      </c>
      <c r="D904">
        <v>1167</v>
      </c>
      <c r="E904" t="s">
        <v>34</v>
      </c>
      <c r="F904">
        <v>4</v>
      </c>
      <c r="G904">
        <v>2</v>
      </c>
      <c r="H904" t="s">
        <v>28</v>
      </c>
      <c r="I904">
        <v>1</v>
      </c>
      <c r="J904" t="s">
        <v>35</v>
      </c>
      <c r="K904">
        <v>76</v>
      </c>
      <c r="L904">
        <v>3</v>
      </c>
      <c r="M904">
        <v>1</v>
      </c>
      <c r="N904" t="s">
        <v>36</v>
      </c>
      <c r="O904">
        <v>3</v>
      </c>
      <c r="P904" t="s">
        <v>41</v>
      </c>
      <c r="Q904" s="4">
        <v>2517</v>
      </c>
      <c r="R904">
        <v>3208</v>
      </c>
      <c r="S904">
        <v>1</v>
      </c>
      <c r="T904" t="s">
        <v>32</v>
      </c>
      <c r="U904">
        <v>11</v>
      </c>
      <c r="V904">
        <v>3</v>
      </c>
      <c r="W904">
        <v>2</v>
      </c>
      <c r="X904">
        <v>3</v>
      </c>
      <c r="Y904">
        <v>5</v>
      </c>
      <c r="Z904">
        <v>2</v>
      </c>
      <c r="AA904">
        <v>3</v>
      </c>
      <c r="AB904">
        <v>5</v>
      </c>
      <c r="AC904">
        <v>3</v>
      </c>
      <c r="AD904">
        <v>0</v>
      </c>
      <c r="AE904">
        <v>3</v>
      </c>
      <c r="AF904" s="5">
        <v>0.15</v>
      </c>
      <c r="AG904" s="5">
        <v>7.0000000000000007E-2</v>
      </c>
      <c r="AH904" s="6">
        <v>7.0000000000000007E-2</v>
      </c>
      <c r="AI904">
        <v>503.40000000000003</v>
      </c>
      <c r="AJ904">
        <v>1477</v>
      </c>
    </row>
    <row r="905" spans="1:36" x14ac:dyDescent="0.35">
      <c r="A905">
        <v>29</v>
      </c>
      <c r="B905" t="s">
        <v>32</v>
      </c>
      <c r="C905" t="s">
        <v>26</v>
      </c>
      <c r="D905">
        <v>1329</v>
      </c>
      <c r="E905" t="s">
        <v>34</v>
      </c>
      <c r="F905">
        <v>7</v>
      </c>
      <c r="G905">
        <v>3</v>
      </c>
      <c r="H905" t="s">
        <v>28</v>
      </c>
      <c r="I905">
        <v>3</v>
      </c>
      <c r="J905" t="s">
        <v>35</v>
      </c>
      <c r="K905">
        <v>82</v>
      </c>
      <c r="L905">
        <v>3</v>
      </c>
      <c r="M905">
        <v>2</v>
      </c>
      <c r="N905" t="s">
        <v>43</v>
      </c>
      <c r="O905">
        <v>4</v>
      </c>
      <c r="P905" t="s">
        <v>41</v>
      </c>
      <c r="Q905" s="4">
        <v>6623</v>
      </c>
      <c r="R905">
        <v>4204</v>
      </c>
      <c r="S905">
        <v>1</v>
      </c>
      <c r="T905" t="s">
        <v>25</v>
      </c>
      <c r="U905">
        <v>11</v>
      </c>
      <c r="V905">
        <v>3</v>
      </c>
      <c r="W905">
        <v>2</v>
      </c>
      <c r="X905">
        <v>2</v>
      </c>
      <c r="Y905">
        <v>6</v>
      </c>
      <c r="Z905">
        <v>2</v>
      </c>
      <c r="AA905">
        <v>3</v>
      </c>
      <c r="AB905">
        <v>6</v>
      </c>
      <c r="AC905">
        <v>0</v>
      </c>
      <c r="AD905">
        <v>1</v>
      </c>
      <c r="AE905">
        <v>0</v>
      </c>
      <c r="AF905" s="5">
        <v>0.11</v>
      </c>
      <c r="AG905" s="5">
        <v>0.08</v>
      </c>
      <c r="AH905" s="6">
        <v>4.0000000000000008E-2</v>
      </c>
      <c r="AI905">
        <v>1324.6000000000001</v>
      </c>
      <c r="AJ905">
        <v>2150</v>
      </c>
    </row>
    <row r="906" spans="1:36" x14ac:dyDescent="0.35">
      <c r="A906">
        <v>48</v>
      </c>
      <c r="B906" t="s">
        <v>32</v>
      </c>
      <c r="C906" t="s">
        <v>26</v>
      </c>
      <c r="D906">
        <v>715</v>
      </c>
      <c r="E906" t="s">
        <v>34</v>
      </c>
      <c r="F906">
        <v>1</v>
      </c>
      <c r="G906">
        <v>3</v>
      </c>
      <c r="H906" t="s">
        <v>28</v>
      </c>
      <c r="I906">
        <v>4</v>
      </c>
      <c r="J906" t="s">
        <v>35</v>
      </c>
      <c r="K906">
        <v>76</v>
      </c>
      <c r="L906">
        <v>2</v>
      </c>
      <c r="M906">
        <v>5</v>
      </c>
      <c r="N906" t="s">
        <v>63</v>
      </c>
      <c r="O906">
        <v>4</v>
      </c>
      <c r="P906" t="s">
        <v>31</v>
      </c>
      <c r="Q906" s="4">
        <v>18265</v>
      </c>
      <c r="R906">
        <v>8733</v>
      </c>
      <c r="S906">
        <v>6</v>
      </c>
      <c r="T906" t="s">
        <v>32</v>
      </c>
      <c r="U906">
        <v>12</v>
      </c>
      <c r="V906">
        <v>3</v>
      </c>
      <c r="W906">
        <v>3</v>
      </c>
      <c r="X906">
        <v>0</v>
      </c>
      <c r="Y906">
        <v>25</v>
      </c>
      <c r="Z906">
        <v>3</v>
      </c>
      <c r="AA906">
        <v>4</v>
      </c>
      <c r="AB906">
        <v>1</v>
      </c>
      <c r="AC906">
        <v>0</v>
      </c>
      <c r="AD906">
        <v>0</v>
      </c>
      <c r="AE906">
        <v>0</v>
      </c>
      <c r="AF906" s="5">
        <v>0.14000000000000001</v>
      </c>
      <c r="AG906" s="5">
        <v>0.1</v>
      </c>
      <c r="AH906" s="6">
        <v>-9.999999999999995E-3</v>
      </c>
      <c r="AI906">
        <v>3653</v>
      </c>
      <c r="AJ906">
        <v>4283</v>
      </c>
    </row>
    <row r="907" spans="1:36" x14ac:dyDescent="0.35">
      <c r="A907">
        <v>29</v>
      </c>
      <c r="B907" t="s">
        <v>32</v>
      </c>
      <c r="C907" t="s">
        <v>26</v>
      </c>
      <c r="D907">
        <v>694</v>
      </c>
      <c r="E907" t="s">
        <v>34</v>
      </c>
      <c r="F907">
        <v>1</v>
      </c>
      <c r="G907">
        <v>3</v>
      </c>
      <c r="H907" t="s">
        <v>28</v>
      </c>
      <c r="I907">
        <v>4</v>
      </c>
      <c r="J907" t="s">
        <v>29</v>
      </c>
      <c r="K907">
        <v>87</v>
      </c>
      <c r="L907">
        <v>2</v>
      </c>
      <c r="M907">
        <v>4</v>
      </c>
      <c r="N907" t="s">
        <v>63</v>
      </c>
      <c r="O907">
        <v>4</v>
      </c>
      <c r="P907" t="s">
        <v>41</v>
      </c>
      <c r="Q907" s="4">
        <v>16124</v>
      </c>
      <c r="R907">
        <v>3423</v>
      </c>
      <c r="S907">
        <v>3</v>
      </c>
      <c r="T907" t="s">
        <v>32</v>
      </c>
      <c r="U907">
        <v>14</v>
      </c>
      <c r="V907">
        <v>3</v>
      </c>
      <c r="W907">
        <v>2</v>
      </c>
      <c r="X907">
        <v>2</v>
      </c>
      <c r="Y907">
        <v>9</v>
      </c>
      <c r="Z907">
        <v>2</v>
      </c>
      <c r="AA907">
        <v>2</v>
      </c>
      <c r="AB907">
        <v>7</v>
      </c>
      <c r="AC907">
        <v>7</v>
      </c>
      <c r="AD907">
        <v>1</v>
      </c>
      <c r="AE907">
        <v>7</v>
      </c>
      <c r="AF907" s="5">
        <v>0.13</v>
      </c>
      <c r="AG907" s="5">
        <v>7.0000000000000007E-2</v>
      </c>
      <c r="AH907" s="6">
        <v>3.9999999999999994E-2</v>
      </c>
      <c r="AI907">
        <v>3224.8</v>
      </c>
      <c r="AJ907">
        <v>1304</v>
      </c>
    </row>
    <row r="908" spans="1:36" x14ac:dyDescent="0.35">
      <c r="A908">
        <v>34</v>
      </c>
      <c r="B908" t="s">
        <v>32</v>
      </c>
      <c r="C908" t="s">
        <v>26</v>
      </c>
      <c r="D908">
        <v>1320</v>
      </c>
      <c r="E908" t="s">
        <v>34</v>
      </c>
      <c r="F908">
        <v>20</v>
      </c>
      <c r="G908">
        <v>3</v>
      </c>
      <c r="H908" t="s">
        <v>49</v>
      </c>
      <c r="I908">
        <v>3</v>
      </c>
      <c r="J908" t="s">
        <v>29</v>
      </c>
      <c r="K908">
        <v>89</v>
      </c>
      <c r="L908">
        <v>4</v>
      </c>
      <c r="M908">
        <v>1</v>
      </c>
      <c r="N908" t="s">
        <v>36</v>
      </c>
      <c r="O908">
        <v>3</v>
      </c>
      <c r="P908" t="s">
        <v>37</v>
      </c>
      <c r="Q908" s="4">
        <v>2585</v>
      </c>
      <c r="R908">
        <v>21643</v>
      </c>
      <c r="S908">
        <v>0</v>
      </c>
      <c r="T908" t="s">
        <v>32</v>
      </c>
      <c r="U908">
        <v>17</v>
      </c>
      <c r="V908">
        <v>3</v>
      </c>
      <c r="W908">
        <v>4</v>
      </c>
      <c r="X908">
        <v>0</v>
      </c>
      <c r="Y908">
        <v>2</v>
      </c>
      <c r="Z908">
        <v>5</v>
      </c>
      <c r="AA908">
        <v>2</v>
      </c>
      <c r="AB908">
        <v>1</v>
      </c>
      <c r="AC908">
        <v>0</v>
      </c>
      <c r="AD908">
        <v>0</v>
      </c>
      <c r="AE908">
        <v>0</v>
      </c>
      <c r="AF908" s="5">
        <v>0.08</v>
      </c>
      <c r="AG908" s="5">
        <v>7.0000000000000007E-2</v>
      </c>
      <c r="AH908" s="6">
        <v>-9.999999999999995E-3</v>
      </c>
      <c r="AI908">
        <v>517</v>
      </c>
      <c r="AJ908">
        <v>2120</v>
      </c>
    </row>
    <row r="909" spans="1:36" x14ac:dyDescent="0.35">
      <c r="A909">
        <v>44</v>
      </c>
      <c r="B909" t="s">
        <v>32</v>
      </c>
      <c r="C909" t="s">
        <v>26</v>
      </c>
      <c r="D909">
        <v>1099</v>
      </c>
      <c r="E909" t="s">
        <v>27</v>
      </c>
      <c r="F909">
        <v>5</v>
      </c>
      <c r="G909">
        <v>3</v>
      </c>
      <c r="H909" t="s">
        <v>48</v>
      </c>
      <c r="I909">
        <v>2</v>
      </c>
      <c r="J909" t="s">
        <v>35</v>
      </c>
      <c r="K909">
        <v>88</v>
      </c>
      <c r="L909">
        <v>3</v>
      </c>
      <c r="M909">
        <v>5</v>
      </c>
      <c r="N909" t="s">
        <v>62</v>
      </c>
      <c r="O909">
        <v>2</v>
      </c>
      <c r="P909" t="s">
        <v>37</v>
      </c>
      <c r="Q909" s="4">
        <v>18213</v>
      </c>
      <c r="R909">
        <v>8751</v>
      </c>
      <c r="S909">
        <v>7</v>
      </c>
      <c r="T909" t="s">
        <v>32</v>
      </c>
      <c r="U909">
        <v>11</v>
      </c>
      <c r="V909">
        <v>3</v>
      </c>
      <c r="W909">
        <v>3</v>
      </c>
      <c r="X909">
        <v>1</v>
      </c>
      <c r="Y909">
        <v>26</v>
      </c>
      <c r="Z909">
        <v>5</v>
      </c>
      <c r="AA909">
        <v>3</v>
      </c>
      <c r="AB909">
        <v>22</v>
      </c>
      <c r="AC909">
        <v>9</v>
      </c>
      <c r="AD909">
        <v>3</v>
      </c>
      <c r="AE909">
        <v>10</v>
      </c>
      <c r="AF909" s="5">
        <v>0.13</v>
      </c>
      <c r="AG909" s="5">
        <v>0.11</v>
      </c>
      <c r="AH909" s="6">
        <v>0</v>
      </c>
      <c r="AI909">
        <v>3642.6000000000004</v>
      </c>
      <c r="AJ909">
        <v>2761</v>
      </c>
    </row>
    <row r="910" spans="1:36" x14ac:dyDescent="0.35">
      <c r="A910">
        <v>33</v>
      </c>
      <c r="B910" t="s">
        <v>32</v>
      </c>
      <c r="C910" t="s">
        <v>26</v>
      </c>
      <c r="D910">
        <v>536</v>
      </c>
      <c r="E910" t="s">
        <v>27</v>
      </c>
      <c r="F910">
        <v>10</v>
      </c>
      <c r="G910">
        <v>5</v>
      </c>
      <c r="H910" t="s">
        <v>48</v>
      </c>
      <c r="I910">
        <v>4</v>
      </c>
      <c r="J910" t="s">
        <v>35</v>
      </c>
      <c r="K910">
        <v>82</v>
      </c>
      <c r="L910">
        <v>4</v>
      </c>
      <c r="M910">
        <v>3</v>
      </c>
      <c r="N910" t="s">
        <v>27</v>
      </c>
      <c r="O910">
        <v>3</v>
      </c>
      <c r="P910" t="s">
        <v>41</v>
      </c>
      <c r="Q910" s="4">
        <v>8380</v>
      </c>
      <c r="R910">
        <v>21708</v>
      </c>
      <c r="S910">
        <v>0</v>
      </c>
      <c r="T910" t="s">
        <v>25</v>
      </c>
      <c r="U910">
        <v>14</v>
      </c>
      <c r="V910">
        <v>3</v>
      </c>
      <c r="W910">
        <v>4</v>
      </c>
      <c r="X910">
        <v>2</v>
      </c>
      <c r="Y910">
        <v>10</v>
      </c>
      <c r="Z910">
        <v>3</v>
      </c>
      <c r="AA910">
        <v>3</v>
      </c>
      <c r="AB910">
        <v>9</v>
      </c>
      <c r="AC910">
        <v>8</v>
      </c>
      <c r="AD910">
        <v>0</v>
      </c>
      <c r="AE910">
        <v>8</v>
      </c>
      <c r="AF910" s="5">
        <v>0.11</v>
      </c>
      <c r="AG910" s="5">
        <v>0.1</v>
      </c>
      <c r="AH910" s="6">
        <v>-1.0000000000000009E-2</v>
      </c>
      <c r="AI910">
        <v>1676</v>
      </c>
      <c r="AJ910">
        <v>3748</v>
      </c>
    </row>
    <row r="911" spans="1:36" x14ac:dyDescent="0.35">
      <c r="A911">
        <v>19</v>
      </c>
      <c r="B911" t="s">
        <v>32</v>
      </c>
      <c r="C911" t="s">
        <v>26</v>
      </c>
      <c r="D911">
        <v>265</v>
      </c>
      <c r="E911" t="s">
        <v>34</v>
      </c>
      <c r="F911">
        <v>25</v>
      </c>
      <c r="G911">
        <v>3</v>
      </c>
      <c r="H911" t="s">
        <v>28</v>
      </c>
      <c r="I911">
        <v>2</v>
      </c>
      <c r="J911" t="s">
        <v>29</v>
      </c>
      <c r="K911">
        <v>57</v>
      </c>
      <c r="L911">
        <v>4</v>
      </c>
      <c r="M911">
        <v>1</v>
      </c>
      <c r="N911" t="s">
        <v>36</v>
      </c>
      <c r="O911">
        <v>4</v>
      </c>
      <c r="P911" t="s">
        <v>31</v>
      </c>
      <c r="Q911" s="4">
        <v>2994</v>
      </c>
      <c r="R911">
        <v>21221</v>
      </c>
      <c r="S911">
        <v>1</v>
      </c>
      <c r="T911" t="s">
        <v>25</v>
      </c>
      <c r="U911">
        <v>12</v>
      </c>
      <c r="V911">
        <v>3</v>
      </c>
      <c r="W911">
        <v>4</v>
      </c>
      <c r="X911">
        <v>0</v>
      </c>
      <c r="Y911">
        <v>1</v>
      </c>
      <c r="Z911">
        <v>2</v>
      </c>
      <c r="AA911">
        <v>3</v>
      </c>
      <c r="AB911">
        <v>1</v>
      </c>
      <c r="AC911">
        <v>0</v>
      </c>
      <c r="AD911">
        <v>0</v>
      </c>
      <c r="AE911">
        <v>1</v>
      </c>
      <c r="AF911" s="5">
        <v>0.11</v>
      </c>
      <c r="AG911" s="5">
        <v>0.11</v>
      </c>
      <c r="AH911" s="6">
        <v>0.03</v>
      </c>
      <c r="AI911">
        <v>598.80000000000007</v>
      </c>
      <c r="AJ911">
        <v>2930</v>
      </c>
    </row>
    <row r="912" spans="1:36" x14ac:dyDescent="0.35">
      <c r="A912">
        <v>23</v>
      </c>
      <c r="B912" t="s">
        <v>32</v>
      </c>
      <c r="C912" t="s">
        <v>26</v>
      </c>
      <c r="D912">
        <v>373</v>
      </c>
      <c r="E912" t="s">
        <v>34</v>
      </c>
      <c r="F912">
        <v>1</v>
      </c>
      <c r="G912">
        <v>2</v>
      </c>
      <c r="H912" t="s">
        <v>28</v>
      </c>
      <c r="I912">
        <v>4</v>
      </c>
      <c r="J912" t="s">
        <v>35</v>
      </c>
      <c r="K912">
        <v>47</v>
      </c>
      <c r="L912">
        <v>3</v>
      </c>
      <c r="M912">
        <v>1</v>
      </c>
      <c r="N912" t="s">
        <v>36</v>
      </c>
      <c r="O912">
        <v>3</v>
      </c>
      <c r="P912" t="s">
        <v>37</v>
      </c>
      <c r="Q912" s="4">
        <v>1223</v>
      </c>
      <c r="R912">
        <v>16901</v>
      </c>
      <c r="S912">
        <v>1</v>
      </c>
      <c r="T912" t="s">
        <v>32</v>
      </c>
      <c r="U912">
        <v>22</v>
      </c>
      <c r="V912">
        <v>4</v>
      </c>
      <c r="W912">
        <v>4</v>
      </c>
      <c r="X912">
        <v>1</v>
      </c>
      <c r="Y912">
        <v>1</v>
      </c>
      <c r="Z912">
        <v>2</v>
      </c>
      <c r="AA912">
        <v>3</v>
      </c>
      <c r="AB912">
        <v>1</v>
      </c>
      <c r="AC912">
        <v>0</v>
      </c>
      <c r="AD912">
        <v>0</v>
      </c>
      <c r="AE912">
        <v>1</v>
      </c>
      <c r="AF912" s="5">
        <v>0.13</v>
      </c>
      <c r="AG912" s="5">
        <v>0.08</v>
      </c>
      <c r="AH912" s="6">
        <v>0</v>
      </c>
      <c r="AI912">
        <v>244.60000000000002</v>
      </c>
      <c r="AJ912">
        <v>966</v>
      </c>
    </row>
    <row r="913" spans="1:36" x14ac:dyDescent="0.35">
      <c r="A913">
        <v>25</v>
      </c>
      <c r="B913" t="s">
        <v>25</v>
      </c>
      <c r="C913" t="s">
        <v>33</v>
      </c>
      <c r="D913">
        <v>599</v>
      </c>
      <c r="E913" t="s">
        <v>27</v>
      </c>
      <c r="F913">
        <v>24</v>
      </c>
      <c r="G913">
        <v>1</v>
      </c>
      <c r="H913" t="s">
        <v>28</v>
      </c>
      <c r="I913">
        <v>3</v>
      </c>
      <c r="J913" t="s">
        <v>35</v>
      </c>
      <c r="K913">
        <v>73</v>
      </c>
      <c r="L913">
        <v>1</v>
      </c>
      <c r="M913">
        <v>1</v>
      </c>
      <c r="N913" t="s">
        <v>46</v>
      </c>
      <c r="O913">
        <v>4</v>
      </c>
      <c r="P913" t="s">
        <v>31</v>
      </c>
      <c r="Q913" s="4">
        <v>1118</v>
      </c>
      <c r="R913">
        <v>8040</v>
      </c>
      <c r="S913">
        <v>1</v>
      </c>
      <c r="T913" t="s">
        <v>25</v>
      </c>
      <c r="U913">
        <v>14</v>
      </c>
      <c r="V913">
        <v>3</v>
      </c>
      <c r="W913">
        <v>4</v>
      </c>
      <c r="X913">
        <v>0</v>
      </c>
      <c r="Y913">
        <v>1</v>
      </c>
      <c r="Z913">
        <v>4</v>
      </c>
      <c r="AA913">
        <v>3</v>
      </c>
      <c r="AB913">
        <v>1</v>
      </c>
      <c r="AC913">
        <v>0</v>
      </c>
      <c r="AD913">
        <v>1</v>
      </c>
      <c r="AE913">
        <v>0</v>
      </c>
      <c r="AF913" s="5">
        <v>0.13</v>
      </c>
      <c r="AG913" s="5">
        <v>0.09</v>
      </c>
      <c r="AH913" s="6">
        <v>7.0000000000000007E-2</v>
      </c>
      <c r="AI913">
        <v>223.60000000000002</v>
      </c>
      <c r="AJ913">
        <v>972</v>
      </c>
    </row>
    <row r="914" spans="1:36" x14ac:dyDescent="0.35">
      <c r="A914">
        <v>26</v>
      </c>
      <c r="B914" t="s">
        <v>32</v>
      </c>
      <c r="C914" t="s">
        <v>26</v>
      </c>
      <c r="D914">
        <v>583</v>
      </c>
      <c r="E914" t="s">
        <v>34</v>
      </c>
      <c r="F914">
        <v>4</v>
      </c>
      <c r="G914">
        <v>2</v>
      </c>
      <c r="H914" t="s">
        <v>28</v>
      </c>
      <c r="I914">
        <v>3</v>
      </c>
      <c r="J914" t="s">
        <v>35</v>
      </c>
      <c r="K914">
        <v>53</v>
      </c>
      <c r="L914">
        <v>3</v>
      </c>
      <c r="M914">
        <v>1</v>
      </c>
      <c r="N914" t="s">
        <v>36</v>
      </c>
      <c r="O914">
        <v>4</v>
      </c>
      <c r="P914" t="s">
        <v>31</v>
      </c>
      <c r="Q914" s="4">
        <v>2875</v>
      </c>
      <c r="R914">
        <v>9973</v>
      </c>
      <c r="S914">
        <v>1</v>
      </c>
      <c r="T914" t="s">
        <v>25</v>
      </c>
      <c r="U914">
        <v>20</v>
      </c>
      <c r="V914">
        <v>4</v>
      </c>
      <c r="W914">
        <v>2</v>
      </c>
      <c r="X914">
        <v>0</v>
      </c>
      <c r="Y914">
        <v>8</v>
      </c>
      <c r="Z914">
        <v>2</v>
      </c>
      <c r="AA914">
        <v>2</v>
      </c>
      <c r="AB914">
        <v>8</v>
      </c>
      <c r="AC914">
        <v>5</v>
      </c>
      <c r="AD914">
        <v>2</v>
      </c>
      <c r="AE914">
        <v>2</v>
      </c>
      <c r="AF914" s="5">
        <v>0.14000000000000001</v>
      </c>
      <c r="AG914" s="5">
        <v>7.0000000000000007E-2</v>
      </c>
      <c r="AH914" s="6">
        <v>9.999999999999995E-3</v>
      </c>
      <c r="AI914">
        <v>575</v>
      </c>
      <c r="AJ914">
        <v>1328</v>
      </c>
    </row>
    <row r="915" spans="1:36" x14ac:dyDescent="0.35">
      <c r="A915">
        <v>45</v>
      </c>
      <c r="B915" t="s">
        <v>25</v>
      </c>
      <c r="C915" t="s">
        <v>26</v>
      </c>
      <c r="D915">
        <v>1449</v>
      </c>
      <c r="E915" t="s">
        <v>27</v>
      </c>
      <c r="F915">
        <v>2</v>
      </c>
      <c r="G915">
        <v>3</v>
      </c>
      <c r="H915" t="s">
        <v>48</v>
      </c>
      <c r="I915">
        <v>1</v>
      </c>
      <c r="J915" t="s">
        <v>29</v>
      </c>
      <c r="K915">
        <v>94</v>
      </c>
      <c r="L915">
        <v>1</v>
      </c>
      <c r="M915">
        <v>5</v>
      </c>
      <c r="N915" t="s">
        <v>62</v>
      </c>
      <c r="O915">
        <v>2</v>
      </c>
      <c r="P915" t="s">
        <v>31</v>
      </c>
      <c r="Q915" s="4">
        <v>18824</v>
      </c>
      <c r="R915">
        <v>2493</v>
      </c>
      <c r="S915">
        <v>2</v>
      </c>
      <c r="T915" t="s">
        <v>25</v>
      </c>
      <c r="U915">
        <v>16</v>
      </c>
      <c r="V915">
        <v>3</v>
      </c>
      <c r="W915">
        <v>1</v>
      </c>
      <c r="X915">
        <v>0</v>
      </c>
      <c r="Y915">
        <v>26</v>
      </c>
      <c r="Z915">
        <v>2</v>
      </c>
      <c r="AA915">
        <v>3</v>
      </c>
      <c r="AB915">
        <v>24</v>
      </c>
      <c r="AC915">
        <v>10</v>
      </c>
      <c r="AD915">
        <v>1</v>
      </c>
      <c r="AE915">
        <v>11</v>
      </c>
      <c r="AF915" s="5">
        <v>0.13</v>
      </c>
      <c r="AG915" s="5">
        <v>0.11</v>
      </c>
      <c r="AH915" s="6">
        <v>0.03</v>
      </c>
      <c r="AI915">
        <v>3764.8</v>
      </c>
      <c r="AJ915">
        <v>1677</v>
      </c>
    </row>
    <row r="916" spans="1:36" x14ac:dyDescent="0.35">
      <c r="A916">
        <v>55</v>
      </c>
      <c r="B916" t="s">
        <v>32</v>
      </c>
      <c r="C916" t="s">
        <v>44</v>
      </c>
      <c r="D916">
        <v>177</v>
      </c>
      <c r="E916" t="s">
        <v>34</v>
      </c>
      <c r="F916">
        <v>8</v>
      </c>
      <c r="G916">
        <v>1</v>
      </c>
      <c r="H916" t="s">
        <v>40</v>
      </c>
      <c r="I916">
        <v>4</v>
      </c>
      <c r="J916" t="s">
        <v>35</v>
      </c>
      <c r="K916">
        <v>37</v>
      </c>
      <c r="L916">
        <v>2</v>
      </c>
      <c r="M916">
        <v>4</v>
      </c>
      <c r="N916" t="s">
        <v>43</v>
      </c>
      <c r="O916">
        <v>2</v>
      </c>
      <c r="P916" t="s">
        <v>41</v>
      </c>
      <c r="Q916" s="4">
        <v>13577</v>
      </c>
      <c r="R916">
        <v>25592</v>
      </c>
      <c r="S916">
        <v>1</v>
      </c>
      <c r="T916" t="s">
        <v>25</v>
      </c>
      <c r="U916">
        <v>15</v>
      </c>
      <c r="V916">
        <v>3</v>
      </c>
      <c r="W916">
        <v>4</v>
      </c>
      <c r="X916">
        <v>1</v>
      </c>
      <c r="Y916">
        <v>34</v>
      </c>
      <c r="Z916">
        <v>3</v>
      </c>
      <c r="AA916">
        <v>3</v>
      </c>
      <c r="AB916">
        <v>33</v>
      </c>
      <c r="AC916">
        <v>9</v>
      </c>
      <c r="AD916">
        <v>15</v>
      </c>
      <c r="AE916">
        <v>0</v>
      </c>
      <c r="AF916" s="5">
        <v>0.12</v>
      </c>
      <c r="AG916" s="5">
        <v>0.11</v>
      </c>
      <c r="AH916" s="6">
        <v>9.999999999999995E-3</v>
      </c>
      <c r="AI916">
        <v>2715.4</v>
      </c>
      <c r="AJ916">
        <v>3510</v>
      </c>
    </row>
    <row r="917" spans="1:36" x14ac:dyDescent="0.35">
      <c r="A917">
        <v>21</v>
      </c>
      <c r="B917" t="s">
        <v>25</v>
      </c>
      <c r="C917" t="s">
        <v>33</v>
      </c>
      <c r="D917">
        <v>251</v>
      </c>
      <c r="E917" t="s">
        <v>34</v>
      </c>
      <c r="F917">
        <v>10</v>
      </c>
      <c r="G917">
        <v>2</v>
      </c>
      <c r="H917" t="s">
        <v>28</v>
      </c>
      <c r="I917">
        <v>1</v>
      </c>
      <c r="J917" t="s">
        <v>29</v>
      </c>
      <c r="K917">
        <v>45</v>
      </c>
      <c r="L917">
        <v>2</v>
      </c>
      <c r="M917">
        <v>1</v>
      </c>
      <c r="N917" t="s">
        <v>39</v>
      </c>
      <c r="O917">
        <v>3</v>
      </c>
      <c r="P917" t="s">
        <v>31</v>
      </c>
      <c r="Q917" s="4">
        <v>2625</v>
      </c>
      <c r="R917">
        <v>25308</v>
      </c>
      <c r="S917">
        <v>1</v>
      </c>
      <c r="T917" t="s">
        <v>32</v>
      </c>
      <c r="U917">
        <v>20</v>
      </c>
      <c r="V917">
        <v>4</v>
      </c>
      <c r="W917">
        <v>3</v>
      </c>
      <c r="X917">
        <v>0</v>
      </c>
      <c r="Y917">
        <v>2</v>
      </c>
      <c r="Z917">
        <v>2</v>
      </c>
      <c r="AA917">
        <v>1</v>
      </c>
      <c r="AB917">
        <v>2</v>
      </c>
      <c r="AC917">
        <v>2</v>
      </c>
      <c r="AD917">
        <v>2</v>
      </c>
      <c r="AE917">
        <v>2</v>
      </c>
      <c r="AF917" s="5">
        <v>0.09</v>
      </c>
      <c r="AG917" s="5">
        <v>7.0000000000000007E-2</v>
      </c>
      <c r="AH917" s="6">
        <v>9.999999999999995E-3</v>
      </c>
      <c r="AI917">
        <v>525</v>
      </c>
      <c r="AJ917">
        <v>4686</v>
      </c>
    </row>
    <row r="918" spans="1:36" x14ac:dyDescent="0.35">
      <c r="A918">
        <v>46</v>
      </c>
      <c r="B918" t="s">
        <v>32</v>
      </c>
      <c r="C918" t="s">
        <v>26</v>
      </c>
      <c r="D918">
        <v>168</v>
      </c>
      <c r="E918" t="s">
        <v>27</v>
      </c>
      <c r="F918">
        <v>4</v>
      </c>
      <c r="G918">
        <v>2</v>
      </c>
      <c r="H918" t="s">
        <v>48</v>
      </c>
      <c r="I918">
        <v>4</v>
      </c>
      <c r="J918" t="s">
        <v>29</v>
      </c>
      <c r="K918">
        <v>33</v>
      </c>
      <c r="L918">
        <v>2</v>
      </c>
      <c r="M918">
        <v>5</v>
      </c>
      <c r="N918" t="s">
        <v>62</v>
      </c>
      <c r="O918">
        <v>2</v>
      </c>
      <c r="P918" t="s">
        <v>37</v>
      </c>
      <c r="Q918" s="4">
        <v>18789</v>
      </c>
      <c r="R918">
        <v>9946</v>
      </c>
      <c r="S918">
        <v>2</v>
      </c>
      <c r="T918" t="s">
        <v>32</v>
      </c>
      <c r="U918">
        <v>14</v>
      </c>
      <c r="V918">
        <v>3</v>
      </c>
      <c r="W918">
        <v>3</v>
      </c>
      <c r="X918">
        <v>1</v>
      </c>
      <c r="Y918">
        <v>26</v>
      </c>
      <c r="Z918">
        <v>2</v>
      </c>
      <c r="AA918">
        <v>3</v>
      </c>
      <c r="AB918">
        <v>11</v>
      </c>
      <c r="AC918">
        <v>4</v>
      </c>
      <c r="AD918">
        <v>0</v>
      </c>
      <c r="AE918">
        <v>8</v>
      </c>
      <c r="AF918" s="5">
        <v>0.09</v>
      </c>
      <c r="AG918" s="5">
        <v>0.1</v>
      </c>
      <c r="AH918" s="6">
        <v>9.999999999999995E-3</v>
      </c>
      <c r="AI918">
        <v>3757.8</v>
      </c>
      <c r="AJ918">
        <v>2714</v>
      </c>
    </row>
    <row r="919" spans="1:36" x14ac:dyDescent="0.35">
      <c r="A919">
        <v>34</v>
      </c>
      <c r="B919" t="s">
        <v>32</v>
      </c>
      <c r="C919" t="s">
        <v>26</v>
      </c>
      <c r="D919">
        <v>131</v>
      </c>
      <c r="E919" t="s">
        <v>27</v>
      </c>
      <c r="F919">
        <v>2</v>
      </c>
      <c r="G919">
        <v>3</v>
      </c>
      <c r="H919" t="s">
        <v>48</v>
      </c>
      <c r="I919">
        <v>3</v>
      </c>
      <c r="J919" t="s">
        <v>29</v>
      </c>
      <c r="K919">
        <v>86</v>
      </c>
      <c r="L919">
        <v>3</v>
      </c>
      <c r="M919">
        <v>2</v>
      </c>
      <c r="N919" t="s">
        <v>27</v>
      </c>
      <c r="O919">
        <v>1</v>
      </c>
      <c r="P919" t="s">
        <v>31</v>
      </c>
      <c r="Q919" s="4">
        <v>4538</v>
      </c>
      <c r="R919">
        <v>6039</v>
      </c>
      <c r="S919">
        <v>0</v>
      </c>
      <c r="T919" t="s">
        <v>25</v>
      </c>
      <c r="U919">
        <v>12</v>
      </c>
      <c r="V919">
        <v>3</v>
      </c>
      <c r="W919">
        <v>4</v>
      </c>
      <c r="X919">
        <v>0</v>
      </c>
      <c r="Y919">
        <v>4</v>
      </c>
      <c r="Z919">
        <v>3</v>
      </c>
      <c r="AA919">
        <v>3</v>
      </c>
      <c r="AB919">
        <v>3</v>
      </c>
      <c r="AC919">
        <v>2</v>
      </c>
      <c r="AD919">
        <v>0</v>
      </c>
      <c r="AE919">
        <v>2</v>
      </c>
      <c r="AF919" s="5">
        <v>0.15</v>
      </c>
      <c r="AG919" s="5">
        <v>7.0000000000000007E-2</v>
      </c>
      <c r="AH919" s="6">
        <v>7.9999999999999988E-2</v>
      </c>
      <c r="AI919">
        <v>907.6</v>
      </c>
      <c r="AJ919">
        <v>1910</v>
      </c>
    </row>
    <row r="920" spans="1:36" x14ac:dyDescent="0.35">
      <c r="A920">
        <v>51</v>
      </c>
      <c r="B920" t="s">
        <v>32</v>
      </c>
      <c r="C920" t="s">
        <v>33</v>
      </c>
      <c r="D920">
        <v>237</v>
      </c>
      <c r="E920" t="s">
        <v>27</v>
      </c>
      <c r="F920">
        <v>9</v>
      </c>
      <c r="G920">
        <v>3</v>
      </c>
      <c r="H920" t="s">
        <v>28</v>
      </c>
      <c r="I920">
        <v>4</v>
      </c>
      <c r="J920" t="s">
        <v>35</v>
      </c>
      <c r="K920">
        <v>83</v>
      </c>
      <c r="L920">
        <v>3</v>
      </c>
      <c r="M920">
        <v>5</v>
      </c>
      <c r="N920" t="s">
        <v>62</v>
      </c>
      <c r="O920">
        <v>2</v>
      </c>
      <c r="P920" t="s">
        <v>41</v>
      </c>
      <c r="Q920" s="4">
        <v>19847</v>
      </c>
      <c r="R920">
        <v>19196</v>
      </c>
      <c r="S920">
        <v>4</v>
      </c>
      <c r="T920" t="s">
        <v>25</v>
      </c>
      <c r="U920">
        <v>24</v>
      </c>
      <c r="V920">
        <v>4</v>
      </c>
      <c r="W920">
        <v>1</v>
      </c>
      <c r="X920">
        <v>1</v>
      </c>
      <c r="Y920">
        <v>31</v>
      </c>
      <c r="Z920">
        <v>5</v>
      </c>
      <c r="AA920">
        <v>2</v>
      </c>
      <c r="AB920">
        <v>29</v>
      </c>
      <c r="AC920">
        <v>10</v>
      </c>
      <c r="AD920">
        <v>11</v>
      </c>
      <c r="AE920">
        <v>10</v>
      </c>
      <c r="AF920" s="5">
        <v>0.14000000000000001</v>
      </c>
      <c r="AG920" s="5">
        <v>0.08</v>
      </c>
      <c r="AH920" s="6">
        <v>0</v>
      </c>
      <c r="AI920">
        <v>3969.4</v>
      </c>
      <c r="AJ920">
        <v>995</v>
      </c>
    </row>
    <row r="921" spans="1:36" x14ac:dyDescent="0.35">
      <c r="A921">
        <v>59</v>
      </c>
      <c r="B921" t="s">
        <v>32</v>
      </c>
      <c r="C921" t="s">
        <v>26</v>
      </c>
      <c r="D921">
        <v>1429</v>
      </c>
      <c r="E921" t="s">
        <v>34</v>
      </c>
      <c r="F921">
        <v>18</v>
      </c>
      <c r="G921">
        <v>4</v>
      </c>
      <c r="H921" t="s">
        <v>40</v>
      </c>
      <c r="I921">
        <v>4</v>
      </c>
      <c r="J921" t="s">
        <v>35</v>
      </c>
      <c r="K921">
        <v>67</v>
      </c>
      <c r="L921">
        <v>3</v>
      </c>
      <c r="M921">
        <v>3</v>
      </c>
      <c r="N921" t="s">
        <v>42</v>
      </c>
      <c r="O921">
        <v>4</v>
      </c>
      <c r="P921" t="s">
        <v>31</v>
      </c>
      <c r="Q921" s="4">
        <v>10512</v>
      </c>
      <c r="R921">
        <v>20002</v>
      </c>
      <c r="S921">
        <v>6</v>
      </c>
      <c r="T921" t="s">
        <v>32</v>
      </c>
      <c r="U921">
        <v>12</v>
      </c>
      <c r="V921">
        <v>3</v>
      </c>
      <c r="W921">
        <v>4</v>
      </c>
      <c r="X921">
        <v>0</v>
      </c>
      <c r="Y921">
        <v>25</v>
      </c>
      <c r="Z921">
        <v>6</v>
      </c>
      <c r="AA921">
        <v>2</v>
      </c>
      <c r="AB921">
        <v>9</v>
      </c>
      <c r="AC921">
        <v>7</v>
      </c>
      <c r="AD921">
        <v>5</v>
      </c>
      <c r="AE921">
        <v>4</v>
      </c>
      <c r="AF921" s="5">
        <v>0.15</v>
      </c>
      <c r="AG921" s="5">
        <v>0.1</v>
      </c>
      <c r="AH921" s="6">
        <v>2.0000000000000004E-2</v>
      </c>
      <c r="AI921">
        <v>2102.4</v>
      </c>
      <c r="AJ921">
        <v>1324</v>
      </c>
    </row>
    <row r="922" spans="1:36" x14ac:dyDescent="0.35">
      <c r="A922">
        <v>34</v>
      </c>
      <c r="B922" t="s">
        <v>32</v>
      </c>
      <c r="C922" t="s">
        <v>33</v>
      </c>
      <c r="D922">
        <v>135</v>
      </c>
      <c r="E922" t="s">
        <v>34</v>
      </c>
      <c r="F922">
        <v>19</v>
      </c>
      <c r="G922">
        <v>3</v>
      </c>
      <c r="H922" t="s">
        <v>40</v>
      </c>
      <c r="I922">
        <v>3</v>
      </c>
      <c r="J922" t="s">
        <v>29</v>
      </c>
      <c r="K922">
        <v>46</v>
      </c>
      <c r="L922">
        <v>3</v>
      </c>
      <c r="M922">
        <v>2</v>
      </c>
      <c r="N922" t="s">
        <v>39</v>
      </c>
      <c r="O922">
        <v>2</v>
      </c>
      <c r="P922" t="s">
        <v>41</v>
      </c>
      <c r="Q922" s="4">
        <v>4444</v>
      </c>
      <c r="R922">
        <v>22534</v>
      </c>
      <c r="S922">
        <v>4</v>
      </c>
      <c r="T922" t="s">
        <v>32</v>
      </c>
      <c r="U922">
        <v>13</v>
      </c>
      <c r="V922">
        <v>3</v>
      </c>
      <c r="W922">
        <v>3</v>
      </c>
      <c r="X922">
        <v>2</v>
      </c>
      <c r="Y922">
        <v>15</v>
      </c>
      <c r="Z922">
        <v>2</v>
      </c>
      <c r="AA922">
        <v>4</v>
      </c>
      <c r="AB922">
        <v>11</v>
      </c>
      <c r="AC922">
        <v>8</v>
      </c>
      <c r="AD922">
        <v>5</v>
      </c>
      <c r="AE922">
        <v>10</v>
      </c>
      <c r="AF922" s="5">
        <v>0.14000000000000001</v>
      </c>
      <c r="AG922" s="5">
        <v>0.11</v>
      </c>
      <c r="AH922" s="6">
        <v>1.999999999999999E-2</v>
      </c>
      <c r="AI922">
        <v>888.80000000000007</v>
      </c>
      <c r="AJ922">
        <v>1466</v>
      </c>
    </row>
    <row r="923" spans="1:36" x14ac:dyDescent="0.35">
      <c r="A923">
        <v>28</v>
      </c>
      <c r="B923" t="s">
        <v>32</v>
      </c>
      <c r="C923" t="s">
        <v>33</v>
      </c>
      <c r="D923">
        <v>791</v>
      </c>
      <c r="E923" t="s">
        <v>34</v>
      </c>
      <c r="F923">
        <v>1</v>
      </c>
      <c r="G923">
        <v>4</v>
      </c>
      <c r="H923" t="s">
        <v>40</v>
      </c>
      <c r="I923">
        <v>4</v>
      </c>
      <c r="J923" t="s">
        <v>35</v>
      </c>
      <c r="K923">
        <v>44</v>
      </c>
      <c r="L923">
        <v>3</v>
      </c>
      <c r="M923">
        <v>1</v>
      </c>
      <c r="N923" t="s">
        <v>39</v>
      </c>
      <c r="O923">
        <v>3</v>
      </c>
      <c r="P923" t="s">
        <v>31</v>
      </c>
      <c r="Q923" s="4">
        <v>2154</v>
      </c>
      <c r="R923">
        <v>6842</v>
      </c>
      <c r="S923">
        <v>0</v>
      </c>
      <c r="T923" t="s">
        <v>25</v>
      </c>
      <c r="U923">
        <v>11</v>
      </c>
      <c r="V923">
        <v>3</v>
      </c>
      <c r="W923">
        <v>3</v>
      </c>
      <c r="X923">
        <v>0</v>
      </c>
      <c r="Y923">
        <v>5</v>
      </c>
      <c r="Z923">
        <v>2</v>
      </c>
      <c r="AA923">
        <v>2</v>
      </c>
      <c r="AB923">
        <v>4</v>
      </c>
      <c r="AC923">
        <v>2</v>
      </c>
      <c r="AD923">
        <v>0</v>
      </c>
      <c r="AE923">
        <v>2</v>
      </c>
      <c r="AF923" s="5">
        <v>0.15</v>
      </c>
      <c r="AG923" s="5">
        <v>0.09</v>
      </c>
      <c r="AH923" s="6">
        <v>4.9999999999999989E-2</v>
      </c>
      <c r="AI923">
        <v>430.8</v>
      </c>
      <c r="AJ923">
        <v>4123</v>
      </c>
    </row>
    <row r="924" spans="1:36" x14ac:dyDescent="0.35">
      <c r="A924">
        <v>44</v>
      </c>
      <c r="B924" t="s">
        <v>32</v>
      </c>
      <c r="C924" t="s">
        <v>26</v>
      </c>
      <c r="D924">
        <v>1199</v>
      </c>
      <c r="E924" t="s">
        <v>34</v>
      </c>
      <c r="F924">
        <v>4</v>
      </c>
      <c r="G924">
        <v>2</v>
      </c>
      <c r="H924" t="s">
        <v>28</v>
      </c>
      <c r="I924">
        <v>3</v>
      </c>
      <c r="J924" t="s">
        <v>35</v>
      </c>
      <c r="K924">
        <v>92</v>
      </c>
      <c r="L924">
        <v>4</v>
      </c>
      <c r="M924">
        <v>5</v>
      </c>
      <c r="N924" t="s">
        <v>62</v>
      </c>
      <c r="O924">
        <v>1</v>
      </c>
      <c r="P924" t="s">
        <v>41</v>
      </c>
      <c r="Q924" s="4">
        <v>19190</v>
      </c>
      <c r="R924">
        <v>17477</v>
      </c>
      <c r="S924">
        <v>1</v>
      </c>
      <c r="T924" t="s">
        <v>32</v>
      </c>
      <c r="U924">
        <v>14</v>
      </c>
      <c r="V924">
        <v>3</v>
      </c>
      <c r="W924">
        <v>4</v>
      </c>
      <c r="X924">
        <v>2</v>
      </c>
      <c r="Y924">
        <v>26</v>
      </c>
      <c r="Z924">
        <v>4</v>
      </c>
      <c r="AA924">
        <v>2</v>
      </c>
      <c r="AB924">
        <v>25</v>
      </c>
      <c r="AC924">
        <v>9</v>
      </c>
      <c r="AD924">
        <v>14</v>
      </c>
      <c r="AE924">
        <v>13</v>
      </c>
      <c r="AF924" s="5">
        <v>0.09</v>
      </c>
      <c r="AG924" s="5">
        <v>0.11</v>
      </c>
      <c r="AH924" s="6">
        <v>1.0000000000000009E-2</v>
      </c>
      <c r="AI924">
        <v>3838</v>
      </c>
      <c r="AJ924">
        <v>1420</v>
      </c>
    </row>
    <row r="925" spans="1:36" x14ac:dyDescent="0.35">
      <c r="A925">
        <v>34</v>
      </c>
      <c r="B925" t="s">
        <v>32</v>
      </c>
      <c r="C925" t="s">
        <v>33</v>
      </c>
      <c r="D925">
        <v>648</v>
      </c>
      <c r="E925" t="s">
        <v>50</v>
      </c>
      <c r="F925">
        <v>11</v>
      </c>
      <c r="G925">
        <v>3</v>
      </c>
      <c r="H925" t="s">
        <v>28</v>
      </c>
      <c r="I925">
        <v>3</v>
      </c>
      <c r="J925" t="s">
        <v>35</v>
      </c>
      <c r="K925">
        <v>56</v>
      </c>
      <c r="L925">
        <v>2</v>
      </c>
      <c r="M925">
        <v>2</v>
      </c>
      <c r="N925" t="s">
        <v>50</v>
      </c>
      <c r="O925">
        <v>2</v>
      </c>
      <c r="P925" t="s">
        <v>37</v>
      </c>
      <c r="Q925" s="4">
        <v>4490</v>
      </c>
      <c r="R925">
        <v>21833</v>
      </c>
      <c r="S925">
        <v>4</v>
      </c>
      <c r="T925" t="s">
        <v>32</v>
      </c>
      <c r="U925">
        <v>11</v>
      </c>
      <c r="V925">
        <v>3</v>
      </c>
      <c r="W925">
        <v>4</v>
      </c>
      <c r="X925">
        <v>2</v>
      </c>
      <c r="Y925">
        <v>14</v>
      </c>
      <c r="Z925">
        <v>5</v>
      </c>
      <c r="AA925">
        <v>4</v>
      </c>
      <c r="AB925">
        <v>10</v>
      </c>
      <c r="AC925">
        <v>9</v>
      </c>
      <c r="AD925">
        <v>1</v>
      </c>
      <c r="AE925">
        <v>8</v>
      </c>
      <c r="AF925" s="5">
        <v>0.12</v>
      </c>
      <c r="AG925" s="5">
        <v>0.09</v>
      </c>
      <c r="AH925" s="6">
        <v>0.03</v>
      </c>
      <c r="AI925">
        <v>898</v>
      </c>
      <c r="AJ925">
        <v>2402</v>
      </c>
    </row>
    <row r="926" spans="1:36" x14ac:dyDescent="0.35">
      <c r="A926">
        <v>35</v>
      </c>
      <c r="B926" t="s">
        <v>32</v>
      </c>
      <c r="C926" t="s">
        <v>26</v>
      </c>
      <c r="D926">
        <v>735</v>
      </c>
      <c r="E926" t="s">
        <v>34</v>
      </c>
      <c r="F926">
        <v>6</v>
      </c>
      <c r="G926">
        <v>1</v>
      </c>
      <c r="H926" t="s">
        <v>28</v>
      </c>
      <c r="I926">
        <v>3</v>
      </c>
      <c r="J926" t="s">
        <v>35</v>
      </c>
      <c r="K926">
        <v>66</v>
      </c>
      <c r="L926">
        <v>3</v>
      </c>
      <c r="M926">
        <v>1</v>
      </c>
      <c r="N926" t="s">
        <v>36</v>
      </c>
      <c r="O926">
        <v>3</v>
      </c>
      <c r="P926" t="s">
        <v>37</v>
      </c>
      <c r="Q926" s="4">
        <v>3506</v>
      </c>
      <c r="R926">
        <v>6020</v>
      </c>
      <c r="S926">
        <v>0</v>
      </c>
      <c r="T926" t="s">
        <v>25</v>
      </c>
      <c r="U926">
        <v>14</v>
      </c>
      <c r="V926">
        <v>3</v>
      </c>
      <c r="W926">
        <v>4</v>
      </c>
      <c r="X926">
        <v>0</v>
      </c>
      <c r="Y926">
        <v>4</v>
      </c>
      <c r="Z926">
        <v>3</v>
      </c>
      <c r="AA926">
        <v>3</v>
      </c>
      <c r="AB926">
        <v>3</v>
      </c>
      <c r="AC926">
        <v>2</v>
      </c>
      <c r="AD926">
        <v>2</v>
      </c>
      <c r="AE926">
        <v>2</v>
      </c>
      <c r="AF926" s="5">
        <v>0.14000000000000001</v>
      </c>
      <c r="AG926" s="5">
        <v>0.09</v>
      </c>
      <c r="AH926" s="6">
        <v>0.03</v>
      </c>
      <c r="AI926">
        <v>701.2</v>
      </c>
      <c r="AJ926">
        <v>1523</v>
      </c>
    </row>
    <row r="927" spans="1:36" x14ac:dyDescent="0.35">
      <c r="A927">
        <v>42</v>
      </c>
      <c r="B927" t="s">
        <v>32</v>
      </c>
      <c r="C927" t="s">
        <v>26</v>
      </c>
      <c r="D927">
        <v>603</v>
      </c>
      <c r="E927" t="s">
        <v>34</v>
      </c>
      <c r="F927">
        <v>7</v>
      </c>
      <c r="G927">
        <v>4</v>
      </c>
      <c r="H927" t="s">
        <v>40</v>
      </c>
      <c r="I927">
        <v>2</v>
      </c>
      <c r="J927" t="s">
        <v>29</v>
      </c>
      <c r="K927">
        <v>78</v>
      </c>
      <c r="L927">
        <v>4</v>
      </c>
      <c r="M927">
        <v>2</v>
      </c>
      <c r="N927" t="s">
        <v>36</v>
      </c>
      <c r="O927">
        <v>2</v>
      </c>
      <c r="P927" t="s">
        <v>37</v>
      </c>
      <c r="Q927" s="4">
        <v>2372</v>
      </c>
      <c r="R927">
        <v>5628</v>
      </c>
      <c r="S927">
        <v>6</v>
      </c>
      <c r="T927" t="s">
        <v>25</v>
      </c>
      <c r="U927">
        <v>16</v>
      </c>
      <c r="V927">
        <v>3</v>
      </c>
      <c r="W927">
        <v>4</v>
      </c>
      <c r="X927">
        <v>0</v>
      </c>
      <c r="Y927">
        <v>18</v>
      </c>
      <c r="Z927">
        <v>2</v>
      </c>
      <c r="AA927">
        <v>3</v>
      </c>
      <c r="AB927">
        <v>1</v>
      </c>
      <c r="AC927">
        <v>0</v>
      </c>
      <c r="AD927">
        <v>0</v>
      </c>
      <c r="AE927">
        <v>0</v>
      </c>
      <c r="AF927" s="5">
        <v>0.11</v>
      </c>
      <c r="AG927" s="5">
        <v>0.08</v>
      </c>
      <c r="AH927" s="6">
        <v>0.03</v>
      </c>
      <c r="AI927">
        <v>474.40000000000003</v>
      </c>
      <c r="AJ927">
        <v>2415</v>
      </c>
    </row>
    <row r="928" spans="1:36" x14ac:dyDescent="0.35">
      <c r="A928">
        <v>43</v>
      </c>
      <c r="B928" t="s">
        <v>32</v>
      </c>
      <c r="C928" t="s">
        <v>26</v>
      </c>
      <c r="D928">
        <v>531</v>
      </c>
      <c r="E928" t="s">
        <v>27</v>
      </c>
      <c r="F928">
        <v>4</v>
      </c>
      <c r="G928">
        <v>4</v>
      </c>
      <c r="H928" t="s">
        <v>48</v>
      </c>
      <c r="I928">
        <v>4</v>
      </c>
      <c r="J928" t="s">
        <v>29</v>
      </c>
      <c r="K928">
        <v>56</v>
      </c>
      <c r="L928">
        <v>2</v>
      </c>
      <c r="M928">
        <v>3</v>
      </c>
      <c r="N928" t="s">
        <v>27</v>
      </c>
      <c r="O928">
        <v>4</v>
      </c>
      <c r="P928" t="s">
        <v>31</v>
      </c>
      <c r="Q928" s="4">
        <v>10231</v>
      </c>
      <c r="R928">
        <v>20364</v>
      </c>
      <c r="S928">
        <v>3</v>
      </c>
      <c r="T928" t="s">
        <v>32</v>
      </c>
      <c r="U928">
        <v>14</v>
      </c>
      <c r="V928">
        <v>3</v>
      </c>
      <c r="W928">
        <v>4</v>
      </c>
      <c r="X928">
        <v>0</v>
      </c>
      <c r="Y928">
        <v>23</v>
      </c>
      <c r="Z928">
        <v>3</v>
      </c>
      <c r="AA928">
        <v>4</v>
      </c>
      <c r="AB928">
        <v>21</v>
      </c>
      <c r="AC928">
        <v>7</v>
      </c>
      <c r="AD928">
        <v>15</v>
      </c>
      <c r="AE928">
        <v>17</v>
      </c>
      <c r="AF928" s="5">
        <v>0.14000000000000001</v>
      </c>
      <c r="AG928" s="5">
        <v>0.08</v>
      </c>
      <c r="AH928" s="6">
        <v>9.999999999999995E-3</v>
      </c>
      <c r="AI928">
        <v>2046.2</v>
      </c>
      <c r="AJ928">
        <v>1113</v>
      </c>
    </row>
    <row r="929" spans="1:36" x14ac:dyDescent="0.35">
      <c r="A929">
        <v>36</v>
      </c>
      <c r="B929" t="s">
        <v>32</v>
      </c>
      <c r="C929" t="s">
        <v>26</v>
      </c>
      <c r="D929">
        <v>429</v>
      </c>
      <c r="E929" t="s">
        <v>34</v>
      </c>
      <c r="F929">
        <v>2</v>
      </c>
      <c r="G929">
        <v>4</v>
      </c>
      <c r="H929" t="s">
        <v>28</v>
      </c>
      <c r="I929">
        <v>3</v>
      </c>
      <c r="J929" t="s">
        <v>29</v>
      </c>
      <c r="K929">
        <v>53</v>
      </c>
      <c r="L929">
        <v>3</v>
      </c>
      <c r="M929">
        <v>2</v>
      </c>
      <c r="N929" t="s">
        <v>42</v>
      </c>
      <c r="O929">
        <v>2</v>
      </c>
      <c r="P929" t="s">
        <v>31</v>
      </c>
      <c r="Q929" s="4">
        <v>5410</v>
      </c>
      <c r="R929">
        <v>2323</v>
      </c>
      <c r="S929">
        <v>9</v>
      </c>
      <c r="T929" t="s">
        <v>25</v>
      </c>
      <c r="U929">
        <v>11</v>
      </c>
      <c r="V929">
        <v>3</v>
      </c>
      <c r="W929">
        <v>4</v>
      </c>
      <c r="X929">
        <v>0</v>
      </c>
      <c r="Y929">
        <v>18</v>
      </c>
      <c r="Z929">
        <v>2</v>
      </c>
      <c r="AA929">
        <v>3</v>
      </c>
      <c r="AB929">
        <v>16</v>
      </c>
      <c r="AC929">
        <v>14</v>
      </c>
      <c r="AD929">
        <v>5</v>
      </c>
      <c r="AE929">
        <v>12</v>
      </c>
      <c r="AF929" s="5">
        <v>0.15</v>
      </c>
      <c r="AG929" s="5">
        <v>0.11</v>
      </c>
      <c r="AH929" s="6">
        <v>-2.0000000000000004E-2</v>
      </c>
      <c r="AI929">
        <v>1082</v>
      </c>
      <c r="AJ929">
        <v>2881</v>
      </c>
    </row>
    <row r="930" spans="1:36" x14ac:dyDescent="0.35">
      <c r="A930">
        <v>44</v>
      </c>
      <c r="B930" t="s">
        <v>25</v>
      </c>
      <c r="C930" t="s">
        <v>26</v>
      </c>
      <c r="D930">
        <v>621</v>
      </c>
      <c r="E930" t="s">
        <v>34</v>
      </c>
      <c r="F930">
        <v>15</v>
      </c>
      <c r="G930">
        <v>3</v>
      </c>
      <c r="H930" t="s">
        <v>40</v>
      </c>
      <c r="I930">
        <v>1</v>
      </c>
      <c r="J930" t="s">
        <v>29</v>
      </c>
      <c r="K930">
        <v>73</v>
      </c>
      <c r="L930">
        <v>3</v>
      </c>
      <c r="M930">
        <v>3</v>
      </c>
      <c r="N930" t="s">
        <v>43</v>
      </c>
      <c r="O930">
        <v>4</v>
      </c>
      <c r="P930" t="s">
        <v>37</v>
      </c>
      <c r="Q930" s="4">
        <v>7978</v>
      </c>
      <c r="R930">
        <v>14075</v>
      </c>
      <c r="S930">
        <v>1</v>
      </c>
      <c r="T930" t="s">
        <v>32</v>
      </c>
      <c r="U930">
        <v>11</v>
      </c>
      <c r="V930">
        <v>3</v>
      </c>
      <c r="W930">
        <v>4</v>
      </c>
      <c r="X930">
        <v>1</v>
      </c>
      <c r="Y930">
        <v>10</v>
      </c>
      <c r="Z930">
        <v>2</v>
      </c>
      <c r="AA930">
        <v>3</v>
      </c>
      <c r="AB930">
        <v>10</v>
      </c>
      <c r="AC930">
        <v>7</v>
      </c>
      <c r="AD930">
        <v>0</v>
      </c>
      <c r="AE930">
        <v>5</v>
      </c>
      <c r="AF930" s="5">
        <v>0.12</v>
      </c>
      <c r="AG930" s="5">
        <v>0.09</v>
      </c>
      <c r="AH930" s="6">
        <v>0</v>
      </c>
      <c r="AI930">
        <v>1595.6000000000001</v>
      </c>
      <c r="AJ930">
        <v>3952</v>
      </c>
    </row>
    <row r="931" spans="1:36" x14ac:dyDescent="0.35">
      <c r="A931">
        <v>28</v>
      </c>
      <c r="B931" t="s">
        <v>32</v>
      </c>
      <c r="C931" t="s">
        <v>33</v>
      </c>
      <c r="D931">
        <v>193</v>
      </c>
      <c r="E931" t="s">
        <v>34</v>
      </c>
      <c r="F931">
        <v>2</v>
      </c>
      <c r="G931">
        <v>3</v>
      </c>
      <c r="H931" t="s">
        <v>28</v>
      </c>
      <c r="I931">
        <v>4</v>
      </c>
      <c r="J931" t="s">
        <v>35</v>
      </c>
      <c r="K931">
        <v>52</v>
      </c>
      <c r="L931">
        <v>2</v>
      </c>
      <c r="M931">
        <v>1</v>
      </c>
      <c r="N931" t="s">
        <v>39</v>
      </c>
      <c r="O931">
        <v>4</v>
      </c>
      <c r="P931" t="s">
        <v>37</v>
      </c>
      <c r="Q931" s="4">
        <v>3867</v>
      </c>
      <c r="R931">
        <v>14222</v>
      </c>
      <c r="S931">
        <v>1</v>
      </c>
      <c r="T931" t="s">
        <v>25</v>
      </c>
      <c r="U931">
        <v>12</v>
      </c>
      <c r="V931">
        <v>3</v>
      </c>
      <c r="W931">
        <v>2</v>
      </c>
      <c r="X931">
        <v>1</v>
      </c>
      <c r="Y931">
        <v>2</v>
      </c>
      <c r="Z931">
        <v>2</v>
      </c>
      <c r="AA931">
        <v>3</v>
      </c>
      <c r="AB931">
        <v>2</v>
      </c>
      <c r="AC931">
        <v>2</v>
      </c>
      <c r="AD931">
        <v>2</v>
      </c>
      <c r="AE931">
        <v>2</v>
      </c>
      <c r="AF931" s="5">
        <v>0.13</v>
      </c>
      <c r="AG931" s="5">
        <v>0.08</v>
      </c>
      <c r="AH931" s="6">
        <v>0.06</v>
      </c>
      <c r="AI931">
        <v>773.40000000000009</v>
      </c>
      <c r="AJ931">
        <v>607</v>
      </c>
    </row>
    <row r="932" spans="1:36" x14ac:dyDescent="0.35">
      <c r="A932">
        <v>51</v>
      </c>
      <c r="B932" t="s">
        <v>32</v>
      </c>
      <c r="C932" t="s">
        <v>33</v>
      </c>
      <c r="D932">
        <v>968</v>
      </c>
      <c r="E932" t="s">
        <v>34</v>
      </c>
      <c r="F932">
        <v>6</v>
      </c>
      <c r="G932">
        <v>2</v>
      </c>
      <c r="H932" t="s">
        <v>40</v>
      </c>
      <c r="I932">
        <v>2</v>
      </c>
      <c r="J932" t="s">
        <v>29</v>
      </c>
      <c r="K932">
        <v>40</v>
      </c>
      <c r="L932">
        <v>2</v>
      </c>
      <c r="M932">
        <v>1</v>
      </c>
      <c r="N932" t="s">
        <v>39</v>
      </c>
      <c r="O932">
        <v>3</v>
      </c>
      <c r="P932" t="s">
        <v>31</v>
      </c>
      <c r="Q932" s="4">
        <v>2838</v>
      </c>
      <c r="R932">
        <v>4257</v>
      </c>
      <c r="S932">
        <v>0</v>
      </c>
      <c r="T932" t="s">
        <v>32</v>
      </c>
      <c r="U932">
        <v>14</v>
      </c>
      <c r="V932">
        <v>3</v>
      </c>
      <c r="W932">
        <v>2</v>
      </c>
      <c r="X932">
        <v>0</v>
      </c>
      <c r="Y932">
        <v>8</v>
      </c>
      <c r="Z932">
        <v>6</v>
      </c>
      <c r="AA932">
        <v>2</v>
      </c>
      <c r="AB932">
        <v>7</v>
      </c>
      <c r="AC932">
        <v>0</v>
      </c>
      <c r="AD932">
        <v>7</v>
      </c>
      <c r="AE932">
        <v>7</v>
      </c>
      <c r="AF932" s="5">
        <v>0.13</v>
      </c>
      <c r="AG932" s="5">
        <v>0.11</v>
      </c>
      <c r="AH932" s="6">
        <v>4.9999999999999989E-2</v>
      </c>
      <c r="AI932">
        <v>567.6</v>
      </c>
      <c r="AJ932">
        <v>3743</v>
      </c>
    </row>
    <row r="933" spans="1:36" x14ac:dyDescent="0.35">
      <c r="A933">
        <v>30</v>
      </c>
      <c r="B933" t="s">
        <v>32</v>
      </c>
      <c r="C933" t="s">
        <v>44</v>
      </c>
      <c r="D933">
        <v>879</v>
      </c>
      <c r="E933" t="s">
        <v>34</v>
      </c>
      <c r="F933">
        <v>9</v>
      </c>
      <c r="G933">
        <v>2</v>
      </c>
      <c r="H933" t="s">
        <v>40</v>
      </c>
      <c r="I933">
        <v>3</v>
      </c>
      <c r="J933" t="s">
        <v>29</v>
      </c>
      <c r="K933">
        <v>72</v>
      </c>
      <c r="L933">
        <v>3</v>
      </c>
      <c r="M933">
        <v>2</v>
      </c>
      <c r="N933" t="s">
        <v>42</v>
      </c>
      <c r="O933">
        <v>3</v>
      </c>
      <c r="P933" t="s">
        <v>31</v>
      </c>
      <c r="Q933" s="4">
        <v>4695</v>
      </c>
      <c r="R933">
        <v>12858</v>
      </c>
      <c r="S933">
        <v>7</v>
      </c>
      <c r="T933" t="s">
        <v>25</v>
      </c>
      <c r="U933">
        <v>18</v>
      </c>
      <c r="V933">
        <v>3</v>
      </c>
      <c r="W933">
        <v>3</v>
      </c>
      <c r="X933">
        <v>0</v>
      </c>
      <c r="Y933">
        <v>10</v>
      </c>
      <c r="Z933">
        <v>3</v>
      </c>
      <c r="AA933">
        <v>3</v>
      </c>
      <c r="AB933">
        <v>8</v>
      </c>
      <c r="AC933">
        <v>4</v>
      </c>
      <c r="AD933">
        <v>1</v>
      </c>
      <c r="AE933">
        <v>7</v>
      </c>
      <c r="AF933" s="5">
        <v>0.1</v>
      </c>
      <c r="AG933" s="5">
        <v>0.08</v>
      </c>
      <c r="AH933" s="6">
        <v>0</v>
      </c>
      <c r="AI933">
        <v>939</v>
      </c>
      <c r="AJ933">
        <v>3423</v>
      </c>
    </row>
    <row r="934" spans="1:36" x14ac:dyDescent="0.35">
      <c r="A934">
        <v>29</v>
      </c>
      <c r="B934" t="s">
        <v>25</v>
      </c>
      <c r="C934" t="s">
        <v>26</v>
      </c>
      <c r="D934">
        <v>806</v>
      </c>
      <c r="E934" t="s">
        <v>34</v>
      </c>
      <c r="F934">
        <v>7</v>
      </c>
      <c r="G934">
        <v>3</v>
      </c>
      <c r="H934" t="s">
        <v>49</v>
      </c>
      <c r="I934">
        <v>2</v>
      </c>
      <c r="J934" t="s">
        <v>29</v>
      </c>
      <c r="K934">
        <v>39</v>
      </c>
      <c r="L934">
        <v>3</v>
      </c>
      <c r="M934">
        <v>1</v>
      </c>
      <c r="N934" t="s">
        <v>39</v>
      </c>
      <c r="O934">
        <v>3</v>
      </c>
      <c r="P934" t="s">
        <v>41</v>
      </c>
      <c r="Q934" s="4">
        <v>3339</v>
      </c>
      <c r="R934">
        <v>17285</v>
      </c>
      <c r="S934">
        <v>3</v>
      </c>
      <c r="T934" t="s">
        <v>25</v>
      </c>
      <c r="U934">
        <v>13</v>
      </c>
      <c r="V934">
        <v>3</v>
      </c>
      <c r="W934">
        <v>1</v>
      </c>
      <c r="X934">
        <v>2</v>
      </c>
      <c r="Y934">
        <v>10</v>
      </c>
      <c r="Z934">
        <v>2</v>
      </c>
      <c r="AA934">
        <v>3</v>
      </c>
      <c r="AB934">
        <v>7</v>
      </c>
      <c r="AC934">
        <v>7</v>
      </c>
      <c r="AD934">
        <v>7</v>
      </c>
      <c r="AE934">
        <v>7</v>
      </c>
      <c r="AF934" s="5">
        <v>0.1</v>
      </c>
      <c r="AG934" s="5">
        <v>0.1</v>
      </c>
      <c r="AH934" s="6">
        <v>0.03</v>
      </c>
      <c r="AI934">
        <v>667.80000000000007</v>
      </c>
      <c r="AJ934">
        <v>4309</v>
      </c>
    </row>
    <row r="935" spans="1:36" x14ac:dyDescent="0.35">
      <c r="A935">
        <v>28</v>
      </c>
      <c r="B935" t="s">
        <v>32</v>
      </c>
      <c r="C935" t="s">
        <v>26</v>
      </c>
      <c r="D935">
        <v>640</v>
      </c>
      <c r="E935" t="s">
        <v>34</v>
      </c>
      <c r="F935">
        <v>1</v>
      </c>
      <c r="G935">
        <v>3</v>
      </c>
      <c r="H935" t="s">
        <v>49</v>
      </c>
      <c r="I935">
        <v>4</v>
      </c>
      <c r="J935" t="s">
        <v>35</v>
      </c>
      <c r="K935">
        <v>84</v>
      </c>
      <c r="L935">
        <v>3</v>
      </c>
      <c r="M935">
        <v>1</v>
      </c>
      <c r="N935" t="s">
        <v>36</v>
      </c>
      <c r="O935">
        <v>1</v>
      </c>
      <c r="P935" t="s">
        <v>31</v>
      </c>
      <c r="Q935" s="4">
        <v>2080</v>
      </c>
      <c r="R935">
        <v>4732</v>
      </c>
      <c r="S935">
        <v>2</v>
      </c>
      <c r="T935" t="s">
        <v>32</v>
      </c>
      <c r="U935">
        <v>11</v>
      </c>
      <c r="V935">
        <v>3</v>
      </c>
      <c r="W935">
        <v>2</v>
      </c>
      <c r="X935">
        <v>0</v>
      </c>
      <c r="Y935">
        <v>5</v>
      </c>
      <c r="Z935">
        <v>2</v>
      </c>
      <c r="AA935">
        <v>2</v>
      </c>
      <c r="AB935">
        <v>3</v>
      </c>
      <c r="AC935">
        <v>2</v>
      </c>
      <c r="AD935">
        <v>1</v>
      </c>
      <c r="AE935">
        <v>2</v>
      </c>
      <c r="AF935" s="5">
        <v>0.1</v>
      </c>
      <c r="AG935" s="5">
        <v>0.1</v>
      </c>
      <c r="AH935" s="6">
        <v>3.9999999999999994E-2</v>
      </c>
      <c r="AI935">
        <v>416</v>
      </c>
      <c r="AJ935">
        <v>3954</v>
      </c>
    </row>
    <row r="936" spans="1:36" x14ac:dyDescent="0.35">
      <c r="A936">
        <v>25</v>
      </c>
      <c r="B936" t="s">
        <v>32</v>
      </c>
      <c r="C936" t="s">
        <v>26</v>
      </c>
      <c r="D936">
        <v>266</v>
      </c>
      <c r="E936" t="s">
        <v>34</v>
      </c>
      <c r="F936">
        <v>1</v>
      </c>
      <c r="G936">
        <v>3</v>
      </c>
      <c r="H936" t="s">
        <v>40</v>
      </c>
      <c r="I936">
        <v>4</v>
      </c>
      <c r="J936" t="s">
        <v>29</v>
      </c>
      <c r="K936">
        <v>40</v>
      </c>
      <c r="L936">
        <v>3</v>
      </c>
      <c r="M936">
        <v>1</v>
      </c>
      <c r="N936" t="s">
        <v>36</v>
      </c>
      <c r="O936">
        <v>2</v>
      </c>
      <c r="P936" t="s">
        <v>31</v>
      </c>
      <c r="Q936" s="4">
        <v>2096</v>
      </c>
      <c r="R936">
        <v>18830</v>
      </c>
      <c r="S936">
        <v>1</v>
      </c>
      <c r="T936" t="s">
        <v>32</v>
      </c>
      <c r="U936">
        <v>18</v>
      </c>
      <c r="V936">
        <v>3</v>
      </c>
      <c r="W936">
        <v>4</v>
      </c>
      <c r="X936">
        <v>0</v>
      </c>
      <c r="Y936">
        <v>2</v>
      </c>
      <c r="Z936">
        <v>3</v>
      </c>
      <c r="AA936">
        <v>2</v>
      </c>
      <c r="AB936">
        <v>2</v>
      </c>
      <c r="AC936">
        <v>2</v>
      </c>
      <c r="AD936">
        <v>2</v>
      </c>
      <c r="AE936">
        <v>1</v>
      </c>
      <c r="AF936" s="5">
        <v>0.1</v>
      </c>
      <c r="AG936" s="5">
        <v>7.0000000000000007E-2</v>
      </c>
      <c r="AH936" s="6">
        <v>3.9999999999999994E-2</v>
      </c>
      <c r="AI936">
        <v>419.20000000000005</v>
      </c>
      <c r="AJ936">
        <v>960</v>
      </c>
    </row>
    <row r="937" spans="1:36" x14ac:dyDescent="0.35">
      <c r="A937">
        <v>32</v>
      </c>
      <c r="B937" t="s">
        <v>32</v>
      </c>
      <c r="C937" t="s">
        <v>26</v>
      </c>
      <c r="D937">
        <v>604</v>
      </c>
      <c r="E937" t="s">
        <v>27</v>
      </c>
      <c r="F937">
        <v>8</v>
      </c>
      <c r="G937">
        <v>3</v>
      </c>
      <c r="H937" t="s">
        <v>40</v>
      </c>
      <c r="I937">
        <v>3</v>
      </c>
      <c r="J937" t="s">
        <v>35</v>
      </c>
      <c r="K937">
        <v>56</v>
      </c>
      <c r="L937">
        <v>4</v>
      </c>
      <c r="M937">
        <v>2</v>
      </c>
      <c r="N937" t="s">
        <v>27</v>
      </c>
      <c r="O937">
        <v>4</v>
      </c>
      <c r="P937" t="s">
        <v>37</v>
      </c>
      <c r="Q937" s="4">
        <v>6209</v>
      </c>
      <c r="R937">
        <v>11693</v>
      </c>
      <c r="S937">
        <v>1</v>
      </c>
      <c r="T937" t="s">
        <v>32</v>
      </c>
      <c r="U937">
        <v>15</v>
      </c>
      <c r="V937">
        <v>3</v>
      </c>
      <c r="W937">
        <v>3</v>
      </c>
      <c r="X937">
        <v>2</v>
      </c>
      <c r="Y937">
        <v>10</v>
      </c>
      <c r="Z937">
        <v>4</v>
      </c>
      <c r="AA937">
        <v>4</v>
      </c>
      <c r="AB937">
        <v>10</v>
      </c>
      <c r="AC937">
        <v>7</v>
      </c>
      <c r="AD937">
        <v>0</v>
      </c>
      <c r="AE937">
        <v>8</v>
      </c>
      <c r="AF937" s="5">
        <v>0.14000000000000001</v>
      </c>
      <c r="AG937" s="5">
        <v>7.0000000000000007E-2</v>
      </c>
      <c r="AH937" s="6">
        <v>0</v>
      </c>
      <c r="AI937">
        <v>1241.8000000000002</v>
      </c>
      <c r="AJ937">
        <v>4601</v>
      </c>
    </row>
    <row r="938" spans="1:36" x14ac:dyDescent="0.35">
      <c r="A938">
        <v>45</v>
      </c>
      <c r="B938" t="s">
        <v>32</v>
      </c>
      <c r="C938" t="s">
        <v>33</v>
      </c>
      <c r="D938">
        <v>364</v>
      </c>
      <c r="E938" t="s">
        <v>34</v>
      </c>
      <c r="F938">
        <v>25</v>
      </c>
      <c r="G938">
        <v>3</v>
      </c>
      <c r="H938" t="s">
        <v>40</v>
      </c>
      <c r="I938">
        <v>2</v>
      </c>
      <c r="J938" t="s">
        <v>29</v>
      </c>
      <c r="K938">
        <v>83</v>
      </c>
      <c r="L938">
        <v>3</v>
      </c>
      <c r="M938">
        <v>5</v>
      </c>
      <c r="N938" t="s">
        <v>62</v>
      </c>
      <c r="O938">
        <v>2</v>
      </c>
      <c r="P938" t="s">
        <v>31</v>
      </c>
      <c r="Q938" s="4">
        <v>18061</v>
      </c>
      <c r="R938">
        <v>13035</v>
      </c>
      <c r="S938">
        <v>3</v>
      </c>
      <c r="T938" t="s">
        <v>32</v>
      </c>
      <c r="U938">
        <v>22</v>
      </c>
      <c r="V938">
        <v>4</v>
      </c>
      <c r="W938">
        <v>3</v>
      </c>
      <c r="X938">
        <v>0</v>
      </c>
      <c r="Y938">
        <v>22</v>
      </c>
      <c r="Z938">
        <v>4</v>
      </c>
      <c r="AA938">
        <v>3</v>
      </c>
      <c r="AB938">
        <v>0</v>
      </c>
      <c r="AC938">
        <v>0</v>
      </c>
      <c r="AD938">
        <v>0</v>
      </c>
      <c r="AE938">
        <v>0</v>
      </c>
      <c r="AF938" s="5">
        <v>0.13</v>
      </c>
      <c r="AG938" s="5">
        <v>0.08</v>
      </c>
      <c r="AH938" s="6">
        <v>0</v>
      </c>
      <c r="AI938">
        <v>3612.2000000000003</v>
      </c>
      <c r="AJ938">
        <v>1220</v>
      </c>
    </row>
    <row r="939" spans="1:36" x14ac:dyDescent="0.35">
      <c r="A939">
        <v>39</v>
      </c>
      <c r="B939" t="s">
        <v>32</v>
      </c>
      <c r="C939" t="s">
        <v>26</v>
      </c>
      <c r="D939">
        <v>412</v>
      </c>
      <c r="E939" t="s">
        <v>34</v>
      </c>
      <c r="F939">
        <v>13</v>
      </c>
      <c r="G939">
        <v>4</v>
      </c>
      <c r="H939" t="s">
        <v>40</v>
      </c>
      <c r="I939">
        <v>3</v>
      </c>
      <c r="J939" t="s">
        <v>29</v>
      </c>
      <c r="K939">
        <v>94</v>
      </c>
      <c r="L939">
        <v>2</v>
      </c>
      <c r="M939">
        <v>4</v>
      </c>
      <c r="N939" t="s">
        <v>62</v>
      </c>
      <c r="O939">
        <v>2</v>
      </c>
      <c r="P939" t="s">
        <v>41</v>
      </c>
      <c r="Q939" s="4">
        <v>17123</v>
      </c>
      <c r="R939">
        <v>17334</v>
      </c>
      <c r="S939">
        <v>6</v>
      </c>
      <c r="T939" t="s">
        <v>25</v>
      </c>
      <c r="U939">
        <v>13</v>
      </c>
      <c r="V939">
        <v>3</v>
      </c>
      <c r="W939">
        <v>4</v>
      </c>
      <c r="X939">
        <v>2</v>
      </c>
      <c r="Y939">
        <v>21</v>
      </c>
      <c r="Z939">
        <v>4</v>
      </c>
      <c r="AA939">
        <v>3</v>
      </c>
      <c r="AB939">
        <v>19</v>
      </c>
      <c r="AC939">
        <v>9</v>
      </c>
      <c r="AD939">
        <v>15</v>
      </c>
      <c r="AE939">
        <v>2</v>
      </c>
      <c r="AF939" s="5">
        <v>0.12</v>
      </c>
      <c r="AG939" s="5">
        <v>0.1</v>
      </c>
      <c r="AH939" s="6">
        <v>9.999999999999995E-3</v>
      </c>
      <c r="AI939">
        <v>3424.6000000000004</v>
      </c>
      <c r="AJ939">
        <v>3378</v>
      </c>
    </row>
    <row r="940" spans="1:36" x14ac:dyDescent="0.35">
      <c r="A940">
        <v>58</v>
      </c>
      <c r="B940" t="s">
        <v>32</v>
      </c>
      <c r="C940" t="s">
        <v>26</v>
      </c>
      <c r="D940">
        <v>848</v>
      </c>
      <c r="E940" t="s">
        <v>34</v>
      </c>
      <c r="F940">
        <v>23</v>
      </c>
      <c r="G940">
        <v>4</v>
      </c>
      <c r="H940" t="s">
        <v>28</v>
      </c>
      <c r="I940">
        <v>1</v>
      </c>
      <c r="J940" t="s">
        <v>35</v>
      </c>
      <c r="K940">
        <v>88</v>
      </c>
      <c r="L940">
        <v>3</v>
      </c>
      <c r="M940">
        <v>1</v>
      </c>
      <c r="N940" t="s">
        <v>36</v>
      </c>
      <c r="O940">
        <v>3</v>
      </c>
      <c r="P940" t="s">
        <v>41</v>
      </c>
      <c r="Q940" s="4">
        <v>2372</v>
      </c>
      <c r="R940">
        <v>26076</v>
      </c>
      <c r="S940">
        <v>1</v>
      </c>
      <c r="T940" t="s">
        <v>32</v>
      </c>
      <c r="U940">
        <v>12</v>
      </c>
      <c r="V940">
        <v>3</v>
      </c>
      <c r="W940">
        <v>4</v>
      </c>
      <c r="X940">
        <v>2</v>
      </c>
      <c r="Y940">
        <v>2</v>
      </c>
      <c r="Z940">
        <v>3</v>
      </c>
      <c r="AA940">
        <v>3</v>
      </c>
      <c r="AB940">
        <v>2</v>
      </c>
      <c r="AC940">
        <v>2</v>
      </c>
      <c r="AD940">
        <v>2</v>
      </c>
      <c r="AE940">
        <v>2</v>
      </c>
      <c r="AF940" s="5">
        <v>0.11</v>
      </c>
      <c r="AG940" s="5">
        <v>0.08</v>
      </c>
      <c r="AH940" s="6">
        <v>3.9999999999999994E-2</v>
      </c>
      <c r="AI940">
        <v>474.40000000000003</v>
      </c>
      <c r="AJ940">
        <v>2500</v>
      </c>
    </row>
    <row r="941" spans="1:36" x14ac:dyDescent="0.35">
      <c r="A941">
        <v>32</v>
      </c>
      <c r="B941" t="s">
        <v>25</v>
      </c>
      <c r="C941" t="s">
        <v>26</v>
      </c>
      <c r="D941">
        <v>1089</v>
      </c>
      <c r="E941" t="s">
        <v>34</v>
      </c>
      <c r="F941">
        <v>7</v>
      </c>
      <c r="G941">
        <v>2</v>
      </c>
      <c r="H941" t="s">
        <v>28</v>
      </c>
      <c r="I941">
        <v>4</v>
      </c>
      <c r="J941" t="s">
        <v>35</v>
      </c>
      <c r="K941">
        <v>79</v>
      </c>
      <c r="L941">
        <v>3</v>
      </c>
      <c r="M941">
        <v>2</v>
      </c>
      <c r="N941" t="s">
        <v>39</v>
      </c>
      <c r="O941">
        <v>3</v>
      </c>
      <c r="P941" t="s">
        <v>37</v>
      </c>
      <c r="Q941" s="4">
        <v>4883</v>
      </c>
      <c r="R941">
        <v>22845</v>
      </c>
      <c r="S941">
        <v>1</v>
      </c>
      <c r="T941" t="s">
        <v>32</v>
      </c>
      <c r="U941">
        <v>18</v>
      </c>
      <c r="V941">
        <v>3</v>
      </c>
      <c r="W941">
        <v>1</v>
      </c>
      <c r="X941">
        <v>1</v>
      </c>
      <c r="Y941">
        <v>10</v>
      </c>
      <c r="Z941">
        <v>3</v>
      </c>
      <c r="AA941">
        <v>3</v>
      </c>
      <c r="AB941">
        <v>10</v>
      </c>
      <c r="AC941">
        <v>4</v>
      </c>
      <c r="AD941">
        <v>1</v>
      </c>
      <c r="AE941">
        <v>1</v>
      </c>
      <c r="AF941" s="5">
        <v>0.12</v>
      </c>
      <c r="AG941" s="5">
        <v>0.11</v>
      </c>
      <c r="AH941" s="6">
        <v>2.0000000000000004E-2</v>
      </c>
      <c r="AI941">
        <v>976.6</v>
      </c>
      <c r="AJ941">
        <v>1338</v>
      </c>
    </row>
    <row r="942" spans="1:36" x14ac:dyDescent="0.35">
      <c r="A942">
        <v>39</v>
      </c>
      <c r="B942" t="s">
        <v>25</v>
      </c>
      <c r="C942" t="s">
        <v>26</v>
      </c>
      <c r="D942">
        <v>360</v>
      </c>
      <c r="E942" t="s">
        <v>34</v>
      </c>
      <c r="F942">
        <v>23</v>
      </c>
      <c r="G942">
        <v>3</v>
      </c>
      <c r="H942" t="s">
        <v>40</v>
      </c>
      <c r="I942">
        <v>3</v>
      </c>
      <c r="J942" t="s">
        <v>35</v>
      </c>
      <c r="K942">
        <v>93</v>
      </c>
      <c r="L942">
        <v>3</v>
      </c>
      <c r="M942">
        <v>1</v>
      </c>
      <c r="N942" t="s">
        <v>36</v>
      </c>
      <c r="O942">
        <v>1</v>
      </c>
      <c r="P942" t="s">
        <v>31</v>
      </c>
      <c r="Q942" s="4">
        <v>3904</v>
      </c>
      <c r="R942">
        <v>22154</v>
      </c>
      <c r="S942">
        <v>0</v>
      </c>
      <c r="T942" t="s">
        <v>32</v>
      </c>
      <c r="U942">
        <v>13</v>
      </c>
      <c r="V942">
        <v>3</v>
      </c>
      <c r="W942">
        <v>1</v>
      </c>
      <c r="X942">
        <v>0</v>
      </c>
      <c r="Y942">
        <v>6</v>
      </c>
      <c r="Z942">
        <v>2</v>
      </c>
      <c r="AA942">
        <v>3</v>
      </c>
      <c r="AB942">
        <v>5</v>
      </c>
      <c r="AC942">
        <v>2</v>
      </c>
      <c r="AD942">
        <v>0</v>
      </c>
      <c r="AE942">
        <v>3</v>
      </c>
      <c r="AF942" s="5">
        <v>0.14000000000000001</v>
      </c>
      <c r="AG942" s="5">
        <v>0.1</v>
      </c>
      <c r="AH942" s="6">
        <v>0.05</v>
      </c>
      <c r="AI942">
        <v>780.80000000000007</v>
      </c>
      <c r="AJ942">
        <v>3185</v>
      </c>
    </row>
    <row r="943" spans="1:36" x14ac:dyDescent="0.35">
      <c r="A943">
        <v>30</v>
      </c>
      <c r="B943" t="s">
        <v>32</v>
      </c>
      <c r="C943" t="s">
        <v>26</v>
      </c>
      <c r="D943">
        <v>1138</v>
      </c>
      <c r="E943" t="s">
        <v>34</v>
      </c>
      <c r="F943">
        <v>6</v>
      </c>
      <c r="G943">
        <v>3</v>
      </c>
      <c r="H943" t="s">
        <v>49</v>
      </c>
      <c r="I943">
        <v>1</v>
      </c>
      <c r="J943" t="s">
        <v>29</v>
      </c>
      <c r="K943">
        <v>48</v>
      </c>
      <c r="L943">
        <v>2</v>
      </c>
      <c r="M943">
        <v>2</v>
      </c>
      <c r="N943" t="s">
        <v>39</v>
      </c>
      <c r="O943">
        <v>4</v>
      </c>
      <c r="P943" t="s">
        <v>37</v>
      </c>
      <c r="Q943" s="4">
        <v>4627</v>
      </c>
      <c r="R943">
        <v>23631</v>
      </c>
      <c r="S943">
        <v>0</v>
      </c>
      <c r="T943" t="s">
        <v>32</v>
      </c>
      <c r="U943">
        <v>12</v>
      </c>
      <c r="V943">
        <v>3</v>
      </c>
      <c r="W943">
        <v>1</v>
      </c>
      <c r="X943">
        <v>1</v>
      </c>
      <c r="Y943">
        <v>10</v>
      </c>
      <c r="Z943">
        <v>6</v>
      </c>
      <c r="AA943">
        <v>3</v>
      </c>
      <c r="AB943">
        <v>9</v>
      </c>
      <c r="AC943">
        <v>2</v>
      </c>
      <c r="AD943">
        <v>6</v>
      </c>
      <c r="AE943">
        <v>7</v>
      </c>
      <c r="AF943" s="5">
        <v>0.12</v>
      </c>
      <c r="AG943" s="5">
        <v>0.08</v>
      </c>
      <c r="AH943" s="6">
        <v>4.0000000000000008E-2</v>
      </c>
      <c r="AI943">
        <v>925.40000000000009</v>
      </c>
      <c r="AJ943">
        <v>2518</v>
      </c>
    </row>
    <row r="944" spans="1:36" x14ac:dyDescent="0.35">
      <c r="A944">
        <v>36</v>
      </c>
      <c r="B944" t="s">
        <v>32</v>
      </c>
      <c r="C944" t="s">
        <v>26</v>
      </c>
      <c r="D944">
        <v>325</v>
      </c>
      <c r="E944" t="s">
        <v>34</v>
      </c>
      <c r="F944">
        <v>10</v>
      </c>
      <c r="G944">
        <v>4</v>
      </c>
      <c r="H944" t="s">
        <v>49</v>
      </c>
      <c r="I944">
        <v>4</v>
      </c>
      <c r="J944" t="s">
        <v>29</v>
      </c>
      <c r="K944">
        <v>63</v>
      </c>
      <c r="L944">
        <v>3</v>
      </c>
      <c r="M944">
        <v>3</v>
      </c>
      <c r="N944" t="s">
        <v>43</v>
      </c>
      <c r="O944">
        <v>3</v>
      </c>
      <c r="P944" t="s">
        <v>37</v>
      </c>
      <c r="Q944" s="4">
        <v>7094</v>
      </c>
      <c r="R944">
        <v>5747</v>
      </c>
      <c r="S944">
        <v>3</v>
      </c>
      <c r="T944" t="s">
        <v>32</v>
      </c>
      <c r="U944">
        <v>12</v>
      </c>
      <c r="V944">
        <v>3</v>
      </c>
      <c r="W944">
        <v>1</v>
      </c>
      <c r="X944">
        <v>0</v>
      </c>
      <c r="Y944">
        <v>10</v>
      </c>
      <c r="Z944">
        <v>0</v>
      </c>
      <c r="AA944">
        <v>3</v>
      </c>
      <c r="AB944">
        <v>7</v>
      </c>
      <c r="AC944">
        <v>7</v>
      </c>
      <c r="AD944">
        <v>1</v>
      </c>
      <c r="AE944">
        <v>7</v>
      </c>
      <c r="AF944" s="5">
        <v>0.13</v>
      </c>
      <c r="AG944" s="5">
        <v>0.08</v>
      </c>
      <c r="AH944" s="6">
        <v>4.9999999999999989E-2</v>
      </c>
      <c r="AI944">
        <v>1418.8000000000002</v>
      </c>
      <c r="AJ944">
        <v>4011</v>
      </c>
    </row>
    <row r="945" spans="1:36" x14ac:dyDescent="0.35">
      <c r="A945">
        <v>46</v>
      </c>
      <c r="B945" t="s">
        <v>32</v>
      </c>
      <c r="C945" t="s">
        <v>26</v>
      </c>
      <c r="D945">
        <v>991</v>
      </c>
      <c r="E945" t="s">
        <v>50</v>
      </c>
      <c r="F945">
        <v>1</v>
      </c>
      <c r="G945">
        <v>2</v>
      </c>
      <c r="H945" t="s">
        <v>28</v>
      </c>
      <c r="I945">
        <v>4</v>
      </c>
      <c r="J945" t="s">
        <v>29</v>
      </c>
      <c r="K945">
        <v>44</v>
      </c>
      <c r="L945">
        <v>3</v>
      </c>
      <c r="M945">
        <v>1</v>
      </c>
      <c r="N945" t="s">
        <v>50</v>
      </c>
      <c r="O945">
        <v>1</v>
      </c>
      <c r="P945" t="s">
        <v>31</v>
      </c>
      <c r="Q945" s="4">
        <v>3423</v>
      </c>
      <c r="R945">
        <v>22957</v>
      </c>
      <c r="S945">
        <v>6</v>
      </c>
      <c r="T945" t="s">
        <v>32</v>
      </c>
      <c r="U945">
        <v>12</v>
      </c>
      <c r="V945">
        <v>3</v>
      </c>
      <c r="W945">
        <v>3</v>
      </c>
      <c r="X945">
        <v>0</v>
      </c>
      <c r="Y945">
        <v>10</v>
      </c>
      <c r="Z945">
        <v>3</v>
      </c>
      <c r="AA945">
        <v>4</v>
      </c>
      <c r="AB945">
        <v>7</v>
      </c>
      <c r="AC945">
        <v>6</v>
      </c>
      <c r="AD945">
        <v>5</v>
      </c>
      <c r="AE945">
        <v>7</v>
      </c>
      <c r="AF945" s="5">
        <v>0.11</v>
      </c>
      <c r="AG945" s="5">
        <v>0.11</v>
      </c>
      <c r="AH945" s="6">
        <v>0.03</v>
      </c>
      <c r="AI945">
        <v>684.6</v>
      </c>
      <c r="AJ945">
        <v>1219</v>
      </c>
    </row>
    <row r="946" spans="1:36" x14ac:dyDescent="0.35">
      <c r="A946">
        <v>28</v>
      </c>
      <c r="B946" t="s">
        <v>32</v>
      </c>
      <c r="C946" t="s">
        <v>44</v>
      </c>
      <c r="D946">
        <v>1476</v>
      </c>
      <c r="E946" t="s">
        <v>34</v>
      </c>
      <c r="F946">
        <v>1</v>
      </c>
      <c r="G946">
        <v>3</v>
      </c>
      <c r="H946" t="s">
        <v>28</v>
      </c>
      <c r="I946">
        <v>3</v>
      </c>
      <c r="J946" t="s">
        <v>29</v>
      </c>
      <c r="K946">
        <v>55</v>
      </c>
      <c r="L946">
        <v>1</v>
      </c>
      <c r="M946">
        <v>2</v>
      </c>
      <c r="N946" t="s">
        <v>39</v>
      </c>
      <c r="O946">
        <v>4</v>
      </c>
      <c r="P946" t="s">
        <v>37</v>
      </c>
      <c r="Q946" s="4">
        <v>6674</v>
      </c>
      <c r="R946">
        <v>16392</v>
      </c>
      <c r="S946">
        <v>0</v>
      </c>
      <c r="T946" t="s">
        <v>32</v>
      </c>
      <c r="U946">
        <v>11</v>
      </c>
      <c r="V946">
        <v>3</v>
      </c>
      <c r="W946">
        <v>1</v>
      </c>
      <c r="X946">
        <v>3</v>
      </c>
      <c r="Y946">
        <v>10</v>
      </c>
      <c r="Z946">
        <v>6</v>
      </c>
      <c r="AA946">
        <v>3</v>
      </c>
      <c r="AB946">
        <v>9</v>
      </c>
      <c r="AC946">
        <v>8</v>
      </c>
      <c r="AD946">
        <v>7</v>
      </c>
      <c r="AE946">
        <v>5</v>
      </c>
      <c r="AF946" s="5">
        <v>0.12</v>
      </c>
      <c r="AG946" s="5">
        <v>7.0000000000000007E-2</v>
      </c>
      <c r="AH946" s="6">
        <v>9.999999999999995E-3</v>
      </c>
      <c r="AI946">
        <v>1334.8000000000002</v>
      </c>
      <c r="AJ946">
        <v>2600</v>
      </c>
    </row>
    <row r="947" spans="1:36" x14ac:dyDescent="0.35">
      <c r="A947">
        <v>50</v>
      </c>
      <c r="B947" t="s">
        <v>32</v>
      </c>
      <c r="C947" t="s">
        <v>26</v>
      </c>
      <c r="D947">
        <v>1322</v>
      </c>
      <c r="E947" t="s">
        <v>34</v>
      </c>
      <c r="F947">
        <v>28</v>
      </c>
      <c r="G947">
        <v>3</v>
      </c>
      <c r="H947" t="s">
        <v>28</v>
      </c>
      <c r="I947">
        <v>4</v>
      </c>
      <c r="J947" t="s">
        <v>29</v>
      </c>
      <c r="K947">
        <v>43</v>
      </c>
      <c r="L947">
        <v>3</v>
      </c>
      <c r="M947">
        <v>4</v>
      </c>
      <c r="N947" t="s">
        <v>63</v>
      </c>
      <c r="O947">
        <v>1</v>
      </c>
      <c r="P947" t="s">
        <v>37</v>
      </c>
      <c r="Q947" s="4">
        <v>16880</v>
      </c>
      <c r="R947">
        <v>22422</v>
      </c>
      <c r="S947">
        <v>4</v>
      </c>
      <c r="T947" t="s">
        <v>25</v>
      </c>
      <c r="U947">
        <v>11</v>
      </c>
      <c r="V947">
        <v>3</v>
      </c>
      <c r="W947">
        <v>2</v>
      </c>
      <c r="X947">
        <v>0</v>
      </c>
      <c r="Y947">
        <v>25</v>
      </c>
      <c r="Z947">
        <v>2</v>
      </c>
      <c r="AA947">
        <v>3</v>
      </c>
      <c r="AB947">
        <v>3</v>
      </c>
      <c r="AC947">
        <v>2</v>
      </c>
      <c r="AD947">
        <v>1</v>
      </c>
      <c r="AE947">
        <v>2</v>
      </c>
      <c r="AF947" s="5">
        <v>0.12</v>
      </c>
      <c r="AG947" s="5">
        <v>0.1</v>
      </c>
      <c r="AH947" s="6">
        <v>0.03</v>
      </c>
      <c r="AI947">
        <v>3376</v>
      </c>
      <c r="AJ947">
        <v>3262</v>
      </c>
    </row>
    <row r="948" spans="1:36" x14ac:dyDescent="0.35">
      <c r="A948">
        <v>40</v>
      </c>
      <c r="B948" t="s">
        <v>25</v>
      </c>
      <c r="C948" t="s">
        <v>26</v>
      </c>
      <c r="D948">
        <v>299</v>
      </c>
      <c r="E948" t="s">
        <v>27</v>
      </c>
      <c r="F948">
        <v>25</v>
      </c>
      <c r="G948">
        <v>4</v>
      </c>
      <c r="H948" t="s">
        <v>48</v>
      </c>
      <c r="I948">
        <v>4</v>
      </c>
      <c r="J948" t="s">
        <v>35</v>
      </c>
      <c r="K948">
        <v>57</v>
      </c>
      <c r="L948">
        <v>2</v>
      </c>
      <c r="M948">
        <v>3</v>
      </c>
      <c r="N948" t="s">
        <v>27</v>
      </c>
      <c r="O948">
        <v>2</v>
      </c>
      <c r="P948" t="s">
        <v>31</v>
      </c>
      <c r="Q948" s="4">
        <v>9094</v>
      </c>
      <c r="R948">
        <v>17235</v>
      </c>
      <c r="S948">
        <v>2</v>
      </c>
      <c r="T948" t="s">
        <v>25</v>
      </c>
      <c r="U948">
        <v>12</v>
      </c>
      <c r="V948">
        <v>3</v>
      </c>
      <c r="W948">
        <v>3</v>
      </c>
      <c r="X948">
        <v>0</v>
      </c>
      <c r="Y948">
        <v>9</v>
      </c>
      <c r="Z948">
        <v>2</v>
      </c>
      <c r="AA948">
        <v>3</v>
      </c>
      <c r="AB948">
        <v>5</v>
      </c>
      <c r="AC948">
        <v>4</v>
      </c>
      <c r="AD948">
        <v>1</v>
      </c>
      <c r="AE948">
        <v>0</v>
      </c>
      <c r="AF948" s="5">
        <v>0.13</v>
      </c>
      <c r="AG948" s="5">
        <v>0.09</v>
      </c>
      <c r="AH948" s="6">
        <v>2.0000000000000004E-2</v>
      </c>
      <c r="AI948">
        <v>1818.8000000000002</v>
      </c>
      <c r="AJ948">
        <v>591</v>
      </c>
    </row>
    <row r="949" spans="1:36" x14ac:dyDescent="0.35">
      <c r="A949">
        <v>52</v>
      </c>
      <c r="B949" t="s">
        <v>25</v>
      </c>
      <c r="C949" t="s">
        <v>26</v>
      </c>
      <c r="D949">
        <v>1030</v>
      </c>
      <c r="E949" t="s">
        <v>27</v>
      </c>
      <c r="F949">
        <v>5</v>
      </c>
      <c r="G949">
        <v>3</v>
      </c>
      <c r="H949" t="s">
        <v>28</v>
      </c>
      <c r="I949">
        <v>2</v>
      </c>
      <c r="J949" t="s">
        <v>35</v>
      </c>
      <c r="K949">
        <v>64</v>
      </c>
      <c r="L949">
        <v>3</v>
      </c>
      <c r="M949">
        <v>3</v>
      </c>
      <c r="N949" t="s">
        <v>27</v>
      </c>
      <c r="O949">
        <v>2</v>
      </c>
      <c r="P949" t="s">
        <v>31</v>
      </c>
      <c r="Q949" s="4">
        <v>8446</v>
      </c>
      <c r="R949">
        <v>21534</v>
      </c>
      <c r="S949">
        <v>9</v>
      </c>
      <c r="T949" t="s">
        <v>25</v>
      </c>
      <c r="U949">
        <v>19</v>
      </c>
      <c r="V949">
        <v>3</v>
      </c>
      <c r="W949">
        <v>3</v>
      </c>
      <c r="X949">
        <v>0</v>
      </c>
      <c r="Y949">
        <v>10</v>
      </c>
      <c r="Z949">
        <v>2</v>
      </c>
      <c r="AA949">
        <v>2</v>
      </c>
      <c r="AB949">
        <v>8</v>
      </c>
      <c r="AC949">
        <v>7</v>
      </c>
      <c r="AD949">
        <v>7</v>
      </c>
      <c r="AE949">
        <v>7</v>
      </c>
      <c r="AF949" s="5">
        <v>0.1</v>
      </c>
      <c r="AG949" s="5">
        <v>0.08</v>
      </c>
      <c r="AH949" s="6">
        <v>2.0000000000000004E-2</v>
      </c>
      <c r="AI949">
        <v>1689.2</v>
      </c>
      <c r="AJ949">
        <v>3104</v>
      </c>
    </row>
    <row r="950" spans="1:36" x14ac:dyDescent="0.35">
      <c r="A950">
        <v>30</v>
      </c>
      <c r="B950" t="s">
        <v>32</v>
      </c>
      <c r="C950" t="s">
        <v>26</v>
      </c>
      <c r="D950">
        <v>634</v>
      </c>
      <c r="E950" t="s">
        <v>34</v>
      </c>
      <c r="F950">
        <v>17</v>
      </c>
      <c r="G950">
        <v>4</v>
      </c>
      <c r="H950" t="s">
        <v>40</v>
      </c>
      <c r="I950">
        <v>2</v>
      </c>
      <c r="J950" t="s">
        <v>29</v>
      </c>
      <c r="K950">
        <v>95</v>
      </c>
      <c r="L950">
        <v>3</v>
      </c>
      <c r="M950">
        <v>3</v>
      </c>
      <c r="N950" t="s">
        <v>62</v>
      </c>
      <c r="O950">
        <v>1</v>
      </c>
      <c r="P950" t="s">
        <v>37</v>
      </c>
      <c r="Q950" s="4">
        <v>11916</v>
      </c>
      <c r="R950">
        <v>25927</v>
      </c>
      <c r="S950">
        <v>1</v>
      </c>
      <c r="T950" t="s">
        <v>25</v>
      </c>
      <c r="U950">
        <v>23</v>
      </c>
      <c r="V950">
        <v>4</v>
      </c>
      <c r="W950">
        <v>4</v>
      </c>
      <c r="X950">
        <v>2</v>
      </c>
      <c r="Y950">
        <v>9</v>
      </c>
      <c r="Z950">
        <v>2</v>
      </c>
      <c r="AA950">
        <v>3</v>
      </c>
      <c r="AB950">
        <v>9</v>
      </c>
      <c r="AC950">
        <v>1</v>
      </c>
      <c r="AD950">
        <v>0</v>
      </c>
      <c r="AE950">
        <v>8</v>
      </c>
      <c r="AF950" s="5">
        <v>0.13</v>
      </c>
      <c r="AG950" s="5">
        <v>0.1</v>
      </c>
      <c r="AH950" s="6">
        <v>5.0000000000000017E-2</v>
      </c>
      <c r="AI950">
        <v>2383.2000000000003</v>
      </c>
      <c r="AJ950">
        <v>1767</v>
      </c>
    </row>
    <row r="951" spans="1:36" x14ac:dyDescent="0.35">
      <c r="A951">
        <v>39</v>
      </c>
      <c r="B951" t="s">
        <v>32</v>
      </c>
      <c r="C951" t="s">
        <v>26</v>
      </c>
      <c r="D951">
        <v>524</v>
      </c>
      <c r="E951" t="s">
        <v>34</v>
      </c>
      <c r="F951">
        <v>18</v>
      </c>
      <c r="G951">
        <v>2</v>
      </c>
      <c r="H951" t="s">
        <v>28</v>
      </c>
      <c r="I951">
        <v>1</v>
      </c>
      <c r="J951" t="s">
        <v>35</v>
      </c>
      <c r="K951">
        <v>32</v>
      </c>
      <c r="L951">
        <v>3</v>
      </c>
      <c r="M951">
        <v>2</v>
      </c>
      <c r="N951" t="s">
        <v>42</v>
      </c>
      <c r="O951">
        <v>3</v>
      </c>
      <c r="P951" t="s">
        <v>31</v>
      </c>
      <c r="Q951" s="4">
        <v>4534</v>
      </c>
      <c r="R951">
        <v>13352</v>
      </c>
      <c r="S951">
        <v>0</v>
      </c>
      <c r="T951" t="s">
        <v>32</v>
      </c>
      <c r="U951">
        <v>11</v>
      </c>
      <c r="V951">
        <v>3</v>
      </c>
      <c r="W951">
        <v>1</v>
      </c>
      <c r="X951">
        <v>0</v>
      </c>
      <c r="Y951">
        <v>9</v>
      </c>
      <c r="Z951">
        <v>6</v>
      </c>
      <c r="AA951">
        <v>3</v>
      </c>
      <c r="AB951">
        <v>8</v>
      </c>
      <c r="AC951">
        <v>7</v>
      </c>
      <c r="AD951">
        <v>1</v>
      </c>
      <c r="AE951">
        <v>7</v>
      </c>
      <c r="AF951" s="5">
        <v>0.08</v>
      </c>
      <c r="AG951" s="5">
        <v>0.08</v>
      </c>
      <c r="AH951" s="6">
        <v>4.0000000000000008E-2</v>
      </c>
      <c r="AI951">
        <v>906.80000000000007</v>
      </c>
      <c r="AJ951">
        <v>1992</v>
      </c>
    </row>
    <row r="952" spans="1:36" x14ac:dyDescent="0.35">
      <c r="A952">
        <v>31</v>
      </c>
      <c r="B952" t="s">
        <v>32</v>
      </c>
      <c r="C952" t="s">
        <v>44</v>
      </c>
      <c r="D952">
        <v>587</v>
      </c>
      <c r="E952" t="s">
        <v>27</v>
      </c>
      <c r="F952">
        <v>2</v>
      </c>
      <c r="G952">
        <v>4</v>
      </c>
      <c r="H952" t="s">
        <v>28</v>
      </c>
      <c r="I952">
        <v>4</v>
      </c>
      <c r="J952" t="s">
        <v>29</v>
      </c>
      <c r="K952">
        <v>57</v>
      </c>
      <c r="L952">
        <v>3</v>
      </c>
      <c r="M952">
        <v>3</v>
      </c>
      <c r="N952" t="s">
        <v>27</v>
      </c>
      <c r="O952">
        <v>3</v>
      </c>
      <c r="P952" t="s">
        <v>41</v>
      </c>
      <c r="Q952" s="4">
        <v>9852</v>
      </c>
      <c r="R952">
        <v>8935</v>
      </c>
      <c r="S952">
        <v>1</v>
      </c>
      <c r="T952" t="s">
        <v>25</v>
      </c>
      <c r="U952">
        <v>19</v>
      </c>
      <c r="V952">
        <v>3</v>
      </c>
      <c r="W952">
        <v>1</v>
      </c>
      <c r="X952">
        <v>1</v>
      </c>
      <c r="Y952">
        <v>10</v>
      </c>
      <c r="Z952">
        <v>5</v>
      </c>
      <c r="AA952">
        <v>2</v>
      </c>
      <c r="AB952">
        <v>10</v>
      </c>
      <c r="AC952">
        <v>8</v>
      </c>
      <c r="AD952">
        <v>9</v>
      </c>
      <c r="AE952">
        <v>6</v>
      </c>
      <c r="AF952" s="5">
        <v>0.15</v>
      </c>
      <c r="AG952" s="5">
        <v>7.0000000000000007E-2</v>
      </c>
      <c r="AH952" s="6">
        <v>-2.0000000000000004E-2</v>
      </c>
      <c r="AI952">
        <v>1970.4</v>
      </c>
      <c r="AJ952">
        <v>1093</v>
      </c>
    </row>
    <row r="953" spans="1:36" x14ac:dyDescent="0.35">
      <c r="A953">
        <v>41</v>
      </c>
      <c r="B953" t="s">
        <v>32</v>
      </c>
      <c r="C953" t="s">
        <v>44</v>
      </c>
      <c r="D953">
        <v>256</v>
      </c>
      <c r="E953" t="s">
        <v>27</v>
      </c>
      <c r="F953">
        <v>10</v>
      </c>
      <c r="G953">
        <v>2</v>
      </c>
      <c r="H953" t="s">
        <v>40</v>
      </c>
      <c r="I953">
        <v>3</v>
      </c>
      <c r="J953" t="s">
        <v>35</v>
      </c>
      <c r="K953">
        <v>40</v>
      </c>
      <c r="L953">
        <v>1</v>
      </c>
      <c r="M953">
        <v>2</v>
      </c>
      <c r="N953" t="s">
        <v>27</v>
      </c>
      <c r="O953">
        <v>2</v>
      </c>
      <c r="P953" t="s">
        <v>31</v>
      </c>
      <c r="Q953" s="4">
        <v>6151</v>
      </c>
      <c r="R953">
        <v>22074</v>
      </c>
      <c r="S953">
        <v>1</v>
      </c>
      <c r="T953" t="s">
        <v>32</v>
      </c>
      <c r="U953">
        <v>13</v>
      </c>
      <c r="V953">
        <v>3</v>
      </c>
      <c r="W953">
        <v>1</v>
      </c>
      <c r="X953">
        <v>0</v>
      </c>
      <c r="Y953">
        <v>19</v>
      </c>
      <c r="Z953">
        <v>4</v>
      </c>
      <c r="AA953">
        <v>3</v>
      </c>
      <c r="AB953">
        <v>19</v>
      </c>
      <c r="AC953">
        <v>2</v>
      </c>
      <c r="AD953">
        <v>11</v>
      </c>
      <c r="AE953">
        <v>9</v>
      </c>
      <c r="AF953" s="5">
        <v>0.13</v>
      </c>
      <c r="AG953" s="5">
        <v>0.11</v>
      </c>
      <c r="AH953" s="6">
        <v>-1.0000000000000009E-2</v>
      </c>
      <c r="AI953">
        <v>1230.2</v>
      </c>
      <c r="AJ953">
        <v>941</v>
      </c>
    </row>
    <row r="954" spans="1:36" x14ac:dyDescent="0.35">
      <c r="A954">
        <v>31</v>
      </c>
      <c r="B954" t="s">
        <v>25</v>
      </c>
      <c r="C954" t="s">
        <v>33</v>
      </c>
      <c r="D954">
        <v>1060</v>
      </c>
      <c r="E954" t="s">
        <v>27</v>
      </c>
      <c r="F954">
        <v>1</v>
      </c>
      <c r="G954">
        <v>3</v>
      </c>
      <c r="H954" t="s">
        <v>28</v>
      </c>
      <c r="I954">
        <v>4</v>
      </c>
      <c r="J954" t="s">
        <v>29</v>
      </c>
      <c r="K954">
        <v>54</v>
      </c>
      <c r="L954">
        <v>3</v>
      </c>
      <c r="M954">
        <v>1</v>
      </c>
      <c r="N954" t="s">
        <v>46</v>
      </c>
      <c r="O954">
        <v>2</v>
      </c>
      <c r="P954" t="s">
        <v>31</v>
      </c>
      <c r="Q954" s="4">
        <v>2302</v>
      </c>
      <c r="R954">
        <v>8319</v>
      </c>
      <c r="S954">
        <v>1</v>
      </c>
      <c r="T954" t="s">
        <v>25</v>
      </c>
      <c r="U954">
        <v>11</v>
      </c>
      <c r="V954">
        <v>3</v>
      </c>
      <c r="W954">
        <v>1</v>
      </c>
      <c r="X954">
        <v>0</v>
      </c>
      <c r="Y954">
        <v>3</v>
      </c>
      <c r="Z954">
        <v>2</v>
      </c>
      <c r="AA954">
        <v>4</v>
      </c>
      <c r="AB954">
        <v>3</v>
      </c>
      <c r="AC954">
        <v>2</v>
      </c>
      <c r="AD954">
        <v>2</v>
      </c>
      <c r="AE954">
        <v>2</v>
      </c>
      <c r="AF954" s="5">
        <v>0.11</v>
      </c>
      <c r="AG954" s="5">
        <v>0.1</v>
      </c>
      <c r="AH954" s="6">
        <v>7.0000000000000007E-2</v>
      </c>
      <c r="AI954">
        <v>460.40000000000003</v>
      </c>
      <c r="AJ954">
        <v>691</v>
      </c>
    </row>
    <row r="955" spans="1:36" x14ac:dyDescent="0.35">
      <c r="A955">
        <v>44</v>
      </c>
      <c r="B955" t="s">
        <v>25</v>
      </c>
      <c r="C955" t="s">
        <v>26</v>
      </c>
      <c r="D955">
        <v>935</v>
      </c>
      <c r="E955" t="s">
        <v>34</v>
      </c>
      <c r="F955">
        <v>3</v>
      </c>
      <c r="G955">
        <v>3</v>
      </c>
      <c r="H955" t="s">
        <v>28</v>
      </c>
      <c r="I955">
        <v>1</v>
      </c>
      <c r="J955" t="s">
        <v>35</v>
      </c>
      <c r="K955">
        <v>89</v>
      </c>
      <c r="L955">
        <v>3</v>
      </c>
      <c r="M955">
        <v>1</v>
      </c>
      <c r="N955" t="s">
        <v>39</v>
      </c>
      <c r="O955">
        <v>1</v>
      </c>
      <c r="P955" t="s">
        <v>37</v>
      </c>
      <c r="Q955" s="4">
        <v>2362</v>
      </c>
      <c r="R955">
        <v>14669</v>
      </c>
      <c r="S955">
        <v>4</v>
      </c>
      <c r="T955" t="s">
        <v>32</v>
      </c>
      <c r="U955">
        <v>12</v>
      </c>
      <c r="V955">
        <v>3</v>
      </c>
      <c r="W955">
        <v>3</v>
      </c>
      <c r="X955">
        <v>0</v>
      </c>
      <c r="Y955">
        <v>10</v>
      </c>
      <c r="Z955">
        <v>4</v>
      </c>
      <c r="AA955">
        <v>4</v>
      </c>
      <c r="AB955">
        <v>3</v>
      </c>
      <c r="AC955">
        <v>2</v>
      </c>
      <c r="AD955">
        <v>1</v>
      </c>
      <c r="AE955">
        <v>2</v>
      </c>
      <c r="AF955" s="5">
        <v>0.15</v>
      </c>
      <c r="AG955" s="5">
        <v>0.1</v>
      </c>
      <c r="AH955" s="6">
        <v>-0.03</v>
      </c>
      <c r="AI955">
        <v>472.40000000000003</v>
      </c>
      <c r="AJ955">
        <v>2214</v>
      </c>
    </row>
    <row r="956" spans="1:36" x14ac:dyDescent="0.35">
      <c r="A956">
        <v>42</v>
      </c>
      <c r="B956" t="s">
        <v>32</v>
      </c>
      <c r="C956" t="s">
        <v>44</v>
      </c>
      <c r="D956">
        <v>495</v>
      </c>
      <c r="E956" t="s">
        <v>34</v>
      </c>
      <c r="F956">
        <v>2</v>
      </c>
      <c r="G956">
        <v>1</v>
      </c>
      <c r="H956" t="s">
        <v>28</v>
      </c>
      <c r="I956">
        <v>3</v>
      </c>
      <c r="J956" t="s">
        <v>35</v>
      </c>
      <c r="K956">
        <v>37</v>
      </c>
      <c r="L956">
        <v>3</v>
      </c>
      <c r="M956">
        <v>4</v>
      </c>
      <c r="N956" t="s">
        <v>62</v>
      </c>
      <c r="O956">
        <v>3</v>
      </c>
      <c r="P956" t="s">
        <v>37</v>
      </c>
      <c r="Q956" s="4">
        <v>17861</v>
      </c>
      <c r="R956">
        <v>26582</v>
      </c>
      <c r="S956">
        <v>0</v>
      </c>
      <c r="T956" t="s">
        <v>25</v>
      </c>
      <c r="U956">
        <v>13</v>
      </c>
      <c r="V956">
        <v>3</v>
      </c>
      <c r="W956">
        <v>4</v>
      </c>
      <c r="X956">
        <v>0</v>
      </c>
      <c r="Y956">
        <v>21</v>
      </c>
      <c r="Z956">
        <v>3</v>
      </c>
      <c r="AA956">
        <v>2</v>
      </c>
      <c r="AB956">
        <v>20</v>
      </c>
      <c r="AC956">
        <v>8</v>
      </c>
      <c r="AD956">
        <v>2</v>
      </c>
      <c r="AE956">
        <v>10</v>
      </c>
      <c r="AF956" s="5">
        <v>0.15</v>
      </c>
      <c r="AG956" s="5">
        <v>0.1</v>
      </c>
      <c r="AH956" s="6">
        <v>0.03</v>
      </c>
      <c r="AI956">
        <v>3572.2000000000003</v>
      </c>
      <c r="AJ956">
        <v>3205</v>
      </c>
    </row>
    <row r="957" spans="1:36" x14ac:dyDescent="0.35">
      <c r="A957">
        <v>55</v>
      </c>
      <c r="B957" t="s">
        <v>32</v>
      </c>
      <c r="C957" t="s">
        <v>26</v>
      </c>
      <c r="D957">
        <v>282</v>
      </c>
      <c r="E957" t="s">
        <v>34</v>
      </c>
      <c r="F957">
        <v>2</v>
      </c>
      <c r="G957">
        <v>2</v>
      </c>
      <c r="H957" t="s">
        <v>40</v>
      </c>
      <c r="I957">
        <v>4</v>
      </c>
      <c r="J957" t="s">
        <v>29</v>
      </c>
      <c r="K957">
        <v>58</v>
      </c>
      <c r="L957">
        <v>1</v>
      </c>
      <c r="M957">
        <v>5</v>
      </c>
      <c r="N957" t="s">
        <v>62</v>
      </c>
      <c r="O957">
        <v>3</v>
      </c>
      <c r="P957" t="s">
        <v>37</v>
      </c>
      <c r="Q957" s="4">
        <v>19187</v>
      </c>
      <c r="R957">
        <v>6992</v>
      </c>
      <c r="S957">
        <v>4</v>
      </c>
      <c r="T957" t="s">
        <v>32</v>
      </c>
      <c r="U957">
        <v>14</v>
      </c>
      <c r="V957">
        <v>3</v>
      </c>
      <c r="W957">
        <v>4</v>
      </c>
      <c r="X957">
        <v>1</v>
      </c>
      <c r="Y957">
        <v>23</v>
      </c>
      <c r="Z957">
        <v>5</v>
      </c>
      <c r="AA957">
        <v>3</v>
      </c>
      <c r="AB957">
        <v>19</v>
      </c>
      <c r="AC957">
        <v>9</v>
      </c>
      <c r="AD957">
        <v>9</v>
      </c>
      <c r="AE957">
        <v>11</v>
      </c>
      <c r="AF957" s="5">
        <v>0.1</v>
      </c>
      <c r="AG957" s="5">
        <v>7.0000000000000007E-2</v>
      </c>
      <c r="AH957" s="6">
        <v>9.999999999999995E-3</v>
      </c>
      <c r="AI957">
        <v>3837.4</v>
      </c>
      <c r="AJ957">
        <v>4045</v>
      </c>
    </row>
    <row r="958" spans="1:36" x14ac:dyDescent="0.35">
      <c r="A958">
        <v>56</v>
      </c>
      <c r="B958" t="s">
        <v>32</v>
      </c>
      <c r="C958" t="s">
        <v>26</v>
      </c>
      <c r="D958">
        <v>206</v>
      </c>
      <c r="E958" t="s">
        <v>50</v>
      </c>
      <c r="F958">
        <v>8</v>
      </c>
      <c r="G958">
        <v>4</v>
      </c>
      <c r="H958" t="s">
        <v>28</v>
      </c>
      <c r="I958">
        <v>4</v>
      </c>
      <c r="J958" t="s">
        <v>35</v>
      </c>
      <c r="K958">
        <v>99</v>
      </c>
      <c r="L958">
        <v>3</v>
      </c>
      <c r="M958">
        <v>5</v>
      </c>
      <c r="N958" t="s">
        <v>62</v>
      </c>
      <c r="O958">
        <v>2</v>
      </c>
      <c r="P958" t="s">
        <v>31</v>
      </c>
      <c r="Q958" s="4">
        <v>19717</v>
      </c>
      <c r="R958">
        <v>4022</v>
      </c>
      <c r="S958">
        <v>6</v>
      </c>
      <c r="T958" t="s">
        <v>32</v>
      </c>
      <c r="U958">
        <v>14</v>
      </c>
      <c r="V958">
        <v>3</v>
      </c>
      <c r="W958">
        <v>1</v>
      </c>
      <c r="X958">
        <v>0</v>
      </c>
      <c r="Y958">
        <v>36</v>
      </c>
      <c r="Z958">
        <v>4</v>
      </c>
      <c r="AA958">
        <v>3</v>
      </c>
      <c r="AB958">
        <v>7</v>
      </c>
      <c r="AC958">
        <v>3</v>
      </c>
      <c r="AD958">
        <v>7</v>
      </c>
      <c r="AE958">
        <v>7</v>
      </c>
      <c r="AF958" s="5">
        <v>0.08</v>
      </c>
      <c r="AG958" s="5">
        <v>0.1</v>
      </c>
      <c r="AH958" s="6">
        <v>5.0000000000000017E-2</v>
      </c>
      <c r="AI958">
        <v>3943.4</v>
      </c>
      <c r="AJ958">
        <v>1876</v>
      </c>
    </row>
    <row r="959" spans="1:36" x14ac:dyDescent="0.35">
      <c r="A959">
        <v>40</v>
      </c>
      <c r="B959" t="s">
        <v>32</v>
      </c>
      <c r="C959" t="s">
        <v>44</v>
      </c>
      <c r="D959">
        <v>458</v>
      </c>
      <c r="E959" t="s">
        <v>34</v>
      </c>
      <c r="F959">
        <v>16</v>
      </c>
      <c r="G959">
        <v>2</v>
      </c>
      <c r="H959" t="s">
        <v>28</v>
      </c>
      <c r="I959">
        <v>3</v>
      </c>
      <c r="J959" t="s">
        <v>35</v>
      </c>
      <c r="K959">
        <v>74</v>
      </c>
      <c r="L959">
        <v>3</v>
      </c>
      <c r="M959">
        <v>1</v>
      </c>
      <c r="N959" t="s">
        <v>36</v>
      </c>
      <c r="O959">
        <v>3</v>
      </c>
      <c r="P959" t="s">
        <v>41</v>
      </c>
      <c r="Q959" s="4">
        <v>3544</v>
      </c>
      <c r="R959">
        <v>8532</v>
      </c>
      <c r="S959">
        <v>9</v>
      </c>
      <c r="T959" t="s">
        <v>32</v>
      </c>
      <c r="U959">
        <v>16</v>
      </c>
      <c r="V959">
        <v>3</v>
      </c>
      <c r="W959">
        <v>2</v>
      </c>
      <c r="X959">
        <v>1</v>
      </c>
      <c r="Y959">
        <v>6</v>
      </c>
      <c r="Z959">
        <v>0</v>
      </c>
      <c r="AA959">
        <v>3</v>
      </c>
      <c r="AB959">
        <v>4</v>
      </c>
      <c r="AC959">
        <v>2</v>
      </c>
      <c r="AD959">
        <v>0</v>
      </c>
      <c r="AE959">
        <v>0</v>
      </c>
      <c r="AF959" s="5">
        <v>0.13</v>
      </c>
      <c r="AG959" s="5">
        <v>0.1</v>
      </c>
      <c r="AH959" s="6">
        <v>0.03</v>
      </c>
      <c r="AI959">
        <v>708.80000000000007</v>
      </c>
      <c r="AJ959">
        <v>556</v>
      </c>
    </row>
    <row r="960" spans="1:36" x14ac:dyDescent="0.35">
      <c r="A960">
        <v>34</v>
      </c>
      <c r="B960" t="s">
        <v>32</v>
      </c>
      <c r="C960" t="s">
        <v>26</v>
      </c>
      <c r="D960">
        <v>943</v>
      </c>
      <c r="E960" t="s">
        <v>34</v>
      </c>
      <c r="F960">
        <v>9</v>
      </c>
      <c r="G960">
        <v>3</v>
      </c>
      <c r="H960" t="s">
        <v>28</v>
      </c>
      <c r="I960">
        <v>4</v>
      </c>
      <c r="J960" t="s">
        <v>35</v>
      </c>
      <c r="K960">
        <v>86</v>
      </c>
      <c r="L960">
        <v>3</v>
      </c>
      <c r="M960">
        <v>3</v>
      </c>
      <c r="N960" t="s">
        <v>43</v>
      </c>
      <c r="O960">
        <v>4</v>
      </c>
      <c r="P960" t="s">
        <v>41</v>
      </c>
      <c r="Q960" s="4">
        <v>8500</v>
      </c>
      <c r="R960">
        <v>5494</v>
      </c>
      <c r="S960">
        <v>0</v>
      </c>
      <c r="T960" t="s">
        <v>32</v>
      </c>
      <c r="U960">
        <v>11</v>
      </c>
      <c r="V960">
        <v>3</v>
      </c>
      <c r="W960">
        <v>4</v>
      </c>
      <c r="X960">
        <v>1</v>
      </c>
      <c r="Y960">
        <v>10</v>
      </c>
      <c r="Z960">
        <v>0</v>
      </c>
      <c r="AA960">
        <v>2</v>
      </c>
      <c r="AB960">
        <v>9</v>
      </c>
      <c r="AC960">
        <v>7</v>
      </c>
      <c r="AD960">
        <v>1</v>
      </c>
      <c r="AE960">
        <v>6</v>
      </c>
      <c r="AF960" s="5">
        <v>0.13</v>
      </c>
      <c r="AG960" s="5">
        <v>0.11</v>
      </c>
      <c r="AH960" s="6">
        <v>5.0000000000000017E-2</v>
      </c>
      <c r="AI960">
        <v>1700</v>
      </c>
      <c r="AJ960">
        <v>4504</v>
      </c>
    </row>
    <row r="961" spans="1:36" x14ac:dyDescent="0.35">
      <c r="A961">
        <v>40</v>
      </c>
      <c r="B961" t="s">
        <v>32</v>
      </c>
      <c r="C961" t="s">
        <v>26</v>
      </c>
      <c r="D961">
        <v>523</v>
      </c>
      <c r="E961" t="s">
        <v>34</v>
      </c>
      <c r="F961">
        <v>2</v>
      </c>
      <c r="G961">
        <v>3</v>
      </c>
      <c r="H961" t="s">
        <v>28</v>
      </c>
      <c r="I961">
        <v>3</v>
      </c>
      <c r="J961" t="s">
        <v>35</v>
      </c>
      <c r="K961">
        <v>98</v>
      </c>
      <c r="L961">
        <v>3</v>
      </c>
      <c r="M961">
        <v>2</v>
      </c>
      <c r="N961" t="s">
        <v>36</v>
      </c>
      <c r="O961">
        <v>4</v>
      </c>
      <c r="P961" t="s">
        <v>31</v>
      </c>
      <c r="Q961" s="4">
        <v>4661</v>
      </c>
      <c r="R961">
        <v>22455</v>
      </c>
      <c r="S961">
        <v>1</v>
      </c>
      <c r="T961" t="s">
        <v>32</v>
      </c>
      <c r="U961">
        <v>13</v>
      </c>
      <c r="V961">
        <v>3</v>
      </c>
      <c r="W961">
        <v>3</v>
      </c>
      <c r="X961">
        <v>0</v>
      </c>
      <c r="Y961">
        <v>9</v>
      </c>
      <c r="Z961">
        <v>4</v>
      </c>
      <c r="AA961">
        <v>3</v>
      </c>
      <c r="AB961">
        <v>9</v>
      </c>
      <c r="AC961">
        <v>8</v>
      </c>
      <c r="AD961">
        <v>8</v>
      </c>
      <c r="AE961">
        <v>8</v>
      </c>
      <c r="AF961" s="5">
        <v>0.09</v>
      </c>
      <c r="AG961" s="5">
        <v>7.0000000000000007E-2</v>
      </c>
      <c r="AH961" s="6">
        <v>9.999999999999995E-3</v>
      </c>
      <c r="AI961">
        <v>932.2</v>
      </c>
      <c r="AJ961">
        <v>3040</v>
      </c>
    </row>
    <row r="962" spans="1:36" x14ac:dyDescent="0.35">
      <c r="A962">
        <v>41</v>
      </c>
      <c r="B962" t="s">
        <v>32</v>
      </c>
      <c r="C962" t="s">
        <v>33</v>
      </c>
      <c r="D962">
        <v>1018</v>
      </c>
      <c r="E962" t="s">
        <v>27</v>
      </c>
      <c r="F962">
        <v>1</v>
      </c>
      <c r="G962">
        <v>3</v>
      </c>
      <c r="H962" t="s">
        <v>48</v>
      </c>
      <c r="I962">
        <v>3</v>
      </c>
      <c r="J962" t="s">
        <v>29</v>
      </c>
      <c r="K962">
        <v>66</v>
      </c>
      <c r="L962">
        <v>3</v>
      </c>
      <c r="M962">
        <v>2</v>
      </c>
      <c r="N962" t="s">
        <v>27</v>
      </c>
      <c r="O962">
        <v>1</v>
      </c>
      <c r="P962" t="s">
        <v>41</v>
      </c>
      <c r="Q962" s="4">
        <v>4103</v>
      </c>
      <c r="R962">
        <v>4297</v>
      </c>
      <c r="S962">
        <v>0</v>
      </c>
      <c r="T962" t="s">
        <v>32</v>
      </c>
      <c r="U962">
        <v>17</v>
      </c>
      <c r="V962">
        <v>3</v>
      </c>
      <c r="W962">
        <v>4</v>
      </c>
      <c r="X962">
        <v>1</v>
      </c>
      <c r="Y962">
        <v>10</v>
      </c>
      <c r="Z962">
        <v>2</v>
      </c>
      <c r="AA962">
        <v>3</v>
      </c>
      <c r="AB962">
        <v>9</v>
      </c>
      <c r="AC962">
        <v>3</v>
      </c>
      <c r="AD962">
        <v>1</v>
      </c>
      <c r="AE962">
        <v>7</v>
      </c>
      <c r="AF962" s="5">
        <v>0.09</v>
      </c>
      <c r="AG962" s="5">
        <v>0.08</v>
      </c>
      <c r="AH962" s="6">
        <v>7.9999999999999988E-2</v>
      </c>
      <c r="AI962">
        <v>820.6</v>
      </c>
      <c r="AJ962">
        <v>4656</v>
      </c>
    </row>
    <row r="963" spans="1:36" x14ac:dyDescent="0.35">
      <c r="A963">
        <v>35</v>
      </c>
      <c r="B963" t="s">
        <v>32</v>
      </c>
      <c r="C963" t="s">
        <v>33</v>
      </c>
      <c r="D963">
        <v>482</v>
      </c>
      <c r="E963" t="s">
        <v>34</v>
      </c>
      <c r="F963">
        <v>4</v>
      </c>
      <c r="G963">
        <v>4</v>
      </c>
      <c r="H963" t="s">
        <v>28</v>
      </c>
      <c r="I963">
        <v>3</v>
      </c>
      <c r="J963" t="s">
        <v>35</v>
      </c>
      <c r="K963">
        <v>87</v>
      </c>
      <c r="L963">
        <v>3</v>
      </c>
      <c r="M963">
        <v>2</v>
      </c>
      <c r="N963" t="s">
        <v>36</v>
      </c>
      <c r="O963">
        <v>3</v>
      </c>
      <c r="P963" t="s">
        <v>31</v>
      </c>
      <c r="Q963" s="4">
        <v>4249</v>
      </c>
      <c r="R963">
        <v>2690</v>
      </c>
      <c r="S963">
        <v>1</v>
      </c>
      <c r="T963" t="s">
        <v>25</v>
      </c>
      <c r="U963">
        <v>11</v>
      </c>
      <c r="V963">
        <v>3</v>
      </c>
      <c r="W963">
        <v>2</v>
      </c>
      <c r="X963">
        <v>0</v>
      </c>
      <c r="Y963">
        <v>9</v>
      </c>
      <c r="Z963">
        <v>3</v>
      </c>
      <c r="AA963">
        <v>3</v>
      </c>
      <c r="AB963">
        <v>9</v>
      </c>
      <c r="AC963">
        <v>6</v>
      </c>
      <c r="AD963">
        <v>1</v>
      </c>
      <c r="AE963">
        <v>1</v>
      </c>
      <c r="AF963" s="5">
        <v>0.14000000000000001</v>
      </c>
      <c r="AG963" s="5">
        <v>0.08</v>
      </c>
      <c r="AH963" s="6">
        <v>3.0000000000000013E-2</v>
      </c>
      <c r="AI963">
        <v>849.80000000000007</v>
      </c>
      <c r="AJ963">
        <v>4181</v>
      </c>
    </row>
    <row r="964" spans="1:36" x14ac:dyDescent="0.35">
      <c r="A964">
        <v>51</v>
      </c>
      <c r="B964" t="s">
        <v>32</v>
      </c>
      <c r="C964" t="s">
        <v>26</v>
      </c>
      <c r="D964">
        <v>770</v>
      </c>
      <c r="E964" t="s">
        <v>50</v>
      </c>
      <c r="F964">
        <v>5</v>
      </c>
      <c r="G964">
        <v>3</v>
      </c>
      <c r="H964" t="s">
        <v>28</v>
      </c>
      <c r="I964">
        <v>3</v>
      </c>
      <c r="J964" t="s">
        <v>35</v>
      </c>
      <c r="K964">
        <v>84</v>
      </c>
      <c r="L964">
        <v>3</v>
      </c>
      <c r="M964">
        <v>4</v>
      </c>
      <c r="N964" t="s">
        <v>62</v>
      </c>
      <c r="O964">
        <v>2</v>
      </c>
      <c r="P964" t="s">
        <v>41</v>
      </c>
      <c r="Q964" s="4">
        <v>14026</v>
      </c>
      <c r="R964">
        <v>17588</v>
      </c>
      <c r="S964">
        <v>1</v>
      </c>
      <c r="T964" t="s">
        <v>25</v>
      </c>
      <c r="U964">
        <v>11</v>
      </c>
      <c r="V964">
        <v>3</v>
      </c>
      <c r="W964">
        <v>2</v>
      </c>
      <c r="X964">
        <v>1</v>
      </c>
      <c r="Y964">
        <v>33</v>
      </c>
      <c r="Z964">
        <v>2</v>
      </c>
      <c r="AA964">
        <v>3</v>
      </c>
      <c r="AB964">
        <v>33</v>
      </c>
      <c r="AC964">
        <v>9</v>
      </c>
      <c r="AD964">
        <v>0</v>
      </c>
      <c r="AE964">
        <v>10</v>
      </c>
      <c r="AF964" s="5">
        <v>0.08</v>
      </c>
      <c r="AG964" s="5">
        <v>0.1</v>
      </c>
      <c r="AH964" s="6">
        <v>2.0000000000000004E-2</v>
      </c>
      <c r="AI964">
        <v>2805.2000000000003</v>
      </c>
      <c r="AJ964">
        <v>2839</v>
      </c>
    </row>
    <row r="965" spans="1:36" x14ac:dyDescent="0.35">
      <c r="A965">
        <v>38</v>
      </c>
      <c r="B965" t="s">
        <v>32</v>
      </c>
      <c r="C965" t="s">
        <v>26</v>
      </c>
      <c r="D965">
        <v>1009</v>
      </c>
      <c r="E965" t="s">
        <v>27</v>
      </c>
      <c r="F965">
        <v>2</v>
      </c>
      <c r="G965">
        <v>2</v>
      </c>
      <c r="H965" t="s">
        <v>28</v>
      </c>
      <c r="I965">
        <v>2</v>
      </c>
      <c r="J965" t="s">
        <v>29</v>
      </c>
      <c r="K965">
        <v>31</v>
      </c>
      <c r="L965">
        <v>3</v>
      </c>
      <c r="M965">
        <v>2</v>
      </c>
      <c r="N965" t="s">
        <v>27</v>
      </c>
      <c r="O965">
        <v>1</v>
      </c>
      <c r="P965" t="s">
        <v>41</v>
      </c>
      <c r="Q965" s="4">
        <v>6893</v>
      </c>
      <c r="R965">
        <v>19461</v>
      </c>
      <c r="S965">
        <v>3</v>
      </c>
      <c r="T965" t="s">
        <v>32</v>
      </c>
      <c r="U965">
        <v>15</v>
      </c>
      <c r="V965">
        <v>3</v>
      </c>
      <c r="W965">
        <v>4</v>
      </c>
      <c r="X965">
        <v>1</v>
      </c>
      <c r="Y965">
        <v>11</v>
      </c>
      <c r="Z965">
        <v>3</v>
      </c>
      <c r="AA965">
        <v>3</v>
      </c>
      <c r="AB965">
        <v>7</v>
      </c>
      <c r="AC965">
        <v>7</v>
      </c>
      <c r="AD965">
        <v>1</v>
      </c>
      <c r="AE965">
        <v>7</v>
      </c>
      <c r="AF965" s="5">
        <v>0.12</v>
      </c>
      <c r="AG965" s="5">
        <v>0.11</v>
      </c>
      <c r="AH965" s="6">
        <v>3.9999999999999994E-2</v>
      </c>
      <c r="AI965">
        <v>1378.6000000000001</v>
      </c>
      <c r="AJ965">
        <v>1222</v>
      </c>
    </row>
    <row r="966" spans="1:36" x14ac:dyDescent="0.35">
      <c r="A966">
        <v>34</v>
      </c>
      <c r="B966" t="s">
        <v>32</v>
      </c>
      <c r="C966" t="s">
        <v>26</v>
      </c>
      <c r="D966">
        <v>507</v>
      </c>
      <c r="E966" t="s">
        <v>27</v>
      </c>
      <c r="F966">
        <v>15</v>
      </c>
      <c r="G966">
        <v>2</v>
      </c>
      <c r="H966" t="s">
        <v>40</v>
      </c>
      <c r="I966">
        <v>3</v>
      </c>
      <c r="J966" t="s">
        <v>29</v>
      </c>
      <c r="K966">
        <v>66</v>
      </c>
      <c r="L966">
        <v>3</v>
      </c>
      <c r="M966">
        <v>2</v>
      </c>
      <c r="N966" t="s">
        <v>27</v>
      </c>
      <c r="O966">
        <v>1</v>
      </c>
      <c r="P966" t="s">
        <v>31</v>
      </c>
      <c r="Q966" s="4">
        <v>6125</v>
      </c>
      <c r="R966">
        <v>23553</v>
      </c>
      <c r="S966">
        <v>1</v>
      </c>
      <c r="T966" t="s">
        <v>32</v>
      </c>
      <c r="U966">
        <v>12</v>
      </c>
      <c r="V966">
        <v>3</v>
      </c>
      <c r="W966">
        <v>4</v>
      </c>
      <c r="X966">
        <v>0</v>
      </c>
      <c r="Y966">
        <v>10</v>
      </c>
      <c r="Z966">
        <v>6</v>
      </c>
      <c r="AA966">
        <v>4</v>
      </c>
      <c r="AB966">
        <v>10</v>
      </c>
      <c r="AC966">
        <v>8</v>
      </c>
      <c r="AD966">
        <v>9</v>
      </c>
      <c r="AE966">
        <v>6</v>
      </c>
      <c r="AF966" s="5">
        <v>0.15</v>
      </c>
      <c r="AG966" s="5">
        <v>0.1</v>
      </c>
      <c r="AH966" s="6">
        <v>1.0000000000000009E-2</v>
      </c>
      <c r="AI966">
        <v>1225</v>
      </c>
      <c r="AJ966">
        <v>1717</v>
      </c>
    </row>
    <row r="967" spans="1:36" x14ac:dyDescent="0.35">
      <c r="A967">
        <v>25</v>
      </c>
      <c r="B967" t="s">
        <v>32</v>
      </c>
      <c r="C967" t="s">
        <v>26</v>
      </c>
      <c r="D967">
        <v>882</v>
      </c>
      <c r="E967" t="s">
        <v>34</v>
      </c>
      <c r="F967">
        <v>19</v>
      </c>
      <c r="G967">
        <v>1</v>
      </c>
      <c r="H967" t="s">
        <v>40</v>
      </c>
      <c r="I967">
        <v>4</v>
      </c>
      <c r="J967" t="s">
        <v>35</v>
      </c>
      <c r="K967">
        <v>67</v>
      </c>
      <c r="L967">
        <v>3</v>
      </c>
      <c r="M967">
        <v>1</v>
      </c>
      <c r="N967" t="s">
        <v>39</v>
      </c>
      <c r="O967">
        <v>4</v>
      </c>
      <c r="P967" t="s">
        <v>37</v>
      </c>
      <c r="Q967" s="4">
        <v>3669</v>
      </c>
      <c r="R967">
        <v>9075</v>
      </c>
      <c r="S967">
        <v>3</v>
      </c>
      <c r="T967" t="s">
        <v>32</v>
      </c>
      <c r="U967">
        <v>11</v>
      </c>
      <c r="V967">
        <v>3</v>
      </c>
      <c r="W967">
        <v>3</v>
      </c>
      <c r="X967">
        <v>3</v>
      </c>
      <c r="Y967">
        <v>7</v>
      </c>
      <c r="Z967">
        <v>6</v>
      </c>
      <c r="AA967">
        <v>2</v>
      </c>
      <c r="AB967">
        <v>3</v>
      </c>
      <c r="AC967">
        <v>2</v>
      </c>
      <c r="AD967">
        <v>1</v>
      </c>
      <c r="AE967">
        <v>2</v>
      </c>
      <c r="AF967" s="5">
        <v>0.15</v>
      </c>
      <c r="AG967" s="5">
        <v>0.11</v>
      </c>
      <c r="AH967" s="6">
        <v>9.999999999999995E-3</v>
      </c>
      <c r="AI967">
        <v>733.80000000000007</v>
      </c>
      <c r="AJ967">
        <v>3777</v>
      </c>
    </row>
    <row r="968" spans="1:36" x14ac:dyDescent="0.35">
      <c r="A968">
        <v>58</v>
      </c>
      <c r="B968" t="s">
        <v>25</v>
      </c>
      <c r="C968" t="s">
        <v>26</v>
      </c>
      <c r="D968">
        <v>601</v>
      </c>
      <c r="E968" t="s">
        <v>34</v>
      </c>
      <c r="F968">
        <v>7</v>
      </c>
      <c r="G968">
        <v>4</v>
      </c>
      <c r="H968" t="s">
        <v>40</v>
      </c>
      <c r="I968">
        <v>3</v>
      </c>
      <c r="J968" t="s">
        <v>29</v>
      </c>
      <c r="K968">
        <v>53</v>
      </c>
      <c r="L968">
        <v>2</v>
      </c>
      <c r="M968">
        <v>3</v>
      </c>
      <c r="N968" t="s">
        <v>42</v>
      </c>
      <c r="O968">
        <v>1</v>
      </c>
      <c r="P968" t="s">
        <v>37</v>
      </c>
      <c r="Q968" s="4">
        <v>10008</v>
      </c>
      <c r="R968">
        <v>12023</v>
      </c>
      <c r="S968">
        <v>7</v>
      </c>
      <c r="T968" t="s">
        <v>25</v>
      </c>
      <c r="U968">
        <v>14</v>
      </c>
      <c r="V968">
        <v>3</v>
      </c>
      <c r="W968">
        <v>4</v>
      </c>
      <c r="X968">
        <v>0</v>
      </c>
      <c r="Y968">
        <v>31</v>
      </c>
      <c r="Z968">
        <v>0</v>
      </c>
      <c r="AA968">
        <v>2</v>
      </c>
      <c r="AB968">
        <v>10</v>
      </c>
      <c r="AC968">
        <v>9</v>
      </c>
      <c r="AD968">
        <v>5</v>
      </c>
      <c r="AE968">
        <v>9</v>
      </c>
      <c r="AF968" s="5">
        <v>0.11</v>
      </c>
      <c r="AG968" s="5">
        <v>0.11</v>
      </c>
      <c r="AH968" s="6">
        <v>-2.0000000000000004E-2</v>
      </c>
      <c r="AI968">
        <v>2001.6000000000001</v>
      </c>
      <c r="AJ968">
        <v>1569</v>
      </c>
    </row>
    <row r="969" spans="1:36" x14ac:dyDescent="0.35">
      <c r="A969">
        <v>40</v>
      </c>
      <c r="B969" t="s">
        <v>32</v>
      </c>
      <c r="C969" t="s">
        <v>26</v>
      </c>
      <c r="D969">
        <v>329</v>
      </c>
      <c r="E969" t="s">
        <v>34</v>
      </c>
      <c r="F969">
        <v>1</v>
      </c>
      <c r="G969">
        <v>4</v>
      </c>
      <c r="H969" t="s">
        <v>28</v>
      </c>
      <c r="I969">
        <v>2</v>
      </c>
      <c r="J969" t="s">
        <v>35</v>
      </c>
      <c r="K969">
        <v>88</v>
      </c>
      <c r="L969">
        <v>3</v>
      </c>
      <c r="M969">
        <v>1</v>
      </c>
      <c r="N969" t="s">
        <v>39</v>
      </c>
      <c r="O969">
        <v>2</v>
      </c>
      <c r="P969" t="s">
        <v>37</v>
      </c>
      <c r="Q969" s="4">
        <v>2387</v>
      </c>
      <c r="R969">
        <v>6762</v>
      </c>
      <c r="S969">
        <v>3</v>
      </c>
      <c r="T969" t="s">
        <v>32</v>
      </c>
      <c r="U969">
        <v>22</v>
      </c>
      <c r="V969">
        <v>4</v>
      </c>
      <c r="W969">
        <v>3</v>
      </c>
      <c r="X969">
        <v>1</v>
      </c>
      <c r="Y969">
        <v>7</v>
      </c>
      <c r="Z969">
        <v>3</v>
      </c>
      <c r="AA969">
        <v>3</v>
      </c>
      <c r="AB969">
        <v>4</v>
      </c>
      <c r="AC969">
        <v>2</v>
      </c>
      <c r="AD969">
        <v>0</v>
      </c>
      <c r="AE969">
        <v>3</v>
      </c>
      <c r="AF969" s="5">
        <v>0.15</v>
      </c>
      <c r="AG969" s="5">
        <v>0.1</v>
      </c>
      <c r="AH969" s="6">
        <v>-1.0000000000000009E-2</v>
      </c>
      <c r="AI969">
        <v>477.40000000000003</v>
      </c>
      <c r="AJ969">
        <v>2891</v>
      </c>
    </row>
    <row r="970" spans="1:36" x14ac:dyDescent="0.35">
      <c r="A970">
        <v>36</v>
      </c>
      <c r="B970" t="s">
        <v>32</v>
      </c>
      <c r="C970" t="s">
        <v>33</v>
      </c>
      <c r="D970">
        <v>607</v>
      </c>
      <c r="E970" t="s">
        <v>27</v>
      </c>
      <c r="F970">
        <v>7</v>
      </c>
      <c r="G970">
        <v>3</v>
      </c>
      <c r="H970" t="s">
        <v>48</v>
      </c>
      <c r="I970">
        <v>1</v>
      </c>
      <c r="J970" t="s">
        <v>29</v>
      </c>
      <c r="K970">
        <v>83</v>
      </c>
      <c r="L970">
        <v>4</v>
      </c>
      <c r="M970">
        <v>2</v>
      </c>
      <c r="N970" t="s">
        <v>27</v>
      </c>
      <c r="O970">
        <v>1</v>
      </c>
      <c r="P970" t="s">
        <v>37</v>
      </c>
      <c r="Q970" s="4">
        <v>4639</v>
      </c>
      <c r="R970">
        <v>2261</v>
      </c>
      <c r="S970">
        <v>2</v>
      </c>
      <c r="T970" t="s">
        <v>32</v>
      </c>
      <c r="U970">
        <v>16</v>
      </c>
      <c r="V970">
        <v>3</v>
      </c>
      <c r="W970">
        <v>4</v>
      </c>
      <c r="X970">
        <v>1</v>
      </c>
      <c r="Y970">
        <v>17</v>
      </c>
      <c r="Z970">
        <v>2</v>
      </c>
      <c r="AA970">
        <v>2</v>
      </c>
      <c r="AB970">
        <v>15</v>
      </c>
      <c r="AC970">
        <v>7</v>
      </c>
      <c r="AD970">
        <v>6</v>
      </c>
      <c r="AE970">
        <v>13</v>
      </c>
      <c r="AF970" s="5">
        <v>0.14000000000000001</v>
      </c>
      <c r="AG970" s="5">
        <v>0.1</v>
      </c>
      <c r="AH970" s="6">
        <v>7.0000000000000007E-2</v>
      </c>
      <c r="AI970">
        <v>927.80000000000007</v>
      </c>
      <c r="AJ970">
        <v>1092</v>
      </c>
    </row>
    <row r="971" spans="1:36" x14ac:dyDescent="0.35">
      <c r="A971">
        <v>48</v>
      </c>
      <c r="B971" t="s">
        <v>32</v>
      </c>
      <c r="C971" t="s">
        <v>26</v>
      </c>
      <c r="D971">
        <v>855</v>
      </c>
      <c r="E971" t="s">
        <v>34</v>
      </c>
      <c r="F971">
        <v>4</v>
      </c>
      <c r="G971">
        <v>3</v>
      </c>
      <c r="H971" t="s">
        <v>28</v>
      </c>
      <c r="I971">
        <v>4</v>
      </c>
      <c r="J971" t="s">
        <v>35</v>
      </c>
      <c r="K971">
        <v>54</v>
      </c>
      <c r="L971">
        <v>3</v>
      </c>
      <c r="M971">
        <v>3</v>
      </c>
      <c r="N971" t="s">
        <v>42</v>
      </c>
      <c r="O971">
        <v>4</v>
      </c>
      <c r="P971" t="s">
        <v>31</v>
      </c>
      <c r="Q971" s="4">
        <v>7898</v>
      </c>
      <c r="R971">
        <v>18706</v>
      </c>
      <c r="S971">
        <v>1</v>
      </c>
      <c r="T971" t="s">
        <v>32</v>
      </c>
      <c r="U971">
        <v>11</v>
      </c>
      <c r="V971">
        <v>3</v>
      </c>
      <c r="W971">
        <v>3</v>
      </c>
      <c r="X971">
        <v>0</v>
      </c>
      <c r="Y971">
        <v>11</v>
      </c>
      <c r="Z971">
        <v>2</v>
      </c>
      <c r="AA971">
        <v>3</v>
      </c>
      <c r="AB971">
        <v>10</v>
      </c>
      <c r="AC971">
        <v>9</v>
      </c>
      <c r="AD971">
        <v>0</v>
      </c>
      <c r="AE971">
        <v>8</v>
      </c>
      <c r="AF971" s="5">
        <v>0.1</v>
      </c>
      <c r="AG971" s="5">
        <v>0.09</v>
      </c>
      <c r="AH971" s="6">
        <v>7.0000000000000007E-2</v>
      </c>
      <c r="AI971">
        <v>1579.6000000000001</v>
      </c>
      <c r="AJ971">
        <v>1305</v>
      </c>
    </row>
    <row r="972" spans="1:36" x14ac:dyDescent="0.35">
      <c r="A972">
        <v>27</v>
      </c>
      <c r="B972" t="s">
        <v>32</v>
      </c>
      <c r="C972" t="s">
        <v>26</v>
      </c>
      <c r="D972">
        <v>1291</v>
      </c>
      <c r="E972" t="s">
        <v>27</v>
      </c>
      <c r="F972">
        <v>11</v>
      </c>
      <c r="G972">
        <v>3</v>
      </c>
      <c r="H972" t="s">
        <v>40</v>
      </c>
      <c r="I972">
        <v>3</v>
      </c>
      <c r="J972" t="s">
        <v>29</v>
      </c>
      <c r="K972">
        <v>98</v>
      </c>
      <c r="L972">
        <v>4</v>
      </c>
      <c r="M972">
        <v>1</v>
      </c>
      <c r="N972" t="s">
        <v>46</v>
      </c>
      <c r="O972">
        <v>4</v>
      </c>
      <c r="P972" t="s">
        <v>37</v>
      </c>
      <c r="Q972" s="4">
        <v>2534</v>
      </c>
      <c r="R972">
        <v>6527</v>
      </c>
      <c r="S972">
        <v>8</v>
      </c>
      <c r="T972" t="s">
        <v>32</v>
      </c>
      <c r="U972">
        <v>14</v>
      </c>
      <c r="V972">
        <v>3</v>
      </c>
      <c r="W972">
        <v>2</v>
      </c>
      <c r="X972">
        <v>1</v>
      </c>
      <c r="Y972">
        <v>5</v>
      </c>
      <c r="Z972">
        <v>4</v>
      </c>
      <c r="AA972">
        <v>3</v>
      </c>
      <c r="AB972">
        <v>1</v>
      </c>
      <c r="AC972">
        <v>0</v>
      </c>
      <c r="AD972">
        <v>0</v>
      </c>
      <c r="AE972">
        <v>0</v>
      </c>
      <c r="AF972" s="5">
        <v>0.11</v>
      </c>
      <c r="AG972" s="5">
        <v>0.09</v>
      </c>
      <c r="AH972" s="6">
        <v>0</v>
      </c>
      <c r="AI972">
        <v>506.8</v>
      </c>
      <c r="AJ972">
        <v>4343</v>
      </c>
    </row>
    <row r="973" spans="1:36" x14ac:dyDescent="0.35">
      <c r="A973">
        <v>51</v>
      </c>
      <c r="B973" t="s">
        <v>32</v>
      </c>
      <c r="C973" t="s">
        <v>26</v>
      </c>
      <c r="D973">
        <v>1405</v>
      </c>
      <c r="E973" t="s">
        <v>34</v>
      </c>
      <c r="F973">
        <v>11</v>
      </c>
      <c r="G973">
        <v>2</v>
      </c>
      <c r="H973" t="s">
        <v>49</v>
      </c>
      <c r="I973">
        <v>4</v>
      </c>
      <c r="J973" t="s">
        <v>29</v>
      </c>
      <c r="K973">
        <v>82</v>
      </c>
      <c r="L973">
        <v>2</v>
      </c>
      <c r="M973">
        <v>4</v>
      </c>
      <c r="N973" t="s">
        <v>42</v>
      </c>
      <c r="O973">
        <v>2</v>
      </c>
      <c r="P973" t="s">
        <v>31</v>
      </c>
      <c r="Q973" s="4">
        <v>13142</v>
      </c>
      <c r="R973">
        <v>24439</v>
      </c>
      <c r="S973">
        <v>3</v>
      </c>
      <c r="T973" t="s">
        <v>32</v>
      </c>
      <c r="U973">
        <v>16</v>
      </c>
      <c r="V973">
        <v>3</v>
      </c>
      <c r="W973">
        <v>2</v>
      </c>
      <c r="X973">
        <v>0</v>
      </c>
      <c r="Y973">
        <v>29</v>
      </c>
      <c r="Z973">
        <v>1</v>
      </c>
      <c r="AA973">
        <v>2</v>
      </c>
      <c r="AB973">
        <v>5</v>
      </c>
      <c r="AC973">
        <v>2</v>
      </c>
      <c r="AD973">
        <v>0</v>
      </c>
      <c r="AE973">
        <v>3</v>
      </c>
      <c r="AF973" s="5">
        <v>0.15</v>
      </c>
      <c r="AG973" s="5">
        <v>0.09</v>
      </c>
      <c r="AH973" s="6">
        <v>0</v>
      </c>
      <c r="AI973">
        <v>2628.4</v>
      </c>
      <c r="AJ973">
        <v>4695</v>
      </c>
    </row>
    <row r="974" spans="1:36" x14ac:dyDescent="0.35">
      <c r="A974">
        <v>18</v>
      </c>
      <c r="B974" t="s">
        <v>32</v>
      </c>
      <c r="C974" t="s">
        <v>44</v>
      </c>
      <c r="D974">
        <v>1124</v>
      </c>
      <c r="E974" t="s">
        <v>34</v>
      </c>
      <c r="F974">
        <v>1</v>
      </c>
      <c r="G974">
        <v>3</v>
      </c>
      <c r="H974" t="s">
        <v>28</v>
      </c>
      <c r="I974">
        <v>4</v>
      </c>
      <c r="J974" t="s">
        <v>29</v>
      </c>
      <c r="K974">
        <v>97</v>
      </c>
      <c r="L974">
        <v>3</v>
      </c>
      <c r="M974">
        <v>1</v>
      </c>
      <c r="N974" t="s">
        <v>39</v>
      </c>
      <c r="O974">
        <v>4</v>
      </c>
      <c r="P974" t="s">
        <v>31</v>
      </c>
      <c r="Q974" s="4">
        <v>1611</v>
      </c>
      <c r="R974">
        <v>19305</v>
      </c>
      <c r="S974">
        <v>1</v>
      </c>
      <c r="T974" t="s">
        <v>32</v>
      </c>
      <c r="U974">
        <v>15</v>
      </c>
      <c r="V974">
        <v>3</v>
      </c>
      <c r="W974">
        <v>3</v>
      </c>
      <c r="X974">
        <v>0</v>
      </c>
      <c r="Y974">
        <v>0</v>
      </c>
      <c r="Z974">
        <v>5</v>
      </c>
      <c r="AA974">
        <v>4</v>
      </c>
      <c r="AB974">
        <v>0</v>
      </c>
      <c r="AC974">
        <v>0</v>
      </c>
      <c r="AD974">
        <v>0</v>
      </c>
      <c r="AE974">
        <v>0</v>
      </c>
      <c r="AF974" s="5">
        <v>0.11</v>
      </c>
      <c r="AG974" s="5">
        <v>0.08</v>
      </c>
      <c r="AH974" s="6">
        <v>4.9999999999999989E-2</v>
      </c>
      <c r="AI974">
        <v>322.20000000000005</v>
      </c>
      <c r="AJ974">
        <v>2718</v>
      </c>
    </row>
    <row r="975" spans="1:36" x14ac:dyDescent="0.35">
      <c r="A975">
        <v>35</v>
      </c>
      <c r="B975" t="s">
        <v>32</v>
      </c>
      <c r="C975" t="s">
        <v>26</v>
      </c>
      <c r="D975">
        <v>817</v>
      </c>
      <c r="E975" t="s">
        <v>34</v>
      </c>
      <c r="F975">
        <v>1</v>
      </c>
      <c r="G975">
        <v>3</v>
      </c>
      <c r="H975" t="s">
        <v>40</v>
      </c>
      <c r="I975">
        <v>4</v>
      </c>
      <c r="J975" t="s">
        <v>29</v>
      </c>
      <c r="K975">
        <v>60</v>
      </c>
      <c r="L975">
        <v>2</v>
      </c>
      <c r="M975">
        <v>2</v>
      </c>
      <c r="N975" t="s">
        <v>39</v>
      </c>
      <c r="O975">
        <v>4</v>
      </c>
      <c r="P975" t="s">
        <v>37</v>
      </c>
      <c r="Q975" s="4">
        <v>5363</v>
      </c>
      <c r="R975">
        <v>10846</v>
      </c>
      <c r="S975">
        <v>0</v>
      </c>
      <c r="T975" t="s">
        <v>32</v>
      </c>
      <c r="U975">
        <v>12</v>
      </c>
      <c r="V975">
        <v>3</v>
      </c>
      <c r="W975">
        <v>2</v>
      </c>
      <c r="X975">
        <v>1</v>
      </c>
      <c r="Y975">
        <v>10</v>
      </c>
      <c r="Z975">
        <v>0</v>
      </c>
      <c r="AA975">
        <v>3</v>
      </c>
      <c r="AB975">
        <v>9</v>
      </c>
      <c r="AC975">
        <v>7</v>
      </c>
      <c r="AD975">
        <v>0</v>
      </c>
      <c r="AE975">
        <v>0</v>
      </c>
      <c r="AF975" s="5">
        <v>0.1</v>
      </c>
      <c r="AG975" s="5">
        <v>0.11</v>
      </c>
      <c r="AH975" s="6">
        <v>2.0000000000000004E-2</v>
      </c>
      <c r="AI975">
        <v>1072.6000000000001</v>
      </c>
      <c r="AJ975">
        <v>1240</v>
      </c>
    </row>
    <row r="976" spans="1:36" x14ac:dyDescent="0.35">
      <c r="A976">
        <v>27</v>
      </c>
      <c r="B976" t="s">
        <v>32</v>
      </c>
      <c r="C976" t="s">
        <v>33</v>
      </c>
      <c r="D976">
        <v>793</v>
      </c>
      <c r="E976" t="s">
        <v>27</v>
      </c>
      <c r="F976">
        <v>2</v>
      </c>
      <c r="G976">
        <v>1</v>
      </c>
      <c r="H976" t="s">
        <v>28</v>
      </c>
      <c r="I976">
        <v>4</v>
      </c>
      <c r="J976" t="s">
        <v>35</v>
      </c>
      <c r="K976">
        <v>43</v>
      </c>
      <c r="L976">
        <v>1</v>
      </c>
      <c r="M976">
        <v>2</v>
      </c>
      <c r="N976" t="s">
        <v>27</v>
      </c>
      <c r="O976">
        <v>4</v>
      </c>
      <c r="P976" t="s">
        <v>31</v>
      </c>
      <c r="Q976" s="4">
        <v>5071</v>
      </c>
      <c r="R976">
        <v>20392</v>
      </c>
      <c r="S976">
        <v>3</v>
      </c>
      <c r="T976" t="s">
        <v>32</v>
      </c>
      <c r="U976">
        <v>20</v>
      </c>
      <c r="V976">
        <v>4</v>
      </c>
      <c r="W976">
        <v>2</v>
      </c>
      <c r="X976">
        <v>0</v>
      </c>
      <c r="Y976">
        <v>8</v>
      </c>
      <c r="Z976">
        <v>3</v>
      </c>
      <c r="AA976">
        <v>3</v>
      </c>
      <c r="AB976">
        <v>6</v>
      </c>
      <c r="AC976">
        <v>2</v>
      </c>
      <c r="AD976">
        <v>0</v>
      </c>
      <c r="AE976">
        <v>0</v>
      </c>
      <c r="AF976" s="5">
        <v>0.08</v>
      </c>
      <c r="AG976" s="5">
        <v>0.11</v>
      </c>
      <c r="AH976" s="6">
        <v>4.0000000000000008E-2</v>
      </c>
      <c r="AI976">
        <v>1014.2</v>
      </c>
      <c r="AJ976">
        <v>2946</v>
      </c>
    </row>
    <row r="977" spans="1:36" x14ac:dyDescent="0.35">
      <c r="A977">
        <v>55</v>
      </c>
      <c r="B977" t="s">
        <v>25</v>
      </c>
      <c r="C977" t="s">
        <v>26</v>
      </c>
      <c r="D977">
        <v>267</v>
      </c>
      <c r="E977" t="s">
        <v>27</v>
      </c>
      <c r="F977">
        <v>13</v>
      </c>
      <c r="G977">
        <v>4</v>
      </c>
      <c r="H977" t="s">
        <v>48</v>
      </c>
      <c r="I977">
        <v>1</v>
      </c>
      <c r="J977" t="s">
        <v>35</v>
      </c>
      <c r="K977">
        <v>85</v>
      </c>
      <c r="L977">
        <v>4</v>
      </c>
      <c r="M977">
        <v>4</v>
      </c>
      <c r="N977" t="s">
        <v>27</v>
      </c>
      <c r="O977">
        <v>3</v>
      </c>
      <c r="P977" t="s">
        <v>31</v>
      </c>
      <c r="Q977" s="4">
        <v>13695</v>
      </c>
      <c r="R977">
        <v>9277</v>
      </c>
      <c r="S977">
        <v>6</v>
      </c>
      <c r="T977" t="s">
        <v>25</v>
      </c>
      <c r="U977">
        <v>17</v>
      </c>
      <c r="V977">
        <v>3</v>
      </c>
      <c r="W977">
        <v>3</v>
      </c>
      <c r="X977">
        <v>0</v>
      </c>
      <c r="Y977">
        <v>24</v>
      </c>
      <c r="Z977">
        <v>2</v>
      </c>
      <c r="AA977">
        <v>2</v>
      </c>
      <c r="AB977">
        <v>19</v>
      </c>
      <c r="AC977">
        <v>7</v>
      </c>
      <c r="AD977">
        <v>3</v>
      </c>
      <c r="AE977">
        <v>8</v>
      </c>
      <c r="AF977" s="5">
        <v>0.08</v>
      </c>
      <c r="AG977" s="5">
        <v>0.1</v>
      </c>
      <c r="AH977" s="6">
        <v>5.0000000000000017E-2</v>
      </c>
      <c r="AI977">
        <v>2739</v>
      </c>
      <c r="AJ977">
        <v>4564</v>
      </c>
    </row>
    <row r="978" spans="1:36" x14ac:dyDescent="0.35">
      <c r="A978">
        <v>56</v>
      </c>
      <c r="B978" t="s">
        <v>32</v>
      </c>
      <c r="C978" t="s">
        <v>26</v>
      </c>
      <c r="D978">
        <v>1369</v>
      </c>
      <c r="E978" t="s">
        <v>34</v>
      </c>
      <c r="F978">
        <v>23</v>
      </c>
      <c r="G978">
        <v>3</v>
      </c>
      <c r="H978" t="s">
        <v>28</v>
      </c>
      <c r="I978">
        <v>4</v>
      </c>
      <c r="J978" t="s">
        <v>35</v>
      </c>
      <c r="K978">
        <v>68</v>
      </c>
      <c r="L978">
        <v>3</v>
      </c>
      <c r="M978">
        <v>4</v>
      </c>
      <c r="N978" t="s">
        <v>42</v>
      </c>
      <c r="O978">
        <v>2</v>
      </c>
      <c r="P978" t="s">
        <v>37</v>
      </c>
      <c r="Q978" s="4">
        <v>13402</v>
      </c>
      <c r="R978">
        <v>18235</v>
      </c>
      <c r="S978">
        <v>4</v>
      </c>
      <c r="T978" t="s">
        <v>25</v>
      </c>
      <c r="U978">
        <v>12</v>
      </c>
      <c r="V978">
        <v>3</v>
      </c>
      <c r="W978">
        <v>1</v>
      </c>
      <c r="X978">
        <v>1</v>
      </c>
      <c r="Y978">
        <v>33</v>
      </c>
      <c r="Z978">
        <v>0</v>
      </c>
      <c r="AA978">
        <v>3</v>
      </c>
      <c r="AB978">
        <v>19</v>
      </c>
      <c r="AC978">
        <v>16</v>
      </c>
      <c r="AD978">
        <v>15</v>
      </c>
      <c r="AE978">
        <v>9</v>
      </c>
      <c r="AF978" s="5">
        <v>0.11</v>
      </c>
      <c r="AG978" s="5">
        <v>0.1</v>
      </c>
      <c r="AH978" s="6">
        <v>7.9999999999999988E-2</v>
      </c>
      <c r="AI978">
        <v>2680.4</v>
      </c>
      <c r="AJ978">
        <v>529</v>
      </c>
    </row>
    <row r="979" spans="1:36" x14ac:dyDescent="0.35">
      <c r="A979">
        <v>34</v>
      </c>
      <c r="B979" t="s">
        <v>32</v>
      </c>
      <c r="C979" t="s">
        <v>44</v>
      </c>
      <c r="D979">
        <v>999</v>
      </c>
      <c r="E979" t="s">
        <v>34</v>
      </c>
      <c r="F979">
        <v>26</v>
      </c>
      <c r="G979">
        <v>1</v>
      </c>
      <c r="H979" t="s">
        <v>49</v>
      </c>
      <c r="I979">
        <v>1</v>
      </c>
      <c r="J979" t="s">
        <v>29</v>
      </c>
      <c r="K979">
        <v>92</v>
      </c>
      <c r="L979">
        <v>2</v>
      </c>
      <c r="M979">
        <v>1</v>
      </c>
      <c r="N979" t="s">
        <v>36</v>
      </c>
      <c r="O979">
        <v>3</v>
      </c>
      <c r="P979" t="s">
        <v>41</v>
      </c>
      <c r="Q979" s="4">
        <v>2029</v>
      </c>
      <c r="R979">
        <v>15891</v>
      </c>
      <c r="S979">
        <v>1</v>
      </c>
      <c r="T979" t="s">
        <v>32</v>
      </c>
      <c r="U979">
        <v>20</v>
      </c>
      <c r="V979">
        <v>4</v>
      </c>
      <c r="W979">
        <v>3</v>
      </c>
      <c r="X979">
        <v>3</v>
      </c>
      <c r="Y979">
        <v>5</v>
      </c>
      <c r="Z979">
        <v>2</v>
      </c>
      <c r="AA979">
        <v>3</v>
      </c>
      <c r="AB979">
        <v>5</v>
      </c>
      <c r="AC979">
        <v>4</v>
      </c>
      <c r="AD979">
        <v>0</v>
      </c>
      <c r="AE979">
        <v>0</v>
      </c>
      <c r="AF979" s="5">
        <v>0.15</v>
      </c>
      <c r="AG979" s="5">
        <v>0.09</v>
      </c>
      <c r="AH979" s="6">
        <v>7.9999999999999988E-2</v>
      </c>
      <c r="AI979">
        <v>405.8</v>
      </c>
      <c r="AJ979">
        <v>3891</v>
      </c>
    </row>
    <row r="980" spans="1:36" x14ac:dyDescent="0.35">
      <c r="A980">
        <v>40</v>
      </c>
      <c r="B980" t="s">
        <v>32</v>
      </c>
      <c r="C980" t="s">
        <v>26</v>
      </c>
      <c r="D980">
        <v>1202</v>
      </c>
      <c r="E980" t="s">
        <v>34</v>
      </c>
      <c r="F980">
        <v>2</v>
      </c>
      <c r="G980">
        <v>1</v>
      </c>
      <c r="H980" t="s">
        <v>40</v>
      </c>
      <c r="I980">
        <v>2</v>
      </c>
      <c r="J980" t="s">
        <v>29</v>
      </c>
      <c r="K980">
        <v>89</v>
      </c>
      <c r="L980">
        <v>4</v>
      </c>
      <c r="M980">
        <v>2</v>
      </c>
      <c r="N980" t="s">
        <v>43</v>
      </c>
      <c r="O980">
        <v>3</v>
      </c>
      <c r="P980" t="s">
        <v>41</v>
      </c>
      <c r="Q980" s="4">
        <v>6377</v>
      </c>
      <c r="R980">
        <v>13888</v>
      </c>
      <c r="S980">
        <v>5</v>
      </c>
      <c r="T980" t="s">
        <v>32</v>
      </c>
      <c r="U980">
        <v>20</v>
      </c>
      <c r="V980">
        <v>4</v>
      </c>
      <c r="W980">
        <v>2</v>
      </c>
      <c r="X980">
        <v>3</v>
      </c>
      <c r="Y980">
        <v>15</v>
      </c>
      <c r="Z980">
        <v>0</v>
      </c>
      <c r="AA980">
        <v>3</v>
      </c>
      <c r="AB980">
        <v>12</v>
      </c>
      <c r="AC980">
        <v>11</v>
      </c>
      <c r="AD980">
        <v>11</v>
      </c>
      <c r="AE980">
        <v>8</v>
      </c>
      <c r="AF980" s="5">
        <v>0.14000000000000001</v>
      </c>
      <c r="AG980" s="5">
        <v>0.08</v>
      </c>
      <c r="AH980" s="6">
        <v>9.999999999999995E-3</v>
      </c>
      <c r="AI980">
        <v>1275.4000000000001</v>
      </c>
      <c r="AJ980">
        <v>4606</v>
      </c>
    </row>
    <row r="981" spans="1:36" x14ac:dyDescent="0.35">
      <c r="A981">
        <v>34</v>
      </c>
      <c r="B981" t="s">
        <v>32</v>
      </c>
      <c r="C981" t="s">
        <v>26</v>
      </c>
      <c r="D981">
        <v>285</v>
      </c>
      <c r="E981" t="s">
        <v>34</v>
      </c>
      <c r="F981">
        <v>29</v>
      </c>
      <c r="G981">
        <v>3</v>
      </c>
      <c r="H981" t="s">
        <v>40</v>
      </c>
      <c r="I981">
        <v>2</v>
      </c>
      <c r="J981" t="s">
        <v>35</v>
      </c>
      <c r="K981">
        <v>86</v>
      </c>
      <c r="L981">
        <v>3</v>
      </c>
      <c r="M981">
        <v>2</v>
      </c>
      <c r="N981" t="s">
        <v>39</v>
      </c>
      <c r="O981">
        <v>3</v>
      </c>
      <c r="P981" t="s">
        <v>37</v>
      </c>
      <c r="Q981" s="4">
        <v>5429</v>
      </c>
      <c r="R981">
        <v>17491</v>
      </c>
      <c r="S981">
        <v>4</v>
      </c>
      <c r="T981" t="s">
        <v>32</v>
      </c>
      <c r="U981">
        <v>13</v>
      </c>
      <c r="V981">
        <v>3</v>
      </c>
      <c r="W981">
        <v>1</v>
      </c>
      <c r="X981">
        <v>2</v>
      </c>
      <c r="Y981">
        <v>10</v>
      </c>
      <c r="Z981">
        <v>1</v>
      </c>
      <c r="AA981">
        <v>3</v>
      </c>
      <c r="AB981">
        <v>8</v>
      </c>
      <c r="AC981">
        <v>7</v>
      </c>
      <c r="AD981">
        <v>7</v>
      </c>
      <c r="AE981">
        <v>7</v>
      </c>
      <c r="AF981" s="5">
        <v>0.13</v>
      </c>
      <c r="AG981" s="5">
        <v>0.08</v>
      </c>
      <c r="AH981" s="6">
        <v>2.0000000000000004E-2</v>
      </c>
      <c r="AI981">
        <v>1085.8</v>
      </c>
      <c r="AJ981">
        <v>1027</v>
      </c>
    </row>
    <row r="982" spans="1:36" x14ac:dyDescent="0.35">
      <c r="A982">
        <v>31</v>
      </c>
      <c r="B982" t="s">
        <v>25</v>
      </c>
      <c r="C982" t="s">
        <v>33</v>
      </c>
      <c r="D982">
        <v>703</v>
      </c>
      <c r="E982" t="s">
        <v>27</v>
      </c>
      <c r="F982">
        <v>2</v>
      </c>
      <c r="G982">
        <v>3</v>
      </c>
      <c r="H982" t="s">
        <v>28</v>
      </c>
      <c r="I982">
        <v>3</v>
      </c>
      <c r="J982" t="s">
        <v>29</v>
      </c>
      <c r="K982">
        <v>90</v>
      </c>
      <c r="L982">
        <v>2</v>
      </c>
      <c r="M982">
        <v>1</v>
      </c>
      <c r="N982" t="s">
        <v>46</v>
      </c>
      <c r="O982">
        <v>4</v>
      </c>
      <c r="P982" t="s">
        <v>31</v>
      </c>
      <c r="Q982" s="4">
        <v>2785</v>
      </c>
      <c r="R982">
        <v>11882</v>
      </c>
      <c r="S982">
        <v>7</v>
      </c>
      <c r="T982" t="s">
        <v>32</v>
      </c>
      <c r="U982">
        <v>14</v>
      </c>
      <c r="V982">
        <v>3</v>
      </c>
      <c r="W982">
        <v>3</v>
      </c>
      <c r="X982">
        <v>0</v>
      </c>
      <c r="Y982">
        <v>3</v>
      </c>
      <c r="Z982">
        <v>3</v>
      </c>
      <c r="AA982">
        <v>4</v>
      </c>
      <c r="AB982">
        <v>1</v>
      </c>
      <c r="AC982">
        <v>0</v>
      </c>
      <c r="AD982">
        <v>0</v>
      </c>
      <c r="AE982">
        <v>0</v>
      </c>
      <c r="AF982" s="5">
        <v>0.12</v>
      </c>
      <c r="AG982" s="5">
        <v>7.0000000000000007E-2</v>
      </c>
      <c r="AH982" s="6">
        <v>2.0000000000000004E-2</v>
      </c>
      <c r="AI982">
        <v>557</v>
      </c>
      <c r="AJ982">
        <v>4855</v>
      </c>
    </row>
    <row r="983" spans="1:36" x14ac:dyDescent="0.35">
      <c r="A983">
        <v>35</v>
      </c>
      <c r="B983" t="s">
        <v>25</v>
      </c>
      <c r="C983" t="s">
        <v>33</v>
      </c>
      <c r="D983">
        <v>662</v>
      </c>
      <c r="E983" t="s">
        <v>27</v>
      </c>
      <c r="F983">
        <v>18</v>
      </c>
      <c r="G983">
        <v>4</v>
      </c>
      <c r="H983" t="s">
        <v>48</v>
      </c>
      <c r="I983">
        <v>4</v>
      </c>
      <c r="J983" t="s">
        <v>29</v>
      </c>
      <c r="K983">
        <v>67</v>
      </c>
      <c r="L983">
        <v>3</v>
      </c>
      <c r="M983">
        <v>2</v>
      </c>
      <c r="N983" t="s">
        <v>27</v>
      </c>
      <c r="O983">
        <v>3</v>
      </c>
      <c r="P983" t="s">
        <v>37</v>
      </c>
      <c r="Q983" s="4">
        <v>4614</v>
      </c>
      <c r="R983">
        <v>23288</v>
      </c>
      <c r="S983">
        <v>0</v>
      </c>
      <c r="T983" t="s">
        <v>25</v>
      </c>
      <c r="U983">
        <v>18</v>
      </c>
      <c r="V983">
        <v>3</v>
      </c>
      <c r="W983">
        <v>3</v>
      </c>
      <c r="X983">
        <v>1</v>
      </c>
      <c r="Y983">
        <v>5</v>
      </c>
      <c r="Z983">
        <v>0</v>
      </c>
      <c r="AA983">
        <v>2</v>
      </c>
      <c r="AB983">
        <v>4</v>
      </c>
      <c r="AC983">
        <v>2</v>
      </c>
      <c r="AD983">
        <v>3</v>
      </c>
      <c r="AE983">
        <v>2</v>
      </c>
      <c r="AF983" s="5">
        <v>0.11</v>
      </c>
      <c r="AG983" s="5">
        <v>0.1</v>
      </c>
      <c r="AH983" s="6">
        <v>4.0000000000000008E-2</v>
      </c>
      <c r="AI983">
        <v>922.80000000000007</v>
      </c>
      <c r="AJ983">
        <v>4030</v>
      </c>
    </row>
    <row r="984" spans="1:36" x14ac:dyDescent="0.35">
      <c r="A984">
        <v>38</v>
      </c>
      <c r="B984" t="s">
        <v>32</v>
      </c>
      <c r="C984" t="s">
        <v>33</v>
      </c>
      <c r="D984">
        <v>693</v>
      </c>
      <c r="E984" t="s">
        <v>34</v>
      </c>
      <c r="F984">
        <v>7</v>
      </c>
      <c r="G984">
        <v>3</v>
      </c>
      <c r="H984" t="s">
        <v>28</v>
      </c>
      <c r="I984">
        <v>4</v>
      </c>
      <c r="J984" t="s">
        <v>35</v>
      </c>
      <c r="K984">
        <v>57</v>
      </c>
      <c r="L984">
        <v>4</v>
      </c>
      <c r="M984">
        <v>1</v>
      </c>
      <c r="N984" t="s">
        <v>36</v>
      </c>
      <c r="O984">
        <v>3</v>
      </c>
      <c r="P984" t="s">
        <v>41</v>
      </c>
      <c r="Q984" s="4">
        <v>2610</v>
      </c>
      <c r="R984">
        <v>15748</v>
      </c>
      <c r="S984">
        <v>1</v>
      </c>
      <c r="T984" t="s">
        <v>32</v>
      </c>
      <c r="U984">
        <v>11</v>
      </c>
      <c r="V984">
        <v>3</v>
      </c>
      <c r="W984">
        <v>4</v>
      </c>
      <c r="X984">
        <v>3</v>
      </c>
      <c r="Y984">
        <v>4</v>
      </c>
      <c r="Z984">
        <v>2</v>
      </c>
      <c r="AA984">
        <v>3</v>
      </c>
      <c r="AB984">
        <v>4</v>
      </c>
      <c r="AC984">
        <v>2</v>
      </c>
      <c r="AD984">
        <v>0</v>
      </c>
      <c r="AE984">
        <v>3</v>
      </c>
      <c r="AF984" s="5">
        <v>0.09</v>
      </c>
      <c r="AG984" s="5">
        <v>0.08</v>
      </c>
      <c r="AH984" s="6">
        <v>-2.0000000000000004E-2</v>
      </c>
      <c r="AI984">
        <v>522</v>
      </c>
      <c r="AJ984">
        <v>4569</v>
      </c>
    </row>
    <row r="985" spans="1:36" x14ac:dyDescent="0.35">
      <c r="A985">
        <v>34</v>
      </c>
      <c r="B985" t="s">
        <v>32</v>
      </c>
      <c r="C985" t="s">
        <v>26</v>
      </c>
      <c r="D985">
        <v>404</v>
      </c>
      <c r="E985" t="s">
        <v>34</v>
      </c>
      <c r="F985">
        <v>2</v>
      </c>
      <c r="G985">
        <v>4</v>
      </c>
      <c r="H985" t="s">
        <v>49</v>
      </c>
      <c r="I985">
        <v>3</v>
      </c>
      <c r="J985" t="s">
        <v>29</v>
      </c>
      <c r="K985">
        <v>98</v>
      </c>
      <c r="L985">
        <v>3</v>
      </c>
      <c r="M985">
        <v>2</v>
      </c>
      <c r="N985" t="s">
        <v>43</v>
      </c>
      <c r="O985">
        <v>4</v>
      </c>
      <c r="P985" t="s">
        <v>31</v>
      </c>
      <c r="Q985" s="4">
        <v>6687</v>
      </c>
      <c r="R985">
        <v>6163</v>
      </c>
      <c r="S985">
        <v>1</v>
      </c>
      <c r="T985" t="s">
        <v>32</v>
      </c>
      <c r="U985">
        <v>11</v>
      </c>
      <c r="V985">
        <v>3</v>
      </c>
      <c r="W985">
        <v>4</v>
      </c>
      <c r="X985">
        <v>0</v>
      </c>
      <c r="Y985">
        <v>14</v>
      </c>
      <c r="Z985">
        <v>2</v>
      </c>
      <c r="AA985">
        <v>4</v>
      </c>
      <c r="AB985">
        <v>14</v>
      </c>
      <c r="AC985">
        <v>11</v>
      </c>
      <c r="AD985">
        <v>4</v>
      </c>
      <c r="AE985">
        <v>11</v>
      </c>
      <c r="AF985" s="5">
        <v>0.13</v>
      </c>
      <c r="AG985" s="5">
        <v>0.1</v>
      </c>
      <c r="AH985" s="6">
        <v>1.999999999999999E-2</v>
      </c>
      <c r="AI985">
        <v>1337.4</v>
      </c>
      <c r="AJ985">
        <v>1599</v>
      </c>
    </row>
    <row r="986" spans="1:36" x14ac:dyDescent="0.35">
      <c r="A986">
        <v>28</v>
      </c>
      <c r="B986" t="s">
        <v>32</v>
      </c>
      <c r="C986" t="s">
        <v>26</v>
      </c>
      <c r="D986">
        <v>736</v>
      </c>
      <c r="E986" t="s">
        <v>27</v>
      </c>
      <c r="F986">
        <v>26</v>
      </c>
      <c r="G986">
        <v>3</v>
      </c>
      <c r="H986" t="s">
        <v>28</v>
      </c>
      <c r="I986">
        <v>3</v>
      </c>
      <c r="J986" t="s">
        <v>35</v>
      </c>
      <c r="K986">
        <v>48</v>
      </c>
      <c r="L986">
        <v>2</v>
      </c>
      <c r="M986">
        <v>2</v>
      </c>
      <c r="N986" t="s">
        <v>27</v>
      </c>
      <c r="O986">
        <v>1</v>
      </c>
      <c r="P986" t="s">
        <v>37</v>
      </c>
      <c r="Q986" s="4">
        <v>4724</v>
      </c>
      <c r="R986">
        <v>24232</v>
      </c>
      <c r="S986">
        <v>1</v>
      </c>
      <c r="T986" t="s">
        <v>32</v>
      </c>
      <c r="U986">
        <v>11</v>
      </c>
      <c r="V986">
        <v>3</v>
      </c>
      <c r="W986">
        <v>3</v>
      </c>
      <c r="X986">
        <v>1</v>
      </c>
      <c r="Y986">
        <v>5</v>
      </c>
      <c r="Z986">
        <v>0</v>
      </c>
      <c r="AA986">
        <v>3</v>
      </c>
      <c r="AB986">
        <v>5</v>
      </c>
      <c r="AC986">
        <v>3</v>
      </c>
      <c r="AD986">
        <v>0</v>
      </c>
      <c r="AE986">
        <v>4</v>
      </c>
      <c r="AF986" s="5">
        <v>0.13</v>
      </c>
      <c r="AG986" s="5">
        <v>0.08</v>
      </c>
      <c r="AH986" s="6">
        <v>-9.999999999999995E-3</v>
      </c>
      <c r="AI986">
        <v>944.80000000000007</v>
      </c>
      <c r="AJ986">
        <v>4518</v>
      </c>
    </row>
    <row r="987" spans="1:36" x14ac:dyDescent="0.35">
      <c r="A987">
        <v>31</v>
      </c>
      <c r="B987" t="s">
        <v>25</v>
      </c>
      <c r="C987" t="s">
        <v>26</v>
      </c>
      <c r="D987">
        <v>330</v>
      </c>
      <c r="E987" t="s">
        <v>34</v>
      </c>
      <c r="F987">
        <v>22</v>
      </c>
      <c r="G987">
        <v>4</v>
      </c>
      <c r="H987" t="s">
        <v>40</v>
      </c>
      <c r="I987">
        <v>4</v>
      </c>
      <c r="J987" t="s">
        <v>35</v>
      </c>
      <c r="K987">
        <v>98</v>
      </c>
      <c r="L987">
        <v>3</v>
      </c>
      <c r="M987">
        <v>2</v>
      </c>
      <c r="N987" t="s">
        <v>42</v>
      </c>
      <c r="O987">
        <v>3</v>
      </c>
      <c r="P987" t="s">
        <v>37</v>
      </c>
      <c r="Q987" s="4">
        <v>6179</v>
      </c>
      <c r="R987">
        <v>21057</v>
      </c>
      <c r="S987">
        <v>1</v>
      </c>
      <c r="T987" t="s">
        <v>25</v>
      </c>
      <c r="U987">
        <v>15</v>
      </c>
      <c r="V987">
        <v>3</v>
      </c>
      <c r="W987">
        <v>4</v>
      </c>
      <c r="X987">
        <v>2</v>
      </c>
      <c r="Y987">
        <v>10</v>
      </c>
      <c r="Z987">
        <v>3</v>
      </c>
      <c r="AA987">
        <v>2</v>
      </c>
      <c r="AB987">
        <v>10</v>
      </c>
      <c r="AC987">
        <v>2</v>
      </c>
      <c r="AD987">
        <v>6</v>
      </c>
      <c r="AE987">
        <v>7</v>
      </c>
      <c r="AF987" s="5">
        <v>0.13</v>
      </c>
      <c r="AG987" s="5">
        <v>0.11</v>
      </c>
      <c r="AH987" s="6">
        <v>0</v>
      </c>
      <c r="AI987">
        <v>1235.8000000000002</v>
      </c>
      <c r="AJ987">
        <v>2028</v>
      </c>
    </row>
    <row r="988" spans="1:36" x14ac:dyDescent="0.35">
      <c r="A988">
        <v>39</v>
      </c>
      <c r="B988" t="s">
        <v>32</v>
      </c>
      <c r="C988" t="s">
        <v>26</v>
      </c>
      <c r="D988">
        <v>1498</v>
      </c>
      <c r="E988" t="s">
        <v>27</v>
      </c>
      <c r="F988">
        <v>21</v>
      </c>
      <c r="G988">
        <v>4</v>
      </c>
      <c r="H988" t="s">
        <v>28</v>
      </c>
      <c r="I988">
        <v>1</v>
      </c>
      <c r="J988" t="s">
        <v>35</v>
      </c>
      <c r="K988">
        <v>44</v>
      </c>
      <c r="L988">
        <v>2</v>
      </c>
      <c r="M988">
        <v>2</v>
      </c>
      <c r="N988" t="s">
        <v>27</v>
      </c>
      <c r="O988">
        <v>4</v>
      </c>
      <c r="P988" t="s">
        <v>37</v>
      </c>
      <c r="Q988" s="4">
        <v>6120</v>
      </c>
      <c r="R988">
        <v>3567</v>
      </c>
      <c r="S988">
        <v>3</v>
      </c>
      <c r="T988" t="s">
        <v>25</v>
      </c>
      <c r="U988">
        <v>12</v>
      </c>
      <c r="V988">
        <v>3</v>
      </c>
      <c r="W988">
        <v>4</v>
      </c>
      <c r="X988">
        <v>2</v>
      </c>
      <c r="Y988">
        <v>8</v>
      </c>
      <c r="Z988">
        <v>2</v>
      </c>
      <c r="AA988">
        <v>4</v>
      </c>
      <c r="AB988">
        <v>5</v>
      </c>
      <c r="AC988">
        <v>4</v>
      </c>
      <c r="AD988">
        <v>1</v>
      </c>
      <c r="AE988">
        <v>4</v>
      </c>
      <c r="AF988" s="5">
        <v>0.08</v>
      </c>
      <c r="AG988" s="5">
        <v>0.08</v>
      </c>
      <c r="AH988" s="6">
        <v>-2.0000000000000004E-2</v>
      </c>
      <c r="AI988">
        <v>1224</v>
      </c>
      <c r="AJ988">
        <v>2376</v>
      </c>
    </row>
    <row r="989" spans="1:36" x14ac:dyDescent="0.35">
      <c r="A989">
        <v>51</v>
      </c>
      <c r="B989" t="s">
        <v>32</v>
      </c>
      <c r="C989" t="s">
        <v>33</v>
      </c>
      <c r="D989">
        <v>541</v>
      </c>
      <c r="E989" t="s">
        <v>27</v>
      </c>
      <c r="F989">
        <v>2</v>
      </c>
      <c r="G989">
        <v>3</v>
      </c>
      <c r="H989" t="s">
        <v>48</v>
      </c>
      <c r="I989">
        <v>2</v>
      </c>
      <c r="J989" t="s">
        <v>35</v>
      </c>
      <c r="K989">
        <v>52</v>
      </c>
      <c r="L989">
        <v>3</v>
      </c>
      <c r="M989">
        <v>3</v>
      </c>
      <c r="N989" t="s">
        <v>27</v>
      </c>
      <c r="O989">
        <v>2</v>
      </c>
      <c r="P989" t="s">
        <v>37</v>
      </c>
      <c r="Q989" s="4">
        <v>10596</v>
      </c>
      <c r="R989">
        <v>15395</v>
      </c>
      <c r="S989">
        <v>2</v>
      </c>
      <c r="T989" t="s">
        <v>32</v>
      </c>
      <c r="U989">
        <v>11</v>
      </c>
      <c r="V989">
        <v>3</v>
      </c>
      <c r="W989">
        <v>2</v>
      </c>
      <c r="X989">
        <v>0</v>
      </c>
      <c r="Y989">
        <v>14</v>
      </c>
      <c r="Z989">
        <v>5</v>
      </c>
      <c r="AA989">
        <v>3</v>
      </c>
      <c r="AB989">
        <v>4</v>
      </c>
      <c r="AC989">
        <v>2</v>
      </c>
      <c r="AD989">
        <v>3</v>
      </c>
      <c r="AE989">
        <v>2</v>
      </c>
      <c r="AF989" s="5">
        <v>0.13</v>
      </c>
      <c r="AG989" s="5">
        <v>0.09</v>
      </c>
      <c r="AH989" s="6">
        <v>7.0000000000000007E-2</v>
      </c>
      <c r="AI989">
        <v>2119.2000000000003</v>
      </c>
      <c r="AJ989">
        <v>4003</v>
      </c>
    </row>
    <row r="990" spans="1:36" x14ac:dyDescent="0.35">
      <c r="A990">
        <v>41</v>
      </c>
      <c r="B990" t="s">
        <v>32</v>
      </c>
      <c r="C990" t="s">
        <v>33</v>
      </c>
      <c r="D990">
        <v>1200</v>
      </c>
      <c r="E990" t="s">
        <v>34</v>
      </c>
      <c r="F990">
        <v>22</v>
      </c>
      <c r="G990">
        <v>3</v>
      </c>
      <c r="H990" t="s">
        <v>28</v>
      </c>
      <c r="I990">
        <v>4</v>
      </c>
      <c r="J990" t="s">
        <v>29</v>
      </c>
      <c r="K990">
        <v>75</v>
      </c>
      <c r="L990">
        <v>3</v>
      </c>
      <c r="M990">
        <v>2</v>
      </c>
      <c r="N990" t="s">
        <v>36</v>
      </c>
      <c r="O990">
        <v>4</v>
      </c>
      <c r="P990" t="s">
        <v>41</v>
      </c>
      <c r="Q990" s="4">
        <v>5467</v>
      </c>
      <c r="R990">
        <v>13953</v>
      </c>
      <c r="S990">
        <v>3</v>
      </c>
      <c r="T990" t="s">
        <v>25</v>
      </c>
      <c r="U990">
        <v>14</v>
      </c>
      <c r="V990">
        <v>3</v>
      </c>
      <c r="W990">
        <v>1</v>
      </c>
      <c r="X990">
        <v>2</v>
      </c>
      <c r="Y990">
        <v>12</v>
      </c>
      <c r="Z990">
        <v>4</v>
      </c>
      <c r="AA990">
        <v>2</v>
      </c>
      <c r="AB990">
        <v>6</v>
      </c>
      <c r="AC990">
        <v>2</v>
      </c>
      <c r="AD990">
        <v>3</v>
      </c>
      <c r="AE990">
        <v>3</v>
      </c>
      <c r="AF990" s="5">
        <v>0.08</v>
      </c>
      <c r="AG990" s="5">
        <v>0.1</v>
      </c>
      <c r="AH990" s="6">
        <v>3.0000000000000013E-2</v>
      </c>
      <c r="AI990">
        <v>1093.4000000000001</v>
      </c>
      <c r="AJ990">
        <v>4494</v>
      </c>
    </row>
    <row r="991" spans="1:36" x14ac:dyDescent="0.35">
      <c r="A991">
        <v>37</v>
      </c>
      <c r="B991" t="s">
        <v>32</v>
      </c>
      <c r="C991" t="s">
        <v>26</v>
      </c>
      <c r="D991">
        <v>1439</v>
      </c>
      <c r="E991" t="s">
        <v>34</v>
      </c>
      <c r="F991">
        <v>4</v>
      </c>
      <c r="G991">
        <v>1</v>
      </c>
      <c r="H991" t="s">
        <v>28</v>
      </c>
      <c r="I991">
        <v>3</v>
      </c>
      <c r="J991" t="s">
        <v>35</v>
      </c>
      <c r="K991">
        <v>54</v>
      </c>
      <c r="L991">
        <v>3</v>
      </c>
      <c r="M991">
        <v>1</v>
      </c>
      <c r="N991" t="s">
        <v>36</v>
      </c>
      <c r="O991">
        <v>3</v>
      </c>
      <c r="P991" t="s">
        <v>37</v>
      </c>
      <c r="Q991" s="4">
        <v>2996</v>
      </c>
      <c r="R991">
        <v>5182</v>
      </c>
      <c r="S991">
        <v>7</v>
      </c>
      <c r="T991" t="s">
        <v>25</v>
      </c>
      <c r="U991">
        <v>15</v>
      </c>
      <c r="V991">
        <v>3</v>
      </c>
      <c r="W991">
        <v>4</v>
      </c>
      <c r="X991">
        <v>0</v>
      </c>
      <c r="Y991">
        <v>8</v>
      </c>
      <c r="Z991">
        <v>2</v>
      </c>
      <c r="AA991">
        <v>3</v>
      </c>
      <c r="AB991">
        <v>6</v>
      </c>
      <c r="AC991">
        <v>4</v>
      </c>
      <c r="AD991">
        <v>1</v>
      </c>
      <c r="AE991">
        <v>3</v>
      </c>
      <c r="AF991" s="5">
        <v>0.15</v>
      </c>
      <c r="AG991" s="5">
        <v>0.08</v>
      </c>
      <c r="AH991" s="6">
        <v>-9.999999999999995E-3</v>
      </c>
      <c r="AI991">
        <v>599.20000000000005</v>
      </c>
      <c r="AJ991">
        <v>1885</v>
      </c>
    </row>
    <row r="992" spans="1:36" x14ac:dyDescent="0.35">
      <c r="A992">
        <v>33</v>
      </c>
      <c r="B992" t="s">
        <v>32</v>
      </c>
      <c r="C992" t="s">
        <v>33</v>
      </c>
      <c r="D992">
        <v>1111</v>
      </c>
      <c r="E992" t="s">
        <v>27</v>
      </c>
      <c r="F992">
        <v>5</v>
      </c>
      <c r="G992">
        <v>1</v>
      </c>
      <c r="H992" t="s">
        <v>28</v>
      </c>
      <c r="I992">
        <v>2</v>
      </c>
      <c r="J992" t="s">
        <v>35</v>
      </c>
      <c r="K992">
        <v>61</v>
      </c>
      <c r="L992">
        <v>3</v>
      </c>
      <c r="M992">
        <v>2</v>
      </c>
      <c r="N992" t="s">
        <v>27</v>
      </c>
      <c r="O992">
        <v>4</v>
      </c>
      <c r="P992" t="s">
        <v>37</v>
      </c>
      <c r="Q992" s="4">
        <v>9998</v>
      </c>
      <c r="R992">
        <v>19293</v>
      </c>
      <c r="S992">
        <v>6</v>
      </c>
      <c r="T992" t="s">
        <v>32</v>
      </c>
      <c r="U992">
        <v>13</v>
      </c>
      <c r="V992">
        <v>3</v>
      </c>
      <c r="W992">
        <v>1</v>
      </c>
      <c r="X992">
        <v>0</v>
      </c>
      <c r="Y992">
        <v>8</v>
      </c>
      <c r="Z992">
        <v>2</v>
      </c>
      <c r="AA992">
        <v>4</v>
      </c>
      <c r="AB992">
        <v>5</v>
      </c>
      <c r="AC992">
        <v>4</v>
      </c>
      <c r="AD992">
        <v>1</v>
      </c>
      <c r="AE992">
        <v>2</v>
      </c>
      <c r="AF992" s="5">
        <v>0.09</v>
      </c>
      <c r="AG992" s="5">
        <v>0.1</v>
      </c>
      <c r="AH992" s="6">
        <v>6.0000000000000012E-2</v>
      </c>
      <c r="AI992">
        <v>1999.6000000000001</v>
      </c>
      <c r="AJ992">
        <v>4192</v>
      </c>
    </row>
    <row r="993" spans="1:36" x14ac:dyDescent="0.35">
      <c r="A993">
        <v>32</v>
      </c>
      <c r="B993" t="s">
        <v>32</v>
      </c>
      <c r="C993" t="s">
        <v>26</v>
      </c>
      <c r="D993">
        <v>499</v>
      </c>
      <c r="E993" t="s">
        <v>27</v>
      </c>
      <c r="F993">
        <v>2</v>
      </c>
      <c r="G993">
        <v>1</v>
      </c>
      <c r="H993" t="s">
        <v>48</v>
      </c>
      <c r="I993">
        <v>3</v>
      </c>
      <c r="J993" t="s">
        <v>35</v>
      </c>
      <c r="K993">
        <v>36</v>
      </c>
      <c r="L993">
        <v>3</v>
      </c>
      <c r="M993">
        <v>2</v>
      </c>
      <c r="N993" t="s">
        <v>27</v>
      </c>
      <c r="O993">
        <v>2</v>
      </c>
      <c r="P993" t="s">
        <v>37</v>
      </c>
      <c r="Q993" s="4">
        <v>4078</v>
      </c>
      <c r="R993">
        <v>20497</v>
      </c>
      <c r="S993">
        <v>0</v>
      </c>
      <c r="T993" t="s">
        <v>25</v>
      </c>
      <c r="U993">
        <v>13</v>
      </c>
      <c r="V993">
        <v>3</v>
      </c>
      <c r="W993">
        <v>1</v>
      </c>
      <c r="X993">
        <v>3</v>
      </c>
      <c r="Y993">
        <v>4</v>
      </c>
      <c r="Z993">
        <v>3</v>
      </c>
      <c r="AA993">
        <v>2</v>
      </c>
      <c r="AB993">
        <v>3</v>
      </c>
      <c r="AC993">
        <v>2</v>
      </c>
      <c r="AD993">
        <v>1</v>
      </c>
      <c r="AE993">
        <v>2</v>
      </c>
      <c r="AF993" s="5">
        <v>0.11</v>
      </c>
      <c r="AG993" s="5">
        <v>7.0000000000000007E-2</v>
      </c>
      <c r="AH993" s="6">
        <v>4.0000000000000008E-2</v>
      </c>
      <c r="AI993">
        <v>815.6</v>
      </c>
      <c r="AJ993">
        <v>2294</v>
      </c>
    </row>
    <row r="994" spans="1:36" x14ac:dyDescent="0.35">
      <c r="A994">
        <v>39</v>
      </c>
      <c r="B994" t="s">
        <v>32</v>
      </c>
      <c r="C994" t="s">
        <v>44</v>
      </c>
      <c r="D994">
        <v>1485</v>
      </c>
      <c r="E994" t="s">
        <v>34</v>
      </c>
      <c r="F994">
        <v>25</v>
      </c>
      <c r="G994">
        <v>2</v>
      </c>
      <c r="H994" t="s">
        <v>28</v>
      </c>
      <c r="I994">
        <v>3</v>
      </c>
      <c r="J994" t="s">
        <v>35</v>
      </c>
      <c r="K994">
        <v>71</v>
      </c>
      <c r="L994">
        <v>3</v>
      </c>
      <c r="M994">
        <v>3</v>
      </c>
      <c r="N994" t="s">
        <v>43</v>
      </c>
      <c r="O994">
        <v>3</v>
      </c>
      <c r="P994" t="s">
        <v>37</v>
      </c>
      <c r="Q994" s="4">
        <v>10920</v>
      </c>
      <c r="R994">
        <v>3449</v>
      </c>
      <c r="S994">
        <v>3</v>
      </c>
      <c r="T994" t="s">
        <v>32</v>
      </c>
      <c r="U994">
        <v>21</v>
      </c>
      <c r="V994">
        <v>4</v>
      </c>
      <c r="W994">
        <v>2</v>
      </c>
      <c r="X994">
        <v>1</v>
      </c>
      <c r="Y994">
        <v>13</v>
      </c>
      <c r="Z994">
        <v>2</v>
      </c>
      <c r="AA994">
        <v>3</v>
      </c>
      <c r="AB994">
        <v>6</v>
      </c>
      <c r="AC994">
        <v>4</v>
      </c>
      <c r="AD994">
        <v>0</v>
      </c>
      <c r="AE994">
        <v>5</v>
      </c>
      <c r="AF994" s="5">
        <v>0.14000000000000001</v>
      </c>
      <c r="AG994" s="5">
        <v>0.11</v>
      </c>
      <c r="AH994" s="6">
        <v>6.0000000000000012E-2</v>
      </c>
      <c r="AI994">
        <v>2184</v>
      </c>
      <c r="AJ994">
        <v>1301</v>
      </c>
    </row>
    <row r="995" spans="1:36" x14ac:dyDescent="0.35">
      <c r="A995">
        <v>25</v>
      </c>
      <c r="B995" t="s">
        <v>32</v>
      </c>
      <c r="C995" t="s">
        <v>26</v>
      </c>
      <c r="D995">
        <v>1372</v>
      </c>
      <c r="E995" t="s">
        <v>27</v>
      </c>
      <c r="F995">
        <v>18</v>
      </c>
      <c r="G995">
        <v>1</v>
      </c>
      <c r="H995" t="s">
        <v>28</v>
      </c>
      <c r="I995">
        <v>1</v>
      </c>
      <c r="J995" t="s">
        <v>35</v>
      </c>
      <c r="K995">
        <v>93</v>
      </c>
      <c r="L995">
        <v>4</v>
      </c>
      <c r="M995">
        <v>2</v>
      </c>
      <c r="N995" t="s">
        <v>27</v>
      </c>
      <c r="O995">
        <v>3</v>
      </c>
      <c r="P995" t="s">
        <v>37</v>
      </c>
      <c r="Q995" s="4">
        <v>6232</v>
      </c>
      <c r="R995">
        <v>12477</v>
      </c>
      <c r="S995">
        <v>2</v>
      </c>
      <c r="T995" t="s">
        <v>32</v>
      </c>
      <c r="U995">
        <v>11</v>
      </c>
      <c r="V995">
        <v>3</v>
      </c>
      <c r="W995">
        <v>2</v>
      </c>
      <c r="X995">
        <v>0</v>
      </c>
      <c r="Y995">
        <v>6</v>
      </c>
      <c r="Z995">
        <v>3</v>
      </c>
      <c r="AA995">
        <v>2</v>
      </c>
      <c r="AB995">
        <v>3</v>
      </c>
      <c r="AC995">
        <v>2</v>
      </c>
      <c r="AD995">
        <v>1</v>
      </c>
      <c r="AE995">
        <v>2</v>
      </c>
      <c r="AF995" s="5">
        <v>0.15</v>
      </c>
      <c r="AG995" s="5">
        <v>0.1</v>
      </c>
      <c r="AH995" s="6">
        <v>5.0000000000000017E-2</v>
      </c>
      <c r="AI995">
        <v>1246.4000000000001</v>
      </c>
      <c r="AJ995">
        <v>2615</v>
      </c>
    </row>
    <row r="996" spans="1:36" x14ac:dyDescent="0.35">
      <c r="A996">
        <v>52</v>
      </c>
      <c r="B996" t="s">
        <v>32</v>
      </c>
      <c r="C996" t="s">
        <v>33</v>
      </c>
      <c r="D996">
        <v>322</v>
      </c>
      <c r="E996" t="s">
        <v>34</v>
      </c>
      <c r="F996">
        <v>28</v>
      </c>
      <c r="G996">
        <v>2</v>
      </c>
      <c r="H996" t="s">
        <v>40</v>
      </c>
      <c r="I996">
        <v>4</v>
      </c>
      <c r="J996" t="s">
        <v>29</v>
      </c>
      <c r="K996">
        <v>59</v>
      </c>
      <c r="L996">
        <v>4</v>
      </c>
      <c r="M996">
        <v>4</v>
      </c>
      <c r="N996" t="s">
        <v>42</v>
      </c>
      <c r="O996">
        <v>3</v>
      </c>
      <c r="P996" t="s">
        <v>37</v>
      </c>
      <c r="Q996" s="4">
        <v>13247</v>
      </c>
      <c r="R996">
        <v>9731</v>
      </c>
      <c r="S996">
        <v>2</v>
      </c>
      <c r="T996" t="s">
        <v>25</v>
      </c>
      <c r="U996">
        <v>11</v>
      </c>
      <c r="V996">
        <v>3</v>
      </c>
      <c r="W996">
        <v>2</v>
      </c>
      <c r="X996">
        <v>1</v>
      </c>
      <c r="Y996">
        <v>24</v>
      </c>
      <c r="Z996">
        <v>3</v>
      </c>
      <c r="AA996">
        <v>2</v>
      </c>
      <c r="AB996">
        <v>5</v>
      </c>
      <c r="AC996">
        <v>3</v>
      </c>
      <c r="AD996">
        <v>0</v>
      </c>
      <c r="AE996">
        <v>2</v>
      </c>
      <c r="AF996" s="5">
        <v>0.14000000000000001</v>
      </c>
      <c r="AG996" s="5">
        <v>0.11</v>
      </c>
      <c r="AH996" s="6">
        <v>4.9999999999999989E-2</v>
      </c>
      <c r="AI996">
        <v>2649.4</v>
      </c>
      <c r="AJ996">
        <v>3332</v>
      </c>
    </row>
    <row r="997" spans="1:36" x14ac:dyDescent="0.35">
      <c r="A997">
        <v>43</v>
      </c>
      <c r="B997" t="s">
        <v>32</v>
      </c>
      <c r="C997" t="s">
        <v>26</v>
      </c>
      <c r="D997">
        <v>930</v>
      </c>
      <c r="E997" t="s">
        <v>34</v>
      </c>
      <c r="F997">
        <v>6</v>
      </c>
      <c r="G997">
        <v>3</v>
      </c>
      <c r="H997" t="s">
        <v>40</v>
      </c>
      <c r="I997">
        <v>1</v>
      </c>
      <c r="J997" t="s">
        <v>29</v>
      </c>
      <c r="K997">
        <v>73</v>
      </c>
      <c r="L997">
        <v>2</v>
      </c>
      <c r="M997">
        <v>2</v>
      </c>
      <c r="N997" t="s">
        <v>36</v>
      </c>
      <c r="O997">
        <v>3</v>
      </c>
      <c r="P997" t="s">
        <v>31</v>
      </c>
      <c r="Q997" s="4">
        <v>4081</v>
      </c>
      <c r="R997">
        <v>20003</v>
      </c>
      <c r="S997">
        <v>1</v>
      </c>
      <c r="T997" t="s">
        <v>25</v>
      </c>
      <c r="U997">
        <v>14</v>
      </c>
      <c r="V997">
        <v>3</v>
      </c>
      <c r="W997">
        <v>1</v>
      </c>
      <c r="X997">
        <v>0</v>
      </c>
      <c r="Y997">
        <v>20</v>
      </c>
      <c r="Z997">
        <v>3</v>
      </c>
      <c r="AA997">
        <v>1</v>
      </c>
      <c r="AB997">
        <v>20</v>
      </c>
      <c r="AC997">
        <v>7</v>
      </c>
      <c r="AD997">
        <v>1</v>
      </c>
      <c r="AE997">
        <v>8</v>
      </c>
      <c r="AF997" s="5">
        <v>0.09</v>
      </c>
      <c r="AG997" s="5">
        <v>0.09</v>
      </c>
      <c r="AH997" s="6">
        <v>2.0000000000000004E-2</v>
      </c>
      <c r="AI997">
        <v>816.2</v>
      </c>
      <c r="AJ997">
        <v>3825</v>
      </c>
    </row>
    <row r="998" spans="1:36" x14ac:dyDescent="0.35">
      <c r="A998">
        <v>27</v>
      </c>
      <c r="B998" t="s">
        <v>32</v>
      </c>
      <c r="C998" t="s">
        <v>26</v>
      </c>
      <c r="D998">
        <v>205</v>
      </c>
      <c r="E998" t="s">
        <v>27</v>
      </c>
      <c r="F998">
        <v>10</v>
      </c>
      <c r="G998">
        <v>3</v>
      </c>
      <c r="H998" t="s">
        <v>48</v>
      </c>
      <c r="I998">
        <v>4</v>
      </c>
      <c r="J998" t="s">
        <v>29</v>
      </c>
      <c r="K998">
        <v>98</v>
      </c>
      <c r="L998">
        <v>2</v>
      </c>
      <c r="M998">
        <v>2</v>
      </c>
      <c r="N998" t="s">
        <v>27</v>
      </c>
      <c r="O998">
        <v>4</v>
      </c>
      <c r="P998" t="s">
        <v>37</v>
      </c>
      <c r="Q998" s="4">
        <v>5769</v>
      </c>
      <c r="R998">
        <v>7100</v>
      </c>
      <c r="S998">
        <v>1</v>
      </c>
      <c r="T998" t="s">
        <v>25</v>
      </c>
      <c r="U998">
        <v>11</v>
      </c>
      <c r="V998">
        <v>3</v>
      </c>
      <c r="W998">
        <v>4</v>
      </c>
      <c r="X998">
        <v>0</v>
      </c>
      <c r="Y998">
        <v>6</v>
      </c>
      <c r="Z998">
        <v>3</v>
      </c>
      <c r="AA998">
        <v>3</v>
      </c>
      <c r="AB998">
        <v>6</v>
      </c>
      <c r="AC998">
        <v>2</v>
      </c>
      <c r="AD998">
        <v>4</v>
      </c>
      <c r="AE998">
        <v>4</v>
      </c>
      <c r="AF998" s="5">
        <v>0.11</v>
      </c>
      <c r="AG998" s="5">
        <v>0.11</v>
      </c>
      <c r="AH998" s="6">
        <v>6.9999999999999993E-2</v>
      </c>
      <c r="AI998">
        <v>1153.8</v>
      </c>
      <c r="AJ998">
        <v>647</v>
      </c>
    </row>
    <row r="999" spans="1:36" x14ac:dyDescent="0.35">
      <c r="A999">
        <v>27</v>
      </c>
      <c r="B999" t="s">
        <v>25</v>
      </c>
      <c r="C999" t="s">
        <v>26</v>
      </c>
      <c r="D999">
        <v>135</v>
      </c>
      <c r="E999" t="s">
        <v>34</v>
      </c>
      <c r="F999">
        <v>17</v>
      </c>
      <c r="G999">
        <v>4</v>
      </c>
      <c r="H999" t="s">
        <v>28</v>
      </c>
      <c r="I999">
        <v>4</v>
      </c>
      <c r="J999" t="s">
        <v>29</v>
      </c>
      <c r="K999">
        <v>51</v>
      </c>
      <c r="L999">
        <v>3</v>
      </c>
      <c r="M999">
        <v>1</v>
      </c>
      <c r="N999" t="s">
        <v>36</v>
      </c>
      <c r="O999">
        <v>3</v>
      </c>
      <c r="P999" t="s">
        <v>31</v>
      </c>
      <c r="Q999" s="4">
        <v>2394</v>
      </c>
      <c r="R999">
        <v>25681</v>
      </c>
      <c r="S999">
        <v>1</v>
      </c>
      <c r="T999" t="s">
        <v>25</v>
      </c>
      <c r="U999">
        <v>13</v>
      </c>
      <c r="V999">
        <v>3</v>
      </c>
      <c r="W999">
        <v>4</v>
      </c>
      <c r="X999">
        <v>0</v>
      </c>
      <c r="Y999">
        <v>8</v>
      </c>
      <c r="Z999">
        <v>2</v>
      </c>
      <c r="AA999">
        <v>3</v>
      </c>
      <c r="AB999">
        <v>8</v>
      </c>
      <c r="AC999">
        <v>2</v>
      </c>
      <c r="AD999">
        <v>7</v>
      </c>
      <c r="AE999">
        <v>7</v>
      </c>
      <c r="AF999" s="5">
        <v>0.12</v>
      </c>
      <c r="AG999" s="5">
        <v>0.11</v>
      </c>
      <c r="AH999" s="6">
        <v>3.9999999999999994E-2</v>
      </c>
      <c r="AI999">
        <v>478.8</v>
      </c>
      <c r="AJ999">
        <v>4504</v>
      </c>
    </row>
    <row r="1000" spans="1:36" x14ac:dyDescent="0.35">
      <c r="A1000">
        <v>26</v>
      </c>
      <c r="B1000" t="s">
        <v>32</v>
      </c>
      <c r="C1000" t="s">
        <v>26</v>
      </c>
      <c r="D1000">
        <v>683</v>
      </c>
      <c r="E1000" t="s">
        <v>34</v>
      </c>
      <c r="F1000">
        <v>2</v>
      </c>
      <c r="G1000">
        <v>1</v>
      </c>
      <c r="H1000" t="s">
        <v>40</v>
      </c>
      <c r="I1000">
        <v>1</v>
      </c>
      <c r="J1000" t="s">
        <v>35</v>
      </c>
      <c r="K1000">
        <v>36</v>
      </c>
      <c r="L1000">
        <v>2</v>
      </c>
      <c r="M1000">
        <v>1</v>
      </c>
      <c r="N1000" t="s">
        <v>36</v>
      </c>
      <c r="O1000">
        <v>4</v>
      </c>
      <c r="P1000" t="s">
        <v>31</v>
      </c>
      <c r="Q1000" s="4">
        <v>3904</v>
      </c>
      <c r="R1000">
        <v>4050</v>
      </c>
      <c r="S1000">
        <v>0</v>
      </c>
      <c r="T1000" t="s">
        <v>32</v>
      </c>
      <c r="U1000">
        <v>12</v>
      </c>
      <c r="V1000">
        <v>3</v>
      </c>
      <c r="W1000">
        <v>4</v>
      </c>
      <c r="X1000">
        <v>0</v>
      </c>
      <c r="Y1000">
        <v>5</v>
      </c>
      <c r="Z1000">
        <v>2</v>
      </c>
      <c r="AA1000">
        <v>3</v>
      </c>
      <c r="AB1000">
        <v>4</v>
      </c>
      <c r="AC1000">
        <v>3</v>
      </c>
      <c r="AD1000">
        <v>1</v>
      </c>
      <c r="AE1000">
        <v>1</v>
      </c>
      <c r="AF1000" s="5">
        <v>0.09</v>
      </c>
      <c r="AG1000" s="5">
        <v>0.1</v>
      </c>
      <c r="AH1000" s="6">
        <v>3.9999999999999994E-2</v>
      </c>
      <c r="AI1000">
        <v>780.80000000000007</v>
      </c>
      <c r="AJ1000">
        <v>2085</v>
      </c>
    </row>
    <row r="1001" spans="1:36" x14ac:dyDescent="0.35">
      <c r="A1001">
        <v>42</v>
      </c>
      <c r="B1001" t="s">
        <v>32</v>
      </c>
      <c r="C1001" t="s">
        <v>26</v>
      </c>
      <c r="D1001">
        <v>1147</v>
      </c>
      <c r="E1001" t="s">
        <v>50</v>
      </c>
      <c r="F1001">
        <v>10</v>
      </c>
      <c r="G1001">
        <v>3</v>
      </c>
      <c r="H1001" t="s">
        <v>50</v>
      </c>
      <c r="I1001">
        <v>3</v>
      </c>
      <c r="J1001" t="s">
        <v>29</v>
      </c>
      <c r="K1001">
        <v>31</v>
      </c>
      <c r="L1001">
        <v>3</v>
      </c>
      <c r="M1001">
        <v>4</v>
      </c>
      <c r="N1001" t="s">
        <v>62</v>
      </c>
      <c r="O1001">
        <v>1</v>
      </c>
      <c r="P1001" t="s">
        <v>37</v>
      </c>
      <c r="Q1001" s="4">
        <v>16799</v>
      </c>
      <c r="R1001">
        <v>16616</v>
      </c>
      <c r="S1001">
        <v>0</v>
      </c>
      <c r="T1001" t="s">
        <v>32</v>
      </c>
      <c r="U1001">
        <v>14</v>
      </c>
      <c r="V1001">
        <v>3</v>
      </c>
      <c r="W1001">
        <v>3</v>
      </c>
      <c r="X1001">
        <v>1</v>
      </c>
      <c r="Y1001">
        <v>21</v>
      </c>
      <c r="Z1001">
        <v>5</v>
      </c>
      <c r="AA1001">
        <v>3</v>
      </c>
      <c r="AB1001">
        <v>20</v>
      </c>
      <c r="AC1001">
        <v>7</v>
      </c>
      <c r="AD1001">
        <v>0</v>
      </c>
      <c r="AE1001">
        <v>9</v>
      </c>
      <c r="AF1001" s="5">
        <v>0.15</v>
      </c>
      <c r="AG1001" s="5">
        <v>0.09</v>
      </c>
      <c r="AH1001" s="6">
        <v>-0.03</v>
      </c>
      <c r="AI1001">
        <v>3359.8</v>
      </c>
      <c r="AJ1001">
        <v>2021</v>
      </c>
    </row>
    <row r="1002" spans="1:36" x14ac:dyDescent="0.35">
      <c r="A1002">
        <v>52</v>
      </c>
      <c r="B1002" t="s">
        <v>32</v>
      </c>
      <c r="C1002" t="s">
        <v>26</v>
      </c>
      <c r="D1002">
        <v>258</v>
      </c>
      <c r="E1002" t="s">
        <v>34</v>
      </c>
      <c r="F1002">
        <v>8</v>
      </c>
      <c r="G1002">
        <v>4</v>
      </c>
      <c r="H1002" t="s">
        <v>38</v>
      </c>
      <c r="I1002">
        <v>3</v>
      </c>
      <c r="J1002" t="s">
        <v>29</v>
      </c>
      <c r="K1002">
        <v>54</v>
      </c>
      <c r="L1002">
        <v>3</v>
      </c>
      <c r="M1002">
        <v>1</v>
      </c>
      <c r="N1002" t="s">
        <v>39</v>
      </c>
      <c r="O1002">
        <v>1</v>
      </c>
      <c r="P1002" t="s">
        <v>37</v>
      </c>
      <c r="Q1002" s="4">
        <v>2950</v>
      </c>
      <c r="R1002">
        <v>17363</v>
      </c>
      <c r="S1002">
        <v>9</v>
      </c>
      <c r="T1002" t="s">
        <v>32</v>
      </c>
      <c r="U1002">
        <v>13</v>
      </c>
      <c r="V1002">
        <v>3</v>
      </c>
      <c r="W1002">
        <v>3</v>
      </c>
      <c r="X1002">
        <v>0</v>
      </c>
      <c r="Y1002">
        <v>12</v>
      </c>
      <c r="Z1002">
        <v>2</v>
      </c>
      <c r="AA1002">
        <v>1</v>
      </c>
      <c r="AB1002">
        <v>5</v>
      </c>
      <c r="AC1002">
        <v>4</v>
      </c>
      <c r="AD1002">
        <v>0</v>
      </c>
      <c r="AE1002">
        <v>4</v>
      </c>
      <c r="AF1002" s="5">
        <v>0.08</v>
      </c>
      <c r="AG1002" s="5">
        <v>0.1</v>
      </c>
      <c r="AH1002" s="6">
        <v>5.0000000000000017E-2</v>
      </c>
      <c r="AI1002">
        <v>590</v>
      </c>
      <c r="AJ1002">
        <v>1412</v>
      </c>
    </row>
    <row r="1003" spans="1:36" x14ac:dyDescent="0.35">
      <c r="A1003">
        <v>37</v>
      </c>
      <c r="B1003" t="s">
        <v>32</v>
      </c>
      <c r="C1003" t="s">
        <v>26</v>
      </c>
      <c r="D1003">
        <v>1462</v>
      </c>
      <c r="E1003" t="s">
        <v>34</v>
      </c>
      <c r="F1003">
        <v>11</v>
      </c>
      <c r="G1003">
        <v>3</v>
      </c>
      <c r="H1003" t="s">
        <v>40</v>
      </c>
      <c r="I1003">
        <v>1</v>
      </c>
      <c r="J1003" t="s">
        <v>29</v>
      </c>
      <c r="K1003">
        <v>94</v>
      </c>
      <c r="L1003">
        <v>3</v>
      </c>
      <c r="M1003">
        <v>1</v>
      </c>
      <c r="N1003" t="s">
        <v>39</v>
      </c>
      <c r="O1003">
        <v>3</v>
      </c>
      <c r="P1003" t="s">
        <v>31</v>
      </c>
      <c r="Q1003" s="4">
        <v>3629</v>
      </c>
      <c r="R1003">
        <v>19106</v>
      </c>
      <c r="S1003">
        <v>4</v>
      </c>
      <c r="T1003" t="s">
        <v>32</v>
      </c>
      <c r="U1003">
        <v>18</v>
      </c>
      <c r="V1003">
        <v>3</v>
      </c>
      <c r="W1003">
        <v>1</v>
      </c>
      <c r="X1003">
        <v>0</v>
      </c>
      <c r="Y1003">
        <v>8</v>
      </c>
      <c r="Z1003">
        <v>6</v>
      </c>
      <c r="AA1003">
        <v>3</v>
      </c>
      <c r="AB1003">
        <v>3</v>
      </c>
      <c r="AC1003">
        <v>2</v>
      </c>
      <c r="AD1003">
        <v>0</v>
      </c>
      <c r="AE1003">
        <v>2</v>
      </c>
      <c r="AF1003" s="5">
        <v>0.13</v>
      </c>
      <c r="AG1003" s="5">
        <v>0.1</v>
      </c>
      <c r="AH1003" s="6">
        <v>1.0000000000000009E-2</v>
      </c>
      <c r="AI1003">
        <v>725.80000000000007</v>
      </c>
      <c r="AJ1003">
        <v>3149</v>
      </c>
    </row>
    <row r="1004" spans="1:36" x14ac:dyDescent="0.35">
      <c r="A1004">
        <v>35</v>
      </c>
      <c r="B1004" t="s">
        <v>32</v>
      </c>
      <c r="C1004" t="s">
        <v>33</v>
      </c>
      <c r="D1004">
        <v>200</v>
      </c>
      <c r="E1004" t="s">
        <v>34</v>
      </c>
      <c r="F1004">
        <v>18</v>
      </c>
      <c r="G1004">
        <v>2</v>
      </c>
      <c r="H1004" t="s">
        <v>28</v>
      </c>
      <c r="I1004">
        <v>3</v>
      </c>
      <c r="J1004" t="s">
        <v>35</v>
      </c>
      <c r="K1004">
        <v>60</v>
      </c>
      <c r="L1004">
        <v>3</v>
      </c>
      <c r="M1004">
        <v>3</v>
      </c>
      <c r="N1004" t="s">
        <v>42</v>
      </c>
      <c r="O1004">
        <v>4</v>
      </c>
      <c r="P1004" t="s">
        <v>31</v>
      </c>
      <c r="Q1004" s="4">
        <v>9362</v>
      </c>
      <c r="R1004">
        <v>19944</v>
      </c>
      <c r="S1004">
        <v>2</v>
      </c>
      <c r="T1004" t="s">
        <v>32</v>
      </c>
      <c r="U1004">
        <v>11</v>
      </c>
      <c r="V1004">
        <v>3</v>
      </c>
      <c r="W1004">
        <v>3</v>
      </c>
      <c r="X1004">
        <v>0</v>
      </c>
      <c r="Y1004">
        <v>10</v>
      </c>
      <c r="Z1004">
        <v>2</v>
      </c>
      <c r="AA1004">
        <v>3</v>
      </c>
      <c r="AB1004">
        <v>2</v>
      </c>
      <c r="AC1004">
        <v>2</v>
      </c>
      <c r="AD1004">
        <v>2</v>
      </c>
      <c r="AE1004">
        <v>2</v>
      </c>
      <c r="AF1004" s="5">
        <v>0.1</v>
      </c>
      <c r="AG1004" s="5">
        <v>0.08</v>
      </c>
      <c r="AH1004" s="6">
        <v>4.9999999999999989E-2</v>
      </c>
      <c r="AI1004">
        <v>1872.4</v>
      </c>
      <c r="AJ1004">
        <v>3549</v>
      </c>
    </row>
    <row r="1005" spans="1:36" x14ac:dyDescent="0.35">
      <c r="A1005">
        <v>25</v>
      </c>
      <c r="B1005" t="s">
        <v>32</v>
      </c>
      <c r="C1005" t="s">
        <v>26</v>
      </c>
      <c r="D1005">
        <v>949</v>
      </c>
      <c r="E1005" t="s">
        <v>34</v>
      </c>
      <c r="F1005">
        <v>1</v>
      </c>
      <c r="G1005">
        <v>3</v>
      </c>
      <c r="H1005" t="s">
        <v>49</v>
      </c>
      <c r="I1005">
        <v>1</v>
      </c>
      <c r="J1005" t="s">
        <v>35</v>
      </c>
      <c r="K1005">
        <v>81</v>
      </c>
      <c r="L1005">
        <v>3</v>
      </c>
      <c r="M1005">
        <v>1</v>
      </c>
      <c r="N1005" t="s">
        <v>39</v>
      </c>
      <c r="O1005">
        <v>4</v>
      </c>
      <c r="P1005" t="s">
        <v>37</v>
      </c>
      <c r="Q1005" s="4">
        <v>3229</v>
      </c>
      <c r="R1005">
        <v>4910</v>
      </c>
      <c r="S1005">
        <v>4</v>
      </c>
      <c r="T1005" t="s">
        <v>32</v>
      </c>
      <c r="U1005">
        <v>11</v>
      </c>
      <c r="V1005">
        <v>3</v>
      </c>
      <c r="W1005">
        <v>2</v>
      </c>
      <c r="X1005">
        <v>1</v>
      </c>
      <c r="Y1005">
        <v>7</v>
      </c>
      <c r="Z1005">
        <v>2</v>
      </c>
      <c r="AA1005">
        <v>2</v>
      </c>
      <c r="AB1005">
        <v>3</v>
      </c>
      <c r="AC1005">
        <v>2</v>
      </c>
      <c r="AD1005">
        <v>0</v>
      </c>
      <c r="AE1005">
        <v>2</v>
      </c>
      <c r="AF1005" s="5">
        <v>0.11</v>
      </c>
      <c r="AG1005" s="5">
        <v>7.0000000000000007E-2</v>
      </c>
      <c r="AH1005" s="6">
        <v>-0.03</v>
      </c>
      <c r="AI1005">
        <v>645.80000000000007</v>
      </c>
      <c r="AJ1005">
        <v>3016</v>
      </c>
    </row>
    <row r="1006" spans="1:36" x14ac:dyDescent="0.35">
      <c r="A1006">
        <v>26</v>
      </c>
      <c r="B1006" t="s">
        <v>32</v>
      </c>
      <c r="C1006" t="s">
        <v>26</v>
      </c>
      <c r="D1006">
        <v>652</v>
      </c>
      <c r="E1006" t="s">
        <v>34</v>
      </c>
      <c r="F1006">
        <v>7</v>
      </c>
      <c r="G1006">
        <v>3</v>
      </c>
      <c r="H1006" t="s">
        <v>38</v>
      </c>
      <c r="I1006">
        <v>3</v>
      </c>
      <c r="J1006" t="s">
        <v>35</v>
      </c>
      <c r="K1006">
        <v>100</v>
      </c>
      <c r="L1006">
        <v>4</v>
      </c>
      <c r="M1006">
        <v>1</v>
      </c>
      <c r="N1006" t="s">
        <v>39</v>
      </c>
      <c r="O1006">
        <v>1</v>
      </c>
      <c r="P1006" t="s">
        <v>31</v>
      </c>
      <c r="Q1006" s="4">
        <v>3578</v>
      </c>
      <c r="R1006">
        <v>23577</v>
      </c>
      <c r="S1006">
        <v>0</v>
      </c>
      <c r="T1006" t="s">
        <v>32</v>
      </c>
      <c r="U1006">
        <v>12</v>
      </c>
      <c r="V1006">
        <v>3</v>
      </c>
      <c r="W1006">
        <v>4</v>
      </c>
      <c r="X1006">
        <v>0</v>
      </c>
      <c r="Y1006">
        <v>8</v>
      </c>
      <c r="Z1006">
        <v>2</v>
      </c>
      <c r="AA1006">
        <v>3</v>
      </c>
      <c r="AB1006">
        <v>7</v>
      </c>
      <c r="AC1006">
        <v>7</v>
      </c>
      <c r="AD1006">
        <v>0</v>
      </c>
      <c r="AE1006">
        <v>7</v>
      </c>
      <c r="AF1006" s="5">
        <v>0.08</v>
      </c>
      <c r="AG1006" s="5">
        <v>0.08</v>
      </c>
      <c r="AH1006" s="6">
        <v>3.9999999999999994E-2</v>
      </c>
      <c r="AI1006">
        <v>715.6</v>
      </c>
      <c r="AJ1006">
        <v>2862</v>
      </c>
    </row>
    <row r="1007" spans="1:36" x14ac:dyDescent="0.35">
      <c r="A1007">
        <v>29</v>
      </c>
      <c r="B1007" t="s">
        <v>32</v>
      </c>
      <c r="C1007" t="s">
        <v>26</v>
      </c>
      <c r="D1007">
        <v>332</v>
      </c>
      <c r="E1007" t="s">
        <v>50</v>
      </c>
      <c r="F1007">
        <v>17</v>
      </c>
      <c r="G1007">
        <v>3</v>
      </c>
      <c r="H1007" t="s">
        <v>38</v>
      </c>
      <c r="I1007">
        <v>2</v>
      </c>
      <c r="J1007" t="s">
        <v>35</v>
      </c>
      <c r="K1007">
        <v>51</v>
      </c>
      <c r="L1007">
        <v>2</v>
      </c>
      <c r="M1007">
        <v>3</v>
      </c>
      <c r="N1007" t="s">
        <v>50</v>
      </c>
      <c r="O1007">
        <v>1</v>
      </c>
      <c r="P1007" t="s">
        <v>31</v>
      </c>
      <c r="Q1007" s="4">
        <v>7988</v>
      </c>
      <c r="R1007">
        <v>9769</v>
      </c>
      <c r="S1007">
        <v>1</v>
      </c>
      <c r="T1007" t="s">
        <v>32</v>
      </c>
      <c r="U1007">
        <v>13</v>
      </c>
      <c r="V1007">
        <v>3</v>
      </c>
      <c r="W1007">
        <v>1</v>
      </c>
      <c r="X1007">
        <v>0</v>
      </c>
      <c r="Y1007">
        <v>10</v>
      </c>
      <c r="Z1007">
        <v>3</v>
      </c>
      <c r="AA1007">
        <v>2</v>
      </c>
      <c r="AB1007">
        <v>10</v>
      </c>
      <c r="AC1007">
        <v>9</v>
      </c>
      <c r="AD1007">
        <v>0</v>
      </c>
      <c r="AE1007">
        <v>9</v>
      </c>
      <c r="AF1007" s="5">
        <v>0.09</v>
      </c>
      <c r="AG1007" s="5">
        <v>0.1</v>
      </c>
      <c r="AH1007" s="6">
        <v>9.999999999999995E-3</v>
      </c>
      <c r="AI1007">
        <v>1597.6000000000001</v>
      </c>
      <c r="AJ1007">
        <v>4142</v>
      </c>
    </row>
    <row r="1008" spans="1:36" x14ac:dyDescent="0.35">
      <c r="A1008">
        <v>49</v>
      </c>
      <c r="B1008" t="s">
        <v>25</v>
      </c>
      <c r="C1008" t="s">
        <v>33</v>
      </c>
      <c r="D1008">
        <v>1475</v>
      </c>
      <c r="E1008" t="s">
        <v>34</v>
      </c>
      <c r="F1008">
        <v>28</v>
      </c>
      <c r="G1008">
        <v>2</v>
      </c>
      <c r="H1008" t="s">
        <v>28</v>
      </c>
      <c r="I1008">
        <v>1</v>
      </c>
      <c r="J1008" t="s">
        <v>35</v>
      </c>
      <c r="K1008">
        <v>97</v>
      </c>
      <c r="L1008">
        <v>2</v>
      </c>
      <c r="M1008">
        <v>2</v>
      </c>
      <c r="N1008" t="s">
        <v>39</v>
      </c>
      <c r="O1008">
        <v>1</v>
      </c>
      <c r="P1008" t="s">
        <v>31</v>
      </c>
      <c r="Q1008" s="4">
        <v>4284</v>
      </c>
      <c r="R1008">
        <v>22710</v>
      </c>
      <c r="S1008">
        <v>3</v>
      </c>
      <c r="T1008" t="s">
        <v>32</v>
      </c>
      <c r="U1008">
        <v>20</v>
      </c>
      <c r="V1008">
        <v>4</v>
      </c>
      <c r="W1008">
        <v>1</v>
      </c>
      <c r="X1008">
        <v>0</v>
      </c>
      <c r="Y1008">
        <v>20</v>
      </c>
      <c r="Z1008">
        <v>2</v>
      </c>
      <c r="AA1008">
        <v>3</v>
      </c>
      <c r="AB1008">
        <v>4</v>
      </c>
      <c r="AC1008">
        <v>3</v>
      </c>
      <c r="AD1008">
        <v>1</v>
      </c>
      <c r="AE1008">
        <v>3</v>
      </c>
      <c r="AF1008" s="5">
        <v>0.15</v>
      </c>
      <c r="AG1008" s="5">
        <v>7.0000000000000007E-2</v>
      </c>
      <c r="AH1008" s="6">
        <v>9.999999999999995E-3</v>
      </c>
      <c r="AI1008">
        <v>856.80000000000007</v>
      </c>
      <c r="AJ1008">
        <v>3528</v>
      </c>
    </row>
    <row r="1009" spans="1:36" x14ac:dyDescent="0.35">
      <c r="A1009">
        <v>29</v>
      </c>
      <c r="B1009" t="s">
        <v>25</v>
      </c>
      <c r="C1009" t="s">
        <v>33</v>
      </c>
      <c r="D1009">
        <v>337</v>
      </c>
      <c r="E1009" t="s">
        <v>34</v>
      </c>
      <c r="F1009">
        <v>14</v>
      </c>
      <c r="G1009">
        <v>1</v>
      </c>
      <c r="H1009" t="s">
        <v>38</v>
      </c>
      <c r="I1009">
        <v>3</v>
      </c>
      <c r="J1009" t="s">
        <v>29</v>
      </c>
      <c r="K1009">
        <v>84</v>
      </c>
      <c r="L1009">
        <v>3</v>
      </c>
      <c r="M1009">
        <v>3</v>
      </c>
      <c r="N1009" t="s">
        <v>43</v>
      </c>
      <c r="O1009">
        <v>4</v>
      </c>
      <c r="P1009" t="s">
        <v>31</v>
      </c>
      <c r="Q1009" s="4">
        <v>7553</v>
      </c>
      <c r="R1009">
        <v>22930</v>
      </c>
      <c r="S1009">
        <v>0</v>
      </c>
      <c r="T1009" t="s">
        <v>25</v>
      </c>
      <c r="U1009">
        <v>12</v>
      </c>
      <c r="V1009">
        <v>3</v>
      </c>
      <c r="W1009">
        <v>1</v>
      </c>
      <c r="X1009">
        <v>0</v>
      </c>
      <c r="Y1009">
        <v>9</v>
      </c>
      <c r="Z1009">
        <v>1</v>
      </c>
      <c r="AA1009">
        <v>3</v>
      </c>
      <c r="AB1009">
        <v>8</v>
      </c>
      <c r="AC1009">
        <v>7</v>
      </c>
      <c r="AD1009">
        <v>7</v>
      </c>
      <c r="AE1009">
        <v>7</v>
      </c>
      <c r="AF1009" s="5">
        <v>0.15</v>
      </c>
      <c r="AG1009" s="5">
        <v>0.09</v>
      </c>
      <c r="AH1009" s="6">
        <v>6.9999999999999993E-2</v>
      </c>
      <c r="AI1009">
        <v>1510.6000000000001</v>
      </c>
      <c r="AJ1009">
        <v>3758</v>
      </c>
    </row>
    <row r="1010" spans="1:36" x14ac:dyDescent="0.35">
      <c r="A1010">
        <v>54</v>
      </c>
      <c r="B1010" t="s">
        <v>32</v>
      </c>
      <c r="C1010" t="s">
        <v>26</v>
      </c>
      <c r="D1010">
        <v>971</v>
      </c>
      <c r="E1010" t="s">
        <v>34</v>
      </c>
      <c r="F1010">
        <v>1</v>
      </c>
      <c r="G1010">
        <v>3</v>
      </c>
      <c r="H1010" t="s">
        <v>40</v>
      </c>
      <c r="I1010">
        <v>4</v>
      </c>
      <c r="J1010" t="s">
        <v>29</v>
      </c>
      <c r="K1010">
        <v>54</v>
      </c>
      <c r="L1010">
        <v>3</v>
      </c>
      <c r="M1010">
        <v>4</v>
      </c>
      <c r="N1010" t="s">
        <v>63</v>
      </c>
      <c r="O1010">
        <v>4</v>
      </c>
      <c r="P1010" t="s">
        <v>31</v>
      </c>
      <c r="Q1010" s="4">
        <v>17328</v>
      </c>
      <c r="R1010">
        <v>5652</v>
      </c>
      <c r="S1010">
        <v>6</v>
      </c>
      <c r="T1010" t="s">
        <v>32</v>
      </c>
      <c r="U1010">
        <v>19</v>
      </c>
      <c r="V1010">
        <v>3</v>
      </c>
      <c r="W1010">
        <v>4</v>
      </c>
      <c r="X1010">
        <v>0</v>
      </c>
      <c r="Y1010">
        <v>29</v>
      </c>
      <c r="Z1010">
        <v>3</v>
      </c>
      <c r="AA1010">
        <v>2</v>
      </c>
      <c r="AB1010">
        <v>20</v>
      </c>
      <c r="AC1010">
        <v>7</v>
      </c>
      <c r="AD1010">
        <v>12</v>
      </c>
      <c r="AE1010">
        <v>7</v>
      </c>
      <c r="AF1010" s="5">
        <v>0.12</v>
      </c>
      <c r="AG1010" s="5">
        <v>0.11</v>
      </c>
      <c r="AH1010" s="6">
        <v>3.9999999999999994E-2</v>
      </c>
      <c r="AI1010">
        <v>3465.6000000000004</v>
      </c>
      <c r="AJ1010">
        <v>4439</v>
      </c>
    </row>
    <row r="1011" spans="1:36" x14ac:dyDescent="0.35">
      <c r="A1011">
        <v>58</v>
      </c>
      <c r="B1011" t="s">
        <v>32</v>
      </c>
      <c r="C1011" t="s">
        <v>26</v>
      </c>
      <c r="D1011">
        <v>1055</v>
      </c>
      <c r="E1011" t="s">
        <v>34</v>
      </c>
      <c r="F1011">
        <v>1</v>
      </c>
      <c r="G1011">
        <v>3</v>
      </c>
      <c r="H1011" t="s">
        <v>40</v>
      </c>
      <c r="I1011">
        <v>4</v>
      </c>
      <c r="J1011" t="s">
        <v>29</v>
      </c>
      <c r="K1011">
        <v>76</v>
      </c>
      <c r="L1011">
        <v>3</v>
      </c>
      <c r="M1011">
        <v>5</v>
      </c>
      <c r="N1011" t="s">
        <v>63</v>
      </c>
      <c r="O1011">
        <v>1</v>
      </c>
      <c r="P1011" t="s">
        <v>37</v>
      </c>
      <c r="Q1011" s="4">
        <v>19701</v>
      </c>
      <c r="R1011">
        <v>22456</v>
      </c>
      <c r="S1011">
        <v>3</v>
      </c>
      <c r="T1011" t="s">
        <v>25</v>
      </c>
      <c r="U1011">
        <v>21</v>
      </c>
      <c r="V1011">
        <v>4</v>
      </c>
      <c r="W1011">
        <v>3</v>
      </c>
      <c r="X1011">
        <v>1</v>
      </c>
      <c r="Y1011">
        <v>32</v>
      </c>
      <c r="Z1011">
        <v>3</v>
      </c>
      <c r="AA1011">
        <v>3</v>
      </c>
      <c r="AB1011">
        <v>9</v>
      </c>
      <c r="AC1011">
        <v>8</v>
      </c>
      <c r="AD1011">
        <v>1</v>
      </c>
      <c r="AE1011">
        <v>5</v>
      </c>
      <c r="AF1011" s="5">
        <v>0.11</v>
      </c>
      <c r="AG1011" s="5">
        <v>7.0000000000000007E-2</v>
      </c>
      <c r="AH1011" s="6">
        <v>-0.03</v>
      </c>
      <c r="AI1011">
        <v>3940.2000000000003</v>
      </c>
      <c r="AJ1011">
        <v>3961</v>
      </c>
    </row>
    <row r="1012" spans="1:36" x14ac:dyDescent="0.35">
      <c r="A1012">
        <v>55</v>
      </c>
      <c r="B1012" t="s">
        <v>32</v>
      </c>
      <c r="C1012" t="s">
        <v>26</v>
      </c>
      <c r="D1012">
        <v>1136</v>
      </c>
      <c r="E1012" t="s">
        <v>34</v>
      </c>
      <c r="F1012">
        <v>1</v>
      </c>
      <c r="G1012">
        <v>4</v>
      </c>
      <c r="H1012" t="s">
        <v>40</v>
      </c>
      <c r="I1012">
        <v>2</v>
      </c>
      <c r="J1012" t="s">
        <v>35</v>
      </c>
      <c r="K1012">
        <v>81</v>
      </c>
      <c r="L1012">
        <v>4</v>
      </c>
      <c r="M1012">
        <v>4</v>
      </c>
      <c r="N1012" t="s">
        <v>63</v>
      </c>
      <c r="O1012">
        <v>4</v>
      </c>
      <c r="P1012" t="s">
        <v>41</v>
      </c>
      <c r="Q1012" s="4">
        <v>14732</v>
      </c>
      <c r="R1012">
        <v>12414</v>
      </c>
      <c r="S1012">
        <v>2</v>
      </c>
      <c r="T1012" t="s">
        <v>32</v>
      </c>
      <c r="U1012">
        <v>13</v>
      </c>
      <c r="V1012">
        <v>3</v>
      </c>
      <c r="W1012">
        <v>4</v>
      </c>
      <c r="X1012">
        <v>2</v>
      </c>
      <c r="Y1012">
        <v>31</v>
      </c>
      <c r="Z1012">
        <v>4</v>
      </c>
      <c r="AA1012">
        <v>4</v>
      </c>
      <c r="AB1012">
        <v>7</v>
      </c>
      <c r="AC1012">
        <v>7</v>
      </c>
      <c r="AD1012">
        <v>0</v>
      </c>
      <c r="AE1012">
        <v>0</v>
      </c>
      <c r="AF1012" s="5">
        <v>0.14000000000000001</v>
      </c>
      <c r="AG1012" s="5">
        <v>0.1</v>
      </c>
      <c r="AH1012" s="6">
        <v>-0.03</v>
      </c>
      <c r="AI1012">
        <v>2946.4</v>
      </c>
      <c r="AJ1012">
        <v>2538</v>
      </c>
    </row>
    <row r="1013" spans="1:36" x14ac:dyDescent="0.35">
      <c r="A1013">
        <v>36</v>
      </c>
      <c r="B1013" t="s">
        <v>32</v>
      </c>
      <c r="C1013" t="s">
        <v>26</v>
      </c>
      <c r="D1013">
        <v>1174</v>
      </c>
      <c r="E1013" t="s">
        <v>27</v>
      </c>
      <c r="F1013">
        <v>3</v>
      </c>
      <c r="G1013">
        <v>4</v>
      </c>
      <c r="H1013" t="s">
        <v>48</v>
      </c>
      <c r="I1013">
        <v>1</v>
      </c>
      <c r="J1013" t="s">
        <v>29</v>
      </c>
      <c r="K1013">
        <v>99</v>
      </c>
      <c r="L1013">
        <v>3</v>
      </c>
      <c r="M1013">
        <v>2</v>
      </c>
      <c r="N1013" t="s">
        <v>27</v>
      </c>
      <c r="O1013">
        <v>2</v>
      </c>
      <c r="P1013" t="s">
        <v>31</v>
      </c>
      <c r="Q1013" s="4">
        <v>9278</v>
      </c>
      <c r="R1013">
        <v>20763</v>
      </c>
      <c r="S1013">
        <v>3</v>
      </c>
      <c r="T1013" t="s">
        <v>25</v>
      </c>
      <c r="U1013">
        <v>16</v>
      </c>
      <c r="V1013">
        <v>3</v>
      </c>
      <c r="W1013">
        <v>4</v>
      </c>
      <c r="X1013">
        <v>0</v>
      </c>
      <c r="Y1013">
        <v>15</v>
      </c>
      <c r="Z1013">
        <v>3</v>
      </c>
      <c r="AA1013">
        <v>3</v>
      </c>
      <c r="AB1013">
        <v>5</v>
      </c>
      <c r="AC1013">
        <v>4</v>
      </c>
      <c r="AD1013">
        <v>0</v>
      </c>
      <c r="AE1013">
        <v>1</v>
      </c>
      <c r="AF1013" s="5">
        <v>0.08</v>
      </c>
      <c r="AG1013" s="5">
        <v>0.11</v>
      </c>
      <c r="AH1013" s="6">
        <v>2.0000000000000004E-2</v>
      </c>
      <c r="AI1013">
        <v>1855.6000000000001</v>
      </c>
      <c r="AJ1013">
        <v>3267</v>
      </c>
    </row>
    <row r="1014" spans="1:36" x14ac:dyDescent="0.35">
      <c r="A1014">
        <v>31</v>
      </c>
      <c r="B1014" t="s">
        <v>25</v>
      </c>
      <c r="C1014" t="s">
        <v>33</v>
      </c>
      <c r="D1014">
        <v>667</v>
      </c>
      <c r="E1014" t="s">
        <v>27</v>
      </c>
      <c r="F1014">
        <v>1</v>
      </c>
      <c r="G1014">
        <v>4</v>
      </c>
      <c r="H1014" t="s">
        <v>28</v>
      </c>
      <c r="I1014">
        <v>2</v>
      </c>
      <c r="J1014" t="s">
        <v>29</v>
      </c>
      <c r="K1014">
        <v>50</v>
      </c>
      <c r="L1014">
        <v>1</v>
      </c>
      <c r="M1014">
        <v>1</v>
      </c>
      <c r="N1014" t="s">
        <v>46</v>
      </c>
      <c r="O1014">
        <v>3</v>
      </c>
      <c r="P1014" t="s">
        <v>31</v>
      </c>
      <c r="Q1014" s="4">
        <v>1359</v>
      </c>
      <c r="R1014">
        <v>16154</v>
      </c>
      <c r="S1014">
        <v>1</v>
      </c>
      <c r="T1014" t="s">
        <v>32</v>
      </c>
      <c r="U1014">
        <v>12</v>
      </c>
      <c r="V1014">
        <v>3</v>
      </c>
      <c r="W1014">
        <v>2</v>
      </c>
      <c r="X1014">
        <v>0</v>
      </c>
      <c r="Y1014">
        <v>1</v>
      </c>
      <c r="Z1014">
        <v>3</v>
      </c>
      <c r="AA1014">
        <v>3</v>
      </c>
      <c r="AB1014">
        <v>1</v>
      </c>
      <c r="AC1014">
        <v>0</v>
      </c>
      <c r="AD1014">
        <v>0</v>
      </c>
      <c r="AE1014">
        <v>0</v>
      </c>
      <c r="AF1014" s="5">
        <v>0.12</v>
      </c>
      <c r="AG1014" s="5">
        <v>7.0000000000000007E-2</v>
      </c>
      <c r="AH1014" s="6">
        <v>3.9999999999999994E-2</v>
      </c>
      <c r="AI1014">
        <v>271.8</v>
      </c>
      <c r="AJ1014">
        <v>1351</v>
      </c>
    </row>
    <row r="1015" spans="1:36" x14ac:dyDescent="0.35">
      <c r="A1015">
        <v>30</v>
      </c>
      <c r="B1015" t="s">
        <v>32</v>
      </c>
      <c r="C1015" t="s">
        <v>26</v>
      </c>
      <c r="D1015">
        <v>855</v>
      </c>
      <c r="E1015" t="s">
        <v>27</v>
      </c>
      <c r="F1015">
        <v>7</v>
      </c>
      <c r="G1015">
        <v>4</v>
      </c>
      <c r="H1015" t="s">
        <v>48</v>
      </c>
      <c r="I1015">
        <v>4</v>
      </c>
      <c r="J1015" t="s">
        <v>29</v>
      </c>
      <c r="K1015">
        <v>73</v>
      </c>
      <c r="L1015">
        <v>3</v>
      </c>
      <c r="M1015">
        <v>2</v>
      </c>
      <c r="N1015" t="s">
        <v>27</v>
      </c>
      <c r="O1015">
        <v>1</v>
      </c>
      <c r="P1015" t="s">
        <v>41</v>
      </c>
      <c r="Q1015" s="4">
        <v>4779</v>
      </c>
      <c r="R1015">
        <v>12761</v>
      </c>
      <c r="S1015">
        <v>7</v>
      </c>
      <c r="T1015" t="s">
        <v>32</v>
      </c>
      <c r="U1015">
        <v>14</v>
      </c>
      <c r="V1015">
        <v>3</v>
      </c>
      <c r="W1015">
        <v>2</v>
      </c>
      <c r="X1015">
        <v>2</v>
      </c>
      <c r="Y1015">
        <v>8</v>
      </c>
      <c r="Z1015">
        <v>3</v>
      </c>
      <c r="AA1015">
        <v>3</v>
      </c>
      <c r="AB1015">
        <v>3</v>
      </c>
      <c r="AC1015">
        <v>2</v>
      </c>
      <c r="AD1015">
        <v>0</v>
      </c>
      <c r="AE1015">
        <v>2</v>
      </c>
      <c r="AF1015" s="5">
        <v>0.15</v>
      </c>
      <c r="AG1015" s="5">
        <v>0.1</v>
      </c>
      <c r="AH1015" s="6">
        <v>2.0000000000000004E-2</v>
      </c>
      <c r="AI1015">
        <v>955.80000000000007</v>
      </c>
      <c r="AJ1015">
        <v>3588</v>
      </c>
    </row>
    <row r="1016" spans="1:36" x14ac:dyDescent="0.35">
      <c r="A1016">
        <v>31</v>
      </c>
      <c r="B1016" t="s">
        <v>32</v>
      </c>
      <c r="C1016" t="s">
        <v>26</v>
      </c>
      <c r="D1016">
        <v>182</v>
      </c>
      <c r="E1016" t="s">
        <v>34</v>
      </c>
      <c r="F1016">
        <v>8</v>
      </c>
      <c r="G1016">
        <v>5</v>
      </c>
      <c r="H1016" t="s">
        <v>28</v>
      </c>
      <c r="I1016">
        <v>1</v>
      </c>
      <c r="J1016" t="s">
        <v>29</v>
      </c>
      <c r="K1016">
        <v>93</v>
      </c>
      <c r="L1016">
        <v>3</v>
      </c>
      <c r="M1016">
        <v>4</v>
      </c>
      <c r="N1016" t="s">
        <v>63</v>
      </c>
      <c r="O1016">
        <v>2</v>
      </c>
      <c r="P1016" t="s">
        <v>31</v>
      </c>
      <c r="Q1016" s="4">
        <v>16422</v>
      </c>
      <c r="R1016">
        <v>8847</v>
      </c>
      <c r="S1016">
        <v>3</v>
      </c>
      <c r="T1016" t="s">
        <v>32</v>
      </c>
      <c r="U1016">
        <v>11</v>
      </c>
      <c r="V1016">
        <v>3</v>
      </c>
      <c r="W1016">
        <v>3</v>
      </c>
      <c r="X1016">
        <v>0</v>
      </c>
      <c r="Y1016">
        <v>9</v>
      </c>
      <c r="Z1016">
        <v>3</v>
      </c>
      <c r="AA1016">
        <v>4</v>
      </c>
      <c r="AB1016">
        <v>3</v>
      </c>
      <c r="AC1016">
        <v>2</v>
      </c>
      <c r="AD1016">
        <v>1</v>
      </c>
      <c r="AE1016">
        <v>0</v>
      </c>
      <c r="AF1016" s="5">
        <v>0.12</v>
      </c>
      <c r="AG1016" s="5">
        <v>0.08</v>
      </c>
      <c r="AH1016" s="6">
        <v>5.0000000000000017E-2</v>
      </c>
      <c r="AI1016">
        <v>3284.4</v>
      </c>
      <c r="AJ1016">
        <v>3893</v>
      </c>
    </row>
    <row r="1017" spans="1:36" x14ac:dyDescent="0.35">
      <c r="A1017">
        <v>34</v>
      </c>
      <c r="B1017" t="s">
        <v>32</v>
      </c>
      <c r="C1017" t="s">
        <v>33</v>
      </c>
      <c r="D1017">
        <v>560</v>
      </c>
      <c r="E1017" t="s">
        <v>34</v>
      </c>
      <c r="F1017">
        <v>1</v>
      </c>
      <c r="G1017">
        <v>4</v>
      </c>
      <c r="H1017" t="s">
        <v>38</v>
      </c>
      <c r="I1017">
        <v>4</v>
      </c>
      <c r="J1017" t="s">
        <v>35</v>
      </c>
      <c r="K1017">
        <v>91</v>
      </c>
      <c r="L1017">
        <v>3</v>
      </c>
      <c r="M1017">
        <v>1</v>
      </c>
      <c r="N1017" t="s">
        <v>36</v>
      </c>
      <c r="O1017">
        <v>1</v>
      </c>
      <c r="P1017" t="s">
        <v>41</v>
      </c>
      <c r="Q1017" s="4">
        <v>2996</v>
      </c>
      <c r="R1017">
        <v>20284</v>
      </c>
      <c r="S1017">
        <v>5</v>
      </c>
      <c r="T1017" t="s">
        <v>32</v>
      </c>
      <c r="U1017">
        <v>14</v>
      </c>
      <c r="V1017">
        <v>3</v>
      </c>
      <c r="W1017">
        <v>3</v>
      </c>
      <c r="X1017">
        <v>2</v>
      </c>
      <c r="Y1017">
        <v>10</v>
      </c>
      <c r="Z1017">
        <v>2</v>
      </c>
      <c r="AA1017">
        <v>3</v>
      </c>
      <c r="AB1017">
        <v>4</v>
      </c>
      <c r="AC1017">
        <v>3</v>
      </c>
      <c r="AD1017">
        <v>1</v>
      </c>
      <c r="AE1017">
        <v>3</v>
      </c>
      <c r="AF1017" s="5">
        <v>0.09</v>
      </c>
      <c r="AG1017" s="5">
        <v>7.0000000000000007E-2</v>
      </c>
      <c r="AH1017" s="6">
        <v>7.0000000000000007E-2</v>
      </c>
      <c r="AI1017">
        <v>599.20000000000005</v>
      </c>
      <c r="AJ1017">
        <v>972</v>
      </c>
    </row>
    <row r="1018" spans="1:36" x14ac:dyDescent="0.35">
      <c r="A1018">
        <v>31</v>
      </c>
      <c r="B1018" t="s">
        <v>25</v>
      </c>
      <c r="C1018" t="s">
        <v>26</v>
      </c>
      <c r="D1018">
        <v>202</v>
      </c>
      <c r="E1018" t="s">
        <v>34</v>
      </c>
      <c r="F1018">
        <v>8</v>
      </c>
      <c r="G1018">
        <v>3</v>
      </c>
      <c r="H1018" t="s">
        <v>28</v>
      </c>
      <c r="I1018">
        <v>1</v>
      </c>
      <c r="J1018" t="s">
        <v>29</v>
      </c>
      <c r="K1018">
        <v>34</v>
      </c>
      <c r="L1018">
        <v>2</v>
      </c>
      <c r="M1018">
        <v>1</v>
      </c>
      <c r="N1018" t="s">
        <v>36</v>
      </c>
      <c r="O1018">
        <v>2</v>
      </c>
      <c r="P1018" t="s">
        <v>31</v>
      </c>
      <c r="Q1018" s="4">
        <v>1261</v>
      </c>
      <c r="R1018">
        <v>22262</v>
      </c>
      <c r="S1018">
        <v>1</v>
      </c>
      <c r="T1018" t="s">
        <v>32</v>
      </c>
      <c r="U1018">
        <v>12</v>
      </c>
      <c r="V1018">
        <v>3</v>
      </c>
      <c r="W1018">
        <v>3</v>
      </c>
      <c r="X1018">
        <v>0</v>
      </c>
      <c r="Y1018">
        <v>1</v>
      </c>
      <c r="Z1018">
        <v>3</v>
      </c>
      <c r="AA1018">
        <v>4</v>
      </c>
      <c r="AB1018">
        <v>1</v>
      </c>
      <c r="AC1018">
        <v>0</v>
      </c>
      <c r="AD1018">
        <v>0</v>
      </c>
      <c r="AE1018">
        <v>0</v>
      </c>
      <c r="AF1018" s="5">
        <v>0.11</v>
      </c>
      <c r="AG1018" s="5">
        <v>0.11</v>
      </c>
      <c r="AH1018" s="6">
        <v>9.999999999999995E-3</v>
      </c>
      <c r="AI1018">
        <v>252.20000000000002</v>
      </c>
      <c r="AJ1018">
        <v>4120</v>
      </c>
    </row>
    <row r="1019" spans="1:36" x14ac:dyDescent="0.35">
      <c r="A1019">
        <v>27</v>
      </c>
      <c r="B1019" t="s">
        <v>32</v>
      </c>
      <c r="C1019" t="s">
        <v>26</v>
      </c>
      <c r="D1019">
        <v>1377</v>
      </c>
      <c r="E1019" t="s">
        <v>34</v>
      </c>
      <c r="F1019">
        <v>11</v>
      </c>
      <c r="G1019">
        <v>1</v>
      </c>
      <c r="H1019" t="s">
        <v>28</v>
      </c>
      <c r="I1019">
        <v>2</v>
      </c>
      <c r="J1019" t="s">
        <v>35</v>
      </c>
      <c r="K1019">
        <v>91</v>
      </c>
      <c r="L1019">
        <v>3</v>
      </c>
      <c r="M1019">
        <v>1</v>
      </c>
      <c r="N1019" t="s">
        <v>39</v>
      </c>
      <c r="O1019">
        <v>1</v>
      </c>
      <c r="P1019" t="s">
        <v>37</v>
      </c>
      <c r="Q1019" s="4">
        <v>2099</v>
      </c>
      <c r="R1019">
        <v>7679</v>
      </c>
      <c r="S1019">
        <v>0</v>
      </c>
      <c r="T1019" t="s">
        <v>32</v>
      </c>
      <c r="U1019">
        <v>14</v>
      </c>
      <c r="V1019">
        <v>3</v>
      </c>
      <c r="W1019">
        <v>2</v>
      </c>
      <c r="X1019">
        <v>0</v>
      </c>
      <c r="Y1019">
        <v>6</v>
      </c>
      <c r="Z1019">
        <v>3</v>
      </c>
      <c r="AA1019">
        <v>4</v>
      </c>
      <c r="AB1019">
        <v>5</v>
      </c>
      <c r="AC1019">
        <v>0</v>
      </c>
      <c r="AD1019">
        <v>1</v>
      </c>
      <c r="AE1019">
        <v>4</v>
      </c>
      <c r="AF1019" s="5">
        <v>0.12</v>
      </c>
      <c r="AG1019" s="5">
        <v>0.08</v>
      </c>
      <c r="AH1019" s="6">
        <v>-0.03</v>
      </c>
      <c r="AI1019">
        <v>419.8</v>
      </c>
      <c r="AJ1019">
        <v>582</v>
      </c>
    </row>
    <row r="1020" spans="1:36" x14ac:dyDescent="0.35">
      <c r="A1020">
        <v>36</v>
      </c>
      <c r="B1020" t="s">
        <v>32</v>
      </c>
      <c r="C1020" t="s">
        <v>26</v>
      </c>
      <c r="D1020">
        <v>172</v>
      </c>
      <c r="E1020" t="s">
        <v>34</v>
      </c>
      <c r="F1020">
        <v>4</v>
      </c>
      <c r="G1020">
        <v>4</v>
      </c>
      <c r="H1020" t="s">
        <v>28</v>
      </c>
      <c r="I1020">
        <v>1</v>
      </c>
      <c r="J1020" t="s">
        <v>35</v>
      </c>
      <c r="K1020">
        <v>37</v>
      </c>
      <c r="L1020">
        <v>2</v>
      </c>
      <c r="M1020">
        <v>2</v>
      </c>
      <c r="N1020" t="s">
        <v>39</v>
      </c>
      <c r="O1020">
        <v>4</v>
      </c>
      <c r="P1020" t="s">
        <v>31</v>
      </c>
      <c r="Q1020" s="4">
        <v>5810</v>
      </c>
      <c r="R1020">
        <v>22604</v>
      </c>
      <c r="S1020">
        <v>1</v>
      </c>
      <c r="T1020" t="s">
        <v>32</v>
      </c>
      <c r="U1020">
        <v>16</v>
      </c>
      <c r="V1020">
        <v>3</v>
      </c>
      <c r="W1020">
        <v>3</v>
      </c>
      <c r="X1020">
        <v>0</v>
      </c>
      <c r="Y1020">
        <v>10</v>
      </c>
      <c r="Z1020">
        <v>2</v>
      </c>
      <c r="AA1020">
        <v>2</v>
      </c>
      <c r="AB1020">
        <v>10</v>
      </c>
      <c r="AC1020">
        <v>4</v>
      </c>
      <c r="AD1020">
        <v>1</v>
      </c>
      <c r="AE1020">
        <v>8</v>
      </c>
      <c r="AF1020" s="5">
        <v>0.14000000000000001</v>
      </c>
      <c r="AG1020" s="5">
        <v>0.08</v>
      </c>
      <c r="AH1020" s="6">
        <v>1.0000000000000009E-2</v>
      </c>
      <c r="AI1020">
        <v>1162</v>
      </c>
      <c r="AJ1020">
        <v>4035</v>
      </c>
    </row>
    <row r="1021" spans="1:36" x14ac:dyDescent="0.35">
      <c r="A1021">
        <v>36</v>
      </c>
      <c r="B1021" t="s">
        <v>32</v>
      </c>
      <c r="C1021" t="s">
        <v>26</v>
      </c>
      <c r="D1021">
        <v>329</v>
      </c>
      <c r="E1021" t="s">
        <v>27</v>
      </c>
      <c r="F1021">
        <v>16</v>
      </c>
      <c r="G1021">
        <v>4</v>
      </c>
      <c r="H1021" t="s">
        <v>48</v>
      </c>
      <c r="I1021">
        <v>3</v>
      </c>
      <c r="J1021" t="s">
        <v>29</v>
      </c>
      <c r="K1021">
        <v>98</v>
      </c>
      <c r="L1021">
        <v>2</v>
      </c>
      <c r="M1021">
        <v>2</v>
      </c>
      <c r="N1021" t="s">
        <v>27</v>
      </c>
      <c r="O1021">
        <v>1</v>
      </c>
      <c r="P1021" t="s">
        <v>37</v>
      </c>
      <c r="Q1021" s="4">
        <v>5647</v>
      </c>
      <c r="R1021">
        <v>13494</v>
      </c>
      <c r="S1021">
        <v>4</v>
      </c>
      <c r="T1021" t="s">
        <v>32</v>
      </c>
      <c r="U1021">
        <v>13</v>
      </c>
      <c r="V1021">
        <v>3</v>
      </c>
      <c r="W1021">
        <v>1</v>
      </c>
      <c r="X1021">
        <v>2</v>
      </c>
      <c r="Y1021">
        <v>11</v>
      </c>
      <c r="Z1021">
        <v>3</v>
      </c>
      <c r="AA1021">
        <v>2</v>
      </c>
      <c r="AB1021">
        <v>3</v>
      </c>
      <c r="AC1021">
        <v>2</v>
      </c>
      <c r="AD1021">
        <v>0</v>
      </c>
      <c r="AE1021">
        <v>2</v>
      </c>
      <c r="AF1021" s="5">
        <v>0.1</v>
      </c>
      <c r="AG1021" s="5">
        <v>0.09</v>
      </c>
      <c r="AH1021" s="6">
        <v>0.03</v>
      </c>
      <c r="AI1021">
        <v>1129.4000000000001</v>
      </c>
      <c r="AJ1021">
        <v>4346</v>
      </c>
    </row>
    <row r="1022" spans="1:36" x14ac:dyDescent="0.35">
      <c r="A1022">
        <v>47</v>
      </c>
      <c r="B1022" t="s">
        <v>32</v>
      </c>
      <c r="C1022" t="s">
        <v>26</v>
      </c>
      <c r="D1022">
        <v>465</v>
      </c>
      <c r="E1022" t="s">
        <v>34</v>
      </c>
      <c r="F1022">
        <v>1</v>
      </c>
      <c r="G1022">
        <v>3</v>
      </c>
      <c r="H1022" t="s">
        <v>49</v>
      </c>
      <c r="I1022">
        <v>1</v>
      </c>
      <c r="J1022" t="s">
        <v>35</v>
      </c>
      <c r="K1022">
        <v>74</v>
      </c>
      <c r="L1022">
        <v>3</v>
      </c>
      <c r="M1022">
        <v>1</v>
      </c>
      <c r="N1022" t="s">
        <v>36</v>
      </c>
      <c r="O1022">
        <v>4</v>
      </c>
      <c r="P1022" t="s">
        <v>37</v>
      </c>
      <c r="Q1022" s="4">
        <v>3420</v>
      </c>
      <c r="R1022">
        <v>10205</v>
      </c>
      <c r="S1022">
        <v>7</v>
      </c>
      <c r="T1022" t="s">
        <v>32</v>
      </c>
      <c r="U1022">
        <v>12</v>
      </c>
      <c r="V1022">
        <v>3</v>
      </c>
      <c r="W1022">
        <v>3</v>
      </c>
      <c r="X1022">
        <v>1</v>
      </c>
      <c r="Y1022">
        <v>17</v>
      </c>
      <c r="Z1022">
        <v>2</v>
      </c>
      <c r="AA1022">
        <v>2</v>
      </c>
      <c r="AB1022">
        <v>6</v>
      </c>
      <c r="AC1022">
        <v>5</v>
      </c>
      <c r="AD1022">
        <v>1</v>
      </c>
      <c r="AE1022">
        <v>2</v>
      </c>
      <c r="AF1022" s="5">
        <v>0.13</v>
      </c>
      <c r="AG1022" s="5">
        <v>0.08</v>
      </c>
      <c r="AH1022" s="6">
        <v>-9.999999999999995E-3</v>
      </c>
      <c r="AI1022">
        <v>684</v>
      </c>
      <c r="AJ1022">
        <v>1606</v>
      </c>
    </row>
    <row r="1023" spans="1:36" x14ac:dyDescent="0.35">
      <c r="A1023">
        <v>25</v>
      </c>
      <c r="B1023" t="s">
        <v>25</v>
      </c>
      <c r="C1023" t="s">
        <v>26</v>
      </c>
      <c r="D1023">
        <v>383</v>
      </c>
      <c r="E1023" t="s">
        <v>27</v>
      </c>
      <c r="F1023">
        <v>9</v>
      </c>
      <c r="G1023">
        <v>2</v>
      </c>
      <c r="H1023" t="s">
        <v>28</v>
      </c>
      <c r="I1023">
        <v>1</v>
      </c>
      <c r="J1023" t="s">
        <v>35</v>
      </c>
      <c r="K1023">
        <v>68</v>
      </c>
      <c r="L1023">
        <v>2</v>
      </c>
      <c r="M1023">
        <v>1</v>
      </c>
      <c r="N1023" t="s">
        <v>46</v>
      </c>
      <c r="O1023">
        <v>1</v>
      </c>
      <c r="P1023" t="s">
        <v>37</v>
      </c>
      <c r="Q1023" s="4">
        <v>4400</v>
      </c>
      <c r="R1023">
        <v>15182</v>
      </c>
      <c r="S1023">
        <v>3</v>
      </c>
      <c r="T1023" t="s">
        <v>32</v>
      </c>
      <c r="U1023">
        <v>12</v>
      </c>
      <c r="V1023">
        <v>3</v>
      </c>
      <c r="W1023">
        <v>1</v>
      </c>
      <c r="X1023">
        <v>0</v>
      </c>
      <c r="Y1023">
        <v>6</v>
      </c>
      <c r="Z1023">
        <v>2</v>
      </c>
      <c r="AA1023">
        <v>3</v>
      </c>
      <c r="AB1023">
        <v>3</v>
      </c>
      <c r="AC1023">
        <v>2</v>
      </c>
      <c r="AD1023">
        <v>2</v>
      </c>
      <c r="AE1023">
        <v>2</v>
      </c>
      <c r="AF1023" s="5">
        <v>0.15</v>
      </c>
      <c r="AG1023" s="5">
        <v>0.1</v>
      </c>
      <c r="AH1023" s="6">
        <v>0</v>
      </c>
      <c r="AI1023">
        <v>880</v>
      </c>
      <c r="AJ1023">
        <v>3342</v>
      </c>
    </row>
    <row r="1024" spans="1:36" x14ac:dyDescent="0.35">
      <c r="A1024">
        <v>37</v>
      </c>
      <c r="B1024" t="s">
        <v>32</v>
      </c>
      <c r="C1024" t="s">
        <v>44</v>
      </c>
      <c r="D1024">
        <v>1413</v>
      </c>
      <c r="E1024" t="s">
        <v>34</v>
      </c>
      <c r="F1024">
        <v>5</v>
      </c>
      <c r="G1024">
        <v>2</v>
      </c>
      <c r="H1024" t="s">
        <v>49</v>
      </c>
      <c r="I1024">
        <v>3</v>
      </c>
      <c r="J1024" t="s">
        <v>35</v>
      </c>
      <c r="K1024">
        <v>84</v>
      </c>
      <c r="L1024">
        <v>4</v>
      </c>
      <c r="M1024">
        <v>1</v>
      </c>
      <c r="N1024" t="s">
        <v>39</v>
      </c>
      <c r="O1024">
        <v>3</v>
      </c>
      <c r="P1024" t="s">
        <v>31</v>
      </c>
      <c r="Q1024" s="4">
        <v>3500</v>
      </c>
      <c r="R1024">
        <v>25470</v>
      </c>
      <c r="S1024">
        <v>0</v>
      </c>
      <c r="T1024" t="s">
        <v>32</v>
      </c>
      <c r="U1024">
        <v>14</v>
      </c>
      <c r="V1024">
        <v>3</v>
      </c>
      <c r="W1024">
        <v>1</v>
      </c>
      <c r="X1024">
        <v>0</v>
      </c>
      <c r="Y1024">
        <v>7</v>
      </c>
      <c r="Z1024">
        <v>2</v>
      </c>
      <c r="AA1024">
        <v>1</v>
      </c>
      <c r="AB1024">
        <v>6</v>
      </c>
      <c r="AC1024">
        <v>5</v>
      </c>
      <c r="AD1024">
        <v>1</v>
      </c>
      <c r="AE1024">
        <v>3</v>
      </c>
      <c r="AF1024" s="5">
        <v>0.12</v>
      </c>
      <c r="AG1024" s="5">
        <v>0.08</v>
      </c>
      <c r="AH1024" s="6">
        <v>3.9999999999999994E-2</v>
      </c>
      <c r="AI1024">
        <v>700</v>
      </c>
      <c r="AJ1024">
        <v>4528</v>
      </c>
    </row>
    <row r="1025" spans="1:36" x14ac:dyDescent="0.35">
      <c r="A1025">
        <v>56</v>
      </c>
      <c r="B1025" t="s">
        <v>32</v>
      </c>
      <c r="C1025" t="s">
        <v>26</v>
      </c>
      <c r="D1025">
        <v>1255</v>
      </c>
      <c r="E1025" t="s">
        <v>34</v>
      </c>
      <c r="F1025">
        <v>1</v>
      </c>
      <c r="G1025">
        <v>2</v>
      </c>
      <c r="H1025" t="s">
        <v>28</v>
      </c>
      <c r="I1025">
        <v>1</v>
      </c>
      <c r="J1025" t="s">
        <v>29</v>
      </c>
      <c r="K1025">
        <v>90</v>
      </c>
      <c r="L1025">
        <v>3</v>
      </c>
      <c r="M1025">
        <v>1</v>
      </c>
      <c r="N1025" t="s">
        <v>36</v>
      </c>
      <c r="O1025">
        <v>1</v>
      </c>
      <c r="P1025" t="s">
        <v>37</v>
      </c>
      <c r="Q1025" s="4">
        <v>2066</v>
      </c>
      <c r="R1025">
        <v>10494</v>
      </c>
      <c r="S1025">
        <v>2</v>
      </c>
      <c r="T1025" t="s">
        <v>32</v>
      </c>
      <c r="U1025">
        <v>22</v>
      </c>
      <c r="V1025">
        <v>4</v>
      </c>
      <c r="W1025">
        <v>4</v>
      </c>
      <c r="X1025">
        <v>1</v>
      </c>
      <c r="Y1025">
        <v>5</v>
      </c>
      <c r="Z1025">
        <v>3</v>
      </c>
      <c r="AA1025">
        <v>4</v>
      </c>
      <c r="AB1025">
        <v>3</v>
      </c>
      <c r="AC1025">
        <v>2</v>
      </c>
      <c r="AD1025">
        <v>1</v>
      </c>
      <c r="AE1025">
        <v>0</v>
      </c>
      <c r="AF1025" s="5">
        <v>0.14000000000000001</v>
      </c>
      <c r="AG1025" s="5">
        <v>0.1</v>
      </c>
      <c r="AH1025" s="6">
        <v>0.03</v>
      </c>
      <c r="AI1025">
        <v>413.20000000000005</v>
      </c>
      <c r="AJ1025">
        <v>3118</v>
      </c>
    </row>
    <row r="1026" spans="1:36" x14ac:dyDescent="0.35">
      <c r="A1026">
        <v>47</v>
      </c>
      <c r="B1026" t="s">
        <v>32</v>
      </c>
      <c r="C1026" t="s">
        <v>26</v>
      </c>
      <c r="D1026">
        <v>359</v>
      </c>
      <c r="E1026" t="s">
        <v>34</v>
      </c>
      <c r="F1026">
        <v>2</v>
      </c>
      <c r="G1026">
        <v>4</v>
      </c>
      <c r="H1026" t="s">
        <v>40</v>
      </c>
      <c r="I1026">
        <v>1</v>
      </c>
      <c r="J1026" t="s">
        <v>29</v>
      </c>
      <c r="K1026">
        <v>82</v>
      </c>
      <c r="L1026">
        <v>3</v>
      </c>
      <c r="M1026">
        <v>4</v>
      </c>
      <c r="N1026" t="s">
        <v>63</v>
      </c>
      <c r="O1026">
        <v>3</v>
      </c>
      <c r="P1026" t="s">
        <v>37</v>
      </c>
      <c r="Q1026" s="4">
        <v>17169</v>
      </c>
      <c r="R1026">
        <v>26703</v>
      </c>
      <c r="S1026">
        <v>3</v>
      </c>
      <c r="T1026" t="s">
        <v>32</v>
      </c>
      <c r="U1026">
        <v>19</v>
      </c>
      <c r="V1026">
        <v>3</v>
      </c>
      <c r="W1026">
        <v>2</v>
      </c>
      <c r="X1026">
        <v>2</v>
      </c>
      <c r="Y1026">
        <v>26</v>
      </c>
      <c r="Z1026">
        <v>2</v>
      </c>
      <c r="AA1026">
        <v>4</v>
      </c>
      <c r="AB1026">
        <v>20</v>
      </c>
      <c r="AC1026">
        <v>17</v>
      </c>
      <c r="AD1026">
        <v>5</v>
      </c>
      <c r="AE1026">
        <v>6</v>
      </c>
      <c r="AF1026" s="5">
        <v>0.1</v>
      </c>
      <c r="AG1026" s="5">
        <v>0.1</v>
      </c>
      <c r="AH1026" s="6">
        <v>9.999999999999995E-3</v>
      </c>
      <c r="AI1026">
        <v>3433.8</v>
      </c>
      <c r="AJ1026">
        <v>2446</v>
      </c>
    </row>
    <row r="1027" spans="1:36" x14ac:dyDescent="0.35">
      <c r="A1027">
        <v>24</v>
      </c>
      <c r="B1027" t="s">
        <v>32</v>
      </c>
      <c r="C1027" t="s">
        <v>26</v>
      </c>
      <c r="D1027">
        <v>1476</v>
      </c>
      <c r="E1027" t="s">
        <v>27</v>
      </c>
      <c r="F1027">
        <v>4</v>
      </c>
      <c r="G1027">
        <v>1</v>
      </c>
      <c r="H1027" t="s">
        <v>40</v>
      </c>
      <c r="I1027">
        <v>4</v>
      </c>
      <c r="J1027" t="s">
        <v>29</v>
      </c>
      <c r="K1027">
        <v>42</v>
      </c>
      <c r="L1027">
        <v>3</v>
      </c>
      <c r="M1027">
        <v>2</v>
      </c>
      <c r="N1027" t="s">
        <v>27</v>
      </c>
      <c r="O1027">
        <v>3</v>
      </c>
      <c r="P1027" t="s">
        <v>37</v>
      </c>
      <c r="Q1027" s="4">
        <v>4162</v>
      </c>
      <c r="R1027">
        <v>15211</v>
      </c>
      <c r="S1027">
        <v>1</v>
      </c>
      <c r="T1027" t="s">
        <v>25</v>
      </c>
      <c r="U1027">
        <v>12</v>
      </c>
      <c r="V1027">
        <v>3</v>
      </c>
      <c r="W1027">
        <v>3</v>
      </c>
      <c r="X1027">
        <v>2</v>
      </c>
      <c r="Y1027">
        <v>5</v>
      </c>
      <c r="Z1027">
        <v>3</v>
      </c>
      <c r="AA1027">
        <v>3</v>
      </c>
      <c r="AB1027">
        <v>5</v>
      </c>
      <c r="AC1027">
        <v>4</v>
      </c>
      <c r="AD1027">
        <v>0</v>
      </c>
      <c r="AE1027">
        <v>3</v>
      </c>
      <c r="AF1027" s="5">
        <v>0.15</v>
      </c>
      <c r="AG1027" s="5">
        <v>7.0000000000000007E-2</v>
      </c>
      <c r="AH1027" s="6">
        <v>7.9999999999999988E-2</v>
      </c>
      <c r="AI1027">
        <v>832.40000000000009</v>
      </c>
      <c r="AJ1027">
        <v>4827</v>
      </c>
    </row>
    <row r="1028" spans="1:36" x14ac:dyDescent="0.35">
      <c r="A1028">
        <v>32</v>
      </c>
      <c r="B1028" t="s">
        <v>32</v>
      </c>
      <c r="C1028" t="s">
        <v>26</v>
      </c>
      <c r="D1028">
        <v>601</v>
      </c>
      <c r="E1028" t="s">
        <v>27</v>
      </c>
      <c r="F1028">
        <v>7</v>
      </c>
      <c r="G1028">
        <v>5</v>
      </c>
      <c r="H1028" t="s">
        <v>48</v>
      </c>
      <c r="I1028">
        <v>4</v>
      </c>
      <c r="J1028" t="s">
        <v>35</v>
      </c>
      <c r="K1028">
        <v>97</v>
      </c>
      <c r="L1028">
        <v>3</v>
      </c>
      <c r="M1028">
        <v>2</v>
      </c>
      <c r="N1028" t="s">
        <v>27</v>
      </c>
      <c r="O1028">
        <v>4</v>
      </c>
      <c r="P1028" t="s">
        <v>37</v>
      </c>
      <c r="Q1028" s="4">
        <v>9204</v>
      </c>
      <c r="R1028">
        <v>23343</v>
      </c>
      <c r="S1028">
        <v>4</v>
      </c>
      <c r="T1028" t="s">
        <v>32</v>
      </c>
      <c r="U1028">
        <v>12</v>
      </c>
      <c r="V1028">
        <v>3</v>
      </c>
      <c r="W1028">
        <v>3</v>
      </c>
      <c r="X1028">
        <v>1</v>
      </c>
      <c r="Y1028">
        <v>7</v>
      </c>
      <c r="Z1028">
        <v>3</v>
      </c>
      <c r="AA1028">
        <v>2</v>
      </c>
      <c r="AB1028">
        <v>4</v>
      </c>
      <c r="AC1028">
        <v>3</v>
      </c>
      <c r="AD1028">
        <v>0</v>
      </c>
      <c r="AE1028">
        <v>3</v>
      </c>
      <c r="AF1028" s="5">
        <v>0.1</v>
      </c>
      <c r="AG1028" s="5">
        <v>0.08</v>
      </c>
      <c r="AH1028" s="6">
        <v>0.03</v>
      </c>
      <c r="AI1028">
        <v>1840.8000000000002</v>
      </c>
      <c r="AJ1028">
        <v>503</v>
      </c>
    </row>
    <row r="1029" spans="1:36" x14ac:dyDescent="0.35">
      <c r="A1029">
        <v>34</v>
      </c>
      <c r="B1029" t="s">
        <v>32</v>
      </c>
      <c r="C1029" t="s">
        <v>26</v>
      </c>
      <c r="D1029">
        <v>401</v>
      </c>
      <c r="E1029" t="s">
        <v>34</v>
      </c>
      <c r="F1029">
        <v>1</v>
      </c>
      <c r="G1029">
        <v>3</v>
      </c>
      <c r="H1029" t="s">
        <v>28</v>
      </c>
      <c r="I1029">
        <v>4</v>
      </c>
      <c r="J1029" t="s">
        <v>29</v>
      </c>
      <c r="K1029">
        <v>86</v>
      </c>
      <c r="L1029">
        <v>2</v>
      </c>
      <c r="M1029">
        <v>1</v>
      </c>
      <c r="N1029" t="s">
        <v>39</v>
      </c>
      <c r="O1029">
        <v>2</v>
      </c>
      <c r="P1029" t="s">
        <v>37</v>
      </c>
      <c r="Q1029" s="4">
        <v>3294</v>
      </c>
      <c r="R1029">
        <v>3708</v>
      </c>
      <c r="S1029">
        <v>5</v>
      </c>
      <c r="T1029" t="s">
        <v>32</v>
      </c>
      <c r="U1029">
        <v>17</v>
      </c>
      <c r="V1029">
        <v>3</v>
      </c>
      <c r="W1029">
        <v>1</v>
      </c>
      <c r="X1029">
        <v>1</v>
      </c>
      <c r="Y1029">
        <v>7</v>
      </c>
      <c r="Z1029">
        <v>2</v>
      </c>
      <c r="AA1029">
        <v>2</v>
      </c>
      <c r="AB1029">
        <v>5</v>
      </c>
      <c r="AC1029">
        <v>4</v>
      </c>
      <c r="AD1029">
        <v>0</v>
      </c>
      <c r="AE1029">
        <v>2</v>
      </c>
      <c r="AF1029" s="5">
        <v>0.14000000000000001</v>
      </c>
      <c r="AG1029" s="5">
        <v>0.08</v>
      </c>
      <c r="AH1029" s="6">
        <v>7.0000000000000007E-2</v>
      </c>
      <c r="AI1029">
        <v>658.80000000000007</v>
      </c>
      <c r="AJ1029">
        <v>4089</v>
      </c>
    </row>
    <row r="1030" spans="1:36" x14ac:dyDescent="0.35">
      <c r="A1030">
        <v>41</v>
      </c>
      <c r="B1030" t="s">
        <v>32</v>
      </c>
      <c r="C1030" t="s">
        <v>26</v>
      </c>
      <c r="D1030">
        <v>1283</v>
      </c>
      <c r="E1030" t="s">
        <v>34</v>
      </c>
      <c r="F1030">
        <v>5</v>
      </c>
      <c r="G1030">
        <v>5</v>
      </c>
      <c r="H1030" t="s">
        <v>40</v>
      </c>
      <c r="I1030">
        <v>2</v>
      </c>
      <c r="J1030" t="s">
        <v>35</v>
      </c>
      <c r="K1030">
        <v>90</v>
      </c>
      <c r="L1030">
        <v>4</v>
      </c>
      <c r="M1030">
        <v>1</v>
      </c>
      <c r="N1030" t="s">
        <v>36</v>
      </c>
      <c r="O1030">
        <v>3</v>
      </c>
      <c r="P1030" t="s">
        <v>37</v>
      </c>
      <c r="Q1030" s="4">
        <v>2127</v>
      </c>
      <c r="R1030">
        <v>5561</v>
      </c>
      <c r="S1030">
        <v>2</v>
      </c>
      <c r="T1030" t="s">
        <v>25</v>
      </c>
      <c r="U1030">
        <v>12</v>
      </c>
      <c r="V1030">
        <v>3</v>
      </c>
      <c r="W1030">
        <v>1</v>
      </c>
      <c r="X1030">
        <v>0</v>
      </c>
      <c r="Y1030">
        <v>7</v>
      </c>
      <c r="Z1030">
        <v>5</v>
      </c>
      <c r="AA1030">
        <v>2</v>
      </c>
      <c r="AB1030">
        <v>4</v>
      </c>
      <c r="AC1030">
        <v>2</v>
      </c>
      <c r="AD1030">
        <v>0</v>
      </c>
      <c r="AE1030">
        <v>3</v>
      </c>
      <c r="AF1030" s="5">
        <v>0.09</v>
      </c>
      <c r="AG1030" s="5">
        <v>0.08</v>
      </c>
      <c r="AH1030" s="6">
        <v>9.999999999999995E-3</v>
      </c>
      <c r="AI1030">
        <v>425.40000000000003</v>
      </c>
      <c r="AJ1030">
        <v>2034</v>
      </c>
    </row>
    <row r="1031" spans="1:36" x14ac:dyDescent="0.35">
      <c r="A1031">
        <v>40</v>
      </c>
      <c r="B1031" t="s">
        <v>32</v>
      </c>
      <c r="C1031" t="s">
        <v>44</v>
      </c>
      <c r="D1031">
        <v>663</v>
      </c>
      <c r="E1031" t="s">
        <v>34</v>
      </c>
      <c r="F1031">
        <v>9</v>
      </c>
      <c r="G1031">
        <v>4</v>
      </c>
      <c r="H1031" t="s">
        <v>38</v>
      </c>
      <c r="I1031">
        <v>3</v>
      </c>
      <c r="J1031" t="s">
        <v>35</v>
      </c>
      <c r="K1031">
        <v>81</v>
      </c>
      <c r="L1031">
        <v>3</v>
      </c>
      <c r="M1031">
        <v>2</v>
      </c>
      <c r="N1031" t="s">
        <v>39</v>
      </c>
      <c r="O1031">
        <v>3</v>
      </c>
      <c r="P1031" t="s">
        <v>41</v>
      </c>
      <c r="Q1031" s="4">
        <v>3975</v>
      </c>
      <c r="R1031">
        <v>23099</v>
      </c>
      <c r="S1031">
        <v>3</v>
      </c>
      <c r="T1031" t="s">
        <v>32</v>
      </c>
      <c r="U1031">
        <v>11</v>
      </c>
      <c r="V1031">
        <v>3</v>
      </c>
      <c r="W1031">
        <v>3</v>
      </c>
      <c r="X1031">
        <v>2</v>
      </c>
      <c r="Y1031">
        <v>11</v>
      </c>
      <c r="Z1031">
        <v>2</v>
      </c>
      <c r="AA1031">
        <v>4</v>
      </c>
      <c r="AB1031">
        <v>8</v>
      </c>
      <c r="AC1031">
        <v>7</v>
      </c>
      <c r="AD1031">
        <v>0</v>
      </c>
      <c r="AE1031">
        <v>7</v>
      </c>
      <c r="AF1031" s="5">
        <v>0.11</v>
      </c>
      <c r="AG1031" s="5">
        <v>0.1</v>
      </c>
      <c r="AH1031" s="6">
        <v>0.06</v>
      </c>
      <c r="AI1031">
        <v>795</v>
      </c>
      <c r="AJ1031">
        <v>3950</v>
      </c>
    </row>
    <row r="1032" spans="1:36" x14ac:dyDescent="0.35">
      <c r="A1032">
        <v>31</v>
      </c>
      <c r="B1032" t="s">
        <v>32</v>
      </c>
      <c r="C1032" t="s">
        <v>26</v>
      </c>
      <c r="D1032">
        <v>326</v>
      </c>
      <c r="E1032" t="s">
        <v>27</v>
      </c>
      <c r="F1032">
        <v>8</v>
      </c>
      <c r="G1032">
        <v>2</v>
      </c>
      <c r="H1032" t="s">
        <v>28</v>
      </c>
      <c r="I1032">
        <v>1</v>
      </c>
      <c r="J1032" t="s">
        <v>35</v>
      </c>
      <c r="K1032">
        <v>31</v>
      </c>
      <c r="L1032">
        <v>3</v>
      </c>
      <c r="M1032">
        <v>3</v>
      </c>
      <c r="N1032" t="s">
        <v>27</v>
      </c>
      <c r="O1032">
        <v>4</v>
      </c>
      <c r="P1032" t="s">
        <v>41</v>
      </c>
      <c r="Q1032" s="4">
        <v>10793</v>
      </c>
      <c r="R1032">
        <v>8386</v>
      </c>
      <c r="S1032">
        <v>1</v>
      </c>
      <c r="T1032" t="s">
        <v>32</v>
      </c>
      <c r="U1032">
        <v>18</v>
      </c>
      <c r="V1032">
        <v>3</v>
      </c>
      <c r="W1032">
        <v>1</v>
      </c>
      <c r="X1032">
        <v>1</v>
      </c>
      <c r="Y1032">
        <v>13</v>
      </c>
      <c r="Z1032">
        <v>5</v>
      </c>
      <c r="AA1032">
        <v>3</v>
      </c>
      <c r="AB1032">
        <v>13</v>
      </c>
      <c r="AC1032">
        <v>7</v>
      </c>
      <c r="AD1032">
        <v>9</v>
      </c>
      <c r="AE1032">
        <v>9</v>
      </c>
      <c r="AF1032" s="5">
        <v>0.1</v>
      </c>
      <c r="AG1032" s="5">
        <v>0.1</v>
      </c>
      <c r="AH1032" s="6">
        <v>-9.999999999999995E-3</v>
      </c>
      <c r="AI1032">
        <v>2158.6</v>
      </c>
      <c r="AJ1032">
        <v>4987</v>
      </c>
    </row>
    <row r="1033" spans="1:36" x14ac:dyDescent="0.35">
      <c r="A1033">
        <v>46</v>
      </c>
      <c r="B1033" t="s">
        <v>25</v>
      </c>
      <c r="C1033" t="s">
        <v>26</v>
      </c>
      <c r="D1033">
        <v>377</v>
      </c>
      <c r="E1033" t="s">
        <v>27</v>
      </c>
      <c r="F1033">
        <v>9</v>
      </c>
      <c r="G1033">
        <v>3</v>
      </c>
      <c r="H1033" t="s">
        <v>48</v>
      </c>
      <c r="I1033">
        <v>1</v>
      </c>
      <c r="J1033" t="s">
        <v>35</v>
      </c>
      <c r="K1033">
        <v>52</v>
      </c>
      <c r="L1033">
        <v>3</v>
      </c>
      <c r="M1033">
        <v>3</v>
      </c>
      <c r="N1033" t="s">
        <v>27</v>
      </c>
      <c r="O1033">
        <v>4</v>
      </c>
      <c r="P1033" t="s">
        <v>41</v>
      </c>
      <c r="Q1033" s="4">
        <v>10096</v>
      </c>
      <c r="R1033">
        <v>15986</v>
      </c>
      <c r="S1033">
        <v>4</v>
      </c>
      <c r="T1033" t="s">
        <v>32</v>
      </c>
      <c r="U1033">
        <v>11</v>
      </c>
      <c r="V1033">
        <v>3</v>
      </c>
      <c r="W1033">
        <v>1</v>
      </c>
      <c r="X1033">
        <v>1</v>
      </c>
      <c r="Y1033">
        <v>28</v>
      </c>
      <c r="Z1033">
        <v>1</v>
      </c>
      <c r="AA1033">
        <v>4</v>
      </c>
      <c r="AB1033">
        <v>7</v>
      </c>
      <c r="AC1033">
        <v>7</v>
      </c>
      <c r="AD1033">
        <v>4</v>
      </c>
      <c r="AE1033">
        <v>3</v>
      </c>
      <c r="AF1033" s="5">
        <v>0.11</v>
      </c>
      <c r="AG1033" s="5">
        <v>0.11</v>
      </c>
      <c r="AH1033" s="6">
        <v>3.0000000000000013E-2</v>
      </c>
      <c r="AI1033">
        <v>2019.2</v>
      </c>
      <c r="AJ1033">
        <v>2349</v>
      </c>
    </row>
    <row r="1034" spans="1:36" x14ac:dyDescent="0.35">
      <c r="A1034">
        <v>39</v>
      </c>
      <c r="B1034" t="s">
        <v>25</v>
      </c>
      <c r="C1034" t="s">
        <v>44</v>
      </c>
      <c r="D1034">
        <v>592</v>
      </c>
      <c r="E1034" t="s">
        <v>34</v>
      </c>
      <c r="F1034">
        <v>2</v>
      </c>
      <c r="G1034">
        <v>3</v>
      </c>
      <c r="H1034" t="s">
        <v>28</v>
      </c>
      <c r="I1034">
        <v>1</v>
      </c>
      <c r="J1034" t="s">
        <v>29</v>
      </c>
      <c r="K1034">
        <v>54</v>
      </c>
      <c r="L1034">
        <v>2</v>
      </c>
      <c r="M1034">
        <v>1</v>
      </c>
      <c r="N1034" t="s">
        <v>39</v>
      </c>
      <c r="O1034">
        <v>1</v>
      </c>
      <c r="P1034" t="s">
        <v>31</v>
      </c>
      <c r="Q1034" s="4">
        <v>3646</v>
      </c>
      <c r="R1034">
        <v>17181</v>
      </c>
      <c r="S1034">
        <v>2</v>
      </c>
      <c r="T1034" t="s">
        <v>25</v>
      </c>
      <c r="U1034">
        <v>23</v>
      </c>
      <c r="V1034">
        <v>4</v>
      </c>
      <c r="W1034">
        <v>2</v>
      </c>
      <c r="X1034">
        <v>0</v>
      </c>
      <c r="Y1034">
        <v>11</v>
      </c>
      <c r="Z1034">
        <v>2</v>
      </c>
      <c r="AA1034">
        <v>4</v>
      </c>
      <c r="AB1034">
        <v>1</v>
      </c>
      <c r="AC1034">
        <v>0</v>
      </c>
      <c r="AD1034">
        <v>0</v>
      </c>
      <c r="AE1034">
        <v>0</v>
      </c>
      <c r="AF1034" s="5">
        <v>0.1</v>
      </c>
      <c r="AG1034" s="5">
        <v>0.09</v>
      </c>
      <c r="AH1034" s="6">
        <v>5.0000000000000017E-2</v>
      </c>
      <c r="AI1034">
        <v>729.2</v>
      </c>
      <c r="AJ1034">
        <v>2210</v>
      </c>
    </row>
    <row r="1035" spans="1:36" x14ac:dyDescent="0.35">
      <c r="A1035">
        <v>31</v>
      </c>
      <c r="B1035" t="s">
        <v>25</v>
      </c>
      <c r="C1035" t="s">
        <v>33</v>
      </c>
      <c r="D1035">
        <v>1445</v>
      </c>
      <c r="E1035" t="s">
        <v>34</v>
      </c>
      <c r="F1035">
        <v>1</v>
      </c>
      <c r="G1035">
        <v>5</v>
      </c>
      <c r="H1035" t="s">
        <v>28</v>
      </c>
      <c r="I1035">
        <v>3</v>
      </c>
      <c r="J1035" t="s">
        <v>29</v>
      </c>
      <c r="K1035">
        <v>100</v>
      </c>
      <c r="L1035">
        <v>4</v>
      </c>
      <c r="M1035">
        <v>3</v>
      </c>
      <c r="N1035" t="s">
        <v>42</v>
      </c>
      <c r="O1035">
        <v>2</v>
      </c>
      <c r="P1035" t="s">
        <v>31</v>
      </c>
      <c r="Q1035" s="4">
        <v>7446</v>
      </c>
      <c r="R1035">
        <v>8931</v>
      </c>
      <c r="S1035">
        <v>1</v>
      </c>
      <c r="T1035" t="s">
        <v>32</v>
      </c>
      <c r="U1035">
        <v>11</v>
      </c>
      <c r="V1035">
        <v>3</v>
      </c>
      <c r="W1035">
        <v>1</v>
      </c>
      <c r="X1035">
        <v>0</v>
      </c>
      <c r="Y1035">
        <v>10</v>
      </c>
      <c r="Z1035">
        <v>2</v>
      </c>
      <c r="AA1035">
        <v>3</v>
      </c>
      <c r="AB1035">
        <v>10</v>
      </c>
      <c r="AC1035">
        <v>8</v>
      </c>
      <c r="AD1035">
        <v>4</v>
      </c>
      <c r="AE1035">
        <v>7</v>
      </c>
      <c r="AF1035" s="5">
        <v>0.15</v>
      </c>
      <c r="AG1035" s="5">
        <v>0.1</v>
      </c>
      <c r="AH1035" s="6">
        <v>-2.0000000000000004E-2</v>
      </c>
      <c r="AI1035">
        <v>1489.2</v>
      </c>
      <c r="AJ1035">
        <v>2444</v>
      </c>
    </row>
    <row r="1036" spans="1:36" x14ac:dyDescent="0.35">
      <c r="A1036">
        <v>45</v>
      </c>
      <c r="B1036" t="s">
        <v>32</v>
      </c>
      <c r="C1036" t="s">
        <v>26</v>
      </c>
      <c r="D1036">
        <v>1038</v>
      </c>
      <c r="E1036" t="s">
        <v>34</v>
      </c>
      <c r="F1036">
        <v>20</v>
      </c>
      <c r="G1036">
        <v>3</v>
      </c>
      <c r="H1036" t="s">
        <v>40</v>
      </c>
      <c r="I1036">
        <v>2</v>
      </c>
      <c r="J1036" t="s">
        <v>35</v>
      </c>
      <c r="K1036">
        <v>95</v>
      </c>
      <c r="L1036">
        <v>1</v>
      </c>
      <c r="M1036">
        <v>3</v>
      </c>
      <c r="N1036" t="s">
        <v>43</v>
      </c>
      <c r="O1036">
        <v>1</v>
      </c>
      <c r="P1036" t="s">
        <v>41</v>
      </c>
      <c r="Q1036" s="4">
        <v>10851</v>
      </c>
      <c r="R1036">
        <v>19863</v>
      </c>
      <c r="S1036">
        <v>2</v>
      </c>
      <c r="T1036" t="s">
        <v>25</v>
      </c>
      <c r="U1036">
        <v>18</v>
      </c>
      <c r="V1036">
        <v>3</v>
      </c>
      <c r="W1036">
        <v>2</v>
      </c>
      <c r="X1036">
        <v>1</v>
      </c>
      <c r="Y1036">
        <v>24</v>
      </c>
      <c r="Z1036">
        <v>2</v>
      </c>
      <c r="AA1036">
        <v>3</v>
      </c>
      <c r="AB1036">
        <v>7</v>
      </c>
      <c r="AC1036">
        <v>7</v>
      </c>
      <c r="AD1036">
        <v>0</v>
      </c>
      <c r="AE1036">
        <v>7</v>
      </c>
      <c r="AF1036" s="5">
        <v>0.11</v>
      </c>
      <c r="AG1036" s="5">
        <v>0.08</v>
      </c>
      <c r="AH1036" s="6">
        <v>6.0000000000000012E-2</v>
      </c>
      <c r="AI1036">
        <v>2170.2000000000003</v>
      </c>
      <c r="AJ1036">
        <v>3584</v>
      </c>
    </row>
    <row r="1037" spans="1:36" x14ac:dyDescent="0.35">
      <c r="A1037">
        <v>31</v>
      </c>
      <c r="B1037" t="s">
        <v>32</v>
      </c>
      <c r="C1037" t="s">
        <v>26</v>
      </c>
      <c r="D1037">
        <v>1398</v>
      </c>
      <c r="E1037" t="s">
        <v>50</v>
      </c>
      <c r="F1037">
        <v>8</v>
      </c>
      <c r="G1037">
        <v>2</v>
      </c>
      <c r="H1037" t="s">
        <v>40</v>
      </c>
      <c r="I1037">
        <v>4</v>
      </c>
      <c r="J1037" t="s">
        <v>29</v>
      </c>
      <c r="K1037">
        <v>96</v>
      </c>
      <c r="L1037">
        <v>4</v>
      </c>
      <c r="M1037">
        <v>1</v>
      </c>
      <c r="N1037" t="s">
        <v>50</v>
      </c>
      <c r="O1037">
        <v>2</v>
      </c>
      <c r="P1037" t="s">
        <v>31</v>
      </c>
      <c r="Q1037" s="4">
        <v>2109</v>
      </c>
      <c r="R1037">
        <v>24609</v>
      </c>
      <c r="S1037">
        <v>9</v>
      </c>
      <c r="T1037" t="s">
        <v>32</v>
      </c>
      <c r="U1037">
        <v>18</v>
      </c>
      <c r="V1037">
        <v>3</v>
      </c>
      <c r="W1037">
        <v>4</v>
      </c>
      <c r="X1037">
        <v>0</v>
      </c>
      <c r="Y1037">
        <v>8</v>
      </c>
      <c r="Z1037">
        <v>3</v>
      </c>
      <c r="AA1037">
        <v>3</v>
      </c>
      <c r="AB1037">
        <v>3</v>
      </c>
      <c r="AC1037">
        <v>2</v>
      </c>
      <c r="AD1037">
        <v>0</v>
      </c>
      <c r="AE1037">
        <v>2</v>
      </c>
      <c r="AF1037" s="5">
        <v>0.13</v>
      </c>
      <c r="AG1037" s="5">
        <v>0.08</v>
      </c>
      <c r="AH1037" s="6">
        <v>2.0000000000000004E-2</v>
      </c>
      <c r="AI1037">
        <v>421.8</v>
      </c>
      <c r="AJ1037">
        <v>2863</v>
      </c>
    </row>
    <row r="1038" spans="1:36" x14ac:dyDescent="0.35">
      <c r="A1038">
        <v>31</v>
      </c>
      <c r="B1038" t="s">
        <v>25</v>
      </c>
      <c r="C1038" t="s">
        <v>33</v>
      </c>
      <c r="D1038">
        <v>523</v>
      </c>
      <c r="E1038" t="s">
        <v>34</v>
      </c>
      <c r="F1038">
        <v>2</v>
      </c>
      <c r="G1038">
        <v>3</v>
      </c>
      <c r="H1038" t="s">
        <v>28</v>
      </c>
      <c r="I1038">
        <v>2</v>
      </c>
      <c r="J1038" t="s">
        <v>35</v>
      </c>
      <c r="K1038">
        <v>94</v>
      </c>
      <c r="L1038">
        <v>3</v>
      </c>
      <c r="M1038">
        <v>1</v>
      </c>
      <c r="N1038" t="s">
        <v>39</v>
      </c>
      <c r="O1038">
        <v>4</v>
      </c>
      <c r="P1038" t="s">
        <v>37</v>
      </c>
      <c r="Q1038" s="4">
        <v>3722</v>
      </c>
      <c r="R1038">
        <v>21081</v>
      </c>
      <c r="S1038">
        <v>6</v>
      </c>
      <c r="T1038" t="s">
        <v>25</v>
      </c>
      <c r="U1038">
        <v>13</v>
      </c>
      <c r="V1038">
        <v>3</v>
      </c>
      <c r="W1038">
        <v>3</v>
      </c>
      <c r="X1038">
        <v>1</v>
      </c>
      <c r="Y1038">
        <v>7</v>
      </c>
      <c r="Z1038">
        <v>2</v>
      </c>
      <c r="AA1038">
        <v>1</v>
      </c>
      <c r="AB1038">
        <v>2</v>
      </c>
      <c r="AC1038">
        <v>2</v>
      </c>
      <c r="AD1038">
        <v>2</v>
      </c>
      <c r="AE1038">
        <v>2</v>
      </c>
      <c r="AF1038" s="5">
        <v>0.15</v>
      </c>
      <c r="AG1038" s="5">
        <v>0.08</v>
      </c>
      <c r="AH1038" s="6">
        <v>4.0000000000000008E-2</v>
      </c>
      <c r="AI1038">
        <v>744.40000000000009</v>
      </c>
      <c r="AJ1038">
        <v>4724</v>
      </c>
    </row>
    <row r="1039" spans="1:36" x14ac:dyDescent="0.35">
      <c r="A1039">
        <v>45</v>
      </c>
      <c r="B1039" t="s">
        <v>32</v>
      </c>
      <c r="C1039" t="s">
        <v>26</v>
      </c>
      <c r="D1039">
        <v>1448</v>
      </c>
      <c r="E1039" t="s">
        <v>34</v>
      </c>
      <c r="F1039">
        <v>29</v>
      </c>
      <c r="G1039">
        <v>3</v>
      </c>
      <c r="H1039" t="s">
        <v>49</v>
      </c>
      <c r="I1039">
        <v>2</v>
      </c>
      <c r="J1039" t="s">
        <v>35</v>
      </c>
      <c r="K1039">
        <v>55</v>
      </c>
      <c r="L1039">
        <v>3</v>
      </c>
      <c r="M1039">
        <v>3</v>
      </c>
      <c r="N1039" t="s">
        <v>42</v>
      </c>
      <c r="O1039">
        <v>4</v>
      </c>
      <c r="P1039" t="s">
        <v>37</v>
      </c>
      <c r="Q1039" s="4">
        <v>9380</v>
      </c>
      <c r="R1039">
        <v>14720</v>
      </c>
      <c r="S1039">
        <v>4</v>
      </c>
      <c r="T1039" t="s">
        <v>25</v>
      </c>
      <c r="U1039">
        <v>18</v>
      </c>
      <c r="V1039">
        <v>3</v>
      </c>
      <c r="W1039">
        <v>4</v>
      </c>
      <c r="X1039">
        <v>2</v>
      </c>
      <c r="Y1039">
        <v>10</v>
      </c>
      <c r="Z1039">
        <v>4</v>
      </c>
      <c r="AA1039">
        <v>4</v>
      </c>
      <c r="AB1039">
        <v>3</v>
      </c>
      <c r="AC1039">
        <v>1</v>
      </c>
      <c r="AD1039">
        <v>1</v>
      </c>
      <c r="AE1039">
        <v>2</v>
      </c>
      <c r="AF1039" s="5">
        <v>0.14000000000000001</v>
      </c>
      <c r="AG1039" s="5">
        <v>0.08</v>
      </c>
      <c r="AH1039" s="6">
        <v>-0.03</v>
      </c>
      <c r="AI1039">
        <v>1876</v>
      </c>
      <c r="AJ1039">
        <v>935</v>
      </c>
    </row>
    <row r="1040" spans="1:36" x14ac:dyDescent="0.35">
      <c r="A1040">
        <v>48</v>
      </c>
      <c r="B1040" t="s">
        <v>32</v>
      </c>
      <c r="C1040" t="s">
        <v>26</v>
      </c>
      <c r="D1040">
        <v>1221</v>
      </c>
      <c r="E1040" t="s">
        <v>27</v>
      </c>
      <c r="F1040">
        <v>7</v>
      </c>
      <c r="G1040">
        <v>3</v>
      </c>
      <c r="H1040" t="s">
        <v>48</v>
      </c>
      <c r="I1040">
        <v>3</v>
      </c>
      <c r="J1040" t="s">
        <v>35</v>
      </c>
      <c r="K1040">
        <v>96</v>
      </c>
      <c r="L1040">
        <v>3</v>
      </c>
      <c r="M1040">
        <v>2</v>
      </c>
      <c r="N1040" t="s">
        <v>27</v>
      </c>
      <c r="O1040">
        <v>1</v>
      </c>
      <c r="P1040" t="s">
        <v>41</v>
      </c>
      <c r="Q1040" s="4">
        <v>5486</v>
      </c>
      <c r="R1040">
        <v>24795</v>
      </c>
      <c r="S1040">
        <v>4</v>
      </c>
      <c r="T1040" t="s">
        <v>32</v>
      </c>
      <c r="U1040">
        <v>11</v>
      </c>
      <c r="V1040">
        <v>3</v>
      </c>
      <c r="W1040">
        <v>1</v>
      </c>
      <c r="X1040">
        <v>3</v>
      </c>
      <c r="Y1040">
        <v>15</v>
      </c>
      <c r="Z1040">
        <v>3</v>
      </c>
      <c r="AA1040">
        <v>3</v>
      </c>
      <c r="AB1040">
        <v>2</v>
      </c>
      <c r="AC1040">
        <v>2</v>
      </c>
      <c r="AD1040">
        <v>2</v>
      </c>
      <c r="AE1040">
        <v>2</v>
      </c>
      <c r="AF1040" s="5">
        <v>0.09</v>
      </c>
      <c r="AG1040" s="5">
        <v>0.11</v>
      </c>
      <c r="AH1040" s="6">
        <v>0.03</v>
      </c>
      <c r="AI1040">
        <v>1097.2</v>
      </c>
      <c r="AJ1040">
        <v>1272</v>
      </c>
    </row>
    <row r="1041" spans="1:36" x14ac:dyDescent="0.35">
      <c r="A1041">
        <v>34</v>
      </c>
      <c r="B1041" t="s">
        <v>25</v>
      </c>
      <c r="C1041" t="s">
        <v>26</v>
      </c>
      <c r="D1041">
        <v>1107</v>
      </c>
      <c r="E1041" t="s">
        <v>50</v>
      </c>
      <c r="F1041">
        <v>9</v>
      </c>
      <c r="G1041">
        <v>4</v>
      </c>
      <c r="H1041" t="s">
        <v>49</v>
      </c>
      <c r="I1041">
        <v>1</v>
      </c>
      <c r="J1041" t="s">
        <v>29</v>
      </c>
      <c r="K1041">
        <v>52</v>
      </c>
      <c r="L1041">
        <v>3</v>
      </c>
      <c r="M1041">
        <v>1</v>
      </c>
      <c r="N1041" t="s">
        <v>50</v>
      </c>
      <c r="O1041">
        <v>3</v>
      </c>
      <c r="P1041" t="s">
        <v>37</v>
      </c>
      <c r="Q1041" s="4">
        <v>2742</v>
      </c>
      <c r="R1041">
        <v>3072</v>
      </c>
      <c r="S1041">
        <v>1</v>
      </c>
      <c r="T1041" t="s">
        <v>32</v>
      </c>
      <c r="U1041">
        <v>15</v>
      </c>
      <c r="V1041">
        <v>3</v>
      </c>
      <c r="W1041">
        <v>4</v>
      </c>
      <c r="X1041">
        <v>0</v>
      </c>
      <c r="Y1041">
        <v>2</v>
      </c>
      <c r="Z1041">
        <v>0</v>
      </c>
      <c r="AA1041">
        <v>3</v>
      </c>
      <c r="AB1041">
        <v>2</v>
      </c>
      <c r="AC1041">
        <v>2</v>
      </c>
      <c r="AD1041">
        <v>2</v>
      </c>
      <c r="AE1041">
        <v>2</v>
      </c>
      <c r="AF1041" s="5">
        <v>0.11</v>
      </c>
      <c r="AG1041" s="5">
        <v>7.0000000000000007E-2</v>
      </c>
      <c r="AH1041" s="6">
        <v>0</v>
      </c>
      <c r="AI1041">
        <v>548.4</v>
      </c>
      <c r="AJ1041">
        <v>4247</v>
      </c>
    </row>
    <row r="1042" spans="1:36" x14ac:dyDescent="0.35">
      <c r="A1042">
        <v>40</v>
      </c>
      <c r="B1042" t="s">
        <v>32</v>
      </c>
      <c r="C1042" t="s">
        <v>44</v>
      </c>
      <c r="D1042">
        <v>218</v>
      </c>
      <c r="E1042" t="s">
        <v>34</v>
      </c>
      <c r="F1042">
        <v>8</v>
      </c>
      <c r="G1042">
        <v>1</v>
      </c>
      <c r="H1042" t="s">
        <v>40</v>
      </c>
      <c r="I1042">
        <v>4</v>
      </c>
      <c r="J1042" t="s">
        <v>35</v>
      </c>
      <c r="K1042">
        <v>55</v>
      </c>
      <c r="L1042">
        <v>2</v>
      </c>
      <c r="M1042">
        <v>3</v>
      </c>
      <c r="N1042" t="s">
        <v>63</v>
      </c>
      <c r="O1042">
        <v>2</v>
      </c>
      <c r="P1042" t="s">
        <v>41</v>
      </c>
      <c r="Q1042" s="4">
        <v>13757</v>
      </c>
      <c r="R1042">
        <v>25178</v>
      </c>
      <c r="S1042">
        <v>2</v>
      </c>
      <c r="T1042" t="s">
        <v>32</v>
      </c>
      <c r="U1042">
        <v>11</v>
      </c>
      <c r="V1042">
        <v>3</v>
      </c>
      <c r="W1042">
        <v>3</v>
      </c>
      <c r="X1042">
        <v>1</v>
      </c>
      <c r="Y1042">
        <v>16</v>
      </c>
      <c r="Z1042">
        <v>5</v>
      </c>
      <c r="AA1042">
        <v>3</v>
      </c>
      <c r="AB1042">
        <v>9</v>
      </c>
      <c r="AC1042">
        <v>8</v>
      </c>
      <c r="AD1042">
        <v>4</v>
      </c>
      <c r="AE1042">
        <v>8</v>
      </c>
      <c r="AF1042" s="5">
        <v>0.15</v>
      </c>
      <c r="AG1042" s="5">
        <v>0.09</v>
      </c>
      <c r="AH1042" s="6">
        <v>3.0000000000000013E-2</v>
      </c>
      <c r="AI1042">
        <v>2751.4</v>
      </c>
      <c r="AJ1042">
        <v>1161</v>
      </c>
    </row>
    <row r="1043" spans="1:36" x14ac:dyDescent="0.35">
      <c r="A1043">
        <v>28</v>
      </c>
      <c r="B1043" t="s">
        <v>32</v>
      </c>
      <c r="C1043" t="s">
        <v>26</v>
      </c>
      <c r="D1043">
        <v>866</v>
      </c>
      <c r="E1043" t="s">
        <v>27</v>
      </c>
      <c r="F1043">
        <v>5</v>
      </c>
      <c r="G1043">
        <v>3</v>
      </c>
      <c r="H1043" t="s">
        <v>40</v>
      </c>
      <c r="I1043">
        <v>4</v>
      </c>
      <c r="J1043" t="s">
        <v>35</v>
      </c>
      <c r="K1043">
        <v>84</v>
      </c>
      <c r="L1043">
        <v>3</v>
      </c>
      <c r="M1043">
        <v>2</v>
      </c>
      <c r="N1043" t="s">
        <v>27</v>
      </c>
      <c r="O1043">
        <v>1</v>
      </c>
      <c r="P1043" t="s">
        <v>31</v>
      </c>
      <c r="Q1043" s="4">
        <v>8463</v>
      </c>
      <c r="R1043">
        <v>23490</v>
      </c>
      <c r="S1043">
        <v>0</v>
      </c>
      <c r="T1043" t="s">
        <v>32</v>
      </c>
      <c r="U1043">
        <v>18</v>
      </c>
      <c r="V1043">
        <v>3</v>
      </c>
      <c r="W1043">
        <v>4</v>
      </c>
      <c r="X1043">
        <v>0</v>
      </c>
      <c r="Y1043">
        <v>6</v>
      </c>
      <c r="Z1043">
        <v>4</v>
      </c>
      <c r="AA1043">
        <v>3</v>
      </c>
      <c r="AB1043">
        <v>5</v>
      </c>
      <c r="AC1043">
        <v>4</v>
      </c>
      <c r="AD1043">
        <v>1</v>
      </c>
      <c r="AE1043">
        <v>3</v>
      </c>
      <c r="AF1043" s="5">
        <v>0.12</v>
      </c>
      <c r="AG1043" s="5">
        <v>0.08</v>
      </c>
      <c r="AH1043" s="6">
        <v>9.999999999999995E-3</v>
      </c>
      <c r="AI1043">
        <v>1692.6000000000001</v>
      </c>
      <c r="AJ1043">
        <v>1459</v>
      </c>
    </row>
    <row r="1044" spans="1:36" x14ac:dyDescent="0.35">
      <c r="A1044">
        <v>44</v>
      </c>
      <c r="B1044" t="s">
        <v>32</v>
      </c>
      <c r="C1044" t="s">
        <v>44</v>
      </c>
      <c r="D1044">
        <v>981</v>
      </c>
      <c r="E1044" t="s">
        <v>34</v>
      </c>
      <c r="F1044">
        <v>5</v>
      </c>
      <c r="G1044">
        <v>3</v>
      </c>
      <c r="H1044" t="s">
        <v>28</v>
      </c>
      <c r="I1044">
        <v>3</v>
      </c>
      <c r="J1044" t="s">
        <v>35</v>
      </c>
      <c r="K1044">
        <v>90</v>
      </c>
      <c r="L1044">
        <v>2</v>
      </c>
      <c r="M1044">
        <v>1</v>
      </c>
      <c r="N1044" t="s">
        <v>39</v>
      </c>
      <c r="O1044">
        <v>3</v>
      </c>
      <c r="P1044" t="s">
        <v>31</v>
      </c>
      <c r="Q1044" s="4">
        <v>3162</v>
      </c>
      <c r="R1044">
        <v>7973</v>
      </c>
      <c r="S1044">
        <v>3</v>
      </c>
      <c r="T1044" t="s">
        <v>32</v>
      </c>
      <c r="U1044">
        <v>14</v>
      </c>
      <c r="V1044">
        <v>3</v>
      </c>
      <c r="W1044">
        <v>4</v>
      </c>
      <c r="X1044">
        <v>0</v>
      </c>
      <c r="Y1044">
        <v>7</v>
      </c>
      <c r="Z1044">
        <v>5</v>
      </c>
      <c r="AA1044">
        <v>3</v>
      </c>
      <c r="AB1044">
        <v>5</v>
      </c>
      <c r="AC1044">
        <v>2</v>
      </c>
      <c r="AD1044">
        <v>0</v>
      </c>
      <c r="AE1044">
        <v>3</v>
      </c>
      <c r="AF1044" s="5">
        <v>0.11</v>
      </c>
      <c r="AG1044" s="5">
        <v>7.0000000000000007E-2</v>
      </c>
      <c r="AH1044" s="6">
        <v>9.999999999999995E-3</v>
      </c>
      <c r="AI1044">
        <v>632.40000000000009</v>
      </c>
      <c r="AJ1044">
        <v>3716</v>
      </c>
    </row>
    <row r="1045" spans="1:36" x14ac:dyDescent="0.35">
      <c r="A1045">
        <v>53</v>
      </c>
      <c r="B1045" t="s">
        <v>32</v>
      </c>
      <c r="C1045" t="s">
        <v>26</v>
      </c>
      <c r="D1045">
        <v>447</v>
      </c>
      <c r="E1045" t="s">
        <v>34</v>
      </c>
      <c r="F1045">
        <v>2</v>
      </c>
      <c r="G1045">
        <v>3</v>
      </c>
      <c r="H1045" t="s">
        <v>40</v>
      </c>
      <c r="I1045">
        <v>4</v>
      </c>
      <c r="J1045" t="s">
        <v>35</v>
      </c>
      <c r="K1045">
        <v>39</v>
      </c>
      <c r="L1045">
        <v>4</v>
      </c>
      <c r="M1045">
        <v>4</v>
      </c>
      <c r="N1045" t="s">
        <v>63</v>
      </c>
      <c r="O1045">
        <v>2</v>
      </c>
      <c r="P1045" t="s">
        <v>31</v>
      </c>
      <c r="Q1045" s="4">
        <v>16598</v>
      </c>
      <c r="R1045">
        <v>19764</v>
      </c>
      <c r="S1045">
        <v>4</v>
      </c>
      <c r="T1045" t="s">
        <v>32</v>
      </c>
      <c r="U1045">
        <v>12</v>
      </c>
      <c r="V1045">
        <v>3</v>
      </c>
      <c r="W1045">
        <v>2</v>
      </c>
      <c r="X1045">
        <v>0</v>
      </c>
      <c r="Y1045">
        <v>35</v>
      </c>
      <c r="Z1045">
        <v>2</v>
      </c>
      <c r="AA1045">
        <v>2</v>
      </c>
      <c r="AB1045">
        <v>9</v>
      </c>
      <c r="AC1045">
        <v>8</v>
      </c>
      <c r="AD1045">
        <v>8</v>
      </c>
      <c r="AE1045">
        <v>8</v>
      </c>
      <c r="AF1045" s="5">
        <v>0.15</v>
      </c>
      <c r="AG1045" s="5">
        <v>7.0000000000000007E-2</v>
      </c>
      <c r="AH1045" s="6">
        <v>7.9999999999999988E-2</v>
      </c>
      <c r="AI1045">
        <v>3319.6000000000004</v>
      </c>
      <c r="AJ1045">
        <v>4003</v>
      </c>
    </row>
    <row r="1046" spans="1:36" x14ac:dyDescent="0.35">
      <c r="A1046">
        <v>49</v>
      </c>
      <c r="B1046" t="s">
        <v>32</v>
      </c>
      <c r="C1046" t="s">
        <v>26</v>
      </c>
      <c r="D1046">
        <v>1495</v>
      </c>
      <c r="E1046" t="s">
        <v>34</v>
      </c>
      <c r="F1046">
        <v>5</v>
      </c>
      <c r="G1046">
        <v>4</v>
      </c>
      <c r="H1046" t="s">
        <v>49</v>
      </c>
      <c r="I1046">
        <v>1</v>
      </c>
      <c r="J1046" t="s">
        <v>35</v>
      </c>
      <c r="K1046">
        <v>96</v>
      </c>
      <c r="L1046">
        <v>3</v>
      </c>
      <c r="M1046">
        <v>2</v>
      </c>
      <c r="N1046" t="s">
        <v>43</v>
      </c>
      <c r="O1046">
        <v>3</v>
      </c>
      <c r="P1046" t="s">
        <v>37</v>
      </c>
      <c r="Q1046" s="4">
        <v>6651</v>
      </c>
      <c r="R1046">
        <v>21534</v>
      </c>
      <c r="S1046">
        <v>2</v>
      </c>
      <c r="T1046" t="s">
        <v>32</v>
      </c>
      <c r="U1046">
        <v>14</v>
      </c>
      <c r="V1046">
        <v>3</v>
      </c>
      <c r="W1046">
        <v>2</v>
      </c>
      <c r="X1046">
        <v>1</v>
      </c>
      <c r="Y1046">
        <v>20</v>
      </c>
      <c r="Z1046">
        <v>0</v>
      </c>
      <c r="AA1046">
        <v>2</v>
      </c>
      <c r="AB1046">
        <v>3</v>
      </c>
      <c r="AC1046">
        <v>2</v>
      </c>
      <c r="AD1046">
        <v>1</v>
      </c>
      <c r="AE1046">
        <v>2</v>
      </c>
      <c r="AF1046" s="5">
        <v>0.15</v>
      </c>
      <c r="AG1046" s="5">
        <v>0.11</v>
      </c>
      <c r="AH1046" s="6">
        <v>6.9999999999999993E-2</v>
      </c>
      <c r="AI1046">
        <v>1330.2</v>
      </c>
      <c r="AJ1046">
        <v>2293</v>
      </c>
    </row>
    <row r="1047" spans="1:36" x14ac:dyDescent="0.35">
      <c r="A1047">
        <v>40</v>
      </c>
      <c r="B1047" t="s">
        <v>32</v>
      </c>
      <c r="C1047" t="s">
        <v>26</v>
      </c>
      <c r="D1047">
        <v>896</v>
      </c>
      <c r="E1047" t="s">
        <v>34</v>
      </c>
      <c r="F1047">
        <v>2</v>
      </c>
      <c r="G1047">
        <v>3</v>
      </c>
      <c r="H1047" t="s">
        <v>40</v>
      </c>
      <c r="I1047">
        <v>3</v>
      </c>
      <c r="J1047" t="s">
        <v>35</v>
      </c>
      <c r="K1047">
        <v>68</v>
      </c>
      <c r="L1047">
        <v>3</v>
      </c>
      <c r="M1047">
        <v>1</v>
      </c>
      <c r="N1047" t="s">
        <v>36</v>
      </c>
      <c r="O1047">
        <v>3</v>
      </c>
      <c r="P1047" t="s">
        <v>41</v>
      </c>
      <c r="Q1047" s="4">
        <v>2345</v>
      </c>
      <c r="R1047">
        <v>8045</v>
      </c>
      <c r="S1047">
        <v>2</v>
      </c>
      <c r="T1047" t="s">
        <v>32</v>
      </c>
      <c r="U1047">
        <v>14</v>
      </c>
      <c r="V1047">
        <v>3</v>
      </c>
      <c r="W1047">
        <v>3</v>
      </c>
      <c r="X1047">
        <v>1</v>
      </c>
      <c r="Y1047">
        <v>8</v>
      </c>
      <c r="Z1047">
        <v>3</v>
      </c>
      <c r="AA1047">
        <v>4</v>
      </c>
      <c r="AB1047">
        <v>3</v>
      </c>
      <c r="AC1047">
        <v>1</v>
      </c>
      <c r="AD1047">
        <v>1</v>
      </c>
      <c r="AE1047">
        <v>2</v>
      </c>
      <c r="AF1047" s="5">
        <v>0.09</v>
      </c>
      <c r="AG1047" s="5">
        <v>0.09</v>
      </c>
      <c r="AH1047" s="6">
        <v>9.999999999999995E-3</v>
      </c>
      <c r="AI1047">
        <v>469</v>
      </c>
      <c r="AJ1047">
        <v>4504</v>
      </c>
    </row>
    <row r="1048" spans="1:36" x14ac:dyDescent="0.35">
      <c r="A1048">
        <v>44</v>
      </c>
      <c r="B1048" t="s">
        <v>32</v>
      </c>
      <c r="C1048" t="s">
        <v>26</v>
      </c>
      <c r="D1048">
        <v>1467</v>
      </c>
      <c r="E1048" t="s">
        <v>34</v>
      </c>
      <c r="F1048">
        <v>20</v>
      </c>
      <c r="G1048">
        <v>3</v>
      </c>
      <c r="H1048" t="s">
        <v>28</v>
      </c>
      <c r="I1048">
        <v>4</v>
      </c>
      <c r="J1048" t="s">
        <v>35</v>
      </c>
      <c r="K1048">
        <v>49</v>
      </c>
      <c r="L1048">
        <v>3</v>
      </c>
      <c r="M1048">
        <v>1</v>
      </c>
      <c r="N1048" t="s">
        <v>36</v>
      </c>
      <c r="O1048">
        <v>2</v>
      </c>
      <c r="P1048" t="s">
        <v>31</v>
      </c>
      <c r="Q1048" s="4">
        <v>3420</v>
      </c>
      <c r="R1048">
        <v>21158</v>
      </c>
      <c r="S1048">
        <v>1</v>
      </c>
      <c r="T1048" t="s">
        <v>32</v>
      </c>
      <c r="U1048">
        <v>13</v>
      </c>
      <c r="V1048">
        <v>3</v>
      </c>
      <c r="W1048">
        <v>3</v>
      </c>
      <c r="X1048">
        <v>0</v>
      </c>
      <c r="Y1048">
        <v>6</v>
      </c>
      <c r="Z1048">
        <v>3</v>
      </c>
      <c r="AA1048">
        <v>2</v>
      </c>
      <c r="AB1048">
        <v>5</v>
      </c>
      <c r="AC1048">
        <v>2</v>
      </c>
      <c r="AD1048">
        <v>1</v>
      </c>
      <c r="AE1048">
        <v>3</v>
      </c>
      <c r="AF1048" s="5">
        <v>0.13</v>
      </c>
      <c r="AG1048" s="5">
        <v>7.0000000000000007E-2</v>
      </c>
      <c r="AH1048" s="6">
        <v>1.999999999999999E-2</v>
      </c>
      <c r="AI1048">
        <v>684</v>
      </c>
      <c r="AJ1048">
        <v>3842</v>
      </c>
    </row>
    <row r="1049" spans="1:36" x14ac:dyDescent="0.35">
      <c r="A1049">
        <v>33</v>
      </c>
      <c r="B1049" t="s">
        <v>32</v>
      </c>
      <c r="C1049" t="s">
        <v>33</v>
      </c>
      <c r="D1049">
        <v>430</v>
      </c>
      <c r="E1049" t="s">
        <v>27</v>
      </c>
      <c r="F1049">
        <v>7</v>
      </c>
      <c r="G1049">
        <v>3</v>
      </c>
      <c r="H1049" t="s">
        <v>40</v>
      </c>
      <c r="I1049">
        <v>4</v>
      </c>
      <c r="J1049" t="s">
        <v>35</v>
      </c>
      <c r="K1049">
        <v>54</v>
      </c>
      <c r="L1049">
        <v>3</v>
      </c>
      <c r="M1049">
        <v>2</v>
      </c>
      <c r="N1049" t="s">
        <v>27</v>
      </c>
      <c r="O1049">
        <v>1</v>
      </c>
      <c r="P1049" t="s">
        <v>37</v>
      </c>
      <c r="Q1049" s="4">
        <v>4373</v>
      </c>
      <c r="R1049">
        <v>17456</v>
      </c>
      <c r="S1049">
        <v>0</v>
      </c>
      <c r="T1049" t="s">
        <v>32</v>
      </c>
      <c r="U1049">
        <v>14</v>
      </c>
      <c r="V1049">
        <v>3</v>
      </c>
      <c r="W1049">
        <v>1</v>
      </c>
      <c r="X1049">
        <v>2</v>
      </c>
      <c r="Y1049">
        <v>5</v>
      </c>
      <c r="Z1049">
        <v>2</v>
      </c>
      <c r="AA1049">
        <v>3</v>
      </c>
      <c r="AB1049">
        <v>4</v>
      </c>
      <c r="AC1049">
        <v>3</v>
      </c>
      <c r="AD1049">
        <v>0</v>
      </c>
      <c r="AE1049">
        <v>3</v>
      </c>
      <c r="AF1049" s="5">
        <v>0.09</v>
      </c>
      <c r="AG1049" s="5">
        <v>0.11</v>
      </c>
      <c r="AH1049" s="6">
        <v>2.0000000000000004E-2</v>
      </c>
      <c r="AI1049">
        <v>874.6</v>
      </c>
      <c r="AJ1049">
        <v>2687</v>
      </c>
    </row>
    <row r="1050" spans="1:36" x14ac:dyDescent="0.35">
      <c r="A1050">
        <v>34</v>
      </c>
      <c r="B1050" t="s">
        <v>32</v>
      </c>
      <c r="C1050" t="s">
        <v>26</v>
      </c>
      <c r="D1050">
        <v>1326</v>
      </c>
      <c r="E1050" t="s">
        <v>27</v>
      </c>
      <c r="F1050">
        <v>3</v>
      </c>
      <c r="G1050">
        <v>3</v>
      </c>
      <c r="H1050" t="s">
        <v>38</v>
      </c>
      <c r="I1050">
        <v>4</v>
      </c>
      <c r="J1050" t="s">
        <v>35</v>
      </c>
      <c r="K1050">
        <v>81</v>
      </c>
      <c r="L1050">
        <v>1</v>
      </c>
      <c r="M1050">
        <v>2</v>
      </c>
      <c r="N1050" t="s">
        <v>27</v>
      </c>
      <c r="O1050">
        <v>1</v>
      </c>
      <c r="P1050" t="s">
        <v>31</v>
      </c>
      <c r="Q1050" s="4">
        <v>4759</v>
      </c>
      <c r="R1050">
        <v>15891</v>
      </c>
      <c r="S1050">
        <v>3</v>
      </c>
      <c r="T1050" t="s">
        <v>32</v>
      </c>
      <c r="U1050">
        <v>18</v>
      </c>
      <c r="V1050">
        <v>3</v>
      </c>
      <c r="W1050">
        <v>4</v>
      </c>
      <c r="X1050">
        <v>0</v>
      </c>
      <c r="Y1050">
        <v>15</v>
      </c>
      <c r="Z1050">
        <v>2</v>
      </c>
      <c r="AA1050">
        <v>3</v>
      </c>
      <c r="AB1050">
        <v>13</v>
      </c>
      <c r="AC1050">
        <v>9</v>
      </c>
      <c r="AD1050">
        <v>3</v>
      </c>
      <c r="AE1050">
        <v>12</v>
      </c>
      <c r="AF1050" s="5">
        <v>0.09</v>
      </c>
      <c r="AG1050" s="5">
        <v>0.09</v>
      </c>
      <c r="AH1050" s="6">
        <v>1.0000000000000009E-2</v>
      </c>
      <c r="AI1050">
        <v>951.80000000000007</v>
      </c>
      <c r="AJ1050">
        <v>3646</v>
      </c>
    </row>
    <row r="1051" spans="1:36" x14ac:dyDescent="0.35">
      <c r="A1051">
        <v>30</v>
      </c>
      <c r="B1051" t="s">
        <v>32</v>
      </c>
      <c r="C1051" t="s">
        <v>26</v>
      </c>
      <c r="D1051">
        <v>1358</v>
      </c>
      <c r="E1051" t="s">
        <v>27</v>
      </c>
      <c r="F1051">
        <v>16</v>
      </c>
      <c r="G1051">
        <v>1</v>
      </c>
      <c r="H1051" t="s">
        <v>28</v>
      </c>
      <c r="I1051">
        <v>4</v>
      </c>
      <c r="J1051" t="s">
        <v>35</v>
      </c>
      <c r="K1051">
        <v>96</v>
      </c>
      <c r="L1051">
        <v>3</v>
      </c>
      <c r="M1051">
        <v>2</v>
      </c>
      <c r="N1051" t="s">
        <v>27</v>
      </c>
      <c r="O1051">
        <v>3</v>
      </c>
      <c r="P1051" t="s">
        <v>37</v>
      </c>
      <c r="Q1051" s="4">
        <v>5301</v>
      </c>
      <c r="R1051">
        <v>2939</v>
      </c>
      <c r="S1051">
        <v>8</v>
      </c>
      <c r="T1051" t="s">
        <v>32</v>
      </c>
      <c r="U1051">
        <v>15</v>
      </c>
      <c r="V1051">
        <v>3</v>
      </c>
      <c r="W1051">
        <v>3</v>
      </c>
      <c r="X1051">
        <v>2</v>
      </c>
      <c r="Y1051">
        <v>4</v>
      </c>
      <c r="Z1051">
        <v>2</v>
      </c>
      <c r="AA1051">
        <v>2</v>
      </c>
      <c r="AB1051">
        <v>2</v>
      </c>
      <c r="AC1051">
        <v>1</v>
      </c>
      <c r="AD1051">
        <v>2</v>
      </c>
      <c r="AE1051">
        <v>2</v>
      </c>
      <c r="AF1051" s="5">
        <v>0.12</v>
      </c>
      <c r="AG1051" s="5">
        <v>0.11</v>
      </c>
      <c r="AH1051" s="6">
        <v>1.999999999999999E-2</v>
      </c>
      <c r="AI1051">
        <v>1060.2</v>
      </c>
      <c r="AJ1051">
        <v>1506</v>
      </c>
    </row>
    <row r="1052" spans="1:36" x14ac:dyDescent="0.35">
      <c r="A1052">
        <v>42</v>
      </c>
      <c r="B1052" t="s">
        <v>32</v>
      </c>
      <c r="C1052" t="s">
        <v>33</v>
      </c>
      <c r="D1052">
        <v>748</v>
      </c>
      <c r="E1052" t="s">
        <v>34</v>
      </c>
      <c r="F1052">
        <v>9</v>
      </c>
      <c r="G1052">
        <v>2</v>
      </c>
      <c r="H1052" t="s">
        <v>40</v>
      </c>
      <c r="I1052">
        <v>1</v>
      </c>
      <c r="J1052" t="s">
        <v>29</v>
      </c>
      <c r="K1052">
        <v>74</v>
      </c>
      <c r="L1052">
        <v>3</v>
      </c>
      <c r="M1052">
        <v>1</v>
      </c>
      <c r="N1052" t="s">
        <v>39</v>
      </c>
      <c r="O1052">
        <v>4</v>
      </c>
      <c r="P1052" t="s">
        <v>31</v>
      </c>
      <c r="Q1052" s="4">
        <v>3673</v>
      </c>
      <c r="R1052">
        <v>16458</v>
      </c>
      <c r="S1052">
        <v>1</v>
      </c>
      <c r="T1052" t="s">
        <v>32</v>
      </c>
      <c r="U1052">
        <v>13</v>
      </c>
      <c r="V1052">
        <v>3</v>
      </c>
      <c r="W1052">
        <v>3</v>
      </c>
      <c r="X1052">
        <v>0</v>
      </c>
      <c r="Y1052">
        <v>12</v>
      </c>
      <c r="Z1052">
        <v>3</v>
      </c>
      <c r="AA1052">
        <v>3</v>
      </c>
      <c r="AB1052">
        <v>12</v>
      </c>
      <c r="AC1052">
        <v>9</v>
      </c>
      <c r="AD1052">
        <v>5</v>
      </c>
      <c r="AE1052">
        <v>8</v>
      </c>
      <c r="AF1052" s="5">
        <v>0.1</v>
      </c>
      <c r="AG1052" s="5">
        <v>0.1</v>
      </c>
      <c r="AH1052" s="6">
        <v>5.0000000000000017E-2</v>
      </c>
      <c r="AI1052">
        <v>734.6</v>
      </c>
      <c r="AJ1052">
        <v>3924</v>
      </c>
    </row>
    <row r="1053" spans="1:36" x14ac:dyDescent="0.35">
      <c r="A1053">
        <v>44</v>
      </c>
      <c r="B1053" t="s">
        <v>32</v>
      </c>
      <c r="C1053" t="s">
        <v>33</v>
      </c>
      <c r="D1053">
        <v>383</v>
      </c>
      <c r="E1053" t="s">
        <v>27</v>
      </c>
      <c r="F1053">
        <v>1</v>
      </c>
      <c r="G1053">
        <v>5</v>
      </c>
      <c r="H1053" t="s">
        <v>48</v>
      </c>
      <c r="I1053">
        <v>1</v>
      </c>
      <c r="J1053" t="s">
        <v>29</v>
      </c>
      <c r="K1053">
        <v>79</v>
      </c>
      <c r="L1053">
        <v>3</v>
      </c>
      <c r="M1053">
        <v>2</v>
      </c>
      <c r="N1053" t="s">
        <v>27</v>
      </c>
      <c r="O1053">
        <v>3</v>
      </c>
      <c r="P1053" t="s">
        <v>37</v>
      </c>
      <c r="Q1053" s="4">
        <v>4768</v>
      </c>
      <c r="R1053">
        <v>9282</v>
      </c>
      <c r="S1053">
        <v>7</v>
      </c>
      <c r="T1053" t="s">
        <v>32</v>
      </c>
      <c r="U1053">
        <v>12</v>
      </c>
      <c r="V1053">
        <v>3</v>
      </c>
      <c r="W1053">
        <v>3</v>
      </c>
      <c r="X1053">
        <v>1</v>
      </c>
      <c r="Y1053">
        <v>11</v>
      </c>
      <c r="Z1053">
        <v>4</v>
      </c>
      <c r="AA1053">
        <v>2</v>
      </c>
      <c r="AB1053">
        <v>1</v>
      </c>
      <c r="AC1053">
        <v>0</v>
      </c>
      <c r="AD1053">
        <v>0</v>
      </c>
      <c r="AE1053">
        <v>0</v>
      </c>
      <c r="AF1053" s="5">
        <v>0.11</v>
      </c>
      <c r="AG1053" s="5">
        <v>7.0000000000000007E-2</v>
      </c>
      <c r="AH1053" s="6">
        <v>3.9999999999999994E-2</v>
      </c>
      <c r="AI1053">
        <v>953.6</v>
      </c>
      <c r="AJ1053">
        <v>4857</v>
      </c>
    </row>
    <row r="1054" spans="1:36" x14ac:dyDescent="0.35">
      <c r="A1054">
        <v>30</v>
      </c>
      <c r="B1054" t="s">
        <v>32</v>
      </c>
      <c r="C1054" t="s">
        <v>44</v>
      </c>
      <c r="D1054">
        <v>990</v>
      </c>
      <c r="E1054" t="s">
        <v>34</v>
      </c>
      <c r="F1054">
        <v>7</v>
      </c>
      <c r="G1054">
        <v>3</v>
      </c>
      <c r="H1054" t="s">
        <v>49</v>
      </c>
      <c r="I1054">
        <v>3</v>
      </c>
      <c r="J1054" t="s">
        <v>35</v>
      </c>
      <c r="K1054">
        <v>64</v>
      </c>
      <c r="L1054">
        <v>3</v>
      </c>
      <c r="M1054">
        <v>1</v>
      </c>
      <c r="N1054" t="s">
        <v>36</v>
      </c>
      <c r="O1054">
        <v>3</v>
      </c>
      <c r="P1054" t="s">
        <v>41</v>
      </c>
      <c r="Q1054" s="4">
        <v>1274</v>
      </c>
      <c r="R1054">
        <v>7152</v>
      </c>
      <c r="S1054">
        <v>1</v>
      </c>
      <c r="T1054" t="s">
        <v>32</v>
      </c>
      <c r="U1054">
        <v>13</v>
      </c>
      <c r="V1054">
        <v>3</v>
      </c>
      <c r="W1054">
        <v>2</v>
      </c>
      <c r="X1054">
        <v>2</v>
      </c>
      <c r="Y1054">
        <v>1</v>
      </c>
      <c r="Z1054">
        <v>2</v>
      </c>
      <c r="AA1054">
        <v>2</v>
      </c>
      <c r="AB1054">
        <v>1</v>
      </c>
      <c r="AC1054">
        <v>0</v>
      </c>
      <c r="AD1054">
        <v>0</v>
      </c>
      <c r="AE1054">
        <v>0</v>
      </c>
      <c r="AF1054" s="5">
        <v>0.08</v>
      </c>
      <c r="AG1054" s="5">
        <v>0.08</v>
      </c>
      <c r="AH1054" s="6">
        <v>4.0000000000000008E-2</v>
      </c>
      <c r="AI1054">
        <v>254.8</v>
      </c>
      <c r="AJ1054">
        <v>1426</v>
      </c>
    </row>
    <row r="1055" spans="1:36" x14ac:dyDescent="0.35">
      <c r="A1055">
        <v>57</v>
      </c>
      <c r="B1055" t="s">
        <v>32</v>
      </c>
      <c r="C1055" t="s">
        <v>26</v>
      </c>
      <c r="D1055">
        <v>405</v>
      </c>
      <c r="E1055" t="s">
        <v>34</v>
      </c>
      <c r="F1055">
        <v>1</v>
      </c>
      <c r="G1055">
        <v>2</v>
      </c>
      <c r="H1055" t="s">
        <v>28</v>
      </c>
      <c r="I1055">
        <v>2</v>
      </c>
      <c r="J1055" t="s">
        <v>35</v>
      </c>
      <c r="K1055">
        <v>93</v>
      </c>
      <c r="L1055">
        <v>4</v>
      </c>
      <c r="M1055">
        <v>2</v>
      </c>
      <c r="N1055" t="s">
        <v>36</v>
      </c>
      <c r="O1055">
        <v>3</v>
      </c>
      <c r="P1055" t="s">
        <v>37</v>
      </c>
      <c r="Q1055" s="4">
        <v>4900</v>
      </c>
      <c r="R1055">
        <v>2721</v>
      </c>
      <c r="S1055">
        <v>0</v>
      </c>
      <c r="T1055" t="s">
        <v>32</v>
      </c>
      <c r="U1055">
        <v>24</v>
      </c>
      <c r="V1055">
        <v>4</v>
      </c>
      <c r="W1055">
        <v>1</v>
      </c>
      <c r="X1055">
        <v>1</v>
      </c>
      <c r="Y1055">
        <v>13</v>
      </c>
      <c r="Z1055">
        <v>2</v>
      </c>
      <c r="AA1055">
        <v>2</v>
      </c>
      <c r="AB1055">
        <v>12</v>
      </c>
      <c r="AC1055">
        <v>9</v>
      </c>
      <c r="AD1055">
        <v>2</v>
      </c>
      <c r="AE1055">
        <v>8</v>
      </c>
      <c r="AF1055" s="5">
        <v>0.14000000000000001</v>
      </c>
      <c r="AG1055" s="5">
        <v>0.1</v>
      </c>
      <c r="AH1055" s="6">
        <v>4.0000000000000008E-2</v>
      </c>
      <c r="AI1055">
        <v>980</v>
      </c>
      <c r="AJ1055">
        <v>2062</v>
      </c>
    </row>
    <row r="1056" spans="1:36" x14ac:dyDescent="0.35">
      <c r="A1056">
        <v>49</v>
      </c>
      <c r="B1056" t="s">
        <v>32</v>
      </c>
      <c r="C1056" t="s">
        <v>26</v>
      </c>
      <c r="D1056">
        <v>1490</v>
      </c>
      <c r="E1056" t="s">
        <v>34</v>
      </c>
      <c r="F1056">
        <v>7</v>
      </c>
      <c r="G1056">
        <v>4</v>
      </c>
      <c r="H1056" t="s">
        <v>28</v>
      </c>
      <c r="I1056">
        <v>3</v>
      </c>
      <c r="J1056" t="s">
        <v>35</v>
      </c>
      <c r="K1056">
        <v>35</v>
      </c>
      <c r="L1056">
        <v>3</v>
      </c>
      <c r="M1056">
        <v>3</v>
      </c>
      <c r="N1056" t="s">
        <v>43</v>
      </c>
      <c r="O1056">
        <v>2</v>
      </c>
      <c r="P1056" t="s">
        <v>41</v>
      </c>
      <c r="Q1056" s="4">
        <v>10466</v>
      </c>
      <c r="R1056">
        <v>20948</v>
      </c>
      <c r="S1056">
        <v>3</v>
      </c>
      <c r="T1056" t="s">
        <v>32</v>
      </c>
      <c r="U1056">
        <v>14</v>
      </c>
      <c r="V1056">
        <v>3</v>
      </c>
      <c r="W1056">
        <v>2</v>
      </c>
      <c r="X1056">
        <v>2</v>
      </c>
      <c r="Y1056">
        <v>29</v>
      </c>
      <c r="Z1056">
        <v>3</v>
      </c>
      <c r="AA1056">
        <v>3</v>
      </c>
      <c r="AB1056">
        <v>8</v>
      </c>
      <c r="AC1056">
        <v>7</v>
      </c>
      <c r="AD1056">
        <v>0</v>
      </c>
      <c r="AE1056">
        <v>7</v>
      </c>
      <c r="AF1056" s="5">
        <v>0.09</v>
      </c>
      <c r="AG1056" s="5">
        <v>7.0000000000000007E-2</v>
      </c>
      <c r="AH1056" s="6">
        <v>4.9999999999999989E-2</v>
      </c>
      <c r="AI1056">
        <v>2093.2000000000003</v>
      </c>
      <c r="AJ1056">
        <v>4153</v>
      </c>
    </row>
    <row r="1057" spans="1:36" x14ac:dyDescent="0.35">
      <c r="A1057">
        <v>34</v>
      </c>
      <c r="B1057" t="s">
        <v>32</v>
      </c>
      <c r="C1057" t="s">
        <v>33</v>
      </c>
      <c r="D1057">
        <v>829</v>
      </c>
      <c r="E1057" t="s">
        <v>34</v>
      </c>
      <c r="F1057">
        <v>15</v>
      </c>
      <c r="G1057">
        <v>3</v>
      </c>
      <c r="H1057" t="s">
        <v>40</v>
      </c>
      <c r="I1057">
        <v>2</v>
      </c>
      <c r="J1057" t="s">
        <v>35</v>
      </c>
      <c r="K1057">
        <v>71</v>
      </c>
      <c r="L1057">
        <v>3</v>
      </c>
      <c r="M1057">
        <v>4</v>
      </c>
      <c r="N1057" t="s">
        <v>63</v>
      </c>
      <c r="O1057">
        <v>1</v>
      </c>
      <c r="P1057" t="s">
        <v>41</v>
      </c>
      <c r="Q1057" s="4">
        <v>17007</v>
      </c>
      <c r="R1057">
        <v>11929</v>
      </c>
      <c r="S1057">
        <v>7</v>
      </c>
      <c r="T1057" t="s">
        <v>32</v>
      </c>
      <c r="U1057">
        <v>14</v>
      </c>
      <c r="V1057">
        <v>3</v>
      </c>
      <c r="W1057">
        <v>4</v>
      </c>
      <c r="X1057">
        <v>2</v>
      </c>
      <c r="Y1057">
        <v>16</v>
      </c>
      <c r="Z1057">
        <v>3</v>
      </c>
      <c r="AA1057">
        <v>2</v>
      </c>
      <c r="AB1057">
        <v>14</v>
      </c>
      <c r="AC1057">
        <v>8</v>
      </c>
      <c r="AD1057">
        <v>6</v>
      </c>
      <c r="AE1057">
        <v>9</v>
      </c>
      <c r="AF1057" s="5">
        <v>0.09</v>
      </c>
      <c r="AG1057" s="5">
        <v>0.1</v>
      </c>
      <c r="AH1057" s="6">
        <v>6.0000000000000012E-2</v>
      </c>
      <c r="AI1057">
        <v>3401.4</v>
      </c>
      <c r="AJ1057">
        <v>4669</v>
      </c>
    </row>
    <row r="1058" spans="1:36" x14ac:dyDescent="0.35">
      <c r="A1058">
        <v>28</v>
      </c>
      <c r="B1058" t="s">
        <v>25</v>
      </c>
      <c r="C1058" t="s">
        <v>33</v>
      </c>
      <c r="D1058">
        <v>1496</v>
      </c>
      <c r="E1058" t="s">
        <v>27</v>
      </c>
      <c r="F1058">
        <v>1</v>
      </c>
      <c r="G1058">
        <v>3</v>
      </c>
      <c r="H1058" t="s">
        <v>49</v>
      </c>
      <c r="I1058">
        <v>1</v>
      </c>
      <c r="J1058" t="s">
        <v>35</v>
      </c>
      <c r="K1058">
        <v>92</v>
      </c>
      <c r="L1058">
        <v>3</v>
      </c>
      <c r="M1058">
        <v>1</v>
      </c>
      <c r="N1058" t="s">
        <v>46</v>
      </c>
      <c r="O1058">
        <v>3</v>
      </c>
      <c r="P1058" t="s">
        <v>37</v>
      </c>
      <c r="Q1058" s="4">
        <v>2909</v>
      </c>
      <c r="R1058">
        <v>15747</v>
      </c>
      <c r="S1058">
        <v>3</v>
      </c>
      <c r="T1058" t="s">
        <v>32</v>
      </c>
      <c r="U1058">
        <v>15</v>
      </c>
      <c r="V1058">
        <v>3</v>
      </c>
      <c r="W1058">
        <v>4</v>
      </c>
      <c r="X1058">
        <v>1</v>
      </c>
      <c r="Y1058">
        <v>5</v>
      </c>
      <c r="Z1058">
        <v>3</v>
      </c>
      <c r="AA1058">
        <v>4</v>
      </c>
      <c r="AB1058">
        <v>3</v>
      </c>
      <c r="AC1058">
        <v>2</v>
      </c>
      <c r="AD1058">
        <v>1</v>
      </c>
      <c r="AE1058">
        <v>2</v>
      </c>
      <c r="AF1058" s="5">
        <v>0.08</v>
      </c>
      <c r="AG1058" s="5">
        <v>0.11</v>
      </c>
      <c r="AH1058" s="6">
        <v>0</v>
      </c>
      <c r="AI1058">
        <v>581.80000000000007</v>
      </c>
      <c r="AJ1058">
        <v>1728</v>
      </c>
    </row>
    <row r="1059" spans="1:36" x14ac:dyDescent="0.35">
      <c r="A1059">
        <v>29</v>
      </c>
      <c r="B1059" t="s">
        <v>25</v>
      </c>
      <c r="C1059" t="s">
        <v>33</v>
      </c>
      <c r="D1059">
        <v>115</v>
      </c>
      <c r="E1059" t="s">
        <v>27</v>
      </c>
      <c r="F1059">
        <v>13</v>
      </c>
      <c r="G1059">
        <v>3</v>
      </c>
      <c r="H1059" t="s">
        <v>49</v>
      </c>
      <c r="I1059">
        <v>1</v>
      </c>
      <c r="J1059" t="s">
        <v>29</v>
      </c>
      <c r="K1059">
        <v>51</v>
      </c>
      <c r="L1059">
        <v>3</v>
      </c>
      <c r="M1059">
        <v>2</v>
      </c>
      <c r="N1059" t="s">
        <v>27</v>
      </c>
      <c r="O1059">
        <v>2</v>
      </c>
      <c r="P1059" t="s">
        <v>31</v>
      </c>
      <c r="Q1059" s="4">
        <v>5765</v>
      </c>
      <c r="R1059">
        <v>17485</v>
      </c>
      <c r="S1059">
        <v>5</v>
      </c>
      <c r="T1059" t="s">
        <v>32</v>
      </c>
      <c r="U1059">
        <v>11</v>
      </c>
      <c r="V1059">
        <v>3</v>
      </c>
      <c r="W1059">
        <v>1</v>
      </c>
      <c r="X1059">
        <v>0</v>
      </c>
      <c r="Y1059">
        <v>7</v>
      </c>
      <c r="Z1059">
        <v>4</v>
      </c>
      <c r="AA1059">
        <v>1</v>
      </c>
      <c r="AB1059">
        <v>5</v>
      </c>
      <c r="AC1059">
        <v>3</v>
      </c>
      <c r="AD1059">
        <v>0</v>
      </c>
      <c r="AE1059">
        <v>0</v>
      </c>
      <c r="AF1059" s="5">
        <v>0.12</v>
      </c>
      <c r="AG1059" s="5">
        <v>0.11</v>
      </c>
      <c r="AH1059" s="6">
        <v>9.999999999999995E-3</v>
      </c>
      <c r="AI1059">
        <v>1153</v>
      </c>
      <c r="AJ1059">
        <v>1145</v>
      </c>
    </row>
    <row r="1060" spans="1:36" x14ac:dyDescent="0.35">
      <c r="A1060">
        <v>34</v>
      </c>
      <c r="B1060" t="s">
        <v>25</v>
      </c>
      <c r="C1060" t="s">
        <v>26</v>
      </c>
      <c r="D1060">
        <v>790</v>
      </c>
      <c r="E1060" t="s">
        <v>27</v>
      </c>
      <c r="F1060">
        <v>24</v>
      </c>
      <c r="G1060">
        <v>4</v>
      </c>
      <c r="H1060" t="s">
        <v>40</v>
      </c>
      <c r="I1060">
        <v>1</v>
      </c>
      <c r="J1060" t="s">
        <v>29</v>
      </c>
      <c r="K1060">
        <v>40</v>
      </c>
      <c r="L1060">
        <v>2</v>
      </c>
      <c r="M1060">
        <v>2</v>
      </c>
      <c r="N1060" t="s">
        <v>27</v>
      </c>
      <c r="O1060">
        <v>2</v>
      </c>
      <c r="P1060" t="s">
        <v>31</v>
      </c>
      <c r="Q1060" s="4">
        <v>4599</v>
      </c>
      <c r="R1060">
        <v>7815</v>
      </c>
      <c r="S1060">
        <v>0</v>
      </c>
      <c r="T1060" t="s">
        <v>25</v>
      </c>
      <c r="U1060">
        <v>23</v>
      </c>
      <c r="V1060">
        <v>4</v>
      </c>
      <c r="W1060">
        <v>3</v>
      </c>
      <c r="X1060">
        <v>0</v>
      </c>
      <c r="Y1060">
        <v>16</v>
      </c>
      <c r="Z1060">
        <v>2</v>
      </c>
      <c r="AA1060">
        <v>4</v>
      </c>
      <c r="AB1060">
        <v>15</v>
      </c>
      <c r="AC1060">
        <v>9</v>
      </c>
      <c r="AD1060">
        <v>10</v>
      </c>
      <c r="AE1060">
        <v>10</v>
      </c>
      <c r="AF1060" s="5">
        <v>0.14000000000000001</v>
      </c>
      <c r="AG1060" s="5">
        <v>0.11</v>
      </c>
      <c r="AH1060" s="6">
        <v>3.9999999999999994E-2</v>
      </c>
      <c r="AI1060">
        <v>919.80000000000007</v>
      </c>
      <c r="AJ1060">
        <v>2072</v>
      </c>
    </row>
    <row r="1061" spans="1:36" x14ac:dyDescent="0.35">
      <c r="A1061">
        <v>35</v>
      </c>
      <c r="B1061" t="s">
        <v>32</v>
      </c>
      <c r="C1061" t="s">
        <v>26</v>
      </c>
      <c r="D1061">
        <v>660</v>
      </c>
      <c r="E1061" t="s">
        <v>27</v>
      </c>
      <c r="F1061">
        <v>7</v>
      </c>
      <c r="G1061">
        <v>1</v>
      </c>
      <c r="H1061" t="s">
        <v>28</v>
      </c>
      <c r="I1061">
        <v>4</v>
      </c>
      <c r="J1061" t="s">
        <v>35</v>
      </c>
      <c r="K1061">
        <v>76</v>
      </c>
      <c r="L1061">
        <v>3</v>
      </c>
      <c r="M1061">
        <v>1</v>
      </c>
      <c r="N1061" t="s">
        <v>46</v>
      </c>
      <c r="O1061">
        <v>3</v>
      </c>
      <c r="P1061" t="s">
        <v>37</v>
      </c>
      <c r="Q1061" s="4">
        <v>2404</v>
      </c>
      <c r="R1061">
        <v>16192</v>
      </c>
      <c r="S1061">
        <v>1</v>
      </c>
      <c r="T1061" t="s">
        <v>32</v>
      </c>
      <c r="U1061">
        <v>13</v>
      </c>
      <c r="V1061">
        <v>3</v>
      </c>
      <c r="W1061">
        <v>1</v>
      </c>
      <c r="X1061">
        <v>1</v>
      </c>
      <c r="Y1061">
        <v>1</v>
      </c>
      <c r="Z1061">
        <v>3</v>
      </c>
      <c r="AA1061">
        <v>3</v>
      </c>
      <c r="AB1061">
        <v>1</v>
      </c>
      <c r="AC1061">
        <v>0</v>
      </c>
      <c r="AD1061">
        <v>0</v>
      </c>
      <c r="AE1061">
        <v>0</v>
      </c>
      <c r="AF1061" s="5">
        <v>0.1</v>
      </c>
      <c r="AG1061" s="5">
        <v>0.08</v>
      </c>
      <c r="AH1061" s="6">
        <v>0.06</v>
      </c>
      <c r="AI1061">
        <v>480.8</v>
      </c>
      <c r="AJ1061">
        <v>1244</v>
      </c>
    </row>
    <row r="1062" spans="1:36" x14ac:dyDescent="0.35">
      <c r="A1062">
        <v>24</v>
      </c>
      <c r="B1062" t="s">
        <v>25</v>
      </c>
      <c r="C1062" t="s">
        <v>33</v>
      </c>
      <c r="D1062">
        <v>381</v>
      </c>
      <c r="E1062" t="s">
        <v>34</v>
      </c>
      <c r="F1062">
        <v>9</v>
      </c>
      <c r="G1062">
        <v>3</v>
      </c>
      <c r="H1062" t="s">
        <v>40</v>
      </c>
      <c r="I1062">
        <v>2</v>
      </c>
      <c r="J1062" t="s">
        <v>35</v>
      </c>
      <c r="K1062">
        <v>89</v>
      </c>
      <c r="L1062">
        <v>3</v>
      </c>
      <c r="M1062">
        <v>1</v>
      </c>
      <c r="N1062" t="s">
        <v>39</v>
      </c>
      <c r="O1062">
        <v>1</v>
      </c>
      <c r="P1062" t="s">
        <v>31</v>
      </c>
      <c r="Q1062" s="4">
        <v>3172</v>
      </c>
      <c r="R1062">
        <v>16998</v>
      </c>
      <c r="S1062">
        <v>2</v>
      </c>
      <c r="T1062" t="s">
        <v>25</v>
      </c>
      <c r="U1062">
        <v>11</v>
      </c>
      <c r="V1062">
        <v>3</v>
      </c>
      <c r="W1062">
        <v>3</v>
      </c>
      <c r="X1062">
        <v>0</v>
      </c>
      <c r="Y1062">
        <v>4</v>
      </c>
      <c r="Z1062">
        <v>2</v>
      </c>
      <c r="AA1062">
        <v>2</v>
      </c>
      <c r="AB1062">
        <v>0</v>
      </c>
      <c r="AC1062">
        <v>0</v>
      </c>
      <c r="AD1062">
        <v>0</v>
      </c>
      <c r="AE1062">
        <v>0</v>
      </c>
      <c r="AF1062" s="5">
        <v>0.13</v>
      </c>
      <c r="AG1062" s="5">
        <v>7.0000000000000007E-2</v>
      </c>
      <c r="AH1062" s="6">
        <v>-0.03</v>
      </c>
      <c r="AI1062">
        <v>634.40000000000009</v>
      </c>
      <c r="AJ1062">
        <v>4983</v>
      </c>
    </row>
    <row r="1063" spans="1:36" x14ac:dyDescent="0.35">
      <c r="A1063">
        <v>24</v>
      </c>
      <c r="B1063" t="s">
        <v>32</v>
      </c>
      <c r="C1063" t="s">
        <v>44</v>
      </c>
      <c r="D1063">
        <v>830</v>
      </c>
      <c r="E1063" t="s">
        <v>27</v>
      </c>
      <c r="F1063">
        <v>13</v>
      </c>
      <c r="G1063">
        <v>2</v>
      </c>
      <c r="H1063" t="s">
        <v>28</v>
      </c>
      <c r="I1063">
        <v>4</v>
      </c>
      <c r="J1063" t="s">
        <v>29</v>
      </c>
      <c r="K1063">
        <v>78</v>
      </c>
      <c r="L1063">
        <v>3</v>
      </c>
      <c r="M1063">
        <v>1</v>
      </c>
      <c r="N1063" t="s">
        <v>46</v>
      </c>
      <c r="O1063">
        <v>2</v>
      </c>
      <c r="P1063" t="s">
        <v>37</v>
      </c>
      <c r="Q1063" s="4">
        <v>2033</v>
      </c>
      <c r="R1063">
        <v>7103</v>
      </c>
      <c r="S1063">
        <v>1</v>
      </c>
      <c r="T1063" t="s">
        <v>32</v>
      </c>
      <c r="U1063">
        <v>13</v>
      </c>
      <c r="V1063">
        <v>3</v>
      </c>
      <c r="W1063">
        <v>3</v>
      </c>
      <c r="X1063">
        <v>1</v>
      </c>
      <c r="Y1063">
        <v>1</v>
      </c>
      <c r="Z1063">
        <v>2</v>
      </c>
      <c r="AA1063">
        <v>3</v>
      </c>
      <c r="AB1063">
        <v>1</v>
      </c>
      <c r="AC1063">
        <v>0</v>
      </c>
      <c r="AD1063">
        <v>0</v>
      </c>
      <c r="AE1063">
        <v>0</v>
      </c>
      <c r="AF1063" s="5">
        <v>0.1</v>
      </c>
      <c r="AG1063" s="5">
        <v>0.11</v>
      </c>
      <c r="AH1063" s="6">
        <v>3.9999999999999994E-2</v>
      </c>
      <c r="AI1063">
        <v>406.6</v>
      </c>
      <c r="AJ1063">
        <v>934</v>
      </c>
    </row>
    <row r="1064" spans="1:36" x14ac:dyDescent="0.35">
      <c r="A1064">
        <v>44</v>
      </c>
      <c r="B1064" t="s">
        <v>32</v>
      </c>
      <c r="C1064" t="s">
        <v>33</v>
      </c>
      <c r="D1064">
        <v>1193</v>
      </c>
      <c r="E1064" t="s">
        <v>34</v>
      </c>
      <c r="F1064">
        <v>2</v>
      </c>
      <c r="G1064">
        <v>1</v>
      </c>
      <c r="H1064" t="s">
        <v>40</v>
      </c>
      <c r="I1064">
        <v>2</v>
      </c>
      <c r="J1064" t="s">
        <v>35</v>
      </c>
      <c r="K1064">
        <v>86</v>
      </c>
      <c r="L1064">
        <v>3</v>
      </c>
      <c r="M1064">
        <v>3</v>
      </c>
      <c r="N1064" t="s">
        <v>42</v>
      </c>
      <c r="O1064">
        <v>3</v>
      </c>
      <c r="P1064" t="s">
        <v>31</v>
      </c>
      <c r="Q1064" s="4">
        <v>10209</v>
      </c>
      <c r="R1064">
        <v>19719</v>
      </c>
      <c r="S1064">
        <v>5</v>
      </c>
      <c r="T1064" t="s">
        <v>25</v>
      </c>
      <c r="U1064">
        <v>18</v>
      </c>
      <c r="V1064">
        <v>3</v>
      </c>
      <c r="W1064">
        <v>2</v>
      </c>
      <c r="X1064">
        <v>0</v>
      </c>
      <c r="Y1064">
        <v>16</v>
      </c>
      <c r="Z1064">
        <v>2</v>
      </c>
      <c r="AA1064">
        <v>2</v>
      </c>
      <c r="AB1064">
        <v>2</v>
      </c>
      <c r="AC1064">
        <v>2</v>
      </c>
      <c r="AD1064">
        <v>2</v>
      </c>
      <c r="AE1064">
        <v>2</v>
      </c>
      <c r="AF1064" s="5">
        <v>0.12</v>
      </c>
      <c r="AG1064" s="5">
        <v>7.0000000000000007E-2</v>
      </c>
      <c r="AH1064" s="6">
        <v>4.9999999999999989E-2</v>
      </c>
      <c r="AI1064">
        <v>2041.8000000000002</v>
      </c>
      <c r="AJ1064">
        <v>2514</v>
      </c>
    </row>
    <row r="1065" spans="1:36" x14ac:dyDescent="0.35">
      <c r="A1065">
        <v>29</v>
      </c>
      <c r="B1065" t="s">
        <v>32</v>
      </c>
      <c r="C1065" t="s">
        <v>26</v>
      </c>
      <c r="D1065">
        <v>1246</v>
      </c>
      <c r="E1065" t="s">
        <v>27</v>
      </c>
      <c r="F1065">
        <v>19</v>
      </c>
      <c r="G1065">
        <v>3</v>
      </c>
      <c r="H1065" t="s">
        <v>28</v>
      </c>
      <c r="I1065">
        <v>3</v>
      </c>
      <c r="J1065" t="s">
        <v>35</v>
      </c>
      <c r="K1065">
        <v>77</v>
      </c>
      <c r="L1065">
        <v>2</v>
      </c>
      <c r="M1065">
        <v>2</v>
      </c>
      <c r="N1065" t="s">
        <v>27</v>
      </c>
      <c r="O1065">
        <v>3</v>
      </c>
      <c r="P1065" t="s">
        <v>41</v>
      </c>
      <c r="Q1065" s="4">
        <v>8620</v>
      </c>
      <c r="R1065">
        <v>23757</v>
      </c>
      <c r="S1065">
        <v>1</v>
      </c>
      <c r="T1065" t="s">
        <v>32</v>
      </c>
      <c r="U1065">
        <v>14</v>
      </c>
      <c r="V1065">
        <v>3</v>
      </c>
      <c r="W1065">
        <v>3</v>
      </c>
      <c r="X1065">
        <v>2</v>
      </c>
      <c r="Y1065">
        <v>10</v>
      </c>
      <c r="Z1065">
        <v>3</v>
      </c>
      <c r="AA1065">
        <v>3</v>
      </c>
      <c r="AB1065">
        <v>10</v>
      </c>
      <c r="AC1065">
        <v>7</v>
      </c>
      <c r="AD1065">
        <v>0</v>
      </c>
      <c r="AE1065">
        <v>4</v>
      </c>
      <c r="AF1065" s="5">
        <v>0.12</v>
      </c>
      <c r="AG1065" s="5">
        <v>7.0000000000000007E-2</v>
      </c>
      <c r="AH1065" s="6">
        <v>0.03</v>
      </c>
      <c r="AI1065">
        <v>1724</v>
      </c>
      <c r="AJ1065">
        <v>1191</v>
      </c>
    </row>
    <row r="1066" spans="1:36" x14ac:dyDescent="0.35">
      <c r="A1066">
        <v>30</v>
      </c>
      <c r="B1066" t="s">
        <v>32</v>
      </c>
      <c r="C1066" t="s">
        <v>26</v>
      </c>
      <c r="D1066">
        <v>330</v>
      </c>
      <c r="E1066" t="s">
        <v>50</v>
      </c>
      <c r="F1066">
        <v>1</v>
      </c>
      <c r="G1066">
        <v>3</v>
      </c>
      <c r="H1066" t="s">
        <v>28</v>
      </c>
      <c r="I1066">
        <v>3</v>
      </c>
      <c r="J1066" t="s">
        <v>35</v>
      </c>
      <c r="K1066">
        <v>46</v>
      </c>
      <c r="L1066">
        <v>3</v>
      </c>
      <c r="M1066">
        <v>1</v>
      </c>
      <c r="N1066" t="s">
        <v>50</v>
      </c>
      <c r="O1066">
        <v>3</v>
      </c>
      <c r="P1066" t="s">
        <v>41</v>
      </c>
      <c r="Q1066" s="4">
        <v>2064</v>
      </c>
      <c r="R1066">
        <v>15428</v>
      </c>
      <c r="S1066">
        <v>0</v>
      </c>
      <c r="T1066" t="s">
        <v>32</v>
      </c>
      <c r="U1066">
        <v>21</v>
      </c>
      <c r="V1066">
        <v>4</v>
      </c>
      <c r="W1066">
        <v>1</v>
      </c>
      <c r="X1066">
        <v>1</v>
      </c>
      <c r="Y1066">
        <v>6</v>
      </c>
      <c r="Z1066">
        <v>3</v>
      </c>
      <c r="AA1066">
        <v>4</v>
      </c>
      <c r="AB1066">
        <v>5</v>
      </c>
      <c r="AC1066">
        <v>3</v>
      </c>
      <c r="AD1066">
        <v>1</v>
      </c>
      <c r="AE1066">
        <v>3</v>
      </c>
      <c r="AF1066" s="5">
        <v>0.15</v>
      </c>
      <c r="AG1066" s="5">
        <v>7.0000000000000007E-2</v>
      </c>
      <c r="AH1066" s="6">
        <v>3.9999999999999994E-2</v>
      </c>
      <c r="AI1066">
        <v>412.8</v>
      </c>
      <c r="AJ1066">
        <v>3050</v>
      </c>
    </row>
    <row r="1067" spans="1:36" x14ac:dyDescent="0.35">
      <c r="A1067">
        <v>55</v>
      </c>
      <c r="B1067" t="s">
        <v>32</v>
      </c>
      <c r="C1067" t="s">
        <v>26</v>
      </c>
      <c r="D1067">
        <v>1229</v>
      </c>
      <c r="E1067" t="s">
        <v>34</v>
      </c>
      <c r="F1067">
        <v>4</v>
      </c>
      <c r="G1067">
        <v>4</v>
      </c>
      <c r="H1067" t="s">
        <v>28</v>
      </c>
      <c r="I1067">
        <v>4</v>
      </c>
      <c r="J1067" t="s">
        <v>35</v>
      </c>
      <c r="K1067">
        <v>30</v>
      </c>
      <c r="L1067">
        <v>3</v>
      </c>
      <c r="M1067">
        <v>2</v>
      </c>
      <c r="N1067" t="s">
        <v>43</v>
      </c>
      <c r="O1067">
        <v>3</v>
      </c>
      <c r="P1067" t="s">
        <v>37</v>
      </c>
      <c r="Q1067" s="4">
        <v>4035</v>
      </c>
      <c r="R1067">
        <v>16143</v>
      </c>
      <c r="S1067">
        <v>0</v>
      </c>
      <c r="T1067" t="s">
        <v>25</v>
      </c>
      <c r="U1067">
        <v>16</v>
      </c>
      <c r="V1067">
        <v>3</v>
      </c>
      <c r="W1067">
        <v>2</v>
      </c>
      <c r="X1067">
        <v>0</v>
      </c>
      <c r="Y1067">
        <v>4</v>
      </c>
      <c r="Z1067">
        <v>2</v>
      </c>
      <c r="AA1067">
        <v>3</v>
      </c>
      <c r="AB1067">
        <v>3</v>
      </c>
      <c r="AC1067">
        <v>2</v>
      </c>
      <c r="AD1067">
        <v>1</v>
      </c>
      <c r="AE1067">
        <v>2</v>
      </c>
      <c r="AF1067" s="5">
        <v>0.12</v>
      </c>
      <c r="AG1067" s="5">
        <v>7.0000000000000007E-2</v>
      </c>
      <c r="AH1067" s="6">
        <v>4.9999999999999989E-2</v>
      </c>
      <c r="AI1067">
        <v>807</v>
      </c>
      <c r="AJ1067">
        <v>1831</v>
      </c>
    </row>
    <row r="1068" spans="1:36" x14ac:dyDescent="0.35">
      <c r="A1068">
        <v>33</v>
      </c>
      <c r="B1068" t="s">
        <v>32</v>
      </c>
      <c r="C1068" t="s">
        <v>26</v>
      </c>
      <c r="D1068">
        <v>1099</v>
      </c>
      <c r="E1068" t="s">
        <v>34</v>
      </c>
      <c r="F1068">
        <v>4</v>
      </c>
      <c r="G1068">
        <v>4</v>
      </c>
      <c r="H1068" t="s">
        <v>40</v>
      </c>
      <c r="I1068">
        <v>1</v>
      </c>
      <c r="J1068" t="s">
        <v>29</v>
      </c>
      <c r="K1068">
        <v>82</v>
      </c>
      <c r="L1068">
        <v>2</v>
      </c>
      <c r="M1068">
        <v>1</v>
      </c>
      <c r="N1068" t="s">
        <v>39</v>
      </c>
      <c r="O1068">
        <v>2</v>
      </c>
      <c r="P1068" t="s">
        <v>37</v>
      </c>
      <c r="Q1068" s="4">
        <v>3838</v>
      </c>
      <c r="R1068">
        <v>8192</v>
      </c>
      <c r="S1068">
        <v>8</v>
      </c>
      <c r="T1068" t="s">
        <v>32</v>
      </c>
      <c r="U1068">
        <v>11</v>
      </c>
      <c r="V1068">
        <v>3</v>
      </c>
      <c r="W1068">
        <v>4</v>
      </c>
      <c r="X1068">
        <v>0</v>
      </c>
      <c r="Y1068">
        <v>8</v>
      </c>
      <c r="Z1068">
        <v>5</v>
      </c>
      <c r="AA1068">
        <v>3</v>
      </c>
      <c r="AB1068">
        <v>5</v>
      </c>
      <c r="AC1068">
        <v>4</v>
      </c>
      <c r="AD1068">
        <v>0</v>
      </c>
      <c r="AE1068">
        <v>2</v>
      </c>
      <c r="AF1068" s="5">
        <v>0.14000000000000001</v>
      </c>
      <c r="AG1068" s="5">
        <v>0.08</v>
      </c>
      <c r="AH1068" s="6">
        <v>7.0000000000000007E-2</v>
      </c>
      <c r="AI1068">
        <v>767.6</v>
      </c>
      <c r="AJ1068">
        <v>1819</v>
      </c>
    </row>
    <row r="1069" spans="1:36" x14ac:dyDescent="0.35">
      <c r="A1069">
        <v>47</v>
      </c>
      <c r="B1069" t="s">
        <v>32</v>
      </c>
      <c r="C1069" t="s">
        <v>26</v>
      </c>
      <c r="D1069">
        <v>571</v>
      </c>
      <c r="E1069" t="s">
        <v>27</v>
      </c>
      <c r="F1069">
        <v>14</v>
      </c>
      <c r="G1069">
        <v>3</v>
      </c>
      <c r="H1069" t="s">
        <v>40</v>
      </c>
      <c r="I1069">
        <v>3</v>
      </c>
      <c r="J1069" t="s">
        <v>29</v>
      </c>
      <c r="K1069">
        <v>78</v>
      </c>
      <c r="L1069">
        <v>3</v>
      </c>
      <c r="M1069">
        <v>2</v>
      </c>
      <c r="N1069" t="s">
        <v>27</v>
      </c>
      <c r="O1069">
        <v>3</v>
      </c>
      <c r="P1069" t="s">
        <v>37</v>
      </c>
      <c r="Q1069" s="4">
        <v>4591</v>
      </c>
      <c r="R1069">
        <v>24200</v>
      </c>
      <c r="S1069">
        <v>3</v>
      </c>
      <c r="T1069" t="s">
        <v>25</v>
      </c>
      <c r="U1069">
        <v>17</v>
      </c>
      <c r="V1069">
        <v>3</v>
      </c>
      <c r="W1069">
        <v>3</v>
      </c>
      <c r="X1069">
        <v>1</v>
      </c>
      <c r="Y1069">
        <v>11</v>
      </c>
      <c r="Z1069">
        <v>4</v>
      </c>
      <c r="AA1069">
        <v>2</v>
      </c>
      <c r="AB1069">
        <v>5</v>
      </c>
      <c r="AC1069">
        <v>4</v>
      </c>
      <c r="AD1069">
        <v>1</v>
      </c>
      <c r="AE1069">
        <v>2</v>
      </c>
      <c r="AF1069" s="5">
        <v>0.09</v>
      </c>
      <c r="AG1069" s="5">
        <v>0.11</v>
      </c>
      <c r="AH1069" s="6">
        <v>-9.999999999999995E-3</v>
      </c>
      <c r="AI1069">
        <v>918.2</v>
      </c>
      <c r="AJ1069">
        <v>3107</v>
      </c>
    </row>
    <row r="1070" spans="1:36" x14ac:dyDescent="0.35">
      <c r="A1070">
        <v>28</v>
      </c>
      <c r="B1070" t="s">
        <v>25</v>
      </c>
      <c r="C1070" t="s">
        <v>33</v>
      </c>
      <c r="D1070">
        <v>289</v>
      </c>
      <c r="E1070" t="s">
        <v>34</v>
      </c>
      <c r="F1070">
        <v>2</v>
      </c>
      <c r="G1070">
        <v>2</v>
      </c>
      <c r="H1070" t="s">
        <v>40</v>
      </c>
      <c r="I1070">
        <v>3</v>
      </c>
      <c r="J1070" t="s">
        <v>35</v>
      </c>
      <c r="K1070">
        <v>38</v>
      </c>
      <c r="L1070">
        <v>2</v>
      </c>
      <c r="M1070">
        <v>1</v>
      </c>
      <c r="N1070" t="s">
        <v>39</v>
      </c>
      <c r="O1070">
        <v>1</v>
      </c>
      <c r="P1070" t="s">
        <v>31</v>
      </c>
      <c r="Q1070" s="4">
        <v>2561</v>
      </c>
      <c r="R1070">
        <v>5355</v>
      </c>
      <c r="S1070">
        <v>7</v>
      </c>
      <c r="T1070" t="s">
        <v>32</v>
      </c>
      <c r="U1070">
        <v>11</v>
      </c>
      <c r="V1070">
        <v>3</v>
      </c>
      <c r="W1070">
        <v>3</v>
      </c>
      <c r="X1070">
        <v>0</v>
      </c>
      <c r="Y1070">
        <v>8</v>
      </c>
      <c r="Z1070">
        <v>2</v>
      </c>
      <c r="AA1070">
        <v>2</v>
      </c>
      <c r="AB1070">
        <v>0</v>
      </c>
      <c r="AC1070">
        <v>0</v>
      </c>
      <c r="AD1070">
        <v>0</v>
      </c>
      <c r="AE1070">
        <v>0</v>
      </c>
      <c r="AF1070" s="5">
        <v>0.11</v>
      </c>
      <c r="AG1070" s="5">
        <v>0.08</v>
      </c>
      <c r="AH1070" s="6">
        <v>-2.0000000000000004E-2</v>
      </c>
      <c r="AI1070">
        <v>512.20000000000005</v>
      </c>
      <c r="AJ1070">
        <v>2557</v>
      </c>
    </row>
    <row r="1071" spans="1:36" x14ac:dyDescent="0.35">
      <c r="A1071">
        <v>28</v>
      </c>
      <c r="B1071" t="s">
        <v>32</v>
      </c>
      <c r="C1071" t="s">
        <v>26</v>
      </c>
      <c r="D1071">
        <v>1423</v>
      </c>
      <c r="E1071" t="s">
        <v>34</v>
      </c>
      <c r="F1071">
        <v>1</v>
      </c>
      <c r="G1071">
        <v>3</v>
      </c>
      <c r="H1071" t="s">
        <v>28</v>
      </c>
      <c r="I1071">
        <v>1</v>
      </c>
      <c r="J1071" t="s">
        <v>35</v>
      </c>
      <c r="K1071">
        <v>72</v>
      </c>
      <c r="L1071">
        <v>2</v>
      </c>
      <c r="M1071">
        <v>1</v>
      </c>
      <c r="N1071" t="s">
        <v>36</v>
      </c>
      <c r="O1071">
        <v>3</v>
      </c>
      <c r="P1071" t="s">
        <v>41</v>
      </c>
      <c r="Q1071" s="4">
        <v>1563</v>
      </c>
      <c r="R1071">
        <v>12530</v>
      </c>
      <c r="S1071">
        <v>1</v>
      </c>
      <c r="T1071" t="s">
        <v>32</v>
      </c>
      <c r="U1071">
        <v>14</v>
      </c>
      <c r="V1071">
        <v>3</v>
      </c>
      <c r="W1071">
        <v>4</v>
      </c>
      <c r="X1071">
        <v>1</v>
      </c>
      <c r="Y1071">
        <v>1</v>
      </c>
      <c r="Z1071">
        <v>2</v>
      </c>
      <c r="AA1071">
        <v>1</v>
      </c>
      <c r="AB1071">
        <v>1</v>
      </c>
      <c r="AC1071">
        <v>0</v>
      </c>
      <c r="AD1071">
        <v>0</v>
      </c>
      <c r="AE1071">
        <v>0</v>
      </c>
      <c r="AF1071" s="5">
        <v>0.15</v>
      </c>
      <c r="AG1071" s="5">
        <v>0.1</v>
      </c>
      <c r="AH1071" s="6">
        <v>4.9999999999999989E-2</v>
      </c>
      <c r="AI1071">
        <v>312.60000000000002</v>
      </c>
      <c r="AJ1071">
        <v>3617</v>
      </c>
    </row>
    <row r="1072" spans="1:36" x14ac:dyDescent="0.35">
      <c r="A1072">
        <v>28</v>
      </c>
      <c r="B1072" t="s">
        <v>32</v>
      </c>
      <c r="C1072" t="s">
        <v>33</v>
      </c>
      <c r="D1072">
        <v>467</v>
      </c>
      <c r="E1072" t="s">
        <v>27</v>
      </c>
      <c r="F1072">
        <v>7</v>
      </c>
      <c r="G1072">
        <v>3</v>
      </c>
      <c r="H1072" t="s">
        <v>28</v>
      </c>
      <c r="I1072">
        <v>3</v>
      </c>
      <c r="J1072" t="s">
        <v>35</v>
      </c>
      <c r="K1072">
        <v>55</v>
      </c>
      <c r="L1072">
        <v>3</v>
      </c>
      <c r="M1072">
        <v>2</v>
      </c>
      <c r="N1072" t="s">
        <v>27</v>
      </c>
      <c r="O1072">
        <v>1</v>
      </c>
      <c r="P1072" t="s">
        <v>31</v>
      </c>
      <c r="Q1072" s="4">
        <v>4898</v>
      </c>
      <c r="R1072">
        <v>11827</v>
      </c>
      <c r="S1072">
        <v>0</v>
      </c>
      <c r="T1072" t="s">
        <v>32</v>
      </c>
      <c r="U1072">
        <v>14</v>
      </c>
      <c r="V1072">
        <v>3</v>
      </c>
      <c r="W1072">
        <v>4</v>
      </c>
      <c r="X1072">
        <v>0</v>
      </c>
      <c r="Y1072">
        <v>5</v>
      </c>
      <c r="Z1072">
        <v>5</v>
      </c>
      <c r="AA1072">
        <v>3</v>
      </c>
      <c r="AB1072">
        <v>4</v>
      </c>
      <c r="AC1072">
        <v>2</v>
      </c>
      <c r="AD1072">
        <v>1</v>
      </c>
      <c r="AE1072">
        <v>3</v>
      </c>
      <c r="AF1072" s="5">
        <v>0.1</v>
      </c>
      <c r="AG1072" s="5">
        <v>0.08</v>
      </c>
      <c r="AH1072" s="6">
        <v>9.999999999999995E-3</v>
      </c>
      <c r="AI1072">
        <v>979.6</v>
      </c>
      <c r="AJ1072">
        <v>977</v>
      </c>
    </row>
    <row r="1073" spans="1:36" x14ac:dyDescent="0.35">
      <c r="A1073">
        <v>49</v>
      </c>
      <c r="B1073" t="s">
        <v>32</v>
      </c>
      <c r="C1073" t="s">
        <v>26</v>
      </c>
      <c r="D1073">
        <v>271</v>
      </c>
      <c r="E1073" t="s">
        <v>34</v>
      </c>
      <c r="F1073">
        <v>3</v>
      </c>
      <c r="G1073">
        <v>2</v>
      </c>
      <c r="H1073" t="s">
        <v>40</v>
      </c>
      <c r="I1073">
        <v>3</v>
      </c>
      <c r="J1073" t="s">
        <v>29</v>
      </c>
      <c r="K1073">
        <v>43</v>
      </c>
      <c r="L1073">
        <v>2</v>
      </c>
      <c r="M1073">
        <v>2</v>
      </c>
      <c r="N1073" t="s">
        <v>39</v>
      </c>
      <c r="O1073">
        <v>1</v>
      </c>
      <c r="P1073" t="s">
        <v>37</v>
      </c>
      <c r="Q1073" s="4">
        <v>4789</v>
      </c>
      <c r="R1073">
        <v>23070</v>
      </c>
      <c r="S1073">
        <v>4</v>
      </c>
      <c r="T1073" t="s">
        <v>32</v>
      </c>
      <c r="U1073">
        <v>25</v>
      </c>
      <c r="V1073">
        <v>4</v>
      </c>
      <c r="W1073">
        <v>1</v>
      </c>
      <c r="X1073">
        <v>1</v>
      </c>
      <c r="Y1073">
        <v>10</v>
      </c>
      <c r="Z1073">
        <v>3</v>
      </c>
      <c r="AA1073">
        <v>3</v>
      </c>
      <c r="AB1073">
        <v>3</v>
      </c>
      <c r="AC1073">
        <v>2</v>
      </c>
      <c r="AD1073">
        <v>1</v>
      </c>
      <c r="AE1073">
        <v>2</v>
      </c>
      <c r="AF1073" s="5">
        <v>0.11</v>
      </c>
      <c r="AG1073" s="5">
        <v>0.11</v>
      </c>
      <c r="AH1073" s="6">
        <v>1.0000000000000009E-2</v>
      </c>
      <c r="AI1073">
        <v>957.80000000000007</v>
      </c>
      <c r="AJ1073">
        <v>4749</v>
      </c>
    </row>
    <row r="1074" spans="1:36" x14ac:dyDescent="0.35">
      <c r="A1074">
        <v>29</v>
      </c>
      <c r="B1074" t="s">
        <v>32</v>
      </c>
      <c r="C1074" t="s">
        <v>33</v>
      </c>
      <c r="D1074">
        <v>410</v>
      </c>
      <c r="E1074" t="s">
        <v>34</v>
      </c>
      <c r="F1074">
        <v>2</v>
      </c>
      <c r="G1074">
        <v>1</v>
      </c>
      <c r="H1074" t="s">
        <v>28</v>
      </c>
      <c r="I1074">
        <v>4</v>
      </c>
      <c r="J1074" t="s">
        <v>29</v>
      </c>
      <c r="K1074">
        <v>97</v>
      </c>
      <c r="L1074">
        <v>3</v>
      </c>
      <c r="M1074">
        <v>1</v>
      </c>
      <c r="N1074" t="s">
        <v>39</v>
      </c>
      <c r="O1074">
        <v>2</v>
      </c>
      <c r="P1074" t="s">
        <v>37</v>
      </c>
      <c r="Q1074" s="4">
        <v>3180</v>
      </c>
      <c r="R1074">
        <v>4668</v>
      </c>
      <c r="S1074">
        <v>0</v>
      </c>
      <c r="T1074" t="s">
        <v>32</v>
      </c>
      <c r="U1074">
        <v>13</v>
      </c>
      <c r="V1074">
        <v>3</v>
      </c>
      <c r="W1074">
        <v>3</v>
      </c>
      <c r="X1074">
        <v>3</v>
      </c>
      <c r="Y1074">
        <v>4</v>
      </c>
      <c r="Z1074">
        <v>3</v>
      </c>
      <c r="AA1074">
        <v>3</v>
      </c>
      <c r="AB1074">
        <v>3</v>
      </c>
      <c r="AC1074">
        <v>2</v>
      </c>
      <c r="AD1074">
        <v>0</v>
      </c>
      <c r="AE1074">
        <v>2</v>
      </c>
      <c r="AF1074" s="5">
        <v>0.15</v>
      </c>
      <c r="AG1074" s="5">
        <v>0.08</v>
      </c>
      <c r="AH1074" s="6">
        <v>5.0000000000000017E-2</v>
      </c>
      <c r="AI1074">
        <v>636</v>
      </c>
      <c r="AJ1074">
        <v>1706</v>
      </c>
    </row>
    <row r="1075" spans="1:36" x14ac:dyDescent="0.35">
      <c r="A1075">
        <v>28</v>
      </c>
      <c r="B1075" t="s">
        <v>32</v>
      </c>
      <c r="C1075" t="s">
        <v>26</v>
      </c>
      <c r="D1075">
        <v>1083</v>
      </c>
      <c r="E1075" t="s">
        <v>34</v>
      </c>
      <c r="F1075">
        <v>29</v>
      </c>
      <c r="G1075">
        <v>1</v>
      </c>
      <c r="H1075" t="s">
        <v>28</v>
      </c>
      <c r="I1075">
        <v>3</v>
      </c>
      <c r="J1075" t="s">
        <v>35</v>
      </c>
      <c r="K1075">
        <v>96</v>
      </c>
      <c r="L1075">
        <v>1</v>
      </c>
      <c r="M1075">
        <v>2</v>
      </c>
      <c r="N1075" t="s">
        <v>42</v>
      </c>
      <c r="O1075">
        <v>2</v>
      </c>
      <c r="P1075" t="s">
        <v>37</v>
      </c>
      <c r="Q1075" s="4">
        <v>6549</v>
      </c>
      <c r="R1075">
        <v>3173</v>
      </c>
      <c r="S1075">
        <v>1</v>
      </c>
      <c r="T1075" t="s">
        <v>32</v>
      </c>
      <c r="U1075">
        <v>14</v>
      </c>
      <c r="V1075">
        <v>3</v>
      </c>
      <c r="W1075">
        <v>2</v>
      </c>
      <c r="X1075">
        <v>2</v>
      </c>
      <c r="Y1075">
        <v>8</v>
      </c>
      <c r="Z1075">
        <v>2</v>
      </c>
      <c r="AA1075">
        <v>2</v>
      </c>
      <c r="AB1075">
        <v>8</v>
      </c>
      <c r="AC1075">
        <v>6</v>
      </c>
      <c r="AD1075">
        <v>1</v>
      </c>
      <c r="AE1075">
        <v>7</v>
      </c>
      <c r="AF1075" s="5">
        <v>0.15</v>
      </c>
      <c r="AG1075" s="5">
        <v>0.11</v>
      </c>
      <c r="AH1075" s="6">
        <v>-2.0000000000000004E-2</v>
      </c>
      <c r="AI1075">
        <v>1309.8000000000002</v>
      </c>
      <c r="AJ1075">
        <v>883</v>
      </c>
    </row>
    <row r="1076" spans="1:36" x14ac:dyDescent="0.35">
      <c r="A1076">
        <v>33</v>
      </c>
      <c r="B1076" t="s">
        <v>32</v>
      </c>
      <c r="C1076" t="s">
        <v>26</v>
      </c>
      <c r="D1076">
        <v>516</v>
      </c>
      <c r="E1076" t="s">
        <v>34</v>
      </c>
      <c r="F1076">
        <v>8</v>
      </c>
      <c r="G1076">
        <v>5</v>
      </c>
      <c r="H1076" t="s">
        <v>28</v>
      </c>
      <c r="I1076">
        <v>4</v>
      </c>
      <c r="J1076" t="s">
        <v>35</v>
      </c>
      <c r="K1076">
        <v>69</v>
      </c>
      <c r="L1076">
        <v>3</v>
      </c>
      <c r="M1076">
        <v>2</v>
      </c>
      <c r="N1076" t="s">
        <v>43</v>
      </c>
      <c r="O1076">
        <v>3</v>
      </c>
      <c r="P1076" t="s">
        <v>31</v>
      </c>
      <c r="Q1076" s="4">
        <v>6388</v>
      </c>
      <c r="R1076">
        <v>22049</v>
      </c>
      <c r="S1076">
        <v>2</v>
      </c>
      <c r="T1076" t="s">
        <v>25</v>
      </c>
      <c r="U1076">
        <v>17</v>
      </c>
      <c r="V1076">
        <v>3</v>
      </c>
      <c r="W1076">
        <v>1</v>
      </c>
      <c r="X1076">
        <v>0</v>
      </c>
      <c r="Y1076">
        <v>14</v>
      </c>
      <c r="Z1076">
        <v>6</v>
      </c>
      <c r="AA1076">
        <v>3</v>
      </c>
      <c r="AB1076">
        <v>0</v>
      </c>
      <c r="AC1076">
        <v>0</v>
      </c>
      <c r="AD1076">
        <v>0</v>
      </c>
      <c r="AE1076">
        <v>0</v>
      </c>
      <c r="AF1076" s="5">
        <v>0.1</v>
      </c>
      <c r="AG1076" s="5">
        <v>0.11</v>
      </c>
      <c r="AH1076" s="6">
        <v>1.999999999999999E-2</v>
      </c>
      <c r="AI1076">
        <v>1277.6000000000001</v>
      </c>
      <c r="AJ1076">
        <v>4754</v>
      </c>
    </row>
    <row r="1077" spans="1:36" x14ac:dyDescent="0.35">
      <c r="A1077">
        <v>32</v>
      </c>
      <c r="B1077" t="s">
        <v>32</v>
      </c>
      <c r="C1077" t="s">
        <v>26</v>
      </c>
      <c r="D1077">
        <v>495</v>
      </c>
      <c r="E1077" t="s">
        <v>34</v>
      </c>
      <c r="F1077">
        <v>10</v>
      </c>
      <c r="G1077">
        <v>3</v>
      </c>
      <c r="H1077" t="s">
        <v>40</v>
      </c>
      <c r="I1077">
        <v>3</v>
      </c>
      <c r="J1077" t="s">
        <v>35</v>
      </c>
      <c r="K1077">
        <v>64</v>
      </c>
      <c r="L1077">
        <v>3</v>
      </c>
      <c r="M1077">
        <v>3</v>
      </c>
      <c r="N1077" t="s">
        <v>62</v>
      </c>
      <c r="O1077">
        <v>4</v>
      </c>
      <c r="P1077" t="s">
        <v>31</v>
      </c>
      <c r="Q1077" s="4">
        <v>11244</v>
      </c>
      <c r="R1077">
        <v>21072</v>
      </c>
      <c r="S1077">
        <v>2</v>
      </c>
      <c r="T1077" t="s">
        <v>32</v>
      </c>
      <c r="U1077">
        <v>25</v>
      </c>
      <c r="V1077">
        <v>4</v>
      </c>
      <c r="W1077">
        <v>2</v>
      </c>
      <c r="X1077">
        <v>0</v>
      </c>
      <c r="Y1077">
        <v>10</v>
      </c>
      <c r="Z1077">
        <v>5</v>
      </c>
      <c r="AA1077">
        <v>4</v>
      </c>
      <c r="AB1077">
        <v>5</v>
      </c>
      <c r="AC1077">
        <v>2</v>
      </c>
      <c r="AD1077">
        <v>0</v>
      </c>
      <c r="AE1077">
        <v>0</v>
      </c>
      <c r="AF1077" s="5">
        <v>0.14000000000000001</v>
      </c>
      <c r="AG1077" s="5">
        <v>7.0000000000000007E-2</v>
      </c>
      <c r="AH1077" s="6">
        <v>-2.0000000000000004E-2</v>
      </c>
      <c r="AI1077">
        <v>2248.8000000000002</v>
      </c>
      <c r="AJ1077">
        <v>3429</v>
      </c>
    </row>
    <row r="1078" spans="1:36" x14ac:dyDescent="0.35">
      <c r="A1078">
        <v>54</v>
      </c>
      <c r="B1078" t="s">
        <v>32</v>
      </c>
      <c r="C1078" t="s">
        <v>33</v>
      </c>
      <c r="D1078">
        <v>1050</v>
      </c>
      <c r="E1078" t="s">
        <v>34</v>
      </c>
      <c r="F1078">
        <v>11</v>
      </c>
      <c r="G1078">
        <v>4</v>
      </c>
      <c r="H1078" t="s">
        <v>40</v>
      </c>
      <c r="I1078">
        <v>2</v>
      </c>
      <c r="J1078" t="s">
        <v>29</v>
      </c>
      <c r="K1078">
        <v>87</v>
      </c>
      <c r="L1078">
        <v>3</v>
      </c>
      <c r="M1078">
        <v>4</v>
      </c>
      <c r="N1078" t="s">
        <v>62</v>
      </c>
      <c r="O1078">
        <v>4</v>
      </c>
      <c r="P1078" t="s">
        <v>41</v>
      </c>
      <c r="Q1078" s="4">
        <v>16032</v>
      </c>
      <c r="R1078">
        <v>24456</v>
      </c>
      <c r="S1078">
        <v>3</v>
      </c>
      <c r="T1078" t="s">
        <v>32</v>
      </c>
      <c r="U1078">
        <v>20</v>
      </c>
      <c r="V1078">
        <v>4</v>
      </c>
      <c r="W1078">
        <v>1</v>
      </c>
      <c r="X1078">
        <v>1</v>
      </c>
      <c r="Y1078">
        <v>26</v>
      </c>
      <c r="Z1078">
        <v>2</v>
      </c>
      <c r="AA1078">
        <v>3</v>
      </c>
      <c r="AB1078">
        <v>14</v>
      </c>
      <c r="AC1078">
        <v>9</v>
      </c>
      <c r="AD1078">
        <v>1</v>
      </c>
      <c r="AE1078">
        <v>12</v>
      </c>
      <c r="AF1078" s="5">
        <v>0.11</v>
      </c>
      <c r="AG1078" s="5">
        <v>0.11</v>
      </c>
      <c r="AH1078" s="6">
        <v>0.03</v>
      </c>
      <c r="AI1078">
        <v>3206.4</v>
      </c>
      <c r="AJ1078">
        <v>2203</v>
      </c>
    </row>
    <row r="1079" spans="1:36" x14ac:dyDescent="0.35">
      <c r="A1079">
        <v>29</v>
      </c>
      <c r="B1079" t="s">
        <v>25</v>
      </c>
      <c r="C1079" t="s">
        <v>26</v>
      </c>
      <c r="D1079">
        <v>224</v>
      </c>
      <c r="E1079" t="s">
        <v>34</v>
      </c>
      <c r="F1079">
        <v>1</v>
      </c>
      <c r="G1079">
        <v>4</v>
      </c>
      <c r="H1079" t="s">
        <v>49</v>
      </c>
      <c r="I1079">
        <v>1</v>
      </c>
      <c r="J1079" t="s">
        <v>35</v>
      </c>
      <c r="K1079">
        <v>100</v>
      </c>
      <c r="L1079">
        <v>2</v>
      </c>
      <c r="M1079">
        <v>1</v>
      </c>
      <c r="N1079" t="s">
        <v>36</v>
      </c>
      <c r="O1079">
        <v>1</v>
      </c>
      <c r="P1079" t="s">
        <v>31</v>
      </c>
      <c r="Q1079" s="4">
        <v>2362</v>
      </c>
      <c r="R1079">
        <v>7568</v>
      </c>
      <c r="S1079">
        <v>6</v>
      </c>
      <c r="T1079" t="s">
        <v>32</v>
      </c>
      <c r="U1079">
        <v>13</v>
      </c>
      <c r="V1079">
        <v>3</v>
      </c>
      <c r="W1079">
        <v>3</v>
      </c>
      <c r="X1079">
        <v>0</v>
      </c>
      <c r="Y1079">
        <v>11</v>
      </c>
      <c r="Z1079">
        <v>2</v>
      </c>
      <c r="AA1079">
        <v>1</v>
      </c>
      <c r="AB1079">
        <v>9</v>
      </c>
      <c r="AC1079">
        <v>7</v>
      </c>
      <c r="AD1079">
        <v>0</v>
      </c>
      <c r="AE1079">
        <v>7</v>
      </c>
      <c r="AF1079" s="5">
        <v>0.08</v>
      </c>
      <c r="AG1079" s="5">
        <v>0.11</v>
      </c>
      <c r="AH1079" s="6">
        <v>2.0000000000000004E-2</v>
      </c>
      <c r="AI1079">
        <v>472.40000000000003</v>
      </c>
      <c r="AJ1079">
        <v>2922</v>
      </c>
    </row>
    <row r="1080" spans="1:36" x14ac:dyDescent="0.35">
      <c r="A1080">
        <v>44</v>
      </c>
      <c r="B1080" t="s">
        <v>32</v>
      </c>
      <c r="C1080" t="s">
        <v>26</v>
      </c>
      <c r="D1080">
        <v>136</v>
      </c>
      <c r="E1080" t="s">
        <v>34</v>
      </c>
      <c r="F1080">
        <v>28</v>
      </c>
      <c r="G1080">
        <v>3</v>
      </c>
      <c r="H1080" t="s">
        <v>28</v>
      </c>
      <c r="I1080">
        <v>4</v>
      </c>
      <c r="J1080" t="s">
        <v>35</v>
      </c>
      <c r="K1080">
        <v>32</v>
      </c>
      <c r="L1080">
        <v>3</v>
      </c>
      <c r="M1080">
        <v>4</v>
      </c>
      <c r="N1080" t="s">
        <v>63</v>
      </c>
      <c r="O1080">
        <v>1</v>
      </c>
      <c r="P1080" t="s">
        <v>37</v>
      </c>
      <c r="Q1080" s="4">
        <v>16328</v>
      </c>
      <c r="R1080">
        <v>22074</v>
      </c>
      <c r="S1080">
        <v>3</v>
      </c>
      <c r="T1080" t="s">
        <v>32</v>
      </c>
      <c r="U1080">
        <v>13</v>
      </c>
      <c r="V1080">
        <v>3</v>
      </c>
      <c r="W1080">
        <v>3</v>
      </c>
      <c r="X1080">
        <v>1</v>
      </c>
      <c r="Y1080">
        <v>24</v>
      </c>
      <c r="Z1080">
        <v>1</v>
      </c>
      <c r="AA1080">
        <v>4</v>
      </c>
      <c r="AB1080">
        <v>20</v>
      </c>
      <c r="AC1080">
        <v>6</v>
      </c>
      <c r="AD1080">
        <v>14</v>
      </c>
      <c r="AE1080">
        <v>17</v>
      </c>
      <c r="AF1080" s="5">
        <v>0.13</v>
      </c>
      <c r="AG1080" s="5">
        <v>0.11</v>
      </c>
      <c r="AH1080" s="6">
        <v>9.999999999999995E-3</v>
      </c>
      <c r="AI1080">
        <v>3265.6000000000004</v>
      </c>
      <c r="AJ1080">
        <v>4393</v>
      </c>
    </row>
    <row r="1081" spans="1:36" x14ac:dyDescent="0.35">
      <c r="A1081">
        <v>39</v>
      </c>
      <c r="B1081" t="s">
        <v>32</v>
      </c>
      <c r="C1081" t="s">
        <v>26</v>
      </c>
      <c r="D1081">
        <v>1089</v>
      </c>
      <c r="E1081" t="s">
        <v>34</v>
      </c>
      <c r="F1081">
        <v>6</v>
      </c>
      <c r="G1081">
        <v>3</v>
      </c>
      <c r="H1081" t="s">
        <v>28</v>
      </c>
      <c r="I1081">
        <v>2</v>
      </c>
      <c r="J1081" t="s">
        <v>29</v>
      </c>
      <c r="K1081">
        <v>32</v>
      </c>
      <c r="L1081">
        <v>3</v>
      </c>
      <c r="M1081">
        <v>3</v>
      </c>
      <c r="N1081" t="s">
        <v>42</v>
      </c>
      <c r="O1081">
        <v>2</v>
      </c>
      <c r="P1081" t="s">
        <v>31</v>
      </c>
      <c r="Q1081" s="4">
        <v>8376</v>
      </c>
      <c r="R1081">
        <v>9150</v>
      </c>
      <c r="S1081">
        <v>4</v>
      </c>
      <c r="T1081" t="s">
        <v>32</v>
      </c>
      <c r="U1081">
        <v>18</v>
      </c>
      <c r="V1081">
        <v>3</v>
      </c>
      <c r="W1081">
        <v>4</v>
      </c>
      <c r="X1081">
        <v>0</v>
      </c>
      <c r="Y1081">
        <v>9</v>
      </c>
      <c r="Z1081">
        <v>3</v>
      </c>
      <c r="AA1081">
        <v>3</v>
      </c>
      <c r="AB1081">
        <v>2</v>
      </c>
      <c r="AC1081">
        <v>0</v>
      </c>
      <c r="AD1081">
        <v>2</v>
      </c>
      <c r="AE1081">
        <v>2</v>
      </c>
      <c r="AF1081" s="5">
        <v>0.08</v>
      </c>
      <c r="AG1081" s="5">
        <v>0.11</v>
      </c>
      <c r="AH1081" s="6">
        <v>6.0000000000000012E-2</v>
      </c>
      <c r="AI1081">
        <v>1675.2</v>
      </c>
      <c r="AJ1081">
        <v>2648</v>
      </c>
    </row>
    <row r="1082" spans="1:36" x14ac:dyDescent="0.35">
      <c r="A1082">
        <v>46</v>
      </c>
      <c r="B1082" t="s">
        <v>32</v>
      </c>
      <c r="C1082" t="s">
        <v>26</v>
      </c>
      <c r="D1082">
        <v>228</v>
      </c>
      <c r="E1082" t="s">
        <v>27</v>
      </c>
      <c r="F1082">
        <v>3</v>
      </c>
      <c r="G1082">
        <v>3</v>
      </c>
      <c r="H1082" t="s">
        <v>28</v>
      </c>
      <c r="I1082">
        <v>3</v>
      </c>
      <c r="J1082" t="s">
        <v>29</v>
      </c>
      <c r="K1082">
        <v>51</v>
      </c>
      <c r="L1082">
        <v>3</v>
      </c>
      <c r="M1082">
        <v>4</v>
      </c>
      <c r="N1082" t="s">
        <v>62</v>
      </c>
      <c r="O1082">
        <v>2</v>
      </c>
      <c r="P1082" t="s">
        <v>37</v>
      </c>
      <c r="Q1082" s="4">
        <v>16606</v>
      </c>
      <c r="R1082">
        <v>11380</v>
      </c>
      <c r="S1082">
        <v>8</v>
      </c>
      <c r="T1082" t="s">
        <v>32</v>
      </c>
      <c r="U1082">
        <v>12</v>
      </c>
      <c r="V1082">
        <v>3</v>
      </c>
      <c r="W1082">
        <v>4</v>
      </c>
      <c r="X1082">
        <v>1</v>
      </c>
      <c r="Y1082">
        <v>23</v>
      </c>
      <c r="Z1082">
        <v>2</v>
      </c>
      <c r="AA1082">
        <v>4</v>
      </c>
      <c r="AB1082">
        <v>13</v>
      </c>
      <c r="AC1082">
        <v>12</v>
      </c>
      <c r="AD1082">
        <v>5</v>
      </c>
      <c r="AE1082">
        <v>1</v>
      </c>
      <c r="AF1082" s="5">
        <v>0.13</v>
      </c>
      <c r="AG1082" s="5">
        <v>0.1</v>
      </c>
      <c r="AH1082" s="6">
        <v>-2.0000000000000004E-2</v>
      </c>
      <c r="AI1082">
        <v>3321.2000000000003</v>
      </c>
      <c r="AJ1082">
        <v>2187</v>
      </c>
    </row>
    <row r="1083" spans="1:36" x14ac:dyDescent="0.35">
      <c r="A1083">
        <v>35</v>
      </c>
      <c r="B1083" t="s">
        <v>32</v>
      </c>
      <c r="C1083" t="s">
        <v>26</v>
      </c>
      <c r="D1083">
        <v>1029</v>
      </c>
      <c r="E1083" t="s">
        <v>34</v>
      </c>
      <c r="F1083">
        <v>16</v>
      </c>
      <c r="G1083">
        <v>3</v>
      </c>
      <c r="H1083" t="s">
        <v>28</v>
      </c>
      <c r="I1083">
        <v>4</v>
      </c>
      <c r="J1083" t="s">
        <v>29</v>
      </c>
      <c r="K1083">
        <v>91</v>
      </c>
      <c r="L1083">
        <v>2</v>
      </c>
      <c r="M1083">
        <v>3</v>
      </c>
      <c r="N1083" t="s">
        <v>43</v>
      </c>
      <c r="O1083">
        <v>2</v>
      </c>
      <c r="P1083" t="s">
        <v>31</v>
      </c>
      <c r="Q1083" s="4">
        <v>8606</v>
      </c>
      <c r="R1083">
        <v>21195</v>
      </c>
      <c r="S1083">
        <v>1</v>
      </c>
      <c r="T1083" t="s">
        <v>32</v>
      </c>
      <c r="U1083">
        <v>19</v>
      </c>
      <c r="V1083">
        <v>3</v>
      </c>
      <c r="W1083">
        <v>4</v>
      </c>
      <c r="X1083">
        <v>0</v>
      </c>
      <c r="Y1083">
        <v>11</v>
      </c>
      <c r="Z1083">
        <v>3</v>
      </c>
      <c r="AA1083">
        <v>1</v>
      </c>
      <c r="AB1083">
        <v>11</v>
      </c>
      <c r="AC1083">
        <v>8</v>
      </c>
      <c r="AD1083">
        <v>3</v>
      </c>
      <c r="AE1083">
        <v>3</v>
      </c>
      <c r="AF1083" s="5">
        <v>0.13</v>
      </c>
      <c r="AG1083" s="5">
        <v>7.0000000000000007E-2</v>
      </c>
      <c r="AH1083" s="6">
        <v>-9.999999999999995E-3</v>
      </c>
      <c r="AI1083">
        <v>1721.2</v>
      </c>
      <c r="AJ1083">
        <v>2086</v>
      </c>
    </row>
    <row r="1084" spans="1:36" x14ac:dyDescent="0.35">
      <c r="A1084">
        <v>23</v>
      </c>
      <c r="B1084" t="s">
        <v>32</v>
      </c>
      <c r="C1084" t="s">
        <v>26</v>
      </c>
      <c r="D1084">
        <v>507</v>
      </c>
      <c r="E1084" t="s">
        <v>34</v>
      </c>
      <c r="F1084">
        <v>20</v>
      </c>
      <c r="G1084">
        <v>1</v>
      </c>
      <c r="H1084" t="s">
        <v>28</v>
      </c>
      <c r="I1084">
        <v>1</v>
      </c>
      <c r="J1084" t="s">
        <v>35</v>
      </c>
      <c r="K1084">
        <v>97</v>
      </c>
      <c r="L1084">
        <v>3</v>
      </c>
      <c r="M1084">
        <v>2</v>
      </c>
      <c r="N1084" t="s">
        <v>39</v>
      </c>
      <c r="O1084">
        <v>3</v>
      </c>
      <c r="P1084" t="s">
        <v>31</v>
      </c>
      <c r="Q1084" s="4">
        <v>2272</v>
      </c>
      <c r="R1084">
        <v>24812</v>
      </c>
      <c r="S1084">
        <v>0</v>
      </c>
      <c r="T1084" t="s">
        <v>32</v>
      </c>
      <c r="U1084">
        <v>14</v>
      </c>
      <c r="V1084">
        <v>3</v>
      </c>
      <c r="W1084">
        <v>2</v>
      </c>
      <c r="X1084">
        <v>0</v>
      </c>
      <c r="Y1084">
        <v>5</v>
      </c>
      <c r="Z1084">
        <v>2</v>
      </c>
      <c r="AA1084">
        <v>3</v>
      </c>
      <c r="AB1084">
        <v>4</v>
      </c>
      <c r="AC1084">
        <v>3</v>
      </c>
      <c r="AD1084">
        <v>1</v>
      </c>
      <c r="AE1084">
        <v>2</v>
      </c>
      <c r="AF1084" s="5">
        <v>0.13</v>
      </c>
      <c r="AG1084" s="5">
        <v>0.09</v>
      </c>
      <c r="AH1084" s="6">
        <v>0.03</v>
      </c>
      <c r="AI1084">
        <v>454.40000000000003</v>
      </c>
      <c r="AJ1084">
        <v>2467</v>
      </c>
    </row>
    <row r="1085" spans="1:36" x14ac:dyDescent="0.35">
      <c r="A1085">
        <v>40</v>
      </c>
      <c r="B1085" t="s">
        <v>25</v>
      </c>
      <c r="C1085" t="s">
        <v>26</v>
      </c>
      <c r="D1085">
        <v>676</v>
      </c>
      <c r="E1085" t="s">
        <v>34</v>
      </c>
      <c r="F1085">
        <v>9</v>
      </c>
      <c r="G1085">
        <v>4</v>
      </c>
      <c r="H1085" t="s">
        <v>28</v>
      </c>
      <c r="I1085">
        <v>4</v>
      </c>
      <c r="J1085" t="s">
        <v>35</v>
      </c>
      <c r="K1085">
        <v>86</v>
      </c>
      <c r="L1085">
        <v>3</v>
      </c>
      <c r="M1085">
        <v>1</v>
      </c>
      <c r="N1085" t="s">
        <v>39</v>
      </c>
      <c r="O1085">
        <v>1</v>
      </c>
      <c r="P1085" t="s">
        <v>31</v>
      </c>
      <c r="Q1085" s="4">
        <v>2018</v>
      </c>
      <c r="R1085">
        <v>21831</v>
      </c>
      <c r="S1085">
        <v>3</v>
      </c>
      <c r="T1085" t="s">
        <v>32</v>
      </c>
      <c r="U1085">
        <v>14</v>
      </c>
      <c r="V1085">
        <v>3</v>
      </c>
      <c r="W1085">
        <v>2</v>
      </c>
      <c r="X1085">
        <v>0</v>
      </c>
      <c r="Y1085">
        <v>15</v>
      </c>
      <c r="Z1085">
        <v>3</v>
      </c>
      <c r="AA1085">
        <v>1</v>
      </c>
      <c r="AB1085">
        <v>5</v>
      </c>
      <c r="AC1085">
        <v>4</v>
      </c>
      <c r="AD1085">
        <v>1</v>
      </c>
      <c r="AE1085">
        <v>0</v>
      </c>
      <c r="AF1085" s="5">
        <v>0.09</v>
      </c>
      <c r="AG1085" s="5">
        <v>0.09</v>
      </c>
      <c r="AH1085" s="6">
        <v>0.03</v>
      </c>
      <c r="AI1085">
        <v>403.6</v>
      </c>
      <c r="AJ1085">
        <v>2091</v>
      </c>
    </row>
    <row r="1086" spans="1:36" x14ac:dyDescent="0.35">
      <c r="A1086">
        <v>34</v>
      </c>
      <c r="B1086" t="s">
        <v>32</v>
      </c>
      <c r="C1086" t="s">
        <v>26</v>
      </c>
      <c r="D1086">
        <v>971</v>
      </c>
      <c r="E1086" t="s">
        <v>27</v>
      </c>
      <c r="F1086">
        <v>1</v>
      </c>
      <c r="G1086">
        <v>3</v>
      </c>
      <c r="H1086" t="s">
        <v>49</v>
      </c>
      <c r="I1086">
        <v>4</v>
      </c>
      <c r="J1086" t="s">
        <v>35</v>
      </c>
      <c r="K1086">
        <v>64</v>
      </c>
      <c r="L1086">
        <v>2</v>
      </c>
      <c r="M1086">
        <v>3</v>
      </c>
      <c r="N1086" t="s">
        <v>27</v>
      </c>
      <c r="O1086">
        <v>3</v>
      </c>
      <c r="P1086" t="s">
        <v>37</v>
      </c>
      <c r="Q1086" s="4">
        <v>7083</v>
      </c>
      <c r="R1086">
        <v>12288</v>
      </c>
      <c r="S1086">
        <v>1</v>
      </c>
      <c r="T1086" t="s">
        <v>25</v>
      </c>
      <c r="U1086">
        <v>14</v>
      </c>
      <c r="V1086">
        <v>3</v>
      </c>
      <c r="W1086">
        <v>4</v>
      </c>
      <c r="X1086">
        <v>0</v>
      </c>
      <c r="Y1086">
        <v>10</v>
      </c>
      <c r="Z1086">
        <v>3</v>
      </c>
      <c r="AA1086">
        <v>3</v>
      </c>
      <c r="AB1086">
        <v>10</v>
      </c>
      <c r="AC1086">
        <v>9</v>
      </c>
      <c r="AD1086">
        <v>8</v>
      </c>
      <c r="AE1086">
        <v>6</v>
      </c>
      <c r="AF1086" s="5">
        <v>0.15</v>
      </c>
      <c r="AG1086" s="5">
        <v>7.0000000000000007E-2</v>
      </c>
      <c r="AH1086" s="6">
        <v>-9.999999999999995E-3</v>
      </c>
      <c r="AI1086">
        <v>1416.6000000000001</v>
      </c>
      <c r="AJ1086">
        <v>1043</v>
      </c>
    </row>
    <row r="1087" spans="1:36" x14ac:dyDescent="0.35">
      <c r="A1087">
        <v>31</v>
      </c>
      <c r="B1087" t="s">
        <v>25</v>
      </c>
      <c r="C1087" t="s">
        <v>33</v>
      </c>
      <c r="D1087">
        <v>561</v>
      </c>
      <c r="E1087" t="s">
        <v>34</v>
      </c>
      <c r="F1087">
        <v>3</v>
      </c>
      <c r="G1087">
        <v>3</v>
      </c>
      <c r="H1087" t="s">
        <v>28</v>
      </c>
      <c r="I1087">
        <v>4</v>
      </c>
      <c r="J1087" t="s">
        <v>29</v>
      </c>
      <c r="K1087">
        <v>33</v>
      </c>
      <c r="L1087">
        <v>3</v>
      </c>
      <c r="M1087">
        <v>1</v>
      </c>
      <c r="N1087" t="s">
        <v>36</v>
      </c>
      <c r="O1087">
        <v>3</v>
      </c>
      <c r="P1087" t="s">
        <v>31</v>
      </c>
      <c r="Q1087" s="4">
        <v>4084</v>
      </c>
      <c r="R1087">
        <v>4156</v>
      </c>
      <c r="S1087">
        <v>1</v>
      </c>
      <c r="T1087" t="s">
        <v>32</v>
      </c>
      <c r="U1087">
        <v>12</v>
      </c>
      <c r="V1087">
        <v>3</v>
      </c>
      <c r="W1087">
        <v>1</v>
      </c>
      <c r="X1087">
        <v>0</v>
      </c>
      <c r="Y1087">
        <v>7</v>
      </c>
      <c r="Z1087">
        <v>2</v>
      </c>
      <c r="AA1087">
        <v>1</v>
      </c>
      <c r="AB1087">
        <v>7</v>
      </c>
      <c r="AC1087">
        <v>2</v>
      </c>
      <c r="AD1087">
        <v>7</v>
      </c>
      <c r="AE1087">
        <v>7</v>
      </c>
      <c r="AF1087" s="5">
        <v>0.14000000000000001</v>
      </c>
      <c r="AG1087" s="5">
        <v>0.08</v>
      </c>
      <c r="AH1087" s="6">
        <v>-1.0000000000000009E-2</v>
      </c>
      <c r="AI1087">
        <v>816.80000000000007</v>
      </c>
      <c r="AJ1087">
        <v>3984</v>
      </c>
    </row>
    <row r="1088" spans="1:36" x14ac:dyDescent="0.35">
      <c r="A1088">
        <v>50</v>
      </c>
      <c r="B1088" t="s">
        <v>32</v>
      </c>
      <c r="C1088" t="s">
        <v>33</v>
      </c>
      <c r="D1088">
        <v>333</v>
      </c>
      <c r="E1088" t="s">
        <v>34</v>
      </c>
      <c r="F1088">
        <v>22</v>
      </c>
      <c r="G1088">
        <v>5</v>
      </c>
      <c r="H1088" t="s">
        <v>40</v>
      </c>
      <c r="I1088">
        <v>3</v>
      </c>
      <c r="J1088" t="s">
        <v>35</v>
      </c>
      <c r="K1088">
        <v>88</v>
      </c>
      <c r="L1088">
        <v>1</v>
      </c>
      <c r="M1088">
        <v>4</v>
      </c>
      <c r="N1088" t="s">
        <v>63</v>
      </c>
      <c r="O1088">
        <v>4</v>
      </c>
      <c r="P1088" t="s">
        <v>31</v>
      </c>
      <c r="Q1088" s="4">
        <v>14411</v>
      </c>
      <c r="R1088">
        <v>24450</v>
      </c>
      <c r="S1088">
        <v>1</v>
      </c>
      <c r="T1088" t="s">
        <v>25</v>
      </c>
      <c r="U1088">
        <v>13</v>
      </c>
      <c r="V1088">
        <v>3</v>
      </c>
      <c r="W1088">
        <v>4</v>
      </c>
      <c r="X1088">
        <v>0</v>
      </c>
      <c r="Y1088">
        <v>32</v>
      </c>
      <c r="Z1088">
        <v>2</v>
      </c>
      <c r="AA1088">
        <v>3</v>
      </c>
      <c r="AB1088">
        <v>32</v>
      </c>
      <c r="AC1088">
        <v>6</v>
      </c>
      <c r="AD1088">
        <v>13</v>
      </c>
      <c r="AE1088">
        <v>9</v>
      </c>
      <c r="AF1088" s="5">
        <v>0.1</v>
      </c>
      <c r="AG1088" s="5">
        <v>0.09</v>
      </c>
      <c r="AH1088" s="6">
        <v>9.999999999999995E-3</v>
      </c>
      <c r="AI1088">
        <v>2882.2000000000003</v>
      </c>
      <c r="AJ1088">
        <v>3566</v>
      </c>
    </row>
    <row r="1089" spans="1:36" x14ac:dyDescent="0.35">
      <c r="A1089">
        <v>34</v>
      </c>
      <c r="B1089" t="s">
        <v>32</v>
      </c>
      <c r="C1089" t="s">
        <v>26</v>
      </c>
      <c r="D1089">
        <v>1440</v>
      </c>
      <c r="E1089" t="s">
        <v>27</v>
      </c>
      <c r="F1089">
        <v>7</v>
      </c>
      <c r="G1089">
        <v>2</v>
      </c>
      <c r="H1089" t="s">
        <v>49</v>
      </c>
      <c r="I1089">
        <v>2</v>
      </c>
      <c r="J1089" t="s">
        <v>35</v>
      </c>
      <c r="K1089">
        <v>55</v>
      </c>
      <c r="L1089">
        <v>3</v>
      </c>
      <c r="M1089">
        <v>1</v>
      </c>
      <c r="N1089" t="s">
        <v>46</v>
      </c>
      <c r="O1089">
        <v>3</v>
      </c>
      <c r="P1089" t="s">
        <v>37</v>
      </c>
      <c r="Q1089" s="4">
        <v>2308</v>
      </c>
      <c r="R1089">
        <v>4944</v>
      </c>
      <c r="S1089">
        <v>0</v>
      </c>
      <c r="T1089" t="s">
        <v>25</v>
      </c>
      <c r="U1089">
        <v>25</v>
      </c>
      <c r="V1089">
        <v>4</v>
      </c>
      <c r="W1089">
        <v>2</v>
      </c>
      <c r="X1089">
        <v>1</v>
      </c>
      <c r="Y1089">
        <v>12</v>
      </c>
      <c r="Z1089">
        <v>4</v>
      </c>
      <c r="AA1089">
        <v>3</v>
      </c>
      <c r="AB1089">
        <v>11</v>
      </c>
      <c r="AC1089">
        <v>10</v>
      </c>
      <c r="AD1089">
        <v>5</v>
      </c>
      <c r="AE1089">
        <v>7</v>
      </c>
      <c r="AF1089" s="5">
        <v>0.15</v>
      </c>
      <c r="AG1089" s="5">
        <v>0.08</v>
      </c>
      <c r="AH1089" s="6">
        <v>4.9999999999999989E-2</v>
      </c>
      <c r="AI1089">
        <v>461.6</v>
      </c>
      <c r="AJ1089">
        <v>3862</v>
      </c>
    </row>
    <row r="1090" spans="1:36" x14ac:dyDescent="0.35">
      <c r="A1090">
        <v>42</v>
      </c>
      <c r="B1090" t="s">
        <v>32</v>
      </c>
      <c r="C1090" t="s">
        <v>26</v>
      </c>
      <c r="D1090">
        <v>1210</v>
      </c>
      <c r="E1090" t="s">
        <v>34</v>
      </c>
      <c r="F1090">
        <v>2</v>
      </c>
      <c r="G1090">
        <v>3</v>
      </c>
      <c r="H1090" t="s">
        <v>40</v>
      </c>
      <c r="I1090">
        <v>3</v>
      </c>
      <c r="J1090" t="s">
        <v>35</v>
      </c>
      <c r="K1090">
        <v>68</v>
      </c>
      <c r="L1090">
        <v>2</v>
      </c>
      <c r="M1090">
        <v>1</v>
      </c>
      <c r="N1090" t="s">
        <v>39</v>
      </c>
      <c r="O1090">
        <v>2</v>
      </c>
      <c r="P1090" t="s">
        <v>37</v>
      </c>
      <c r="Q1090" s="4">
        <v>4841</v>
      </c>
      <c r="R1090">
        <v>24052</v>
      </c>
      <c r="S1090">
        <v>4</v>
      </c>
      <c r="T1090" t="s">
        <v>32</v>
      </c>
      <c r="U1090">
        <v>14</v>
      </c>
      <c r="V1090">
        <v>3</v>
      </c>
      <c r="W1090">
        <v>2</v>
      </c>
      <c r="X1090">
        <v>1</v>
      </c>
      <c r="Y1090">
        <v>4</v>
      </c>
      <c r="Z1090">
        <v>3</v>
      </c>
      <c r="AA1090">
        <v>3</v>
      </c>
      <c r="AB1090">
        <v>1</v>
      </c>
      <c r="AC1090">
        <v>0</v>
      </c>
      <c r="AD1090">
        <v>0</v>
      </c>
      <c r="AE1090">
        <v>0</v>
      </c>
      <c r="AF1090" s="5">
        <v>0.14000000000000001</v>
      </c>
      <c r="AG1090" s="5">
        <v>0.08</v>
      </c>
      <c r="AH1090" s="6">
        <v>0</v>
      </c>
      <c r="AI1090">
        <v>968.2</v>
      </c>
      <c r="AJ1090">
        <v>4390</v>
      </c>
    </row>
    <row r="1091" spans="1:36" x14ac:dyDescent="0.35">
      <c r="A1091">
        <v>37</v>
      </c>
      <c r="B1091" t="s">
        <v>32</v>
      </c>
      <c r="C1091" t="s">
        <v>26</v>
      </c>
      <c r="D1091">
        <v>674</v>
      </c>
      <c r="E1091" t="s">
        <v>34</v>
      </c>
      <c r="F1091">
        <v>13</v>
      </c>
      <c r="G1091">
        <v>3</v>
      </c>
      <c r="H1091" t="s">
        <v>40</v>
      </c>
      <c r="I1091">
        <v>1</v>
      </c>
      <c r="J1091" t="s">
        <v>35</v>
      </c>
      <c r="K1091">
        <v>47</v>
      </c>
      <c r="L1091">
        <v>3</v>
      </c>
      <c r="M1091">
        <v>2</v>
      </c>
      <c r="N1091" t="s">
        <v>36</v>
      </c>
      <c r="O1091">
        <v>4</v>
      </c>
      <c r="P1091" t="s">
        <v>37</v>
      </c>
      <c r="Q1091" s="4">
        <v>4285</v>
      </c>
      <c r="R1091">
        <v>3031</v>
      </c>
      <c r="S1091">
        <v>1</v>
      </c>
      <c r="T1091" t="s">
        <v>32</v>
      </c>
      <c r="U1091">
        <v>17</v>
      </c>
      <c r="V1091">
        <v>3</v>
      </c>
      <c r="W1091">
        <v>1</v>
      </c>
      <c r="X1091">
        <v>0</v>
      </c>
      <c r="Y1091">
        <v>10</v>
      </c>
      <c r="Z1091">
        <v>2</v>
      </c>
      <c r="AA1091">
        <v>3</v>
      </c>
      <c r="AB1091">
        <v>10</v>
      </c>
      <c r="AC1091">
        <v>8</v>
      </c>
      <c r="AD1091">
        <v>3</v>
      </c>
      <c r="AE1091">
        <v>7</v>
      </c>
      <c r="AF1091" s="5">
        <v>0.15</v>
      </c>
      <c r="AG1091" s="5">
        <v>0.09</v>
      </c>
      <c r="AH1091" s="6">
        <v>3.0000000000000013E-2</v>
      </c>
      <c r="AI1091">
        <v>857</v>
      </c>
      <c r="AJ1091">
        <v>866</v>
      </c>
    </row>
    <row r="1092" spans="1:36" x14ac:dyDescent="0.35">
      <c r="A1092">
        <v>29</v>
      </c>
      <c r="B1092" t="s">
        <v>32</v>
      </c>
      <c r="C1092" t="s">
        <v>26</v>
      </c>
      <c r="D1092">
        <v>441</v>
      </c>
      <c r="E1092" t="s">
        <v>34</v>
      </c>
      <c r="F1092">
        <v>8</v>
      </c>
      <c r="G1092">
        <v>1</v>
      </c>
      <c r="H1092" t="s">
        <v>38</v>
      </c>
      <c r="I1092">
        <v>3</v>
      </c>
      <c r="J1092" t="s">
        <v>29</v>
      </c>
      <c r="K1092">
        <v>39</v>
      </c>
      <c r="L1092">
        <v>1</v>
      </c>
      <c r="M1092">
        <v>2</v>
      </c>
      <c r="N1092" t="s">
        <v>43</v>
      </c>
      <c r="O1092">
        <v>1</v>
      </c>
      <c r="P1092" t="s">
        <v>37</v>
      </c>
      <c r="Q1092" s="4">
        <v>9715</v>
      </c>
      <c r="R1092">
        <v>7288</v>
      </c>
      <c r="S1092">
        <v>3</v>
      </c>
      <c r="T1092" t="s">
        <v>32</v>
      </c>
      <c r="U1092">
        <v>13</v>
      </c>
      <c r="V1092">
        <v>3</v>
      </c>
      <c r="W1092">
        <v>3</v>
      </c>
      <c r="X1092">
        <v>1</v>
      </c>
      <c r="Y1092">
        <v>9</v>
      </c>
      <c r="Z1092">
        <v>3</v>
      </c>
      <c r="AA1092">
        <v>3</v>
      </c>
      <c r="AB1092">
        <v>7</v>
      </c>
      <c r="AC1092">
        <v>7</v>
      </c>
      <c r="AD1092">
        <v>0</v>
      </c>
      <c r="AE1092">
        <v>7</v>
      </c>
      <c r="AF1092" s="5">
        <v>0.09</v>
      </c>
      <c r="AG1092" s="5">
        <v>0.11</v>
      </c>
      <c r="AH1092" s="6">
        <v>3.0000000000000013E-2</v>
      </c>
      <c r="AI1092">
        <v>1943</v>
      </c>
      <c r="AJ1092">
        <v>1958</v>
      </c>
    </row>
    <row r="1093" spans="1:36" x14ac:dyDescent="0.35">
      <c r="A1093">
        <v>33</v>
      </c>
      <c r="B1093" t="s">
        <v>32</v>
      </c>
      <c r="C1093" t="s">
        <v>26</v>
      </c>
      <c r="D1093">
        <v>575</v>
      </c>
      <c r="E1093" t="s">
        <v>34</v>
      </c>
      <c r="F1093">
        <v>25</v>
      </c>
      <c r="G1093">
        <v>3</v>
      </c>
      <c r="H1093" t="s">
        <v>28</v>
      </c>
      <c r="I1093">
        <v>4</v>
      </c>
      <c r="J1093" t="s">
        <v>35</v>
      </c>
      <c r="K1093">
        <v>44</v>
      </c>
      <c r="L1093">
        <v>2</v>
      </c>
      <c r="M1093">
        <v>2</v>
      </c>
      <c r="N1093" t="s">
        <v>42</v>
      </c>
      <c r="O1093">
        <v>2</v>
      </c>
      <c r="P1093" t="s">
        <v>31</v>
      </c>
      <c r="Q1093" s="4">
        <v>4320</v>
      </c>
      <c r="R1093">
        <v>24152</v>
      </c>
      <c r="S1093">
        <v>1</v>
      </c>
      <c r="T1093" t="s">
        <v>32</v>
      </c>
      <c r="U1093">
        <v>13</v>
      </c>
      <c r="V1093">
        <v>3</v>
      </c>
      <c r="W1093">
        <v>4</v>
      </c>
      <c r="X1093">
        <v>0</v>
      </c>
      <c r="Y1093">
        <v>5</v>
      </c>
      <c r="Z1093">
        <v>2</v>
      </c>
      <c r="AA1093">
        <v>3</v>
      </c>
      <c r="AB1093">
        <v>5</v>
      </c>
      <c r="AC1093">
        <v>3</v>
      </c>
      <c r="AD1093">
        <v>0</v>
      </c>
      <c r="AE1093">
        <v>2</v>
      </c>
      <c r="AF1093" s="5">
        <v>0.12</v>
      </c>
      <c r="AG1093" s="5">
        <v>0.1</v>
      </c>
      <c r="AH1093" s="6">
        <v>0</v>
      </c>
      <c r="AI1093">
        <v>864</v>
      </c>
      <c r="AJ1093">
        <v>3430</v>
      </c>
    </row>
    <row r="1094" spans="1:36" x14ac:dyDescent="0.35">
      <c r="A1094">
        <v>45</v>
      </c>
      <c r="B1094" t="s">
        <v>32</v>
      </c>
      <c r="C1094" t="s">
        <v>26</v>
      </c>
      <c r="D1094">
        <v>950</v>
      </c>
      <c r="E1094" t="s">
        <v>34</v>
      </c>
      <c r="F1094">
        <v>28</v>
      </c>
      <c r="G1094">
        <v>3</v>
      </c>
      <c r="H1094" t="s">
        <v>49</v>
      </c>
      <c r="I1094">
        <v>4</v>
      </c>
      <c r="J1094" t="s">
        <v>35</v>
      </c>
      <c r="K1094">
        <v>97</v>
      </c>
      <c r="L1094">
        <v>3</v>
      </c>
      <c r="M1094">
        <v>1</v>
      </c>
      <c r="N1094" t="s">
        <v>36</v>
      </c>
      <c r="O1094">
        <v>4</v>
      </c>
      <c r="P1094" t="s">
        <v>37</v>
      </c>
      <c r="Q1094" s="4">
        <v>2132</v>
      </c>
      <c r="R1094">
        <v>4585</v>
      </c>
      <c r="S1094">
        <v>4</v>
      </c>
      <c r="T1094" t="s">
        <v>32</v>
      </c>
      <c r="U1094">
        <v>20</v>
      </c>
      <c r="V1094">
        <v>4</v>
      </c>
      <c r="W1094">
        <v>4</v>
      </c>
      <c r="X1094">
        <v>1</v>
      </c>
      <c r="Y1094">
        <v>8</v>
      </c>
      <c r="Z1094">
        <v>3</v>
      </c>
      <c r="AA1094">
        <v>3</v>
      </c>
      <c r="AB1094">
        <v>5</v>
      </c>
      <c r="AC1094">
        <v>4</v>
      </c>
      <c r="AD1094">
        <v>0</v>
      </c>
      <c r="AE1094">
        <v>3</v>
      </c>
      <c r="AF1094" s="5">
        <v>0.12</v>
      </c>
      <c r="AG1094" s="5">
        <v>0.1</v>
      </c>
      <c r="AH1094" s="6">
        <v>1.0000000000000009E-2</v>
      </c>
      <c r="AI1094">
        <v>426.40000000000003</v>
      </c>
      <c r="AJ1094">
        <v>3498</v>
      </c>
    </row>
    <row r="1095" spans="1:36" x14ac:dyDescent="0.35">
      <c r="A1095">
        <v>42</v>
      </c>
      <c r="B1095" t="s">
        <v>32</v>
      </c>
      <c r="C1095" t="s">
        <v>33</v>
      </c>
      <c r="D1095">
        <v>288</v>
      </c>
      <c r="E1095" t="s">
        <v>34</v>
      </c>
      <c r="F1095">
        <v>2</v>
      </c>
      <c r="G1095">
        <v>3</v>
      </c>
      <c r="H1095" t="s">
        <v>28</v>
      </c>
      <c r="I1095">
        <v>4</v>
      </c>
      <c r="J1095" t="s">
        <v>35</v>
      </c>
      <c r="K1095">
        <v>40</v>
      </c>
      <c r="L1095">
        <v>3</v>
      </c>
      <c r="M1095">
        <v>3</v>
      </c>
      <c r="N1095" t="s">
        <v>43</v>
      </c>
      <c r="O1095">
        <v>4</v>
      </c>
      <c r="P1095" t="s">
        <v>37</v>
      </c>
      <c r="Q1095" s="4">
        <v>10124</v>
      </c>
      <c r="R1095">
        <v>18611</v>
      </c>
      <c r="S1095">
        <v>2</v>
      </c>
      <c r="T1095" t="s">
        <v>25</v>
      </c>
      <c r="U1095">
        <v>14</v>
      </c>
      <c r="V1095">
        <v>3</v>
      </c>
      <c r="W1095">
        <v>3</v>
      </c>
      <c r="X1095">
        <v>1</v>
      </c>
      <c r="Y1095">
        <v>24</v>
      </c>
      <c r="Z1095">
        <v>3</v>
      </c>
      <c r="AA1095">
        <v>1</v>
      </c>
      <c r="AB1095">
        <v>20</v>
      </c>
      <c r="AC1095">
        <v>8</v>
      </c>
      <c r="AD1095">
        <v>13</v>
      </c>
      <c r="AE1095">
        <v>9</v>
      </c>
      <c r="AF1095" s="5">
        <v>0.12</v>
      </c>
      <c r="AG1095" s="5">
        <v>0.09</v>
      </c>
      <c r="AH1095" s="6">
        <v>5.0000000000000017E-2</v>
      </c>
      <c r="AI1095">
        <v>2024.8000000000002</v>
      </c>
      <c r="AJ1095">
        <v>3611</v>
      </c>
    </row>
    <row r="1096" spans="1:36" x14ac:dyDescent="0.35">
      <c r="A1096">
        <v>40</v>
      </c>
      <c r="B1096" t="s">
        <v>32</v>
      </c>
      <c r="C1096" t="s">
        <v>26</v>
      </c>
      <c r="D1096">
        <v>1342</v>
      </c>
      <c r="E1096" t="s">
        <v>27</v>
      </c>
      <c r="F1096">
        <v>9</v>
      </c>
      <c r="G1096">
        <v>2</v>
      </c>
      <c r="H1096" t="s">
        <v>40</v>
      </c>
      <c r="I1096">
        <v>1</v>
      </c>
      <c r="J1096" t="s">
        <v>35</v>
      </c>
      <c r="K1096">
        <v>47</v>
      </c>
      <c r="L1096">
        <v>3</v>
      </c>
      <c r="M1096">
        <v>2</v>
      </c>
      <c r="N1096" t="s">
        <v>27</v>
      </c>
      <c r="O1096">
        <v>1</v>
      </c>
      <c r="P1096" t="s">
        <v>37</v>
      </c>
      <c r="Q1096" s="4">
        <v>5473</v>
      </c>
      <c r="R1096">
        <v>19345</v>
      </c>
      <c r="S1096">
        <v>0</v>
      </c>
      <c r="T1096" t="s">
        <v>32</v>
      </c>
      <c r="U1096">
        <v>12</v>
      </c>
      <c r="V1096">
        <v>3</v>
      </c>
      <c r="W1096">
        <v>4</v>
      </c>
      <c r="X1096">
        <v>0</v>
      </c>
      <c r="Y1096">
        <v>9</v>
      </c>
      <c r="Z1096">
        <v>5</v>
      </c>
      <c r="AA1096">
        <v>4</v>
      </c>
      <c r="AB1096">
        <v>8</v>
      </c>
      <c r="AC1096">
        <v>4</v>
      </c>
      <c r="AD1096">
        <v>7</v>
      </c>
      <c r="AE1096">
        <v>1</v>
      </c>
      <c r="AF1096" s="5">
        <v>0.15</v>
      </c>
      <c r="AG1096" s="5">
        <v>0.1</v>
      </c>
      <c r="AH1096" s="6">
        <v>-9.999999999999995E-3</v>
      </c>
      <c r="AI1096">
        <v>1094.6000000000001</v>
      </c>
      <c r="AJ1096">
        <v>2943</v>
      </c>
    </row>
    <row r="1097" spans="1:36" x14ac:dyDescent="0.35">
      <c r="A1097">
        <v>33</v>
      </c>
      <c r="B1097" t="s">
        <v>32</v>
      </c>
      <c r="C1097" t="s">
        <v>26</v>
      </c>
      <c r="D1097">
        <v>589</v>
      </c>
      <c r="E1097" t="s">
        <v>34</v>
      </c>
      <c r="F1097">
        <v>28</v>
      </c>
      <c r="G1097">
        <v>4</v>
      </c>
      <c r="H1097" t="s">
        <v>28</v>
      </c>
      <c r="I1097">
        <v>2</v>
      </c>
      <c r="J1097" t="s">
        <v>35</v>
      </c>
      <c r="K1097">
        <v>79</v>
      </c>
      <c r="L1097">
        <v>3</v>
      </c>
      <c r="M1097">
        <v>2</v>
      </c>
      <c r="N1097" t="s">
        <v>39</v>
      </c>
      <c r="O1097">
        <v>3</v>
      </c>
      <c r="P1097" t="s">
        <v>37</v>
      </c>
      <c r="Q1097" s="4">
        <v>5207</v>
      </c>
      <c r="R1097">
        <v>22949</v>
      </c>
      <c r="S1097">
        <v>1</v>
      </c>
      <c r="T1097" t="s">
        <v>25</v>
      </c>
      <c r="U1097">
        <v>12</v>
      </c>
      <c r="V1097">
        <v>3</v>
      </c>
      <c r="W1097">
        <v>2</v>
      </c>
      <c r="X1097">
        <v>1</v>
      </c>
      <c r="Y1097">
        <v>15</v>
      </c>
      <c r="Z1097">
        <v>3</v>
      </c>
      <c r="AA1097">
        <v>3</v>
      </c>
      <c r="AB1097">
        <v>15</v>
      </c>
      <c r="AC1097">
        <v>14</v>
      </c>
      <c r="AD1097">
        <v>5</v>
      </c>
      <c r="AE1097">
        <v>7</v>
      </c>
      <c r="AF1097" s="5">
        <v>0.12</v>
      </c>
      <c r="AG1097" s="5">
        <v>0.1</v>
      </c>
      <c r="AH1097" s="6">
        <v>0</v>
      </c>
      <c r="AI1097">
        <v>1041.4000000000001</v>
      </c>
      <c r="AJ1097">
        <v>1721</v>
      </c>
    </row>
    <row r="1098" spans="1:36" x14ac:dyDescent="0.35">
      <c r="A1098">
        <v>40</v>
      </c>
      <c r="B1098" t="s">
        <v>32</v>
      </c>
      <c r="C1098" t="s">
        <v>26</v>
      </c>
      <c r="D1098">
        <v>898</v>
      </c>
      <c r="E1098" t="s">
        <v>50</v>
      </c>
      <c r="F1098">
        <v>6</v>
      </c>
      <c r="G1098">
        <v>2</v>
      </c>
      <c r="H1098" t="s">
        <v>40</v>
      </c>
      <c r="I1098">
        <v>3</v>
      </c>
      <c r="J1098" t="s">
        <v>35</v>
      </c>
      <c r="K1098">
        <v>38</v>
      </c>
      <c r="L1098">
        <v>3</v>
      </c>
      <c r="M1098">
        <v>4</v>
      </c>
      <c r="N1098" t="s">
        <v>62</v>
      </c>
      <c r="O1098">
        <v>4</v>
      </c>
      <c r="P1098" t="s">
        <v>31</v>
      </c>
      <c r="Q1098" s="4">
        <v>16437</v>
      </c>
      <c r="R1098">
        <v>17381</v>
      </c>
      <c r="S1098">
        <v>1</v>
      </c>
      <c r="T1098" t="s">
        <v>25</v>
      </c>
      <c r="U1098">
        <v>21</v>
      </c>
      <c r="V1098">
        <v>4</v>
      </c>
      <c r="W1098">
        <v>4</v>
      </c>
      <c r="X1098">
        <v>0</v>
      </c>
      <c r="Y1098">
        <v>21</v>
      </c>
      <c r="Z1098">
        <v>2</v>
      </c>
      <c r="AA1098">
        <v>3</v>
      </c>
      <c r="AB1098">
        <v>21</v>
      </c>
      <c r="AC1098">
        <v>7</v>
      </c>
      <c r="AD1098">
        <v>7</v>
      </c>
      <c r="AE1098">
        <v>7</v>
      </c>
      <c r="AF1098" s="5">
        <v>0.15</v>
      </c>
      <c r="AG1098" s="5">
        <v>0.1</v>
      </c>
      <c r="AH1098" s="6">
        <v>4.0000000000000008E-2</v>
      </c>
      <c r="AI1098">
        <v>3287.4</v>
      </c>
      <c r="AJ1098">
        <v>2392</v>
      </c>
    </row>
    <row r="1099" spans="1:36" x14ac:dyDescent="0.35">
      <c r="A1099">
        <v>24</v>
      </c>
      <c r="B1099" t="s">
        <v>32</v>
      </c>
      <c r="C1099" t="s">
        <v>26</v>
      </c>
      <c r="D1099">
        <v>350</v>
      </c>
      <c r="E1099" t="s">
        <v>34</v>
      </c>
      <c r="F1099">
        <v>21</v>
      </c>
      <c r="G1099">
        <v>2</v>
      </c>
      <c r="H1099" t="s">
        <v>49</v>
      </c>
      <c r="I1099">
        <v>3</v>
      </c>
      <c r="J1099" t="s">
        <v>35</v>
      </c>
      <c r="K1099">
        <v>57</v>
      </c>
      <c r="L1099">
        <v>2</v>
      </c>
      <c r="M1099">
        <v>1</v>
      </c>
      <c r="N1099" t="s">
        <v>39</v>
      </c>
      <c r="O1099">
        <v>1</v>
      </c>
      <c r="P1099" t="s">
        <v>41</v>
      </c>
      <c r="Q1099" s="4">
        <v>2296</v>
      </c>
      <c r="R1099">
        <v>10036</v>
      </c>
      <c r="S1099">
        <v>0</v>
      </c>
      <c r="T1099" t="s">
        <v>32</v>
      </c>
      <c r="U1099">
        <v>14</v>
      </c>
      <c r="V1099">
        <v>3</v>
      </c>
      <c r="W1099">
        <v>2</v>
      </c>
      <c r="X1099">
        <v>3</v>
      </c>
      <c r="Y1099">
        <v>2</v>
      </c>
      <c r="Z1099">
        <v>3</v>
      </c>
      <c r="AA1099">
        <v>3</v>
      </c>
      <c r="AB1099">
        <v>1</v>
      </c>
      <c r="AC1099">
        <v>1</v>
      </c>
      <c r="AD1099">
        <v>0</v>
      </c>
      <c r="AE1099">
        <v>0</v>
      </c>
      <c r="AF1099" s="5">
        <v>0.15</v>
      </c>
      <c r="AG1099" s="5">
        <v>0.1</v>
      </c>
      <c r="AH1099" s="6">
        <v>0.03</v>
      </c>
      <c r="AI1099">
        <v>459.20000000000005</v>
      </c>
      <c r="AJ1099">
        <v>4948</v>
      </c>
    </row>
    <row r="1100" spans="1:36" x14ac:dyDescent="0.35">
      <c r="A1100">
        <v>40</v>
      </c>
      <c r="B1100" t="s">
        <v>32</v>
      </c>
      <c r="C1100" t="s">
        <v>44</v>
      </c>
      <c r="D1100">
        <v>1142</v>
      </c>
      <c r="E1100" t="s">
        <v>34</v>
      </c>
      <c r="F1100">
        <v>8</v>
      </c>
      <c r="G1100">
        <v>2</v>
      </c>
      <c r="H1100" t="s">
        <v>28</v>
      </c>
      <c r="I1100">
        <v>4</v>
      </c>
      <c r="J1100" t="s">
        <v>35</v>
      </c>
      <c r="K1100">
        <v>72</v>
      </c>
      <c r="L1100">
        <v>3</v>
      </c>
      <c r="M1100">
        <v>2</v>
      </c>
      <c r="N1100" t="s">
        <v>43</v>
      </c>
      <c r="O1100">
        <v>4</v>
      </c>
      <c r="P1100" t="s">
        <v>41</v>
      </c>
      <c r="Q1100" s="4">
        <v>4069</v>
      </c>
      <c r="R1100">
        <v>8841</v>
      </c>
      <c r="S1100">
        <v>3</v>
      </c>
      <c r="T1100" t="s">
        <v>25</v>
      </c>
      <c r="U1100">
        <v>18</v>
      </c>
      <c r="V1100">
        <v>3</v>
      </c>
      <c r="W1100">
        <v>3</v>
      </c>
      <c r="X1100">
        <v>0</v>
      </c>
      <c r="Y1100">
        <v>8</v>
      </c>
      <c r="Z1100">
        <v>2</v>
      </c>
      <c r="AA1100">
        <v>3</v>
      </c>
      <c r="AB1100">
        <v>2</v>
      </c>
      <c r="AC1100">
        <v>2</v>
      </c>
      <c r="AD1100">
        <v>2</v>
      </c>
      <c r="AE1100">
        <v>2</v>
      </c>
      <c r="AF1100" s="5">
        <v>0.09</v>
      </c>
      <c r="AG1100" s="5">
        <v>7.0000000000000007E-2</v>
      </c>
      <c r="AH1100" s="6">
        <v>6.0000000000000012E-2</v>
      </c>
      <c r="AI1100">
        <v>813.80000000000007</v>
      </c>
      <c r="AJ1100">
        <v>2634</v>
      </c>
    </row>
    <row r="1101" spans="1:36" x14ac:dyDescent="0.35">
      <c r="A1101">
        <v>45</v>
      </c>
      <c r="B1101" t="s">
        <v>32</v>
      </c>
      <c r="C1101" t="s">
        <v>26</v>
      </c>
      <c r="D1101">
        <v>538</v>
      </c>
      <c r="E1101" t="s">
        <v>34</v>
      </c>
      <c r="F1101">
        <v>1</v>
      </c>
      <c r="G1101">
        <v>4</v>
      </c>
      <c r="H1101" t="s">
        <v>49</v>
      </c>
      <c r="I1101">
        <v>1</v>
      </c>
      <c r="J1101" t="s">
        <v>35</v>
      </c>
      <c r="K1101">
        <v>66</v>
      </c>
      <c r="L1101">
        <v>3</v>
      </c>
      <c r="M1101">
        <v>3</v>
      </c>
      <c r="N1101" t="s">
        <v>43</v>
      </c>
      <c r="O1101">
        <v>2</v>
      </c>
      <c r="P1101" t="s">
        <v>41</v>
      </c>
      <c r="Q1101" s="4">
        <v>7441</v>
      </c>
      <c r="R1101">
        <v>20933</v>
      </c>
      <c r="S1101">
        <v>1</v>
      </c>
      <c r="T1101" t="s">
        <v>32</v>
      </c>
      <c r="U1101">
        <v>12</v>
      </c>
      <c r="V1101">
        <v>3</v>
      </c>
      <c r="W1101">
        <v>1</v>
      </c>
      <c r="X1101">
        <v>3</v>
      </c>
      <c r="Y1101">
        <v>10</v>
      </c>
      <c r="Z1101">
        <v>4</v>
      </c>
      <c r="AA1101">
        <v>3</v>
      </c>
      <c r="AB1101">
        <v>10</v>
      </c>
      <c r="AC1101">
        <v>8</v>
      </c>
      <c r="AD1101">
        <v>7</v>
      </c>
      <c r="AE1101">
        <v>7</v>
      </c>
      <c r="AF1101" s="5">
        <v>0.12</v>
      </c>
      <c r="AG1101" s="5">
        <v>0.11</v>
      </c>
      <c r="AH1101" s="6">
        <v>7.0000000000000007E-2</v>
      </c>
      <c r="AI1101">
        <v>1488.2</v>
      </c>
      <c r="AJ1101">
        <v>2054</v>
      </c>
    </row>
    <row r="1102" spans="1:36" x14ac:dyDescent="0.35">
      <c r="A1102">
        <v>35</v>
      </c>
      <c r="B1102" t="s">
        <v>32</v>
      </c>
      <c r="C1102" t="s">
        <v>26</v>
      </c>
      <c r="D1102">
        <v>1402</v>
      </c>
      <c r="E1102" t="s">
        <v>27</v>
      </c>
      <c r="F1102">
        <v>28</v>
      </c>
      <c r="G1102">
        <v>4</v>
      </c>
      <c r="H1102" t="s">
        <v>28</v>
      </c>
      <c r="I1102">
        <v>2</v>
      </c>
      <c r="J1102" t="s">
        <v>29</v>
      </c>
      <c r="K1102">
        <v>98</v>
      </c>
      <c r="L1102">
        <v>2</v>
      </c>
      <c r="M1102">
        <v>1</v>
      </c>
      <c r="N1102" t="s">
        <v>46</v>
      </c>
      <c r="O1102">
        <v>3</v>
      </c>
      <c r="P1102" t="s">
        <v>37</v>
      </c>
      <c r="Q1102" s="4">
        <v>2430</v>
      </c>
      <c r="R1102">
        <v>26204</v>
      </c>
      <c r="S1102">
        <v>0</v>
      </c>
      <c r="T1102" t="s">
        <v>32</v>
      </c>
      <c r="U1102">
        <v>23</v>
      </c>
      <c r="V1102">
        <v>4</v>
      </c>
      <c r="W1102">
        <v>1</v>
      </c>
      <c r="X1102">
        <v>2</v>
      </c>
      <c r="Y1102">
        <v>6</v>
      </c>
      <c r="Z1102">
        <v>5</v>
      </c>
      <c r="AA1102">
        <v>3</v>
      </c>
      <c r="AB1102">
        <v>5</v>
      </c>
      <c r="AC1102">
        <v>3</v>
      </c>
      <c r="AD1102">
        <v>4</v>
      </c>
      <c r="AE1102">
        <v>2</v>
      </c>
      <c r="AF1102" s="5">
        <v>0.12</v>
      </c>
      <c r="AG1102" s="5">
        <v>0.09</v>
      </c>
      <c r="AH1102" s="6">
        <v>1.0000000000000009E-2</v>
      </c>
      <c r="AI1102">
        <v>486</v>
      </c>
      <c r="AJ1102">
        <v>2809</v>
      </c>
    </row>
    <row r="1103" spans="1:36" x14ac:dyDescent="0.35">
      <c r="A1103">
        <v>32</v>
      </c>
      <c r="B1103" t="s">
        <v>32</v>
      </c>
      <c r="C1103" t="s">
        <v>26</v>
      </c>
      <c r="D1103">
        <v>824</v>
      </c>
      <c r="E1103" t="s">
        <v>34</v>
      </c>
      <c r="F1103">
        <v>5</v>
      </c>
      <c r="G1103">
        <v>2</v>
      </c>
      <c r="H1103" t="s">
        <v>28</v>
      </c>
      <c r="I1103">
        <v>4</v>
      </c>
      <c r="J1103" t="s">
        <v>29</v>
      </c>
      <c r="K1103">
        <v>67</v>
      </c>
      <c r="L1103">
        <v>2</v>
      </c>
      <c r="M1103">
        <v>2</v>
      </c>
      <c r="N1103" t="s">
        <v>36</v>
      </c>
      <c r="O1103">
        <v>2</v>
      </c>
      <c r="P1103" t="s">
        <v>37</v>
      </c>
      <c r="Q1103" s="4">
        <v>5878</v>
      </c>
      <c r="R1103">
        <v>15624</v>
      </c>
      <c r="S1103">
        <v>3</v>
      </c>
      <c r="T1103" t="s">
        <v>32</v>
      </c>
      <c r="U1103">
        <v>12</v>
      </c>
      <c r="V1103">
        <v>3</v>
      </c>
      <c r="W1103">
        <v>1</v>
      </c>
      <c r="X1103">
        <v>1</v>
      </c>
      <c r="Y1103">
        <v>12</v>
      </c>
      <c r="Z1103">
        <v>2</v>
      </c>
      <c r="AA1103">
        <v>3</v>
      </c>
      <c r="AB1103">
        <v>7</v>
      </c>
      <c r="AC1103">
        <v>1</v>
      </c>
      <c r="AD1103">
        <v>2</v>
      </c>
      <c r="AE1103">
        <v>5</v>
      </c>
      <c r="AF1103" s="5">
        <v>0.08</v>
      </c>
      <c r="AG1103" s="5">
        <v>0.08</v>
      </c>
      <c r="AH1103" s="6">
        <v>-0.03</v>
      </c>
      <c r="AI1103">
        <v>1175.6000000000001</v>
      </c>
      <c r="AJ1103">
        <v>1534</v>
      </c>
    </row>
    <row r="1104" spans="1:36" x14ac:dyDescent="0.35">
      <c r="A1104">
        <v>36</v>
      </c>
      <c r="B1104" t="s">
        <v>32</v>
      </c>
      <c r="C1104" t="s">
        <v>26</v>
      </c>
      <c r="D1104">
        <v>1157</v>
      </c>
      <c r="E1104" t="s">
        <v>27</v>
      </c>
      <c r="F1104">
        <v>2</v>
      </c>
      <c r="G1104">
        <v>4</v>
      </c>
      <c r="H1104" t="s">
        <v>28</v>
      </c>
      <c r="I1104">
        <v>3</v>
      </c>
      <c r="J1104" t="s">
        <v>35</v>
      </c>
      <c r="K1104">
        <v>70</v>
      </c>
      <c r="L1104">
        <v>3</v>
      </c>
      <c r="M1104">
        <v>1</v>
      </c>
      <c r="N1104" t="s">
        <v>46</v>
      </c>
      <c r="O1104">
        <v>4</v>
      </c>
      <c r="P1104" t="s">
        <v>31</v>
      </c>
      <c r="Q1104" s="4">
        <v>2644</v>
      </c>
      <c r="R1104">
        <v>17001</v>
      </c>
      <c r="S1104">
        <v>3</v>
      </c>
      <c r="T1104" t="s">
        <v>25</v>
      </c>
      <c r="U1104">
        <v>21</v>
      </c>
      <c r="V1104">
        <v>4</v>
      </c>
      <c r="W1104">
        <v>4</v>
      </c>
      <c r="X1104">
        <v>0</v>
      </c>
      <c r="Y1104">
        <v>7</v>
      </c>
      <c r="Z1104">
        <v>3</v>
      </c>
      <c r="AA1104">
        <v>2</v>
      </c>
      <c r="AB1104">
        <v>3</v>
      </c>
      <c r="AC1104">
        <v>2</v>
      </c>
      <c r="AD1104">
        <v>1</v>
      </c>
      <c r="AE1104">
        <v>2</v>
      </c>
      <c r="AF1104" s="5">
        <v>0.08</v>
      </c>
      <c r="AG1104" s="5">
        <v>0.08</v>
      </c>
      <c r="AH1104" s="6">
        <v>-0.03</v>
      </c>
      <c r="AI1104">
        <v>528.80000000000007</v>
      </c>
      <c r="AJ1104">
        <v>1794</v>
      </c>
    </row>
    <row r="1105" spans="1:36" x14ac:dyDescent="0.35">
      <c r="A1105">
        <v>48</v>
      </c>
      <c r="B1105" t="s">
        <v>32</v>
      </c>
      <c r="C1105" t="s">
        <v>26</v>
      </c>
      <c r="D1105">
        <v>492</v>
      </c>
      <c r="E1105" t="s">
        <v>27</v>
      </c>
      <c r="F1105">
        <v>16</v>
      </c>
      <c r="G1105">
        <v>4</v>
      </c>
      <c r="H1105" t="s">
        <v>28</v>
      </c>
      <c r="I1105">
        <v>3</v>
      </c>
      <c r="J1105" t="s">
        <v>29</v>
      </c>
      <c r="K1105">
        <v>96</v>
      </c>
      <c r="L1105">
        <v>3</v>
      </c>
      <c r="M1105">
        <v>2</v>
      </c>
      <c r="N1105" t="s">
        <v>27</v>
      </c>
      <c r="O1105">
        <v>3</v>
      </c>
      <c r="P1105" t="s">
        <v>41</v>
      </c>
      <c r="Q1105" s="4">
        <v>6439</v>
      </c>
      <c r="R1105">
        <v>13693</v>
      </c>
      <c r="S1105">
        <v>8</v>
      </c>
      <c r="T1105" t="s">
        <v>32</v>
      </c>
      <c r="U1105">
        <v>14</v>
      </c>
      <c r="V1105">
        <v>3</v>
      </c>
      <c r="W1105">
        <v>3</v>
      </c>
      <c r="X1105">
        <v>1</v>
      </c>
      <c r="Y1105">
        <v>18</v>
      </c>
      <c r="Z1105">
        <v>2</v>
      </c>
      <c r="AA1105">
        <v>3</v>
      </c>
      <c r="AB1105">
        <v>8</v>
      </c>
      <c r="AC1105">
        <v>7</v>
      </c>
      <c r="AD1105">
        <v>7</v>
      </c>
      <c r="AE1105">
        <v>7</v>
      </c>
      <c r="AF1105" s="5">
        <v>0.13</v>
      </c>
      <c r="AG1105" s="5">
        <v>0.08</v>
      </c>
      <c r="AH1105" s="6">
        <v>4.0000000000000008E-2</v>
      </c>
      <c r="AI1105">
        <v>1287.8000000000002</v>
      </c>
      <c r="AJ1105">
        <v>3425</v>
      </c>
    </row>
    <row r="1106" spans="1:36" x14ac:dyDescent="0.35">
      <c r="A1106">
        <v>29</v>
      </c>
      <c r="B1106" t="s">
        <v>32</v>
      </c>
      <c r="C1106" t="s">
        <v>26</v>
      </c>
      <c r="D1106">
        <v>598</v>
      </c>
      <c r="E1106" t="s">
        <v>34</v>
      </c>
      <c r="F1106">
        <v>9</v>
      </c>
      <c r="G1106">
        <v>3</v>
      </c>
      <c r="H1106" t="s">
        <v>28</v>
      </c>
      <c r="I1106">
        <v>3</v>
      </c>
      <c r="J1106" t="s">
        <v>35</v>
      </c>
      <c r="K1106">
        <v>91</v>
      </c>
      <c r="L1106">
        <v>4</v>
      </c>
      <c r="M1106">
        <v>1</v>
      </c>
      <c r="N1106" t="s">
        <v>36</v>
      </c>
      <c r="O1106">
        <v>3</v>
      </c>
      <c r="P1106" t="s">
        <v>37</v>
      </c>
      <c r="Q1106" s="4">
        <v>2451</v>
      </c>
      <c r="R1106">
        <v>22376</v>
      </c>
      <c r="S1106">
        <v>6</v>
      </c>
      <c r="T1106" t="s">
        <v>32</v>
      </c>
      <c r="U1106">
        <v>18</v>
      </c>
      <c r="V1106">
        <v>3</v>
      </c>
      <c r="W1106">
        <v>1</v>
      </c>
      <c r="X1106">
        <v>2</v>
      </c>
      <c r="Y1106">
        <v>5</v>
      </c>
      <c r="Z1106">
        <v>2</v>
      </c>
      <c r="AA1106">
        <v>2</v>
      </c>
      <c r="AB1106">
        <v>1</v>
      </c>
      <c r="AC1106">
        <v>0</v>
      </c>
      <c r="AD1106">
        <v>0</v>
      </c>
      <c r="AE1106">
        <v>0</v>
      </c>
      <c r="AF1106" s="5">
        <v>0.11</v>
      </c>
      <c r="AG1106" s="5">
        <v>7.0000000000000007E-2</v>
      </c>
      <c r="AH1106" s="6">
        <v>0</v>
      </c>
      <c r="AI1106">
        <v>490.20000000000005</v>
      </c>
      <c r="AJ1106">
        <v>4627</v>
      </c>
    </row>
    <row r="1107" spans="1:36" x14ac:dyDescent="0.35">
      <c r="A1107">
        <v>33</v>
      </c>
      <c r="B1107" t="s">
        <v>32</v>
      </c>
      <c r="C1107" t="s">
        <v>26</v>
      </c>
      <c r="D1107">
        <v>1242</v>
      </c>
      <c r="E1107" t="s">
        <v>27</v>
      </c>
      <c r="F1107">
        <v>8</v>
      </c>
      <c r="G1107">
        <v>4</v>
      </c>
      <c r="H1107" t="s">
        <v>28</v>
      </c>
      <c r="I1107">
        <v>1</v>
      </c>
      <c r="J1107" t="s">
        <v>35</v>
      </c>
      <c r="K1107">
        <v>46</v>
      </c>
      <c r="L1107">
        <v>3</v>
      </c>
      <c r="M1107">
        <v>2</v>
      </c>
      <c r="N1107" t="s">
        <v>27</v>
      </c>
      <c r="O1107">
        <v>1</v>
      </c>
      <c r="P1107" t="s">
        <v>37</v>
      </c>
      <c r="Q1107" s="4">
        <v>6392</v>
      </c>
      <c r="R1107">
        <v>10589</v>
      </c>
      <c r="S1107">
        <v>2</v>
      </c>
      <c r="T1107" t="s">
        <v>32</v>
      </c>
      <c r="U1107">
        <v>13</v>
      </c>
      <c r="V1107">
        <v>3</v>
      </c>
      <c r="W1107">
        <v>4</v>
      </c>
      <c r="X1107">
        <v>1</v>
      </c>
      <c r="Y1107">
        <v>8</v>
      </c>
      <c r="Z1107">
        <v>6</v>
      </c>
      <c r="AA1107">
        <v>1</v>
      </c>
      <c r="AB1107">
        <v>2</v>
      </c>
      <c r="AC1107">
        <v>2</v>
      </c>
      <c r="AD1107">
        <v>2</v>
      </c>
      <c r="AE1107">
        <v>2</v>
      </c>
      <c r="AF1107" s="5">
        <v>0.11</v>
      </c>
      <c r="AG1107" s="5">
        <v>0.08</v>
      </c>
      <c r="AH1107" s="6">
        <v>4.0000000000000008E-2</v>
      </c>
      <c r="AI1107">
        <v>1278.4000000000001</v>
      </c>
      <c r="AJ1107">
        <v>2539</v>
      </c>
    </row>
    <row r="1108" spans="1:36" x14ac:dyDescent="0.35">
      <c r="A1108">
        <v>30</v>
      </c>
      <c r="B1108" t="s">
        <v>25</v>
      </c>
      <c r="C1108" t="s">
        <v>26</v>
      </c>
      <c r="D1108">
        <v>740</v>
      </c>
      <c r="E1108" t="s">
        <v>27</v>
      </c>
      <c r="F1108">
        <v>1</v>
      </c>
      <c r="G1108">
        <v>3</v>
      </c>
      <c r="H1108" t="s">
        <v>28</v>
      </c>
      <c r="I1108">
        <v>2</v>
      </c>
      <c r="J1108" t="s">
        <v>35</v>
      </c>
      <c r="K1108">
        <v>64</v>
      </c>
      <c r="L1108">
        <v>2</v>
      </c>
      <c r="M1108">
        <v>2</v>
      </c>
      <c r="N1108" t="s">
        <v>27</v>
      </c>
      <c r="O1108">
        <v>1</v>
      </c>
      <c r="P1108" t="s">
        <v>37</v>
      </c>
      <c r="Q1108" s="4">
        <v>9714</v>
      </c>
      <c r="R1108">
        <v>5323</v>
      </c>
      <c r="S1108">
        <v>1</v>
      </c>
      <c r="T1108" t="s">
        <v>32</v>
      </c>
      <c r="U1108">
        <v>11</v>
      </c>
      <c r="V1108">
        <v>3</v>
      </c>
      <c r="W1108">
        <v>4</v>
      </c>
      <c r="X1108">
        <v>1</v>
      </c>
      <c r="Y1108">
        <v>10</v>
      </c>
      <c r="Z1108">
        <v>4</v>
      </c>
      <c r="AA1108">
        <v>3</v>
      </c>
      <c r="AB1108">
        <v>10</v>
      </c>
      <c r="AC1108">
        <v>8</v>
      </c>
      <c r="AD1108">
        <v>6</v>
      </c>
      <c r="AE1108">
        <v>7</v>
      </c>
      <c r="AF1108" s="5">
        <v>0.08</v>
      </c>
      <c r="AG1108" s="5">
        <v>0.08</v>
      </c>
      <c r="AH1108" s="6">
        <v>4.9999999999999989E-2</v>
      </c>
      <c r="AI1108">
        <v>1942.8000000000002</v>
      </c>
      <c r="AJ1108">
        <v>1007</v>
      </c>
    </row>
    <row r="1109" spans="1:36" x14ac:dyDescent="0.35">
      <c r="A1109">
        <v>38</v>
      </c>
      <c r="B1109" t="s">
        <v>32</v>
      </c>
      <c r="C1109" t="s">
        <v>33</v>
      </c>
      <c r="D1109">
        <v>888</v>
      </c>
      <c r="E1109" t="s">
        <v>50</v>
      </c>
      <c r="F1109">
        <v>10</v>
      </c>
      <c r="G1109">
        <v>4</v>
      </c>
      <c r="H1109" t="s">
        <v>50</v>
      </c>
      <c r="I1109">
        <v>3</v>
      </c>
      <c r="J1109" t="s">
        <v>35</v>
      </c>
      <c r="K1109">
        <v>71</v>
      </c>
      <c r="L1109">
        <v>3</v>
      </c>
      <c r="M1109">
        <v>2</v>
      </c>
      <c r="N1109" t="s">
        <v>50</v>
      </c>
      <c r="O1109">
        <v>3</v>
      </c>
      <c r="P1109" t="s">
        <v>37</v>
      </c>
      <c r="Q1109" s="4">
        <v>6077</v>
      </c>
      <c r="R1109">
        <v>14814</v>
      </c>
      <c r="S1109">
        <v>3</v>
      </c>
      <c r="T1109" t="s">
        <v>32</v>
      </c>
      <c r="U1109">
        <v>11</v>
      </c>
      <c r="V1109">
        <v>3</v>
      </c>
      <c r="W1109">
        <v>3</v>
      </c>
      <c r="X1109">
        <v>0</v>
      </c>
      <c r="Y1109">
        <v>10</v>
      </c>
      <c r="Z1109">
        <v>2</v>
      </c>
      <c r="AA1109">
        <v>3</v>
      </c>
      <c r="AB1109">
        <v>6</v>
      </c>
      <c r="AC1109">
        <v>3</v>
      </c>
      <c r="AD1109">
        <v>1</v>
      </c>
      <c r="AE1109">
        <v>2</v>
      </c>
      <c r="AF1109" s="5">
        <v>0.09</v>
      </c>
      <c r="AG1109" s="5">
        <v>0.08</v>
      </c>
      <c r="AH1109" s="6">
        <v>0</v>
      </c>
      <c r="AI1109">
        <v>1215.4000000000001</v>
      </c>
      <c r="AJ1109">
        <v>3452</v>
      </c>
    </row>
    <row r="1110" spans="1:36" x14ac:dyDescent="0.35">
      <c r="A1110">
        <v>35</v>
      </c>
      <c r="B1110" t="s">
        <v>32</v>
      </c>
      <c r="C1110" t="s">
        <v>26</v>
      </c>
      <c r="D1110">
        <v>992</v>
      </c>
      <c r="E1110" t="s">
        <v>34</v>
      </c>
      <c r="F1110">
        <v>1</v>
      </c>
      <c r="G1110">
        <v>3</v>
      </c>
      <c r="H1110" t="s">
        <v>40</v>
      </c>
      <c r="I1110">
        <v>4</v>
      </c>
      <c r="J1110" t="s">
        <v>35</v>
      </c>
      <c r="K1110">
        <v>68</v>
      </c>
      <c r="L1110">
        <v>2</v>
      </c>
      <c r="M1110">
        <v>1</v>
      </c>
      <c r="N1110" t="s">
        <v>39</v>
      </c>
      <c r="O1110">
        <v>1</v>
      </c>
      <c r="P1110" t="s">
        <v>31</v>
      </c>
      <c r="Q1110" s="4">
        <v>2450</v>
      </c>
      <c r="R1110">
        <v>21731</v>
      </c>
      <c r="S1110">
        <v>1</v>
      </c>
      <c r="T1110" t="s">
        <v>32</v>
      </c>
      <c r="U1110">
        <v>19</v>
      </c>
      <c r="V1110">
        <v>3</v>
      </c>
      <c r="W1110">
        <v>2</v>
      </c>
      <c r="X1110">
        <v>0</v>
      </c>
      <c r="Y1110">
        <v>3</v>
      </c>
      <c r="Z1110">
        <v>3</v>
      </c>
      <c r="AA1110">
        <v>3</v>
      </c>
      <c r="AB1110">
        <v>3</v>
      </c>
      <c r="AC1110">
        <v>0</v>
      </c>
      <c r="AD1110">
        <v>1</v>
      </c>
      <c r="AE1110">
        <v>2</v>
      </c>
      <c r="AF1110" s="5">
        <v>0.1</v>
      </c>
      <c r="AG1110" s="5">
        <v>0.08</v>
      </c>
      <c r="AH1110" s="6">
        <v>9.999999999999995E-3</v>
      </c>
      <c r="AI1110">
        <v>490</v>
      </c>
      <c r="AJ1110">
        <v>4889</v>
      </c>
    </row>
    <row r="1111" spans="1:36" x14ac:dyDescent="0.35">
      <c r="A1111">
        <v>30</v>
      </c>
      <c r="B1111" t="s">
        <v>32</v>
      </c>
      <c r="C1111" t="s">
        <v>26</v>
      </c>
      <c r="D1111">
        <v>1288</v>
      </c>
      <c r="E1111" t="s">
        <v>27</v>
      </c>
      <c r="F1111">
        <v>29</v>
      </c>
      <c r="G1111">
        <v>4</v>
      </c>
      <c r="H1111" t="s">
        <v>49</v>
      </c>
      <c r="I1111">
        <v>3</v>
      </c>
      <c r="J1111" t="s">
        <v>35</v>
      </c>
      <c r="K1111">
        <v>33</v>
      </c>
      <c r="L1111">
        <v>3</v>
      </c>
      <c r="M1111">
        <v>3</v>
      </c>
      <c r="N1111" t="s">
        <v>27</v>
      </c>
      <c r="O1111">
        <v>2</v>
      </c>
      <c r="P1111" t="s">
        <v>37</v>
      </c>
      <c r="Q1111" s="4">
        <v>9250</v>
      </c>
      <c r="R1111">
        <v>17799</v>
      </c>
      <c r="S1111">
        <v>3</v>
      </c>
      <c r="T1111" t="s">
        <v>32</v>
      </c>
      <c r="U1111">
        <v>12</v>
      </c>
      <c r="V1111">
        <v>3</v>
      </c>
      <c r="W1111">
        <v>2</v>
      </c>
      <c r="X1111">
        <v>1</v>
      </c>
      <c r="Y1111">
        <v>9</v>
      </c>
      <c r="Z1111">
        <v>3</v>
      </c>
      <c r="AA1111">
        <v>3</v>
      </c>
      <c r="AB1111">
        <v>4</v>
      </c>
      <c r="AC1111">
        <v>2</v>
      </c>
      <c r="AD1111">
        <v>1</v>
      </c>
      <c r="AE1111">
        <v>3</v>
      </c>
      <c r="AF1111" s="5">
        <v>0.14000000000000001</v>
      </c>
      <c r="AG1111" s="5">
        <v>7.0000000000000007E-2</v>
      </c>
      <c r="AH1111" s="6">
        <v>3.9999999999999994E-2</v>
      </c>
      <c r="AI1111">
        <v>1850</v>
      </c>
      <c r="AJ1111">
        <v>4784</v>
      </c>
    </row>
    <row r="1112" spans="1:36" x14ac:dyDescent="0.35">
      <c r="A1112">
        <v>35</v>
      </c>
      <c r="B1112" t="s">
        <v>25</v>
      </c>
      <c r="C1112" t="s">
        <v>26</v>
      </c>
      <c r="D1112">
        <v>104</v>
      </c>
      <c r="E1112" t="s">
        <v>34</v>
      </c>
      <c r="F1112">
        <v>2</v>
      </c>
      <c r="G1112">
        <v>3</v>
      </c>
      <c r="H1112" t="s">
        <v>28</v>
      </c>
      <c r="I1112">
        <v>1</v>
      </c>
      <c r="J1112" t="s">
        <v>29</v>
      </c>
      <c r="K1112">
        <v>69</v>
      </c>
      <c r="L1112">
        <v>3</v>
      </c>
      <c r="M1112">
        <v>1</v>
      </c>
      <c r="N1112" t="s">
        <v>39</v>
      </c>
      <c r="O1112">
        <v>1</v>
      </c>
      <c r="P1112" t="s">
        <v>41</v>
      </c>
      <c r="Q1112" s="4">
        <v>2074</v>
      </c>
      <c r="R1112">
        <v>26619</v>
      </c>
      <c r="S1112">
        <v>1</v>
      </c>
      <c r="T1112" t="s">
        <v>25</v>
      </c>
      <c r="U1112">
        <v>12</v>
      </c>
      <c r="V1112">
        <v>3</v>
      </c>
      <c r="W1112">
        <v>4</v>
      </c>
      <c r="X1112">
        <v>1</v>
      </c>
      <c r="Y1112">
        <v>1</v>
      </c>
      <c r="Z1112">
        <v>2</v>
      </c>
      <c r="AA1112">
        <v>3</v>
      </c>
      <c r="AB1112">
        <v>1</v>
      </c>
      <c r="AC1112">
        <v>0</v>
      </c>
      <c r="AD1112">
        <v>0</v>
      </c>
      <c r="AE1112">
        <v>0</v>
      </c>
      <c r="AF1112" s="5">
        <v>0.11</v>
      </c>
      <c r="AG1112" s="5">
        <v>0.11</v>
      </c>
      <c r="AH1112" s="6">
        <v>0.03</v>
      </c>
      <c r="AI1112">
        <v>414.8</v>
      </c>
      <c r="AJ1112">
        <v>3317</v>
      </c>
    </row>
    <row r="1113" spans="1:36" x14ac:dyDescent="0.35">
      <c r="A1113">
        <v>53</v>
      </c>
      <c r="B1113" t="s">
        <v>25</v>
      </c>
      <c r="C1113" t="s">
        <v>26</v>
      </c>
      <c r="D1113">
        <v>607</v>
      </c>
      <c r="E1113" t="s">
        <v>34</v>
      </c>
      <c r="F1113">
        <v>2</v>
      </c>
      <c r="G1113">
        <v>5</v>
      </c>
      <c r="H1113" t="s">
        <v>49</v>
      </c>
      <c r="I1113">
        <v>3</v>
      </c>
      <c r="J1113" t="s">
        <v>29</v>
      </c>
      <c r="K1113">
        <v>78</v>
      </c>
      <c r="L1113">
        <v>2</v>
      </c>
      <c r="M1113">
        <v>3</v>
      </c>
      <c r="N1113" t="s">
        <v>42</v>
      </c>
      <c r="O1113">
        <v>4</v>
      </c>
      <c r="P1113" t="s">
        <v>37</v>
      </c>
      <c r="Q1113" s="4">
        <v>10169</v>
      </c>
      <c r="R1113">
        <v>14618</v>
      </c>
      <c r="S1113">
        <v>0</v>
      </c>
      <c r="T1113" t="s">
        <v>32</v>
      </c>
      <c r="U1113">
        <v>16</v>
      </c>
      <c r="V1113">
        <v>3</v>
      </c>
      <c r="W1113">
        <v>2</v>
      </c>
      <c r="X1113">
        <v>1</v>
      </c>
      <c r="Y1113">
        <v>34</v>
      </c>
      <c r="Z1113">
        <v>4</v>
      </c>
      <c r="AA1113">
        <v>3</v>
      </c>
      <c r="AB1113">
        <v>33</v>
      </c>
      <c r="AC1113">
        <v>7</v>
      </c>
      <c r="AD1113">
        <v>1</v>
      </c>
      <c r="AE1113">
        <v>9</v>
      </c>
      <c r="AF1113" s="5">
        <v>0.11</v>
      </c>
      <c r="AG1113" s="5">
        <v>0.11</v>
      </c>
      <c r="AH1113" s="6">
        <v>-1.0000000000000009E-2</v>
      </c>
      <c r="AI1113">
        <v>2033.8000000000002</v>
      </c>
      <c r="AJ1113">
        <v>1271</v>
      </c>
    </row>
    <row r="1114" spans="1:36" x14ac:dyDescent="0.35">
      <c r="A1114">
        <v>38</v>
      </c>
      <c r="B1114" t="s">
        <v>25</v>
      </c>
      <c r="C1114" t="s">
        <v>26</v>
      </c>
      <c r="D1114">
        <v>903</v>
      </c>
      <c r="E1114" t="s">
        <v>34</v>
      </c>
      <c r="F1114">
        <v>2</v>
      </c>
      <c r="G1114">
        <v>3</v>
      </c>
      <c r="H1114" t="s">
        <v>40</v>
      </c>
      <c r="I1114">
        <v>3</v>
      </c>
      <c r="J1114" t="s">
        <v>35</v>
      </c>
      <c r="K1114">
        <v>81</v>
      </c>
      <c r="L1114">
        <v>3</v>
      </c>
      <c r="M1114">
        <v>2</v>
      </c>
      <c r="N1114" t="s">
        <v>42</v>
      </c>
      <c r="O1114">
        <v>2</v>
      </c>
      <c r="P1114" t="s">
        <v>37</v>
      </c>
      <c r="Q1114" s="4">
        <v>4855</v>
      </c>
      <c r="R1114">
        <v>7653</v>
      </c>
      <c r="S1114">
        <v>4</v>
      </c>
      <c r="T1114" t="s">
        <v>32</v>
      </c>
      <c r="U1114">
        <v>11</v>
      </c>
      <c r="V1114">
        <v>3</v>
      </c>
      <c r="W1114">
        <v>1</v>
      </c>
      <c r="X1114">
        <v>2</v>
      </c>
      <c r="Y1114">
        <v>7</v>
      </c>
      <c r="Z1114">
        <v>2</v>
      </c>
      <c r="AA1114">
        <v>3</v>
      </c>
      <c r="AB1114">
        <v>5</v>
      </c>
      <c r="AC1114">
        <v>2</v>
      </c>
      <c r="AD1114">
        <v>1</v>
      </c>
      <c r="AE1114">
        <v>4</v>
      </c>
      <c r="AF1114" s="5">
        <v>0.14000000000000001</v>
      </c>
      <c r="AG1114" s="5">
        <v>0.1</v>
      </c>
      <c r="AH1114" s="6">
        <v>6.0000000000000012E-2</v>
      </c>
      <c r="AI1114">
        <v>971</v>
      </c>
      <c r="AJ1114">
        <v>2446</v>
      </c>
    </row>
    <row r="1115" spans="1:36" x14ac:dyDescent="0.35">
      <c r="A1115">
        <v>32</v>
      </c>
      <c r="B1115" t="s">
        <v>32</v>
      </c>
      <c r="C1115" t="s">
        <v>44</v>
      </c>
      <c r="D1115">
        <v>1200</v>
      </c>
      <c r="E1115" t="s">
        <v>34</v>
      </c>
      <c r="F1115">
        <v>1</v>
      </c>
      <c r="G1115">
        <v>4</v>
      </c>
      <c r="H1115" t="s">
        <v>49</v>
      </c>
      <c r="I1115">
        <v>4</v>
      </c>
      <c r="J1115" t="s">
        <v>35</v>
      </c>
      <c r="K1115">
        <v>62</v>
      </c>
      <c r="L1115">
        <v>3</v>
      </c>
      <c r="M1115">
        <v>2</v>
      </c>
      <c r="N1115" t="s">
        <v>36</v>
      </c>
      <c r="O1115">
        <v>1</v>
      </c>
      <c r="P1115" t="s">
        <v>37</v>
      </c>
      <c r="Q1115" s="4">
        <v>4087</v>
      </c>
      <c r="R1115">
        <v>25174</v>
      </c>
      <c r="S1115">
        <v>4</v>
      </c>
      <c r="T1115" t="s">
        <v>32</v>
      </c>
      <c r="U1115">
        <v>14</v>
      </c>
      <c r="V1115">
        <v>3</v>
      </c>
      <c r="W1115">
        <v>2</v>
      </c>
      <c r="X1115">
        <v>1</v>
      </c>
      <c r="Y1115">
        <v>9</v>
      </c>
      <c r="Z1115">
        <v>3</v>
      </c>
      <c r="AA1115">
        <v>2</v>
      </c>
      <c r="AB1115">
        <v>6</v>
      </c>
      <c r="AC1115">
        <v>5</v>
      </c>
      <c r="AD1115">
        <v>1</v>
      </c>
      <c r="AE1115">
        <v>2</v>
      </c>
      <c r="AF1115" s="5">
        <v>0.15</v>
      </c>
      <c r="AG1115" s="5">
        <v>0.08</v>
      </c>
      <c r="AH1115" s="6">
        <v>3.9999999999999994E-2</v>
      </c>
      <c r="AI1115">
        <v>817.40000000000009</v>
      </c>
      <c r="AJ1115">
        <v>4323</v>
      </c>
    </row>
    <row r="1116" spans="1:36" x14ac:dyDescent="0.35">
      <c r="A1116">
        <v>48</v>
      </c>
      <c r="B1116" t="s">
        <v>32</v>
      </c>
      <c r="C1116" t="s">
        <v>26</v>
      </c>
      <c r="D1116">
        <v>1108</v>
      </c>
      <c r="E1116" t="s">
        <v>34</v>
      </c>
      <c r="F1116">
        <v>15</v>
      </c>
      <c r="G1116">
        <v>4</v>
      </c>
      <c r="H1116" t="s">
        <v>38</v>
      </c>
      <c r="I1116">
        <v>3</v>
      </c>
      <c r="J1116" t="s">
        <v>29</v>
      </c>
      <c r="K1116">
        <v>65</v>
      </c>
      <c r="L1116">
        <v>3</v>
      </c>
      <c r="M1116">
        <v>1</v>
      </c>
      <c r="N1116" t="s">
        <v>36</v>
      </c>
      <c r="O1116">
        <v>1</v>
      </c>
      <c r="P1116" t="s">
        <v>37</v>
      </c>
      <c r="Q1116" s="4">
        <v>2367</v>
      </c>
      <c r="R1116">
        <v>16530</v>
      </c>
      <c r="S1116">
        <v>8</v>
      </c>
      <c r="T1116" t="s">
        <v>32</v>
      </c>
      <c r="U1116">
        <v>12</v>
      </c>
      <c r="V1116">
        <v>3</v>
      </c>
      <c r="W1116">
        <v>4</v>
      </c>
      <c r="X1116">
        <v>1</v>
      </c>
      <c r="Y1116">
        <v>10</v>
      </c>
      <c r="Z1116">
        <v>3</v>
      </c>
      <c r="AA1116">
        <v>2</v>
      </c>
      <c r="AB1116">
        <v>8</v>
      </c>
      <c r="AC1116">
        <v>2</v>
      </c>
      <c r="AD1116">
        <v>7</v>
      </c>
      <c r="AE1116">
        <v>6</v>
      </c>
      <c r="AF1116" s="5">
        <v>0.15</v>
      </c>
      <c r="AG1116" s="5">
        <v>0.08</v>
      </c>
      <c r="AH1116" s="6">
        <v>9.999999999999995E-3</v>
      </c>
      <c r="AI1116">
        <v>473.40000000000003</v>
      </c>
      <c r="AJ1116">
        <v>933</v>
      </c>
    </row>
    <row r="1117" spans="1:36" x14ac:dyDescent="0.35">
      <c r="A1117">
        <v>34</v>
      </c>
      <c r="B1117" t="s">
        <v>32</v>
      </c>
      <c r="C1117" t="s">
        <v>26</v>
      </c>
      <c r="D1117">
        <v>479</v>
      </c>
      <c r="E1117" t="s">
        <v>34</v>
      </c>
      <c r="F1117">
        <v>7</v>
      </c>
      <c r="G1117">
        <v>4</v>
      </c>
      <c r="H1117" t="s">
        <v>40</v>
      </c>
      <c r="I1117">
        <v>1</v>
      </c>
      <c r="J1117" t="s">
        <v>35</v>
      </c>
      <c r="K1117">
        <v>35</v>
      </c>
      <c r="L1117">
        <v>3</v>
      </c>
      <c r="M1117">
        <v>1</v>
      </c>
      <c r="N1117" t="s">
        <v>36</v>
      </c>
      <c r="O1117">
        <v>4</v>
      </c>
      <c r="P1117" t="s">
        <v>31</v>
      </c>
      <c r="Q1117" s="4">
        <v>2972</v>
      </c>
      <c r="R1117">
        <v>22061</v>
      </c>
      <c r="S1117">
        <v>1</v>
      </c>
      <c r="T1117" t="s">
        <v>32</v>
      </c>
      <c r="U1117">
        <v>13</v>
      </c>
      <c r="V1117">
        <v>3</v>
      </c>
      <c r="W1117">
        <v>3</v>
      </c>
      <c r="X1117">
        <v>0</v>
      </c>
      <c r="Y1117">
        <v>1</v>
      </c>
      <c r="Z1117">
        <v>4</v>
      </c>
      <c r="AA1117">
        <v>1</v>
      </c>
      <c r="AB1117">
        <v>1</v>
      </c>
      <c r="AC1117">
        <v>0</v>
      </c>
      <c r="AD1117">
        <v>0</v>
      </c>
      <c r="AE1117">
        <v>0</v>
      </c>
      <c r="AF1117" s="5">
        <v>0.1</v>
      </c>
      <c r="AG1117" s="5">
        <v>0.09</v>
      </c>
      <c r="AH1117" s="6">
        <v>3.0000000000000013E-2</v>
      </c>
      <c r="AI1117">
        <v>594.4</v>
      </c>
      <c r="AJ1117">
        <v>534</v>
      </c>
    </row>
    <row r="1118" spans="1:36" x14ac:dyDescent="0.35">
      <c r="A1118">
        <v>55</v>
      </c>
      <c r="B1118" t="s">
        <v>32</v>
      </c>
      <c r="C1118" t="s">
        <v>26</v>
      </c>
      <c r="D1118">
        <v>685</v>
      </c>
      <c r="E1118" t="s">
        <v>27</v>
      </c>
      <c r="F1118">
        <v>26</v>
      </c>
      <c r="G1118">
        <v>5</v>
      </c>
      <c r="H1118" t="s">
        <v>48</v>
      </c>
      <c r="I1118">
        <v>3</v>
      </c>
      <c r="J1118" t="s">
        <v>35</v>
      </c>
      <c r="K1118">
        <v>60</v>
      </c>
      <c r="L1118">
        <v>2</v>
      </c>
      <c r="M1118">
        <v>5</v>
      </c>
      <c r="N1118" t="s">
        <v>62</v>
      </c>
      <c r="O1118">
        <v>4</v>
      </c>
      <c r="P1118" t="s">
        <v>37</v>
      </c>
      <c r="Q1118" s="4">
        <v>19586</v>
      </c>
      <c r="R1118">
        <v>23037</v>
      </c>
      <c r="S1118">
        <v>1</v>
      </c>
      <c r="T1118" t="s">
        <v>32</v>
      </c>
      <c r="U1118">
        <v>21</v>
      </c>
      <c r="V1118">
        <v>4</v>
      </c>
      <c r="W1118">
        <v>3</v>
      </c>
      <c r="X1118">
        <v>1</v>
      </c>
      <c r="Y1118">
        <v>36</v>
      </c>
      <c r="Z1118">
        <v>3</v>
      </c>
      <c r="AA1118">
        <v>3</v>
      </c>
      <c r="AB1118">
        <v>36</v>
      </c>
      <c r="AC1118">
        <v>6</v>
      </c>
      <c r="AD1118">
        <v>2</v>
      </c>
      <c r="AE1118">
        <v>13</v>
      </c>
      <c r="AF1118" s="5">
        <v>0.11</v>
      </c>
      <c r="AG1118" s="5">
        <v>0.11</v>
      </c>
      <c r="AH1118" s="6">
        <v>2.0000000000000004E-2</v>
      </c>
      <c r="AI1118">
        <v>3917.2000000000003</v>
      </c>
      <c r="AJ1118">
        <v>1758</v>
      </c>
    </row>
    <row r="1119" spans="1:36" x14ac:dyDescent="0.35">
      <c r="A1119">
        <v>34</v>
      </c>
      <c r="B1119" t="s">
        <v>32</v>
      </c>
      <c r="C1119" t="s">
        <v>26</v>
      </c>
      <c r="D1119">
        <v>1351</v>
      </c>
      <c r="E1119" t="s">
        <v>34</v>
      </c>
      <c r="F1119">
        <v>1</v>
      </c>
      <c r="G1119">
        <v>4</v>
      </c>
      <c r="H1119" t="s">
        <v>28</v>
      </c>
      <c r="I1119">
        <v>2</v>
      </c>
      <c r="J1119" t="s">
        <v>35</v>
      </c>
      <c r="K1119">
        <v>45</v>
      </c>
      <c r="L1119">
        <v>3</v>
      </c>
      <c r="M1119">
        <v>2</v>
      </c>
      <c r="N1119" t="s">
        <v>36</v>
      </c>
      <c r="O1119">
        <v>4</v>
      </c>
      <c r="P1119" t="s">
        <v>37</v>
      </c>
      <c r="Q1119" s="4">
        <v>5484</v>
      </c>
      <c r="R1119">
        <v>13008</v>
      </c>
      <c r="S1119">
        <v>9</v>
      </c>
      <c r="T1119" t="s">
        <v>32</v>
      </c>
      <c r="U1119">
        <v>17</v>
      </c>
      <c r="V1119">
        <v>3</v>
      </c>
      <c r="W1119">
        <v>2</v>
      </c>
      <c r="X1119">
        <v>1</v>
      </c>
      <c r="Y1119">
        <v>9</v>
      </c>
      <c r="Z1119">
        <v>3</v>
      </c>
      <c r="AA1119">
        <v>2</v>
      </c>
      <c r="AB1119">
        <v>2</v>
      </c>
      <c r="AC1119">
        <v>2</v>
      </c>
      <c r="AD1119">
        <v>2</v>
      </c>
      <c r="AE1119">
        <v>1</v>
      </c>
      <c r="AF1119" s="5">
        <v>0.08</v>
      </c>
      <c r="AG1119" s="5">
        <v>0.08</v>
      </c>
      <c r="AH1119" s="6">
        <v>0</v>
      </c>
      <c r="AI1119">
        <v>1096.8</v>
      </c>
      <c r="AJ1119">
        <v>595</v>
      </c>
    </row>
    <row r="1120" spans="1:36" x14ac:dyDescent="0.35">
      <c r="A1120">
        <v>26</v>
      </c>
      <c r="B1120" t="s">
        <v>32</v>
      </c>
      <c r="C1120" t="s">
        <v>26</v>
      </c>
      <c r="D1120">
        <v>474</v>
      </c>
      <c r="E1120" t="s">
        <v>34</v>
      </c>
      <c r="F1120">
        <v>3</v>
      </c>
      <c r="G1120">
        <v>3</v>
      </c>
      <c r="H1120" t="s">
        <v>28</v>
      </c>
      <c r="I1120">
        <v>1</v>
      </c>
      <c r="J1120" t="s">
        <v>29</v>
      </c>
      <c r="K1120">
        <v>89</v>
      </c>
      <c r="L1120">
        <v>3</v>
      </c>
      <c r="M1120">
        <v>1</v>
      </c>
      <c r="N1120" t="s">
        <v>36</v>
      </c>
      <c r="O1120">
        <v>4</v>
      </c>
      <c r="P1120" t="s">
        <v>37</v>
      </c>
      <c r="Q1120" s="4">
        <v>2061</v>
      </c>
      <c r="R1120">
        <v>11133</v>
      </c>
      <c r="S1120">
        <v>1</v>
      </c>
      <c r="T1120" t="s">
        <v>32</v>
      </c>
      <c r="U1120">
        <v>21</v>
      </c>
      <c r="V1120">
        <v>4</v>
      </c>
      <c r="W1120">
        <v>1</v>
      </c>
      <c r="X1120">
        <v>0</v>
      </c>
      <c r="Y1120">
        <v>1</v>
      </c>
      <c r="Z1120">
        <v>5</v>
      </c>
      <c r="AA1120">
        <v>3</v>
      </c>
      <c r="AB1120">
        <v>1</v>
      </c>
      <c r="AC1120">
        <v>0</v>
      </c>
      <c r="AD1120">
        <v>0</v>
      </c>
      <c r="AE1120">
        <v>0</v>
      </c>
      <c r="AF1120" s="5">
        <v>0.13</v>
      </c>
      <c r="AG1120" s="5">
        <v>7.0000000000000007E-2</v>
      </c>
      <c r="AH1120" s="6">
        <v>3.9999999999999994E-2</v>
      </c>
      <c r="AI1120">
        <v>412.20000000000005</v>
      </c>
      <c r="AJ1120">
        <v>2721</v>
      </c>
    </row>
    <row r="1121" spans="1:36" x14ac:dyDescent="0.35">
      <c r="A1121">
        <v>38</v>
      </c>
      <c r="B1121" t="s">
        <v>32</v>
      </c>
      <c r="C1121" t="s">
        <v>26</v>
      </c>
      <c r="D1121">
        <v>1245</v>
      </c>
      <c r="E1121" t="s">
        <v>27</v>
      </c>
      <c r="F1121">
        <v>14</v>
      </c>
      <c r="G1121">
        <v>3</v>
      </c>
      <c r="H1121" t="s">
        <v>28</v>
      </c>
      <c r="I1121">
        <v>3</v>
      </c>
      <c r="J1121" t="s">
        <v>35</v>
      </c>
      <c r="K1121">
        <v>80</v>
      </c>
      <c r="L1121">
        <v>3</v>
      </c>
      <c r="M1121">
        <v>2</v>
      </c>
      <c r="N1121" t="s">
        <v>27</v>
      </c>
      <c r="O1121">
        <v>2</v>
      </c>
      <c r="P1121" t="s">
        <v>37</v>
      </c>
      <c r="Q1121" s="4">
        <v>9924</v>
      </c>
      <c r="R1121">
        <v>12355</v>
      </c>
      <c r="S1121">
        <v>0</v>
      </c>
      <c r="T1121" t="s">
        <v>32</v>
      </c>
      <c r="U1121">
        <v>11</v>
      </c>
      <c r="V1121">
        <v>3</v>
      </c>
      <c r="W1121">
        <v>4</v>
      </c>
      <c r="X1121">
        <v>1</v>
      </c>
      <c r="Y1121">
        <v>10</v>
      </c>
      <c r="Z1121">
        <v>3</v>
      </c>
      <c r="AA1121">
        <v>3</v>
      </c>
      <c r="AB1121">
        <v>9</v>
      </c>
      <c r="AC1121">
        <v>8</v>
      </c>
      <c r="AD1121">
        <v>7</v>
      </c>
      <c r="AE1121">
        <v>7</v>
      </c>
      <c r="AF1121" s="5">
        <v>0.12</v>
      </c>
      <c r="AG1121" s="5">
        <v>0.09</v>
      </c>
      <c r="AH1121" s="6">
        <v>6.9999999999999993E-2</v>
      </c>
      <c r="AI1121">
        <v>1984.8000000000002</v>
      </c>
      <c r="AJ1121">
        <v>4682</v>
      </c>
    </row>
    <row r="1122" spans="1:36" x14ac:dyDescent="0.35">
      <c r="A1122">
        <v>38</v>
      </c>
      <c r="B1122" t="s">
        <v>32</v>
      </c>
      <c r="C1122" t="s">
        <v>26</v>
      </c>
      <c r="D1122">
        <v>437</v>
      </c>
      <c r="E1122" t="s">
        <v>27</v>
      </c>
      <c r="F1122">
        <v>16</v>
      </c>
      <c r="G1122">
        <v>3</v>
      </c>
      <c r="H1122" t="s">
        <v>28</v>
      </c>
      <c r="I1122">
        <v>2</v>
      </c>
      <c r="J1122" t="s">
        <v>29</v>
      </c>
      <c r="K1122">
        <v>90</v>
      </c>
      <c r="L1122">
        <v>3</v>
      </c>
      <c r="M1122">
        <v>2</v>
      </c>
      <c r="N1122" t="s">
        <v>27</v>
      </c>
      <c r="O1122">
        <v>2</v>
      </c>
      <c r="P1122" t="s">
        <v>31</v>
      </c>
      <c r="Q1122" s="4">
        <v>4198</v>
      </c>
      <c r="R1122">
        <v>16379</v>
      </c>
      <c r="S1122">
        <v>2</v>
      </c>
      <c r="T1122" t="s">
        <v>32</v>
      </c>
      <c r="U1122">
        <v>12</v>
      </c>
      <c r="V1122">
        <v>3</v>
      </c>
      <c r="W1122">
        <v>2</v>
      </c>
      <c r="X1122">
        <v>0</v>
      </c>
      <c r="Y1122">
        <v>8</v>
      </c>
      <c r="Z1122">
        <v>5</v>
      </c>
      <c r="AA1122">
        <v>4</v>
      </c>
      <c r="AB1122">
        <v>3</v>
      </c>
      <c r="AC1122">
        <v>2</v>
      </c>
      <c r="AD1122">
        <v>1</v>
      </c>
      <c r="AE1122">
        <v>2</v>
      </c>
      <c r="AF1122" s="5">
        <v>0.11</v>
      </c>
      <c r="AG1122" s="5">
        <v>7.0000000000000007E-2</v>
      </c>
      <c r="AH1122" s="6">
        <v>5.0000000000000017E-2</v>
      </c>
      <c r="AI1122">
        <v>839.6</v>
      </c>
      <c r="AJ1122">
        <v>3337</v>
      </c>
    </row>
    <row r="1123" spans="1:36" x14ac:dyDescent="0.35">
      <c r="A1123">
        <v>36</v>
      </c>
      <c r="B1123" t="s">
        <v>32</v>
      </c>
      <c r="C1123" t="s">
        <v>26</v>
      </c>
      <c r="D1123">
        <v>884</v>
      </c>
      <c r="E1123" t="s">
        <v>27</v>
      </c>
      <c r="F1123">
        <v>1</v>
      </c>
      <c r="G1123">
        <v>4</v>
      </c>
      <c r="H1123" t="s">
        <v>28</v>
      </c>
      <c r="I1123">
        <v>2</v>
      </c>
      <c r="J1123" t="s">
        <v>29</v>
      </c>
      <c r="K1123">
        <v>73</v>
      </c>
      <c r="L1123">
        <v>3</v>
      </c>
      <c r="M1123">
        <v>2</v>
      </c>
      <c r="N1123" t="s">
        <v>27</v>
      </c>
      <c r="O1123">
        <v>3</v>
      </c>
      <c r="P1123" t="s">
        <v>31</v>
      </c>
      <c r="Q1123" s="4">
        <v>6815</v>
      </c>
      <c r="R1123">
        <v>21447</v>
      </c>
      <c r="S1123">
        <v>6</v>
      </c>
      <c r="T1123" t="s">
        <v>32</v>
      </c>
      <c r="U1123">
        <v>13</v>
      </c>
      <c r="V1123">
        <v>3</v>
      </c>
      <c r="W1123">
        <v>1</v>
      </c>
      <c r="X1123">
        <v>0</v>
      </c>
      <c r="Y1123">
        <v>15</v>
      </c>
      <c r="Z1123">
        <v>5</v>
      </c>
      <c r="AA1123">
        <v>3</v>
      </c>
      <c r="AB1123">
        <v>1</v>
      </c>
      <c r="AC1123">
        <v>0</v>
      </c>
      <c r="AD1123">
        <v>0</v>
      </c>
      <c r="AE1123">
        <v>0</v>
      </c>
      <c r="AF1123" s="5">
        <v>0.14000000000000001</v>
      </c>
      <c r="AG1123" s="5">
        <v>0.1</v>
      </c>
      <c r="AH1123" s="6">
        <v>1.0000000000000009E-2</v>
      </c>
      <c r="AI1123">
        <v>1363</v>
      </c>
      <c r="AJ1123">
        <v>2187</v>
      </c>
    </row>
    <row r="1124" spans="1:36" x14ac:dyDescent="0.35">
      <c r="A1124">
        <v>29</v>
      </c>
      <c r="B1124" t="s">
        <v>32</v>
      </c>
      <c r="C1124" t="s">
        <v>26</v>
      </c>
      <c r="D1124">
        <v>1370</v>
      </c>
      <c r="E1124" t="s">
        <v>34</v>
      </c>
      <c r="F1124">
        <v>3</v>
      </c>
      <c r="G1124">
        <v>1</v>
      </c>
      <c r="H1124" t="s">
        <v>40</v>
      </c>
      <c r="I1124">
        <v>2</v>
      </c>
      <c r="J1124" t="s">
        <v>35</v>
      </c>
      <c r="K1124">
        <v>87</v>
      </c>
      <c r="L1124">
        <v>3</v>
      </c>
      <c r="M1124">
        <v>1</v>
      </c>
      <c r="N1124" t="s">
        <v>39</v>
      </c>
      <c r="O1124">
        <v>1</v>
      </c>
      <c r="P1124" t="s">
        <v>31</v>
      </c>
      <c r="Q1124" s="4">
        <v>4723</v>
      </c>
      <c r="R1124">
        <v>16213</v>
      </c>
      <c r="S1124">
        <v>1</v>
      </c>
      <c r="T1124" t="s">
        <v>25</v>
      </c>
      <c r="U1124">
        <v>18</v>
      </c>
      <c r="V1124">
        <v>3</v>
      </c>
      <c r="W1124">
        <v>4</v>
      </c>
      <c r="X1124">
        <v>0</v>
      </c>
      <c r="Y1124">
        <v>10</v>
      </c>
      <c r="Z1124">
        <v>3</v>
      </c>
      <c r="AA1124">
        <v>3</v>
      </c>
      <c r="AB1124">
        <v>10</v>
      </c>
      <c r="AC1124">
        <v>9</v>
      </c>
      <c r="AD1124">
        <v>1</v>
      </c>
      <c r="AE1124">
        <v>5</v>
      </c>
      <c r="AF1124" s="5">
        <v>0.15</v>
      </c>
      <c r="AG1124" s="5">
        <v>7.0000000000000007E-2</v>
      </c>
      <c r="AH1124" s="6">
        <v>3.9999999999999994E-2</v>
      </c>
      <c r="AI1124">
        <v>944.6</v>
      </c>
      <c r="AJ1124">
        <v>1866</v>
      </c>
    </row>
    <row r="1125" spans="1:36" x14ac:dyDescent="0.35">
      <c r="A1125">
        <v>35</v>
      </c>
      <c r="B1125" t="s">
        <v>32</v>
      </c>
      <c r="C1125" t="s">
        <v>26</v>
      </c>
      <c r="D1125">
        <v>670</v>
      </c>
      <c r="E1125" t="s">
        <v>34</v>
      </c>
      <c r="F1125">
        <v>10</v>
      </c>
      <c r="G1125">
        <v>4</v>
      </c>
      <c r="H1125" t="s">
        <v>40</v>
      </c>
      <c r="I1125">
        <v>1</v>
      </c>
      <c r="J1125" t="s">
        <v>29</v>
      </c>
      <c r="K1125">
        <v>51</v>
      </c>
      <c r="L1125">
        <v>3</v>
      </c>
      <c r="M1125">
        <v>2</v>
      </c>
      <c r="N1125" t="s">
        <v>43</v>
      </c>
      <c r="O1125">
        <v>3</v>
      </c>
      <c r="P1125" t="s">
        <v>31</v>
      </c>
      <c r="Q1125" s="4">
        <v>6142</v>
      </c>
      <c r="R1125">
        <v>4223</v>
      </c>
      <c r="S1125">
        <v>3</v>
      </c>
      <c r="T1125" t="s">
        <v>25</v>
      </c>
      <c r="U1125">
        <v>16</v>
      </c>
      <c r="V1125">
        <v>3</v>
      </c>
      <c r="W1125">
        <v>3</v>
      </c>
      <c r="X1125">
        <v>0</v>
      </c>
      <c r="Y1125">
        <v>10</v>
      </c>
      <c r="Z1125">
        <v>4</v>
      </c>
      <c r="AA1125">
        <v>3</v>
      </c>
      <c r="AB1125">
        <v>5</v>
      </c>
      <c r="AC1125">
        <v>2</v>
      </c>
      <c r="AD1125">
        <v>0</v>
      </c>
      <c r="AE1125">
        <v>4</v>
      </c>
      <c r="AF1125" s="5">
        <v>0.1</v>
      </c>
      <c r="AG1125" s="5">
        <v>0.08</v>
      </c>
      <c r="AH1125" s="6">
        <v>0.06</v>
      </c>
      <c r="AI1125">
        <v>1228.4000000000001</v>
      </c>
      <c r="AJ1125">
        <v>3351</v>
      </c>
    </row>
    <row r="1126" spans="1:36" x14ac:dyDescent="0.35">
      <c r="A1126">
        <v>39</v>
      </c>
      <c r="B1126" t="s">
        <v>32</v>
      </c>
      <c r="C1126" t="s">
        <v>26</v>
      </c>
      <c r="D1126">
        <v>1462</v>
      </c>
      <c r="E1126" t="s">
        <v>27</v>
      </c>
      <c r="F1126">
        <v>6</v>
      </c>
      <c r="G1126">
        <v>3</v>
      </c>
      <c r="H1126" t="s">
        <v>40</v>
      </c>
      <c r="I1126">
        <v>4</v>
      </c>
      <c r="J1126" t="s">
        <v>35</v>
      </c>
      <c r="K1126">
        <v>38</v>
      </c>
      <c r="L1126">
        <v>4</v>
      </c>
      <c r="M1126">
        <v>3</v>
      </c>
      <c r="N1126" t="s">
        <v>27</v>
      </c>
      <c r="O1126">
        <v>3</v>
      </c>
      <c r="P1126" t="s">
        <v>37</v>
      </c>
      <c r="Q1126" s="4">
        <v>8237</v>
      </c>
      <c r="R1126">
        <v>4658</v>
      </c>
      <c r="S1126">
        <v>2</v>
      </c>
      <c r="T1126" t="s">
        <v>32</v>
      </c>
      <c r="U1126">
        <v>11</v>
      </c>
      <c r="V1126">
        <v>3</v>
      </c>
      <c r="W1126">
        <v>1</v>
      </c>
      <c r="X1126">
        <v>1</v>
      </c>
      <c r="Y1126">
        <v>11</v>
      </c>
      <c r="Z1126">
        <v>3</v>
      </c>
      <c r="AA1126">
        <v>3</v>
      </c>
      <c r="AB1126">
        <v>7</v>
      </c>
      <c r="AC1126">
        <v>6</v>
      </c>
      <c r="AD1126">
        <v>7</v>
      </c>
      <c r="AE1126">
        <v>6</v>
      </c>
      <c r="AF1126" s="5">
        <v>0.15</v>
      </c>
      <c r="AG1126" s="5">
        <v>0.1</v>
      </c>
      <c r="AH1126" s="6">
        <v>4.0000000000000008E-2</v>
      </c>
      <c r="AI1126">
        <v>1647.4</v>
      </c>
      <c r="AJ1126">
        <v>2043</v>
      </c>
    </row>
    <row r="1127" spans="1:36" x14ac:dyDescent="0.35">
      <c r="A1127">
        <v>29</v>
      </c>
      <c r="B1127" t="s">
        <v>32</v>
      </c>
      <c r="C1127" t="s">
        <v>33</v>
      </c>
      <c r="D1127">
        <v>995</v>
      </c>
      <c r="E1127" t="s">
        <v>34</v>
      </c>
      <c r="F1127">
        <v>2</v>
      </c>
      <c r="G1127">
        <v>1</v>
      </c>
      <c r="H1127" t="s">
        <v>28</v>
      </c>
      <c r="I1127">
        <v>1</v>
      </c>
      <c r="J1127" t="s">
        <v>35</v>
      </c>
      <c r="K1127">
        <v>87</v>
      </c>
      <c r="L1127">
        <v>3</v>
      </c>
      <c r="M1127">
        <v>2</v>
      </c>
      <c r="N1127" t="s">
        <v>43</v>
      </c>
      <c r="O1127">
        <v>4</v>
      </c>
      <c r="P1127" t="s">
        <v>41</v>
      </c>
      <c r="Q1127" s="4">
        <v>8853</v>
      </c>
      <c r="R1127">
        <v>24483</v>
      </c>
      <c r="S1127">
        <v>1</v>
      </c>
      <c r="T1127" t="s">
        <v>32</v>
      </c>
      <c r="U1127">
        <v>19</v>
      </c>
      <c r="V1127">
        <v>3</v>
      </c>
      <c r="W1127">
        <v>4</v>
      </c>
      <c r="X1127">
        <v>1</v>
      </c>
      <c r="Y1127">
        <v>6</v>
      </c>
      <c r="Z1127">
        <v>0</v>
      </c>
      <c r="AA1127">
        <v>4</v>
      </c>
      <c r="AB1127">
        <v>6</v>
      </c>
      <c r="AC1127">
        <v>4</v>
      </c>
      <c r="AD1127">
        <v>1</v>
      </c>
      <c r="AE1127">
        <v>3</v>
      </c>
      <c r="AF1127" s="5">
        <v>0.09</v>
      </c>
      <c r="AG1127" s="5">
        <v>0.1</v>
      </c>
      <c r="AH1127" s="6">
        <v>-0.03</v>
      </c>
      <c r="AI1127">
        <v>1770.6000000000001</v>
      </c>
      <c r="AJ1127">
        <v>2849</v>
      </c>
    </row>
    <row r="1128" spans="1:36" x14ac:dyDescent="0.35">
      <c r="A1128">
        <v>50</v>
      </c>
      <c r="B1128" t="s">
        <v>32</v>
      </c>
      <c r="C1128" t="s">
        <v>26</v>
      </c>
      <c r="D1128">
        <v>264</v>
      </c>
      <c r="E1128" t="s">
        <v>27</v>
      </c>
      <c r="F1128">
        <v>9</v>
      </c>
      <c r="G1128">
        <v>3</v>
      </c>
      <c r="H1128" t="s">
        <v>48</v>
      </c>
      <c r="I1128">
        <v>3</v>
      </c>
      <c r="J1128" t="s">
        <v>35</v>
      </c>
      <c r="K1128">
        <v>59</v>
      </c>
      <c r="L1128">
        <v>3</v>
      </c>
      <c r="M1128">
        <v>5</v>
      </c>
      <c r="N1128" t="s">
        <v>62</v>
      </c>
      <c r="O1128">
        <v>3</v>
      </c>
      <c r="P1128" t="s">
        <v>37</v>
      </c>
      <c r="Q1128" s="4">
        <v>19331</v>
      </c>
      <c r="R1128">
        <v>19519</v>
      </c>
      <c r="S1128">
        <v>4</v>
      </c>
      <c r="T1128" t="s">
        <v>25</v>
      </c>
      <c r="U1128">
        <v>16</v>
      </c>
      <c r="V1128">
        <v>3</v>
      </c>
      <c r="W1128">
        <v>3</v>
      </c>
      <c r="X1128">
        <v>1</v>
      </c>
      <c r="Y1128">
        <v>27</v>
      </c>
      <c r="Z1128">
        <v>2</v>
      </c>
      <c r="AA1128">
        <v>3</v>
      </c>
      <c r="AB1128">
        <v>1</v>
      </c>
      <c r="AC1128">
        <v>0</v>
      </c>
      <c r="AD1128">
        <v>0</v>
      </c>
      <c r="AE1128">
        <v>0</v>
      </c>
      <c r="AF1128" s="5">
        <v>0.1</v>
      </c>
      <c r="AG1128" s="5">
        <v>7.0000000000000007E-2</v>
      </c>
      <c r="AH1128" s="6">
        <v>2.0000000000000004E-2</v>
      </c>
      <c r="AI1128">
        <v>3866.2000000000003</v>
      </c>
      <c r="AJ1128">
        <v>1422</v>
      </c>
    </row>
    <row r="1129" spans="1:36" x14ac:dyDescent="0.35">
      <c r="A1129">
        <v>23</v>
      </c>
      <c r="B1129" t="s">
        <v>32</v>
      </c>
      <c r="C1129" t="s">
        <v>26</v>
      </c>
      <c r="D1129">
        <v>977</v>
      </c>
      <c r="E1129" t="s">
        <v>34</v>
      </c>
      <c r="F1129">
        <v>10</v>
      </c>
      <c r="G1129">
        <v>3</v>
      </c>
      <c r="H1129" t="s">
        <v>49</v>
      </c>
      <c r="I1129">
        <v>4</v>
      </c>
      <c r="J1129" t="s">
        <v>35</v>
      </c>
      <c r="K1129">
        <v>45</v>
      </c>
      <c r="L1129">
        <v>4</v>
      </c>
      <c r="M1129">
        <v>1</v>
      </c>
      <c r="N1129" t="s">
        <v>36</v>
      </c>
      <c r="O1129">
        <v>3</v>
      </c>
      <c r="P1129" t="s">
        <v>37</v>
      </c>
      <c r="Q1129" s="4">
        <v>2073</v>
      </c>
      <c r="R1129">
        <v>12826</v>
      </c>
      <c r="S1129">
        <v>2</v>
      </c>
      <c r="T1129" t="s">
        <v>32</v>
      </c>
      <c r="U1129">
        <v>16</v>
      </c>
      <c r="V1129">
        <v>3</v>
      </c>
      <c r="W1129">
        <v>4</v>
      </c>
      <c r="X1129">
        <v>1</v>
      </c>
      <c r="Y1129">
        <v>4</v>
      </c>
      <c r="Z1129">
        <v>2</v>
      </c>
      <c r="AA1129">
        <v>3</v>
      </c>
      <c r="AB1129">
        <v>2</v>
      </c>
      <c r="AC1129">
        <v>2</v>
      </c>
      <c r="AD1129">
        <v>2</v>
      </c>
      <c r="AE1129">
        <v>2</v>
      </c>
      <c r="AF1129" s="5">
        <v>0.09</v>
      </c>
      <c r="AG1129" s="5">
        <v>0.08</v>
      </c>
      <c r="AH1129" s="6">
        <v>2.0000000000000004E-2</v>
      </c>
      <c r="AI1129">
        <v>414.6</v>
      </c>
      <c r="AJ1129">
        <v>4375</v>
      </c>
    </row>
    <row r="1130" spans="1:36" x14ac:dyDescent="0.35">
      <c r="A1130">
        <v>36</v>
      </c>
      <c r="B1130" t="s">
        <v>32</v>
      </c>
      <c r="C1130" t="s">
        <v>33</v>
      </c>
      <c r="D1130">
        <v>1302</v>
      </c>
      <c r="E1130" t="s">
        <v>34</v>
      </c>
      <c r="F1130">
        <v>6</v>
      </c>
      <c r="G1130">
        <v>4</v>
      </c>
      <c r="H1130" t="s">
        <v>28</v>
      </c>
      <c r="I1130">
        <v>1</v>
      </c>
      <c r="J1130" t="s">
        <v>35</v>
      </c>
      <c r="K1130">
        <v>80</v>
      </c>
      <c r="L1130">
        <v>4</v>
      </c>
      <c r="M1130">
        <v>2</v>
      </c>
      <c r="N1130" t="s">
        <v>39</v>
      </c>
      <c r="O1130">
        <v>1</v>
      </c>
      <c r="P1130" t="s">
        <v>37</v>
      </c>
      <c r="Q1130" s="4">
        <v>5562</v>
      </c>
      <c r="R1130">
        <v>19711</v>
      </c>
      <c r="S1130">
        <v>3</v>
      </c>
      <c r="T1130" t="s">
        <v>25</v>
      </c>
      <c r="U1130">
        <v>13</v>
      </c>
      <c r="V1130">
        <v>3</v>
      </c>
      <c r="W1130">
        <v>4</v>
      </c>
      <c r="X1130">
        <v>1</v>
      </c>
      <c r="Y1130">
        <v>9</v>
      </c>
      <c r="Z1130">
        <v>3</v>
      </c>
      <c r="AA1130">
        <v>3</v>
      </c>
      <c r="AB1130">
        <v>3</v>
      </c>
      <c r="AC1130">
        <v>2</v>
      </c>
      <c r="AD1130">
        <v>0</v>
      </c>
      <c r="AE1130">
        <v>2</v>
      </c>
      <c r="AF1130" s="5">
        <v>0.1</v>
      </c>
      <c r="AG1130" s="5">
        <v>0.09</v>
      </c>
      <c r="AH1130" s="6">
        <v>1.0000000000000009E-2</v>
      </c>
      <c r="AI1130">
        <v>1112.4000000000001</v>
      </c>
      <c r="AJ1130">
        <v>1632</v>
      </c>
    </row>
    <row r="1131" spans="1:36" x14ac:dyDescent="0.35">
      <c r="A1131">
        <v>42</v>
      </c>
      <c r="B1131" t="s">
        <v>32</v>
      </c>
      <c r="C1131" t="s">
        <v>26</v>
      </c>
      <c r="D1131">
        <v>1059</v>
      </c>
      <c r="E1131" t="s">
        <v>34</v>
      </c>
      <c r="F1131">
        <v>9</v>
      </c>
      <c r="G1131">
        <v>2</v>
      </c>
      <c r="H1131" t="s">
        <v>38</v>
      </c>
      <c r="I1131">
        <v>4</v>
      </c>
      <c r="J1131" t="s">
        <v>35</v>
      </c>
      <c r="K1131">
        <v>93</v>
      </c>
      <c r="L1131">
        <v>2</v>
      </c>
      <c r="M1131">
        <v>5</v>
      </c>
      <c r="N1131" t="s">
        <v>62</v>
      </c>
      <c r="O1131">
        <v>4</v>
      </c>
      <c r="P1131" t="s">
        <v>31</v>
      </c>
      <c r="Q1131" s="4">
        <v>19613</v>
      </c>
      <c r="R1131">
        <v>26362</v>
      </c>
      <c r="S1131">
        <v>8</v>
      </c>
      <c r="T1131" t="s">
        <v>32</v>
      </c>
      <c r="U1131">
        <v>22</v>
      </c>
      <c r="V1131">
        <v>4</v>
      </c>
      <c r="W1131">
        <v>4</v>
      </c>
      <c r="X1131">
        <v>0</v>
      </c>
      <c r="Y1131">
        <v>24</v>
      </c>
      <c r="Z1131">
        <v>2</v>
      </c>
      <c r="AA1131">
        <v>3</v>
      </c>
      <c r="AB1131">
        <v>1</v>
      </c>
      <c r="AC1131">
        <v>0</v>
      </c>
      <c r="AD1131">
        <v>0</v>
      </c>
      <c r="AE1131">
        <v>1</v>
      </c>
      <c r="AF1131" s="5">
        <v>0.09</v>
      </c>
      <c r="AG1131" s="5">
        <v>7.0000000000000007E-2</v>
      </c>
      <c r="AH1131" s="6">
        <v>-1.0000000000000009E-2</v>
      </c>
      <c r="AI1131">
        <v>3922.6000000000004</v>
      </c>
      <c r="AJ1131">
        <v>1008</v>
      </c>
    </row>
    <row r="1132" spans="1:36" x14ac:dyDescent="0.35">
      <c r="A1132">
        <v>35</v>
      </c>
      <c r="B1132" t="s">
        <v>32</v>
      </c>
      <c r="C1132" t="s">
        <v>26</v>
      </c>
      <c r="D1132">
        <v>750</v>
      </c>
      <c r="E1132" t="s">
        <v>34</v>
      </c>
      <c r="F1132">
        <v>28</v>
      </c>
      <c r="G1132">
        <v>3</v>
      </c>
      <c r="H1132" t="s">
        <v>28</v>
      </c>
      <c r="I1132">
        <v>2</v>
      </c>
      <c r="J1132" t="s">
        <v>35</v>
      </c>
      <c r="K1132">
        <v>46</v>
      </c>
      <c r="L1132">
        <v>4</v>
      </c>
      <c r="M1132">
        <v>2</v>
      </c>
      <c r="N1132" t="s">
        <v>39</v>
      </c>
      <c r="O1132">
        <v>3</v>
      </c>
      <c r="P1132" t="s">
        <v>37</v>
      </c>
      <c r="Q1132" s="4">
        <v>3407</v>
      </c>
      <c r="R1132">
        <v>25348</v>
      </c>
      <c r="S1132">
        <v>1</v>
      </c>
      <c r="T1132" t="s">
        <v>32</v>
      </c>
      <c r="U1132">
        <v>17</v>
      </c>
      <c r="V1132">
        <v>3</v>
      </c>
      <c r="W1132">
        <v>4</v>
      </c>
      <c r="X1132">
        <v>2</v>
      </c>
      <c r="Y1132">
        <v>10</v>
      </c>
      <c r="Z1132">
        <v>3</v>
      </c>
      <c r="AA1132">
        <v>2</v>
      </c>
      <c r="AB1132">
        <v>10</v>
      </c>
      <c r="AC1132">
        <v>9</v>
      </c>
      <c r="AD1132">
        <v>6</v>
      </c>
      <c r="AE1132">
        <v>8</v>
      </c>
      <c r="AF1132" s="5">
        <v>0.08</v>
      </c>
      <c r="AG1132" s="5">
        <v>0.09</v>
      </c>
      <c r="AH1132" s="6">
        <v>4.9999999999999989E-2</v>
      </c>
      <c r="AI1132">
        <v>681.40000000000009</v>
      </c>
      <c r="AJ1132">
        <v>2493</v>
      </c>
    </row>
    <row r="1133" spans="1:36" x14ac:dyDescent="0.35">
      <c r="A1133">
        <v>34</v>
      </c>
      <c r="B1133" t="s">
        <v>32</v>
      </c>
      <c r="C1133" t="s">
        <v>33</v>
      </c>
      <c r="D1133">
        <v>653</v>
      </c>
      <c r="E1133" t="s">
        <v>34</v>
      </c>
      <c r="F1133">
        <v>10</v>
      </c>
      <c r="G1133">
        <v>4</v>
      </c>
      <c r="H1133" t="s">
        <v>49</v>
      </c>
      <c r="I1133">
        <v>4</v>
      </c>
      <c r="J1133" t="s">
        <v>35</v>
      </c>
      <c r="K1133">
        <v>92</v>
      </c>
      <c r="L1133">
        <v>2</v>
      </c>
      <c r="M1133">
        <v>2</v>
      </c>
      <c r="N1133" t="s">
        <v>43</v>
      </c>
      <c r="O1133">
        <v>3</v>
      </c>
      <c r="P1133" t="s">
        <v>37</v>
      </c>
      <c r="Q1133" s="4">
        <v>5063</v>
      </c>
      <c r="R1133">
        <v>15332</v>
      </c>
      <c r="S1133">
        <v>1</v>
      </c>
      <c r="T1133" t="s">
        <v>32</v>
      </c>
      <c r="U1133">
        <v>14</v>
      </c>
      <c r="V1133">
        <v>3</v>
      </c>
      <c r="W1133">
        <v>2</v>
      </c>
      <c r="X1133">
        <v>1</v>
      </c>
      <c r="Y1133">
        <v>8</v>
      </c>
      <c r="Z1133">
        <v>3</v>
      </c>
      <c r="AA1133">
        <v>2</v>
      </c>
      <c r="AB1133">
        <v>8</v>
      </c>
      <c r="AC1133">
        <v>2</v>
      </c>
      <c r="AD1133">
        <v>7</v>
      </c>
      <c r="AE1133">
        <v>7</v>
      </c>
      <c r="AF1133" s="5">
        <v>0.11</v>
      </c>
      <c r="AG1133" s="5">
        <v>0.11</v>
      </c>
      <c r="AH1133" s="6">
        <v>0</v>
      </c>
      <c r="AI1133">
        <v>1012.6</v>
      </c>
      <c r="AJ1133">
        <v>4966</v>
      </c>
    </row>
    <row r="1134" spans="1:36" x14ac:dyDescent="0.35">
      <c r="A1134">
        <v>40</v>
      </c>
      <c r="B1134" t="s">
        <v>32</v>
      </c>
      <c r="C1134" t="s">
        <v>26</v>
      </c>
      <c r="D1134">
        <v>118</v>
      </c>
      <c r="E1134" t="s">
        <v>27</v>
      </c>
      <c r="F1134">
        <v>14</v>
      </c>
      <c r="G1134">
        <v>2</v>
      </c>
      <c r="H1134" t="s">
        <v>28</v>
      </c>
      <c r="I1134">
        <v>4</v>
      </c>
      <c r="J1134" t="s">
        <v>29</v>
      </c>
      <c r="K1134">
        <v>84</v>
      </c>
      <c r="L1134">
        <v>3</v>
      </c>
      <c r="M1134">
        <v>2</v>
      </c>
      <c r="N1134" t="s">
        <v>27</v>
      </c>
      <c r="O1134">
        <v>1</v>
      </c>
      <c r="P1134" t="s">
        <v>37</v>
      </c>
      <c r="Q1134" s="4">
        <v>4639</v>
      </c>
      <c r="R1134">
        <v>11262</v>
      </c>
      <c r="S1134">
        <v>1</v>
      </c>
      <c r="T1134" t="s">
        <v>32</v>
      </c>
      <c r="U1134">
        <v>15</v>
      </c>
      <c r="V1134">
        <v>3</v>
      </c>
      <c r="W1134">
        <v>3</v>
      </c>
      <c r="X1134">
        <v>1</v>
      </c>
      <c r="Y1134">
        <v>5</v>
      </c>
      <c r="Z1134">
        <v>2</v>
      </c>
      <c r="AA1134">
        <v>3</v>
      </c>
      <c r="AB1134">
        <v>5</v>
      </c>
      <c r="AC1134">
        <v>4</v>
      </c>
      <c r="AD1134">
        <v>1</v>
      </c>
      <c r="AE1134">
        <v>2</v>
      </c>
      <c r="AF1134" s="5">
        <v>0.13</v>
      </c>
      <c r="AG1134" s="5">
        <v>0.1</v>
      </c>
      <c r="AH1134" s="6">
        <v>6.0000000000000012E-2</v>
      </c>
      <c r="AI1134">
        <v>927.80000000000007</v>
      </c>
      <c r="AJ1134">
        <v>2635</v>
      </c>
    </row>
    <row r="1135" spans="1:36" x14ac:dyDescent="0.35">
      <c r="A1135">
        <v>43</v>
      </c>
      <c r="B1135" t="s">
        <v>32</v>
      </c>
      <c r="C1135" t="s">
        <v>26</v>
      </c>
      <c r="D1135">
        <v>990</v>
      </c>
      <c r="E1135" t="s">
        <v>34</v>
      </c>
      <c r="F1135">
        <v>27</v>
      </c>
      <c r="G1135">
        <v>3</v>
      </c>
      <c r="H1135" t="s">
        <v>49</v>
      </c>
      <c r="I1135">
        <v>4</v>
      </c>
      <c r="J1135" t="s">
        <v>35</v>
      </c>
      <c r="K1135">
        <v>87</v>
      </c>
      <c r="L1135">
        <v>4</v>
      </c>
      <c r="M1135">
        <v>1</v>
      </c>
      <c r="N1135" t="s">
        <v>39</v>
      </c>
      <c r="O1135">
        <v>2</v>
      </c>
      <c r="P1135" t="s">
        <v>41</v>
      </c>
      <c r="Q1135" s="4">
        <v>4876</v>
      </c>
      <c r="R1135">
        <v>5855</v>
      </c>
      <c r="S1135">
        <v>5</v>
      </c>
      <c r="T1135" t="s">
        <v>32</v>
      </c>
      <c r="U1135">
        <v>12</v>
      </c>
      <c r="V1135">
        <v>3</v>
      </c>
      <c r="W1135">
        <v>3</v>
      </c>
      <c r="X1135">
        <v>1</v>
      </c>
      <c r="Y1135">
        <v>8</v>
      </c>
      <c r="Z1135">
        <v>0</v>
      </c>
      <c r="AA1135">
        <v>3</v>
      </c>
      <c r="AB1135">
        <v>6</v>
      </c>
      <c r="AC1135">
        <v>4</v>
      </c>
      <c r="AD1135">
        <v>0</v>
      </c>
      <c r="AE1135">
        <v>2</v>
      </c>
      <c r="AF1135" s="5">
        <v>0.1</v>
      </c>
      <c r="AG1135" s="5">
        <v>0.1</v>
      </c>
      <c r="AH1135" s="6">
        <v>6.9999999999999993E-2</v>
      </c>
      <c r="AI1135">
        <v>975.2</v>
      </c>
      <c r="AJ1135">
        <v>747</v>
      </c>
    </row>
    <row r="1136" spans="1:36" x14ac:dyDescent="0.35">
      <c r="A1136">
        <v>35</v>
      </c>
      <c r="B1136" t="s">
        <v>32</v>
      </c>
      <c r="C1136" t="s">
        <v>26</v>
      </c>
      <c r="D1136">
        <v>1349</v>
      </c>
      <c r="E1136" t="s">
        <v>34</v>
      </c>
      <c r="F1136">
        <v>7</v>
      </c>
      <c r="G1136">
        <v>2</v>
      </c>
      <c r="H1136" t="s">
        <v>28</v>
      </c>
      <c r="I1136">
        <v>3</v>
      </c>
      <c r="J1136" t="s">
        <v>35</v>
      </c>
      <c r="K1136">
        <v>63</v>
      </c>
      <c r="L1136">
        <v>2</v>
      </c>
      <c r="M1136">
        <v>1</v>
      </c>
      <c r="N1136" t="s">
        <v>39</v>
      </c>
      <c r="O1136">
        <v>4</v>
      </c>
      <c r="P1136" t="s">
        <v>37</v>
      </c>
      <c r="Q1136" s="4">
        <v>2690</v>
      </c>
      <c r="R1136">
        <v>7713</v>
      </c>
      <c r="S1136">
        <v>1</v>
      </c>
      <c r="T1136" t="s">
        <v>32</v>
      </c>
      <c r="U1136">
        <v>18</v>
      </c>
      <c r="V1136">
        <v>3</v>
      </c>
      <c r="W1136">
        <v>4</v>
      </c>
      <c r="X1136">
        <v>1</v>
      </c>
      <c r="Y1136">
        <v>1</v>
      </c>
      <c r="Z1136">
        <v>5</v>
      </c>
      <c r="AA1136">
        <v>2</v>
      </c>
      <c r="AB1136">
        <v>1</v>
      </c>
      <c r="AC1136">
        <v>0</v>
      </c>
      <c r="AD1136">
        <v>0</v>
      </c>
      <c r="AE1136">
        <v>1</v>
      </c>
      <c r="AF1136" s="5">
        <v>0.14000000000000001</v>
      </c>
      <c r="AG1136" s="5">
        <v>0.11</v>
      </c>
      <c r="AH1136" s="6">
        <v>7.9999999999999988E-2</v>
      </c>
      <c r="AI1136">
        <v>538</v>
      </c>
      <c r="AJ1136">
        <v>4548</v>
      </c>
    </row>
    <row r="1137" spans="1:36" x14ac:dyDescent="0.35">
      <c r="A1137">
        <v>46</v>
      </c>
      <c r="B1137" t="s">
        <v>32</v>
      </c>
      <c r="C1137" t="s">
        <v>26</v>
      </c>
      <c r="D1137">
        <v>563</v>
      </c>
      <c r="E1137" t="s">
        <v>27</v>
      </c>
      <c r="F1137">
        <v>1</v>
      </c>
      <c r="G1137">
        <v>4</v>
      </c>
      <c r="H1137" t="s">
        <v>28</v>
      </c>
      <c r="I1137">
        <v>4</v>
      </c>
      <c r="J1137" t="s">
        <v>35</v>
      </c>
      <c r="K1137">
        <v>56</v>
      </c>
      <c r="L1137">
        <v>4</v>
      </c>
      <c r="M1137">
        <v>4</v>
      </c>
      <c r="N1137" t="s">
        <v>62</v>
      </c>
      <c r="O1137">
        <v>1</v>
      </c>
      <c r="P1137" t="s">
        <v>31</v>
      </c>
      <c r="Q1137" s="4">
        <v>17567</v>
      </c>
      <c r="R1137">
        <v>3156</v>
      </c>
      <c r="S1137">
        <v>1</v>
      </c>
      <c r="T1137" t="s">
        <v>32</v>
      </c>
      <c r="U1137">
        <v>15</v>
      </c>
      <c r="V1137">
        <v>3</v>
      </c>
      <c r="W1137">
        <v>2</v>
      </c>
      <c r="X1137">
        <v>0</v>
      </c>
      <c r="Y1137">
        <v>27</v>
      </c>
      <c r="Z1137">
        <v>5</v>
      </c>
      <c r="AA1137">
        <v>1</v>
      </c>
      <c r="AB1137">
        <v>26</v>
      </c>
      <c r="AC1137">
        <v>0</v>
      </c>
      <c r="AD1137">
        <v>0</v>
      </c>
      <c r="AE1137">
        <v>12</v>
      </c>
      <c r="AF1137" s="5">
        <v>0.08</v>
      </c>
      <c r="AG1137" s="5">
        <v>0.1</v>
      </c>
      <c r="AH1137" s="6">
        <v>0</v>
      </c>
      <c r="AI1137">
        <v>3513.4</v>
      </c>
      <c r="AJ1137">
        <v>1365</v>
      </c>
    </row>
    <row r="1138" spans="1:36" x14ac:dyDescent="0.35">
      <c r="A1138">
        <v>28</v>
      </c>
      <c r="B1138" t="s">
        <v>25</v>
      </c>
      <c r="C1138" t="s">
        <v>26</v>
      </c>
      <c r="D1138">
        <v>329</v>
      </c>
      <c r="E1138" t="s">
        <v>34</v>
      </c>
      <c r="F1138">
        <v>24</v>
      </c>
      <c r="G1138">
        <v>3</v>
      </c>
      <c r="H1138" t="s">
        <v>40</v>
      </c>
      <c r="I1138">
        <v>3</v>
      </c>
      <c r="J1138" t="s">
        <v>35</v>
      </c>
      <c r="K1138">
        <v>51</v>
      </c>
      <c r="L1138">
        <v>3</v>
      </c>
      <c r="M1138">
        <v>1</v>
      </c>
      <c r="N1138" t="s">
        <v>39</v>
      </c>
      <c r="O1138">
        <v>2</v>
      </c>
      <c r="P1138" t="s">
        <v>37</v>
      </c>
      <c r="Q1138" s="4">
        <v>2408</v>
      </c>
      <c r="R1138">
        <v>7324</v>
      </c>
      <c r="S1138">
        <v>1</v>
      </c>
      <c r="T1138" t="s">
        <v>25</v>
      </c>
      <c r="U1138">
        <v>17</v>
      </c>
      <c r="V1138">
        <v>3</v>
      </c>
      <c r="W1138">
        <v>3</v>
      </c>
      <c r="X1138">
        <v>3</v>
      </c>
      <c r="Y1138">
        <v>1</v>
      </c>
      <c r="Z1138">
        <v>3</v>
      </c>
      <c r="AA1138">
        <v>3</v>
      </c>
      <c r="AB1138">
        <v>1</v>
      </c>
      <c r="AC1138">
        <v>1</v>
      </c>
      <c r="AD1138">
        <v>0</v>
      </c>
      <c r="AE1138">
        <v>0</v>
      </c>
      <c r="AF1138" s="5">
        <v>0.13</v>
      </c>
      <c r="AG1138" s="5">
        <v>0.11</v>
      </c>
      <c r="AH1138" s="6">
        <v>-9.999999999999995E-3</v>
      </c>
      <c r="AI1138">
        <v>481.6</v>
      </c>
      <c r="AJ1138">
        <v>1149</v>
      </c>
    </row>
    <row r="1139" spans="1:36" x14ac:dyDescent="0.35">
      <c r="A1139">
        <v>22</v>
      </c>
      <c r="B1139" t="s">
        <v>32</v>
      </c>
      <c r="C1139" t="s">
        <v>44</v>
      </c>
      <c r="D1139">
        <v>457</v>
      </c>
      <c r="E1139" t="s">
        <v>34</v>
      </c>
      <c r="F1139">
        <v>26</v>
      </c>
      <c r="G1139">
        <v>2</v>
      </c>
      <c r="H1139" t="s">
        <v>38</v>
      </c>
      <c r="I1139">
        <v>2</v>
      </c>
      <c r="J1139" t="s">
        <v>29</v>
      </c>
      <c r="K1139">
        <v>85</v>
      </c>
      <c r="L1139">
        <v>2</v>
      </c>
      <c r="M1139">
        <v>1</v>
      </c>
      <c r="N1139" t="s">
        <v>36</v>
      </c>
      <c r="O1139">
        <v>3</v>
      </c>
      <c r="P1139" t="s">
        <v>37</v>
      </c>
      <c r="Q1139" s="4">
        <v>2814</v>
      </c>
      <c r="R1139">
        <v>10293</v>
      </c>
      <c r="S1139">
        <v>1</v>
      </c>
      <c r="T1139" t="s">
        <v>25</v>
      </c>
      <c r="U1139">
        <v>14</v>
      </c>
      <c r="V1139">
        <v>3</v>
      </c>
      <c r="W1139">
        <v>2</v>
      </c>
      <c r="X1139">
        <v>0</v>
      </c>
      <c r="Y1139">
        <v>4</v>
      </c>
      <c r="Z1139">
        <v>2</v>
      </c>
      <c r="AA1139">
        <v>2</v>
      </c>
      <c r="AB1139">
        <v>4</v>
      </c>
      <c r="AC1139">
        <v>2</v>
      </c>
      <c r="AD1139">
        <v>1</v>
      </c>
      <c r="AE1139">
        <v>3</v>
      </c>
      <c r="AF1139" s="5">
        <v>0.13</v>
      </c>
      <c r="AG1139" s="5">
        <v>0.11</v>
      </c>
      <c r="AH1139" s="6">
        <v>0.03</v>
      </c>
      <c r="AI1139">
        <v>562.80000000000007</v>
      </c>
      <c r="AJ1139">
        <v>4770</v>
      </c>
    </row>
    <row r="1140" spans="1:36" x14ac:dyDescent="0.35">
      <c r="A1140">
        <v>50</v>
      </c>
      <c r="B1140" t="s">
        <v>32</v>
      </c>
      <c r="C1140" t="s">
        <v>33</v>
      </c>
      <c r="D1140">
        <v>1234</v>
      </c>
      <c r="E1140" t="s">
        <v>34</v>
      </c>
      <c r="F1140">
        <v>20</v>
      </c>
      <c r="G1140">
        <v>5</v>
      </c>
      <c r="H1140" t="s">
        <v>40</v>
      </c>
      <c r="I1140">
        <v>2</v>
      </c>
      <c r="J1140" t="s">
        <v>35</v>
      </c>
      <c r="K1140">
        <v>41</v>
      </c>
      <c r="L1140">
        <v>3</v>
      </c>
      <c r="M1140">
        <v>4</v>
      </c>
      <c r="N1140" t="s">
        <v>43</v>
      </c>
      <c r="O1140">
        <v>3</v>
      </c>
      <c r="P1140" t="s">
        <v>37</v>
      </c>
      <c r="Q1140" s="4">
        <v>11245</v>
      </c>
      <c r="R1140">
        <v>20689</v>
      </c>
      <c r="S1140">
        <v>2</v>
      </c>
      <c r="T1140" t="s">
        <v>25</v>
      </c>
      <c r="U1140">
        <v>15</v>
      </c>
      <c r="V1140">
        <v>3</v>
      </c>
      <c r="W1140">
        <v>3</v>
      </c>
      <c r="X1140">
        <v>1</v>
      </c>
      <c r="Y1140">
        <v>32</v>
      </c>
      <c r="Z1140">
        <v>3</v>
      </c>
      <c r="AA1140">
        <v>3</v>
      </c>
      <c r="AB1140">
        <v>30</v>
      </c>
      <c r="AC1140">
        <v>8</v>
      </c>
      <c r="AD1140">
        <v>12</v>
      </c>
      <c r="AE1140">
        <v>13</v>
      </c>
      <c r="AF1140" s="5">
        <v>0.1</v>
      </c>
      <c r="AG1140" s="5">
        <v>0.09</v>
      </c>
      <c r="AH1140" s="6">
        <v>9.999999999999995E-3</v>
      </c>
      <c r="AI1140">
        <v>2249</v>
      </c>
      <c r="AJ1140">
        <v>4746</v>
      </c>
    </row>
    <row r="1141" spans="1:36" x14ac:dyDescent="0.35">
      <c r="A1141">
        <v>32</v>
      </c>
      <c r="B1141" t="s">
        <v>32</v>
      </c>
      <c r="C1141" t="s">
        <v>26</v>
      </c>
      <c r="D1141">
        <v>634</v>
      </c>
      <c r="E1141" t="s">
        <v>34</v>
      </c>
      <c r="F1141">
        <v>5</v>
      </c>
      <c r="G1141">
        <v>4</v>
      </c>
      <c r="H1141" t="s">
        <v>38</v>
      </c>
      <c r="I1141">
        <v>2</v>
      </c>
      <c r="J1141" t="s">
        <v>29</v>
      </c>
      <c r="K1141">
        <v>35</v>
      </c>
      <c r="L1141">
        <v>4</v>
      </c>
      <c r="M1141">
        <v>1</v>
      </c>
      <c r="N1141" t="s">
        <v>36</v>
      </c>
      <c r="O1141">
        <v>4</v>
      </c>
      <c r="P1141" t="s">
        <v>37</v>
      </c>
      <c r="Q1141" s="4">
        <v>3312</v>
      </c>
      <c r="R1141">
        <v>18783</v>
      </c>
      <c r="S1141">
        <v>3</v>
      </c>
      <c r="T1141" t="s">
        <v>32</v>
      </c>
      <c r="U1141">
        <v>17</v>
      </c>
      <c r="V1141">
        <v>3</v>
      </c>
      <c r="W1141">
        <v>4</v>
      </c>
      <c r="X1141">
        <v>2</v>
      </c>
      <c r="Y1141">
        <v>6</v>
      </c>
      <c r="Z1141">
        <v>3</v>
      </c>
      <c r="AA1141">
        <v>3</v>
      </c>
      <c r="AB1141">
        <v>3</v>
      </c>
      <c r="AC1141">
        <v>2</v>
      </c>
      <c r="AD1141">
        <v>0</v>
      </c>
      <c r="AE1141">
        <v>2</v>
      </c>
      <c r="AF1141" s="5">
        <v>0.13</v>
      </c>
      <c r="AG1141" s="5">
        <v>0.09</v>
      </c>
      <c r="AH1141" s="6">
        <v>-0.03</v>
      </c>
      <c r="AI1141">
        <v>662.40000000000009</v>
      </c>
      <c r="AJ1141">
        <v>3529</v>
      </c>
    </row>
    <row r="1142" spans="1:36" x14ac:dyDescent="0.35">
      <c r="A1142">
        <v>44</v>
      </c>
      <c r="B1142" t="s">
        <v>32</v>
      </c>
      <c r="C1142" t="s">
        <v>26</v>
      </c>
      <c r="D1142">
        <v>1313</v>
      </c>
      <c r="E1142" t="s">
        <v>34</v>
      </c>
      <c r="F1142">
        <v>7</v>
      </c>
      <c r="G1142">
        <v>3</v>
      </c>
      <c r="H1142" t="s">
        <v>40</v>
      </c>
      <c r="I1142">
        <v>2</v>
      </c>
      <c r="J1142" t="s">
        <v>29</v>
      </c>
      <c r="K1142">
        <v>31</v>
      </c>
      <c r="L1142">
        <v>3</v>
      </c>
      <c r="M1142">
        <v>5</v>
      </c>
      <c r="N1142" t="s">
        <v>63</v>
      </c>
      <c r="O1142">
        <v>4</v>
      </c>
      <c r="P1142" t="s">
        <v>41</v>
      </c>
      <c r="Q1142" s="4">
        <v>19049</v>
      </c>
      <c r="R1142">
        <v>3549</v>
      </c>
      <c r="S1142">
        <v>0</v>
      </c>
      <c r="T1142" t="s">
        <v>25</v>
      </c>
      <c r="U1142">
        <v>14</v>
      </c>
      <c r="V1142">
        <v>3</v>
      </c>
      <c r="W1142">
        <v>4</v>
      </c>
      <c r="X1142">
        <v>1</v>
      </c>
      <c r="Y1142">
        <v>23</v>
      </c>
      <c r="Z1142">
        <v>4</v>
      </c>
      <c r="AA1142">
        <v>2</v>
      </c>
      <c r="AB1142">
        <v>22</v>
      </c>
      <c r="AC1142">
        <v>7</v>
      </c>
      <c r="AD1142">
        <v>1</v>
      </c>
      <c r="AE1142">
        <v>10</v>
      </c>
      <c r="AF1142" s="5">
        <v>0.1</v>
      </c>
      <c r="AG1142" s="5">
        <v>0.08</v>
      </c>
      <c r="AH1142" s="6">
        <v>6.9999999999999993E-2</v>
      </c>
      <c r="AI1142">
        <v>3809.8</v>
      </c>
      <c r="AJ1142">
        <v>1317</v>
      </c>
    </row>
    <row r="1143" spans="1:36" x14ac:dyDescent="0.35">
      <c r="A1143">
        <v>30</v>
      </c>
      <c r="B1143" t="s">
        <v>32</v>
      </c>
      <c r="C1143" t="s">
        <v>26</v>
      </c>
      <c r="D1143">
        <v>241</v>
      </c>
      <c r="E1143" t="s">
        <v>34</v>
      </c>
      <c r="F1143">
        <v>7</v>
      </c>
      <c r="G1143">
        <v>3</v>
      </c>
      <c r="H1143" t="s">
        <v>40</v>
      </c>
      <c r="I1143">
        <v>2</v>
      </c>
      <c r="J1143" t="s">
        <v>35</v>
      </c>
      <c r="K1143">
        <v>48</v>
      </c>
      <c r="L1143">
        <v>2</v>
      </c>
      <c r="M1143">
        <v>1</v>
      </c>
      <c r="N1143" t="s">
        <v>36</v>
      </c>
      <c r="O1143">
        <v>2</v>
      </c>
      <c r="P1143" t="s">
        <v>37</v>
      </c>
      <c r="Q1143" s="4">
        <v>2141</v>
      </c>
      <c r="R1143">
        <v>5348</v>
      </c>
      <c r="S1143">
        <v>1</v>
      </c>
      <c r="T1143" t="s">
        <v>32</v>
      </c>
      <c r="U1143">
        <v>12</v>
      </c>
      <c r="V1143">
        <v>3</v>
      </c>
      <c r="W1143">
        <v>2</v>
      </c>
      <c r="X1143">
        <v>1</v>
      </c>
      <c r="Y1143">
        <v>6</v>
      </c>
      <c r="Z1143">
        <v>3</v>
      </c>
      <c r="AA1143">
        <v>2</v>
      </c>
      <c r="AB1143">
        <v>6</v>
      </c>
      <c r="AC1143">
        <v>4</v>
      </c>
      <c r="AD1143">
        <v>1</v>
      </c>
      <c r="AE1143">
        <v>1</v>
      </c>
      <c r="AF1143" s="5">
        <v>0.15</v>
      </c>
      <c r="AG1143" s="5">
        <v>0.09</v>
      </c>
      <c r="AH1143" s="6">
        <v>1.999999999999999E-2</v>
      </c>
      <c r="AI1143">
        <v>428.20000000000005</v>
      </c>
      <c r="AJ1143">
        <v>3023</v>
      </c>
    </row>
    <row r="1144" spans="1:36" x14ac:dyDescent="0.35">
      <c r="A1144">
        <v>45</v>
      </c>
      <c r="B1144" t="s">
        <v>32</v>
      </c>
      <c r="C1144" t="s">
        <v>26</v>
      </c>
      <c r="D1144">
        <v>1015</v>
      </c>
      <c r="E1144" t="s">
        <v>34</v>
      </c>
      <c r="F1144">
        <v>5</v>
      </c>
      <c r="G1144">
        <v>5</v>
      </c>
      <c r="H1144" t="s">
        <v>40</v>
      </c>
      <c r="I1144">
        <v>3</v>
      </c>
      <c r="J1144" t="s">
        <v>29</v>
      </c>
      <c r="K1144">
        <v>50</v>
      </c>
      <c r="L1144">
        <v>1</v>
      </c>
      <c r="M1144">
        <v>2</v>
      </c>
      <c r="N1144" t="s">
        <v>39</v>
      </c>
      <c r="O1144">
        <v>1</v>
      </c>
      <c r="P1144" t="s">
        <v>31</v>
      </c>
      <c r="Q1144" s="4">
        <v>5769</v>
      </c>
      <c r="R1144">
        <v>23447</v>
      </c>
      <c r="S1144">
        <v>1</v>
      </c>
      <c r="T1144" t="s">
        <v>25</v>
      </c>
      <c r="U1144">
        <v>14</v>
      </c>
      <c r="V1144">
        <v>3</v>
      </c>
      <c r="W1144">
        <v>1</v>
      </c>
      <c r="X1144">
        <v>0</v>
      </c>
      <c r="Y1144">
        <v>10</v>
      </c>
      <c r="Z1144">
        <v>3</v>
      </c>
      <c r="AA1144">
        <v>3</v>
      </c>
      <c r="AB1144">
        <v>10</v>
      </c>
      <c r="AC1144">
        <v>7</v>
      </c>
      <c r="AD1144">
        <v>1</v>
      </c>
      <c r="AE1144">
        <v>4</v>
      </c>
      <c r="AF1144" s="5">
        <v>0.12</v>
      </c>
      <c r="AG1144" s="5">
        <v>0.1</v>
      </c>
      <c r="AH1144" s="6">
        <v>3.9999999999999994E-2</v>
      </c>
      <c r="AI1144">
        <v>1153.8</v>
      </c>
      <c r="AJ1144">
        <v>1215</v>
      </c>
    </row>
    <row r="1145" spans="1:36" x14ac:dyDescent="0.35">
      <c r="A1145">
        <v>45</v>
      </c>
      <c r="B1145" t="s">
        <v>32</v>
      </c>
      <c r="C1145" t="s">
        <v>44</v>
      </c>
      <c r="D1145">
        <v>336</v>
      </c>
      <c r="E1145" t="s">
        <v>27</v>
      </c>
      <c r="F1145">
        <v>26</v>
      </c>
      <c r="G1145">
        <v>3</v>
      </c>
      <c r="H1145" t="s">
        <v>48</v>
      </c>
      <c r="I1145">
        <v>1</v>
      </c>
      <c r="J1145" t="s">
        <v>35</v>
      </c>
      <c r="K1145">
        <v>52</v>
      </c>
      <c r="L1145">
        <v>2</v>
      </c>
      <c r="M1145">
        <v>2</v>
      </c>
      <c r="N1145" t="s">
        <v>27</v>
      </c>
      <c r="O1145">
        <v>1</v>
      </c>
      <c r="P1145" t="s">
        <v>37</v>
      </c>
      <c r="Q1145" s="4">
        <v>4385</v>
      </c>
      <c r="R1145">
        <v>24162</v>
      </c>
      <c r="S1145">
        <v>1</v>
      </c>
      <c r="T1145" t="s">
        <v>32</v>
      </c>
      <c r="U1145">
        <v>15</v>
      </c>
      <c r="V1145">
        <v>3</v>
      </c>
      <c r="W1145">
        <v>1</v>
      </c>
      <c r="X1145">
        <v>1</v>
      </c>
      <c r="Y1145">
        <v>10</v>
      </c>
      <c r="Z1145">
        <v>2</v>
      </c>
      <c r="AA1145">
        <v>3</v>
      </c>
      <c r="AB1145">
        <v>10</v>
      </c>
      <c r="AC1145">
        <v>7</v>
      </c>
      <c r="AD1145">
        <v>4</v>
      </c>
      <c r="AE1145">
        <v>5</v>
      </c>
      <c r="AF1145" s="5">
        <v>0.12</v>
      </c>
      <c r="AG1145" s="5">
        <v>0.08</v>
      </c>
      <c r="AH1145" s="6">
        <v>0.03</v>
      </c>
      <c r="AI1145">
        <v>877</v>
      </c>
      <c r="AJ1145">
        <v>3652</v>
      </c>
    </row>
    <row r="1146" spans="1:36" x14ac:dyDescent="0.35">
      <c r="A1146">
        <v>31</v>
      </c>
      <c r="B1146" t="s">
        <v>32</v>
      </c>
      <c r="C1146" t="s">
        <v>33</v>
      </c>
      <c r="D1146">
        <v>715</v>
      </c>
      <c r="E1146" t="s">
        <v>27</v>
      </c>
      <c r="F1146">
        <v>2</v>
      </c>
      <c r="G1146">
        <v>4</v>
      </c>
      <c r="H1146" t="s">
        <v>38</v>
      </c>
      <c r="I1146">
        <v>4</v>
      </c>
      <c r="J1146" t="s">
        <v>35</v>
      </c>
      <c r="K1146">
        <v>54</v>
      </c>
      <c r="L1146">
        <v>3</v>
      </c>
      <c r="M1146">
        <v>2</v>
      </c>
      <c r="N1146" t="s">
        <v>27</v>
      </c>
      <c r="O1146">
        <v>1</v>
      </c>
      <c r="P1146" t="s">
        <v>31</v>
      </c>
      <c r="Q1146" s="4">
        <v>5332</v>
      </c>
      <c r="R1146">
        <v>21602</v>
      </c>
      <c r="S1146">
        <v>7</v>
      </c>
      <c r="T1146" t="s">
        <v>32</v>
      </c>
      <c r="U1146">
        <v>13</v>
      </c>
      <c r="V1146">
        <v>3</v>
      </c>
      <c r="W1146">
        <v>4</v>
      </c>
      <c r="X1146">
        <v>0</v>
      </c>
      <c r="Y1146">
        <v>10</v>
      </c>
      <c r="Z1146">
        <v>3</v>
      </c>
      <c r="AA1146">
        <v>3</v>
      </c>
      <c r="AB1146">
        <v>5</v>
      </c>
      <c r="AC1146">
        <v>2</v>
      </c>
      <c r="AD1146">
        <v>0</v>
      </c>
      <c r="AE1146">
        <v>3</v>
      </c>
      <c r="AF1146" s="5">
        <v>0.15</v>
      </c>
      <c r="AG1146" s="5">
        <v>0.09</v>
      </c>
      <c r="AH1146" s="6">
        <v>0.06</v>
      </c>
      <c r="AI1146">
        <v>1066.4000000000001</v>
      </c>
      <c r="AJ1146">
        <v>3947</v>
      </c>
    </row>
    <row r="1147" spans="1:36" x14ac:dyDescent="0.35">
      <c r="A1147">
        <v>36</v>
      </c>
      <c r="B1147" t="s">
        <v>32</v>
      </c>
      <c r="C1147" t="s">
        <v>26</v>
      </c>
      <c r="D1147">
        <v>559</v>
      </c>
      <c r="E1147" t="s">
        <v>34</v>
      </c>
      <c r="F1147">
        <v>12</v>
      </c>
      <c r="G1147">
        <v>4</v>
      </c>
      <c r="H1147" t="s">
        <v>28</v>
      </c>
      <c r="I1147">
        <v>3</v>
      </c>
      <c r="J1147" t="s">
        <v>29</v>
      </c>
      <c r="K1147">
        <v>76</v>
      </c>
      <c r="L1147">
        <v>3</v>
      </c>
      <c r="M1147">
        <v>2</v>
      </c>
      <c r="N1147" t="s">
        <v>42</v>
      </c>
      <c r="O1147">
        <v>3</v>
      </c>
      <c r="P1147" t="s">
        <v>37</v>
      </c>
      <c r="Q1147" s="4">
        <v>4663</v>
      </c>
      <c r="R1147">
        <v>12421</v>
      </c>
      <c r="S1147">
        <v>9</v>
      </c>
      <c r="T1147" t="s">
        <v>25</v>
      </c>
      <c r="U1147">
        <v>12</v>
      </c>
      <c r="V1147">
        <v>3</v>
      </c>
      <c r="W1147">
        <v>2</v>
      </c>
      <c r="X1147">
        <v>2</v>
      </c>
      <c r="Y1147">
        <v>7</v>
      </c>
      <c r="Z1147">
        <v>2</v>
      </c>
      <c r="AA1147">
        <v>3</v>
      </c>
      <c r="AB1147">
        <v>3</v>
      </c>
      <c r="AC1147">
        <v>2</v>
      </c>
      <c r="AD1147">
        <v>1</v>
      </c>
      <c r="AE1147">
        <v>1</v>
      </c>
      <c r="AF1147" s="5">
        <v>0.12</v>
      </c>
      <c r="AG1147" s="5">
        <v>0.09</v>
      </c>
      <c r="AH1147" s="6">
        <v>0.03</v>
      </c>
      <c r="AI1147">
        <v>932.6</v>
      </c>
      <c r="AJ1147">
        <v>4410</v>
      </c>
    </row>
    <row r="1148" spans="1:36" x14ac:dyDescent="0.35">
      <c r="A1148">
        <v>34</v>
      </c>
      <c r="B1148" t="s">
        <v>32</v>
      </c>
      <c r="C1148" t="s">
        <v>33</v>
      </c>
      <c r="D1148">
        <v>426</v>
      </c>
      <c r="E1148" t="s">
        <v>34</v>
      </c>
      <c r="F1148">
        <v>10</v>
      </c>
      <c r="G1148">
        <v>4</v>
      </c>
      <c r="H1148" t="s">
        <v>28</v>
      </c>
      <c r="I1148">
        <v>3</v>
      </c>
      <c r="J1148" t="s">
        <v>35</v>
      </c>
      <c r="K1148">
        <v>42</v>
      </c>
      <c r="L1148">
        <v>4</v>
      </c>
      <c r="M1148">
        <v>2</v>
      </c>
      <c r="N1148" t="s">
        <v>42</v>
      </c>
      <c r="O1148">
        <v>4</v>
      </c>
      <c r="P1148" t="s">
        <v>41</v>
      </c>
      <c r="Q1148" s="4">
        <v>4724</v>
      </c>
      <c r="R1148">
        <v>17000</v>
      </c>
      <c r="S1148">
        <v>1</v>
      </c>
      <c r="T1148" t="s">
        <v>32</v>
      </c>
      <c r="U1148">
        <v>13</v>
      </c>
      <c r="V1148">
        <v>3</v>
      </c>
      <c r="W1148">
        <v>1</v>
      </c>
      <c r="X1148">
        <v>1</v>
      </c>
      <c r="Y1148">
        <v>9</v>
      </c>
      <c r="Z1148">
        <v>3</v>
      </c>
      <c r="AA1148">
        <v>3</v>
      </c>
      <c r="AB1148">
        <v>9</v>
      </c>
      <c r="AC1148">
        <v>7</v>
      </c>
      <c r="AD1148">
        <v>7</v>
      </c>
      <c r="AE1148">
        <v>2</v>
      </c>
      <c r="AF1148" s="5">
        <v>0.09</v>
      </c>
      <c r="AG1148" s="5">
        <v>0.11</v>
      </c>
      <c r="AH1148" s="6">
        <v>3.9999999999999994E-2</v>
      </c>
      <c r="AI1148">
        <v>944.80000000000007</v>
      </c>
      <c r="AJ1148">
        <v>2633</v>
      </c>
    </row>
    <row r="1149" spans="1:36" x14ac:dyDescent="0.35">
      <c r="A1149">
        <v>49</v>
      </c>
      <c r="B1149" t="s">
        <v>32</v>
      </c>
      <c r="C1149" t="s">
        <v>26</v>
      </c>
      <c r="D1149">
        <v>722</v>
      </c>
      <c r="E1149" t="s">
        <v>34</v>
      </c>
      <c r="F1149">
        <v>25</v>
      </c>
      <c r="G1149">
        <v>4</v>
      </c>
      <c r="H1149" t="s">
        <v>28</v>
      </c>
      <c r="I1149">
        <v>3</v>
      </c>
      <c r="J1149" t="s">
        <v>29</v>
      </c>
      <c r="K1149">
        <v>84</v>
      </c>
      <c r="L1149">
        <v>3</v>
      </c>
      <c r="M1149">
        <v>1</v>
      </c>
      <c r="N1149" t="s">
        <v>39</v>
      </c>
      <c r="O1149">
        <v>1</v>
      </c>
      <c r="P1149" t="s">
        <v>37</v>
      </c>
      <c r="Q1149" s="4">
        <v>3211</v>
      </c>
      <c r="R1149">
        <v>22102</v>
      </c>
      <c r="S1149">
        <v>1</v>
      </c>
      <c r="T1149" t="s">
        <v>32</v>
      </c>
      <c r="U1149">
        <v>14</v>
      </c>
      <c r="V1149">
        <v>3</v>
      </c>
      <c r="W1149">
        <v>4</v>
      </c>
      <c r="X1149">
        <v>1</v>
      </c>
      <c r="Y1149">
        <v>10</v>
      </c>
      <c r="Z1149">
        <v>3</v>
      </c>
      <c r="AA1149">
        <v>2</v>
      </c>
      <c r="AB1149">
        <v>9</v>
      </c>
      <c r="AC1149">
        <v>6</v>
      </c>
      <c r="AD1149">
        <v>1</v>
      </c>
      <c r="AE1149">
        <v>4</v>
      </c>
      <c r="AF1149" s="5">
        <v>0.1</v>
      </c>
      <c r="AG1149" s="5">
        <v>0.1</v>
      </c>
      <c r="AH1149" s="6">
        <v>7.9999999999999988E-2</v>
      </c>
      <c r="AI1149">
        <v>642.20000000000005</v>
      </c>
      <c r="AJ1149">
        <v>4689</v>
      </c>
    </row>
    <row r="1150" spans="1:36" x14ac:dyDescent="0.35">
      <c r="A1150">
        <v>39</v>
      </c>
      <c r="B1150" t="s">
        <v>32</v>
      </c>
      <c r="C1150" t="s">
        <v>26</v>
      </c>
      <c r="D1150">
        <v>1387</v>
      </c>
      <c r="E1150" t="s">
        <v>34</v>
      </c>
      <c r="F1150">
        <v>10</v>
      </c>
      <c r="G1150">
        <v>5</v>
      </c>
      <c r="H1150" t="s">
        <v>40</v>
      </c>
      <c r="I1150">
        <v>2</v>
      </c>
      <c r="J1150" t="s">
        <v>35</v>
      </c>
      <c r="K1150">
        <v>76</v>
      </c>
      <c r="L1150">
        <v>3</v>
      </c>
      <c r="M1150">
        <v>2</v>
      </c>
      <c r="N1150" t="s">
        <v>42</v>
      </c>
      <c r="O1150">
        <v>1</v>
      </c>
      <c r="P1150" t="s">
        <v>37</v>
      </c>
      <c r="Q1150" s="4">
        <v>5377</v>
      </c>
      <c r="R1150">
        <v>3835</v>
      </c>
      <c r="S1150">
        <v>2</v>
      </c>
      <c r="T1150" t="s">
        <v>32</v>
      </c>
      <c r="U1150">
        <v>13</v>
      </c>
      <c r="V1150">
        <v>3</v>
      </c>
      <c r="W1150">
        <v>4</v>
      </c>
      <c r="X1150">
        <v>3</v>
      </c>
      <c r="Y1150">
        <v>10</v>
      </c>
      <c r="Z1150">
        <v>3</v>
      </c>
      <c r="AA1150">
        <v>3</v>
      </c>
      <c r="AB1150">
        <v>7</v>
      </c>
      <c r="AC1150">
        <v>7</v>
      </c>
      <c r="AD1150">
        <v>7</v>
      </c>
      <c r="AE1150">
        <v>7</v>
      </c>
      <c r="AF1150" s="5">
        <v>0.08</v>
      </c>
      <c r="AG1150" s="5">
        <v>7.0000000000000007E-2</v>
      </c>
      <c r="AH1150" s="6">
        <v>3.0000000000000013E-2</v>
      </c>
      <c r="AI1150">
        <v>1075.4000000000001</v>
      </c>
      <c r="AJ1150">
        <v>1003</v>
      </c>
    </row>
    <row r="1151" spans="1:36" x14ac:dyDescent="0.35">
      <c r="A1151">
        <v>27</v>
      </c>
      <c r="B1151" t="s">
        <v>32</v>
      </c>
      <c r="C1151" t="s">
        <v>26</v>
      </c>
      <c r="D1151">
        <v>1302</v>
      </c>
      <c r="E1151" t="s">
        <v>34</v>
      </c>
      <c r="F1151">
        <v>19</v>
      </c>
      <c r="G1151">
        <v>3</v>
      </c>
      <c r="H1151" t="s">
        <v>38</v>
      </c>
      <c r="I1151">
        <v>4</v>
      </c>
      <c r="J1151" t="s">
        <v>35</v>
      </c>
      <c r="K1151">
        <v>67</v>
      </c>
      <c r="L1151">
        <v>2</v>
      </c>
      <c r="M1151">
        <v>1</v>
      </c>
      <c r="N1151" t="s">
        <v>39</v>
      </c>
      <c r="O1151">
        <v>1</v>
      </c>
      <c r="P1151" t="s">
        <v>41</v>
      </c>
      <c r="Q1151" s="4">
        <v>4066</v>
      </c>
      <c r="R1151">
        <v>16290</v>
      </c>
      <c r="S1151">
        <v>1</v>
      </c>
      <c r="T1151" t="s">
        <v>32</v>
      </c>
      <c r="U1151">
        <v>11</v>
      </c>
      <c r="V1151">
        <v>3</v>
      </c>
      <c r="W1151">
        <v>1</v>
      </c>
      <c r="X1151">
        <v>2</v>
      </c>
      <c r="Y1151">
        <v>7</v>
      </c>
      <c r="Z1151">
        <v>3</v>
      </c>
      <c r="AA1151">
        <v>3</v>
      </c>
      <c r="AB1151">
        <v>7</v>
      </c>
      <c r="AC1151">
        <v>7</v>
      </c>
      <c r="AD1151">
        <v>0</v>
      </c>
      <c r="AE1151">
        <v>7</v>
      </c>
      <c r="AF1151" s="5">
        <v>0.13</v>
      </c>
      <c r="AG1151" s="5">
        <v>0.08</v>
      </c>
      <c r="AH1151" s="6">
        <v>0.05</v>
      </c>
      <c r="AI1151">
        <v>813.2</v>
      </c>
      <c r="AJ1151">
        <v>2349</v>
      </c>
    </row>
    <row r="1152" spans="1:36" x14ac:dyDescent="0.35">
      <c r="A1152">
        <v>35</v>
      </c>
      <c r="B1152" t="s">
        <v>32</v>
      </c>
      <c r="C1152" t="s">
        <v>26</v>
      </c>
      <c r="D1152">
        <v>819</v>
      </c>
      <c r="E1152" t="s">
        <v>34</v>
      </c>
      <c r="F1152">
        <v>18</v>
      </c>
      <c r="G1152">
        <v>5</v>
      </c>
      <c r="H1152" t="s">
        <v>28</v>
      </c>
      <c r="I1152">
        <v>2</v>
      </c>
      <c r="J1152" t="s">
        <v>35</v>
      </c>
      <c r="K1152">
        <v>48</v>
      </c>
      <c r="L1152">
        <v>4</v>
      </c>
      <c r="M1152">
        <v>2</v>
      </c>
      <c r="N1152" t="s">
        <v>36</v>
      </c>
      <c r="O1152">
        <v>1</v>
      </c>
      <c r="P1152" t="s">
        <v>37</v>
      </c>
      <c r="Q1152" s="4">
        <v>5208</v>
      </c>
      <c r="R1152">
        <v>26312</v>
      </c>
      <c r="S1152">
        <v>1</v>
      </c>
      <c r="T1152" t="s">
        <v>32</v>
      </c>
      <c r="U1152">
        <v>11</v>
      </c>
      <c r="V1152">
        <v>3</v>
      </c>
      <c r="W1152">
        <v>4</v>
      </c>
      <c r="X1152">
        <v>0</v>
      </c>
      <c r="Y1152">
        <v>16</v>
      </c>
      <c r="Z1152">
        <v>2</v>
      </c>
      <c r="AA1152">
        <v>3</v>
      </c>
      <c r="AB1152">
        <v>16</v>
      </c>
      <c r="AC1152">
        <v>15</v>
      </c>
      <c r="AD1152">
        <v>1</v>
      </c>
      <c r="AE1152">
        <v>10</v>
      </c>
      <c r="AF1152" s="5">
        <v>0.09</v>
      </c>
      <c r="AG1152" s="5">
        <v>0.1</v>
      </c>
      <c r="AH1152" s="6">
        <v>-9.999999999999995E-3</v>
      </c>
      <c r="AI1152">
        <v>1041.6000000000001</v>
      </c>
      <c r="AJ1152">
        <v>555</v>
      </c>
    </row>
    <row r="1153" spans="1:36" x14ac:dyDescent="0.35">
      <c r="A1153">
        <v>28</v>
      </c>
      <c r="B1153" t="s">
        <v>32</v>
      </c>
      <c r="C1153" t="s">
        <v>26</v>
      </c>
      <c r="D1153">
        <v>580</v>
      </c>
      <c r="E1153" t="s">
        <v>34</v>
      </c>
      <c r="F1153">
        <v>27</v>
      </c>
      <c r="G1153">
        <v>3</v>
      </c>
      <c r="H1153" t="s">
        <v>40</v>
      </c>
      <c r="I1153">
        <v>2</v>
      </c>
      <c r="J1153" t="s">
        <v>29</v>
      </c>
      <c r="K1153">
        <v>39</v>
      </c>
      <c r="L1153">
        <v>1</v>
      </c>
      <c r="M1153">
        <v>2</v>
      </c>
      <c r="N1153" t="s">
        <v>42</v>
      </c>
      <c r="O1153">
        <v>1</v>
      </c>
      <c r="P1153" t="s">
        <v>41</v>
      </c>
      <c r="Q1153" s="4">
        <v>4877</v>
      </c>
      <c r="R1153">
        <v>20460</v>
      </c>
      <c r="S1153">
        <v>0</v>
      </c>
      <c r="T1153" t="s">
        <v>32</v>
      </c>
      <c r="U1153">
        <v>21</v>
      </c>
      <c r="V1153">
        <v>4</v>
      </c>
      <c r="W1153">
        <v>2</v>
      </c>
      <c r="X1153">
        <v>1</v>
      </c>
      <c r="Y1153">
        <v>6</v>
      </c>
      <c r="Z1153">
        <v>5</v>
      </c>
      <c r="AA1153">
        <v>2</v>
      </c>
      <c r="AB1153">
        <v>5</v>
      </c>
      <c r="AC1153">
        <v>3</v>
      </c>
      <c r="AD1153">
        <v>0</v>
      </c>
      <c r="AE1153">
        <v>0</v>
      </c>
      <c r="AF1153" s="5">
        <v>0.14000000000000001</v>
      </c>
      <c r="AG1153" s="5">
        <v>0.09</v>
      </c>
      <c r="AH1153" s="6">
        <v>0.03</v>
      </c>
      <c r="AI1153">
        <v>975.40000000000009</v>
      </c>
      <c r="AJ1153">
        <v>2254</v>
      </c>
    </row>
    <row r="1154" spans="1:36" x14ac:dyDescent="0.35">
      <c r="A1154">
        <v>21</v>
      </c>
      <c r="B1154" t="s">
        <v>32</v>
      </c>
      <c r="C1154" t="s">
        <v>26</v>
      </c>
      <c r="D1154">
        <v>546</v>
      </c>
      <c r="E1154" t="s">
        <v>34</v>
      </c>
      <c r="F1154">
        <v>5</v>
      </c>
      <c r="G1154">
        <v>1</v>
      </c>
      <c r="H1154" t="s">
        <v>40</v>
      </c>
      <c r="I1154">
        <v>3</v>
      </c>
      <c r="J1154" t="s">
        <v>35</v>
      </c>
      <c r="K1154">
        <v>97</v>
      </c>
      <c r="L1154">
        <v>3</v>
      </c>
      <c r="M1154">
        <v>1</v>
      </c>
      <c r="N1154" t="s">
        <v>36</v>
      </c>
      <c r="O1154">
        <v>4</v>
      </c>
      <c r="P1154" t="s">
        <v>31</v>
      </c>
      <c r="Q1154" s="4">
        <v>3117</v>
      </c>
      <c r="R1154">
        <v>26009</v>
      </c>
      <c r="S1154">
        <v>1</v>
      </c>
      <c r="T1154" t="s">
        <v>32</v>
      </c>
      <c r="U1154">
        <v>18</v>
      </c>
      <c r="V1154">
        <v>3</v>
      </c>
      <c r="W1154">
        <v>3</v>
      </c>
      <c r="X1154">
        <v>0</v>
      </c>
      <c r="Y1154">
        <v>3</v>
      </c>
      <c r="Z1154">
        <v>2</v>
      </c>
      <c r="AA1154">
        <v>3</v>
      </c>
      <c r="AB1154">
        <v>2</v>
      </c>
      <c r="AC1154">
        <v>2</v>
      </c>
      <c r="AD1154">
        <v>2</v>
      </c>
      <c r="AE1154">
        <v>2</v>
      </c>
      <c r="AF1154" s="5">
        <v>0.15</v>
      </c>
      <c r="AG1154" s="5">
        <v>0.09</v>
      </c>
      <c r="AH1154" s="6">
        <v>-2.0000000000000004E-2</v>
      </c>
      <c r="AI1154">
        <v>623.40000000000009</v>
      </c>
      <c r="AJ1154">
        <v>545</v>
      </c>
    </row>
    <row r="1155" spans="1:36" x14ac:dyDescent="0.35">
      <c r="A1155">
        <v>18</v>
      </c>
      <c r="B1155" t="s">
        <v>25</v>
      </c>
      <c r="C1155" t="s">
        <v>33</v>
      </c>
      <c r="D1155">
        <v>544</v>
      </c>
      <c r="E1155" t="s">
        <v>27</v>
      </c>
      <c r="F1155">
        <v>3</v>
      </c>
      <c r="G1155">
        <v>2</v>
      </c>
      <c r="H1155" t="s">
        <v>40</v>
      </c>
      <c r="I1155">
        <v>2</v>
      </c>
      <c r="J1155" t="s">
        <v>29</v>
      </c>
      <c r="K1155">
        <v>70</v>
      </c>
      <c r="L1155">
        <v>3</v>
      </c>
      <c r="M1155">
        <v>1</v>
      </c>
      <c r="N1155" t="s">
        <v>46</v>
      </c>
      <c r="O1155">
        <v>4</v>
      </c>
      <c r="P1155" t="s">
        <v>31</v>
      </c>
      <c r="Q1155" s="4">
        <v>1569</v>
      </c>
      <c r="R1155">
        <v>18420</v>
      </c>
      <c r="S1155">
        <v>1</v>
      </c>
      <c r="T1155" t="s">
        <v>25</v>
      </c>
      <c r="U1155">
        <v>12</v>
      </c>
      <c r="V1155">
        <v>3</v>
      </c>
      <c r="W1155">
        <v>3</v>
      </c>
      <c r="X1155">
        <v>0</v>
      </c>
      <c r="Y1155">
        <v>0</v>
      </c>
      <c r="Z1155">
        <v>2</v>
      </c>
      <c r="AA1155">
        <v>4</v>
      </c>
      <c r="AB1155">
        <v>0</v>
      </c>
      <c r="AC1155">
        <v>0</v>
      </c>
      <c r="AD1155">
        <v>0</v>
      </c>
      <c r="AE1155">
        <v>0</v>
      </c>
      <c r="AF1155" s="5">
        <v>0.14000000000000001</v>
      </c>
      <c r="AG1155" s="5">
        <v>0.09</v>
      </c>
      <c r="AH1155" s="6">
        <v>9.999999999999995E-3</v>
      </c>
      <c r="AI1155">
        <v>313.8</v>
      </c>
      <c r="AJ1155">
        <v>874</v>
      </c>
    </row>
    <row r="1156" spans="1:36" x14ac:dyDescent="0.35">
      <c r="A1156">
        <v>47</v>
      </c>
      <c r="B1156" t="s">
        <v>32</v>
      </c>
      <c r="C1156" t="s">
        <v>26</v>
      </c>
      <c r="D1156">
        <v>1176</v>
      </c>
      <c r="E1156" t="s">
        <v>50</v>
      </c>
      <c r="F1156">
        <v>26</v>
      </c>
      <c r="G1156">
        <v>4</v>
      </c>
      <c r="H1156" t="s">
        <v>28</v>
      </c>
      <c r="I1156">
        <v>4</v>
      </c>
      <c r="J1156" t="s">
        <v>29</v>
      </c>
      <c r="K1156">
        <v>98</v>
      </c>
      <c r="L1156">
        <v>3</v>
      </c>
      <c r="M1156">
        <v>5</v>
      </c>
      <c r="N1156" t="s">
        <v>62</v>
      </c>
      <c r="O1156">
        <v>3</v>
      </c>
      <c r="P1156" t="s">
        <v>37</v>
      </c>
      <c r="Q1156" s="4">
        <v>19658</v>
      </c>
      <c r="R1156">
        <v>5220</v>
      </c>
      <c r="S1156">
        <v>3</v>
      </c>
      <c r="T1156" t="s">
        <v>32</v>
      </c>
      <c r="U1156">
        <v>11</v>
      </c>
      <c r="V1156">
        <v>3</v>
      </c>
      <c r="W1156">
        <v>3</v>
      </c>
      <c r="X1156">
        <v>1</v>
      </c>
      <c r="Y1156">
        <v>27</v>
      </c>
      <c r="Z1156">
        <v>2</v>
      </c>
      <c r="AA1156">
        <v>3</v>
      </c>
      <c r="AB1156">
        <v>5</v>
      </c>
      <c r="AC1156">
        <v>2</v>
      </c>
      <c r="AD1156">
        <v>1</v>
      </c>
      <c r="AE1156">
        <v>0</v>
      </c>
      <c r="AF1156" s="5">
        <v>0.13</v>
      </c>
      <c r="AG1156" s="5">
        <v>7.0000000000000007E-2</v>
      </c>
      <c r="AH1156" s="6">
        <v>0.03</v>
      </c>
      <c r="AI1156">
        <v>3931.6000000000004</v>
      </c>
      <c r="AJ1156">
        <v>1565</v>
      </c>
    </row>
    <row r="1157" spans="1:36" x14ac:dyDescent="0.35">
      <c r="A1157">
        <v>39</v>
      </c>
      <c r="B1157" t="s">
        <v>32</v>
      </c>
      <c r="C1157" t="s">
        <v>26</v>
      </c>
      <c r="D1157">
        <v>170</v>
      </c>
      <c r="E1157" t="s">
        <v>34</v>
      </c>
      <c r="F1157">
        <v>3</v>
      </c>
      <c r="G1157">
        <v>2</v>
      </c>
      <c r="H1157" t="s">
        <v>40</v>
      </c>
      <c r="I1157">
        <v>3</v>
      </c>
      <c r="J1157" t="s">
        <v>35</v>
      </c>
      <c r="K1157">
        <v>76</v>
      </c>
      <c r="L1157">
        <v>2</v>
      </c>
      <c r="M1157">
        <v>2</v>
      </c>
      <c r="N1157" t="s">
        <v>39</v>
      </c>
      <c r="O1157">
        <v>3</v>
      </c>
      <c r="P1157" t="s">
        <v>41</v>
      </c>
      <c r="Q1157" s="4">
        <v>3069</v>
      </c>
      <c r="R1157">
        <v>10302</v>
      </c>
      <c r="S1157">
        <v>0</v>
      </c>
      <c r="T1157" t="s">
        <v>32</v>
      </c>
      <c r="U1157">
        <v>15</v>
      </c>
      <c r="V1157">
        <v>3</v>
      </c>
      <c r="W1157">
        <v>4</v>
      </c>
      <c r="X1157">
        <v>1</v>
      </c>
      <c r="Y1157">
        <v>11</v>
      </c>
      <c r="Z1157">
        <v>3</v>
      </c>
      <c r="AA1157">
        <v>3</v>
      </c>
      <c r="AB1157">
        <v>10</v>
      </c>
      <c r="AC1157">
        <v>8</v>
      </c>
      <c r="AD1157">
        <v>0</v>
      </c>
      <c r="AE1157">
        <v>7</v>
      </c>
      <c r="AF1157" s="5">
        <v>0.14000000000000001</v>
      </c>
      <c r="AG1157" s="5">
        <v>0.08</v>
      </c>
      <c r="AH1157" s="6">
        <v>5.0000000000000017E-2</v>
      </c>
      <c r="AI1157">
        <v>613.80000000000007</v>
      </c>
      <c r="AJ1157">
        <v>3341</v>
      </c>
    </row>
    <row r="1158" spans="1:36" x14ac:dyDescent="0.35">
      <c r="A1158">
        <v>40</v>
      </c>
      <c r="B1158" t="s">
        <v>32</v>
      </c>
      <c r="C1158" t="s">
        <v>26</v>
      </c>
      <c r="D1158">
        <v>884</v>
      </c>
      <c r="E1158" t="s">
        <v>34</v>
      </c>
      <c r="F1158">
        <v>15</v>
      </c>
      <c r="G1158">
        <v>3</v>
      </c>
      <c r="H1158" t="s">
        <v>28</v>
      </c>
      <c r="I1158">
        <v>1</v>
      </c>
      <c r="J1158" t="s">
        <v>29</v>
      </c>
      <c r="K1158">
        <v>80</v>
      </c>
      <c r="L1158">
        <v>2</v>
      </c>
      <c r="M1158">
        <v>3</v>
      </c>
      <c r="N1158" t="s">
        <v>42</v>
      </c>
      <c r="O1158">
        <v>3</v>
      </c>
      <c r="P1158" t="s">
        <v>37</v>
      </c>
      <c r="Q1158" s="4">
        <v>10435</v>
      </c>
      <c r="R1158">
        <v>25800</v>
      </c>
      <c r="S1158">
        <v>1</v>
      </c>
      <c r="T1158" t="s">
        <v>32</v>
      </c>
      <c r="U1158">
        <v>13</v>
      </c>
      <c r="V1158">
        <v>3</v>
      </c>
      <c r="W1158">
        <v>4</v>
      </c>
      <c r="X1158">
        <v>2</v>
      </c>
      <c r="Y1158">
        <v>18</v>
      </c>
      <c r="Z1158">
        <v>2</v>
      </c>
      <c r="AA1158">
        <v>3</v>
      </c>
      <c r="AB1158">
        <v>18</v>
      </c>
      <c r="AC1158">
        <v>15</v>
      </c>
      <c r="AD1158">
        <v>14</v>
      </c>
      <c r="AE1158">
        <v>12</v>
      </c>
      <c r="AF1158" s="5">
        <v>0.11</v>
      </c>
      <c r="AG1158" s="5">
        <v>0.11</v>
      </c>
      <c r="AH1158" s="6">
        <v>7.9999999999999988E-2</v>
      </c>
      <c r="AI1158">
        <v>2087</v>
      </c>
      <c r="AJ1158">
        <v>2856</v>
      </c>
    </row>
    <row r="1159" spans="1:36" x14ac:dyDescent="0.35">
      <c r="A1159">
        <v>35</v>
      </c>
      <c r="B1159" t="s">
        <v>32</v>
      </c>
      <c r="C1159" t="s">
        <v>44</v>
      </c>
      <c r="D1159">
        <v>208</v>
      </c>
      <c r="E1159" t="s">
        <v>34</v>
      </c>
      <c r="F1159">
        <v>8</v>
      </c>
      <c r="G1159">
        <v>4</v>
      </c>
      <c r="H1159" t="s">
        <v>28</v>
      </c>
      <c r="I1159">
        <v>3</v>
      </c>
      <c r="J1159" t="s">
        <v>29</v>
      </c>
      <c r="K1159">
        <v>52</v>
      </c>
      <c r="L1159">
        <v>3</v>
      </c>
      <c r="M1159">
        <v>2</v>
      </c>
      <c r="N1159" t="s">
        <v>43</v>
      </c>
      <c r="O1159">
        <v>3</v>
      </c>
      <c r="P1159" t="s">
        <v>37</v>
      </c>
      <c r="Q1159" s="4">
        <v>4148</v>
      </c>
      <c r="R1159">
        <v>12250</v>
      </c>
      <c r="S1159">
        <v>1</v>
      </c>
      <c r="T1159" t="s">
        <v>32</v>
      </c>
      <c r="U1159">
        <v>12</v>
      </c>
      <c r="V1159">
        <v>3</v>
      </c>
      <c r="W1159">
        <v>4</v>
      </c>
      <c r="X1159">
        <v>1</v>
      </c>
      <c r="Y1159">
        <v>15</v>
      </c>
      <c r="Z1159">
        <v>5</v>
      </c>
      <c r="AA1159">
        <v>3</v>
      </c>
      <c r="AB1159">
        <v>14</v>
      </c>
      <c r="AC1159">
        <v>11</v>
      </c>
      <c r="AD1159">
        <v>2</v>
      </c>
      <c r="AE1159">
        <v>9</v>
      </c>
      <c r="AF1159" s="5">
        <v>0.13</v>
      </c>
      <c r="AG1159" s="5">
        <v>0.1</v>
      </c>
      <c r="AH1159" s="6">
        <v>6.0000000000000012E-2</v>
      </c>
      <c r="AI1159">
        <v>829.6</v>
      </c>
      <c r="AJ1159">
        <v>740</v>
      </c>
    </row>
    <row r="1160" spans="1:36" x14ac:dyDescent="0.35">
      <c r="A1160">
        <v>37</v>
      </c>
      <c r="B1160" t="s">
        <v>32</v>
      </c>
      <c r="C1160" t="s">
        <v>26</v>
      </c>
      <c r="D1160">
        <v>671</v>
      </c>
      <c r="E1160" t="s">
        <v>34</v>
      </c>
      <c r="F1160">
        <v>19</v>
      </c>
      <c r="G1160">
        <v>3</v>
      </c>
      <c r="H1160" t="s">
        <v>28</v>
      </c>
      <c r="I1160">
        <v>3</v>
      </c>
      <c r="J1160" t="s">
        <v>35</v>
      </c>
      <c r="K1160">
        <v>85</v>
      </c>
      <c r="L1160">
        <v>3</v>
      </c>
      <c r="M1160">
        <v>2</v>
      </c>
      <c r="N1160" t="s">
        <v>42</v>
      </c>
      <c r="O1160">
        <v>3</v>
      </c>
      <c r="P1160" t="s">
        <v>37</v>
      </c>
      <c r="Q1160" s="4">
        <v>5768</v>
      </c>
      <c r="R1160">
        <v>26493</v>
      </c>
      <c r="S1160">
        <v>3</v>
      </c>
      <c r="T1160" t="s">
        <v>32</v>
      </c>
      <c r="U1160">
        <v>17</v>
      </c>
      <c r="V1160">
        <v>3</v>
      </c>
      <c r="W1160">
        <v>1</v>
      </c>
      <c r="X1160">
        <v>3</v>
      </c>
      <c r="Y1160">
        <v>9</v>
      </c>
      <c r="Z1160">
        <v>2</v>
      </c>
      <c r="AA1160">
        <v>2</v>
      </c>
      <c r="AB1160">
        <v>4</v>
      </c>
      <c r="AC1160">
        <v>3</v>
      </c>
      <c r="AD1160">
        <v>0</v>
      </c>
      <c r="AE1160">
        <v>2</v>
      </c>
      <c r="AF1160" s="5">
        <v>0.09</v>
      </c>
      <c r="AG1160" s="5">
        <v>0.09</v>
      </c>
      <c r="AH1160" s="6">
        <v>1.999999999999999E-2</v>
      </c>
      <c r="AI1160">
        <v>1153.6000000000001</v>
      </c>
      <c r="AJ1160">
        <v>4320</v>
      </c>
    </row>
    <row r="1161" spans="1:36" x14ac:dyDescent="0.35">
      <c r="A1161">
        <v>39</v>
      </c>
      <c r="B1161" t="s">
        <v>32</v>
      </c>
      <c r="C1161" t="s">
        <v>33</v>
      </c>
      <c r="D1161">
        <v>711</v>
      </c>
      <c r="E1161" t="s">
        <v>34</v>
      </c>
      <c r="F1161">
        <v>4</v>
      </c>
      <c r="G1161">
        <v>3</v>
      </c>
      <c r="H1161" t="s">
        <v>40</v>
      </c>
      <c r="I1161">
        <v>1</v>
      </c>
      <c r="J1161" t="s">
        <v>29</v>
      </c>
      <c r="K1161">
        <v>81</v>
      </c>
      <c r="L1161">
        <v>3</v>
      </c>
      <c r="M1161">
        <v>2</v>
      </c>
      <c r="N1161" t="s">
        <v>42</v>
      </c>
      <c r="O1161">
        <v>3</v>
      </c>
      <c r="P1161" t="s">
        <v>31</v>
      </c>
      <c r="Q1161" s="4">
        <v>5042</v>
      </c>
      <c r="R1161">
        <v>3140</v>
      </c>
      <c r="S1161">
        <v>0</v>
      </c>
      <c r="T1161" t="s">
        <v>32</v>
      </c>
      <c r="U1161">
        <v>13</v>
      </c>
      <c r="V1161">
        <v>3</v>
      </c>
      <c r="W1161">
        <v>4</v>
      </c>
      <c r="X1161">
        <v>0</v>
      </c>
      <c r="Y1161">
        <v>10</v>
      </c>
      <c r="Z1161">
        <v>2</v>
      </c>
      <c r="AA1161">
        <v>1</v>
      </c>
      <c r="AB1161">
        <v>9</v>
      </c>
      <c r="AC1161">
        <v>2</v>
      </c>
      <c r="AD1161">
        <v>3</v>
      </c>
      <c r="AE1161">
        <v>8</v>
      </c>
      <c r="AF1161" s="5">
        <v>0.11</v>
      </c>
      <c r="AG1161" s="5">
        <v>0.1</v>
      </c>
      <c r="AH1161" s="6">
        <v>7.0000000000000007E-2</v>
      </c>
      <c r="AI1161">
        <v>1008.4000000000001</v>
      </c>
      <c r="AJ1161">
        <v>1826</v>
      </c>
    </row>
    <row r="1162" spans="1:36" x14ac:dyDescent="0.35">
      <c r="A1162">
        <v>45</v>
      </c>
      <c r="B1162" t="s">
        <v>32</v>
      </c>
      <c r="C1162" t="s">
        <v>26</v>
      </c>
      <c r="D1162">
        <v>1329</v>
      </c>
      <c r="E1162" t="s">
        <v>34</v>
      </c>
      <c r="F1162">
        <v>2</v>
      </c>
      <c r="G1162">
        <v>2</v>
      </c>
      <c r="H1162" t="s">
        <v>38</v>
      </c>
      <c r="I1162">
        <v>4</v>
      </c>
      <c r="J1162" t="s">
        <v>29</v>
      </c>
      <c r="K1162">
        <v>59</v>
      </c>
      <c r="L1162">
        <v>2</v>
      </c>
      <c r="M1162">
        <v>2</v>
      </c>
      <c r="N1162" t="s">
        <v>42</v>
      </c>
      <c r="O1162">
        <v>4</v>
      </c>
      <c r="P1162" t="s">
        <v>41</v>
      </c>
      <c r="Q1162" s="4">
        <v>5770</v>
      </c>
      <c r="R1162">
        <v>5388</v>
      </c>
      <c r="S1162">
        <v>1</v>
      </c>
      <c r="T1162" t="s">
        <v>32</v>
      </c>
      <c r="U1162">
        <v>19</v>
      </c>
      <c r="V1162">
        <v>3</v>
      </c>
      <c r="W1162">
        <v>1</v>
      </c>
      <c r="X1162">
        <v>2</v>
      </c>
      <c r="Y1162">
        <v>10</v>
      </c>
      <c r="Z1162">
        <v>3</v>
      </c>
      <c r="AA1162">
        <v>3</v>
      </c>
      <c r="AB1162">
        <v>10</v>
      </c>
      <c r="AC1162">
        <v>7</v>
      </c>
      <c r="AD1162">
        <v>3</v>
      </c>
      <c r="AE1162">
        <v>9</v>
      </c>
      <c r="AF1162" s="5">
        <v>0.13</v>
      </c>
      <c r="AG1162" s="5">
        <v>0.11</v>
      </c>
      <c r="AH1162" s="6">
        <v>-2.0000000000000004E-2</v>
      </c>
      <c r="AI1162">
        <v>1154</v>
      </c>
      <c r="AJ1162">
        <v>1575</v>
      </c>
    </row>
    <row r="1163" spans="1:36" x14ac:dyDescent="0.35">
      <c r="A1163">
        <v>38</v>
      </c>
      <c r="B1163" t="s">
        <v>32</v>
      </c>
      <c r="C1163" t="s">
        <v>26</v>
      </c>
      <c r="D1163">
        <v>397</v>
      </c>
      <c r="E1163" t="s">
        <v>34</v>
      </c>
      <c r="F1163">
        <v>2</v>
      </c>
      <c r="G1163">
        <v>2</v>
      </c>
      <c r="H1163" t="s">
        <v>40</v>
      </c>
      <c r="I1163">
        <v>4</v>
      </c>
      <c r="J1163" t="s">
        <v>29</v>
      </c>
      <c r="K1163">
        <v>54</v>
      </c>
      <c r="L1163">
        <v>2</v>
      </c>
      <c r="M1163">
        <v>3</v>
      </c>
      <c r="N1163" t="s">
        <v>42</v>
      </c>
      <c r="O1163">
        <v>3</v>
      </c>
      <c r="P1163" t="s">
        <v>37</v>
      </c>
      <c r="Q1163" s="4">
        <v>7756</v>
      </c>
      <c r="R1163">
        <v>14199</v>
      </c>
      <c r="S1163">
        <v>3</v>
      </c>
      <c r="T1163" t="s">
        <v>25</v>
      </c>
      <c r="U1163">
        <v>19</v>
      </c>
      <c r="V1163">
        <v>3</v>
      </c>
      <c r="W1163">
        <v>4</v>
      </c>
      <c r="X1163">
        <v>1</v>
      </c>
      <c r="Y1163">
        <v>10</v>
      </c>
      <c r="Z1163">
        <v>6</v>
      </c>
      <c r="AA1163">
        <v>4</v>
      </c>
      <c r="AB1163">
        <v>5</v>
      </c>
      <c r="AC1163">
        <v>4</v>
      </c>
      <c r="AD1163">
        <v>0</v>
      </c>
      <c r="AE1163">
        <v>2</v>
      </c>
      <c r="AF1163" s="5">
        <v>0.09</v>
      </c>
      <c r="AG1163" s="5">
        <v>7.0000000000000007E-2</v>
      </c>
      <c r="AH1163" s="6">
        <v>9.999999999999995E-3</v>
      </c>
      <c r="AI1163">
        <v>1551.2</v>
      </c>
      <c r="AJ1163">
        <v>857</v>
      </c>
    </row>
    <row r="1164" spans="1:36" x14ac:dyDescent="0.35">
      <c r="A1164">
        <v>35</v>
      </c>
      <c r="B1164" t="s">
        <v>25</v>
      </c>
      <c r="C1164" t="s">
        <v>26</v>
      </c>
      <c r="D1164">
        <v>737</v>
      </c>
      <c r="E1164" t="s">
        <v>27</v>
      </c>
      <c r="F1164">
        <v>10</v>
      </c>
      <c r="G1164">
        <v>3</v>
      </c>
      <c r="H1164" t="s">
        <v>40</v>
      </c>
      <c r="I1164">
        <v>4</v>
      </c>
      <c r="J1164" t="s">
        <v>35</v>
      </c>
      <c r="K1164">
        <v>55</v>
      </c>
      <c r="L1164">
        <v>2</v>
      </c>
      <c r="M1164">
        <v>3</v>
      </c>
      <c r="N1164" t="s">
        <v>27</v>
      </c>
      <c r="O1164">
        <v>1</v>
      </c>
      <c r="P1164" t="s">
        <v>37</v>
      </c>
      <c r="Q1164" s="4">
        <v>10306</v>
      </c>
      <c r="R1164">
        <v>21530</v>
      </c>
      <c r="S1164">
        <v>9</v>
      </c>
      <c r="T1164" t="s">
        <v>32</v>
      </c>
      <c r="U1164">
        <v>17</v>
      </c>
      <c r="V1164">
        <v>3</v>
      </c>
      <c r="W1164">
        <v>3</v>
      </c>
      <c r="X1164">
        <v>0</v>
      </c>
      <c r="Y1164">
        <v>15</v>
      </c>
      <c r="Z1164">
        <v>3</v>
      </c>
      <c r="AA1164">
        <v>3</v>
      </c>
      <c r="AB1164">
        <v>13</v>
      </c>
      <c r="AC1164">
        <v>12</v>
      </c>
      <c r="AD1164">
        <v>6</v>
      </c>
      <c r="AE1164">
        <v>0</v>
      </c>
      <c r="AF1164" s="5">
        <v>0.12</v>
      </c>
      <c r="AG1164" s="5">
        <v>0.11</v>
      </c>
      <c r="AH1164" s="6">
        <v>0.03</v>
      </c>
      <c r="AI1164">
        <v>2061.2000000000003</v>
      </c>
      <c r="AJ1164">
        <v>1792</v>
      </c>
    </row>
    <row r="1165" spans="1:36" x14ac:dyDescent="0.35">
      <c r="A1165">
        <v>37</v>
      </c>
      <c r="B1165" t="s">
        <v>32</v>
      </c>
      <c r="C1165" t="s">
        <v>26</v>
      </c>
      <c r="D1165">
        <v>1470</v>
      </c>
      <c r="E1165" t="s">
        <v>34</v>
      </c>
      <c r="F1165">
        <v>10</v>
      </c>
      <c r="G1165">
        <v>3</v>
      </c>
      <c r="H1165" t="s">
        <v>40</v>
      </c>
      <c r="I1165">
        <v>2</v>
      </c>
      <c r="J1165" t="s">
        <v>29</v>
      </c>
      <c r="K1165">
        <v>71</v>
      </c>
      <c r="L1165">
        <v>3</v>
      </c>
      <c r="M1165">
        <v>1</v>
      </c>
      <c r="N1165" t="s">
        <v>36</v>
      </c>
      <c r="O1165">
        <v>2</v>
      </c>
      <c r="P1165" t="s">
        <v>37</v>
      </c>
      <c r="Q1165" s="4">
        <v>3936</v>
      </c>
      <c r="R1165">
        <v>9953</v>
      </c>
      <c r="S1165">
        <v>1</v>
      </c>
      <c r="T1165" t="s">
        <v>32</v>
      </c>
      <c r="U1165">
        <v>11</v>
      </c>
      <c r="V1165">
        <v>3</v>
      </c>
      <c r="W1165">
        <v>1</v>
      </c>
      <c r="X1165">
        <v>1</v>
      </c>
      <c r="Y1165">
        <v>8</v>
      </c>
      <c r="Z1165">
        <v>2</v>
      </c>
      <c r="AA1165">
        <v>1</v>
      </c>
      <c r="AB1165">
        <v>8</v>
      </c>
      <c r="AC1165">
        <v>4</v>
      </c>
      <c r="AD1165">
        <v>7</v>
      </c>
      <c r="AE1165">
        <v>7</v>
      </c>
      <c r="AF1165" s="5">
        <v>0.11</v>
      </c>
      <c r="AG1165" s="5">
        <v>0.09</v>
      </c>
      <c r="AH1165" s="6">
        <v>3.9999999999999994E-2</v>
      </c>
      <c r="AI1165">
        <v>787.2</v>
      </c>
      <c r="AJ1165">
        <v>3086</v>
      </c>
    </row>
    <row r="1166" spans="1:36" x14ac:dyDescent="0.35">
      <c r="A1166">
        <v>40</v>
      </c>
      <c r="B1166" t="s">
        <v>32</v>
      </c>
      <c r="C1166" t="s">
        <v>26</v>
      </c>
      <c r="D1166">
        <v>448</v>
      </c>
      <c r="E1166" t="s">
        <v>34</v>
      </c>
      <c r="F1166">
        <v>16</v>
      </c>
      <c r="G1166">
        <v>3</v>
      </c>
      <c r="H1166" t="s">
        <v>28</v>
      </c>
      <c r="I1166">
        <v>3</v>
      </c>
      <c r="J1166" t="s">
        <v>29</v>
      </c>
      <c r="K1166">
        <v>84</v>
      </c>
      <c r="L1166">
        <v>3</v>
      </c>
      <c r="M1166">
        <v>3</v>
      </c>
      <c r="N1166" t="s">
        <v>42</v>
      </c>
      <c r="O1166">
        <v>4</v>
      </c>
      <c r="P1166" t="s">
        <v>31</v>
      </c>
      <c r="Q1166" s="4">
        <v>7945</v>
      </c>
      <c r="R1166">
        <v>19948</v>
      </c>
      <c r="S1166">
        <v>6</v>
      </c>
      <c r="T1166" t="s">
        <v>25</v>
      </c>
      <c r="U1166">
        <v>15</v>
      </c>
      <c r="V1166">
        <v>3</v>
      </c>
      <c r="W1166">
        <v>4</v>
      </c>
      <c r="X1166">
        <v>0</v>
      </c>
      <c r="Y1166">
        <v>18</v>
      </c>
      <c r="Z1166">
        <v>2</v>
      </c>
      <c r="AA1166">
        <v>2</v>
      </c>
      <c r="AB1166">
        <v>4</v>
      </c>
      <c r="AC1166">
        <v>2</v>
      </c>
      <c r="AD1166">
        <v>3</v>
      </c>
      <c r="AE1166">
        <v>3</v>
      </c>
      <c r="AF1166" s="5">
        <v>0.09</v>
      </c>
      <c r="AG1166" s="5">
        <v>0.08</v>
      </c>
      <c r="AH1166" s="6">
        <v>0.03</v>
      </c>
      <c r="AI1166">
        <v>1589</v>
      </c>
      <c r="AJ1166">
        <v>2874</v>
      </c>
    </row>
    <row r="1167" spans="1:36" x14ac:dyDescent="0.35">
      <c r="A1167">
        <v>44</v>
      </c>
      <c r="B1167" t="s">
        <v>32</v>
      </c>
      <c r="C1167" t="s">
        <v>33</v>
      </c>
      <c r="D1167">
        <v>602</v>
      </c>
      <c r="E1167" t="s">
        <v>50</v>
      </c>
      <c r="F1167">
        <v>1</v>
      </c>
      <c r="G1167">
        <v>5</v>
      </c>
      <c r="H1167" t="s">
        <v>50</v>
      </c>
      <c r="I1167">
        <v>1</v>
      </c>
      <c r="J1167" t="s">
        <v>35</v>
      </c>
      <c r="K1167">
        <v>37</v>
      </c>
      <c r="L1167">
        <v>3</v>
      </c>
      <c r="M1167">
        <v>2</v>
      </c>
      <c r="N1167" t="s">
        <v>50</v>
      </c>
      <c r="O1167">
        <v>4</v>
      </c>
      <c r="P1167" t="s">
        <v>37</v>
      </c>
      <c r="Q1167" s="4">
        <v>5743</v>
      </c>
      <c r="R1167">
        <v>10503</v>
      </c>
      <c r="S1167">
        <v>4</v>
      </c>
      <c r="T1167" t="s">
        <v>25</v>
      </c>
      <c r="U1167">
        <v>11</v>
      </c>
      <c r="V1167">
        <v>3</v>
      </c>
      <c r="W1167">
        <v>3</v>
      </c>
      <c r="X1167">
        <v>0</v>
      </c>
      <c r="Y1167">
        <v>14</v>
      </c>
      <c r="Z1167">
        <v>3</v>
      </c>
      <c r="AA1167">
        <v>3</v>
      </c>
      <c r="AB1167">
        <v>10</v>
      </c>
      <c r="AC1167">
        <v>7</v>
      </c>
      <c r="AD1167">
        <v>0</v>
      </c>
      <c r="AE1167">
        <v>2</v>
      </c>
      <c r="AF1167" s="5">
        <v>0.15</v>
      </c>
      <c r="AG1167" s="5">
        <v>0.11</v>
      </c>
      <c r="AH1167" s="6">
        <v>2.0000000000000004E-2</v>
      </c>
      <c r="AI1167">
        <v>1148.6000000000001</v>
      </c>
      <c r="AJ1167">
        <v>4884</v>
      </c>
    </row>
    <row r="1168" spans="1:36" x14ac:dyDescent="0.35">
      <c r="A1168">
        <v>48</v>
      </c>
      <c r="B1168" t="s">
        <v>32</v>
      </c>
      <c r="C1168" t="s">
        <v>33</v>
      </c>
      <c r="D1168">
        <v>365</v>
      </c>
      <c r="E1168" t="s">
        <v>34</v>
      </c>
      <c r="F1168">
        <v>4</v>
      </c>
      <c r="G1168">
        <v>5</v>
      </c>
      <c r="H1168" t="s">
        <v>40</v>
      </c>
      <c r="I1168">
        <v>3</v>
      </c>
      <c r="J1168" t="s">
        <v>35</v>
      </c>
      <c r="K1168">
        <v>89</v>
      </c>
      <c r="L1168">
        <v>2</v>
      </c>
      <c r="M1168">
        <v>4</v>
      </c>
      <c r="N1168" t="s">
        <v>62</v>
      </c>
      <c r="O1168">
        <v>4</v>
      </c>
      <c r="P1168" t="s">
        <v>37</v>
      </c>
      <c r="Q1168" s="4">
        <v>15202</v>
      </c>
      <c r="R1168">
        <v>5602</v>
      </c>
      <c r="S1168">
        <v>2</v>
      </c>
      <c r="T1168" t="s">
        <v>32</v>
      </c>
      <c r="U1168">
        <v>25</v>
      </c>
      <c r="V1168">
        <v>4</v>
      </c>
      <c r="W1168">
        <v>2</v>
      </c>
      <c r="X1168">
        <v>1</v>
      </c>
      <c r="Y1168">
        <v>23</v>
      </c>
      <c r="Z1168">
        <v>3</v>
      </c>
      <c r="AA1168">
        <v>3</v>
      </c>
      <c r="AB1168">
        <v>2</v>
      </c>
      <c r="AC1168">
        <v>2</v>
      </c>
      <c r="AD1168">
        <v>2</v>
      </c>
      <c r="AE1168">
        <v>2</v>
      </c>
      <c r="AF1168" s="5">
        <v>0.13</v>
      </c>
      <c r="AG1168" s="5">
        <v>0.1</v>
      </c>
      <c r="AH1168" s="6">
        <v>6.9999999999999993E-2</v>
      </c>
      <c r="AI1168">
        <v>3040.4</v>
      </c>
      <c r="AJ1168">
        <v>2833</v>
      </c>
    </row>
    <row r="1169" spans="1:36" x14ac:dyDescent="0.35">
      <c r="A1169">
        <v>35</v>
      </c>
      <c r="B1169" t="s">
        <v>25</v>
      </c>
      <c r="C1169" t="s">
        <v>26</v>
      </c>
      <c r="D1169">
        <v>763</v>
      </c>
      <c r="E1169" t="s">
        <v>27</v>
      </c>
      <c r="F1169">
        <v>15</v>
      </c>
      <c r="G1169">
        <v>2</v>
      </c>
      <c r="H1169" t="s">
        <v>40</v>
      </c>
      <c r="I1169">
        <v>1</v>
      </c>
      <c r="J1169" t="s">
        <v>35</v>
      </c>
      <c r="K1169">
        <v>59</v>
      </c>
      <c r="L1169">
        <v>1</v>
      </c>
      <c r="M1169">
        <v>2</v>
      </c>
      <c r="N1169" t="s">
        <v>27</v>
      </c>
      <c r="O1169">
        <v>4</v>
      </c>
      <c r="P1169" t="s">
        <v>41</v>
      </c>
      <c r="Q1169" s="4">
        <v>5440</v>
      </c>
      <c r="R1169">
        <v>22098</v>
      </c>
      <c r="S1169">
        <v>6</v>
      </c>
      <c r="T1169" t="s">
        <v>25</v>
      </c>
      <c r="U1169">
        <v>14</v>
      </c>
      <c r="V1169">
        <v>3</v>
      </c>
      <c r="W1169">
        <v>4</v>
      </c>
      <c r="X1169">
        <v>2</v>
      </c>
      <c r="Y1169">
        <v>7</v>
      </c>
      <c r="Z1169">
        <v>2</v>
      </c>
      <c r="AA1169">
        <v>2</v>
      </c>
      <c r="AB1169">
        <v>2</v>
      </c>
      <c r="AC1169">
        <v>2</v>
      </c>
      <c r="AD1169">
        <v>2</v>
      </c>
      <c r="AE1169">
        <v>2</v>
      </c>
      <c r="AF1169" s="5">
        <v>0.12</v>
      </c>
      <c r="AG1169" s="5">
        <v>0.09</v>
      </c>
      <c r="AH1169" s="6">
        <v>7.9999999999999988E-2</v>
      </c>
      <c r="AI1169">
        <v>1088</v>
      </c>
      <c r="AJ1169">
        <v>952</v>
      </c>
    </row>
    <row r="1170" spans="1:36" x14ac:dyDescent="0.35">
      <c r="A1170">
        <v>24</v>
      </c>
      <c r="B1170" t="s">
        <v>32</v>
      </c>
      <c r="C1170" t="s">
        <v>33</v>
      </c>
      <c r="D1170">
        <v>567</v>
      </c>
      <c r="E1170" t="s">
        <v>34</v>
      </c>
      <c r="F1170">
        <v>2</v>
      </c>
      <c r="G1170">
        <v>1</v>
      </c>
      <c r="H1170" t="s">
        <v>49</v>
      </c>
      <c r="I1170">
        <v>1</v>
      </c>
      <c r="J1170" t="s">
        <v>29</v>
      </c>
      <c r="K1170">
        <v>32</v>
      </c>
      <c r="L1170">
        <v>3</v>
      </c>
      <c r="M1170">
        <v>1</v>
      </c>
      <c r="N1170" t="s">
        <v>36</v>
      </c>
      <c r="O1170">
        <v>4</v>
      </c>
      <c r="P1170" t="s">
        <v>31</v>
      </c>
      <c r="Q1170" s="4">
        <v>3760</v>
      </c>
      <c r="R1170">
        <v>17218</v>
      </c>
      <c r="S1170">
        <v>1</v>
      </c>
      <c r="T1170" t="s">
        <v>25</v>
      </c>
      <c r="U1170">
        <v>13</v>
      </c>
      <c r="V1170">
        <v>3</v>
      </c>
      <c r="W1170">
        <v>3</v>
      </c>
      <c r="X1170">
        <v>0</v>
      </c>
      <c r="Y1170">
        <v>6</v>
      </c>
      <c r="Z1170">
        <v>2</v>
      </c>
      <c r="AA1170">
        <v>3</v>
      </c>
      <c r="AB1170">
        <v>6</v>
      </c>
      <c r="AC1170">
        <v>3</v>
      </c>
      <c r="AD1170">
        <v>1</v>
      </c>
      <c r="AE1170">
        <v>3</v>
      </c>
      <c r="AF1170" s="5">
        <v>0.1</v>
      </c>
      <c r="AG1170" s="5">
        <v>0.09</v>
      </c>
      <c r="AH1170" s="6">
        <v>2.0000000000000004E-2</v>
      </c>
      <c r="AI1170">
        <v>752</v>
      </c>
      <c r="AJ1170">
        <v>1485</v>
      </c>
    </row>
    <row r="1171" spans="1:36" x14ac:dyDescent="0.35">
      <c r="A1171">
        <v>27</v>
      </c>
      <c r="B1171" t="s">
        <v>32</v>
      </c>
      <c r="C1171" t="s">
        <v>26</v>
      </c>
      <c r="D1171">
        <v>486</v>
      </c>
      <c r="E1171" t="s">
        <v>34</v>
      </c>
      <c r="F1171">
        <v>8</v>
      </c>
      <c r="G1171">
        <v>3</v>
      </c>
      <c r="H1171" t="s">
        <v>40</v>
      </c>
      <c r="I1171">
        <v>2</v>
      </c>
      <c r="J1171" t="s">
        <v>29</v>
      </c>
      <c r="K1171">
        <v>86</v>
      </c>
      <c r="L1171">
        <v>4</v>
      </c>
      <c r="M1171">
        <v>1</v>
      </c>
      <c r="N1171" t="s">
        <v>36</v>
      </c>
      <c r="O1171">
        <v>3</v>
      </c>
      <c r="P1171" t="s">
        <v>37</v>
      </c>
      <c r="Q1171" s="4">
        <v>3517</v>
      </c>
      <c r="R1171">
        <v>22490</v>
      </c>
      <c r="S1171">
        <v>7</v>
      </c>
      <c r="T1171" t="s">
        <v>32</v>
      </c>
      <c r="U1171">
        <v>17</v>
      </c>
      <c r="V1171">
        <v>3</v>
      </c>
      <c r="W1171">
        <v>1</v>
      </c>
      <c r="X1171">
        <v>0</v>
      </c>
      <c r="Y1171">
        <v>5</v>
      </c>
      <c r="Z1171">
        <v>0</v>
      </c>
      <c r="AA1171">
        <v>3</v>
      </c>
      <c r="AB1171">
        <v>3</v>
      </c>
      <c r="AC1171">
        <v>2</v>
      </c>
      <c r="AD1171">
        <v>0</v>
      </c>
      <c r="AE1171">
        <v>2</v>
      </c>
      <c r="AF1171" s="5">
        <v>0.1</v>
      </c>
      <c r="AG1171" s="5">
        <v>7.0000000000000007E-2</v>
      </c>
      <c r="AH1171" s="6">
        <v>9.999999999999995E-3</v>
      </c>
      <c r="AI1171">
        <v>703.40000000000009</v>
      </c>
      <c r="AJ1171">
        <v>1760</v>
      </c>
    </row>
    <row r="1172" spans="1:36" x14ac:dyDescent="0.35">
      <c r="A1172">
        <v>27</v>
      </c>
      <c r="B1172" t="s">
        <v>32</v>
      </c>
      <c r="C1172" t="s">
        <v>33</v>
      </c>
      <c r="D1172">
        <v>591</v>
      </c>
      <c r="E1172" t="s">
        <v>34</v>
      </c>
      <c r="F1172">
        <v>2</v>
      </c>
      <c r="G1172">
        <v>3</v>
      </c>
      <c r="H1172" t="s">
        <v>40</v>
      </c>
      <c r="I1172">
        <v>4</v>
      </c>
      <c r="J1172" t="s">
        <v>35</v>
      </c>
      <c r="K1172">
        <v>87</v>
      </c>
      <c r="L1172">
        <v>3</v>
      </c>
      <c r="M1172">
        <v>1</v>
      </c>
      <c r="N1172" t="s">
        <v>36</v>
      </c>
      <c r="O1172">
        <v>4</v>
      </c>
      <c r="P1172" t="s">
        <v>31</v>
      </c>
      <c r="Q1172" s="4">
        <v>2580</v>
      </c>
      <c r="R1172">
        <v>6297</v>
      </c>
      <c r="S1172">
        <v>2</v>
      </c>
      <c r="T1172" t="s">
        <v>32</v>
      </c>
      <c r="U1172">
        <v>13</v>
      </c>
      <c r="V1172">
        <v>3</v>
      </c>
      <c r="W1172">
        <v>3</v>
      </c>
      <c r="X1172">
        <v>0</v>
      </c>
      <c r="Y1172">
        <v>6</v>
      </c>
      <c r="Z1172">
        <v>0</v>
      </c>
      <c r="AA1172">
        <v>2</v>
      </c>
      <c r="AB1172">
        <v>4</v>
      </c>
      <c r="AC1172">
        <v>2</v>
      </c>
      <c r="AD1172">
        <v>1</v>
      </c>
      <c r="AE1172">
        <v>2</v>
      </c>
      <c r="AF1172" s="5">
        <v>0.15</v>
      </c>
      <c r="AG1172" s="5">
        <v>7.0000000000000007E-2</v>
      </c>
      <c r="AH1172" s="6">
        <v>6.0000000000000012E-2</v>
      </c>
      <c r="AI1172">
        <v>516</v>
      </c>
      <c r="AJ1172">
        <v>4935</v>
      </c>
    </row>
    <row r="1173" spans="1:36" x14ac:dyDescent="0.35">
      <c r="A1173">
        <v>40</v>
      </c>
      <c r="B1173" t="s">
        <v>25</v>
      </c>
      <c r="C1173" t="s">
        <v>26</v>
      </c>
      <c r="D1173">
        <v>1329</v>
      </c>
      <c r="E1173" t="s">
        <v>34</v>
      </c>
      <c r="F1173">
        <v>7</v>
      </c>
      <c r="G1173">
        <v>3</v>
      </c>
      <c r="H1173" t="s">
        <v>28</v>
      </c>
      <c r="I1173">
        <v>1</v>
      </c>
      <c r="J1173" t="s">
        <v>35</v>
      </c>
      <c r="K1173">
        <v>73</v>
      </c>
      <c r="L1173">
        <v>3</v>
      </c>
      <c r="M1173">
        <v>1</v>
      </c>
      <c r="N1173" t="s">
        <v>39</v>
      </c>
      <c r="O1173">
        <v>1</v>
      </c>
      <c r="P1173" t="s">
        <v>31</v>
      </c>
      <c r="Q1173" s="4">
        <v>2166</v>
      </c>
      <c r="R1173">
        <v>3339</v>
      </c>
      <c r="S1173">
        <v>3</v>
      </c>
      <c r="T1173" t="s">
        <v>25</v>
      </c>
      <c r="U1173">
        <v>14</v>
      </c>
      <c r="V1173">
        <v>3</v>
      </c>
      <c r="W1173">
        <v>2</v>
      </c>
      <c r="X1173">
        <v>0</v>
      </c>
      <c r="Y1173">
        <v>10</v>
      </c>
      <c r="Z1173">
        <v>3</v>
      </c>
      <c r="AA1173">
        <v>1</v>
      </c>
      <c r="AB1173">
        <v>4</v>
      </c>
      <c r="AC1173">
        <v>2</v>
      </c>
      <c r="AD1173">
        <v>0</v>
      </c>
      <c r="AE1173">
        <v>3</v>
      </c>
      <c r="AF1173" s="5">
        <v>0.09</v>
      </c>
      <c r="AG1173" s="5">
        <v>7.0000000000000007E-2</v>
      </c>
      <c r="AH1173" s="6">
        <v>-9.999999999999995E-3</v>
      </c>
      <c r="AI1173">
        <v>433.20000000000005</v>
      </c>
      <c r="AJ1173">
        <v>1402</v>
      </c>
    </row>
    <row r="1174" spans="1:36" x14ac:dyDescent="0.35">
      <c r="A1174">
        <v>29</v>
      </c>
      <c r="B1174" t="s">
        <v>32</v>
      </c>
      <c r="C1174" t="s">
        <v>26</v>
      </c>
      <c r="D1174">
        <v>469</v>
      </c>
      <c r="E1174" t="s">
        <v>27</v>
      </c>
      <c r="F1174">
        <v>10</v>
      </c>
      <c r="G1174">
        <v>3</v>
      </c>
      <c r="H1174" t="s">
        <v>40</v>
      </c>
      <c r="I1174">
        <v>3</v>
      </c>
      <c r="J1174" t="s">
        <v>35</v>
      </c>
      <c r="K1174">
        <v>42</v>
      </c>
      <c r="L1174">
        <v>2</v>
      </c>
      <c r="M1174">
        <v>2</v>
      </c>
      <c r="N1174" t="s">
        <v>27</v>
      </c>
      <c r="O1174">
        <v>3</v>
      </c>
      <c r="P1174" t="s">
        <v>31</v>
      </c>
      <c r="Q1174" s="4">
        <v>5869</v>
      </c>
      <c r="R1174">
        <v>23413</v>
      </c>
      <c r="S1174">
        <v>9</v>
      </c>
      <c r="T1174" t="s">
        <v>32</v>
      </c>
      <c r="U1174">
        <v>11</v>
      </c>
      <c r="V1174">
        <v>3</v>
      </c>
      <c r="W1174">
        <v>3</v>
      </c>
      <c r="X1174">
        <v>0</v>
      </c>
      <c r="Y1174">
        <v>8</v>
      </c>
      <c r="Z1174">
        <v>2</v>
      </c>
      <c r="AA1174">
        <v>3</v>
      </c>
      <c r="AB1174">
        <v>5</v>
      </c>
      <c r="AC1174">
        <v>2</v>
      </c>
      <c r="AD1174">
        <v>1</v>
      </c>
      <c r="AE1174">
        <v>4</v>
      </c>
      <c r="AF1174" s="5">
        <v>0.09</v>
      </c>
      <c r="AG1174" s="5">
        <v>0.09</v>
      </c>
      <c r="AH1174" s="6">
        <v>1.0000000000000009E-2</v>
      </c>
      <c r="AI1174">
        <v>1173.8</v>
      </c>
      <c r="AJ1174">
        <v>4414</v>
      </c>
    </row>
    <row r="1175" spans="1:36" x14ac:dyDescent="0.35">
      <c r="A1175">
        <v>36</v>
      </c>
      <c r="B1175" t="s">
        <v>32</v>
      </c>
      <c r="C1175" t="s">
        <v>26</v>
      </c>
      <c r="D1175">
        <v>711</v>
      </c>
      <c r="E1175" t="s">
        <v>34</v>
      </c>
      <c r="F1175">
        <v>5</v>
      </c>
      <c r="G1175">
        <v>4</v>
      </c>
      <c r="H1175" t="s">
        <v>28</v>
      </c>
      <c r="I1175">
        <v>2</v>
      </c>
      <c r="J1175" t="s">
        <v>29</v>
      </c>
      <c r="K1175">
        <v>42</v>
      </c>
      <c r="L1175">
        <v>3</v>
      </c>
      <c r="M1175">
        <v>3</v>
      </c>
      <c r="N1175" t="s">
        <v>43</v>
      </c>
      <c r="O1175">
        <v>1</v>
      </c>
      <c r="P1175" t="s">
        <v>37</v>
      </c>
      <c r="Q1175" s="4">
        <v>8008</v>
      </c>
      <c r="R1175">
        <v>22792</v>
      </c>
      <c r="S1175">
        <v>4</v>
      </c>
      <c r="T1175" t="s">
        <v>32</v>
      </c>
      <c r="U1175">
        <v>12</v>
      </c>
      <c r="V1175">
        <v>3</v>
      </c>
      <c r="W1175">
        <v>3</v>
      </c>
      <c r="X1175">
        <v>2</v>
      </c>
      <c r="Y1175">
        <v>9</v>
      </c>
      <c r="Z1175">
        <v>6</v>
      </c>
      <c r="AA1175">
        <v>3</v>
      </c>
      <c r="AB1175">
        <v>3</v>
      </c>
      <c r="AC1175">
        <v>2</v>
      </c>
      <c r="AD1175">
        <v>0</v>
      </c>
      <c r="AE1175">
        <v>2</v>
      </c>
      <c r="AF1175" s="5">
        <v>0.14000000000000001</v>
      </c>
      <c r="AG1175" s="5">
        <v>0.11</v>
      </c>
      <c r="AH1175" s="6">
        <v>4.9999999999999989E-2</v>
      </c>
      <c r="AI1175">
        <v>1601.6000000000001</v>
      </c>
      <c r="AJ1175">
        <v>3347</v>
      </c>
    </row>
    <row r="1176" spans="1:36" x14ac:dyDescent="0.35">
      <c r="A1176">
        <v>25</v>
      </c>
      <c r="B1176" t="s">
        <v>32</v>
      </c>
      <c r="C1176" t="s">
        <v>33</v>
      </c>
      <c r="D1176">
        <v>772</v>
      </c>
      <c r="E1176" t="s">
        <v>34</v>
      </c>
      <c r="F1176">
        <v>2</v>
      </c>
      <c r="G1176">
        <v>1</v>
      </c>
      <c r="H1176" t="s">
        <v>28</v>
      </c>
      <c r="I1176">
        <v>4</v>
      </c>
      <c r="J1176" t="s">
        <v>35</v>
      </c>
      <c r="K1176">
        <v>77</v>
      </c>
      <c r="L1176">
        <v>4</v>
      </c>
      <c r="M1176">
        <v>2</v>
      </c>
      <c r="N1176" t="s">
        <v>42</v>
      </c>
      <c r="O1176">
        <v>3</v>
      </c>
      <c r="P1176" t="s">
        <v>41</v>
      </c>
      <c r="Q1176" s="4">
        <v>5206</v>
      </c>
      <c r="R1176">
        <v>4973</v>
      </c>
      <c r="S1176">
        <v>1</v>
      </c>
      <c r="T1176" t="s">
        <v>32</v>
      </c>
      <c r="U1176">
        <v>17</v>
      </c>
      <c r="V1176">
        <v>3</v>
      </c>
      <c r="W1176">
        <v>3</v>
      </c>
      <c r="X1176">
        <v>2</v>
      </c>
      <c r="Y1176">
        <v>7</v>
      </c>
      <c r="Z1176">
        <v>6</v>
      </c>
      <c r="AA1176">
        <v>3</v>
      </c>
      <c r="AB1176">
        <v>7</v>
      </c>
      <c r="AC1176">
        <v>7</v>
      </c>
      <c r="AD1176">
        <v>0</v>
      </c>
      <c r="AE1176">
        <v>7</v>
      </c>
      <c r="AF1176" s="5">
        <v>0.09</v>
      </c>
      <c r="AG1176" s="5">
        <v>0.08</v>
      </c>
      <c r="AH1176" s="6">
        <v>2.0000000000000004E-2</v>
      </c>
      <c r="AI1176">
        <v>1041.2</v>
      </c>
      <c r="AJ1176">
        <v>525</v>
      </c>
    </row>
    <row r="1177" spans="1:36" x14ac:dyDescent="0.35">
      <c r="A1177">
        <v>39</v>
      </c>
      <c r="B1177" t="s">
        <v>32</v>
      </c>
      <c r="C1177" t="s">
        <v>26</v>
      </c>
      <c r="D1177">
        <v>492</v>
      </c>
      <c r="E1177" t="s">
        <v>34</v>
      </c>
      <c r="F1177">
        <v>12</v>
      </c>
      <c r="G1177">
        <v>3</v>
      </c>
      <c r="H1177" t="s">
        <v>40</v>
      </c>
      <c r="I1177">
        <v>4</v>
      </c>
      <c r="J1177" t="s">
        <v>35</v>
      </c>
      <c r="K1177">
        <v>66</v>
      </c>
      <c r="L1177">
        <v>3</v>
      </c>
      <c r="M1177">
        <v>2</v>
      </c>
      <c r="N1177" t="s">
        <v>42</v>
      </c>
      <c r="O1177">
        <v>2</v>
      </c>
      <c r="P1177" t="s">
        <v>37</v>
      </c>
      <c r="Q1177" s="4">
        <v>5295</v>
      </c>
      <c r="R1177">
        <v>7693</v>
      </c>
      <c r="S1177">
        <v>4</v>
      </c>
      <c r="T1177" t="s">
        <v>32</v>
      </c>
      <c r="U1177">
        <v>21</v>
      </c>
      <c r="V1177">
        <v>4</v>
      </c>
      <c r="W1177">
        <v>3</v>
      </c>
      <c r="X1177">
        <v>0</v>
      </c>
      <c r="Y1177">
        <v>7</v>
      </c>
      <c r="Z1177">
        <v>3</v>
      </c>
      <c r="AA1177">
        <v>3</v>
      </c>
      <c r="AB1177">
        <v>5</v>
      </c>
      <c r="AC1177">
        <v>4</v>
      </c>
      <c r="AD1177">
        <v>1</v>
      </c>
      <c r="AE1177">
        <v>0</v>
      </c>
      <c r="AF1177" s="5">
        <v>0.09</v>
      </c>
      <c r="AG1177" s="5">
        <v>0.1</v>
      </c>
      <c r="AH1177" s="6">
        <v>3.9999999999999994E-2</v>
      </c>
      <c r="AI1177">
        <v>1059</v>
      </c>
      <c r="AJ1177">
        <v>3204</v>
      </c>
    </row>
    <row r="1178" spans="1:36" x14ac:dyDescent="0.35">
      <c r="A1178">
        <v>49</v>
      </c>
      <c r="B1178" t="s">
        <v>32</v>
      </c>
      <c r="C1178" t="s">
        <v>26</v>
      </c>
      <c r="D1178">
        <v>301</v>
      </c>
      <c r="E1178" t="s">
        <v>34</v>
      </c>
      <c r="F1178">
        <v>22</v>
      </c>
      <c r="G1178">
        <v>4</v>
      </c>
      <c r="H1178" t="s">
        <v>38</v>
      </c>
      <c r="I1178">
        <v>1</v>
      </c>
      <c r="J1178" t="s">
        <v>29</v>
      </c>
      <c r="K1178">
        <v>72</v>
      </c>
      <c r="L1178">
        <v>3</v>
      </c>
      <c r="M1178">
        <v>4</v>
      </c>
      <c r="N1178" t="s">
        <v>63</v>
      </c>
      <c r="O1178">
        <v>2</v>
      </c>
      <c r="P1178" t="s">
        <v>37</v>
      </c>
      <c r="Q1178" s="4">
        <v>16413</v>
      </c>
      <c r="R1178">
        <v>3498</v>
      </c>
      <c r="S1178">
        <v>3</v>
      </c>
      <c r="T1178" t="s">
        <v>32</v>
      </c>
      <c r="U1178">
        <v>16</v>
      </c>
      <c r="V1178">
        <v>3</v>
      </c>
      <c r="W1178">
        <v>2</v>
      </c>
      <c r="X1178">
        <v>2</v>
      </c>
      <c r="Y1178">
        <v>27</v>
      </c>
      <c r="Z1178">
        <v>2</v>
      </c>
      <c r="AA1178">
        <v>3</v>
      </c>
      <c r="AB1178">
        <v>4</v>
      </c>
      <c r="AC1178">
        <v>2</v>
      </c>
      <c r="AD1178">
        <v>1</v>
      </c>
      <c r="AE1178">
        <v>2</v>
      </c>
      <c r="AF1178" s="5">
        <v>0.09</v>
      </c>
      <c r="AG1178" s="5">
        <v>0.09</v>
      </c>
      <c r="AH1178" s="6">
        <v>4.9999999999999989E-2</v>
      </c>
      <c r="AI1178">
        <v>3282.6000000000004</v>
      </c>
      <c r="AJ1178">
        <v>4957</v>
      </c>
    </row>
    <row r="1179" spans="1:36" x14ac:dyDescent="0.35">
      <c r="A1179">
        <v>50</v>
      </c>
      <c r="B1179" t="s">
        <v>32</v>
      </c>
      <c r="C1179" t="s">
        <v>26</v>
      </c>
      <c r="D1179">
        <v>813</v>
      </c>
      <c r="E1179" t="s">
        <v>34</v>
      </c>
      <c r="F1179">
        <v>17</v>
      </c>
      <c r="G1179">
        <v>5</v>
      </c>
      <c r="H1179" t="s">
        <v>28</v>
      </c>
      <c r="I1179">
        <v>4</v>
      </c>
      <c r="J1179" t="s">
        <v>29</v>
      </c>
      <c r="K1179">
        <v>50</v>
      </c>
      <c r="L1179">
        <v>2</v>
      </c>
      <c r="M1179">
        <v>3</v>
      </c>
      <c r="N1179" t="s">
        <v>63</v>
      </c>
      <c r="O1179">
        <v>1</v>
      </c>
      <c r="P1179" t="s">
        <v>41</v>
      </c>
      <c r="Q1179" s="4">
        <v>13269</v>
      </c>
      <c r="R1179">
        <v>21981</v>
      </c>
      <c r="S1179">
        <v>5</v>
      </c>
      <c r="T1179" t="s">
        <v>32</v>
      </c>
      <c r="U1179">
        <v>15</v>
      </c>
      <c r="V1179">
        <v>3</v>
      </c>
      <c r="W1179">
        <v>3</v>
      </c>
      <c r="X1179">
        <v>3</v>
      </c>
      <c r="Y1179">
        <v>19</v>
      </c>
      <c r="Z1179">
        <v>3</v>
      </c>
      <c r="AA1179">
        <v>3</v>
      </c>
      <c r="AB1179">
        <v>14</v>
      </c>
      <c r="AC1179">
        <v>11</v>
      </c>
      <c r="AD1179">
        <v>1</v>
      </c>
      <c r="AE1179">
        <v>11</v>
      </c>
      <c r="AF1179" s="5">
        <v>0.11</v>
      </c>
      <c r="AG1179" s="5">
        <v>7.0000000000000007E-2</v>
      </c>
      <c r="AH1179" s="6">
        <v>0</v>
      </c>
      <c r="AI1179">
        <v>2653.8</v>
      </c>
      <c r="AJ1179">
        <v>2655</v>
      </c>
    </row>
    <row r="1180" spans="1:36" x14ac:dyDescent="0.35">
      <c r="A1180">
        <v>20</v>
      </c>
      <c r="B1180" t="s">
        <v>32</v>
      </c>
      <c r="C1180" t="s">
        <v>26</v>
      </c>
      <c r="D1180">
        <v>1141</v>
      </c>
      <c r="E1180" t="s">
        <v>27</v>
      </c>
      <c r="F1180">
        <v>2</v>
      </c>
      <c r="G1180">
        <v>3</v>
      </c>
      <c r="H1180" t="s">
        <v>40</v>
      </c>
      <c r="I1180">
        <v>3</v>
      </c>
      <c r="J1180" t="s">
        <v>29</v>
      </c>
      <c r="K1180">
        <v>31</v>
      </c>
      <c r="L1180">
        <v>3</v>
      </c>
      <c r="M1180">
        <v>1</v>
      </c>
      <c r="N1180" t="s">
        <v>46</v>
      </c>
      <c r="O1180">
        <v>3</v>
      </c>
      <c r="P1180" t="s">
        <v>31</v>
      </c>
      <c r="Q1180" s="4">
        <v>2783</v>
      </c>
      <c r="R1180">
        <v>13251</v>
      </c>
      <c r="S1180">
        <v>1</v>
      </c>
      <c r="T1180" t="s">
        <v>32</v>
      </c>
      <c r="U1180">
        <v>19</v>
      </c>
      <c r="V1180">
        <v>3</v>
      </c>
      <c r="W1180">
        <v>1</v>
      </c>
      <c r="X1180">
        <v>0</v>
      </c>
      <c r="Y1180">
        <v>2</v>
      </c>
      <c r="Z1180">
        <v>3</v>
      </c>
      <c r="AA1180">
        <v>3</v>
      </c>
      <c r="AB1180">
        <v>2</v>
      </c>
      <c r="AC1180">
        <v>2</v>
      </c>
      <c r="AD1180">
        <v>2</v>
      </c>
      <c r="AE1180">
        <v>2</v>
      </c>
      <c r="AF1180" s="5">
        <v>0.09</v>
      </c>
      <c r="AG1180" s="5">
        <v>0.08</v>
      </c>
      <c r="AH1180" s="6">
        <v>0</v>
      </c>
      <c r="AI1180">
        <v>556.6</v>
      </c>
      <c r="AJ1180">
        <v>1011</v>
      </c>
    </row>
    <row r="1181" spans="1:36" x14ac:dyDescent="0.35">
      <c r="A1181">
        <v>34</v>
      </c>
      <c r="B1181" t="s">
        <v>32</v>
      </c>
      <c r="C1181" t="s">
        <v>26</v>
      </c>
      <c r="D1181">
        <v>1130</v>
      </c>
      <c r="E1181" t="s">
        <v>34</v>
      </c>
      <c r="F1181">
        <v>3</v>
      </c>
      <c r="G1181">
        <v>3</v>
      </c>
      <c r="H1181" t="s">
        <v>28</v>
      </c>
      <c r="I1181">
        <v>4</v>
      </c>
      <c r="J1181" t="s">
        <v>29</v>
      </c>
      <c r="K1181">
        <v>66</v>
      </c>
      <c r="L1181">
        <v>3</v>
      </c>
      <c r="M1181">
        <v>2</v>
      </c>
      <c r="N1181" t="s">
        <v>36</v>
      </c>
      <c r="O1181">
        <v>2</v>
      </c>
      <c r="P1181" t="s">
        <v>41</v>
      </c>
      <c r="Q1181" s="4">
        <v>5433</v>
      </c>
      <c r="R1181">
        <v>19332</v>
      </c>
      <c r="S1181">
        <v>1</v>
      </c>
      <c r="T1181" t="s">
        <v>32</v>
      </c>
      <c r="U1181">
        <v>12</v>
      </c>
      <c r="V1181">
        <v>3</v>
      </c>
      <c r="W1181">
        <v>3</v>
      </c>
      <c r="X1181">
        <v>1</v>
      </c>
      <c r="Y1181">
        <v>11</v>
      </c>
      <c r="Z1181">
        <v>2</v>
      </c>
      <c r="AA1181">
        <v>3</v>
      </c>
      <c r="AB1181">
        <v>11</v>
      </c>
      <c r="AC1181">
        <v>8</v>
      </c>
      <c r="AD1181">
        <v>7</v>
      </c>
      <c r="AE1181">
        <v>9</v>
      </c>
      <c r="AF1181" s="5">
        <v>0.1</v>
      </c>
      <c r="AG1181" s="5">
        <v>7.0000000000000007E-2</v>
      </c>
      <c r="AH1181" s="6">
        <v>1.0000000000000009E-2</v>
      </c>
      <c r="AI1181">
        <v>1086.6000000000001</v>
      </c>
      <c r="AJ1181">
        <v>4728</v>
      </c>
    </row>
    <row r="1182" spans="1:36" x14ac:dyDescent="0.35">
      <c r="A1182">
        <v>36</v>
      </c>
      <c r="B1182" t="s">
        <v>32</v>
      </c>
      <c r="C1182" t="s">
        <v>26</v>
      </c>
      <c r="D1182">
        <v>311</v>
      </c>
      <c r="E1182" t="s">
        <v>34</v>
      </c>
      <c r="F1182">
        <v>7</v>
      </c>
      <c r="G1182">
        <v>3</v>
      </c>
      <c r="H1182" t="s">
        <v>28</v>
      </c>
      <c r="I1182">
        <v>1</v>
      </c>
      <c r="J1182" t="s">
        <v>35</v>
      </c>
      <c r="K1182">
        <v>77</v>
      </c>
      <c r="L1182">
        <v>3</v>
      </c>
      <c r="M1182">
        <v>1</v>
      </c>
      <c r="N1182" t="s">
        <v>39</v>
      </c>
      <c r="O1182">
        <v>2</v>
      </c>
      <c r="P1182" t="s">
        <v>31</v>
      </c>
      <c r="Q1182" s="4">
        <v>2013</v>
      </c>
      <c r="R1182">
        <v>10950</v>
      </c>
      <c r="S1182">
        <v>2</v>
      </c>
      <c r="T1182" t="s">
        <v>32</v>
      </c>
      <c r="U1182">
        <v>11</v>
      </c>
      <c r="V1182">
        <v>3</v>
      </c>
      <c r="W1182">
        <v>3</v>
      </c>
      <c r="X1182">
        <v>0</v>
      </c>
      <c r="Y1182">
        <v>15</v>
      </c>
      <c r="Z1182">
        <v>4</v>
      </c>
      <c r="AA1182">
        <v>3</v>
      </c>
      <c r="AB1182">
        <v>4</v>
      </c>
      <c r="AC1182">
        <v>3</v>
      </c>
      <c r="AD1182">
        <v>1</v>
      </c>
      <c r="AE1182">
        <v>3</v>
      </c>
      <c r="AF1182" s="5">
        <v>0.09</v>
      </c>
      <c r="AG1182" s="5">
        <v>0.08</v>
      </c>
      <c r="AH1182" s="6">
        <v>7.9999999999999988E-2</v>
      </c>
      <c r="AI1182">
        <v>402.6</v>
      </c>
      <c r="AJ1182">
        <v>2925</v>
      </c>
    </row>
    <row r="1183" spans="1:36" x14ac:dyDescent="0.35">
      <c r="A1183">
        <v>49</v>
      </c>
      <c r="B1183" t="s">
        <v>32</v>
      </c>
      <c r="C1183" t="s">
        <v>26</v>
      </c>
      <c r="D1183">
        <v>465</v>
      </c>
      <c r="E1183" t="s">
        <v>34</v>
      </c>
      <c r="F1183">
        <v>6</v>
      </c>
      <c r="G1183">
        <v>1</v>
      </c>
      <c r="H1183" t="s">
        <v>28</v>
      </c>
      <c r="I1183">
        <v>3</v>
      </c>
      <c r="J1183" t="s">
        <v>29</v>
      </c>
      <c r="K1183">
        <v>41</v>
      </c>
      <c r="L1183">
        <v>2</v>
      </c>
      <c r="M1183">
        <v>4</v>
      </c>
      <c r="N1183" t="s">
        <v>43</v>
      </c>
      <c r="O1183">
        <v>3</v>
      </c>
      <c r="P1183" t="s">
        <v>37</v>
      </c>
      <c r="Q1183" s="4">
        <v>13966</v>
      </c>
      <c r="R1183">
        <v>11652</v>
      </c>
      <c r="S1183">
        <v>2</v>
      </c>
      <c r="T1183" t="s">
        <v>25</v>
      </c>
      <c r="U1183">
        <v>19</v>
      </c>
      <c r="V1183">
        <v>3</v>
      </c>
      <c r="W1183">
        <v>2</v>
      </c>
      <c r="X1183">
        <v>1</v>
      </c>
      <c r="Y1183">
        <v>30</v>
      </c>
      <c r="Z1183">
        <v>3</v>
      </c>
      <c r="AA1183">
        <v>3</v>
      </c>
      <c r="AB1183">
        <v>15</v>
      </c>
      <c r="AC1183">
        <v>11</v>
      </c>
      <c r="AD1183">
        <v>2</v>
      </c>
      <c r="AE1183">
        <v>12</v>
      </c>
      <c r="AF1183" s="5">
        <v>0.15</v>
      </c>
      <c r="AG1183" s="5">
        <v>0.1</v>
      </c>
      <c r="AH1183" s="6">
        <v>-2.0000000000000004E-2</v>
      </c>
      <c r="AI1183">
        <v>2793.2000000000003</v>
      </c>
      <c r="AJ1183">
        <v>4782</v>
      </c>
    </row>
    <row r="1184" spans="1:36" x14ac:dyDescent="0.35">
      <c r="A1184">
        <v>36</v>
      </c>
      <c r="B1184" t="s">
        <v>32</v>
      </c>
      <c r="C1184" t="s">
        <v>44</v>
      </c>
      <c r="D1184">
        <v>894</v>
      </c>
      <c r="E1184" t="s">
        <v>34</v>
      </c>
      <c r="F1184">
        <v>1</v>
      </c>
      <c r="G1184">
        <v>4</v>
      </c>
      <c r="H1184" t="s">
        <v>40</v>
      </c>
      <c r="I1184">
        <v>4</v>
      </c>
      <c r="J1184" t="s">
        <v>29</v>
      </c>
      <c r="K1184">
        <v>33</v>
      </c>
      <c r="L1184">
        <v>2</v>
      </c>
      <c r="M1184">
        <v>2</v>
      </c>
      <c r="N1184" t="s">
        <v>42</v>
      </c>
      <c r="O1184">
        <v>3</v>
      </c>
      <c r="P1184" t="s">
        <v>37</v>
      </c>
      <c r="Q1184" s="4">
        <v>4374</v>
      </c>
      <c r="R1184">
        <v>15411</v>
      </c>
      <c r="S1184">
        <v>0</v>
      </c>
      <c r="T1184" t="s">
        <v>32</v>
      </c>
      <c r="U1184">
        <v>15</v>
      </c>
      <c r="V1184">
        <v>3</v>
      </c>
      <c r="W1184">
        <v>3</v>
      </c>
      <c r="X1184">
        <v>0</v>
      </c>
      <c r="Y1184">
        <v>4</v>
      </c>
      <c r="Z1184">
        <v>6</v>
      </c>
      <c r="AA1184">
        <v>3</v>
      </c>
      <c r="AB1184">
        <v>3</v>
      </c>
      <c r="AC1184">
        <v>2</v>
      </c>
      <c r="AD1184">
        <v>1</v>
      </c>
      <c r="AE1184">
        <v>2</v>
      </c>
      <c r="AF1184" s="5">
        <v>0.13</v>
      </c>
      <c r="AG1184" s="5">
        <v>0.1</v>
      </c>
      <c r="AH1184" s="6">
        <v>2.0000000000000004E-2</v>
      </c>
      <c r="AI1184">
        <v>874.80000000000007</v>
      </c>
      <c r="AJ1184">
        <v>2592</v>
      </c>
    </row>
    <row r="1185" spans="1:36" x14ac:dyDescent="0.35">
      <c r="A1185">
        <v>36</v>
      </c>
      <c r="B1185" t="s">
        <v>32</v>
      </c>
      <c r="C1185" t="s">
        <v>26</v>
      </c>
      <c r="D1185">
        <v>1040</v>
      </c>
      <c r="E1185" t="s">
        <v>34</v>
      </c>
      <c r="F1185">
        <v>3</v>
      </c>
      <c r="G1185">
        <v>2</v>
      </c>
      <c r="H1185" t="s">
        <v>28</v>
      </c>
      <c r="I1185">
        <v>4</v>
      </c>
      <c r="J1185" t="s">
        <v>35</v>
      </c>
      <c r="K1185">
        <v>79</v>
      </c>
      <c r="L1185">
        <v>4</v>
      </c>
      <c r="M1185">
        <v>2</v>
      </c>
      <c r="N1185" t="s">
        <v>43</v>
      </c>
      <c r="O1185">
        <v>1</v>
      </c>
      <c r="P1185" t="s">
        <v>41</v>
      </c>
      <c r="Q1185" s="4">
        <v>6842</v>
      </c>
      <c r="R1185">
        <v>26308</v>
      </c>
      <c r="S1185">
        <v>6</v>
      </c>
      <c r="T1185" t="s">
        <v>32</v>
      </c>
      <c r="U1185">
        <v>20</v>
      </c>
      <c r="V1185">
        <v>4</v>
      </c>
      <c r="W1185">
        <v>1</v>
      </c>
      <c r="X1185">
        <v>1</v>
      </c>
      <c r="Y1185">
        <v>13</v>
      </c>
      <c r="Z1185">
        <v>3</v>
      </c>
      <c r="AA1185">
        <v>3</v>
      </c>
      <c r="AB1185">
        <v>5</v>
      </c>
      <c r="AC1185">
        <v>4</v>
      </c>
      <c r="AD1185">
        <v>0</v>
      </c>
      <c r="AE1185">
        <v>4</v>
      </c>
      <c r="AF1185" s="5">
        <v>0.1</v>
      </c>
      <c r="AG1185" s="5">
        <v>0.09</v>
      </c>
      <c r="AH1185" s="6">
        <v>3.9999999999999994E-2</v>
      </c>
      <c r="AI1185">
        <v>1368.4</v>
      </c>
      <c r="AJ1185">
        <v>4123</v>
      </c>
    </row>
    <row r="1186" spans="1:36" x14ac:dyDescent="0.35">
      <c r="A1186">
        <v>54</v>
      </c>
      <c r="B1186" t="s">
        <v>32</v>
      </c>
      <c r="C1186" t="s">
        <v>26</v>
      </c>
      <c r="D1186">
        <v>584</v>
      </c>
      <c r="E1186" t="s">
        <v>34</v>
      </c>
      <c r="F1186">
        <v>22</v>
      </c>
      <c r="G1186">
        <v>5</v>
      </c>
      <c r="H1186" t="s">
        <v>40</v>
      </c>
      <c r="I1186">
        <v>2</v>
      </c>
      <c r="J1186" t="s">
        <v>29</v>
      </c>
      <c r="K1186">
        <v>91</v>
      </c>
      <c r="L1186">
        <v>3</v>
      </c>
      <c r="M1186">
        <v>4</v>
      </c>
      <c r="N1186" t="s">
        <v>62</v>
      </c>
      <c r="O1186">
        <v>3</v>
      </c>
      <c r="P1186" t="s">
        <v>37</v>
      </c>
      <c r="Q1186" s="4">
        <v>17426</v>
      </c>
      <c r="R1186">
        <v>18685</v>
      </c>
      <c r="S1186">
        <v>3</v>
      </c>
      <c r="T1186" t="s">
        <v>32</v>
      </c>
      <c r="U1186">
        <v>25</v>
      </c>
      <c r="V1186">
        <v>4</v>
      </c>
      <c r="W1186">
        <v>3</v>
      </c>
      <c r="X1186">
        <v>1</v>
      </c>
      <c r="Y1186">
        <v>36</v>
      </c>
      <c r="Z1186">
        <v>6</v>
      </c>
      <c r="AA1186">
        <v>3</v>
      </c>
      <c r="AB1186">
        <v>10</v>
      </c>
      <c r="AC1186">
        <v>8</v>
      </c>
      <c r="AD1186">
        <v>4</v>
      </c>
      <c r="AE1186">
        <v>7</v>
      </c>
      <c r="AF1186" s="5">
        <v>0.1</v>
      </c>
      <c r="AG1186" s="5">
        <v>0.09</v>
      </c>
      <c r="AH1186" s="6">
        <v>3.9999999999999994E-2</v>
      </c>
      <c r="AI1186">
        <v>3485.2000000000003</v>
      </c>
      <c r="AJ1186">
        <v>967</v>
      </c>
    </row>
    <row r="1187" spans="1:36" x14ac:dyDescent="0.35">
      <c r="A1187">
        <v>43</v>
      </c>
      <c r="B1187" t="s">
        <v>32</v>
      </c>
      <c r="C1187" t="s">
        <v>26</v>
      </c>
      <c r="D1187">
        <v>1291</v>
      </c>
      <c r="E1187" t="s">
        <v>34</v>
      </c>
      <c r="F1187">
        <v>15</v>
      </c>
      <c r="G1187">
        <v>2</v>
      </c>
      <c r="H1187" t="s">
        <v>28</v>
      </c>
      <c r="I1187">
        <v>3</v>
      </c>
      <c r="J1187" t="s">
        <v>35</v>
      </c>
      <c r="K1187">
        <v>65</v>
      </c>
      <c r="L1187">
        <v>2</v>
      </c>
      <c r="M1187">
        <v>4</v>
      </c>
      <c r="N1187" t="s">
        <v>63</v>
      </c>
      <c r="O1187">
        <v>3</v>
      </c>
      <c r="P1187" t="s">
        <v>37</v>
      </c>
      <c r="Q1187" s="4">
        <v>17603</v>
      </c>
      <c r="R1187">
        <v>3525</v>
      </c>
      <c r="S1187">
        <v>1</v>
      </c>
      <c r="T1187" t="s">
        <v>32</v>
      </c>
      <c r="U1187">
        <v>24</v>
      </c>
      <c r="V1187">
        <v>4</v>
      </c>
      <c r="W1187">
        <v>1</v>
      </c>
      <c r="X1187">
        <v>1</v>
      </c>
      <c r="Y1187">
        <v>14</v>
      </c>
      <c r="Z1187">
        <v>3</v>
      </c>
      <c r="AA1187">
        <v>3</v>
      </c>
      <c r="AB1187">
        <v>14</v>
      </c>
      <c r="AC1187">
        <v>10</v>
      </c>
      <c r="AD1187">
        <v>6</v>
      </c>
      <c r="AE1187">
        <v>11</v>
      </c>
      <c r="AF1187" s="5">
        <v>0.13</v>
      </c>
      <c r="AG1187" s="5">
        <v>0.11</v>
      </c>
      <c r="AH1187" s="6">
        <v>2.0000000000000004E-2</v>
      </c>
      <c r="AI1187">
        <v>3520.6000000000004</v>
      </c>
      <c r="AJ1187">
        <v>2029</v>
      </c>
    </row>
    <row r="1188" spans="1:36" x14ac:dyDescent="0.35">
      <c r="A1188">
        <v>35</v>
      </c>
      <c r="B1188" t="s">
        <v>25</v>
      </c>
      <c r="C1188" t="s">
        <v>33</v>
      </c>
      <c r="D1188">
        <v>880</v>
      </c>
      <c r="E1188" t="s">
        <v>27</v>
      </c>
      <c r="F1188">
        <v>12</v>
      </c>
      <c r="G1188">
        <v>4</v>
      </c>
      <c r="H1188" t="s">
        <v>38</v>
      </c>
      <c r="I1188">
        <v>4</v>
      </c>
      <c r="J1188" t="s">
        <v>35</v>
      </c>
      <c r="K1188">
        <v>36</v>
      </c>
      <c r="L1188">
        <v>3</v>
      </c>
      <c r="M1188">
        <v>2</v>
      </c>
      <c r="N1188" t="s">
        <v>27</v>
      </c>
      <c r="O1188">
        <v>4</v>
      </c>
      <c r="P1188" t="s">
        <v>31</v>
      </c>
      <c r="Q1188" s="4">
        <v>4581</v>
      </c>
      <c r="R1188">
        <v>10414</v>
      </c>
      <c r="S1188">
        <v>3</v>
      </c>
      <c r="T1188" t="s">
        <v>25</v>
      </c>
      <c r="U1188">
        <v>24</v>
      </c>
      <c r="V1188">
        <v>4</v>
      </c>
      <c r="W1188">
        <v>1</v>
      </c>
      <c r="X1188">
        <v>0</v>
      </c>
      <c r="Y1188">
        <v>13</v>
      </c>
      <c r="Z1188">
        <v>2</v>
      </c>
      <c r="AA1188">
        <v>4</v>
      </c>
      <c r="AB1188">
        <v>11</v>
      </c>
      <c r="AC1188">
        <v>9</v>
      </c>
      <c r="AD1188">
        <v>6</v>
      </c>
      <c r="AE1188">
        <v>7</v>
      </c>
      <c r="AF1188" s="5">
        <v>0.13</v>
      </c>
      <c r="AG1188" s="5">
        <v>7.0000000000000007E-2</v>
      </c>
      <c r="AH1188" s="6">
        <v>1.999999999999999E-2</v>
      </c>
      <c r="AI1188">
        <v>916.2</v>
      </c>
      <c r="AJ1188">
        <v>2363</v>
      </c>
    </row>
    <row r="1189" spans="1:36" x14ac:dyDescent="0.35">
      <c r="A1189">
        <v>38</v>
      </c>
      <c r="B1189" t="s">
        <v>32</v>
      </c>
      <c r="C1189" t="s">
        <v>33</v>
      </c>
      <c r="D1189">
        <v>1189</v>
      </c>
      <c r="E1189" t="s">
        <v>34</v>
      </c>
      <c r="F1189">
        <v>1</v>
      </c>
      <c r="G1189">
        <v>3</v>
      </c>
      <c r="H1189" t="s">
        <v>28</v>
      </c>
      <c r="I1189">
        <v>4</v>
      </c>
      <c r="J1189" t="s">
        <v>35</v>
      </c>
      <c r="K1189">
        <v>90</v>
      </c>
      <c r="L1189">
        <v>3</v>
      </c>
      <c r="M1189">
        <v>2</v>
      </c>
      <c r="N1189" t="s">
        <v>36</v>
      </c>
      <c r="O1189">
        <v>4</v>
      </c>
      <c r="P1189" t="s">
        <v>37</v>
      </c>
      <c r="Q1189" s="4">
        <v>4735</v>
      </c>
      <c r="R1189">
        <v>9867</v>
      </c>
      <c r="S1189">
        <v>7</v>
      </c>
      <c r="T1189" t="s">
        <v>32</v>
      </c>
      <c r="U1189">
        <v>15</v>
      </c>
      <c r="V1189">
        <v>3</v>
      </c>
      <c r="W1189">
        <v>4</v>
      </c>
      <c r="X1189">
        <v>2</v>
      </c>
      <c r="Y1189">
        <v>19</v>
      </c>
      <c r="Z1189">
        <v>4</v>
      </c>
      <c r="AA1189">
        <v>4</v>
      </c>
      <c r="AB1189">
        <v>13</v>
      </c>
      <c r="AC1189">
        <v>11</v>
      </c>
      <c r="AD1189">
        <v>2</v>
      </c>
      <c r="AE1189">
        <v>9</v>
      </c>
      <c r="AF1189" s="5">
        <v>0.11</v>
      </c>
      <c r="AG1189" s="5">
        <v>0.09</v>
      </c>
      <c r="AH1189" s="6">
        <v>2.0000000000000004E-2</v>
      </c>
      <c r="AI1189">
        <v>947</v>
      </c>
      <c r="AJ1189">
        <v>1310</v>
      </c>
    </row>
    <row r="1190" spans="1:36" x14ac:dyDescent="0.35">
      <c r="A1190">
        <v>29</v>
      </c>
      <c r="B1190" t="s">
        <v>32</v>
      </c>
      <c r="C1190" t="s">
        <v>26</v>
      </c>
      <c r="D1190">
        <v>991</v>
      </c>
      <c r="E1190" t="s">
        <v>27</v>
      </c>
      <c r="F1190">
        <v>5</v>
      </c>
      <c r="G1190">
        <v>3</v>
      </c>
      <c r="H1190" t="s">
        <v>40</v>
      </c>
      <c r="I1190">
        <v>1</v>
      </c>
      <c r="J1190" t="s">
        <v>35</v>
      </c>
      <c r="K1190">
        <v>43</v>
      </c>
      <c r="L1190">
        <v>2</v>
      </c>
      <c r="M1190">
        <v>2</v>
      </c>
      <c r="N1190" t="s">
        <v>27</v>
      </c>
      <c r="O1190">
        <v>2</v>
      </c>
      <c r="P1190" t="s">
        <v>41</v>
      </c>
      <c r="Q1190" s="4">
        <v>4187</v>
      </c>
      <c r="R1190">
        <v>3356</v>
      </c>
      <c r="S1190">
        <v>1</v>
      </c>
      <c r="T1190" t="s">
        <v>25</v>
      </c>
      <c r="U1190">
        <v>13</v>
      </c>
      <c r="V1190">
        <v>3</v>
      </c>
      <c r="W1190">
        <v>2</v>
      </c>
      <c r="X1190">
        <v>1</v>
      </c>
      <c r="Y1190">
        <v>10</v>
      </c>
      <c r="Z1190">
        <v>3</v>
      </c>
      <c r="AA1190">
        <v>2</v>
      </c>
      <c r="AB1190">
        <v>10</v>
      </c>
      <c r="AC1190">
        <v>0</v>
      </c>
      <c r="AD1190">
        <v>0</v>
      </c>
      <c r="AE1190">
        <v>9</v>
      </c>
      <c r="AF1190" s="5">
        <v>0.08</v>
      </c>
      <c r="AG1190" s="5">
        <v>0.09</v>
      </c>
      <c r="AH1190" s="6">
        <v>2.0000000000000004E-2</v>
      </c>
      <c r="AI1190">
        <v>837.40000000000009</v>
      </c>
      <c r="AJ1190">
        <v>3594</v>
      </c>
    </row>
    <row r="1191" spans="1:36" x14ac:dyDescent="0.35">
      <c r="A1191">
        <v>33</v>
      </c>
      <c r="B1191" t="s">
        <v>32</v>
      </c>
      <c r="C1191" t="s">
        <v>26</v>
      </c>
      <c r="D1191">
        <v>392</v>
      </c>
      <c r="E1191" t="s">
        <v>27</v>
      </c>
      <c r="F1191">
        <v>2</v>
      </c>
      <c r="G1191">
        <v>4</v>
      </c>
      <c r="H1191" t="s">
        <v>40</v>
      </c>
      <c r="I1191">
        <v>4</v>
      </c>
      <c r="J1191" t="s">
        <v>35</v>
      </c>
      <c r="K1191">
        <v>93</v>
      </c>
      <c r="L1191">
        <v>3</v>
      </c>
      <c r="M1191">
        <v>2</v>
      </c>
      <c r="N1191" t="s">
        <v>27</v>
      </c>
      <c r="O1191">
        <v>4</v>
      </c>
      <c r="P1191" t="s">
        <v>41</v>
      </c>
      <c r="Q1191" s="4">
        <v>5505</v>
      </c>
      <c r="R1191">
        <v>3921</v>
      </c>
      <c r="S1191">
        <v>1</v>
      </c>
      <c r="T1191" t="s">
        <v>32</v>
      </c>
      <c r="U1191">
        <v>14</v>
      </c>
      <c r="V1191">
        <v>3</v>
      </c>
      <c r="W1191">
        <v>3</v>
      </c>
      <c r="X1191">
        <v>2</v>
      </c>
      <c r="Y1191">
        <v>6</v>
      </c>
      <c r="Z1191">
        <v>5</v>
      </c>
      <c r="AA1191">
        <v>3</v>
      </c>
      <c r="AB1191">
        <v>6</v>
      </c>
      <c r="AC1191">
        <v>2</v>
      </c>
      <c r="AD1191">
        <v>0</v>
      </c>
      <c r="AE1191">
        <v>4</v>
      </c>
      <c r="AF1191" s="5">
        <v>0.08</v>
      </c>
      <c r="AG1191" s="5">
        <v>0.09</v>
      </c>
      <c r="AH1191" s="6">
        <v>1.999999999999999E-2</v>
      </c>
      <c r="AI1191">
        <v>1101</v>
      </c>
      <c r="AJ1191">
        <v>1542</v>
      </c>
    </row>
    <row r="1192" spans="1:36" x14ac:dyDescent="0.35">
      <c r="A1192">
        <v>32</v>
      </c>
      <c r="B1192" t="s">
        <v>32</v>
      </c>
      <c r="C1192" t="s">
        <v>26</v>
      </c>
      <c r="D1192">
        <v>977</v>
      </c>
      <c r="E1192" t="s">
        <v>34</v>
      </c>
      <c r="F1192">
        <v>2</v>
      </c>
      <c r="G1192">
        <v>3</v>
      </c>
      <c r="H1192" t="s">
        <v>40</v>
      </c>
      <c r="I1192">
        <v>4</v>
      </c>
      <c r="J1192" t="s">
        <v>35</v>
      </c>
      <c r="K1192">
        <v>45</v>
      </c>
      <c r="L1192">
        <v>3</v>
      </c>
      <c r="M1192">
        <v>2</v>
      </c>
      <c r="N1192" t="s">
        <v>36</v>
      </c>
      <c r="O1192">
        <v>2</v>
      </c>
      <c r="P1192" t="s">
        <v>41</v>
      </c>
      <c r="Q1192" s="4">
        <v>5470</v>
      </c>
      <c r="R1192">
        <v>25518</v>
      </c>
      <c r="S1192">
        <v>0</v>
      </c>
      <c r="T1192" t="s">
        <v>32</v>
      </c>
      <c r="U1192">
        <v>13</v>
      </c>
      <c r="V1192">
        <v>3</v>
      </c>
      <c r="W1192">
        <v>3</v>
      </c>
      <c r="X1192">
        <v>2</v>
      </c>
      <c r="Y1192">
        <v>10</v>
      </c>
      <c r="Z1192">
        <v>4</v>
      </c>
      <c r="AA1192">
        <v>2</v>
      </c>
      <c r="AB1192">
        <v>9</v>
      </c>
      <c r="AC1192">
        <v>5</v>
      </c>
      <c r="AD1192">
        <v>1</v>
      </c>
      <c r="AE1192">
        <v>6</v>
      </c>
      <c r="AF1192" s="5">
        <v>0.11</v>
      </c>
      <c r="AG1192" s="5">
        <v>0.09</v>
      </c>
      <c r="AH1192" s="6">
        <v>2.0000000000000004E-2</v>
      </c>
      <c r="AI1192">
        <v>1094</v>
      </c>
      <c r="AJ1192">
        <v>3784</v>
      </c>
    </row>
    <row r="1193" spans="1:36" x14ac:dyDescent="0.35">
      <c r="A1193">
        <v>31</v>
      </c>
      <c r="B1193" t="s">
        <v>32</v>
      </c>
      <c r="C1193" t="s">
        <v>26</v>
      </c>
      <c r="D1193">
        <v>1112</v>
      </c>
      <c r="E1193" t="s">
        <v>27</v>
      </c>
      <c r="F1193">
        <v>5</v>
      </c>
      <c r="G1193">
        <v>4</v>
      </c>
      <c r="H1193" t="s">
        <v>28</v>
      </c>
      <c r="I1193">
        <v>1</v>
      </c>
      <c r="J1193" t="s">
        <v>29</v>
      </c>
      <c r="K1193">
        <v>67</v>
      </c>
      <c r="L1193">
        <v>3</v>
      </c>
      <c r="M1193">
        <v>2</v>
      </c>
      <c r="N1193" t="s">
        <v>27</v>
      </c>
      <c r="O1193">
        <v>4</v>
      </c>
      <c r="P1193" t="s">
        <v>37</v>
      </c>
      <c r="Q1193" s="4">
        <v>5476</v>
      </c>
      <c r="R1193">
        <v>22589</v>
      </c>
      <c r="S1193">
        <v>1</v>
      </c>
      <c r="T1193" t="s">
        <v>32</v>
      </c>
      <c r="U1193">
        <v>11</v>
      </c>
      <c r="V1193">
        <v>3</v>
      </c>
      <c r="W1193">
        <v>1</v>
      </c>
      <c r="X1193">
        <v>2</v>
      </c>
      <c r="Y1193">
        <v>10</v>
      </c>
      <c r="Z1193">
        <v>2</v>
      </c>
      <c r="AA1193">
        <v>3</v>
      </c>
      <c r="AB1193">
        <v>10</v>
      </c>
      <c r="AC1193">
        <v>0</v>
      </c>
      <c r="AD1193">
        <v>0</v>
      </c>
      <c r="AE1193">
        <v>2</v>
      </c>
      <c r="AF1193" s="5">
        <v>0.1</v>
      </c>
      <c r="AG1193" s="5">
        <v>7.0000000000000007E-2</v>
      </c>
      <c r="AH1193" s="6">
        <v>0</v>
      </c>
      <c r="AI1193">
        <v>1095.2</v>
      </c>
      <c r="AJ1193">
        <v>3286</v>
      </c>
    </row>
    <row r="1194" spans="1:36" x14ac:dyDescent="0.35">
      <c r="A1194">
        <v>49</v>
      </c>
      <c r="B1194" t="s">
        <v>32</v>
      </c>
      <c r="C1194" t="s">
        <v>26</v>
      </c>
      <c r="D1194">
        <v>464</v>
      </c>
      <c r="E1194" t="s">
        <v>34</v>
      </c>
      <c r="F1194">
        <v>16</v>
      </c>
      <c r="G1194">
        <v>3</v>
      </c>
      <c r="H1194" t="s">
        <v>40</v>
      </c>
      <c r="I1194">
        <v>4</v>
      </c>
      <c r="J1194" t="s">
        <v>29</v>
      </c>
      <c r="K1194">
        <v>74</v>
      </c>
      <c r="L1194">
        <v>3</v>
      </c>
      <c r="M1194">
        <v>1</v>
      </c>
      <c r="N1194" t="s">
        <v>39</v>
      </c>
      <c r="O1194">
        <v>1</v>
      </c>
      <c r="P1194" t="s">
        <v>41</v>
      </c>
      <c r="Q1194" s="4">
        <v>2587</v>
      </c>
      <c r="R1194">
        <v>24941</v>
      </c>
      <c r="S1194">
        <v>4</v>
      </c>
      <c r="T1194" t="s">
        <v>25</v>
      </c>
      <c r="U1194">
        <v>16</v>
      </c>
      <c r="V1194">
        <v>3</v>
      </c>
      <c r="W1194">
        <v>2</v>
      </c>
      <c r="X1194">
        <v>1</v>
      </c>
      <c r="Y1194">
        <v>17</v>
      </c>
      <c r="Z1194">
        <v>2</v>
      </c>
      <c r="AA1194">
        <v>2</v>
      </c>
      <c r="AB1194">
        <v>2</v>
      </c>
      <c r="AC1194">
        <v>2</v>
      </c>
      <c r="AD1194">
        <v>2</v>
      </c>
      <c r="AE1194">
        <v>2</v>
      </c>
      <c r="AF1194" s="5">
        <v>0.14000000000000001</v>
      </c>
      <c r="AG1194" s="5">
        <v>0.08</v>
      </c>
      <c r="AH1194" s="6">
        <v>0.03</v>
      </c>
      <c r="AI1194">
        <v>517.4</v>
      </c>
      <c r="AJ1194">
        <v>1529</v>
      </c>
    </row>
    <row r="1195" spans="1:36" x14ac:dyDescent="0.35">
      <c r="A1195">
        <v>38</v>
      </c>
      <c r="B1195" t="s">
        <v>32</v>
      </c>
      <c r="C1195" t="s">
        <v>33</v>
      </c>
      <c r="D1195">
        <v>148</v>
      </c>
      <c r="E1195" t="s">
        <v>34</v>
      </c>
      <c r="F1195">
        <v>2</v>
      </c>
      <c r="G1195">
        <v>3</v>
      </c>
      <c r="H1195" t="s">
        <v>40</v>
      </c>
      <c r="I1195">
        <v>4</v>
      </c>
      <c r="J1195" t="s">
        <v>29</v>
      </c>
      <c r="K1195">
        <v>42</v>
      </c>
      <c r="L1195">
        <v>2</v>
      </c>
      <c r="M1195">
        <v>1</v>
      </c>
      <c r="N1195" t="s">
        <v>39</v>
      </c>
      <c r="O1195">
        <v>2</v>
      </c>
      <c r="P1195" t="s">
        <v>31</v>
      </c>
      <c r="Q1195" s="4">
        <v>2440</v>
      </c>
      <c r="R1195">
        <v>23826</v>
      </c>
      <c r="S1195">
        <v>1</v>
      </c>
      <c r="T1195" t="s">
        <v>32</v>
      </c>
      <c r="U1195">
        <v>22</v>
      </c>
      <c r="V1195">
        <v>4</v>
      </c>
      <c r="W1195">
        <v>2</v>
      </c>
      <c r="X1195">
        <v>0</v>
      </c>
      <c r="Y1195">
        <v>4</v>
      </c>
      <c r="Z1195">
        <v>3</v>
      </c>
      <c r="AA1195">
        <v>3</v>
      </c>
      <c r="AB1195">
        <v>4</v>
      </c>
      <c r="AC1195">
        <v>3</v>
      </c>
      <c r="AD1195">
        <v>3</v>
      </c>
      <c r="AE1195">
        <v>3</v>
      </c>
      <c r="AF1195" s="5">
        <v>0.08</v>
      </c>
      <c r="AG1195" s="5">
        <v>0.08</v>
      </c>
      <c r="AH1195" s="6">
        <v>3.0000000000000013E-2</v>
      </c>
      <c r="AI1195">
        <v>488</v>
      </c>
      <c r="AJ1195">
        <v>3719</v>
      </c>
    </row>
    <row r="1196" spans="1:36" x14ac:dyDescent="0.35">
      <c r="A1196">
        <v>47</v>
      </c>
      <c r="B1196" t="s">
        <v>32</v>
      </c>
      <c r="C1196" t="s">
        <v>26</v>
      </c>
      <c r="D1196">
        <v>1225</v>
      </c>
      <c r="E1196" t="s">
        <v>27</v>
      </c>
      <c r="F1196">
        <v>2</v>
      </c>
      <c r="G1196">
        <v>4</v>
      </c>
      <c r="H1196" t="s">
        <v>28</v>
      </c>
      <c r="I1196">
        <v>2</v>
      </c>
      <c r="J1196" t="s">
        <v>29</v>
      </c>
      <c r="K1196">
        <v>47</v>
      </c>
      <c r="L1196">
        <v>4</v>
      </c>
      <c r="M1196">
        <v>4</v>
      </c>
      <c r="N1196" t="s">
        <v>62</v>
      </c>
      <c r="O1196">
        <v>2</v>
      </c>
      <c r="P1196" t="s">
        <v>41</v>
      </c>
      <c r="Q1196" s="4">
        <v>15972</v>
      </c>
      <c r="R1196">
        <v>21086</v>
      </c>
      <c r="S1196">
        <v>6</v>
      </c>
      <c r="T1196" t="s">
        <v>32</v>
      </c>
      <c r="U1196">
        <v>14</v>
      </c>
      <c r="V1196">
        <v>3</v>
      </c>
      <c r="W1196">
        <v>3</v>
      </c>
      <c r="X1196">
        <v>3</v>
      </c>
      <c r="Y1196">
        <v>29</v>
      </c>
      <c r="Z1196">
        <v>2</v>
      </c>
      <c r="AA1196">
        <v>3</v>
      </c>
      <c r="AB1196">
        <v>3</v>
      </c>
      <c r="AC1196">
        <v>2</v>
      </c>
      <c r="AD1196">
        <v>1</v>
      </c>
      <c r="AE1196">
        <v>2</v>
      </c>
      <c r="AF1196" s="5">
        <v>0.11</v>
      </c>
      <c r="AG1196" s="5">
        <v>0.11</v>
      </c>
      <c r="AH1196" s="6">
        <v>4.9999999999999989E-2</v>
      </c>
      <c r="AI1196">
        <v>3194.4</v>
      </c>
      <c r="AJ1196">
        <v>4763</v>
      </c>
    </row>
    <row r="1197" spans="1:36" x14ac:dyDescent="0.35">
      <c r="A1197">
        <v>49</v>
      </c>
      <c r="B1197" t="s">
        <v>32</v>
      </c>
      <c r="C1197" t="s">
        <v>26</v>
      </c>
      <c r="D1197">
        <v>809</v>
      </c>
      <c r="E1197" t="s">
        <v>34</v>
      </c>
      <c r="F1197">
        <v>1</v>
      </c>
      <c r="G1197">
        <v>3</v>
      </c>
      <c r="H1197" t="s">
        <v>28</v>
      </c>
      <c r="I1197">
        <v>3</v>
      </c>
      <c r="J1197" t="s">
        <v>35</v>
      </c>
      <c r="K1197">
        <v>36</v>
      </c>
      <c r="L1197">
        <v>3</v>
      </c>
      <c r="M1197">
        <v>4</v>
      </c>
      <c r="N1197" t="s">
        <v>62</v>
      </c>
      <c r="O1197">
        <v>3</v>
      </c>
      <c r="P1197" t="s">
        <v>31</v>
      </c>
      <c r="Q1197" s="4">
        <v>15379</v>
      </c>
      <c r="R1197">
        <v>22384</v>
      </c>
      <c r="S1197">
        <v>4</v>
      </c>
      <c r="T1197" t="s">
        <v>32</v>
      </c>
      <c r="U1197">
        <v>14</v>
      </c>
      <c r="V1197">
        <v>3</v>
      </c>
      <c r="W1197">
        <v>1</v>
      </c>
      <c r="X1197">
        <v>0</v>
      </c>
      <c r="Y1197">
        <v>23</v>
      </c>
      <c r="Z1197">
        <v>2</v>
      </c>
      <c r="AA1197">
        <v>3</v>
      </c>
      <c r="AB1197">
        <v>8</v>
      </c>
      <c r="AC1197">
        <v>7</v>
      </c>
      <c r="AD1197">
        <v>0</v>
      </c>
      <c r="AE1197">
        <v>0</v>
      </c>
      <c r="AF1197" s="5">
        <v>0.11</v>
      </c>
      <c r="AG1197" s="5">
        <v>0.09</v>
      </c>
      <c r="AH1197" s="6">
        <v>0.05</v>
      </c>
      <c r="AI1197">
        <v>3075.8</v>
      </c>
      <c r="AJ1197">
        <v>3192</v>
      </c>
    </row>
    <row r="1198" spans="1:36" x14ac:dyDescent="0.35">
      <c r="A1198">
        <v>41</v>
      </c>
      <c r="B1198" t="s">
        <v>32</v>
      </c>
      <c r="C1198" t="s">
        <v>26</v>
      </c>
      <c r="D1198">
        <v>1206</v>
      </c>
      <c r="E1198" t="s">
        <v>27</v>
      </c>
      <c r="F1198">
        <v>23</v>
      </c>
      <c r="G1198">
        <v>2</v>
      </c>
      <c r="H1198" t="s">
        <v>28</v>
      </c>
      <c r="I1198">
        <v>4</v>
      </c>
      <c r="J1198" t="s">
        <v>35</v>
      </c>
      <c r="K1198">
        <v>80</v>
      </c>
      <c r="L1198">
        <v>3</v>
      </c>
      <c r="M1198">
        <v>3</v>
      </c>
      <c r="N1198" t="s">
        <v>27</v>
      </c>
      <c r="O1198">
        <v>3</v>
      </c>
      <c r="P1198" t="s">
        <v>31</v>
      </c>
      <c r="Q1198" s="4">
        <v>7082</v>
      </c>
      <c r="R1198">
        <v>11591</v>
      </c>
      <c r="S1198">
        <v>3</v>
      </c>
      <c r="T1198" t="s">
        <v>25</v>
      </c>
      <c r="U1198">
        <v>16</v>
      </c>
      <c r="V1198">
        <v>3</v>
      </c>
      <c r="W1198">
        <v>4</v>
      </c>
      <c r="X1198">
        <v>0</v>
      </c>
      <c r="Y1198">
        <v>21</v>
      </c>
      <c r="Z1198">
        <v>2</v>
      </c>
      <c r="AA1198">
        <v>3</v>
      </c>
      <c r="AB1198">
        <v>2</v>
      </c>
      <c r="AC1198">
        <v>0</v>
      </c>
      <c r="AD1198">
        <v>0</v>
      </c>
      <c r="AE1198">
        <v>2</v>
      </c>
      <c r="AF1198" s="5">
        <v>0.1</v>
      </c>
      <c r="AG1198" s="5">
        <v>0.08</v>
      </c>
      <c r="AH1198" s="6">
        <v>3.9999999999999994E-2</v>
      </c>
      <c r="AI1198">
        <v>1416.4</v>
      </c>
      <c r="AJ1198">
        <v>1689</v>
      </c>
    </row>
    <row r="1199" spans="1:36" x14ac:dyDescent="0.35">
      <c r="A1199">
        <v>20</v>
      </c>
      <c r="B1199" t="s">
        <v>32</v>
      </c>
      <c r="C1199" t="s">
        <v>26</v>
      </c>
      <c r="D1199">
        <v>727</v>
      </c>
      <c r="E1199" t="s">
        <v>27</v>
      </c>
      <c r="F1199">
        <v>9</v>
      </c>
      <c r="G1199">
        <v>1</v>
      </c>
      <c r="H1199" t="s">
        <v>28</v>
      </c>
      <c r="I1199">
        <v>4</v>
      </c>
      <c r="J1199" t="s">
        <v>35</v>
      </c>
      <c r="K1199">
        <v>54</v>
      </c>
      <c r="L1199">
        <v>3</v>
      </c>
      <c r="M1199">
        <v>1</v>
      </c>
      <c r="N1199" t="s">
        <v>46</v>
      </c>
      <c r="O1199">
        <v>1</v>
      </c>
      <c r="P1199" t="s">
        <v>31</v>
      </c>
      <c r="Q1199" s="4">
        <v>2728</v>
      </c>
      <c r="R1199">
        <v>21082</v>
      </c>
      <c r="S1199">
        <v>1</v>
      </c>
      <c r="T1199" t="s">
        <v>32</v>
      </c>
      <c r="U1199">
        <v>11</v>
      </c>
      <c r="V1199">
        <v>3</v>
      </c>
      <c r="W1199">
        <v>1</v>
      </c>
      <c r="X1199">
        <v>0</v>
      </c>
      <c r="Y1199">
        <v>2</v>
      </c>
      <c r="Z1199">
        <v>3</v>
      </c>
      <c r="AA1199">
        <v>3</v>
      </c>
      <c r="AB1199">
        <v>2</v>
      </c>
      <c r="AC1199">
        <v>2</v>
      </c>
      <c r="AD1199">
        <v>0</v>
      </c>
      <c r="AE1199">
        <v>2</v>
      </c>
      <c r="AF1199" s="5">
        <v>0.11</v>
      </c>
      <c r="AG1199" s="5">
        <v>7.0000000000000007E-2</v>
      </c>
      <c r="AH1199" s="6">
        <v>0</v>
      </c>
      <c r="AI1199">
        <v>545.6</v>
      </c>
      <c r="AJ1199">
        <v>3064</v>
      </c>
    </row>
    <row r="1200" spans="1:36" x14ac:dyDescent="0.35">
      <c r="A1200">
        <v>33</v>
      </c>
      <c r="B1200" t="s">
        <v>32</v>
      </c>
      <c r="C1200" t="s">
        <v>44</v>
      </c>
      <c r="D1200">
        <v>530</v>
      </c>
      <c r="E1200" t="s">
        <v>27</v>
      </c>
      <c r="F1200">
        <v>16</v>
      </c>
      <c r="G1200">
        <v>3</v>
      </c>
      <c r="H1200" t="s">
        <v>28</v>
      </c>
      <c r="I1200">
        <v>3</v>
      </c>
      <c r="J1200" t="s">
        <v>29</v>
      </c>
      <c r="K1200">
        <v>36</v>
      </c>
      <c r="L1200">
        <v>3</v>
      </c>
      <c r="M1200">
        <v>2</v>
      </c>
      <c r="N1200" t="s">
        <v>27</v>
      </c>
      <c r="O1200">
        <v>4</v>
      </c>
      <c r="P1200" t="s">
        <v>41</v>
      </c>
      <c r="Q1200" s="4">
        <v>5368</v>
      </c>
      <c r="R1200">
        <v>16130</v>
      </c>
      <c r="S1200">
        <v>1</v>
      </c>
      <c r="T1200" t="s">
        <v>25</v>
      </c>
      <c r="U1200">
        <v>25</v>
      </c>
      <c r="V1200">
        <v>4</v>
      </c>
      <c r="W1200">
        <v>3</v>
      </c>
      <c r="X1200">
        <v>1</v>
      </c>
      <c r="Y1200">
        <v>7</v>
      </c>
      <c r="Z1200">
        <v>2</v>
      </c>
      <c r="AA1200">
        <v>3</v>
      </c>
      <c r="AB1200">
        <v>6</v>
      </c>
      <c r="AC1200">
        <v>5</v>
      </c>
      <c r="AD1200">
        <v>1</v>
      </c>
      <c r="AE1200">
        <v>2</v>
      </c>
      <c r="AF1200" s="5">
        <v>0.15</v>
      </c>
      <c r="AG1200" s="5">
        <v>0.1</v>
      </c>
      <c r="AH1200" s="6">
        <v>-0.03</v>
      </c>
      <c r="AI1200">
        <v>1073.6000000000001</v>
      </c>
      <c r="AJ1200">
        <v>4624</v>
      </c>
    </row>
    <row r="1201" spans="1:36" x14ac:dyDescent="0.35">
      <c r="A1201">
        <v>36</v>
      </c>
      <c r="B1201" t="s">
        <v>32</v>
      </c>
      <c r="C1201" t="s">
        <v>26</v>
      </c>
      <c r="D1201">
        <v>1351</v>
      </c>
      <c r="E1201" t="s">
        <v>34</v>
      </c>
      <c r="F1201">
        <v>26</v>
      </c>
      <c r="G1201">
        <v>4</v>
      </c>
      <c r="H1201" t="s">
        <v>28</v>
      </c>
      <c r="I1201">
        <v>1</v>
      </c>
      <c r="J1201" t="s">
        <v>35</v>
      </c>
      <c r="K1201">
        <v>80</v>
      </c>
      <c r="L1201">
        <v>3</v>
      </c>
      <c r="M1201">
        <v>2</v>
      </c>
      <c r="N1201" t="s">
        <v>43</v>
      </c>
      <c r="O1201">
        <v>3</v>
      </c>
      <c r="P1201" t="s">
        <v>37</v>
      </c>
      <c r="Q1201" s="4">
        <v>5347</v>
      </c>
      <c r="R1201">
        <v>7419</v>
      </c>
      <c r="S1201">
        <v>6</v>
      </c>
      <c r="T1201" t="s">
        <v>32</v>
      </c>
      <c r="U1201">
        <v>14</v>
      </c>
      <c r="V1201">
        <v>3</v>
      </c>
      <c r="W1201">
        <v>2</v>
      </c>
      <c r="X1201">
        <v>2</v>
      </c>
      <c r="Y1201">
        <v>10</v>
      </c>
      <c r="Z1201">
        <v>2</v>
      </c>
      <c r="AA1201">
        <v>2</v>
      </c>
      <c r="AB1201">
        <v>3</v>
      </c>
      <c r="AC1201">
        <v>2</v>
      </c>
      <c r="AD1201">
        <v>0</v>
      </c>
      <c r="AE1201">
        <v>2</v>
      </c>
      <c r="AF1201" s="5">
        <v>0.09</v>
      </c>
      <c r="AG1201" s="5">
        <v>0.08</v>
      </c>
      <c r="AH1201" s="6">
        <v>0</v>
      </c>
      <c r="AI1201">
        <v>1069.4000000000001</v>
      </c>
      <c r="AJ1201">
        <v>3613</v>
      </c>
    </row>
    <row r="1202" spans="1:36" x14ac:dyDescent="0.35">
      <c r="A1202">
        <v>44</v>
      </c>
      <c r="B1202" t="s">
        <v>32</v>
      </c>
      <c r="C1202" t="s">
        <v>26</v>
      </c>
      <c r="D1202">
        <v>528</v>
      </c>
      <c r="E1202" t="s">
        <v>50</v>
      </c>
      <c r="F1202">
        <v>1</v>
      </c>
      <c r="G1202">
        <v>3</v>
      </c>
      <c r="H1202" t="s">
        <v>28</v>
      </c>
      <c r="I1202">
        <v>3</v>
      </c>
      <c r="J1202" t="s">
        <v>29</v>
      </c>
      <c r="K1202">
        <v>44</v>
      </c>
      <c r="L1202">
        <v>3</v>
      </c>
      <c r="M1202">
        <v>1</v>
      </c>
      <c r="N1202" t="s">
        <v>50</v>
      </c>
      <c r="O1202">
        <v>4</v>
      </c>
      <c r="P1202" t="s">
        <v>41</v>
      </c>
      <c r="Q1202" s="4">
        <v>3195</v>
      </c>
      <c r="R1202">
        <v>4167</v>
      </c>
      <c r="S1202">
        <v>4</v>
      </c>
      <c r="T1202" t="s">
        <v>25</v>
      </c>
      <c r="U1202">
        <v>18</v>
      </c>
      <c r="V1202">
        <v>3</v>
      </c>
      <c r="W1202">
        <v>1</v>
      </c>
      <c r="X1202">
        <v>3</v>
      </c>
      <c r="Y1202">
        <v>8</v>
      </c>
      <c r="Z1202">
        <v>2</v>
      </c>
      <c r="AA1202">
        <v>3</v>
      </c>
      <c r="AB1202">
        <v>2</v>
      </c>
      <c r="AC1202">
        <v>2</v>
      </c>
      <c r="AD1202">
        <v>2</v>
      </c>
      <c r="AE1202">
        <v>2</v>
      </c>
      <c r="AF1202" s="5">
        <v>0.09</v>
      </c>
      <c r="AG1202" s="5">
        <v>0.09</v>
      </c>
      <c r="AH1202" s="6">
        <v>3.9999999999999994E-2</v>
      </c>
      <c r="AI1202">
        <v>639</v>
      </c>
      <c r="AJ1202">
        <v>796</v>
      </c>
    </row>
    <row r="1203" spans="1:36" x14ac:dyDescent="0.35">
      <c r="A1203">
        <v>23</v>
      </c>
      <c r="B1203" t="s">
        <v>25</v>
      </c>
      <c r="C1203" t="s">
        <v>26</v>
      </c>
      <c r="D1203">
        <v>1320</v>
      </c>
      <c r="E1203" t="s">
        <v>34</v>
      </c>
      <c r="F1203">
        <v>8</v>
      </c>
      <c r="G1203">
        <v>1</v>
      </c>
      <c r="H1203" t="s">
        <v>40</v>
      </c>
      <c r="I1203">
        <v>4</v>
      </c>
      <c r="J1203" t="s">
        <v>35</v>
      </c>
      <c r="K1203">
        <v>93</v>
      </c>
      <c r="L1203">
        <v>2</v>
      </c>
      <c r="M1203">
        <v>1</v>
      </c>
      <c r="N1203" t="s">
        <v>39</v>
      </c>
      <c r="O1203">
        <v>3</v>
      </c>
      <c r="P1203" t="s">
        <v>31</v>
      </c>
      <c r="Q1203" s="4">
        <v>3989</v>
      </c>
      <c r="R1203">
        <v>20586</v>
      </c>
      <c r="S1203">
        <v>1</v>
      </c>
      <c r="T1203" t="s">
        <v>25</v>
      </c>
      <c r="U1203">
        <v>11</v>
      </c>
      <c r="V1203">
        <v>3</v>
      </c>
      <c r="W1203">
        <v>1</v>
      </c>
      <c r="X1203">
        <v>0</v>
      </c>
      <c r="Y1203">
        <v>5</v>
      </c>
      <c r="Z1203">
        <v>2</v>
      </c>
      <c r="AA1203">
        <v>3</v>
      </c>
      <c r="AB1203">
        <v>5</v>
      </c>
      <c r="AC1203">
        <v>4</v>
      </c>
      <c r="AD1203">
        <v>1</v>
      </c>
      <c r="AE1203">
        <v>2</v>
      </c>
      <c r="AF1203" s="5">
        <v>0.1</v>
      </c>
      <c r="AG1203" s="5">
        <v>0.08</v>
      </c>
      <c r="AH1203" s="6">
        <v>0</v>
      </c>
      <c r="AI1203">
        <v>797.80000000000007</v>
      </c>
      <c r="AJ1203">
        <v>4515</v>
      </c>
    </row>
    <row r="1204" spans="1:36" x14ac:dyDescent="0.35">
      <c r="A1204">
        <v>38</v>
      </c>
      <c r="B1204" t="s">
        <v>32</v>
      </c>
      <c r="C1204" t="s">
        <v>26</v>
      </c>
      <c r="D1204">
        <v>1495</v>
      </c>
      <c r="E1204" t="s">
        <v>34</v>
      </c>
      <c r="F1204">
        <v>4</v>
      </c>
      <c r="G1204">
        <v>2</v>
      </c>
      <c r="H1204" t="s">
        <v>40</v>
      </c>
      <c r="I1204">
        <v>4</v>
      </c>
      <c r="J1204" t="s">
        <v>29</v>
      </c>
      <c r="K1204">
        <v>87</v>
      </c>
      <c r="L1204">
        <v>3</v>
      </c>
      <c r="M1204">
        <v>1</v>
      </c>
      <c r="N1204" t="s">
        <v>39</v>
      </c>
      <c r="O1204">
        <v>3</v>
      </c>
      <c r="P1204" t="s">
        <v>37</v>
      </c>
      <c r="Q1204" s="4">
        <v>3306</v>
      </c>
      <c r="R1204">
        <v>26176</v>
      </c>
      <c r="S1204">
        <v>7</v>
      </c>
      <c r="T1204" t="s">
        <v>32</v>
      </c>
      <c r="U1204">
        <v>19</v>
      </c>
      <c r="V1204">
        <v>3</v>
      </c>
      <c r="W1204">
        <v>4</v>
      </c>
      <c r="X1204">
        <v>1</v>
      </c>
      <c r="Y1204">
        <v>7</v>
      </c>
      <c r="Z1204">
        <v>5</v>
      </c>
      <c r="AA1204">
        <v>2</v>
      </c>
      <c r="AB1204">
        <v>0</v>
      </c>
      <c r="AC1204">
        <v>0</v>
      </c>
      <c r="AD1204">
        <v>0</v>
      </c>
      <c r="AE1204">
        <v>0</v>
      </c>
      <c r="AF1204" s="5">
        <v>0.13</v>
      </c>
      <c r="AG1204" s="5">
        <v>0.08</v>
      </c>
      <c r="AH1204" s="6">
        <v>9.999999999999995E-3</v>
      </c>
      <c r="AI1204">
        <v>661.2</v>
      </c>
      <c r="AJ1204">
        <v>3174</v>
      </c>
    </row>
    <row r="1205" spans="1:36" x14ac:dyDescent="0.35">
      <c r="A1205">
        <v>53</v>
      </c>
      <c r="B1205" t="s">
        <v>32</v>
      </c>
      <c r="C1205" t="s">
        <v>26</v>
      </c>
      <c r="D1205">
        <v>1395</v>
      </c>
      <c r="E1205" t="s">
        <v>34</v>
      </c>
      <c r="F1205">
        <v>24</v>
      </c>
      <c r="G1205">
        <v>4</v>
      </c>
      <c r="H1205" t="s">
        <v>40</v>
      </c>
      <c r="I1205">
        <v>2</v>
      </c>
      <c r="J1205" t="s">
        <v>35</v>
      </c>
      <c r="K1205">
        <v>48</v>
      </c>
      <c r="L1205">
        <v>4</v>
      </c>
      <c r="M1205">
        <v>3</v>
      </c>
      <c r="N1205" t="s">
        <v>43</v>
      </c>
      <c r="O1205">
        <v>4</v>
      </c>
      <c r="P1205" t="s">
        <v>37</v>
      </c>
      <c r="Q1205" s="4">
        <v>7005</v>
      </c>
      <c r="R1205">
        <v>3458</v>
      </c>
      <c r="S1205">
        <v>3</v>
      </c>
      <c r="T1205" t="s">
        <v>32</v>
      </c>
      <c r="U1205">
        <v>15</v>
      </c>
      <c r="V1205">
        <v>3</v>
      </c>
      <c r="W1205">
        <v>3</v>
      </c>
      <c r="X1205">
        <v>0</v>
      </c>
      <c r="Y1205">
        <v>11</v>
      </c>
      <c r="Z1205">
        <v>2</v>
      </c>
      <c r="AA1205">
        <v>3</v>
      </c>
      <c r="AB1205">
        <v>4</v>
      </c>
      <c r="AC1205">
        <v>3</v>
      </c>
      <c r="AD1205">
        <v>1</v>
      </c>
      <c r="AE1205">
        <v>2</v>
      </c>
      <c r="AF1205" s="5">
        <v>0.11</v>
      </c>
      <c r="AG1205" s="5">
        <v>0.1</v>
      </c>
      <c r="AH1205" s="6">
        <v>6.0000000000000012E-2</v>
      </c>
      <c r="AI1205">
        <v>1401</v>
      </c>
      <c r="AJ1205">
        <v>4772</v>
      </c>
    </row>
    <row r="1206" spans="1:36" x14ac:dyDescent="0.35">
      <c r="A1206">
        <v>48</v>
      </c>
      <c r="B1206" t="s">
        <v>25</v>
      </c>
      <c r="C1206" t="s">
        <v>33</v>
      </c>
      <c r="D1206">
        <v>708</v>
      </c>
      <c r="E1206" t="s">
        <v>27</v>
      </c>
      <c r="F1206">
        <v>7</v>
      </c>
      <c r="G1206">
        <v>2</v>
      </c>
      <c r="H1206" t="s">
        <v>40</v>
      </c>
      <c r="I1206">
        <v>4</v>
      </c>
      <c r="J1206" t="s">
        <v>29</v>
      </c>
      <c r="K1206">
        <v>95</v>
      </c>
      <c r="L1206">
        <v>3</v>
      </c>
      <c r="M1206">
        <v>1</v>
      </c>
      <c r="N1206" t="s">
        <v>46</v>
      </c>
      <c r="O1206">
        <v>3</v>
      </c>
      <c r="P1206" t="s">
        <v>37</v>
      </c>
      <c r="Q1206" s="4">
        <v>2655</v>
      </c>
      <c r="R1206">
        <v>11740</v>
      </c>
      <c r="S1206">
        <v>2</v>
      </c>
      <c r="T1206" t="s">
        <v>25</v>
      </c>
      <c r="U1206">
        <v>11</v>
      </c>
      <c r="V1206">
        <v>3</v>
      </c>
      <c r="W1206">
        <v>3</v>
      </c>
      <c r="X1206">
        <v>2</v>
      </c>
      <c r="Y1206">
        <v>19</v>
      </c>
      <c r="Z1206">
        <v>3</v>
      </c>
      <c r="AA1206">
        <v>3</v>
      </c>
      <c r="AB1206">
        <v>9</v>
      </c>
      <c r="AC1206">
        <v>7</v>
      </c>
      <c r="AD1206">
        <v>7</v>
      </c>
      <c r="AE1206">
        <v>7</v>
      </c>
      <c r="AF1206" s="5">
        <v>0.13</v>
      </c>
      <c r="AG1206" s="5">
        <v>0.11</v>
      </c>
      <c r="AH1206" s="6">
        <v>2.0000000000000004E-2</v>
      </c>
      <c r="AI1206">
        <v>531</v>
      </c>
      <c r="AJ1206">
        <v>2714</v>
      </c>
    </row>
    <row r="1207" spans="1:36" x14ac:dyDescent="0.35">
      <c r="A1207">
        <v>32</v>
      </c>
      <c r="B1207" t="s">
        <v>25</v>
      </c>
      <c r="C1207" t="s">
        <v>26</v>
      </c>
      <c r="D1207">
        <v>1259</v>
      </c>
      <c r="E1207" t="s">
        <v>34</v>
      </c>
      <c r="F1207">
        <v>2</v>
      </c>
      <c r="G1207">
        <v>4</v>
      </c>
      <c r="H1207" t="s">
        <v>28</v>
      </c>
      <c r="I1207">
        <v>4</v>
      </c>
      <c r="J1207" t="s">
        <v>35</v>
      </c>
      <c r="K1207">
        <v>95</v>
      </c>
      <c r="L1207">
        <v>3</v>
      </c>
      <c r="M1207">
        <v>1</v>
      </c>
      <c r="N1207" t="s">
        <v>39</v>
      </c>
      <c r="O1207">
        <v>2</v>
      </c>
      <c r="P1207" t="s">
        <v>31</v>
      </c>
      <c r="Q1207" s="4">
        <v>1393</v>
      </c>
      <c r="R1207">
        <v>24852</v>
      </c>
      <c r="S1207">
        <v>1</v>
      </c>
      <c r="T1207" t="s">
        <v>32</v>
      </c>
      <c r="U1207">
        <v>12</v>
      </c>
      <c r="V1207">
        <v>3</v>
      </c>
      <c r="W1207">
        <v>1</v>
      </c>
      <c r="X1207">
        <v>0</v>
      </c>
      <c r="Y1207">
        <v>1</v>
      </c>
      <c r="Z1207">
        <v>2</v>
      </c>
      <c r="AA1207">
        <v>3</v>
      </c>
      <c r="AB1207">
        <v>1</v>
      </c>
      <c r="AC1207">
        <v>0</v>
      </c>
      <c r="AD1207">
        <v>0</v>
      </c>
      <c r="AE1207">
        <v>0</v>
      </c>
      <c r="AF1207" s="5">
        <v>0.1</v>
      </c>
      <c r="AG1207" s="5">
        <v>0.09</v>
      </c>
      <c r="AH1207" s="6">
        <v>4.0000000000000008E-2</v>
      </c>
      <c r="AI1207">
        <v>278.60000000000002</v>
      </c>
      <c r="AJ1207">
        <v>3013</v>
      </c>
    </row>
    <row r="1208" spans="1:36" x14ac:dyDescent="0.35">
      <c r="A1208">
        <v>26</v>
      </c>
      <c r="B1208" t="s">
        <v>32</v>
      </c>
      <c r="C1208" t="s">
        <v>44</v>
      </c>
      <c r="D1208">
        <v>786</v>
      </c>
      <c r="E1208" t="s">
        <v>34</v>
      </c>
      <c r="F1208">
        <v>7</v>
      </c>
      <c r="G1208">
        <v>3</v>
      </c>
      <c r="H1208" t="s">
        <v>40</v>
      </c>
      <c r="I1208">
        <v>4</v>
      </c>
      <c r="J1208" t="s">
        <v>35</v>
      </c>
      <c r="K1208">
        <v>76</v>
      </c>
      <c r="L1208">
        <v>3</v>
      </c>
      <c r="M1208">
        <v>1</v>
      </c>
      <c r="N1208" t="s">
        <v>39</v>
      </c>
      <c r="O1208">
        <v>4</v>
      </c>
      <c r="P1208" t="s">
        <v>31</v>
      </c>
      <c r="Q1208" s="4">
        <v>2570</v>
      </c>
      <c r="R1208">
        <v>11925</v>
      </c>
      <c r="S1208">
        <v>1</v>
      </c>
      <c r="T1208" t="s">
        <v>32</v>
      </c>
      <c r="U1208">
        <v>20</v>
      </c>
      <c r="V1208">
        <v>4</v>
      </c>
      <c r="W1208">
        <v>3</v>
      </c>
      <c r="X1208">
        <v>0</v>
      </c>
      <c r="Y1208">
        <v>7</v>
      </c>
      <c r="Z1208">
        <v>5</v>
      </c>
      <c r="AA1208">
        <v>3</v>
      </c>
      <c r="AB1208">
        <v>7</v>
      </c>
      <c r="AC1208">
        <v>7</v>
      </c>
      <c r="AD1208">
        <v>5</v>
      </c>
      <c r="AE1208">
        <v>7</v>
      </c>
      <c r="AF1208" s="5">
        <v>0.13</v>
      </c>
      <c r="AG1208" s="5">
        <v>7.0000000000000007E-2</v>
      </c>
      <c r="AH1208" s="6">
        <v>3.9999999999999994E-2</v>
      </c>
      <c r="AI1208">
        <v>514</v>
      </c>
      <c r="AJ1208">
        <v>3644</v>
      </c>
    </row>
    <row r="1209" spans="1:36" x14ac:dyDescent="0.35">
      <c r="A1209">
        <v>55</v>
      </c>
      <c r="B1209" t="s">
        <v>32</v>
      </c>
      <c r="C1209" t="s">
        <v>26</v>
      </c>
      <c r="D1209">
        <v>1441</v>
      </c>
      <c r="E1209" t="s">
        <v>34</v>
      </c>
      <c r="F1209">
        <v>22</v>
      </c>
      <c r="G1209">
        <v>3</v>
      </c>
      <c r="H1209" t="s">
        <v>49</v>
      </c>
      <c r="I1209">
        <v>1</v>
      </c>
      <c r="J1209" t="s">
        <v>35</v>
      </c>
      <c r="K1209">
        <v>94</v>
      </c>
      <c r="L1209">
        <v>2</v>
      </c>
      <c r="M1209">
        <v>1</v>
      </c>
      <c r="N1209" t="s">
        <v>36</v>
      </c>
      <c r="O1209">
        <v>2</v>
      </c>
      <c r="P1209" t="s">
        <v>41</v>
      </c>
      <c r="Q1209" s="4">
        <v>3537</v>
      </c>
      <c r="R1209">
        <v>23737</v>
      </c>
      <c r="S1209">
        <v>5</v>
      </c>
      <c r="T1209" t="s">
        <v>32</v>
      </c>
      <c r="U1209">
        <v>12</v>
      </c>
      <c r="V1209">
        <v>3</v>
      </c>
      <c r="W1209">
        <v>4</v>
      </c>
      <c r="X1209">
        <v>1</v>
      </c>
      <c r="Y1209">
        <v>8</v>
      </c>
      <c r="Z1209">
        <v>1</v>
      </c>
      <c r="AA1209">
        <v>3</v>
      </c>
      <c r="AB1209">
        <v>4</v>
      </c>
      <c r="AC1209">
        <v>2</v>
      </c>
      <c r="AD1209">
        <v>1</v>
      </c>
      <c r="AE1209">
        <v>2</v>
      </c>
      <c r="AF1209" s="5">
        <v>0.08</v>
      </c>
      <c r="AG1209" s="5">
        <v>0.1</v>
      </c>
      <c r="AH1209" s="6">
        <v>1.0000000000000009E-2</v>
      </c>
      <c r="AI1209">
        <v>707.40000000000009</v>
      </c>
      <c r="AJ1209">
        <v>1746</v>
      </c>
    </row>
    <row r="1210" spans="1:36" x14ac:dyDescent="0.35">
      <c r="A1210">
        <v>34</v>
      </c>
      <c r="B1210" t="s">
        <v>32</v>
      </c>
      <c r="C1210" t="s">
        <v>26</v>
      </c>
      <c r="D1210">
        <v>1157</v>
      </c>
      <c r="E1210" t="s">
        <v>34</v>
      </c>
      <c r="F1210">
        <v>5</v>
      </c>
      <c r="G1210">
        <v>2</v>
      </c>
      <c r="H1210" t="s">
        <v>40</v>
      </c>
      <c r="I1210">
        <v>2</v>
      </c>
      <c r="J1210" t="s">
        <v>35</v>
      </c>
      <c r="K1210">
        <v>57</v>
      </c>
      <c r="L1210">
        <v>2</v>
      </c>
      <c r="M1210">
        <v>2</v>
      </c>
      <c r="N1210" t="s">
        <v>39</v>
      </c>
      <c r="O1210">
        <v>4</v>
      </c>
      <c r="P1210" t="s">
        <v>37</v>
      </c>
      <c r="Q1210" s="4">
        <v>3986</v>
      </c>
      <c r="R1210">
        <v>11912</v>
      </c>
      <c r="S1210">
        <v>1</v>
      </c>
      <c r="T1210" t="s">
        <v>32</v>
      </c>
      <c r="U1210">
        <v>14</v>
      </c>
      <c r="V1210">
        <v>3</v>
      </c>
      <c r="W1210">
        <v>3</v>
      </c>
      <c r="X1210">
        <v>1</v>
      </c>
      <c r="Y1210">
        <v>15</v>
      </c>
      <c r="Z1210">
        <v>3</v>
      </c>
      <c r="AA1210">
        <v>4</v>
      </c>
      <c r="AB1210">
        <v>15</v>
      </c>
      <c r="AC1210">
        <v>10</v>
      </c>
      <c r="AD1210">
        <v>4</v>
      </c>
      <c r="AE1210">
        <v>13</v>
      </c>
      <c r="AF1210" s="5">
        <v>0.09</v>
      </c>
      <c r="AG1210" s="5">
        <v>7.0000000000000007E-2</v>
      </c>
      <c r="AH1210" s="6">
        <v>-2.0000000000000004E-2</v>
      </c>
      <c r="AI1210">
        <v>797.2</v>
      </c>
      <c r="AJ1210">
        <v>4129</v>
      </c>
    </row>
    <row r="1211" spans="1:36" x14ac:dyDescent="0.35">
      <c r="A1211">
        <v>60</v>
      </c>
      <c r="B1211" t="s">
        <v>32</v>
      </c>
      <c r="C1211" t="s">
        <v>26</v>
      </c>
      <c r="D1211">
        <v>370</v>
      </c>
      <c r="E1211" t="s">
        <v>34</v>
      </c>
      <c r="F1211">
        <v>1</v>
      </c>
      <c r="G1211">
        <v>4</v>
      </c>
      <c r="H1211" t="s">
        <v>40</v>
      </c>
      <c r="I1211">
        <v>3</v>
      </c>
      <c r="J1211" t="s">
        <v>35</v>
      </c>
      <c r="K1211">
        <v>92</v>
      </c>
      <c r="L1211">
        <v>1</v>
      </c>
      <c r="M1211">
        <v>3</v>
      </c>
      <c r="N1211" t="s">
        <v>43</v>
      </c>
      <c r="O1211">
        <v>4</v>
      </c>
      <c r="P1211" t="s">
        <v>41</v>
      </c>
      <c r="Q1211" s="4">
        <v>10883</v>
      </c>
      <c r="R1211">
        <v>20467</v>
      </c>
      <c r="S1211">
        <v>3</v>
      </c>
      <c r="T1211" t="s">
        <v>32</v>
      </c>
      <c r="U1211">
        <v>20</v>
      </c>
      <c r="V1211">
        <v>4</v>
      </c>
      <c r="W1211">
        <v>3</v>
      </c>
      <c r="X1211">
        <v>1</v>
      </c>
      <c r="Y1211">
        <v>19</v>
      </c>
      <c r="Z1211">
        <v>2</v>
      </c>
      <c r="AA1211">
        <v>4</v>
      </c>
      <c r="AB1211">
        <v>1</v>
      </c>
      <c r="AC1211">
        <v>0</v>
      </c>
      <c r="AD1211">
        <v>0</v>
      </c>
      <c r="AE1211">
        <v>0</v>
      </c>
      <c r="AF1211" s="5">
        <v>0.12</v>
      </c>
      <c r="AG1211" s="5">
        <v>0.08</v>
      </c>
      <c r="AH1211" s="6">
        <v>0.06</v>
      </c>
      <c r="AI1211">
        <v>2176.6</v>
      </c>
      <c r="AJ1211">
        <v>2588</v>
      </c>
    </row>
    <row r="1212" spans="1:36" x14ac:dyDescent="0.35">
      <c r="A1212">
        <v>33</v>
      </c>
      <c r="B1212" t="s">
        <v>32</v>
      </c>
      <c r="C1212" t="s">
        <v>26</v>
      </c>
      <c r="D1212">
        <v>267</v>
      </c>
      <c r="E1212" t="s">
        <v>34</v>
      </c>
      <c r="F1212">
        <v>21</v>
      </c>
      <c r="G1212">
        <v>3</v>
      </c>
      <c r="H1212" t="s">
        <v>40</v>
      </c>
      <c r="I1212">
        <v>2</v>
      </c>
      <c r="J1212" t="s">
        <v>35</v>
      </c>
      <c r="K1212">
        <v>79</v>
      </c>
      <c r="L1212">
        <v>4</v>
      </c>
      <c r="M1212">
        <v>1</v>
      </c>
      <c r="N1212" t="s">
        <v>39</v>
      </c>
      <c r="O1212">
        <v>2</v>
      </c>
      <c r="P1212" t="s">
        <v>37</v>
      </c>
      <c r="Q1212" s="4">
        <v>2028</v>
      </c>
      <c r="R1212">
        <v>13637</v>
      </c>
      <c r="S1212">
        <v>1</v>
      </c>
      <c r="T1212" t="s">
        <v>32</v>
      </c>
      <c r="U1212">
        <v>18</v>
      </c>
      <c r="V1212">
        <v>3</v>
      </c>
      <c r="W1212">
        <v>4</v>
      </c>
      <c r="X1212">
        <v>3</v>
      </c>
      <c r="Y1212">
        <v>14</v>
      </c>
      <c r="Z1212">
        <v>6</v>
      </c>
      <c r="AA1212">
        <v>3</v>
      </c>
      <c r="AB1212">
        <v>14</v>
      </c>
      <c r="AC1212">
        <v>11</v>
      </c>
      <c r="AD1212">
        <v>2</v>
      </c>
      <c r="AE1212">
        <v>13</v>
      </c>
      <c r="AF1212" s="5">
        <v>0.15</v>
      </c>
      <c r="AG1212" s="5">
        <v>0.11</v>
      </c>
      <c r="AH1212" s="6">
        <v>-2.0000000000000004E-2</v>
      </c>
      <c r="AI1212">
        <v>405.6</v>
      </c>
      <c r="AJ1212">
        <v>3408</v>
      </c>
    </row>
    <row r="1213" spans="1:36" x14ac:dyDescent="0.35">
      <c r="A1213">
        <v>37</v>
      </c>
      <c r="B1213" t="s">
        <v>32</v>
      </c>
      <c r="C1213" t="s">
        <v>33</v>
      </c>
      <c r="D1213">
        <v>1278</v>
      </c>
      <c r="E1213" t="s">
        <v>27</v>
      </c>
      <c r="F1213">
        <v>1</v>
      </c>
      <c r="G1213">
        <v>4</v>
      </c>
      <c r="H1213" t="s">
        <v>40</v>
      </c>
      <c r="I1213">
        <v>3</v>
      </c>
      <c r="J1213" t="s">
        <v>35</v>
      </c>
      <c r="K1213">
        <v>31</v>
      </c>
      <c r="L1213">
        <v>1</v>
      </c>
      <c r="M1213">
        <v>2</v>
      </c>
      <c r="N1213" t="s">
        <v>27</v>
      </c>
      <c r="O1213">
        <v>4</v>
      </c>
      <c r="P1213" t="s">
        <v>41</v>
      </c>
      <c r="Q1213" s="4">
        <v>9525</v>
      </c>
      <c r="R1213">
        <v>7677</v>
      </c>
      <c r="S1213">
        <v>1</v>
      </c>
      <c r="T1213" t="s">
        <v>32</v>
      </c>
      <c r="U1213">
        <v>14</v>
      </c>
      <c r="V1213">
        <v>3</v>
      </c>
      <c r="W1213">
        <v>3</v>
      </c>
      <c r="X1213">
        <v>2</v>
      </c>
      <c r="Y1213">
        <v>6</v>
      </c>
      <c r="Z1213">
        <v>2</v>
      </c>
      <c r="AA1213">
        <v>2</v>
      </c>
      <c r="AB1213">
        <v>6</v>
      </c>
      <c r="AC1213">
        <v>3</v>
      </c>
      <c r="AD1213">
        <v>1</v>
      </c>
      <c r="AE1213">
        <v>3</v>
      </c>
      <c r="AF1213" s="5">
        <v>0.13</v>
      </c>
      <c r="AG1213" s="5">
        <v>0.08</v>
      </c>
      <c r="AH1213" s="6">
        <v>4.0000000000000008E-2</v>
      </c>
      <c r="AI1213">
        <v>1905</v>
      </c>
      <c r="AJ1213">
        <v>2473</v>
      </c>
    </row>
    <row r="1214" spans="1:36" x14ac:dyDescent="0.35">
      <c r="A1214">
        <v>34</v>
      </c>
      <c r="B1214" t="s">
        <v>32</v>
      </c>
      <c r="C1214" t="s">
        <v>26</v>
      </c>
      <c r="D1214">
        <v>678</v>
      </c>
      <c r="E1214" t="s">
        <v>34</v>
      </c>
      <c r="F1214">
        <v>19</v>
      </c>
      <c r="G1214">
        <v>3</v>
      </c>
      <c r="H1214" t="s">
        <v>28</v>
      </c>
      <c r="I1214">
        <v>2</v>
      </c>
      <c r="J1214" t="s">
        <v>29</v>
      </c>
      <c r="K1214">
        <v>35</v>
      </c>
      <c r="L1214">
        <v>2</v>
      </c>
      <c r="M1214">
        <v>1</v>
      </c>
      <c r="N1214" t="s">
        <v>36</v>
      </c>
      <c r="O1214">
        <v>4</v>
      </c>
      <c r="P1214" t="s">
        <v>37</v>
      </c>
      <c r="Q1214" s="4">
        <v>2929</v>
      </c>
      <c r="R1214">
        <v>20338</v>
      </c>
      <c r="S1214">
        <v>1</v>
      </c>
      <c r="T1214" t="s">
        <v>32</v>
      </c>
      <c r="U1214">
        <v>12</v>
      </c>
      <c r="V1214">
        <v>3</v>
      </c>
      <c r="W1214">
        <v>2</v>
      </c>
      <c r="X1214">
        <v>0</v>
      </c>
      <c r="Y1214">
        <v>10</v>
      </c>
      <c r="Z1214">
        <v>3</v>
      </c>
      <c r="AA1214">
        <v>3</v>
      </c>
      <c r="AB1214">
        <v>10</v>
      </c>
      <c r="AC1214">
        <v>9</v>
      </c>
      <c r="AD1214">
        <v>8</v>
      </c>
      <c r="AE1214">
        <v>7</v>
      </c>
      <c r="AF1214" s="5">
        <v>0.13</v>
      </c>
      <c r="AG1214" s="5">
        <v>7.0000000000000007E-2</v>
      </c>
      <c r="AH1214" s="6">
        <v>5.0000000000000017E-2</v>
      </c>
      <c r="AI1214">
        <v>585.80000000000007</v>
      </c>
      <c r="AJ1214">
        <v>560</v>
      </c>
    </row>
    <row r="1215" spans="1:36" x14ac:dyDescent="0.35">
      <c r="A1215">
        <v>23</v>
      </c>
      <c r="B1215" t="s">
        <v>25</v>
      </c>
      <c r="C1215" t="s">
        <v>26</v>
      </c>
      <c r="D1215">
        <v>427</v>
      </c>
      <c r="E1215" t="s">
        <v>27</v>
      </c>
      <c r="F1215">
        <v>7</v>
      </c>
      <c r="G1215">
        <v>3</v>
      </c>
      <c r="H1215" t="s">
        <v>28</v>
      </c>
      <c r="I1215">
        <v>3</v>
      </c>
      <c r="J1215" t="s">
        <v>35</v>
      </c>
      <c r="K1215">
        <v>99</v>
      </c>
      <c r="L1215">
        <v>3</v>
      </c>
      <c r="M1215">
        <v>1</v>
      </c>
      <c r="N1215" t="s">
        <v>46</v>
      </c>
      <c r="O1215">
        <v>4</v>
      </c>
      <c r="P1215" t="s">
        <v>41</v>
      </c>
      <c r="Q1215" s="4">
        <v>2275</v>
      </c>
      <c r="R1215">
        <v>25103</v>
      </c>
      <c r="S1215">
        <v>1</v>
      </c>
      <c r="T1215" t="s">
        <v>25</v>
      </c>
      <c r="U1215">
        <v>21</v>
      </c>
      <c r="V1215">
        <v>4</v>
      </c>
      <c r="W1215">
        <v>2</v>
      </c>
      <c r="X1215">
        <v>1</v>
      </c>
      <c r="Y1215">
        <v>3</v>
      </c>
      <c r="Z1215">
        <v>2</v>
      </c>
      <c r="AA1215">
        <v>3</v>
      </c>
      <c r="AB1215">
        <v>3</v>
      </c>
      <c r="AC1215">
        <v>2</v>
      </c>
      <c r="AD1215">
        <v>0</v>
      </c>
      <c r="AE1215">
        <v>2</v>
      </c>
      <c r="AF1215" s="5">
        <v>0.08</v>
      </c>
      <c r="AG1215" s="5">
        <v>0.09</v>
      </c>
      <c r="AH1215" s="6">
        <v>3.0000000000000013E-2</v>
      </c>
      <c r="AI1215">
        <v>455</v>
      </c>
      <c r="AJ1215">
        <v>622</v>
      </c>
    </row>
    <row r="1216" spans="1:36" x14ac:dyDescent="0.35">
      <c r="A1216">
        <v>44</v>
      </c>
      <c r="B1216" t="s">
        <v>32</v>
      </c>
      <c r="C1216" t="s">
        <v>26</v>
      </c>
      <c r="D1216">
        <v>921</v>
      </c>
      <c r="E1216" t="s">
        <v>34</v>
      </c>
      <c r="F1216">
        <v>2</v>
      </c>
      <c r="G1216">
        <v>3</v>
      </c>
      <c r="H1216" t="s">
        <v>28</v>
      </c>
      <c r="I1216">
        <v>3</v>
      </c>
      <c r="J1216" t="s">
        <v>29</v>
      </c>
      <c r="K1216">
        <v>96</v>
      </c>
      <c r="L1216">
        <v>4</v>
      </c>
      <c r="M1216">
        <v>3</v>
      </c>
      <c r="N1216" t="s">
        <v>43</v>
      </c>
      <c r="O1216">
        <v>4</v>
      </c>
      <c r="P1216" t="s">
        <v>37</v>
      </c>
      <c r="Q1216" s="4">
        <v>7879</v>
      </c>
      <c r="R1216">
        <v>14810</v>
      </c>
      <c r="S1216">
        <v>1</v>
      </c>
      <c r="T1216" t="s">
        <v>25</v>
      </c>
      <c r="U1216">
        <v>19</v>
      </c>
      <c r="V1216">
        <v>3</v>
      </c>
      <c r="W1216">
        <v>2</v>
      </c>
      <c r="X1216">
        <v>1</v>
      </c>
      <c r="Y1216">
        <v>9</v>
      </c>
      <c r="Z1216">
        <v>2</v>
      </c>
      <c r="AA1216">
        <v>3</v>
      </c>
      <c r="AB1216">
        <v>8</v>
      </c>
      <c r="AC1216">
        <v>7</v>
      </c>
      <c r="AD1216">
        <v>6</v>
      </c>
      <c r="AE1216">
        <v>7</v>
      </c>
      <c r="AF1216" s="5">
        <v>0.14000000000000001</v>
      </c>
      <c r="AG1216" s="5">
        <v>0.08</v>
      </c>
      <c r="AH1216" s="6">
        <v>4.0000000000000008E-2</v>
      </c>
      <c r="AI1216">
        <v>1575.8000000000002</v>
      </c>
      <c r="AJ1216">
        <v>1023</v>
      </c>
    </row>
    <row r="1217" spans="1:36" x14ac:dyDescent="0.35">
      <c r="A1217">
        <v>35</v>
      </c>
      <c r="B1217" t="s">
        <v>32</v>
      </c>
      <c r="C1217" t="s">
        <v>33</v>
      </c>
      <c r="D1217">
        <v>146</v>
      </c>
      <c r="E1217" t="s">
        <v>34</v>
      </c>
      <c r="F1217">
        <v>2</v>
      </c>
      <c r="G1217">
        <v>4</v>
      </c>
      <c r="H1217" t="s">
        <v>40</v>
      </c>
      <c r="I1217">
        <v>1</v>
      </c>
      <c r="J1217" t="s">
        <v>35</v>
      </c>
      <c r="K1217">
        <v>79</v>
      </c>
      <c r="L1217">
        <v>2</v>
      </c>
      <c r="M1217">
        <v>1</v>
      </c>
      <c r="N1217" t="s">
        <v>36</v>
      </c>
      <c r="O1217">
        <v>4</v>
      </c>
      <c r="P1217" t="s">
        <v>31</v>
      </c>
      <c r="Q1217" s="4">
        <v>4930</v>
      </c>
      <c r="R1217">
        <v>13970</v>
      </c>
      <c r="S1217">
        <v>0</v>
      </c>
      <c r="T1217" t="s">
        <v>25</v>
      </c>
      <c r="U1217">
        <v>14</v>
      </c>
      <c r="V1217">
        <v>3</v>
      </c>
      <c r="W1217">
        <v>3</v>
      </c>
      <c r="X1217">
        <v>0</v>
      </c>
      <c r="Y1217">
        <v>6</v>
      </c>
      <c r="Z1217">
        <v>2</v>
      </c>
      <c r="AA1217">
        <v>4</v>
      </c>
      <c r="AB1217">
        <v>5</v>
      </c>
      <c r="AC1217">
        <v>4</v>
      </c>
      <c r="AD1217">
        <v>1</v>
      </c>
      <c r="AE1217">
        <v>4</v>
      </c>
      <c r="AF1217" s="5">
        <v>0.14000000000000001</v>
      </c>
      <c r="AG1217" s="5">
        <v>0.11</v>
      </c>
      <c r="AH1217" s="6">
        <v>0.06</v>
      </c>
      <c r="AI1217">
        <v>986</v>
      </c>
      <c r="AJ1217">
        <v>1069</v>
      </c>
    </row>
    <row r="1218" spans="1:36" x14ac:dyDescent="0.35">
      <c r="A1218">
        <v>43</v>
      </c>
      <c r="B1218" t="s">
        <v>32</v>
      </c>
      <c r="C1218" t="s">
        <v>26</v>
      </c>
      <c r="D1218">
        <v>1179</v>
      </c>
      <c r="E1218" t="s">
        <v>27</v>
      </c>
      <c r="F1218">
        <v>2</v>
      </c>
      <c r="G1218">
        <v>3</v>
      </c>
      <c r="H1218" t="s">
        <v>40</v>
      </c>
      <c r="I1218">
        <v>4</v>
      </c>
      <c r="J1218" t="s">
        <v>35</v>
      </c>
      <c r="K1218">
        <v>73</v>
      </c>
      <c r="L1218">
        <v>3</v>
      </c>
      <c r="M1218">
        <v>2</v>
      </c>
      <c r="N1218" t="s">
        <v>27</v>
      </c>
      <c r="O1218">
        <v>4</v>
      </c>
      <c r="P1218" t="s">
        <v>37</v>
      </c>
      <c r="Q1218" s="4">
        <v>7847</v>
      </c>
      <c r="R1218">
        <v>6069</v>
      </c>
      <c r="S1218">
        <v>1</v>
      </c>
      <c r="T1218" t="s">
        <v>25</v>
      </c>
      <c r="U1218">
        <v>17</v>
      </c>
      <c r="V1218">
        <v>3</v>
      </c>
      <c r="W1218">
        <v>1</v>
      </c>
      <c r="X1218">
        <v>1</v>
      </c>
      <c r="Y1218">
        <v>10</v>
      </c>
      <c r="Z1218">
        <v>3</v>
      </c>
      <c r="AA1218">
        <v>3</v>
      </c>
      <c r="AB1218">
        <v>10</v>
      </c>
      <c r="AC1218">
        <v>9</v>
      </c>
      <c r="AD1218">
        <v>8</v>
      </c>
      <c r="AE1218">
        <v>8</v>
      </c>
      <c r="AF1218" s="5">
        <v>0.15</v>
      </c>
      <c r="AG1218" s="5">
        <v>0.09</v>
      </c>
      <c r="AH1218" s="6">
        <v>0.03</v>
      </c>
      <c r="AI1218">
        <v>1569.4</v>
      </c>
      <c r="AJ1218">
        <v>2728</v>
      </c>
    </row>
    <row r="1219" spans="1:36" x14ac:dyDescent="0.35">
      <c r="A1219">
        <v>24</v>
      </c>
      <c r="B1219" t="s">
        <v>32</v>
      </c>
      <c r="C1219" t="s">
        <v>26</v>
      </c>
      <c r="D1219">
        <v>581</v>
      </c>
      <c r="E1219" t="s">
        <v>34</v>
      </c>
      <c r="F1219">
        <v>9</v>
      </c>
      <c r="G1219">
        <v>3</v>
      </c>
      <c r="H1219" t="s">
        <v>40</v>
      </c>
      <c r="I1219">
        <v>3</v>
      </c>
      <c r="J1219" t="s">
        <v>35</v>
      </c>
      <c r="K1219">
        <v>62</v>
      </c>
      <c r="L1219">
        <v>4</v>
      </c>
      <c r="M1219">
        <v>1</v>
      </c>
      <c r="N1219" t="s">
        <v>36</v>
      </c>
      <c r="O1219">
        <v>3</v>
      </c>
      <c r="P1219" t="s">
        <v>37</v>
      </c>
      <c r="Q1219" s="4">
        <v>4401</v>
      </c>
      <c r="R1219">
        <v>17616</v>
      </c>
      <c r="S1219">
        <v>1</v>
      </c>
      <c r="T1219" t="s">
        <v>32</v>
      </c>
      <c r="U1219">
        <v>16</v>
      </c>
      <c r="V1219">
        <v>3</v>
      </c>
      <c r="W1219">
        <v>4</v>
      </c>
      <c r="X1219">
        <v>1</v>
      </c>
      <c r="Y1219">
        <v>5</v>
      </c>
      <c r="Z1219">
        <v>1</v>
      </c>
      <c r="AA1219">
        <v>3</v>
      </c>
      <c r="AB1219">
        <v>5</v>
      </c>
      <c r="AC1219">
        <v>3</v>
      </c>
      <c r="AD1219">
        <v>0</v>
      </c>
      <c r="AE1219">
        <v>4</v>
      </c>
      <c r="AF1219" s="5">
        <v>0.14000000000000001</v>
      </c>
      <c r="AG1219" s="5">
        <v>0.08</v>
      </c>
      <c r="AH1219" s="6">
        <v>1.999999999999999E-2</v>
      </c>
      <c r="AI1219">
        <v>880.2</v>
      </c>
      <c r="AJ1219">
        <v>2933</v>
      </c>
    </row>
    <row r="1220" spans="1:36" x14ac:dyDescent="0.35">
      <c r="A1220">
        <v>41</v>
      </c>
      <c r="B1220" t="s">
        <v>32</v>
      </c>
      <c r="C1220" t="s">
        <v>26</v>
      </c>
      <c r="D1220">
        <v>918</v>
      </c>
      <c r="E1220" t="s">
        <v>27</v>
      </c>
      <c r="F1220">
        <v>6</v>
      </c>
      <c r="G1220">
        <v>3</v>
      </c>
      <c r="H1220" t="s">
        <v>48</v>
      </c>
      <c r="I1220">
        <v>4</v>
      </c>
      <c r="J1220" t="s">
        <v>35</v>
      </c>
      <c r="K1220">
        <v>35</v>
      </c>
      <c r="L1220">
        <v>3</v>
      </c>
      <c r="M1220">
        <v>3</v>
      </c>
      <c r="N1220" t="s">
        <v>27</v>
      </c>
      <c r="O1220">
        <v>3</v>
      </c>
      <c r="P1220" t="s">
        <v>31</v>
      </c>
      <c r="Q1220" s="4">
        <v>9241</v>
      </c>
      <c r="R1220">
        <v>15869</v>
      </c>
      <c r="S1220">
        <v>1</v>
      </c>
      <c r="T1220" t="s">
        <v>32</v>
      </c>
      <c r="U1220">
        <v>12</v>
      </c>
      <c r="V1220">
        <v>3</v>
      </c>
      <c r="W1220">
        <v>2</v>
      </c>
      <c r="X1220">
        <v>0</v>
      </c>
      <c r="Y1220">
        <v>10</v>
      </c>
      <c r="Z1220">
        <v>3</v>
      </c>
      <c r="AA1220">
        <v>3</v>
      </c>
      <c r="AB1220">
        <v>10</v>
      </c>
      <c r="AC1220">
        <v>8</v>
      </c>
      <c r="AD1220">
        <v>8</v>
      </c>
      <c r="AE1220">
        <v>7</v>
      </c>
      <c r="AF1220" s="5">
        <v>0.14000000000000001</v>
      </c>
      <c r="AG1220" s="5">
        <v>7.0000000000000007E-2</v>
      </c>
      <c r="AH1220" s="6">
        <v>4.9999999999999989E-2</v>
      </c>
      <c r="AI1220">
        <v>1848.2</v>
      </c>
      <c r="AJ1220">
        <v>2537</v>
      </c>
    </row>
    <row r="1221" spans="1:36" x14ac:dyDescent="0.35">
      <c r="A1221">
        <v>29</v>
      </c>
      <c r="B1221" t="s">
        <v>32</v>
      </c>
      <c r="C1221" t="s">
        <v>26</v>
      </c>
      <c r="D1221">
        <v>1082</v>
      </c>
      <c r="E1221" t="s">
        <v>34</v>
      </c>
      <c r="F1221">
        <v>9</v>
      </c>
      <c r="G1221">
        <v>4</v>
      </c>
      <c r="H1221" t="s">
        <v>40</v>
      </c>
      <c r="I1221">
        <v>4</v>
      </c>
      <c r="J1221" t="s">
        <v>29</v>
      </c>
      <c r="K1221">
        <v>43</v>
      </c>
      <c r="L1221">
        <v>3</v>
      </c>
      <c r="M1221">
        <v>1</v>
      </c>
      <c r="N1221" t="s">
        <v>39</v>
      </c>
      <c r="O1221">
        <v>3</v>
      </c>
      <c r="P1221" t="s">
        <v>37</v>
      </c>
      <c r="Q1221" s="4">
        <v>2974</v>
      </c>
      <c r="R1221">
        <v>25412</v>
      </c>
      <c r="S1221">
        <v>9</v>
      </c>
      <c r="T1221" t="s">
        <v>32</v>
      </c>
      <c r="U1221">
        <v>17</v>
      </c>
      <c r="V1221">
        <v>3</v>
      </c>
      <c r="W1221">
        <v>3</v>
      </c>
      <c r="X1221">
        <v>1</v>
      </c>
      <c r="Y1221">
        <v>9</v>
      </c>
      <c r="Z1221">
        <v>2</v>
      </c>
      <c r="AA1221">
        <v>3</v>
      </c>
      <c r="AB1221">
        <v>5</v>
      </c>
      <c r="AC1221">
        <v>3</v>
      </c>
      <c r="AD1221">
        <v>1</v>
      </c>
      <c r="AE1221">
        <v>2</v>
      </c>
      <c r="AF1221" s="5">
        <v>0.09</v>
      </c>
      <c r="AG1221" s="5">
        <v>0.1</v>
      </c>
      <c r="AH1221" s="6">
        <v>4.0000000000000008E-2</v>
      </c>
      <c r="AI1221">
        <v>594.80000000000007</v>
      </c>
      <c r="AJ1221">
        <v>2197</v>
      </c>
    </row>
    <row r="1222" spans="1:36" x14ac:dyDescent="0.35">
      <c r="A1222">
        <v>36</v>
      </c>
      <c r="B1222" t="s">
        <v>32</v>
      </c>
      <c r="C1222" t="s">
        <v>26</v>
      </c>
      <c r="D1222">
        <v>530</v>
      </c>
      <c r="E1222" t="s">
        <v>27</v>
      </c>
      <c r="F1222">
        <v>2</v>
      </c>
      <c r="G1222">
        <v>4</v>
      </c>
      <c r="H1222" t="s">
        <v>28</v>
      </c>
      <c r="I1222">
        <v>3</v>
      </c>
      <c r="J1222" t="s">
        <v>29</v>
      </c>
      <c r="K1222">
        <v>51</v>
      </c>
      <c r="L1222">
        <v>3</v>
      </c>
      <c r="M1222">
        <v>2</v>
      </c>
      <c r="N1222" t="s">
        <v>46</v>
      </c>
      <c r="O1222">
        <v>4</v>
      </c>
      <c r="P1222" t="s">
        <v>31</v>
      </c>
      <c r="Q1222" s="4">
        <v>4502</v>
      </c>
      <c r="R1222">
        <v>7439</v>
      </c>
      <c r="S1222">
        <v>3</v>
      </c>
      <c r="T1222" t="s">
        <v>32</v>
      </c>
      <c r="U1222">
        <v>15</v>
      </c>
      <c r="V1222">
        <v>3</v>
      </c>
      <c r="W1222">
        <v>3</v>
      </c>
      <c r="X1222">
        <v>0</v>
      </c>
      <c r="Y1222">
        <v>17</v>
      </c>
      <c r="Z1222">
        <v>2</v>
      </c>
      <c r="AA1222">
        <v>2</v>
      </c>
      <c r="AB1222">
        <v>13</v>
      </c>
      <c r="AC1222">
        <v>7</v>
      </c>
      <c r="AD1222">
        <v>6</v>
      </c>
      <c r="AE1222">
        <v>7</v>
      </c>
      <c r="AF1222" s="5">
        <v>0.15</v>
      </c>
      <c r="AG1222" s="5">
        <v>7.0000000000000007E-2</v>
      </c>
      <c r="AH1222" s="6">
        <v>9.999999999999995E-3</v>
      </c>
      <c r="AI1222">
        <v>900.40000000000009</v>
      </c>
      <c r="AJ1222">
        <v>2234</v>
      </c>
    </row>
    <row r="1223" spans="1:36" x14ac:dyDescent="0.35">
      <c r="A1223">
        <v>45</v>
      </c>
      <c r="B1223" t="s">
        <v>32</v>
      </c>
      <c r="C1223" t="s">
        <v>44</v>
      </c>
      <c r="D1223">
        <v>1238</v>
      </c>
      <c r="E1223" t="s">
        <v>34</v>
      </c>
      <c r="F1223">
        <v>1</v>
      </c>
      <c r="G1223">
        <v>1</v>
      </c>
      <c r="H1223" t="s">
        <v>28</v>
      </c>
      <c r="I1223">
        <v>3</v>
      </c>
      <c r="J1223" t="s">
        <v>35</v>
      </c>
      <c r="K1223">
        <v>74</v>
      </c>
      <c r="L1223">
        <v>2</v>
      </c>
      <c r="M1223">
        <v>3</v>
      </c>
      <c r="N1223" t="s">
        <v>43</v>
      </c>
      <c r="O1223">
        <v>3</v>
      </c>
      <c r="P1223" t="s">
        <v>37</v>
      </c>
      <c r="Q1223" s="4">
        <v>10748</v>
      </c>
      <c r="R1223">
        <v>3395</v>
      </c>
      <c r="S1223">
        <v>3</v>
      </c>
      <c r="T1223" t="s">
        <v>32</v>
      </c>
      <c r="U1223">
        <v>23</v>
      </c>
      <c r="V1223">
        <v>4</v>
      </c>
      <c r="W1223">
        <v>4</v>
      </c>
      <c r="X1223">
        <v>1</v>
      </c>
      <c r="Y1223">
        <v>25</v>
      </c>
      <c r="Z1223">
        <v>3</v>
      </c>
      <c r="AA1223">
        <v>2</v>
      </c>
      <c r="AB1223">
        <v>23</v>
      </c>
      <c r="AC1223">
        <v>15</v>
      </c>
      <c r="AD1223">
        <v>14</v>
      </c>
      <c r="AE1223">
        <v>4</v>
      </c>
      <c r="AF1223" s="5">
        <v>0.13</v>
      </c>
      <c r="AG1223" s="5">
        <v>0.09</v>
      </c>
      <c r="AH1223" s="6">
        <v>-0.03</v>
      </c>
      <c r="AI1223">
        <v>2149.6</v>
      </c>
      <c r="AJ1223">
        <v>3379</v>
      </c>
    </row>
    <row r="1224" spans="1:36" x14ac:dyDescent="0.35">
      <c r="A1224">
        <v>24</v>
      </c>
      <c r="B1224" t="s">
        <v>25</v>
      </c>
      <c r="C1224" t="s">
        <v>26</v>
      </c>
      <c r="D1224">
        <v>240</v>
      </c>
      <c r="E1224" t="s">
        <v>50</v>
      </c>
      <c r="F1224">
        <v>22</v>
      </c>
      <c r="G1224">
        <v>1</v>
      </c>
      <c r="H1224" t="s">
        <v>50</v>
      </c>
      <c r="I1224">
        <v>4</v>
      </c>
      <c r="J1224" t="s">
        <v>35</v>
      </c>
      <c r="K1224">
        <v>58</v>
      </c>
      <c r="L1224">
        <v>1</v>
      </c>
      <c r="M1224">
        <v>1</v>
      </c>
      <c r="N1224" t="s">
        <v>50</v>
      </c>
      <c r="O1224">
        <v>3</v>
      </c>
      <c r="P1224" t="s">
        <v>37</v>
      </c>
      <c r="Q1224" s="4">
        <v>1555</v>
      </c>
      <c r="R1224">
        <v>11585</v>
      </c>
      <c r="S1224">
        <v>1</v>
      </c>
      <c r="T1224" t="s">
        <v>32</v>
      </c>
      <c r="U1224">
        <v>11</v>
      </c>
      <c r="V1224">
        <v>3</v>
      </c>
      <c r="W1224">
        <v>3</v>
      </c>
      <c r="X1224">
        <v>1</v>
      </c>
      <c r="Y1224">
        <v>1</v>
      </c>
      <c r="Z1224">
        <v>2</v>
      </c>
      <c r="AA1224">
        <v>3</v>
      </c>
      <c r="AB1224">
        <v>1</v>
      </c>
      <c r="AC1224">
        <v>0</v>
      </c>
      <c r="AD1224">
        <v>0</v>
      </c>
      <c r="AE1224">
        <v>0</v>
      </c>
      <c r="AF1224" s="5">
        <v>0.13</v>
      </c>
      <c r="AG1224" s="5">
        <v>0.08</v>
      </c>
      <c r="AH1224" s="6">
        <v>6.0000000000000012E-2</v>
      </c>
      <c r="AI1224">
        <v>311</v>
      </c>
      <c r="AJ1224">
        <v>1384</v>
      </c>
    </row>
    <row r="1225" spans="1:36" x14ac:dyDescent="0.35">
      <c r="A1225">
        <v>47</v>
      </c>
      <c r="B1225" t="s">
        <v>25</v>
      </c>
      <c r="C1225" t="s">
        <v>33</v>
      </c>
      <c r="D1225">
        <v>1093</v>
      </c>
      <c r="E1225" t="s">
        <v>27</v>
      </c>
      <c r="F1225">
        <v>9</v>
      </c>
      <c r="G1225">
        <v>3</v>
      </c>
      <c r="H1225" t="s">
        <v>28</v>
      </c>
      <c r="I1225">
        <v>3</v>
      </c>
      <c r="J1225" t="s">
        <v>35</v>
      </c>
      <c r="K1225">
        <v>82</v>
      </c>
      <c r="L1225">
        <v>1</v>
      </c>
      <c r="M1225">
        <v>4</v>
      </c>
      <c r="N1225" t="s">
        <v>27</v>
      </c>
      <c r="O1225">
        <v>3</v>
      </c>
      <c r="P1225" t="s">
        <v>37</v>
      </c>
      <c r="Q1225" s="4">
        <v>12936</v>
      </c>
      <c r="R1225">
        <v>24164</v>
      </c>
      <c r="S1225">
        <v>7</v>
      </c>
      <c r="T1225" t="s">
        <v>32</v>
      </c>
      <c r="U1225">
        <v>11</v>
      </c>
      <c r="V1225">
        <v>3</v>
      </c>
      <c r="W1225">
        <v>3</v>
      </c>
      <c r="X1225">
        <v>0</v>
      </c>
      <c r="Y1225">
        <v>25</v>
      </c>
      <c r="Z1225">
        <v>3</v>
      </c>
      <c r="AA1225">
        <v>1</v>
      </c>
      <c r="AB1225">
        <v>23</v>
      </c>
      <c r="AC1225">
        <v>5</v>
      </c>
      <c r="AD1225">
        <v>14</v>
      </c>
      <c r="AE1225">
        <v>10</v>
      </c>
      <c r="AF1225" s="5">
        <v>0.08</v>
      </c>
      <c r="AG1225" s="5">
        <v>0.09</v>
      </c>
      <c r="AH1225" s="6">
        <v>9.999999999999995E-3</v>
      </c>
      <c r="AI1225">
        <v>2587.2000000000003</v>
      </c>
      <c r="AJ1225">
        <v>4507</v>
      </c>
    </row>
    <row r="1226" spans="1:36" x14ac:dyDescent="0.35">
      <c r="A1226">
        <v>26</v>
      </c>
      <c r="B1226" t="s">
        <v>32</v>
      </c>
      <c r="C1226" t="s">
        <v>26</v>
      </c>
      <c r="D1226">
        <v>390</v>
      </c>
      <c r="E1226" t="s">
        <v>34</v>
      </c>
      <c r="F1226">
        <v>17</v>
      </c>
      <c r="G1226">
        <v>4</v>
      </c>
      <c r="H1226" t="s">
        <v>40</v>
      </c>
      <c r="I1226">
        <v>4</v>
      </c>
      <c r="J1226" t="s">
        <v>35</v>
      </c>
      <c r="K1226">
        <v>62</v>
      </c>
      <c r="L1226">
        <v>1</v>
      </c>
      <c r="M1226">
        <v>1</v>
      </c>
      <c r="N1226" t="s">
        <v>39</v>
      </c>
      <c r="O1226">
        <v>3</v>
      </c>
      <c r="P1226" t="s">
        <v>37</v>
      </c>
      <c r="Q1226" s="4">
        <v>2305</v>
      </c>
      <c r="R1226">
        <v>6217</v>
      </c>
      <c r="S1226">
        <v>1</v>
      </c>
      <c r="T1226" t="s">
        <v>32</v>
      </c>
      <c r="U1226">
        <v>15</v>
      </c>
      <c r="V1226">
        <v>3</v>
      </c>
      <c r="W1226">
        <v>3</v>
      </c>
      <c r="X1226">
        <v>3</v>
      </c>
      <c r="Y1226">
        <v>3</v>
      </c>
      <c r="Z1226">
        <v>3</v>
      </c>
      <c r="AA1226">
        <v>4</v>
      </c>
      <c r="AB1226">
        <v>3</v>
      </c>
      <c r="AC1226">
        <v>2</v>
      </c>
      <c r="AD1226">
        <v>0</v>
      </c>
      <c r="AE1226">
        <v>2</v>
      </c>
      <c r="AF1226" s="5">
        <v>0.08</v>
      </c>
      <c r="AG1226" s="5">
        <v>0.09</v>
      </c>
      <c r="AH1226" s="6">
        <v>0.03</v>
      </c>
      <c r="AI1226">
        <v>461</v>
      </c>
      <c r="AJ1226">
        <v>3497</v>
      </c>
    </row>
    <row r="1227" spans="1:36" x14ac:dyDescent="0.35">
      <c r="A1227">
        <v>45</v>
      </c>
      <c r="B1227" t="s">
        <v>32</v>
      </c>
      <c r="C1227" t="s">
        <v>26</v>
      </c>
      <c r="D1227">
        <v>1005</v>
      </c>
      <c r="E1227" t="s">
        <v>34</v>
      </c>
      <c r="F1227">
        <v>28</v>
      </c>
      <c r="G1227">
        <v>2</v>
      </c>
      <c r="H1227" t="s">
        <v>49</v>
      </c>
      <c r="I1227">
        <v>4</v>
      </c>
      <c r="J1227" t="s">
        <v>29</v>
      </c>
      <c r="K1227">
        <v>48</v>
      </c>
      <c r="L1227">
        <v>2</v>
      </c>
      <c r="M1227">
        <v>4</v>
      </c>
      <c r="N1227" t="s">
        <v>63</v>
      </c>
      <c r="O1227">
        <v>2</v>
      </c>
      <c r="P1227" t="s">
        <v>31</v>
      </c>
      <c r="Q1227" s="4">
        <v>16704</v>
      </c>
      <c r="R1227">
        <v>17119</v>
      </c>
      <c r="S1227">
        <v>1</v>
      </c>
      <c r="T1227" t="s">
        <v>32</v>
      </c>
      <c r="U1227">
        <v>11</v>
      </c>
      <c r="V1227">
        <v>3</v>
      </c>
      <c r="W1227">
        <v>3</v>
      </c>
      <c r="X1227">
        <v>0</v>
      </c>
      <c r="Y1227">
        <v>21</v>
      </c>
      <c r="Z1227">
        <v>2</v>
      </c>
      <c r="AA1227">
        <v>3</v>
      </c>
      <c r="AB1227">
        <v>21</v>
      </c>
      <c r="AC1227">
        <v>6</v>
      </c>
      <c r="AD1227">
        <v>8</v>
      </c>
      <c r="AE1227">
        <v>6</v>
      </c>
      <c r="AF1227" s="5">
        <v>0.12</v>
      </c>
      <c r="AG1227" s="5">
        <v>0.1</v>
      </c>
      <c r="AH1227" s="6">
        <v>4.9999999999999989E-2</v>
      </c>
      <c r="AI1227">
        <v>3340.8</v>
      </c>
      <c r="AJ1227">
        <v>2031</v>
      </c>
    </row>
    <row r="1228" spans="1:36" x14ac:dyDescent="0.35">
      <c r="A1228">
        <v>32</v>
      </c>
      <c r="B1228" t="s">
        <v>32</v>
      </c>
      <c r="C1228" t="s">
        <v>33</v>
      </c>
      <c r="D1228">
        <v>585</v>
      </c>
      <c r="E1228" t="s">
        <v>34</v>
      </c>
      <c r="F1228">
        <v>10</v>
      </c>
      <c r="G1228">
        <v>3</v>
      </c>
      <c r="H1228" t="s">
        <v>28</v>
      </c>
      <c r="I1228">
        <v>1</v>
      </c>
      <c r="J1228" t="s">
        <v>35</v>
      </c>
      <c r="K1228">
        <v>56</v>
      </c>
      <c r="L1228">
        <v>3</v>
      </c>
      <c r="M1228">
        <v>1</v>
      </c>
      <c r="N1228" t="s">
        <v>36</v>
      </c>
      <c r="O1228">
        <v>3</v>
      </c>
      <c r="P1228" t="s">
        <v>37</v>
      </c>
      <c r="Q1228" s="4">
        <v>3433</v>
      </c>
      <c r="R1228">
        <v>17360</v>
      </c>
      <c r="S1228">
        <v>6</v>
      </c>
      <c r="T1228" t="s">
        <v>32</v>
      </c>
      <c r="U1228">
        <v>13</v>
      </c>
      <c r="V1228">
        <v>3</v>
      </c>
      <c r="W1228">
        <v>1</v>
      </c>
      <c r="X1228">
        <v>1</v>
      </c>
      <c r="Y1228">
        <v>10</v>
      </c>
      <c r="Z1228">
        <v>3</v>
      </c>
      <c r="AA1228">
        <v>2</v>
      </c>
      <c r="AB1228">
        <v>5</v>
      </c>
      <c r="AC1228">
        <v>2</v>
      </c>
      <c r="AD1228">
        <v>1</v>
      </c>
      <c r="AE1228">
        <v>3</v>
      </c>
      <c r="AF1228" s="5">
        <v>0.08</v>
      </c>
      <c r="AG1228" s="5">
        <v>0.08</v>
      </c>
      <c r="AH1228" s="6">
        <v>0.03</v>
      </c>
      <c r="AI1228">
        <v>686.6</v>
      </c>
      <c r="AJ1228">
        <v>1047</v>
      </c>
    </row>
    <row r="1229" spans="1:36" x14ac:dyDescent="0.35">
      <c r="A1229">
        <v>31</v>
      </c>
      <c r="B1229" t="s">
        <v>32</v>
      </c>
      <c r="C1229" t="s">
        <v>26</v>
      </c>
      <c r="D1229">
        <v>741</v>
      </c>
      <c r="E1229" t="s">
        <v>34</v>
      </c>
      <c r="F1229">
        <v>2</v>
      </c>
      <c r="G1229">
        <v>4</v>
      </c>
      <c r="H1229" t="s">
        <v>28</v>
      </c>
      <c r="I1229">
        <v>2</v>
      </c>
      <c r="J1229" t="s">
        <v>35</v>
      </c>
      <c r="K1229">
        <v>69</v>
      </c>
      <c r="L1229">
        <v>3</v>
      </c>
      <c r="M1229">
        <v>1</v>
      </c>
      <c r="N1229" t="s">
        <v>39</v>
      </c>
      <c r="O1229">
        <v>3</v>
      </c>
      <c r="P1229" t="s">
        <v>37</v>
      </c>
      <c r="Q1229" s="4">
        <v>3477</v>
      </c>
      <c r="R1229">
        <v>18103</v>
      </c>
      <c r="S1229">
        <v>1</v>
      </c>
      <c r="T1229" t="s">
        <v>32</v>
      </c>
      <c r="U1229">
        <v>14</v>
      </c>
      <c r="V1229">
        <v>3</v>
      </c>
      <c r="W1229">
        <v>4</v>
      </c>
      <c r="X1229">
        <v>1</v>
      </c>
      <c r="Y1229">
        <v>6</v>
      </c>
      <c r="Z1229">
        <v>2</v>
      </c>
      <c r="AA1229">
        <v>4</v>
      </c>
      <c r="AB1229">
        <v>5</v>
      </c>
      <c r="AC1229">
        <v>2</v>
      </c>
      <c r="AD1229">
        <v>0</v>
      </c>
      <c r="AE1229">
        <v>3</v>
      </c>
      <c r="AF1229" s="5">
        <v>0.11</v>
      </c>
      <c r="AG1229" s="5">
        <v>0.08</v>
      </c>
      <c r="AH1229" s="6">
        <v>0.05</v>
      </c>
      <c r="AI1229">
        <v>695.40000000000009</v>
      </c>
      <c r="AJ1229">
        <v>2521</v>
      </c>
    </row>
    <row r="1230" spans="1:36" x14ac:dyDescent="0.35">
      <c r="A1230">
        <v>41</v>
      </c>
      <c r="B1230" t="s">
        <v>32</v>
      </c>
      <c r="C1230" t="s">
        <v>44</v>
      </c>
      <c r="D1230">
        <v>552</v>
      </c>
      <c r="E1230" t="s">
        <v>50</v>
      </c>
      <c r="F1230">
        <v>4</v>
      </c>
      <c r="G1230">
        <v>3</v>
      </c>
      <c r="H1230" t="s">
        <v>50</v>
      </c>
      <c r="I1230">
        <v>3</v>
      </c>
      <c r="J1230" t="s">
        <v>35</v>
      </c>
      <c r="K1230">
        <v>60</v>
      </c>
      <c r="L1230">
        <v>1</v>
      </c>
      <c r="M1230">
        <v>2</v>
      </c>
      <c r="N1230" t="s">
        <v>50</v>
      </c>
      <c r="O1230">
        <v>2</v>
      </c>
      <c r="P1230" t="s">
        <v>37</v>
      </c>
      <c r="Q1230" s="4">
        <v>6430</v>
      </c>
      <c r="R1230">
        <v>20794</v>
      </c>
      <c r="S1230">
        <v>6</v>
      </c>
      <c r="T1230" t="s">
        <v>32</v>
      </c>
      <c r="U1230">
        <v>19</v>
      </c>
      <c r="V1230">
        <v>3</v>
      </c>
      <c r="W1230">
        <v>2</v>
      </c>
      <c r="X1230">
        <v>1</v>
      </c>
      <c r="Y1230">
        <v>10</v>
      </c>
      <c r="Z1230">
        <v>4</v>
      </c>
      <c r="AA1230">
        <v>3</v>
      </c>
      <c r="AB1230">
        <v>3</v>
      </c>
      <c r="AC1230">
        <v>2</v>
      </c>
      <c r="AD1230">
        <v>1</v>
      </c>
      <c r="AE1230">
        <v>2</v>
      </c>
      <c r="AF1230" s="5">
        <v>0.11</v>
      </c>
      <c r="AG1230" s="5">
        <v>0.09</v>
      </c>
      <c r="AH1230" s="6">
        <v>2.0000000000000004E-2</v>
      </c>
      <c r="AI1230">
        <v>1286</v>
      </c>
      <c r="AJ1230">
        <v>3688</v>
      </c>
    </row>
    <row r="1231" spans="1:36" x14ac:dyDescent="0.35">
      <c r="A1231">
        <v>40</v>
      </c>
      <c r="B1231" t="s">
        <v>32</v>
      </c>
      <c r="C1231" t="s">
        <v>26</v>
      </c>
      <c r="D1231">
        <v>369</v>
      </c>
      <c r="E1231" t="s">
        <v>34</v>
      </c>
      <c r="F1231">
        <v>8</v>
      </c>
      <c r="G1231">
        <v>2</v>
      </c>
      <c r="H1231" t="s">
        <v>28</v>
      </c>
      <c r="I1231">
        <v>2</v>
      </c>
      <c r="J1231" t="s">
        <v>29</v>
      </c>
      <c r="K1231">
        <v>92</v>
      </c>
      <c r="L1231">
        <v>3</v>
      </c>
      <c r="M1231">
        <v>2</v>
      </c>
      <c r="N1231" t="s">
        <v>42</v>
      </c>
      <c r="O1231">
        <v>1</v>
      </c>
      <c r="P1231" t="s">
        <v>37</v>
      </c>
      <c r="Q1231" s="4">
        <v>6516</v>
      </c>
      <c r="R1231">
        <v>5041</v>
      </c>
      <c r="S1231">
        <v>2</v>
      </c>
      <c r="T1231" t="s">
        <v>25</v>
      </c>
      <c r="U1231">
        <v>16</v>
      </c>
      <c r="V1231">
        <v>3</v>
      </c>
      <c r="W1231">
        <v>2</v>
      </c>
      <c r="X1231">
        <v>1</v>
      </c>
      <c r="Y1231">
        <v>18</v>
      </c>
      <c r="Z1231">
        <v>3</v>
      </c>
      <c r="AA1231">
        <v>3</v>
      </c>
      <c r="AB1231">
        <v>1</v>
      </c>
      <c r="AC1231">
        <v>0</v>
      </c>
      <c r="AD1231">
        <v>0</v>
      </c>
      <c r="AE1231">
        <v>0</v>
      </c>
      <c r="AF1231" s="5">
        <v>0.09</v>
      </c>
      <c r="AG1231" s="5">
        <v>7.0000000000000007E-2</v>
      </c>
      <c r="AH1231" s="6">
        <v>0</v>
      </c>
      <c r="AI1231">
        <v>1303.2</v>
      </c>
      <c r="AJ1231">
        <v>806</v>
      </c>
    </row>
    <row r="1232" spans="1:36" x14ac:dyDescent="0.35">
      <c r="A1232">
        <v>24</v>
      </c>
      <c r="B1232" t="s">
        <v>32</v>
      </c>
      <c r="C1232" t="s">
        <v>26</v>
      </c>
      <c r="D1232">
        <v>506</v>
      </c>
      <c r="E1232" t="s">
        <v>34</v>
      </c>
      <c r="F1232">
        <v>29</v>
      </c>
      <c r="G1232">
        <v>1</v>
      </c>
      <c r="H1232" t="s">
        <v>40</v>
      </c>
      <c r="I1232">
        <v>2</v>
      </c>
      <c r="J1232" t="s">
        <v>35</v>
      </c>
      <c r="K1232">
        <v>91</v>
      </c>
      <c r="L1232">
        <v>3</v>
      </c>
      <c r="M1232">
        <v>1</v>
      </c>
      <c r="N1232" t="s">
        <v>39</v>
      </c>
      <c r="O1232">
        <v>1</v>
      </c>
      <c r="P1232" t="s">
        <v>41</v>
      </c>
      <c r="Q1232" s="4">
        <v>3907</v>
      </c>
      <c r="R1232">
        <v>3622</v>
      </c>
      <c r="S1232">
        <v>1</v>
      </c>
      <c r="T1232" t="s">
        <v>32</v>
      </c>
      <c r="U1232">
        <v>13</v>
      </c>
      <c r="V1232">
        <v>3</v>
      </c>
      <c r="W1232">
        <v>2</v>
      </c>
      <c r="X1232">
        <v>3</v>
      </c>
      <c r="Y1232">
        <v>6</v>
      </c>
      <c r="Z1232">
        <v>2</v>
      </c>
      <c r="AA1232">
        <v>4</v>
      </c>
      <c r="AB1232">
        <v>6</v>
      </c>
      <c r="AC1232">
        <v>2</v>
      </c>
      <c r="AD1232">
        <v>1</v>
      </c>
      <c r="AE1232">
        <v>2</v>
      </c>
      <c r="AF1232" s="5">
        <v>0.13</v>
      </c>
      <c r="AG1232" s="5">
        <v>7.0000000000000007E-2</v>
      </c>
      <c r="AH1232" s="6">
        <v>0</v>
      </c>
      <c r="AI1232">
        <v>781.40000000000009</v>
      </c>
      <c r="AJ1232">
        <v>4865</v>
      </c>
    </row>
    <row r="1233" spans="1:36" x14ac:dyDescent="0.35">
      <c r="A1233">
        <v>46</v>
      </c>
      <c r="B1233" t="s">
        <v>32</v>
      </c>
      <c r="C1233" t="s">
        <v>26</v>
      </c>
      <c r="D1233">
        <v>717</v>
      </c>
      <c r="E1233" t="s">
        <v>34</v>
      </c>
      <c r="F1233">
        <v>13</v>
      </c>
      <c r="G1233">
        <v>4</v>
      </c>
      <c r="H1233" t="s">
        <v>28</v>
      </c>
      <c r="I1233">
        <v>3</v>
      </c>
      <c r="J1233" t="s">
        <v>35</v>
      </c>
      <c r="K1233">
        <v>34</v>
      </c>
      <c r="L1233">
        <v>3</v>
      </c>
      <c r="M1233">
        <v>2</v>
      </c>
      <c r="N1233" t="s">
        <v>43</v>
      </c>
      <c r="O1233">
        <v>2</v>
      </c>
      <c r="P1233" t="s">
        <v>31</v>
      </c>
      <c r="Q1233" s="4">
        <v>5562</v>
      </c>
      <c r="R1233">
        <v>9697</v>
      </c>
      <c r="S1233">
        <v>6</v>
      </c>
      <c r="T1233" t="s">
        <v>32</v>
      </c>
      <c r="U1233">
        <v>14</v>
      </c>
      <c r="V1233">
        <v>3</v>
      </c>
      <c r="W1233">
        <v>4</v>
      </c>
      <c r="X1233">
        <v>0</v>
      </c>
      <c r="Y1233">
        <v>19</v>
      </c>
      <c r="Z1233">
        <v>3</v>
      </c>
      <c r="AA1233">
        <v>3</v>
      </c>
      <c r="AB1233">
        <v>10</v>
      </c>
      <c r="AC1233">
        <v>7</v>
      </c>
      <c r="AD1233">
        <v>0</v>
      </c>
      <c r="AE1233">
        <v>9</v>
      </c>
      <c r="AF1233" s="5">
        <v>0.14000000000000001</v>
      </c>
      <c r="AG1233" s="5">
        <v>0.1</v>
      </c>
      <c r="AH1233" s="6">
        <v>2.0000000000000004E-2</v>
      </c>
      <c r="AI1233">
        <v>1112.4000000000001</v>
      </c>
      <c r="AJ1233">
        <v>946</v>
      </c>
    </row>
    <row r="1234" spans="1:36" x14ac:dyDescent="0.35">
      <c r="A1234">
        <v>35</v>
      </c>
      <c r="B1234" t="s">
        <v>32</v>
      </c>
      <c r="C1234" t="s">
        <v>26</v>
      </c>
      <c r="D1234">
        <v>1370</v>
      </c>
      <c r="E1234" t="s">
        <v>34</v>
      </c>
      <c r="F1234">
        <v>27</v>
      </c>
      <c r="G1234">
        <v>4</v>
      </c>
      <c r="H1234" t="s">
        <v>28</v>
      </c>
      <c r="I1234">
        <v>4</v>
      </c>
      <c r="J1234" t="s">
        <v>35</v>
      </c>
      <c r="K1234">
        <v>49</v>
      </c>
      <c r="L1234">
        <v>3</v>
      </c>
      <c r="M1234">
        <v>2</v>
      </c>
      <c r="N1234" t="s">
        <v>42</v>
      </c>
      <c r="O1234">
        <v>3</v>
      </c>
      <c r="P1234" t="s">
        <v>37</v>
      </c>
      <c r="Q1234" s="4">
        <v>6883</v>
      </c>
      <c r="R1234">
        <v>5151</v>
      </c>
      <c r="S1234">
        <v>2</v>
      </c>
      <c r="T1234" t="s">
        <v>32</v>
      </c>
      <c r="U1234">
        <v>16</v>
      </c>
      <c r="V1234">
        <v>3</v>
      </c>
      <c r="W1234">
        <v>2</v>
      </c>
      <c r="X1234">
        <v>1</v>
      </c>
      <c r="Y1234">
        <v>17</v>
      </c>
      <c r="Z1234">
        <v>3</v>
      </c>
      <c r="AA1234">
        <v>3</v>
      </c>
      <c r="AB1234">
        <v>7</v>
      </c>
      <c r="AC1234">
        <v>7</v>
      </c>
      <c r="AD1234">
        <v>0</v>
      </c>
      <c r="AE1234">
        <v>7</v>
      </c>
      <c r="AF1234" s="5">
        <v>0.12</v>
      </c>
      <c r="AG1234" s="5">
        <v>0.08</v>
      </c>
      <c r="AH1234" s="6">
        <v>3.0000000000000013E-2</v>
      </c>
      <c r="AI1234">
        <v>1376.6000000000001</v>
      </c>
      <c r="AJ1234">
        <v>939</v>
      </c>
    </row>
    <row r="1235" spans="1:36" x14ac:dyDescent="0.35">
      <c r="A1235">
        <v>30</v>
      </c>
      <c r="B1235" t="s">
        <v>32</v>
      </c>
      <c r="C1235" t="s">
        <v>26</v>
      </c>
      <c r="D1235">
        <v>793</v>
      </c>
      <c r="E1235" t="s">
        <v>34</v>
      </c>
      <c r="F1235">
        <v>16</v>
      </c>
      <c r="G1235">
        <v>1</v>
      </c>
      <c r="H1235" t="s">
        <v>28</v>
      </c>
      <c r="I1235">
        <v>2</v>
      </c>
      <c r="J1235" t="s">
        <v>35</v>
      </c>
      <c r="K1235">
        <v>33</v>
      </c>
      <c r="L1235">
        <v>3</v>
      </c>
      <c r="M1235">
        <v>1</v>
      </c>
      <c r="N1235" t="s">
        <v>36</v>
      </c>
      <c r="O1235">
        <v>4</v>
      </c>
      <c r="P1235" t="s">
        <v>37</v>
      </c>
      <c r="Q1235" s="4">
        <v>2862</v>
      </c>
      <c r="R1235">
        <v>3811</v>
      </c>
      <c r="S1235">
        <v>1</v>
      </c>
      <c r="T1235" t="s">
        <v>32</v>
      </c>
      <c r="U1235">
        <v>12</v>
      </c>
      <c r="V1235">
        <v>3</v>
      </c>
      <c r="W1235">
        <v>2</v>
      </c>
      <c r="X1235">
        <v>1</v>
      </c>
      <c r="Y1235">
        <v>10</v>
      </c>
      <c r="Z1235">
        <v>2</v>
      </c>
      <c r="AA1235">
        <v>2</v>
      </c>
      <c r="AB1235">
        <v>10</v>
      </c>
      <c r="AC1235">
        <v>0</v>
      </c>
      <c r="AD1235">
        <v>0</v>
      </c>
      <c r="AE1235">
        <v>8</v>
      </c>
      <c r="AF1235" s="5">
        <v>0.14000000000000001</v>
      </c>
      <c r="AG1235" s="5">
        <v>0.11</v>
      </c>
      <c r="AH1235" s="6">
        <v>7.0000000000000007E-2</v>
      </c>
      <c r="AI1235">
        <v>572.4</v>
      </c>
      <c r="AJ1235">
        <v>659</v>
      </c>
    </row>
    <row r="1236" spans="1:36" x14ac:dyDescent="0.35">
      <c r="A1236">
        <v>47</v>
      </c>
      <c r="B1236" t="s">
        <v>32</v>
      </c>
      <c r="C1236" t="s">
        <v>44</v>
      </c>
      <c r="D1236">
        <v>543</v>
      </c>
      <c r="E1236" t="s">
        <v>27</v>
      </c>
      <c r="F1236">
        <v>2</v>
      </c>
      <c r="G1236">
        <v>4</v>
      </c>
      <c r="H1236" t="s">
        <v>48</v>
      </c>
      <c r="I1236">
        <v>3</v>
      </c>
      <c r="J1236" t="s">
        <v>35</v>
      </c>
      <c r="K1236">
        <v>87</v>
      </c>
      <c r="L1236">
        <v>3</v>
      </c>
      <c r="M1236">
        <v>2</v>
      </c>
      <c r="N1236" t="s">
        <v>27</v>
      </c>
      <c r="O1236">
        <v>2</v>
      </c>
      <c r="P1236" t="s">
        <v>37</v>
      </c>
      <c r="Q1236" s="4">
        <v>4978</v>
      </c>
      <c r="R1236">
        <v>3536</v>
      </c>
      <c r="S1236">
        <v>7</v>
      </c>
      <c r="T1236" t="s">
        <v>32</v>
      </c>
      <c r="U1236">
        <v>11</v>
      </c>
      <c r="V1236">
        <v>3</v>
      </c>
      <c r="W1236">
        <v>4</v>
      </c>
      <c r="X1236">
        <v>1</v>
      </c>
      <c r="Y1236">
        <v>4</v>
      </c>
      <c r="Z1236">
        <v>3</v>
      </c>
      <c r="AA1236">
        <v>1</v>
      </c>
      <c r="AB1236">
        <v>1</v>
      </c>
      <c r="AC1236">
        <v>0</v>
      </c>
      <c r="AD1236">
        <v>0</v>
      </c>
      <c r="AE1236">
        <v>0</v>
      </c>
      <c r="AF1236" s="5">
        <v>0.1</v>
      </c>
      <c r="AG1236" s="5">
        <v>7.0000000000000007E-2</v>
      </c>
      <c r="AH1236" s="6">
        <v>5.0000000000000017E-2</v>
      </c>
      <c r="AI1236">
        <v>995.6</v>
      </c>
      <c r="AJ1236">
        <v>2412</v>
      </c>
    </row>
    <row r="1237" spans="1:36" x14ac:dyDescent="0.35">
      <c r="A1237">
        <v>46</v>
      </c>
      <c r="B1237" t="s">
        <v>32</v>
      </c>
      <c r="C1237" t="s">
        <v>26</v>
      </c>
      <c r="D1237">
        <v>1277</v>
      </c>
      <c r="E1237" t="s">
        <v>27</v>
      </c>
      <c r="F1237">
        <v>2</v>
      </c>
      <c r="G1237">
        <v>3</v>
      </c>
      <c r="H1237" t="s">
        <v>28</v>
      </c>
      <c r="I1237">
        <v>3</v>
      </c>
      <c r="J1237" t="s">
        <v>35</v>
      </c>
      <c r="K1237">
        <v>74</v>
      </c>
      <c r="L1237">
        <v>3</v>
      </c>
      <c r="M1237">
        <v>3</v>
      </c>
      <c r="N1237" t="s">
        <v>27</v>
      </c>
      <c r="O1237">
        <v>4</v>
      </c>
      <c r="P1237" t="s">
        <v>41</v>
      </c>
      <c r="Q1237" s="4">
        <v>10368</v>
      </c>
      <c r="R1237">
        <v>5596</v>
      </c>
      <c r="S1237">
        <v>4</v>
      </c>
      <c r="T1237" t="s">
        <v>25</v>
      </c>
      <c r="U1237">
        <v>12</v>
      </c>
      <c r="V1237">
        <v>3</v>
      </c>
      <c r="W1237">
        <v>2</v>
      </c>
      <c r="X1237">
        <v>1</v>
      </c>
      <c r="Y1237">
        <v>13</v>
      </c>
      <c r="Z1237">
        <v>5</v>
      </c>
      <c r="AA1237">
        <v>2</v>
      </c>
      <c r="AB1237">
        <v>10</v>
      </c>
      <c r="AC1237">
        <v>6</v>
      </c>
      <c r="AD1237">
        <v>0</v>
      </c>
      <c r="AE1237">
        <v>3</v>
      </c>
      <c r="AF1237" s="5">
        <v>0.09</v>
      </c>
      <c r="AG1237" s="5">
        <v>0.11</v>
      </c>
      <c r="AH1237" s="6">
        <v>0.03</v>
      </c>
      <c r="AI1237">
        <v>2073.6</v>
      </c>
      <c r="AJ1237">
        <v>2890</v>
      </c>
    </row>
    <row r="1238" spans="1:36" x14ac:dyDescent="0.35">
      <c r="A1238">
        <v>36</v>
      </c>
      <c r="B1238" t="s">
        <v>25</v>
      </c>
      <c r="C1238" t="s">
        <v>26</v>
      </c>
      <c r="D1238">
        <v>1456</v>
      </c>
      <c r="E1238" t="s">
        <v>27</v>
      </c>
      <c r="F1238">
        <v>13</v>
      </c>
      <c r="G1238">
        <v>5</v>
      </c>
      <c r="H1238" t="s">
        <v>48</v>
      </c>
      <c r="I1238">
        <v>2</v>
      </c>
      <c r="J1238" t="s">
        <v>35</v>
      </c>
      <c r="K1238">
        <v>96</v>
      </c>
      <c r="L1238">
        <v>2</v>
      </c>
      <c r="M1238">
        <v>2</v>
      </c>
      <c r="N1238" t="s">
        <v>27</v>
      </c>
      <c r="O1238">
        <v>1</v>
      </c>
      <c r="P1238" t="s">
        <v>41</v>
      </c>
      <c r="Q1238" s="4">
        <v>6134</v>
      </c>
      <c r="R1238">
        <v>8658</v>
      </c>
      <c r="S1238">
        <v>5</v>
      </c>
      <c r="T1238" t="s">
        <v>25</v>
      </c>
      <c r="U1238">
        <v>13</v>
      </c>
      <c r="V1238">
        <v>3</v>
      </c>
      <c r="W1238">
        <v>2</v>
      </c>
      <c r="X1238">
        <v>3</v>
      </c>
      <c r="Y1238">
        <v>16</v>
      </c>
      <c r="Z1238">
        <v>3</v>
      </c>
      <c r="AA1238">
        <v>3</v>
      </c>
      <c r="AB1238">
        <v>2</v>
      </c>
      <c r="AC1238">
        <v>2</v>
      </c>
      <c r="AD1238">
        <v>2</v>
      </c>
      <c r="AE1238">
        <v>2</v>
      </c>
      <c r="AF1238" s="5">
        <v>0.15</v>
      </c>
      <c r="AG1238" s="5">
        <v>0.1</v>
      </c>
      <c r="AH1238" s="6">
        <v>0.03</v>
      </c>
      <c r="AI1238">
        <v>1226.8</v>
      </c>
      <c r="AJ1238">
        <v>1898</v>
      </c>
    </row>
    <row r="1239" spans="1:36" x14ac:dyDescent="0.35">
      <c r="A1239">
        <v>32</v>
      </c>
      <c r="B1239" t="s">
        <v>25</v>
      </c>
      <c r="C1239" t="s">
        <v>26</v>
      </c>
      <c r="D1239">
        <v>964</v>
      </c>
      <c r="E1239" t="s">
        <v>27</v>
      </c>
      <c r="F1239">
        <v>1</v>
      </c>
      <c r="G1239">
        <v>2</v>
      </c>
      <c r="H1239" t="s">
        <v>28</v>
      </c>
      <c r="I1239">
        <v>1</v>
      </c>
      <c r="J1239" t="s">
        <v>35</v>
      </c>
      <c r="K1239">
        <v>34</v>
      </c>
      <c r="L1239">
        <v>1</v>
      </c>
      <c r="M1239">
        <v>2</v>
      </c>
      <c r="N1239" t="s">
        <v>27</v>
      </c>
      <c r="O1239">
        <v>2</v>
      </c>
      <c r="P1239" t="s">
        <v>31</v>
      </c>
      <c r="Q1239" s="4">
        <v>6735</v>
      </c>
      <c r="R1239">
        <v>12147</v>
      </c>
      <c r="S1239">
        <v>6</v>
      </c>
      <c r="T1239" t="s">
        <v>32</v>
      </c>
      <c r="U1239">
        <v>15</v>
      </c>
      <c r="V1239">
        <v>3</v>
      </c>
      <c r="W1239">
        <v>2</v>
      </c>
      <c r="X1239">
        <v>0</v>
      </c>
      <c r="Y1239">
        <v>10</v>
      </c>
      <c r="Z1239">
        <v>2</v>
      </c>
      <c r="AA1239">
        <v>3</v>
      </c>
      <c r="AB1239">
        <v>0</v>
      </c>
      <c r="AC1239">
        <v>0</v>
      </c>
      <c r="AD1239">
        <v>0</v>
      </c>
      <c r="AE1239">
        <v>0</v>
      </c>
      <c r="AF1239" s="5">
        <v>0.1</v>
      </c>
      <c r="AG1239" s="5">
        <v>0.11</v>
      </c>
      <c r="AH1239" s="6">
        <v>0</v>
      </c>
      <c r="AI1239">
        <v>1347</v>
      </c>
      <c r="AJ1239">
        <v>1073</v>
      </c>
    </row>
    <row r="1240" spans="1:36" x14ac:dyDescent="0.35">
      <c r="A1240">
        <v>23</v>
      </c>
      <c r="B1240" t="s">
        <v>32</v>
      </c>
      <c r="C1240" t="s">
        <v>26</v>
      </c>
      <c r="D1240">
        <v>160</v>
      </c>
      <c r="E1240" t="s">
        <v>34</v>
      </c>
      <c r="F1240">
        <v>4</v>
      </c>
      <c r="G1240">
        <v>1</v>
      </c>
      <c r="H1240" t="s">
        <v>40</v>
      </c>
      <c r="I1240">
        <v>3</v>
      </c>
      <c r="J1240" t="s">
        <v>29</v>
      </c>
      <c r="K1240">
        <v>51</v>
      </c>
      <c r="L1240">
        <v>3</v>
      </c>
      <c r="M1240">
        <v>1</v>
      </c>
      <c r="N1240" t="s">
        <v>39</v>
      </c>
      <c r="O1240">
        <v>2</v>
      </c>
      <c r="P1240" t="s">
        <v>31</v>
      </c>
      <c r="Q1240" s="4">
        <v>3295</v>
      </c>
      <c r="R1240">
        <v>12862</v>
      </c>
      <c r="S1240">
        <v>1</v>
      </c>
      <c r="T1240" t="s">
        <v>32</v>
      </c>
      <c r="U1240">
        <v>13</v>
      </c>
      <c r="V1240">
        <v>3</v>
      </c>
      <c r="W1240">
        <v>3</v>
      </c>
      <c r="X1240">
        <v>0</v>
      </c>
      <c r="Y1240">
        <v>3</v>
      </c>
      <c r="Z1240">
        <v>3</v>
      </c>
      <c r="AA1240">
        <v>1</v>
      </c>
      <c r="AB1240">
        <v>3</v>
      </c>
      <c r="AC1240">
        <v>2</v>
      </c>
      <c r="AD1240">
        <v>1</v>
      </c>
      <c r="AE1240">
        <v>2</v>
      </c>
      <c r="AF1240" s="5">
        <v>0.08</v>
      </c>
      <c r="AG1240" s="5">
        <v>0.09</v>
      </c>
      <c r="AH1240" s="6">
        <v>3.9999999999999994E-2</v>
      </c>
      <c r="AI1240">
        <v>659</v>
      </c>
      <c r="AJ1240">
        <v>4295</v>
      </c>
    </row>
    <row r="1241" spans="1:36" x14ac:dyDescent="0.35">
      <c r="A1241">
        <v>31</v>
      </c>
      <c r="B1241" t="s">
        <v>32</v>
      </c>
      <c r="C1241" t="s">
        <v>33</v>
      </c>
      <c r="D1241">
        <v>163</v>
      </c>
      <c r="E1241" t="s">
        <v>34</v>
      </c>
      <c r="F1241">
        <v>24</v>
      </c>
      <c r="G1241">
        <v>1</v>
      </c>
      <c r="H1241" t="s">
        <v>49</v>
      </c>
      <c r="I1241">
        <v>4</v>
      </c>
      <c r="J1241" t="s">
        <v>29</v>
      </c>
      <c r="K1241">
        <v>30</v>
      </c>
      <c r="L1241">
        <v>3</v>
      </c>
      <c r="M1241">
        <v>2</v>
      </c>
      <c r="N1241" t="s">
        <v>42</v>
      </c>
      <c r="O1241">
        <v>4</v>
      </c>
      <c r="P1241" t="s">
        <v>31</v>
      </c>
      <c r="Q1241" s="4">
        <v>5238</v>
      </c>
      <c r="R1241">
        <v>6670</v>
      </c>
      <c r="S1241">
        <v>2</v>
      </c>
      <c r="T1241" t="s">
        <v>32</v>
      </c>
      <c r="U1241">
        <v>20</v>
      </c>
      <c r="V1241">
        <v>4</v>
      </c>
      <c r="W1241">
        <v>4</v>
      </c>
      <c r="X1241">
        <v>0</v>
      </c>
      <c r="Y1241">
        <v>9</v>
      </c>
      <c r="Z1241">
        <v>3</v>
      </c>
      <c r="AA1241">
        <v>2</v>
      </c>
      <c r="AB1241">
        <v>5</v>
      </c>
      <c r="AC1241">
        <v>4</v>
      </c>
      <c r="AD1241">
        <v>1</v>
      </c>
      <c r="AE1241">
        <v>4</v>
      </c>
      <c r="AF1241" s="5">
        <v>0.13</v>
      </c>
      <c r="AG1241" s="5">
        <v>0.1</v>
      </c>
      <c r="AH1241" s="6">
        <v>0</v>
      </c>
      <c r="AI1241">
        <v>1047.6000000000001</v>
      </c>
      <c r="AJ1241">
        <v>2583</v>
      </c>
    </row>
    <row r="1242" spans="1:36" x14ac:dyDescent="0.35">
      <c r="A1242">
        <v>39</v>
      </c>
      <c r="B1242" t="s">
        <v>32</v>
      </c>
      <c r="C1242" t="s">
        <v>44</v>
      </c>
      <c r="D1242">
        <v>792</v>
      </c>
      <c r="E1242" t="s">
        <v>34</v>
      </c>
      <c r="F1242">
        <v>1</v>
      </c>
      <c r="G1242">
        <v>3</v>
      </c>
      <c r="H1242" t="s">
        <v>28</v>
      </c>
      <c r="I1242">
        <v>4</v>
      </c>
      <c r="J1242" t="s">
        <v>35</v>
      </c>
      <c r="K1242">
        <v>77</v>
      </c>
      <c r="L1242">
        <v>3</v>
      </c>
      <c r="M1242">
        <v>2</v>
      </c>
      <c r="N1242" t="s">
        <v>39</v>
      </c>
      <c r="O1242">
        <v>4</v>
      </c>
      <c r="P1242" t="s">
        <v>37</v>
      </c>
      <c r="Q1242" s="4">
        <v>6472</v>
      </c>
      <c r="R1242">
        <v>8989</v>
      </c>
      <c r="S1242">
        <v>1</v>
      </c>
      <c r="T1242" t="s">
        <v>25</v>
      </c>
      <c r="U1242">
        <v>15</v>
      </c>
      <c r="V1242">
        <v>3</v>
      </c>
      <c r="W1242">
        <v>4</v>
      </c>
      <c r="X1242">
        <v>1</v>
      </c>
      <c r="Y1242">
        <v>9</v>
      </c>
      <c r="Z1242">
        <v>2</v>
      </c>
      <c r="AA1242">
        <v>3</v>
      </c>
      <c r="AB1242">
        <v>9</v>
      </c>
      <c r="AC1242">
        <v>8</v>
      </c>
      <c r="AD1242">
        <v>5</v>
      </c>
      <c r="AE1242">
        <v>8</v>
      </c>
      <c r="AF1242" s="5">
        <v>0.13</v>
      </c>
      <c r="AG1242" s="5">
        <v>0.09</v>
      </c>
      <c r="AH1242" s="6">
        <v>7.9999999999999988E-2</v>
      </c>
      <c r="AI1242">
        <v>1294.4000000000001</v>
      </c>
      <c r="AJ1242">
        <v>4654</v>
      </c>
    </row>
    <row r="1243" spans="1:36" x14ac:dyDescent="0.35">
      <c r="A1243">
        <v>32</v>
      </c>
      <c r="B1243" t="s">
        <v>32</v>
      </c>
      <c r="C1243" t="s">
        <v>26</v>
      </c>
      <c r="D1243">
        <v>371</v>
      </c>
      <c r="E1243" t="s">
        <v>27</v>
      </c>
      <c r="F1243">
        <v>19</v>
      </c>
      <c r="G1243">
        <v>3</v>
      </c>
      <c r="H1243" t="s">
        <v>28</v>
      </c>
      <c r="I1243">
        <v>4</v>
      </c>
      <c r="J1243" t="s">
        <v>35</v>
      </c>
      <c r="K1243">
        <v>80</v>
      </c>
      <c r="L1243">
        <v>1</v>
      </c>
      <c r="M1243">
        <v>3</v>
      </c>
      <c r="N1243" t="s">
        <v>27</v>
      </c>
      <c r="O1243">
        <v>3</v>
      </c>
      <c r="P1243" t="s">
        <v>37</v>
      </c>
      <c r="Q1243" s="4">
        <v>9610</v>
      </c>
      <c r="R1243">
        <v>3840</v>
      </c>
      <c r="S1243">
        <v>3</v>
      </c>
      <c r="T1243" t="s">
        <v>32</v>
      </c>
      <c r="U1243">
        <v>13</v>
      </c>
      <c r="V1243">
        <v>3</v>
      </c>
      <c r="W1243">
        <v>3</v>
      </c>
      <c r="X1243">
        <v>1</v>
      </c>
      <c r="Y1243">
        <v>10</v>
      </c>
      <c r="Z1243">
        <v>2</v>
      </c>
      <c r="AA1243">
        <v>1</v>
      </c>
      <c r="AB1243">
        <v>4</v>
      </c>
      <c r="AC1243">
        <v>3</v>
      </c>
      <c r="AD1243">
        <v>0</v>
      </c>
      <c r="AE1243">
        <v>2</v>
      </c>
      <c r="AF1243" s="5">
        <v>0.15</v>
      </c>
      <c r="AG1243" s="5">
        <v>0.09</v>
      </c>
      <c r="AH1243" s="6">
        <v>9.999999999999995E-3</v>
      </c>
      <c r="AI1243">
        <v>1922</v>
      </c>
      <c r="AJ1243">
        <v>4604</v>
      </c>
    </row>
    <row r="1244" spans="1:36" x14ac:dyDescent="0.35">
      <c r="A1244">
        <v>40</v>
      </c>
      <c r="B1244" t="s">
        <v>32</v>
      </c>
      <c r="C1244" t="s">
        <v>26</v>
      </c>
      <c r="D1244">
        <v>611</v>
      </c>
      <c r="E1244" t="s">
        <v>27</v>
      </c>
      <c r="F1244">
        <v>7</v>
      </c>
      <c r="G1244">
        <v>4</v>
      </c>
      <c r="H1244" t="s">
        <v>40</v>
      </c>
      <c r="I1244">
        <v>2</v>
      </c>
      <c r="J1244" t="s">
        <v>35</v>
      </c>
      <c r="K1244">
        <v>88</v>
      </c>
      <c r="L1244">
        <v>3</v>
      </c>
      <c r="M1244">
        <v>5</v>
      </c>
      <c r="N1244" t="s">
        <v>62</v>
      </c>
      <c r="O1244">
        <v>2</v>
      </c>
      <c r="P1244" t="s">
        <v>31</v>
      </c>
      <c r="Q1244" s="4">
        <v>19833</v>
      </c>
      <c r="R1244">
        <v>4349</v>
      </c>
      <c r="S1244">
        <v>1</v>
      </c>
      <c r="T1244" t="s">
        <v>32</v>
      </c>
      <c r="U1244">
        <v>14</v>
      </c>
      <c r="V1244">
        <v>3</v>
      </c>
      <c r="W1244">
        <v>2</v>
      </c>
      <c r="X1244">
        <v>0</v>
      </c>
      <c r="Y1244">
        <v>21</v>
      </c>
      <c r="Z1244">
        <v>3</v>
      </c>
      <c r="AA1244">
        <v>2</v>
      </c>
      <c r="AB1244">
        <v>21</v>
      </c>
      <c r="AC1244">
        <v>8</v>
      </c>
      <c r="AD1244">
        <v>12</v>
      </c>
      <c r="AE1244">
        <v>8</v>
      </c>
      <c r="AF1244" s="5">
        <v>0.13</v>
      </c>
      <c r="AG1244" s="5">
        <v>7.0000000000000007E-2</v>
      </c>
      <c r="AH1244" s="6">
        <v>0.03</v>
      </c>
      <c r="AI1244">
        <v>3966.6000000000004</v>
      </c>
      <c r="AJ1244">
        <v>4005</v>
      </c>
    </row>
    <row r="1245" spans="1:36" x14ac:dyDescent="0.35">
      <c r="A1245">
        <v>45</v>
      </c>
      <c r="B1245" t="s">
        <v>32</v>
      </c>
      <c r="C1245" t="s">
        <v>26</v>
      </c>
      <c r="D1245">
        <v>176</v>
      </c>
      <c r="E1245" t="s">
        <v>50</v>
      </c>
      <c r="F1245">
        <v>4</v>
      </c>
      <c r="G1245">
        <v>3</v>
      </c>
      <c r="H1245" t="s">
        <v>28</v>
      </c>
      <c r="I1245">
        <v>3</v>
      </c>
      <c r="J1245" t="s">
        <v>29</v>
      </c>
      <c r="K1245">
        <v>56</v>
      </c>
      <c r="L1245">
        <v>1</v>
      </c>
      <c r="M1245">
        <v>3</v>
      </c>
      <c r="N1245" t="s">
        <v>50</v>
      </c>
      <c r="O1245">
        <v>3</v>
      </c>
      <c r="P1245" t="s">
        <v>37</v>
      </c>
      <c r="Q1245" s="4">
        <v>9756</v>
      </c>
      <c r="R1245">
        <v>6595</v>
      </c>
      <c r="S1245">
        <v>4</v>
      </c>
      <c r="T1245" t="s">
        <v>32</v>
      </c>
      <c r="U1245">
        <v>21</v>
      </c>
      <c r="V1245">
        <v>4</v>
      </c>
      <c r="W1245">
        <v>3</v>
      </c>
      <c r="X1245">
        <v>2</v>
      </c>
      <c r="Y1245">
        <v>9</v>
      </c>
      <c r="Z1245">
        <v>2</v>
      </c>
      <c r="AA1245">
        <v>4</v>
      </c>
      <c r="AB1245">
        <v>5</v>
      </c>
      <c r="AC1245">
        <v>0</v>
      </c>
      <c r="AD1245">
        <v>0</v>
      </c>
      <c r="AE1245">
        <v>3</v>
      </c>
      <c r="AF1245" s="5">
        <v>0.1</v>
      </c>
      <c r="AG1245" s="5">
        <v>0.09</v>
      </c>
      <c r="AH1245" s="6">
        <v>0.06</v>
      </c>
      <c r="AI1245">
        <v>1951.2</v>
      </c>
      <c r="AJ1245">
        <v>2133</v>
      </c>
    </row>
    <row r="1246" spans="1:36" x14ac:dyDescent="0.35">
      <c r="A1246">
        <v>30</v>
      </c>
      <c r="B1246" t="s">
        <v>32</v>
      </c>
      <c r="C1246" t="s">
        <v>33</v>
      </c>
      <c r="D1246">
        <v>1312</v>
      </c>
      <c r="E1246" t="s">
        <v>34</v>
      </c>
      <c r="F1246">
        <v>2</v>
      </c>
      <c r="G1246">
        <v>4</v>
      </c>
      <c r="H1246" t="s">
        <v>49</v>
      </c>
      <c r="I1246">
        <v>4</v>
      </c>
      <c r="J1246" t="s">
        <v>29</v>
      </c>
      <c r="K1246">
        <v>78</v>
      </c>
      <c r="L1246">
        <v>2</v>
      </c>
      <c r="M1246">
        <v>1</v>
      </c>
      <c r="N1246" t="s">
        <v>36</v>
      </c>
      <c r="O1246">
        <v>1</v>
      </c>
      <c r="P1246" t="s">
        <v>31</v>
      </c>
      <c r="Q1246" s="4">
        <v>4968</v>
      </c>
      <c r="R1246">
        <v>26427</v>
      </c>
      <c r="S1246">
        <v>0</v>
      </c>
      <c r="T1246" t="s">
        <v>32</v>
      </c>
      <c r="U1246">
        <v>16</v>
      </c>
      <c r="V1246">
        <v>3</v>
      </c>
      <c r="W1246">
        <v>4</v>
      </c>
      <c r="X1246">
        <v>0</v>
      </c>
      <c r="Y1246">
        <v>10</v>
      </c>
      <c r="Z1246">
        <v>2</v>
      </c>
      <c r="AA1246">
        <v>3</v>
      </c>
      <c r="AB1246">
        <v>9</v>
      </c>
      <c r="AC1246">
        <v>7</v>
      </c>
      <c r="AD1246">
        <v>0</v>
      </c>
      <c r="AE1246">
        <v>7</v>
      </c>
      <c r="AF1246" s="5">
        <v>0.13</v>
      </c>
      <c r="AG1246" s="5">
        <v>0.08</v>
      </c>
      <c r="AH1246" s="6">
        <v>3.0000000000000013E-2</v>
      </c>
      <c r="AI1246">
        <v>993.6</v>
      </c>
      <c r="AJ1246">
        <v>2480</v>
      </c>
    </row>
    <row r="1247" spans="1:36" x14ac:dyDescent="0.35">
      <c r="A1247">
        <v>24</v>
      </c>
      <c r="B1247" t="s">
        <v>32</v>
      </c>
      <c r="C1247" t="s">
        <v>33</v>
      </c>
      <c r="D1247">
        <v>897</v>
      </c>
      <c r="E1247" t="s">
        <v>50</v>
      </c>
      <c r="F1247">
        <v>10</v>
      </c>
      <c r="G1247">
        <v>3</v>
      </c>
      <c r="H1247" t="s">
        <v>40</v>
      </c>
      <c r="I1247">
        <v>1</v>
      </c>
      <c r="J1247" t="s">
        <v>35</v>
      </c>
      <c r="K1247">
        <v>59</v>
      </c>
      <c r="L1247">
        <v>3</v>
      </c>
      <c r="M1247">
        <v>1</v>
      </c>
      <c r="N1247" t="s">
        <v>50</v>
      </c>
      <c r="O1247">
        <v>4</v>
      </c>
      <c r="P1247" t="s">
        <v>37</v>
      </c>
      <c r="Q1247" s="4">
        <v>2145</v>
      </c>
      <c r="R1247">
        <v>2097</v>
      </c>
      <c r="S1247">
        <v>0</v>
      </c>
      <c r="T1247" t="s">
        <v>32</v>
      </c>
      <c r="U1247">
        <v>14</v>
      </c>
      <c r="V1247">
        <v>3</v>
      </c>
      <c r="W1247">
        <v>4</v>
      </c>
      <c r="X1247">
        <v>1</v>
      </c>
      <c r="Y1247">
        <v>3</v>
      </c>
      <c r="Z1247">
        <v>2</v>
      </c>
      <c r="AA1247">
        <v>3</v>
      </c>
      <c r="AB1247">
        <v>2</v>
      </c>
      <c r="AC1247">
        <v>2</v>
      </c>
      <c r="AD1247">
        <v>2</v>
      </c>
      <c r="AE1247">
        <v>1</v>
      </c>
      <c r="AF1247" s="5">
        <v>0.11</v>
      </c>
      <c r="AG1247" s="5">
        <v>7.0000000000000007E-2</v>
      </c>
      <c r="AH1247" s="6">
        <v>-0.03</v>
      </c>
      <c r="AI1247">
        <v>429</v>
      </c>
      <c r="AJ1247">
        <v>1812</v>
      </c>
    </row>
    <row r="1248" spans="1:36" x14ac:dyDescent="0.35">
      <c r="A1248">
        <v>30</v>
      </c>
      <c r="B1248" t="s">
        <v>25</v>
      </c>
      <c r="C1248" t="s">
        <v>33</v>
      </c>
      <c r="D1248">
        <v>600</v>
      </c>
      <c r="E1248" t="s">
        <v>50</v>
      </c>
      <c r="F1248">
        <v>8</v>
      </c>
      <c r="G1248">
        <v>3</v>
      </c>
      <c r="H1248" t="s">
        <v>50</v>
      </c>
      <c r="I1248">
        <v>3</v>
      </c>
      <c r="J1248" t="s">
        <v>29</v>
      </c>
      <c r="K1248">
        <v>66</v>
      </c>
      <c r="L1248">
        <v>2</v>
      </c>
      <c r="M1248">
        <v>1</v>
      </c>
      <c r="N1248" t="s">
        <v>50</v>
      </c>
      <c r="O1248">
        <v>4</v>
      </c>
      <c r="P1248" t="s">
        <v>41</v>
      </c>
      <c r="Q1248" s="4">
        <v>2180</v>
      </c>
      <c r="R1248">
        <v>9732</v>
      </c>
      <c r="S1248">
        <v>6</v>
      </c>
      <c r="T1248" t="s">
        <v>32</v>
      </c>
      <c r="U1248">
        <v>11</v>
      </c>
      <c r="V1248">
        <v>3</v>
      </c>
      <c r="W1248">
        <v>3</v>
      </c>
      <c r="X1248">
        <v>1</v>
      </c>
      <c r="Y1248">
        <v>6</v>
      </c>
      <c r="Z1248">
        <v>0</v>
      </c>
      <c r="AA1248">
        <v>2</v>
      </c>
      <c r="AB1248">
        <v>4</v>
      </c>
      <c r="AC1248">
        <v>2</v>
      </c>
      <c r="AD1248">
        <v>1</v>
      </c>
      <c r="AE1248">
        <v>2</v>
      </c>
      <c r="AF1248" s="5">
        <v>0.15</v>
      </c>
      <c r="AG1248" s="5">
        <v>0.1</v>
      </c>
      <c r="AH1248" s="6">
        <v>-0.03</v>
      </c>
      <c r="AI1248">
        <v>436</v>
      </c>
      <c r="AJ1248">
        <v>1573</v>
      </c>
    </row>
    <row r="1249" spans="1:36" x14ac:dyDescent="0.35">
      <c r="A1249">
        <v>31</v>
      </c>
      <c r="B1249" t="s">
        <v>32</v>
      </c>
      <c r="C1249" t="s">
        <v>26</v>
      </c>
      <c r="D1249">
        <v>1003</v>
      </c>
      <c r="E1249" t="s">
        <v>27</v>
      </c>
      <c r="F1249">
        <v>5</v>
      </c>
      <c r="G1249">
        <v>3</v>
      </c>
      <c r="H1249" t="s">
        <v>49</v>
      </c>
      <c r="I1249">
        <v>1</v>
      </c>
      <c r="J1249" t="s">
        <v>35</v>
      </c>
      <c r="K1249">
        <v>51</v>
      </c>
      <c r="L1249">
        <v>3</v>
      </c>
      <c r="M1249">
        <v>2</v>
      </c>
      <c r="N1249" t="s">
        <v>27</v>
      </c>
      <c r="O1249">
        <v>3</v>
      </c>
      <c r="P1249" t="s">
        <v>37</v>
      </c>
      <c r="Q1249" s="4">
        <v>8346</v>
      </c>
      <c r="R1249">
        <v>20943</v>
      </c>
      <c r="S1249">
        <v>1</v>
      </c>
      <c r="T1249" t="s">
        <v>32</v>
      </c>
      <c r="U1249">
        <v>19</v>
      </c>
      <c r="V1249">
        <v>3</v>
      </c>
      <c r="W1249">
        <v>3</v>
      </c>
      <c r="X1249">
        <v>1</v>
      </c>
      <c r="Y1249">
        <v>6</v>
      </c>
      <c r="Z1249">
        <v>3</v>
      </c>
      <c r="AA1249">
        <v>3</v>
      </c>
      <c r="AB1249">
        <v>5</v>
      </c>
      <c r="AC1249">
        <v>2</v>
      </c>
      <c r="AD1249">
        <v>0</v>
      </c>
      <c r="AE1249">
        <v>2</v>
      </c>
      <c r="AF1249" s="5">
        <v>0.13</v>
      </c>
      <c r="AG1249" s="5">
        <v>7.0000000000000007E-2</v>
      </c>
      <c r="AH1249" s="6">
        <v>6.0000000000000012E-2</v>
      </c>
      <c r="AI1249">
        <v>1669.2</v>
      </c>
      <c r="AJ1249">
        <v>2136</v>
      </c>
    </row>
    <row r="1250" spans="1:36" x14ac:dyDescent="0.35">
      <c r="A1250">
        <v>27</v>
      </c>
      <c r="B1250" t="s">
        <v>32</v>
      </c>
      <c r="C1250" t="s">
        <v>26</v>
      </c>
      <c r="D1250">
        <v>1054</v>
      </c>
      <c r="E1250" t="s">
        <v>34</v>
      </c>
      <c r="F1250">
        <v>8</v>
      </c>
      <c r="G1250">
        <v>3</v>
      </c>
      <c r="H1250" t="s">
        <v>40</v>
      </c>
      <c r="I1250">
        <v>3</v>
      </c>
      <c r="J1250" t="s">
        <v>29</v>
      </c>
      <c r="K1250">
        <v>67</v>
      </c>
      <c r="L1250">
        <v>3</v>
      </c>
      <c r="M1250">
        <v>1</v>
      </c>
      <c r="N1250" t="s">
        <v>36</v>
      </c>
      <c r="O1250">
        <v>4</v>
      </c>
      <c r="P1250" t="s">
        <v>31</v>
      </c>
      <c r="Q1250" s="4">
        <v>3445</v>
      </c>
      <c r="R1250">
        <v>6152</v>
      </c>
      <c r="S1250">
        <v>1</v>
      </c>
      <c r="T1250" t="s">
        <v>32</v>
      </c>
      <c r="U1250">
        <v>11</v>
      </c>
      <c r="V1250">
        <v>3</v>
      </c>
      <c r="W1250">
        <v>3</v>
      </c>
      <c r="X1250">
        <v>0</v>
      </c>
      <c r="Y1250">
        <v>6</v>
      </c>
      <c r="Z1250">
        <v>5</v>
      </c>
      <c r="AA1250">
        <v>2</v>
      </c>
      <c r="AB1250">
        <v>6</v>
      </c>
      <c r="AC1250">
        <v>2</v>
      </c>
      <c r="AD1250">
        <v>1</v>
      </c>
      <c r="AE1250">
        <v>4</v>
      </c>
      <c r="AF1250" s="5">
        <v>0.12</v>
      </c>
      <c r="AG1250" s="5">
        <v>7.0000000000000007E-2</v>
      </c>
      <c r="AH1250" s="6">
        <v>9.999999999999995E-3</v>
      </c>
      <c r="AI1250">
        <v>689</v>
      </c>
      <c r="AJ1250">
        <v>1511</v>
      </c>
    </row>
    <row r="1251" spans="1:36" x14ac:dyDescent="0.35">
      <c r="A1251">
        <v>29</v>
      </c>
      <c r="B1251" t="s">
        <v>25</v>
      </c>
      <c r="C1251" t="s">
        <v>26</v>
      </c>
      <c r="D1251">
        <v>428</v>
      </c>
      <c r="E1251" t="s">
        <v>27</v>
      </c>
      <c r="F1251">
        <v>9</v>
      </c>
      <c r="G1251">
        <v>3</v>
      </c>
      <c r="H1251" t="s">
        <v>48</v>
      </c>
      <c r="I1251">
        <v>2</v>
      </c>
      <c r="J1251" t="s">
        <v>29</v>
      </c>
      <c r="K1251">
        <v>52</v>
      </c>
      <c r="L1251">
        <v>1</v>
      </c>
      <c r="M1251">
        <v>1</v>
      </c>
      <c r="N1251" t="s">
        <v>46</v>
      </c>
      <c r="O1251">
        <v>2</v>
      </c>
      <c r="P1251" t="s">
        <v>31</v>
      </c>
      <c r="Q1251" s="4">
        <v>2760</v>
      </c>
      <c r="R1251">
        <v>14630</v>
      </c>
      <c r="S1251">
        <v>1</v>
      </c>
      <c r="T1251" t="s">
        <v>32</v>
      </c>
      <c r="U1251">
        <v>13</v>
      </c>
      <c r="V1251">
        <v>3</v>
      </c>
      <c r="W1251">
        <v>3</v>
      </c>
      <c r="X1251">
        <v>0</v>
      </c>
      <c r="Y1251">
        <v>2</v>
      </c>
      <c r="Z1251">
        <v>3</v>
      </c>
      <c r="AA1251">
        <v>3</v>
      </c>
      <c r="AB1251">
        <v>2</v>
      </c>
      <c r="AC1251">
        <v>2</v>
      </c>
      <c r="AD1251">
        <v>2</v>
      </c>
      <c r="AE1251">
        <v>2</v>
      </c>
      <c r="AF1251" s="5">
        <v>0.1</v>
      </c>
      <c r="AG1251" s="5">
        <v>0.1</v>
      </c>
      <c r="AH1251" s="6">
        <v>9.999999999999995E-3</v>
      </c>
      <c r="AI1251">
        <v>552</v>
      </c>
      <c r="AJ1251">
        <v>2789</v>
      </c>
    </row>
    <row r="1252" spans="1:36" x14ac:dyDescent="0.35">
      <c r="A1252">
        <v>29</v>
      </c>
      <c r="B1252" t="s">
        <v>32</v>
      </c>
      <c r="C1252" t="s">
        <v>33</v>
      </c>
      <c r="D1252">
        <v>461</v>
      </c>
      <c r="E1252" t="s">
        <v>34</v>
      </c>
      <c r="F1252">
        <v>1</v>
      </c>
      <c r="G1252">
        <v>3</v>
      </c>
      <c r="H1252" t="s">
        <v>28</v>
      </c>
      <c r="I1252">
        <v>4</v>
      </c>
      <c r="J1252" t="s">
        <v>35</v>
      </c>
      <c r="K1252">
        <v>70</v>
      </c>
      <c r="L1252">
        <v>4</v>
      </c>
      <c r="M1252">
        <v>2</v>
      </c>
      <c r="N1252" t="s">
        <v>43</v>
      </c>
      <c r="O1252">
        <v>3</v>
      </c>
      <c r="P1252" t="s">
        <v>31</v>
      </c>
      <c r="Q1252" s="4">
        <v>6294</v>
      </c>
      <c r="R1252">
        <v>23060</v>
      </c>
      <c r="S1252">
        <v>8</v>
      </c>
      <c r="T1252" t="s">
        <v>25</v>
      </c>
      <c r="U1252">
        <v>12</v>
      </c>
      <c r="V1252">
        <v>3</v>
      </c>
      <c r="W1252">
        <v>4</v>
      </c>
      <c r="X1252">
        <v>0</v>
      </c>
      <c r="Y1252">
        <v>10</v>
      </c>
      <c r="Z1252">
        <v>5</v>
      </c>
      <c r="AA1252">
        <v>4</v>
      </c>
      <c r="AB1252">
        <v>3</v>
      </c>
      <c r="AC1252">
        <v>2</v>
      </c>
      <c r="AD1252">
        <v>0</v>
      </c>
      <c r="AE1252">
        <v>2</v>
      </c>
      <c r="AF1252" s="5">
        <v>0.09</v>
      </c>
      <c r="AG1252" s="5">
        <v>0.08</v>
      </c>
      <c r="AH1252" s="6">
        <v>0</v>
      </c>
      <c r="AI1252">
        <v>1258.8000000000002</v>
      </c>
      <c r="AJ1252">
        <v>3489</v>
      </c>
    </row>
    <row r="1253" spans="1:36" x14ac:dyDescent="0.35">
      <c r="A1253">
        <v>30</v>
      </c>
      <c r="B1253" t="s">
        <v>32</v>
      </c>
      <c r="C1253" t="s">
        <v>26</v>
      </c>
      <c r="D1253">
        <v>979</v>
      </c>
      <c r="E1253" t="s">
        <v>27</v>
      </c>
      <c r="F1253">
        <v>15</v>
      </c>
      <c r="G1253">
        <v>2</v>
      </c>
      <c r="H1253" t="s">
        <v>48</v>
      </c>
      <c r="I1253">
        <v>3</v>
      </c>
      <c r="J1253" t="s">
        <v>35</v>
      </c>
      <c r="K1253">
        <v>94</v>
      </c>
      <c r="L1253">
        <v>2</v>
      </c>
      <c r="M1253">
        <v>3</v>
      </c>
      <c r="N1253" t="s">
        <v>27</v>
      </c>
      <c r="O1253">
        <v>1</v>
      </c>
      <c r="P1253" t="s">
        <v>41</v>
      </c>
      <c r="Q1253" s="4">
        <v>7140</v>
      </c>
      <c r="R1253">
        <v>3088</v>
      </c>
      <c r="S1253">
        <v>2</v>
      </c>
      <c r="T1253" t="s">
        <v>32</v>
      </c>
      <c r="U1253">
        <v>11</v>
      </c>
      <c r="V1253">
        <v>3</v>
      </c>
      <c r="W1253">
        <v>1</v>
      </c>
      <c r="X1253">
        <v>1</v>
      </c>
      <c r="Y1253">
        <v>12</v>
      </c>
      <c r="Z1253">
        <v>2</v>
      </c>
      <c r="AA1253">
        <v>3</v>
      </c>
      <c r="AB1253">
        <v>7</v>
      </c>
      <c r="AC1253">
        <v>7</v>
      </c>
      <c r="AD1253">
        <v>1</v>
      </c>
      <c r="AE1253">
        <v>7</v>
      </c>
      <c r="AF1253" s="5">
        <v>0.11</v>
      </c>
      <c r="AG1253" s="5">
        <v>0.08</v>
      </c>
      <c r="AH1253" s="6">
        <v>-9.999999999999995E-3</v>
      </c>
      <c r="AI1253">
        <v>1428</v>
      </c>
      <c r="AJ1253">
        <v>1112</v>
      </c>
    </row>
    <row r="1254" spans="1:36" x14ac:dyDescent="0.35">
      <c r="A1254">
        <v>34</v>
      </c>
      <c r="B1254" t="s">
        <v>32</v>
      </c>
      <c r="C1254" t="s">
        <v>26</v>
      </c>
      <c r="D1254">
        <v>181</v>
      </c>
      <c r="E1254" t="s">
        <v>34</v>
      </c>
      <c r="F1254">
        <v>2</v>
      </c>
      <c r="G1254">
        <v>4</v>
      </c>
      <c r="H1254" t="s">
        <v>40</v>
      </c>
      <c r="I1254">
        <v>4</v>
      </c>
      <c r="J1254" t="s">
        <v>35</v>
      </c>
      <c r="K1254">
        <v>97</v>
      </c>
      <c r="L1254">
        <v>4</v>
      </c>
      <c r="M1254">
        <v>1</v>
      </c>
      <c r="N1254" t="s">
        <v>36</v>
      </c>
      <c r="O1254">
        <v>4</v>
      </c>
      <c r="P1254" t="s">
        <v>37</v>
      </c>
      <c r="Q1254" s="4">
        <v>2932</v>
      </c>
      <c r="R1254">
        <v>5586</v>
      </c>
      <c r="S1254">
        <v>0</v>
      </c>
      <c r="T1254" t="s">
        <v>25</v>
      </c>
      <c r="U1254">
        <v>14</v>
      </c>
      <c r="V1254">
        <v>3</v>
      </c>
      <c r="W1254">
        <v>1</v>
      </c>
      <c r="X1254">
        <v>3</v>
      </c>
      <c r="Y1254">
        <v>6</v>
      </c>
      <c r="Z1254">
        <v>3</v>
      </c>
      <c r="AA1254">
        <v>3</v>
      </c>
      <c r="AB1254">
        <v>5</v>
      </c>
      <c r="AC1254">
        <v>0</v>
      </c>
      <c r="AD1254">
        <v>1</v>
      </c>
      <c r="AE1254">
        <v>2</v>
      </c>
      <c r="AF1254" s="5">
        <v>0.09</v>
      </c>
      <c r="AG1254" s="5">
        <v>0.11</v>
      </c>
      <c r="AH1254" s="6">
        <v>0.06</v>
      </c>
      <c r="AI1254">
        <v>586.4</v>
      </c>
      <c r="AJ1254">
        <v>654</v>
      </c>
    </row>
    <row r="1255" spans="1:36" x14ac:dyDescent="0.35">
      <c r="A1255">
        <v>33</v>
      </c>
      <c r="B1255" t="s">
        <v>32</v>
      </c>
      <c r="C1255" t="s">
        <v>44</v>
      </c>
      <c r="D1255">
        <v>1283</v>
      </c>
      <c r="E1255" t="s">
        <v>27</v>
      </c>
      <c r="F1255">
        <v>2</v>
      </c>
      <c r="G1255">
        <v>3</v>
      </c>
      <c r="H1255" t="s">
        <v>48</v>
      </c>
      <c r="I1255">
        <v>4</v>
      </c>
      <c r="J1255" t="s">
        <v>29</v>
      </c>
      <c r="K1255">
        <v>62</v>
      </c>
      <c r="L1255">
        <v>3</v>
      </c>
      <c r="M1255">
        <v>2</v>
      </c>
      <c r="N1255" t="s">
        <v>27</v>
      </c>
      <c r="O1255">
        <v>2</v>
      </c>
      <c r="P1255" t="s">
        <v>31</v>
      </c>
      <c r="Q1255" s="4">
        <v>5147</v>
      </c>
      <c r="R1255">
        <v>10697</v>
      </c>
      <c r="S1255">
        <v>8</v>
      </c>
      <c r="T1255" t="s">
        <v>32</v>
      </c>
      <c r="U1255">
        <v>15</v>
      </c>
      <c r="V1255">
        <v>3</v>
      </c>
      <c r="W1255">
        <v>4</v>
      </c>
      <c r="X1255">
        <v>0</v>
      </c>
      <c r="Y1255">
        <v>13</v>
      </c>
      <c r="Z1255">
        <v>2</v>
      </c>
      <c r="AA1255">
        <v>2</v>
      </c>
      <c r="AB1255">
        <v>11</v>
      </c>
      <c r="AC1255">
        <v>7</v>
      </c>
      <c r="AD1255">
        <v>1</v>
      </c>
      <c r="AE1255">
        <v>7</v>
      </c>
      <c r="AF1255" s="5">
        <v>0.09</v>
      </c>
      <c r="AG1255" s="5">
        <v>7.0000000000000007E-2</v>
      </c>
      <c r="AH1255" s="6">
        <v>6.9999999999999993E-2</v>
      </c>
      <c r="AI1255">
        <v>1029.4000000000001</v>
      </c>
      <c r="AJ1255">
        <v>4032</v>
      </c>
    </row>
    <row r="1256" spans="1:36" x14ac:dyDescent="0.35">
      <c r="A1256">
        <v>49</v>
      </c>
      <c r="B1256" t="s">
        <v>32</v>
      </c>
      <c r="C1256" t="s">
        <v>26</v>
      </c>
      <c r="D1256">
        <v>1313</v>
      </c>
      <c r="E1256" t="s">
        <v>27</v>
      </c>
      <c r="F1256">
        <v>11</v>
      </c>
      <c r="G1256">
        <v>4</v>
      </c>
      <c r="H1256" t="s">
        <v>48</v>
      </c>
      <c r="I1256">
        <v>4</v>
      </c>
      <c r="J1256" t="s">
        <v>29</v>
      </c>
      <c r="K1256">
        <v>80</v>
      </c>
      <c r="L1256">
        <v>3</v>
      </c>
      <c r="M1256">
        <v>2</v>
      </c>
      <c r="N1256" t="s">
        <v>27</v>
      </c>
      <c r="O1256">
        <v>4</v>
      </c>
      <c r="P1256" t="s">
        <v>31</v>
      </c>
      <c r="Q1256" s="4">
        <v>4507</v>
      </c>
      <c r="R1256">
        <v>8191</v>
      </c>
      <c r="S1256">
        <v>3</v>
      </c>
      <c r="T1256" t="s">
        <v>32</v>
      </c>
      <c r="U1256">
        <v>12</v>
      </c>
      <c r="V1256">
        <v>3</v>
      </c>
      <c r="W1256">
        <v>3</v>
      </c>
      <c r="X1256">
        <v>0</v>
      </c>
      <c r="Y1256">
        <v>8</v>
      </c>
      <c r="Z1256">
        <v>1</v>
      </c>
      <c r="AA1256">
        <v>4</v>
      </c>
      <c r="AB1256">
        <v>5</v>
      </c>
      <c r="AC1256">
        <v>1</v>
      </c>
      <c r="AD1256">
        <v>0</v>
      </c>
      <c r="AE1256">
        <v>4</v>
      </c>
      <c r="AF1256" s="5">
        <v>0.08</v>
      </c>
      <c r="AG1256" s="5">
        <v>0.11</v>
      </c>
      <c r="AH1256" s="6">
        <v>0</v>
      </c>
      <c r="AI1256">
        <v>901.40000000000009</v>
      </c>
      <c r="AJ1256">
        <v>3615</v>
      </c>
    </row>
    <row r="1257" spans="1:36" x14ac:dyDescent="0.35">
      <c r="A1257">
        <v>33</v>
      </c>
      <c r="B1257" t="s">
        <v>25</v>
      </c>
      <c r="C1257" t="s">
        <v>26</v>
      </c>
      <c r="D1257">
        <v>211</v>
      </c>
      <c r="E1257" t="s">
        <v>27</v>
      </c>
      <c r="F1257">
        <v>16</v>
      </c>
      <c r="G1257">
        <v>3</v>
      </c>
      <c r="H1257" t="s">
        <v>28</v>
      </c>
      <c r="I1257">
        <v>1</v>
      </c>
      <c r="J1257" t="s">
        <v>29</v>
      </c>
      <c r="K1257">
        <v>74</v>
      </c>
      <c r="L1257">
        <v>3</v>
      </c>
      <c r="M1257">
        <v>3</v>
      </c>
      <c r="N1257" t="s">
        <v>27</v>
      </c>
      <c r="O1257">
        <v>1</v>
      </c>
      <c r="P1257" t="s">
        <v>31</v>
      </c>
      <c r="Q1257" s="4">
        <v>8564</v>
      </c>
      <c r="R1257">
        <v>10092</v>
      </c>
      <c r="S1257">
        <v>2</v>
      </c>
      <c r="T1257" t="s">
        <v>25</v>
      </c>
      <c r="U1257">
        <v>20</v>
      </c>
      <c r="V1257">
        <v>4</v>
      </c>
      <c r="W1257">
        <v>3</v>
      </c>
      <c r="X1257">
        <v>0</v>
      </c>
      <c r="Y1257">
        <v>11</v>
      </c>
      <c r="Z1257">
        <v>2</v>
      </c>
      <c r="AA1257">
        <v>2</v>
      </c>
      <c r="AB1257">
        <v>0</v>
      </c>
      <c r="AC1257">
        <v>0</v>
      </c>
      <c r="AD1257">
        <v>0</v>
      </c>
      <c r="AE1257">
        <v>0</v>
      </c>
      <c r="AF1257" s="5">
        <v>0.11</v>
      </c>
      <c r="AG1257" s="5">
        <v>0.08</v>
      </c>
      <c r="AH1257" s="6">
        <v>4.0000000000000008E-2</v>
      </c>
      <c r="AI1257">
        <v>1712.8000000000002</v>
      </c>
      <c r="AJ1257">
        <v>2001</v>
      </c>
    </row>
    <row r="1258" spans="1:36" x14ac:dyDescent="0.35">
      <c r="A1258">
        <v>38</v>
      </c>
      <c r="B1258" t="s">
        <v>32</v>
      </c>
      <c r="C1258" t="s">
        <v>33</v>
      </c>
      <c r="D1258">
        <v>594</v>
      </c>
      <c r="E1258" t="s">
        <v>34</v>
      </c>
      <c r="F1258">
        <v>2</v>
      </c>
      <c r="G1258">
        <v>2</v>
      </c>
      <c r="H1258" t="s">
        <v>40</v>
      </c>
      <c r="I1258">
        <v>3</v>
      </c>
      <c r="J1258" t="s">
        <v>29</v>
      </c>
      <c r="K1258">
        <v>75</v>
      </c>
      <c r="L1258">
        <v>2</v>
      </c>
      <c r="M1258">
        <v>1</v>
      </c>
      <c r="N1258" t="s">
        <v>39</v>
      </c>
      <c r="O1258">
        <v>2</v>
      </c>
      <c r="P1258" t="s">
        <v>37</v>
      </c>
      <c r="Q1258" s="4">
        <v>2468</v>
      </c>
      <c r="R1258">
        <v>15963</v>
      </c>
      <c r="S1258">
        <v>4</v>
      </c>
      <c r="T1258" t="s">
        <v>32</v>
      </c>
      <c r="U1258">
        <v>14</v>
      </c>
      <c r="V1258">
        <v>3</v>
      </c>
      <c r="W1258">
        <v>2</v>
      </c>
      <c r="X1258">
        <v>1</v>
      </c>
      <c r="Y1258">
        <v>9</v>
      </c>
      <c r="Z1258">
        <v>4</v>
      </c>
      <c r="AA1258">
        <v>2</v>
      </c>
      <c r="AB1258">
        <v>6</v>
      </c>
      <c r="AC1258">
        <v>1</v>
      </c>
      <c r="AD1258">
        <v>0</v>
      </c>
      <c r="AE1258">
        <v>5</v>
      </c>
      <c r="AF1258" s="5">
        <v>0.15</v>
      </c>
      <c r="AG1258" s="5">
        <v>0.09</v>
      </c>
      <c r="AH1258" s="6">
        <v>-2.0000000000000004E-2</v>
      </c>
      <c r="AI1258">
        <v>493.6</v>
      </c>
      <c r="AJ1258">
        <v>4282</v>
      </c>
    </row>
    <row r="1259" spans="1:36" x14ac:dyDescent="0.35">
      <c r="A1259">
        <v>31</v>
      </c>
      <c r="B1259" t="s">
        <v>25</v>
      </c>
      <c r="C1259" t="s">
        <v>26</v>
      </c>
      <c r="D1259">
        <v>1079</v>
      </c>
      <c r="E1259" t="s">
        <v>27</v>
      </c>
      <c r="F1259">
        <v>16</v>
      </c>
      <c r="G1259">
        <v>4</v>
      </c>
      <c r="H1259" t="s">
        <v>48</v>
      </c>
      <c r="I1259">
        <v>1</v>
      </c>
      <c r="J1259" t="s">
        <v>35</v>
      </c>
      <c r="K1259">
        <v>70</v>
      </c>
      <c r="L1259">
        <v>3</v>
      </c>
      <c r="M1259">
        <v>3</v>
      </c>
      <c r="N1259" t="s">
        <v>27</v>
      </c>
      <c r="O1259">
        <v>3</v>
      </c>
      <c r="P1259" t="s">
        <v>37</v>
      </c>
      <c r="Q1259" s="4">
        <v>8161</v>
      </c>
      <c r="R1259">
        <v>19002</v>
      </c>
      <c r="S1259">
        <v>2</v>
      </c>
      <c r="T1259" t="s">
        <v>32</v>
      </c>
      <c r="U1259">
        <v>13</v>
      </c>
      <c r="V1259">
        <v>3</v>
      </c>
      <c r="W1259">
        <v>1</v>
      </c>
      <c r="X1259">
        <v>3</v>
      </c>
      <c r="Y1259">
        <v>10</v>
      </c>
      <c r="Z1259">
        <v>2</v>
      </c>
      <c r="AA1259">
        <v>3</v>
      </c>
      <c r="AB1259">
        <v>1</v>
      </c>
      <c r="AC1259">
        <v>0</v>
      </c>
      <c r="AD1259">
        <v>0</v>
      </c>
      <c r="AE1259">
        <v>0</v>
      </c>
      <c r="AF1259" s="5">
        <v>0.11</v>
      </c>
      <c r="AG1259" s="5">
        <v>0.09</v>
      </c>
      <c r="AH1259" s="6">
        <v>2.0000000000000004E-2</v>
      </c>
      <c r="AI1259">
        <v>1632.2</v>
      </c>
      <c r="AJ1259">
        <v>1964</v>
      </c>
    </row>
    <row r="1260" spans="1:36" x14ac:dyDescent="0.35">
      <c r="A1260">
        <v>29</v>
      </c>
      <c r="B1260" t="s">
        <v>32</v>
      </c>
      <c r="C1260" t="s">
        <v>26</v>
      </c>
      <c r="D1260">
        <v>590</v>
      </c>
      <c r="E1260" t="s">
        <v>34</v>
      </c>
      <c r="F1260">
        <v>4</v>
      </c>
      <c r="G1260">
        <v>3</v>
      </c>
      <c r="H1260" t="s">
        <v>49</v>
      </c>
      <c r="I1260">
        <v>4</v>
      </c>
      <c r="J1260" t="s">
        <v>29</v>
      </c>
      <c r="K1260">
        <v>91</v>
      </c>
      <c r="L1260">
        <v>2</v>
      </c>
      <c r="M1260">
        <v>1</v>
      </c>
      <c r="N1260" t="s">
        <v>36</v>
      </c>
      <c r="O1260">
        <v>1</v>
      </c>
      <c r="P1260" t="s">
        <v>41</v>
      </c>
      <c r="Q1260" s="4">
        <v>2109</v>
      </c>
      <c r="R1260">
        <v>10007</v>
      </c>
      <c r="S1260">
        <v>1</v>
      </c>
      <c r="T1260" t="s">
        <v>32</v>
      </c>
      <c r="U1260">
        <v>13</v>
      </c>
      <c r="V1260">
        <v>3</v>
      </c>
      <c r="W1260">
        <v>3</v>
      </c>
      <c r="X1260">
        <v>1</v>
      </c>
      <c r="Y1260">
        <v>1</v>
      </c>
      <c r="Z1260">
        <v>2</v>
      </c>
      <c r="AA1260">
        <v>3</v>
      </c>
      <c r="AB1260">
        <v>1</v>
      </c>
      <c r="AC1260">
        <v>0</v>
      </c>
      <c r="AD1260">
        <v>0</v>
      </c>
      <c r="AE1260">
        <v>0</v>
      </c>
      <c r="AF1260" s="5">
        <v>0.15</v>
      </c>
      <c r="AG1260" s="5">
        <v>0.08</v>
      </c>
      <c r="AH1260" s="6">
        <v>3.0000000000000013E-2</v>
      </c>
      <c r="AI1260">
        <v>421.8</v>
      </c>
      <c r="AJ1260">
        <v>4833</v>
      </c>
    </row>
    <row r="1261" spans="1:36" x14ac:dyDescent="0.35">
      <c r="A1261">
        <v>30</v>
      </c>
      <c r="B1261" t="s">
        <v>32</v>
      </c>
      <c r="C1261" t="s">
        <v>26</v>
      </c>
      <c r="D1261">
        <v>305</v>
      </c>
      <c r="E1261" t="s">
        <v>34</v>
      </c>
      <c r="F1261">
        <v>16</v>
      </c>
      <c r="G1261">
        <v>3</v>
      </c>
      <c r="H1261" t="s">
        <v>28</v>
      </c>
      <c r="I1261">
        <v>3</v>
      </c>
      <c r="J1261" t="s">
        <v>35</v>
      </c>
      <c r="K1261">
        <v>58</v>
      </c>
      <c r="L1261">
        <v>4</v>
      </c>
      <c r="M1261">
        <v>2</v>
      </c>
      <c r="N1261" t="s">
        <v>43</v>
      </c>
      <c r="O1261">
        <v>3</v>
      </c>
      <c r="P1261" t="s">
        <v>37</v>
      </c>
      <c r="Q1261" s="4">
        <v>5294</v>
      </c>
      <c r="R1261">
        <v>9128</v>
      </c>
      <c r="S1261">
        <v>3</v>
      </c>
      <c r="T1261" t="s">
        <v>32</v>
      </c>
      <c r="U1261">
        <v>16</v>
      </c>
      <c r="V1261">
        <v>3</v>
      </c>
      <c r="W1261">
        <v>3</v>
      </c>
      <c r="X1261">
        <v>1</v>
      </c>
      <c r="Y1261">
        <v>10</v>
      </c>
      <c r="Z1261">
        <v>3</v>
      </c>
      <c r="AA1261">
        <v>3</v>
      </c>
      <c r="AB1261">
        <v>7</v>
      </c>
      <c r="AC1261">
        <v>0</v>
      </c>
      <c r="AD1261">
        <v>1</v>
      </c>
      <c r="AE1261">
        <v>7</v>
      </c>
      <c r="AF1261" s="5">
        <v>0.12</v>
      </c>
      <c r="AG1261" s="5">
        <v>0.09</v>
      </c>
      <c r="AH1261" s="6">
        <v>0.05</v>
      </c>
      <c r="AI1261">
        <v>1058.8</v>
      </c>
      <c r="AJ1261">
        <v>1658</v>
      </c>
    </row>
    <row r="1262" spans="1:36" x14ac:dyDescent="0.35">
      <c r="A1262">
        <v>32</v>
      </c>
      <c r="B1262" t="s">
        <v>32</v>
      </c>
      <c r="C1262" t="s">
        <v>44</v>
      </c>
      <c r="D1262">
        <v>953</v>
      </c>
      <c r="E1262" t="s">
        <v>34</v>
      </c>
      <c r="F1262">
        <v>5</v>
      </c>
      <c r="G1262">
        <v>4</v>
      </c>
      <c r="H1262" t="s">
        <v>49</v>
      </c>
      <c r="I1262">
        <v>2</v>
      </c>
      <c r="J1262" t="s">
        <v>35</v>
      </c>
      <c r="K1262">
        <v>65</v>
      </c>
      <c r="L1262">
        <v>3</v>
      </c>
      <c r="M1262">
        <v>1</v>
      </c>
      <c r="N1262" t="s">
        <v>36</v>
      </c>
      <c r="O1262">
        <v>2</v>
      </c>
      <c r="P1262" t="s">
        <v>31</v>
      </c>
      <c r="Q1262" s="4">
        <v>2718</v>
      </c>
      <c r="R1262">
        <v>17674</v>
      </c>
      <c r="S1262">
        <v>2</v>
      </c>
      <c r="T1262" t="s">
        <v>32</v>
      </c>
      <c r="U1262">
        <v>14</v>
      </c>
      <c r="V1262">
        <v>3</v>
      </c>
      <c r="W1262">
        <v>2</v>
      </c>
      <c r="X1262">
        <v>0</v>
      </c>
      <c r="Y1262">
        <v>12</v>
      </c>
      <c r="Z1262">
        <v>3</v>
      </c>
      <c r="AA1262">
        <v>3</v>
      </c>
      <c r="AB1262">
        <v>7</v>
      </c>
      <c r="AC1262">
        <v>7</v>
      </c>
      <c r="AD1262">
        <v>0</v>
      </c>
      <c r="AE1262">
        <v>7</v>
      </c>
      <c r="AF1262" s="5">
        <v>0.14000000000000001</v>
      </c>
      <c r="AG1262" s="5">
        <v>0.08</v>
      </c>
      <c r="AH1262" s="6">
        <v>0.03</v>
      </c>
      <c r="AI1262">
        <v>543.6</v>
      </c>
      <c r="AJ1262">
        <v>4256</v>
      </c>
    </row>
    <row r="1263" spans="1:36" x14ac:dyDescent="0.35">
      <c r="A1263">
        <v>38</v>
      </c>
      <c r="B1263" t="s">
        <v>32</v>
      </c>
      <c r="C1263" t="s">
        <v>26</v>
      </c>
      <c r="D1263">
        <v>833</v>
      </c>
      <c r="E1263" t="s">
        <v>34</v>
      </c>
      <c r="F1263">
        <v>18</v>
      </c>
      <c r="G1263">
        <v>3</v>
      </c>
      <c r="H1263" t="s">
        <v>40</v>
      </c>
      <c r="I1263">
        <v>2</v>
      </c>
      <c r="J1263" t="s">
        <v>35</v>
      </c>
      <c r="K1263">
        <v>60</v>
      </c>
      <c r="L1263">
        <v>1</v>
      </c>
      <c r="M1263">
        <v>2</v>
      </c>
      <c r="N1263" t="s">
        <v>43</v>
      </c>
      <c r="O1263">
        <v>4</v>
      </c>
      <c r="P1263" t="s">
        <v>37</v>
      </c>
      <c r="Q1263" s="4">
        <v>5811</v>
      </c>
      <c r="R1263">
        <v>24539</v>
      </c>
      <c r="S1263">
        <v>3</v>
      </c>
      <c r="T1263" t="s">
        <v>25</v>
      </c>
      <c r="U1263">
        <v>16</v>
      </c>
      <c r="V1263">
        <v>3</v>
      </c>
      <c r="W1263">
        <v>3</v>
      </c>
      <c r="X1263">
        <v>1</v>
      </c>
      <c r="Y1263">
        <v>15</v>
      </c>
      <c r="Z1263">
        <v>2</v>
      </c>
      <c r="AA1263">
        <v>3</v>
      </c>
      <c r="AB1263">
        <v>1</v>
      </c>
      <c r="AC1263">
        <v>0</v>
      </c>
      <c r="AD1263">
        <v>1</v>
      </c>
      <c r="AE1263">
        <v>0</v>
      </c>
      <c r="AF1263" s="5">
        <v>0.14000000000000001</v>
      </c>
      <c r="AG1263" s="5">
        <v>7.0000000000000007E-2</v>
      </c>
      <c r="AH1263" s="6">
        <v>0</v>
      </c>
      <c r="AI1263">
        <v>1162.2</v>
      </c>
      <c r="AJ1263">
        <v>821</v>
      </c>
    </row>
    <row r="1264" spans="1:36" x14ac:dyDescent="0.35">
      <c r="A1264">
        <v>43</v>
      </c>
      <c r="B1264" t="s">
        <v>25</v>
      </c>
      <c r="C1264" t="s">
        <v>33</v>
      </c>
      <c r="D1264">
        <v>807</v>
      </c>
      <c r="E1264" t="s">
        <v>34</v>
      </c>
      <c r="F1264">
        <v>17</v>
      </c>
      <c r="G1264">
        <v>3</v>
      </c>
      <c r="H1264" t="s">
        <v>49</v>
      </c>
      <c r="I1264">
        <v>3</v>
      </c>
      <c r="J1264" t="s">
        <v>35</v>
      </c>
      <c r="K1264">
        <v>38</v>
      </c>
      <c r="L1264">
        <v>2</v>
      </c>
      <c r="M1264">
        <v>1</v>
      </c>
      <c r="N1264" t="s">
        <v>36</v>
      </c>
      <c r="O1264">
        <v>3</v>
      </c>
      <c r="P1264" t="s">
        <v>37</v>
      </c>
      <c r="Q1264" s="4">
        <v>2437</v>
      </c>
      <c r="R1264">
        <v>15587</v>
      </c>
      <c r="S1264">
        <v>9</v>
      </c>
      <c r="T1264" t="s">
        <v>25</v>
      </c>
      <c r="U1264">
        <v>16</v>
      </c>
      <c r="V1264">
        <v>3</v>
      </c>
      <c r="W1264">
        <v>4</v>
      </c>
      <c r="X1264">
        <v>1</v>
      </c>
      <c r="Y1264">
        <v>6</v>
      </c>
      <c r="Z1264">
        <v>4</v>
      </c>
      <c r="AA1264">
        <v>3</v>
      </c>
      <c r="AB1264">
        <v>1</v>
      </c>
      <c r="AC1264">
        <v>0</v>
      </c>
      <c r="AD1264">
        <v>0</v>
      </c>
      <c r="AE1264">
        <v>0</v>
      </c>
      <c r="AF1264" s="5">
        <v>0.09</v>
      </c>
      <c r="AG1264" s="5">
        <v>0.09</v>
      </c>
      <c r="AH1264" s="6">
        <v>0</v>
      </c>
      <c r="AI1264">
        <v>487.40000000000003</v>
      </c>
      <c r="AJ1264">
        <v>3098</v>
      </c>
    </row>
    <row r="1265" spans="1:36" x14ac:dyDescent="0.35">
      <c r="A1265">
        <v>42</v>
      </c>
      <c r="B1265" t="s">
        <v>32</v>
      </c>
      <c r="C1265" t="s">
        <v>26</v>
      </c>
      <c r="D1265">
        <v>855</v>
      </c>
      <c r="E1265" t="s">
        <v>34</v>
      </c>
      <c r="F1265">
        <v>12</v>
      </c>
      <c r="G1265">
        <v>3</v>
      </c>
      <c r="H1265" t="s">
        <v>40</v>
      </c>
      <c r="I1265">
        <v>2</v>
      </c>
      <c r="J1265" t="s">
        <v>35</v>
      </c>
      <c r="K1265">
        <v>57</v>
      </c>
      <c r="L1265">
        <v>3</v>
      </c>
      <c r="M1265">
        <v>1</v>
      </c>
      <c r="N1265" t="s">
        <v>39</v>
      </c>
      <c r="O1265">
        <v>2</v>
      </c>
      <c r="P1265" t="s">
        <v>41</v>
      </c>
      <c r="Q1265" s="4">
        <v>2766</v>
      </c>
      <c r="R1265">
        <v>8952</v>
      </c>
      <c r="S1265">
        <v>8</v>
      </c>
      <c r="T1265" t="s">
        <v>32</v>
      </c>
      <c r="U1265">
        <v>22</v>
      </c>
      <c r="V1265">
        <v>4</v>
      </c>
      <c r="W1265">
        <v>2</v>
      </c>
      <c r="X1265">
        <v>3</v>
      </c>
      <c r="Y1265">
        <v>7</v>
      </c>
      <c r="Z1265">
        <v>6</v>
      </c>
      <c r="AA1265">
        <v>2</v>
      </c>
      <c r="AB1265">
        <v>5</v>
      </c>
      <c r="AC1265">
        <v>3</v>
      </c>
      <c r="AD1265">
        <v>0</v>
      </c>
      <c r="AE1265">
        <v>4</v>
      </c>
      <c r="AF1265" s="5">
        <v>0.15</v>
      </c>
      <c r="AG1265" s="5">
        <v>0.1</v>
      </c>
      <c r="AH1265" s="6">
        <v>2.0000000000000004E-2</v>
      </c>
      <c r="AI1265">
        <v>553.20000000000005</v>
      </c>
      <c r="AJ1265">
        <v>1541</v>
      </c>
    </row>
    <row r="1266" spans="1:36" x14ac:dyDescent="0.35">
      <c r="A1266">
        <v>55</v>
      </c>
      <c r="B1266" t="s">
        <v>32</v>
      </c>
      <c r="C1266" t="s">
        <v>26</v>
      </c>
      <c r="D1266">
        <v>478</v>
      </c>
      <c r="E1266" t="s">
        <v>34</v>
      </c>
      <c r="F1266">
        <v>2</v>
      </c>
      <c r="G1266">
        <v>3</v>
      </c>
      <c r="H1266" t="s">
        <v>40</v>
      </c>
      <c r="I1266">
        <v>3</v>
      </c>
      <c r="J1266" t="s">
        <v>35</v>
      </c>
      <c r="K1266">
        <v>60</v>
      </c>
      <c r="L1266">
        <v>2</v>
      </c>
      <c r="M1266">
        <v>5</v>
      </c>
      <c r="N1266" t="s">
        <v>63</v>
      </c>
      <c r="O1266">
        <v>1</v>
      </c>
      <c r="P1266" t="s">
        <v>37</v>
      </c>
      <c r="Q1266" s="4">
        <v>19038</v>
      </c>
      <c r="R1266">
        <v>19805</v>
      </c>
      <c r="S1266">
        <v>8</v>
      </c>
      <c r="T1266" t="s">
        <v>32</v>
      </c>
      <c r="U1266">
        <v>12</v>
      </c>
      <c r="V1266">
        <v>3</v>
      </c>
      <c r="W1266">
        <v>2</v>
      </c>
      <c r="X1266">
        <v>3</v>
      </c>
      <c r="Y1266">
        <v>34</v>
      </c>
      <c r="Z1266">
        <v>2</v>
      </c>
      <c r="AA1266">
        <v>3</v>
      </c>
      <c r="AB1266">
        <v>1</v>
      </c>
      <c r="AC1266">
        <v>0</v>
      </c>
      <c r="AD1266">
        <v>0</v>
      </c>
      <c r="AE1266">
        <v>0</v>
      </c>
      <c r="AF1266" s="5">
        <v>0.08</v>
      </c>
      <c r="AG1266" s="5">
        <v>7.0000000000000007E-2</v>
      </c>
      <c r="AH1266" s="6">
        <v>2.0000000000000004E-2</v>
      </c>
      <c r="AI1266">
        <v>3807.6000000000004</v>
      </c>
      <c r="AJ1266">
        <v>2572</v>
      </c>
    </row>
    <row r="1267" spans="1:36" x14ac:dyDescent="0.35">
      <c r="A1267">
        <v>33</v>
      </c>
      <c r="B1267" t="s">
        <v>32</v>
      </c>
      <c r="C1267" t="s">
        <v>44</v>
      </c>
      <c r="D1267">
        <v>775</v>
      </c>
      <c r="E1267" t="s">
        <v>34</v>
      </c>
      <c r="F1267">
        <v>4</v>
      </c>
      <c r="G1267">
        <v>3</v>
      </c>
      <c r="H1267" t="s">
        <v>49</v>
      </c>
      <c r="I1267">
        <v>4</v>
      </c>
      <c r="J1267" t="s">
        <v>35</v>
      </c>
      <c r="K1267">
        <v>90</v>
      </c>
      <c r="L1267">
        <v>3</v>
      </c>
      <c r="M1267">
        <v>2</v>
      </c>
      <c r="N1267" t="s">
        <v>36</v>
      </c>
      <c r="O1267">
        <v>2</v>
      </c>
      <c r="P1267" t="s">
        <v>41</v>
      </c>
      <c r="Q1267" s="4">
        <v>3055</v>
      </c>
      <c r="R1267">
        <v>6194</v>
      </c>
      <c r="S1267">
        <v>5</v>
      </c>
      <c r="T1267" t="s">
        <v>32</v>
      </c>
      <c r="U1267">
        <v>15</v>
      </c>
      <c r="V1267">
        <v>3</v>
      </c>
      <c r="W1267">
        <v>4</v>
      </c>
      <c r="X1267">
        <v>2</v>
      </c>
      <c r="Y1267">
        <v>11</v>
      </c>
      <c r="Z1267">
        <v>2</v>
      </c>
      <c r="AA1267">
        <v>2</v>
      </c>
      <c r="AB1267">
        <v>9</v>
      </c>
      <c r="AC1267">
        <v>8</v>
      </c>
      <c r="AD1267">
        <v>1</v>
      </c>
      <c r="AE1267">
        <v>7</v>
      </c>
      <c r="AF1267" s="5">
        <v>0.11</v>
      </c>
      <c r="AG1267" s="5">
        <v>7.0000000000000007E-2</v>
      </c>
      <c r="AH1267" s="6">
        <v>0</v>
      </c>
      <c r="AI1267">
        <v>611</v>
      </c>
      <c r="AJ1267">
        <v>1171</v>
      </c>
    </row>
    <row r="1268" spans="1:36" x14ac:dyDescent="0.35">
      <c r="A1268">
        <v>41</v>
      </c>
      <c r="B1268" t="s">
        <v>32</v>
      </c>
      <c r="C1268" t="s">
        <v>26</v>
      </c>
      <c r="D1268">
        <v>548</v>
      </c>
      <c r="E1268" t="s">
        <v>34</v>
      </c>
      <c r="F1268">
        <v>9</v>
      </c>
      <c r="G1268">
        <v>4</v>
      </c>
      <c r="H1268" t="s">
        <v>28</v>
      </c>
      <c r="I1268">
        <v>3</v>
      </c>
      <c r="J1268" t="s">
        <v>35</v>
      </c>
      <c r="K1268">
        <v>94</v>
      </c>
      <c r="L1268">
        <v>3</v>
      </c>
      <c r="M1268">
        <v>1</v>
      </c>
      <c r="N1268" t="s">
        <v>39</v>
      </c>
      <c r="O1268">
        <v>1</v>
      </c>
      <c r="P1268" t="s">
        <v>41</v>
      </c>
      <c r="Q1268" s="4">
        <v>2289</v>
      </c>
      <c r="R1268">
        <v>20520</v>
      </c>
      <c r="S1268">
        <v>1</v>
      </c>
      <c r="T1268" t="s">
        <v>32</v>
      </c>
      <c r="U1268">
        <v>20</v>
      </c>
      <c r="V1268">
        <v>4</v>
      </c>
      <c r="W1268">
        <v>2</v>
      </c>
      <c r="X1268">
        <v>2</v>
      </c>
      <c r="Y1268">
        <v>5</v>
      </c>
      <c r="Z1268">
        <v>2</v>
      </c>
      <c r="AA1268">
        <v>3</v>
      </c>
      <c r="AB1268">
        <v>5</v>
      </c>
      <c r="AC1268">
        <v>3</v>
      </c>
      <c r="AD1268">
        <v>0</v>
      </c>
      <c r="AE1268">
        <v>4</v>
      </c>
      <c r="AF1268" s="5">
        <v>0.15</v>
      </c>
      <c r="AG1268" s="5">
        <v>0.08</v>
      </c>
      <c r="AH1268" s="6">
        <v>7.0000000000000007E-2</v>
      </c>
      <c r="AI1268">
        <v>457.8</v>
      </c>
      <c r="AJ1268">
        <v>762</v>
      </c>
    </row>
    <row r="1269" spans="1:36" x14ac:dyDescent="0.35">
      <c r="A1269">
        <v>34</v>
      </c>
      <c r="B1269" t="s">
        <v>32</v>
      </c>
      <c r="C1269" t="s">
        <v>44</v>
      </c>
      <c r="D1269">
        <v>1375</v>
      </c>
      <c r="E1269" t="s">
        <v>27</v>
      </c>
      <c r="F1269">
        <v>10</v>
      </c>
      <c r="G1269">
        <v>3</v>
      </c>
      <c r="H1269" t="s">
        <v>28</v>
      </c>
      <c r="I1269">
        <v>4</v>
      </c>
      <c r="J1269" t="s">
        <v>35</v>
      </c>
      <c r="K1269">
        <v>87</v>
      </c>
      <c r="L1269">
        <v>3</v>
      </c>
      <c r="M1269">
        <v>2</v>
      </c>
      <c r="N1269" t="s">
        <v>27</v>
      </c>
      <c r="O1269">
        <v>3</v>
      </c>
      <c r="P1269" t="s">
        <v>41</v>
      </c>
      <c r="Q1269" s="4">
        <v>4001</v>
      </c>
      <c r="R1269">
        <v>12313</v>
      </c>
      <c r="S1269">
        <v>1</v>
      </c>
      <c r="T1269" t="s">
        <v>25</v>
      </c>
      <c r="U1269">
        <v>14</v>
      </c>
      <c r="V1269">
        <v>3</v>
      </c>
      <c r="W1269">
        <v>3</v>
      </c>
      <c r="X1269">
        <v>1</v>
      </c>
      <c r="Y1269">
        <v>15</v>
      </c>
      <c r="Z1269">
        <v>3</v>
      </c>
      <c r="AA1269">
        <v>3</v>
      </c>
      <c r="AB1269">
        <v>15</v>
      </c>
      <c r="AC1269">
        <v>14</v>
      </c>
      <c r="AD1269">
        <v>0</v>
      </c>
      <c r="AE1269">
        <v>7</v>
      </c>
      <c r="AF1269" s="5">
        <v>0.14000000000000001</v>
      </c>
      <c r="AG1269" s="5">
        <v>0.11</v>
      </c>
      <c r="AH1269" s="6">
        <v>4.9999999999999989E-2</v>
      </c>
      <c r="AI1269">
        <v>800.2</v>
      </c>
      <c r="AJ1269">
        <v>3735</v>
      </c>
    </row>
    <row r="1270" spans="1:36" x14ac:dyDescent="0.35">
      <c r="A1270">
        <v>53</v>
      </c>
      <c r="B1270" t="s">
        <v>32</v>
      </c>
      <c r="C1270" t="s">
        <v>44</v>
      </c>
      <c r="D1270">
        <v>661</v>
      </c>
      <c r="E1270" t="s">
        <v>34</v>
      </c>
      <c r="F1270">
        <v>1</v>
      </c>
      <c r="G1270">
        <v>4</v>
      </c>
      <c r="H1270" t="s">
        <v>40</v>
      </c>
      <c r="I1270">
        <v>1</v>
      </c>
      <c r="J1270" t="s">
        <v>29</v>
      </c>
      <c r="K1270">
        <v>60</v>
      </c>
      <c r="L1270">
        <v>2</v>
      </c>
      <c r="M1270">
        <v>4</v>
      </c>
      <c r="N1270" t="s">
        <v>42</v>
      </c>
      <c r="O1270">
        <v>3</v>
      </c>
      <c r="P1270" t="s">
        <v>37</v>
      </c>
      <c r="Q1270" s="4">
        <v>12965</v>
      </c>
      <c r="R1270">
        <v>22308</v>
      </c>
      <c r="S1270">
        <v>4</v>
      </c>
      <c r="T1270" t="s">
        <v>25</v>
      </c>
      <c r="U1270">
        <v>20</v>
      </c>
      <c r="V1270">
        <v>4</v>
      </c>
      <c r="W1270">
        <v>4</v>
      </c>
      <c r="X1270">
        <v>3</v>
      </c>
      <c r="Y1270">
        <v>27</v>
      </c>
      <c r="Z1270">
        <v>2</v>
      </c>
      <c r="AA1270">
        <v>2</v>
      </c>
      <c r="AB1270">
        <v>3</v>
      </c>
      <c r="AC1270">
        <v>2</v>
      </c>
      <c r="AD1270">
        <v>0</v>
      </c>
      <c r="AE1270">
        <v>2</v>
      </c>
      <c r="AF1270" s="5">
        <v>0.15</v>
      </c>
      <c r="AG1270" s="5">
        <v>0.11</v>
      </c>
      <c r="AH1270" s="6">
        <v>0.03</v>
      </c>
      <c r="AI1270">
        <v>2593</v>
      </c>
      <c r="AJ1270">
        <v>3042</v>
      </c>
    </row>
    <row r="1271" spans="1:36" x14ac:dyDescent="0.35">
      <c r="A1271">
        <v>43</v>
      </c>
      <c r="B1271" t="s">
        <v>32</v>
      </c>
      <c r="C1271" t="s">
        <v>26</v>
      </c>
      <c r="D1271">
        <v>244</v>
      </c>
      <c r="E1271" t="s">
        <v>50</v>
      </c>
      <c r="F1271">
        <v>2</v>
      </c>
      <c r="G1271">
        <v>3</v>
      </c>
      <c r="H1271" t="s">
        <v>28</v>
      </c>
      <c r="I1271">
        <v>2</v>
      </c>
      <c r="J1271" t="s">
        <v>35</v>
      </c>
      <c r="K1271">
        <v>97</v>
      </c>
      <c r="L1271">
        <v>3</v>
      </c>
      <c r="M1271">
        <v>1</v>
      </c>
      <c r="N1271" t="s">
        <v>50</v>
      </c>
      <c r="O1271">
        <v>4</v>
      </c>
      <c r="P1271" t="s">
        <v>31</v>
      </c>
      <c r="Q1271" s="4">
        <v>3539</v>
      </c>
      <c r="R1271">
        <v>5033</v>
      </c>
      <c r="S1271">
        <v>0</v>
      </c>
      <c r="T1271" t="s">
        <v>32</v>
      </c>
      <c r="U1271">
        <v>13</v>
      </c>
      <c r="V1271">
        <v>3</v>
      </c>
      <c r="W1271">
        <v>2</v>
      </c>
      <c r="X1271">
        <v>0</v>
      </c>
      <c r="Y1271">
        <v>10</v>
      </c>
      <c r="Z1271">
        <v>5</v>
      </c>
      <c r="AA1271">
        <v>3</v>
      </c>
      <c r="AB1271">
        <v>9</v>
      </c>
      <c r="AC1271">
        <v>7</v>
      </c>
      <c r="AD1271">
        <v>1</v>
      </c>
      <c r="AE1271">
        <v>8</v>
      </c>
      <c r="AF1271" s="5">
        <v>0.08</v>
      </c>
      <c r="AG1271" s="5">
        <v>0.09</v>
      </c>
      <c r="AH1271" s="6">
        <v>6.9999999999999993E-2</v>
      </c>
      <c r="AI1271">
        <v>707.80000000000007</v>
      </c>
      <c r="AJ1271">
        <v>4333</v>
      </c>
    </row>
    <row r="1272" spans="1:36" x14ac:dyDescent="0.35">
      <c r="A1272">
        <v>34</v>
      </c>
      <c r="B1272" t="s">
        <v>32</v>
      </c>
      <c r="C1272" t="s">
        <v>26</v>
      </c>
      <c r="D1272">
        <v>511</v>
      </c>
      <c r="E1272" t="s">
        <v>27</v>
      </c>
      <c r="F1272">
        <v>3</v>
      </c>
      <c r="G1272">
        <v>2</v>
      </c>
      <c r="H1272" t="s">
        <v>28</v>
      </c>
      <c r="I1272">
        <v>4</v>
      </c>
      <c r="J1272" t="s">
        <v>29</v>
      </c>
      <c r="K1272">
        <v>32</v>
      </c>
      <c r="L1272">
        <v>1</v>
      </c>
      <c r="M1272">
        <v>2</v>
      </c>
      <c r="N1272" t="s">
        <v>27</v>
      </c>
      <c r="O1272">
        <v>4</v>
      </c>
      <c r="P1272" t="s">
        <v>31</v>
      </c>
      <c r="Q1272" s="4">
        <v>6029</v>
      </c>
      <c r="R1272">
        <v>25353</v>
      </c>
      <c r="S1272">
        <v>5</v>
      </c>
      <c r="T1272" t="s">
        <v>32</v>
      </c>
      <c r="U1272">
        <v>12</v>
      </c>
      <c r="V1272">
        <v>3</v>
      </c>
      <c r="W1272">
        <v>1</v>
      </c>
      <c r="X1272">
        <v>0</v>
      </c>
      <c r="Y1272">
        <v>6</v>
      </c>
      <c r="Z1272">
        <v>3</v>
      </c>
      <c r="AA1272">
        <v>3</v>
      </c>
      <c r="AB1272">
        <v>2</v>
      </c>
      <c r="AC1272">
        <v>2</v>
      </c>
      <c r="AD1272">
        <v>2</v>
      </c>
      <c r="AE1272">
        <v>2</v>
      </c>
      <c r="AF1272" s="5">
        <v>0.09</v>
      </c>
      <c r="AG1272" s="5">
        <v>0.09</v>
      </c>
      <c r="AH1272" s="6">
        <v>2.0000000000000004E-2</v>
      </c>
      <c r="AI1272">
        <v>1205.8</v>
      </c>
      <c r="AJ1272">
        <v>3258</v>
      </c>
    </row>
    <row r="1273" spans="1:36" x14ac:dyDescent="0.35">
      <c r="A1273">
        <v>21</v>
      </c>
      <c r="B1273" t="s">
        <v>25</v>
      </c>
      <c r="C1273" t="s">
        <v>26</v>
      </c>
      <c r="D1273">
        <v>337</v>
      </c>
      <c r="E1273" t="s">
        <v>27</v>
      </c>
      <c r="F1273">
        <v>7</v>
      </c>
      <c r="G1273">
        <v>1</v>
      </c>
      <c r="H1273" t="s">
        <v>48</v>
      </c>
      <c r="I1273">
        <v>2</v>
      </c>
      <c r="J1273" t="s">
        <v>35</v>
      </c>
      <c r="K1273">
        <v>31</v>
      </c>
      <c r="L1273">
        <v>3</v>
      </c>
      <c r="M1273">
        <v>1</v>
      </c>
      <c r="N1273" t="s">
        <v>46</v>
      </c>
      <c r="O1273">
        <v>2</v>
      </c>
      <c r="P1273" t="s">
        <v>31</v>
      </c>
      <c r="Q1273" s="4">
        <v>2679</v>
      </c>
      <c r="R1273">
        <v>4567</v>
      </c>
      <c r="S1273">
        <v>1</v>
      </c>
      <c r="T1273" t="s">
        <v>32</v>
      </c>
      <c r="U1273">
        <v>13</v>
      </c>
      <c r="V1273">
        <v>3</v>
      </c>
      <c r="W1273">
        <v>2</v>
      </c>
      <c r="X1273">
        <v>0</v>
      </c>
      <c r="Y1273">
        <v>1</v>
      </c>
      <c r="Z1273">
        <v>3</v>
      </c>
      <c r="AA1273">
        <v>3</v>
      </c>
      <c r="AB1273">
        <v>1</v>
      </c>
      <c r="AC1273">
        <v>0</v>
      </c>
      <c r="AD1273">
        <v>1</v>
      </c>
      <c r="AE1273">
        <v>0</v>
      </c>
      <c r="AF1273" s="5">
        <v>0.14000000000000001</v>
      </c>
      <c r="AG1273" s="5">
        <v>0.08</v>
      </c>
      <c r="AH1273" s="6">
        <v>6.9999999999999993E-2</v>
      </c>
      <c r="AI1273">
        <v>535.80000000000007</v>
      </c>
      <c r="AJ1273">
        <v>2400</v>
      </c>
    </row>
    <row r="1274" spans="1:36" x14ac:dyDescent="0.35">
      <c r="A1274">
        <v>38</v>
      </c>
      <c r="B1274" t="s">
        <v>32</v>
      </c>
      <c r="C1274" t="s">
        <v>26</v>
      </c>
      <c r="D1274">
        <v>1153</v>
      </c>
      <c r="E1274" t="s">
        <v>34</v>
      </c>
      <c r="F1274">
        <v>6</v>
      </c>
      <c r="G1274">
        <v>2</v>
      </c>
      <c r="H1274" t="s">
        <v>38</v>
      </c>
      <c r="I1274">
        <v>4</v>
      </c>
      <c r="J1274" t="s">
        <v>29</v>
      </c>
      <c r="K1274">
        <v>40</v>
      </c>
      <c r="L1274">
        <v>2</v>
      </c>
      <c r="M1274">
        <v>1</v>
      </c>
      <c r="N1274" t="s">
        <v>39</v>
      </c>
      <c r="O1274">
        <v>3</v>
      </c>
      <c r="P1274" t="s">
        <v>37</v>
      </c>
      <c r="Q1274" s="4">
        <v>3702</v>
      </c>
      <c r="R1274">
        <v>16376</v>
      </c>
      <c r="S1274">
        <v>1</v>
      </c>
      <c r="T1274" t="s">
        <v>32</v>
      </c>
      <c r="U1274">
        <v>11</v>
      </c>
      <c r="V1274">
        <v>3</v>
      </c>
      <c r="W1274">
        <v>2</v>
      </c>
      <c r="X1274">
        <v>1</v>
      </c>
      <c r="Y1274">
        <v>5</v>
      </c>
      <c r="Z1274">
        <v>3</v>
      </c>
      <c r="AA1274">
        <v>3</v>
      </c>
      <c r="AB1274">
        <v>5</v>
      </c>
      <c r="AC1274">
        <v>4</v>
      </c>
      <c r="AD1274">
        <v>0</v>
      </c>
      <c r="AE1274">
        <v>4</v>
      </c>
      <c r="AF1274" s="5">
        <v>0.09</v>
      </c>
      <c r="AG1274" s="5">
        <v>0.1</v>
      </c>
      <c r="AH1274" s="6">
        <v>7.9999999999999988E-2</v>
      </c>
      <c r="AI1274">
        <v>740.40000000000009</v>
      </c>
      <c r="AJ1274">
        <v>1558</v>
      </c>
    </row>
    <row r="1275" spans="1:36" x14ac:dyDescent="0.35">
      <c r="A1275">
        <v>22</v>
      </c>
      <c r="B1275" t="s">
        <v>25</v>
      </c>
      <c r="C1275" t="s">
        <v>26</v>
      </c>
      <c r="D1275">
        <v>1294</v>
      </c>
      <c r="E1275" t="s">
        <v>34</v>
      </c>
      <c r="F1275">
        <v>8</v>
      </c>
      <c r="G1275">
        <v>1</v>
      </c>
      <c r="H1275" t="s">
        <v>40</v>
      </c>
      <c r="I1275">
        <v>3</v>
      </c>
      <c r="J1275" t="s">
        <v>29</v>
      </c>
      <c r="K1275">
        <v>79</v>
      </c>
      <c r="L1275">
        <v>3</v>
      </c>
      <c r="M1275">
        <v>1</v>
      </c>
      <c r="N1275" t="s">
        <v>39</v>
      </c>
      <c r="O1275">
        <v>1</v>
      </c>
      <c r="P1275" t="s">
        <v>37</v>
      </c>
      <c r="Q1275" s="4">
        <v>2398</v>
      </c>
      <c r="R1275">
        <v>15999</v>
      </c>
      <c r="S1275">
        <v>1</v>
      </c>
      <c r="T1275" t="s">
        <v>25</v>
      </c>
      <c r="U1275">
        <v>17</v>
      </c>
      <c r="V1275">
        <v>3</v>
      </c>
      <c r="W1275">
        <v>3</v>
      </c>
      <c r="X1275">
        <v>0</v>
      </c>
      <c r="Y1275">
        <v>1</v>
      </c>
      <c r="Z1275">
        <v>6</v>
      </c>
      <c r="AA1275">
        <v>3</v>
      </c>
      <c r="AB1275">
        <v>1</v>
      </c>
      <c r="AC1275">
        <v>0</v>
      </c>
      <c r="AD1275">
        <v>0</v>
      </c>
      <c r="AE1275">
        <v>0</v>
      </c>
      <c r="AF1275" s="5">
        <v>0.08</v>
      </c>
      <c r="AG1275" s="5">
        <v>7.0000000000000007E-2</v>
      </c>
      <c r="AH1275" s="6">
        <v>-1.0000000000000009E-2</v>
      </c>
      <c r="AI1275">
        <v>479.6</v>
      </c>
      <c r="AJ1275">
        <v>1389</v>
      </c>
    </row>
    <row r="1276" spans="1:36" x14ac:dyDescent="0.35">
      <c r="A1276">
        <v>31</v>
      </c>
      <c r="B1276" t="s">
        <v>32</v>
      </c>
      <c r="C1276" t="s">
        <v>26</v>
      </c>
      <c r="D1276">
        <v>196</v>
      </c>
      <c r="E1276" t="s">
        <v>27</v>
      </c>
      <c r="F1276">
        <v>29</v>
      </c>
      <c r="G1276">
        <v>4</v>
      </c>
      <c r="H1276" t="s">
        <v>48</v>
      </c>
      <c r="I1276">
        <v>1</v>
      </c>
      <c r="J1276" t="s">
        <v>29</v>
      </c>
      <c r="K1276">
        <v>91</v>
      </c>
      <c r="L1276">
        <v>2</v>
      </c>
      <c r="M1276">
        <v>2</v>
      </c>
      <c r="N1276" t="s">
        <v>27</v>
      </c>
      <c r="O1276">
        <v>4</v>
      </c>
      <c r="P1276" t="s">
        <v>37</v>
      </c>
      <c r="Q1276" s="4">
        <v>5468</v>
      </c>
      <c r="R1276">
        <v>13402</v>
      </c>
      <c r="S1276">
        <v>1</v>
      </c>
      <c r="T1276" t="s">
        <v>32</v>
      </c>
      <c r="U1276">
        <v>14</v>
      </c>
      <c r="V1276">
        <v>3</v>
      </c>
      <c r="W1276">
        <v>1</v>
      </c>
      <c r="X1276">
        <v>2</v>
      </c>
      <c r="Y1276">
        <v>13</v>
      </c>
      <c r="Z1276">
        <v>3</v>
      </c>
      <c r="AA1276">
        <v>3</v>
      </c>
      <c r="AB1276">
        <v>12</v>
      </c>
      <c r="AC1276">
        <v>7</v>
      </c>
      <c r="AD1276">
        <v>5</v>
      </c>
      <c r="AE1276">
        <v>7</v>
      </c>
      <c r="AF1276" s="5">
        <v>0.09</v>
      </c>
      <c r="AG1276" s="5">
        <v>0.08</v>
      </c>
      <c r="AH1276" s="6">
        <v>-2.0000000000000004E-2</v>
      </c>
      <c r="AI1276">
        <v>1093.6000000000001</v>
      </c>
      <c r="AJ1276">
        <v>1319</v>
      </c>
    </row>
    <row r="1277" spans="1:36" x14ac:dyDescent="0.35">
      <c r="A1277">
        <v>51</v>
      </c>
      <c r="B1277" t="s">
        <v>32</v>
      </c>
      <c r="C1277" t="s">
        <v>26</v>
      </c>
      <c r="D1277">
        <v>942</v>
      </c>
      <c r="E1277" t="s">
        <v>34</v>
      </c>
      <c r="F1277">
        <v>3</v>
      </c>
      <c r="G1277">
        <v>3</v>
      </c>
      <c r="H1277" t="s">
        <v>49</v>
      </c>
      <c r="I1277">
        <v>1</v>
      </c>
      <c r="J1277" t="s">
        <v>29</v>
      </c>
      <c r="K1277">
        <v>53</v>
      </c>
      <c r="L1277">
        <v>3</v>
      </c>
      <c r="M1277">
        <v>3</v>
      </c>
      <c r="N1277" t="s">
        <v>62</v>
      </c>
      <c r="O1277">
        <v>3</v>
      </c>
      <c r="P1277" t="s">
        <v>37</v>
      </c>
      <c r="Q1277" s="4">
        <v>13116</v>
      </c>
      <c r="R1277">
        <v>22984</v>
      </c>
      <c r="S1277">
        <v>2</v>
      </c>
      <c r="T1277" t="s">
        <v>32</v>
      </c>
      <c r="U1277">
        <v>11</v>
      </c>
      <c r="V1277">
        <v>3</v>
      </c>
      <c r="W1277">
        <v>4</v>
      </c>
      <c r="X1277">
        <v>0</v>
      </c>
      <c r="Y1277">
        <v>15</v>
      </c>
      <c r="Z1277">
        <v>2</v>
      </c>
      <c r="AA1277">
        <v>3</v>
      </c>
      <c r="AB1277">
        <v>2</v>
      </c>
      <c r="AC1277">
        <v>2</v>
      </c>
      <c r="AD1277">
        <v>2</v>
      </c>
      <c r="AE1277">
        <v>2</v>
      </c>
      <c r="AF1277" s="5">
        <v>0.12</v>
      </c>
      <c r="AG1277" s="5">
        <v>7.0000000000000007E-2</v>
      </c>
      <c r="AH1277" s="6">
        <v>1.0000000000000009E-2</v>
      </c>
      <c r="AI1277">
        <v>2623.2000000000003</v>
      </c>
      <c r="AJ1277">
        <v>4374</v>
      </c>
    </row>
    <row r="1278" spans="1:36" x14ac:dyDescent="0.35">
      <c r="A1278">
        <v>37</v>
      </c>
      <c r="B1278" t="s">
        <v>32</v>
      </c>
      <c r="C1278" t="s">
        <v>26</v>
      </c>
      <c r="D1278">
        <v>589</v>
      </c>
      <c r="E1278" t="s">
        <v>27</v>
      </c>
      <c r="F1278">
        <v>9</v>
      </c>
      <c r="G1278">
        <v>2</v>
      </c>
      <c r="H1278" t="s">
        <v>48</v>
      </c>
      <c r="I1278">
        <v>2</v>
      </c>
      <c r="J1278" t="s">
        <v>35</v>
      </c>
      <c r="K1278">
        <v>46</v>
      </c>
      <c r="L1278">
        <v>2</v>
      </c>
      <c r="M1278">
        <v>2</v>
      </c>
      <c r="N1278" t="s">
        <v>27</v>
      </c>
      <c r="O1278">
        <v>2</v>
      </c>
      <c r="P1278" t="s">
        <v>37</v>
      </c>
      <c r="Q1278" s="4">
        <v>4189</v>
      </c>
      <c r="R1278">
        <v>8800</v>
      </c>
      <c r="S1278">
        <v>1</v>
      </c>
      <c r="T1278" t="s">
        <v>32</v>
      </c>
      <c r="U1278">
        <v>14</v>
      </c>
      <c r="V1278">
        <v>3</v>
      </c>
      <c r="W1278">
        <v>1</v>
      </c>
      <c r="X1278">
        <v>2</v>
      </c>
      <c r="Y1278">
        <v>5</v>
      </c>
      <c r="Z1278">
        <v>2</v>
      </c>
      <c r="AA1278">
        <v>3</v>
      </c>
      <c r="AB1278">
        <v>5</v>
      </c>
      <c r="AC1278">
        <v>2</v>
      </c>
      <c r="AD1278">
        <v>0</v>
      </c>
      <c r="AE1278">
        <v>3</v>
      </c>
      <c r="AF1278" s="5">
        <v>0.09</v>
      </c>
      <c r="AG1278" s="5">
        <v>0.08</v>
      </c>
      <c r="AH1278" s="6">
        <v>0.03</v>
      </c>
      <c r="AI1278">
        <v>837.80000000000007</v>
      </c>
      <c r="AJ1278">
        <v>903</v>
      </c>
    </row>
    <row r="1279" spans="1:36" x14ac:dyDescent="0.35">
      <c r="A1279">
        <v>46</v>
      </c>
      <c r="B1279" t="s">
        <v>32</v>
      </c>
      <c r="C1279" t="s">
        <v>26</v>
      </c>
      <c r="D1279">
        <v>734</v>
      </c>
      <c r="E1279" t="s">
        <v>34</v>
      </c>
      <c r="F1279">
        <v>2</v>
      </c>
      <c r="G1279">
        <v>4</v>
      </c>
      <c r="H1279" t="s">
        <v>40</v>
      </c>
      <c r="I1279">
        <v>3</v>
      </c>
      <c r="J1279" t="s">
        <v>35</v>
      </c>
      <c r="K1279">
        <v>46</v>
      </c>
      <c r="L1279">
        <v>3</v>
      </c>
      <c r="M1279">
        <v>5</v>
      </c>
      <c r="N1279" t="s">
        <v>63</v>
      </c>
      <c r="O1279">
        <v>4</v>
      </c>
      <c r="P1279" t="s">
        <v>41</v>
      </c>
      <c r="Q1279" s="4">
        <v>19328</v>
      </c>
      <c r="R1279">
        <v>14218</v>
      </c>
      <c r="S1279">
        <v>7</v>
      </c>
      <c r="T1279" t="s">
        <v>25</v>
      </c>
      <c r="U1279">
        <v>17</v>
      </c>
      <c r="V1279">
        <v>3</v>
      </c>
      <c r="W1279">
        <v>3</v>
      </c>
      <c r="X1279">
        <v>1</v>
      </c>
      <c r="Y1279">
        <v>24</v>
      </c>
      <c r="Z1279">
        <v>3</v>
      </c>
      <c r="AA1279">
        <v>3</v>
      </c>
      <c r="AB1279">
        <v>2</v>
      </c>
      <c r="AC1279">
        <v>1</v>
      </c>
      <c r="AD1279">
        <v>2</v>
      </c>
      <c r="AE1279">
        <v>2</v>
      </c>
      <c r="AF1279" s="5">
        <v>0.12</v>
      </c>
      <c r="AG1279" s="5">
        <v>7.0000000000000007E-2</v>
      </c>
      <c r="AH1279" s="6">
        <v>9.999999999999995E-3</v>
      </c>
      <c r="AI1279">
        <v>3865.6000000000004</v>
      </c>
      <c r="AJ1279">
        <v>767</v>
      </c>
    </row>
    <row r="1280" spans="1:36" x14ac:dyDescent="0.35">
      <c r="A1280">
        <v>36</v>
      </c>
      <c r="B1280" t="s">
        <v>32</v>
      </c>
      <c r="C1280" t="s">
        <v>26</v>
      </c>
      <c r="D1280">
        <v>1383</v>
      </c>
      <c r="E1280" t="s">
        <v>34</v>
      </c>
      <c r="F1280">
        <v>10</v>
      </c>
      <c r="G1280">
        <v>3</v>
      </c>
      <c r="H1280" t="s">
        <v>28</v>
      </c>
      <c r="I1280">
        <v>4</v>
      </c>
      <c r="J1280" t="s">
        <v>35</v>
      </c>
      <c r="K1280">
        <v>90</v>
      </c>
      <c r="L1280">
        <v>3</v>
      </c>
      <c r="M1280">
        <v>3</v>
      </c>
      <c r="N1280" t="s">
        <v>43</v>
      </c>
      <c r="O1280">
        <v>1</v>
      </c>
      <c r="P1280" t="s">
        <v>37</v>
      </c>
      <c r="Q1280" s="4">
        <v>8321</v>
      </c>
      <c r="R1280">
        <v>25949</v>
      </c>
      <c r="S1280">
        <v>7</v>
      </c>
      <c r="T1280" t="s">
        <v>25</v>
      </c>
      <c r="U1280">
        <v>13</v>
      </c>
      <c r="V1280">
        <v>3</v>
      </c>
      <c r="W1280">
        <v>4</v>
      </c>
      <c r="X1280">
        <v>1</v>
      </c>
      <c r="Y1280">
        <v>15</v>
      </c>
      <c r="Z1280">
        <v>1</v>
      </c>
      <c r="AA1280">
        <v>3</v>
      </c>
      <c r="AB1280">
        <v>12</v>
      </c>
      <c r="AC1280">
        <v>8</v>
      </c>
      <c r="AD1280">
        <v>5</v>
      </c>
      <c r="AE1280">
        <v>7</v>
      </c>
      <c r="AF1280" s="5">
        <v>0.11</v>
      </c>
      <c r="AG1280" s="5">
        <v>0.1</v>
      </c>
      <c r="AH1280" s="6">
        <v>1.999999999999999E-2</v>
      </c>
      <c r="AI1280">
        <v>1664.2</v>
      </c>
      <c r="AJ1280">
        <v>3866</v>
      </c>
    </row>
    <row r="1281" spans="1:36" x14ac:dyDescent="0.35">
      <c r="A1281">
        <v>44</v>
      </c>
      <c r="B1281" t="s">
        <v>25</v>
      </c>
      <c r="C1281" t="s">
        <v>33</v>
      </c>
      <c r="D1281">
        <v>429</v>
      </c>
      <c r="E1281" t="s">
        <v>34</v>
      </c>
      <c r="F1281">
        <v>1</v>
      </c>
      <c r="G1281">
        <v>2</v>
      </c>
      <c r="H1281" t="s">
        <v>40</v>
      </c>
      <c r="I1281">
        <v>3</v>
      </c>
      <c r="J1281" t="s">
        <v>35</v>
      </c>
      <c r="K1281">
        <v>99</v>
      </c>
      <c r="L1281">
        <v>3</v>
      </c>
      <c r="M1281">
        <v>1</v>
      </c>
      <c r="N1281" t="s">
        <v>36</v>
      </c>
      <c r="O1281">
        <v>2</v>
      </c>
      <c r="P1281" t="s">
        <v>41</v>
      </c>
      <c r="Q1281" s="4">
        <v>2342</v>
      </c>
      <c r="R1281">
        <v>11092</v>
      </c>
      <c r="S1281">
        <v>1</v>
      </c>
      <c r="T1281" t="s">
        <v>25</v>
      </c>
      <c r="U1281">
        <v>12</v>
      </c>
      <c r="V1281">
        <v>3</v>
      </c>
      <c r="W1281">
        <v>3</v>
      </c>
      <c r="X1281">
        <v>3</v>
      </c>
      <c r="Y1281">
        <v>6</v>
      </c>
      <c r="Z1281">
        <v>2</v>
      </c>
      <c r="AA1281">
        <v>2</v>
      </c>
      <c r="AB1281">
        <v>5</v>
      </c>
      <c r="AC1281">
        <v>3</v>
      </c>
      <c r="AD1281">
        <v>2</v>
      </c>
      <c r="AE1281">
        <v>3</v>
      </c>
      <c r="AF1281" s="5">
        <v>0.09</v>
      </c>
      <c r="AG1281" s="5">
        <v>0.08</v>
      </c>
      <c r="AH1281" s="6">
        <v>0.03</v>
      </c>
      <c r="AI1281">
        <v>468.40000000000003</v>
      </c>
      <c r="AJ1281">
        <v>2313</v>
      </c>
    </row>
    <row r="1282" spans="1:36" x14ac:dyDescent="0.35">
      <c r="A1282">
        <v>37</v>
      </c>
      <c r="B1282" t="s">
        <v>32</v>
      </c>
      <c r="C1282" t="s">
        <v>26</v>
      </c>
      <c r="D1282">
        <v>1239</v>
      </c>
      <c r="E1282" t="s">
        <v>50</v>
      </c>
      <c r="F1282">
        <v>8</v>
      </c>
      <c r="G1282">
        <v>2</v>
      </c>
      <c r="H1282" t="s">
        <v>38</v>
      </c>
      <c r="I1282">
        <v>3</v>
      </c>
      <c r="J1282" t="s">
        <v>35</v>
      </c>
      <c r="K1282">
        <v>89</v>
      </c>
      <c r="L1282">
        <v>3</v>
      </c>
      <c r="M1282">
        <v>2</v>
      </c>
      <c r="N1282" t="s">
        <v>50</v>
      </c>
      <c r="O1282">
        <v>2</v>
      </c>
      <c r="P1282" t="s">
        <v>41</v>
      </c>
      <c r="Q1282" s="4">
        <v>4071</v>
      </c>
      <c r="R1282">
        <v>12832</v>
      </c>
      <c r="S1282">
        <v>2</v>
      </c>
      <c r="T1282" t="s">
        <v>32</v>
      </c>
      <c r="U1282">
        <v>13</v>
      </c>
      <c r="V1282">
        <v>3</v>
      </c>
      <c r="W1282">
        <v>3</v>
      </c>
      <c r="X1282">
        <v>0</v>
      </c>
      <c r="Y1282">
        <v>19</v>
      </c>
      <c r="Z1282">
        <v>4</v>
      </c>
      <c r="AA1282">
        <v>2</v>
      </c>
      <c r="AB1282">
        <v>10</v>
      </c>
      <c r="AC1282">
        <v>0</v>
      </c>
      <c r="AD1282">
        <v>4</v>
      </c>
      <c r="AE1282">
        <v>7</v>
      </c>
      <c r="AF1282" s="5">
        <v>0.08</v>
      </c>
      <c r="AG1282" s="5">
        <v>0.08</v>
      </c>
      <c r="AH1282" s="6">
        <v>-9.999999999999995E-3</v>
      </c>
      <c r="AI1282">
        <v>814.2</v>
      </c>
      <c r="AJ1282">
        <v>1662</v>
      </c>
    </row>
    <row r="1283" spans="1:36" x14ac:dyDescent="0.35">
      <c r="A1283">
        <v>35</v>
      </c>
      <c r="B1283" t="s">
        <v>25</v>
      </c>
      <c r="C1283" t="s">
        <v>26</v>
      </c>
      <c r="D1283">
        <v>303</v>
      </c>
      <c r="E1283" t="s">
        <v>27</v>
      </c>
      <c r="F1283">
        <v>27</v>
      </c>
      <c r="G1283">
        <v>3</v>
      </c>
      <c r="H1283" t="s">
        <v>28</v>
      </c>
      <c r="I1283">
        <v>3</v>
      </c>
      <c r="J1283" t="s">
        <v>35</v>
      </c>
      <c r="K1283">
        <v>84</v>
      </c>
      <c r="L1283">
        <v>3</v>
      </c>
      <c r="M1283">
        <v>2</v>
      </c>
      <c r="N1283" t="s">
        <v>27</v>
      </c>
      <c r="O1283">
        <v>4</v>
      </c>
      <c r="P1283" t="s">
        <v>31</v>
      </c>
      <c r="Q1283" s="4">
        <v>5813</v>
      </c>
      <c r="R1283">
        <v>13492</v>
      </c>
      <c r="S1283">
        <v>1</v>
      </c>
      <c r="T1283" t="s">
        <v>25</v>
      </c>
      <c r="U1283">
        <v>18</v>
      </c>
      <c r="V1283">
        <v>3</v>
      </c>
      <c r="W1283">
        <v>4</v>
      </c>
      <c r="X1283">
        <v>0</v>
      </c>
      <c r="Y1283">
        <v>10</v>
      </c>
      <c r="Z1283">
        <v>2</v>
      </c>
      <c r="AA1283">
        <v>3</v>
      </c>
      <c r="AB1283">
        <v>10</v>
      </c>
      <c r="AC1283">
        <v>7</v>
      </c>
      <c r="AD1283">
        <v>7</v>
      </c>
      <c r="AE1283">
        <v>7</v>
      </c>
      <c r="AF1283" s="5">
        <v>0.09</v>
      </c>
      <c r="AG1283" s="5">
        <v>7.0000000000000007E-2</v>
      </c>
      <c r="AH1283" s="6">
        <v>6.0000000000000012E-2</v>
      </c>
      <c r="AI1283">
        <v>1162.6000000000001</v>
      </c>
      <c r="AJ1283">
        <v>3642</v>
      </c>
    </row>
    <row r="1284" spans="1:36" x14ac:dyDescent="0.35">
      <c r="A1284">
        <v>33</v>
      </c>
      <c r="B1284" t="s">
        <v>32</v>
      </c>
      <c r="C1284" t="s">
        <v>26</v>
      </c>
      <c r="D1284">
        <v>867</v>
      </c>
      <c r="E1284" t="s">
        <v>34</v>
      </c>
      <c r="F1284">
        <v>8</v>
      </c>
      <c r="G1284">
        <v>4</v>
      </c>
      <c r="H1284" t="s">
        <v>28</v>
      </c>
      <c r="I1284">
        <v>4</v>
      </c>
      <c r="J1284" t="s">
        <v>35</v>
      </c>
      <c r="K1284">
        <v>90</v>
      </c>
      <c r="L1284">
        <v>4</v>
      </c>
      <c r="M1284">
        <v>1</v>
      </c>
      <c r="N1284" t="s">
        <v>36</v>
      </c>
      <c r="O1284">
        <v>1</v>
      </c>
      <c r="P1284" t="s">
        <v>37</v>
      </c>
      <c r="Q1284" s="4">
        <v>3143</v>
      </c>
      <c r="R1284">
        <v>6076</v>
      </c>
      <c r="S1284">
        <v>6</v>
      </c>
      <c r="T1284" t="s">
        <v>32</v>
      </c>
      <c r="U1284">
        <v>19</v>
      </c>
      <c r="V1284">
        <v>3</v>
      </c>
      <c r="W1284">
        <v>2</v>
      </c>
      <c r="X1284">
        <v>1</v>
      </c>
      <c r="Y1284">
        <v>14</v>
      </c>
      <c r="Z1284">
        <v>1</v>
      </c>
      <c r="AA1284">
        <v>3</v>
      </c>
      <c r="AB1284">
        <v>10</v>
      </c>
      <c r="AC1284">
        <v>8</v>
      </c>
      <c r="AD1284">
        <v>7</v>
      </c>
      <c r="AE1284">
        <v>6</v>
      </c>
      <c r="AF1284" s="5">
        <v>0.15</v>
      </c>
      <c r="AG1284" s="5">
        <v>0.08</v>
      </c>
      <c r="AH1284" s="6">
        <v>0.03</v>
      </c>
      <c r="AI1284">
        <v>628.6</v>
      </c>
      <c r="AJ1284">
        <v>2063</v>
      </c>
    </row>
    <row r="1285" spans="1:36" x14ac:dyDescent="0.35">
      <c r="A1285">
        <v>28</v>
      </c>
      <c r="B1285" t="s">
        <v>32</v>
      </c>
      <c r="C1285" t="s">
        <v>26</v>
      </c>
      <c r="D1285">
        <v>1181</v>
      </c>
      <c r="E1285" t="s">
        <v>34</v>
      </c>
      <c r="F1285">
        <v>1</v>
      </c>
      <c r="G1285">
        <v>3</v>
      </c>
      <c r="H1285" t="s">
        <v>28</v>
      </c>
      <c r="I1285">
        <v>3</v>
      </c>
      <c r="J1285" t="s">
        <v>35</v>
      </c>
      <c r="K1285">
        <v>82</v>
      </c>
      <c r="L1285">
        <v>3</v>
      </c>
      <c r="M1285">
        <v>1</v>
      </c>
      <c r="N1285" t="s">
        <v>36</v>
      </c>
      <c r="O1285">
        <v>4</v>
      </c>
      <c r="P1285" t="s">
        <v>37</v>
      </c>
      <c r="Q1285" s="4">
        <v>2044</v>
      </c>
      <c r="R1285">
        <v>5531</v>
      </c>
      <c r="S1285">
        <v>1</v>
      </c>
      <c r="T1285" t="s">
        <v>32</v>
      </c>
      <c r="U1285">
        <v>11</v>
      </c>
      <c r="V1285">
        <v>3</v>
      </c>
      <c r="W1285">
        <v>3</v>
      </c>
      <c r="X1285">
        <v>1</v>
      </c>
      <c r="Y1285">
        <v>5</v>
      </c>
      <c r="Z1285">
        <v>6</v>
      </c>
      <c r="AA1285">
        <v>4</v>
      </c>
      <c r="AB1285">
        <v>5</v>
      </c>
      <c r="AC1285">
        <v>3</v>
      </c>
      <c r="AD1285">
        <v>0</v>
      </c>
      <c r="AE1285">
        <v>3</v>
      </c>
      <c r="AF1285" s="5">
        <v>0.09</v>
      </c>
      <c r="AG1285" s="5">
        <v>7.0000000000000007E-2</v>
      </c>
      <c r="AH1285" s="6">
        <v>-1.0000000000000009E-2</v>
      </c>
      <c r="AI1285">
        <v>408.8</v>
      </c>
      <c r="AJ1285">
        <v>1091</v>
      </c>
    </row>
    <row r="1286" spans="1:36" x14ac:dyDescent="0.35">
      <c r="A1286">
        <v>39</v>
      </c>
      <c r="B1286" t="s">
        <v>32</v>
      </c>
      <c r="C1286" t="s">
        <v>26</v>
      </c>
      <c r="D1286">
        <v>1253</v>
      </c>
      <c r="E1286" t="s">
        <v>34</v>
      </c>
      <c r="F1286">
        <v>10</v>
      </c>
      <c r="G1286">
        <v>1</v>
      </c>
      <c r="H1286" t="s">
        <v>40</v>
      </c>
      <c r="I1286">
        <v>3</v>
      </c>
      <c r="J1286" t="s">
        <v>35</v>
      </c>
      <c r="K1286">
        <v>65</v>
      </c>
      <c r="L1286">
        <v>3</v>
      </c>
      <c r="M1286">
        <v>3</v>
      </c>
      <c r="N1286" t="s">
        <v>63</v>
      </c>
      <c r="O1286">
        <v>3</v>
      </c>
      <c r="P1286" t="s">
        <v>31</v>
      </c>
      <c r="Q1286" s="4">
        <v>13464</v>
      </c>
      <c r="R1286">
        <v>7914</v>
      </c>
      <c r="S1286">
        <v>7</v>
      </c>
      <c r="T1286" t="s">
        <v>32</v>
      </c>
      <c r="U1286">
        <v>21</v>
      </c>
      <c r="V1286">
        <v>4</v>
      </c>
      <c r="W1286">
        <v>3</v>
      </c>
      <c r="X1286">
        <v>0</v>
      </c>
      <c r="Y1286">
        <v>9</v>
      </c>
      <c r="Z1286">
        <v>3</v>
      </c>
      <c r="AA1286">
        <v>3</v>
      </c>
      <c r="AB1286">
        <v>4</v>
      </c>
      <c r="AC1286">
        <v>3</v>
      </c>
      <c r="AD1286">
        <v>2</v>
      </c>
      <c r="AE1286">
        <v>2</v>
      </c>
      <c r="AF1286" s="5">
        <v>0.13</v>
      </c>
      <c r="AG1286" s="5">
        <v>0.09</v>
      </c>
      <c r="AH1286" s="6">
        <v>5.0000000000000017E-2</v>
      </c>
      <c r="AI1286">
        <v>2692.8</v>
      </c>
      <c r="AJ1286">
        <v>963</v>
      </c>
    </row>
    <row r="1287" spans="1:36" x14ac:dyDescent="0.35">
      <c r="A1287">
        <v>46</v>
      </c>
      <c r="B1287" t="s">
        <v>32</v>
      </c>
      <c r="C1287" t="s">
        <v>44</v>
      </c>
      <c r="D1287">
        <v>849</v>
      </c>
      <c r="E1287" t="s">
        <v>27</v>
      </c>
      <c r="F1287">
        <v>26</v>
      </c>
      <c r="G1287">
        <v>2</v>
      </c>
      <c r="H1287" t="s">
        <v>28</v>
      </c>
      <c r="I1287">
        <v>2</v>
      </c>
      <c r="J1287" t="s">
        <v>35</v>
      </c>
      <c r="K1287">
        <v>98</v>
      </c>
      <c r="L1287">
        <v>2</v>
      </c>
      <c r="M1287">
        <v>2</v>
      </c>
      <c r="N1287" t="s">
        <v>27</v>
      </c>
      <c r="O1287">
        <v>2</v>
      </c>
      <c r="P1287" t="s">
        <v>31</v>
      </c>
      <c r="Q1287" s="4">
        <v>7991</v>
      </c>
      <c r="R1287">
        <v>25166</v>
      </c>
      <c r="S1287">
        <v>8</v>
      </c>
      <c r="T1287" t="s">
        <v>32</v>
      </c>
      <c r="U1287">
        <v>15</v>
      </c>
      <c r="V1287">
        <v>3</v>
      </c>
      <c r="W1287">
        <v>3</v>
      </c>
      <c r="X1287">
        <v>0</v>
      </c>
      <c r="Y1287">
        <v>6</v>
      </c>
      <c r="Z1287">
        <v>3</v>
      </c>
      <c r="AA1287">
        <v>3</v>
      </c>
      <c r="AB1287">
        <v>2</v>
      </c>
      <c r="AC1287">
        <v>2</v>
      </c>
      <c r="AD1287">
        <v>2</v>
      </c>
      <c r="AE1287">
        <v>2</v>
      </c>
      <c r="AF1287" s="5">
        <v>0.14000000000000001</v>
      </c>
      <c r="AG1287" s="5">
        <v>0.09</v>
      </c>
      <c r="AH1287" s="6">
        <v>0.03</v>
      </c>
      <c r="AI1287">
        <v>1598.2</v>
      </c>
      <c r="AJ1287">
        <v>901</v>
      </c>
    </row>
    <row r="1288" spans="1:36" x14ac:dyDescent="0.35">
      <c r="A1288">
        <v>40</v>
      </c>
      <c r="B1288" t="s">
        <v>32</v>
      </c>
      <c r="C1288" t="s">
        <v>26</v>
      </c>
      <c r="D1288">
        <v>616</v>
      </c>
      <c r="E1288" t="s">
        <v>34</v>
      </c>
      <c r="F1288">
        <v>2</v>
      </c>
      <c r="G1288">
        <v>2</v>
      </c>
      <c r="H1288" t="s">
        <v>28</v>
      </c>
      <c r="I1288">
        <v>3</v>
      </c>
      <c r="J1288" t="s">
        <v>29</v>
      </c>
      <c r="K1288">
        <v>99</v>
      </c>
      <c r="L1288">
        <v>3</v>
      </c>
      <c r="M1288">
        <v>1</v>
      </c>
      <c r="N1288" t="s">
        <v>39</v>
      </c>
      <c r="O1288">
        <v>1</v>
      </c>
      <c r="P1288" t="s">
        <v>37</v>
      </c>
      <c r="Q1288" s="4">
        <v>3377</v>
      </c>
      <c r="R1288">
        <v>25605</v>
      </c>
      <c r="S1288">
        <v>4</v>
      </c>
      <c r="T1288" t="s">
        <v>32</v>
      </c>
      <c r="U1288">
        <v>17</v>
      </c>
      <c r="V1288">
        <v>3</v>
      </c>
      <c r="W1288">
        <v>4</v>
      </c>
      <c r="X1288">
        <v>1</v>
      </c>
      <c r="Y1288">
        <v>7</v>
      </c>
      <c r="Z1288">
        <v>5</v>
      </c>
      <c r="AA1288">
        <v>2</v>
      </c>
      <c r="AB1288">
        <v>4</v>
      </c>
      <c r="AC1288">
        <v>3</v>
      </c>
      <c r="AD1288">
        <v>0</v>
      </c>
      <c r="AE1288">
        <v>2</v>
      </c>
      <c r="AF1288" s="5">
        <v>0.12</v>
      </c>
      <c r="AG1288" s="5">
        <v>0.08</v>
      </c>
      <c r="AH1288" s="6">
        <v>4.0000000000000008E-2</v>
      </c>
      <c r="AI1288">
        <v>675.40000000000009</v>
      </c>
      <c r="AJ1288">
        <v>2480</v>
      </c>
    </row>
    <row r="1289" spans="1:36" x14ac:dyDescent="0.35">
      <c r="A1289">
        <v>42</v>
      </c>
      <c r="B1289" t="s">
        <v>32</v>
      </c>
      <c r="C1289" t="s">
        <v>26</v>
      </c>
      <c r="D1289">
        <v>1128</v>
      </c>
      <c r="E1289" t="s">
        <v>34</v>
      </c>
      <c r="F1289">
        <v>13</v>
      </c>
      <c r="G1289">
        <v>3</v>
      </c>
      <c r="H1289" t="s">
        <v>40</v>
      </c>
      <c r="I1289">
        <v>2</v>
      </c>
      <c r="J1289" t="s">
        <v>35</v>
      </c>
      <c r="K1289">
        <v>95</v>
      </c>
      <c r="L1289">
        <v>4</v>
      </c>
      <c r="M1289">
        <v>2</v>
      </c>
      <c r="N1289" t="s">
        <v>43</v>
      </c>
      <c r="O1289">
        <v>1</v>
      </c>
      <c r="P1289" t="s">
        <v>37</v>
      </c>
      <c r="Q1289" s="4">
        <v>5538</v>
      </c>
      <c r="R1289">
        <v>5696</v>
      </c>
      <c r="S1289">
        <v>5</v>
      </c>
      <c r="T1289" t="s">
        <v>32</v>
      </c>
      <c r="U1289">
        <v>18</v>
      </c>
      <c r="V1289">
        <v>3</v>
      </c>
      <c r="W1289">
        <v>3</v>
      </c>
      <c r="X1289">
        <v>2</v>
      </c>
      <c r="Y1289">
        <v>10</v>
      </c>
      <c r="Z1289">
        <v>2</v>
      </c>
      <c r="AA1289">
        <v>2</v>
      </c>
      <c r="AB1289">
        <v>0</v>
      </c>
      <c r="AC1289">
        <v>0</v>
      </c>
      <c r="AD1289">
        <v>0</v>
      </c>
      <c r="AE1289">
        <v>0</v>
      </c>
      <c r="AF1289" s="5">
        <v>0.11</v>
      </c>
      <c r="AG1289" s="5">
        <v>0.08</v>
      </c>
      <c r="AH1289" s="6">
        <v>9.999999999999995E-3</v>
      </c>
      <c r="AI1289">
        <v>1107.6000000000001</v>
      </c>
      <c r="AJ1289">
        <v>4316</v>
      </c>
    </row>
    <row r="1290" spans="1:36" x14ac:dyDescent="0.35">
      <c r="A1290">
        <v>35</v>
      </c>
      <c r="B1290" t="s">
        <v>32</v>
      </c>
      <c r="C1290" t="s">
        <v>44</v>
      </c>
      <c r="D1290">
        <v>1180</v>
      </c>
      <c r="E1290" t="s">
        <v>34</v>
      </c>
      <c r="F1290">
        <v>2</v>
      </c>
      <c r="G1290">
        <v>2</v>
      </c>
      <c r="H1290" t="s">
        <v>40</v>
      </c>
      <c r="I1290">
        <v>2</v>
      </c>
      <c r="J1290" t="s">
        <v>35</v>
      </c>
      <c r="K1290">
        <v>90</v>
      </c>
      <c r="L1290">
        <v>3</v>
      </c>
      <c r="M1290">
        <v>2</v>
      </c>
      <c r="N1290" t="s">
        <v>42</v>
      </c>
      <c r="O1290">
        <v>4</v>
      </c>
      <c r="P1290" t="s">
        <v>41</v>
      </c>
      <c r="Q1290" s="4">
        <v>5762</v>
      </c>
      <c r="R1290">
        <v>24442</v>
      </c>
      <c r="S1290">
        <v>2</v>
      </c>
      <c r="T1290" t="s">
        <v>32</v>
      </c>
      <c r="U1290">
        <v>14</v>
      </c>
      <c r="V1290">
        <v>3</v>
      </c>
      <c r="W1290">
        <v>3</v>
      </c>
      <c r="X1290">
        <v>1</v>
      </c>
      <c r="Y1290">
        <v>15</v>
      </c>
      <c r="Z1290">
        <v>6</v>
      </c>
      <c r="AA1290">
        <v>3</v>
      </c>
      <c r="AB1290">
        <v>7</v>
      </c>
      <c r="AC1290">
        <v>7</v>
      </c>
      <c r="AD1290">
        <v>1</v>
      </c>
      <c r="AE1290">
        <v>7</v>
      </c>
      <c r="AF1290" s="5">
        <v>0.14000000000000001</v>
      </c>
      <c r="AG1290" s="5">
        <v>0.1</v>
      </c>
      <c r="AH1290" s="6">
        <v>4.0000000000000008E-2</v>
      </c>
      <c r="AI1290">
        <v>1152.4000000000001</v>
      </c>
      <c r="AJ1290">
        <v>1482</v>
      </c>
    </row>
    <row r="1291" spans="1:36" x14ac:dyDescent="0.35">
      <c r="A1291">
        <v>38</v>
      </c>
      <c r="B1291" t="s">
        <v>32</v>
      </c>
      <c r="C1291" t="s">
        <v>44</v>
      </c>
      <c r="D1291">
        <v>1336</v>
      </c>
      <c r="E1291" t="s">
        <v>50</v>
      </c>
      <c r="F1291">
        <v>2</v>
      </c>
      <c r="G1291">
        <v>3</v>
      </c>
      <c r="H1291" t="s">
        <v>50</v>
      </c>
      <c r="I1291">
        <v>1</v>
      </c>
      <c r="J1291" t="s">
        <v>35</v>
      </c>
      <c r="K1291">
        <v>100</v>
      </c>
      <c r="L1291">
        <v>3</v>
      </c>
      <c r="M1291">
        <v>1</v>
      </c>
      <c r="N1291" t="s">
        <v>50</v>
      </c>
      <c r="O1291">
        <v>2</v>
      </c>
      <c r="P1291" t="s">
        <v>41</v>
      </c>
      <c r="Q1291" s="4">
        <v>2592</v>
      </c>
      <c r="R1291">
        <v>7129</v>
      </c>
      <c r="S1291">
        <v>5</v>
      </c>
      <c r="T1291" t="s">
        <v>32</v>
      </c>
      <c r="U1291">
        <v>13</v>
      </c>
      <c r="V1291">
        <v>3</v>
      </c>
      <c r="W1291">
        <v>4</v>
      </c>
      <c r="X1291">
        <v>3</v>
      </c>
      <c r="Y1291">
        <v>13</v>
      </c>
      <c r="Z1291">
        <v>3</v>
      </c>
      <c r="AA1291">
        <v>3</v>
      </c>
      <c r="AB1291">
        <v>11</v>
      </c>
      <c r="AC1291">
        <v>10</v>
      </c>
      <c r="AD1291">
        <v>3</v>
      </c>
      <c r="AE1291">
        <v>8</v>
      </c>
      <c r="AF1291" s="5">
        <v>0.15</v>
      </c>
      <c r="AG1291" s="5">
        <v>0.11</v>
      </c>
      <c r="AH1291" s="6">
        <v>0.05</v>
      </c>
      <c r="AI1291">
        <v>518.4</v>
      </c>
      <c r="AJ1291">
        <v>3891</v>
      </c>
    </row>
    <row r="1292" spans="1:36" x14ac:dyDescent="0.35">
      <c r="A1292">
        <v>34</v>
      </c>
      <c r="B1292" t="s">
        <v>25</v>
      </c>
      <c r="C1292" t="s">
        <v>33</v>
      </c>
      <c r="D1292">
        <v>234</v>
      </c>
      <c r="E1292" t="s">
        <v>34</v>
      </c>
      <c r="F1292">
        <v>9</v>
      </c>
      <c r="G1292">
        <v>4</v>
      </c>
      <c r="H1292" t="s">
        <v>28</v>
      </c>
      <c r="I1292">
        <v>4</v>
      </c>
      <c r="J1292" t="s">
        <v>35</v>
      </c>
      <c r="K1292">
        <v>93</v>
      </c>
      <c r="L1292">
        <v>3</v>
      </c>
      <c r="M1292">
        <v>2</v>
      </c>
      <c r="N1292" t="s">
        <v>39</v>
      </c>
      <c r="O1292">
        <v>1</v>
      </c>
      <c r="P1292" t="s">
        <v>37</v>
      </c>
      <c r="Q1292" s="4">
        <v>5346</v>
      </c>
      <c r="R1292">
        <v>6208</v>
      </c>
      <c r="S1292">
        <v>4</v>
      </c>
      <c r="T1292" t="s">
        <v>32</v>
      </c>
      <c r="U1292">
        <v>17</v>
      </c>
      <c r="V1292">
        <v>3</v>
      </c>
      <c r="W1292">
        <v>3</v>
      </c>
      <c r="X1292">
        <v>1</v>
      </c>
      <c r="Y1292">
        <v>11</v>
      </c>
      <c r="Z1292">
        <v>3</v>
      </c>
      <c r="AA1292">
        <v>2</v>
      </c>
      <c r="AB1292">
        <v>7</v>
      </c>
      <c r="AC1292">
        <v>1</v>
      </c>
      <c r="AD1292">
        <v>0</v>
      </c>
      <c r="AE1292">
        <v>7</v>
      </c>
      <c r="AF1292" s="5">
        <v>0.09</v>
      </c>
      <c r="AG1292" s="5">
        <v>0.09</v>
      </c>
      <c r="AH1292" s="6">
        <v>6.9999999999999993E-2</v>
      </c>
      <c r="AI1292">
        <v>1069.2</v>
      </c>
      <c r="AJ1292">
        <v>2438</v>
      </c>
    </row>
    <row r="1293" spans="1:36" x14ac:dyDescent="0.35">
      <c r="A1293">
        <v>37</v>
      </c>
      <c r="B1293" t="s">
        <v>25</v>
      </c>
      <c r="C1293" t="s">
        <v>26</v>
      </c>
      <c r="D1293">
        <v>370</v>
      </c>
      <c r="E1293" t="s">
        <v>34</v>
      </c>
      <c r="F1293">
        <v>10</v>
      </c>
      <c r="G1293">
        <v>4</v>
      </c>
      <c r="H1293" t="s">
        <v>40</v>
      </c>
      <c r="I1293">
        <v>4</v>
      </c>
      <c r="J1293" t="s">
        <v>35</v>
      </c>
      <c r="K1293">
        <v>58</v>
      </c>
      <c r="L1293">
        <v>3</v>
      </c>
      <c r="M1293">
        <v>2</v>
      </c>
      <c r="N1293" t="s">
        <v>42</v>
      </c>
      <c r="O1293">
        <v>1</v>
      </c>
      <c r="P1293" t="s">
        <v>31</v>
      </c>
      <c r="Q1293" s="4">
        <v>4213</v>
      </c>
      <c r="R1293">
        <v>4992</v>
      </c>
      <c r="S1293">
        <v>1</v>
      </c>
      <c r="T1293" t="s">
        <v>32</v>
      </c>
      <c r="U1293">
        <v>15</v>
      </c>
      <c r="V1293">
        <v>3</v>
      </c>
      <c r="W1293">
        <v>2</v>
      </c>
      <c r="X1293">
        <v>0</v>
      </c>
      <c r="Y1293">
        <v>10</v>
      </c>
      <c r="Z1293">
        <v>4</v>
      </c>
      <c r="AA1293">
        <v>1</v>
      </c>
      <c r="AB1293">
        <v>10</v>
      </c>
      <c r="AC1293">
        <v>3</v>
      </c>
      <c r="AD1293">
        <v>0</v>
      </c>
      <c r="AE1293">
        <v>8</v>
      </c>
      <c r="AF1293" s="5">
        <v>0.12</v>
      </c>
      <c r="AG1293" s="5">
        <v>0.1</v>
      </c>
      <c r="AH1293" s="6">
        <v>-1.0000000000000009E-2</v>
      </c>
      <c r="AI1293">
        <v>842.6</v>
      </c>
      <c r="AJ1293">
        <v>4268</v>
      </c>
    </row>
    <row r="1294" spans="1:36" x14ac:dyDescent="0.35">
      <c r="A1294">
        <v>39</v>
      </c>
      <c r="B1294" t="s">
        <v>32</v>
      </c>
      <c r="C1294" t="s">
        <v>33</v>
      </c>
      <c r="D1294">
        <v>766</v>
      </c>
      <c r="E1294" t="s">
        <v>27</v>
      </c>
      <c r="F1294">
        <v>20</v>
      </c>
      <c r="G1294">
        <v>3</v>
      </c>
      <c r="H1294" t="s">
        <v>28</v>
      </c>
      <c r="I1294">
        <v>3</v>
      </c>
      <c r="J1294" t="s">
        <v>35</v>
      </c>
      <c r="K1294">
        <v>83</v>
      </c>
      <c r="L1294">
        <v>3</v>
      </c>
      <c r="M1294">
        <v>2</v>
      </c>
      <c r="N1294" t="s">
        <v>27</v>
      </c>
      <c r="O1294">
        <v>4</v>
      </c>
      <c r="P1294" t="s">
        <v>41</v>
      </c>
      <c r="Q1294" s="4">
        <v>4127</v>
      </c>
      <c r="R1294">
        <v>19188</v>
      </c>
      <c r="S1294">
        <v>2</v>
      </c>
      <c r="T1294" t="s">
        <v>32</v>
      </c>
      <c r="U1294">
        <v>18</v>
      </c>
      <c r="V1294">
        <v>3</v>
      </c>
      <c r="W1294">
        <v>4</v>
      </c>
      <c r="X1294">
        <v>1</v>
      </c>
      <c r="Y1294">
        <v>7</v>
      </c>
      <c r="Z1294">
        <v>6</v>
      </c>
      <c r="AA1294">
        <v>3</v>
      </c>
      <c r="AB1294">
        <v>2</v>
      </c>
      <c r="AC1294">
        <v>1</v>
      </c>
      <c r="AD1294">
        <v>2</v>
      </c>
      <c r="AE1294">
        <v>2</v>
      </c>
      <c r="AF1294" s="5">
        <v>0.15</v>
      </c>
      <c r="AG1294" s="5">
        <v>0.08</v>
      </c>
      <c r="AH1294" s="6">
        <v>3.9999999999999994E-2</v>
      </c>
      <c r="AI1294">
        <v>825.40000000000009</v>
      </c>
      <c r="AJ1294">
        <v>3571</v>
      </c>
    </row>
    <row r="1295" spans="1:36" x14ac:dyDescent="0.35">
      <c r="A1295">
        <v>43</v>
      </c>
      <c r="B1295" t="s">
        <v>32</v>
      </c>
      <c r="C1295" t="s">
        <v>44</v>
      </c>
      <c r="D1295">
        <v>343</v>
      </c>
      <c r="E1295" t="s">
        <v>34</v>
      </c>
      <c r="F1295">
        <v>9</v>
      </c>
      <c r="G1295">
        <v>3</v>
      </c>
      <c r="H1295" t="s">
        <v>28</v>
      </c>
      <c r="I1295">
        <v>1</v>
      </c>
      <c r="J1295" t="s">
        <v>35</v>
      </c>
      <c r="K1295">
        <v>52</v>
      </c>
      <c r="L1295">
        <v>3</v>
      </c>
      <c r="M1295">
        <v>1</v>
      </c>
      <c r="N1295" t="s">
        <v>36</v>
      </c>
      <c r="O1295">
        <v>3</v>
      </c>
      <c r="P1295" t="s">
        <v>31</v>
      </c>
      <c r="Q1295" s="4">
        <v>2438</v>
      </c>
      <c r="R1295">
        <v>24978</v>
      </c>
      <c r="S1295">
        <v>4</v>
      </c>
      <c r="T1295" t="s">
        <v>32</v>
      </c>
      <c r="U1295">
        <v>13</v>
      </c>
      <c r="V1295">
        <v>3</v>
      </c>
      <c r="W1295">
        <v>3</v>
      </c>
      <c r="X1295">
        <v>0</v>
      </c>
      <c r="Y1295">
        <v>7</v>
      </c>
      <c r="Z1295">
        <v>2</v>
      </c>
      <c r="AA1295">
        <v>2</v>
      </c>
      <c r="AB1295">
        <v>3</v>
      </c>
      <c r="AC1295">
        <v>2</v>
      </c>
      <c r="AD1295">
        <v>1</v>
      </c>
      <c r="AE1295">
        <v>2</v>
      </c>
      <c r="AF1295" s="5">
        <v>0.1</v>
      </c>
      <c r="AG1295" s="5">
        <v>0.11</v>
      </c>
      <c r="AH1295" s="6">
        <v>0.03</v>
      </c>
      <c r="AI1295">
        <v>487.6</v>
      </c>
      <c r="AJ1295">
        <v>2113</v>
      </c>
    </row>
    <row r="1296" spans="1:36" x14ac:dyDescent="0.35">
      <c r="A1296">
        <v>41</v>
      </c>
      <c r="B1296" t="s">
        <v>32</v>
      </c>
      <c r="C1296" t="s">
        <v>26</v>
      </c>
      <c r="D1296">
        <v>447</v>
      </c>
      <c r="E1296" t="s">
        <v>34</v>
      </c>
      <c r="F1296">
        <v>5</v>
      </c>
      <c r="G1296">
        <v>3</v>
      </c>
      <c r="H1296" t="s">
        <v>28</v>
      </c>
      <c r="I1296">
        <v>2</v>
      </c>
      <c r="J1296" t="s">
        <v>35</v>
      </c>
      <c r="K1296">
        <v>85</v>
      </c>
      <c r="L1296">
        <v>4</v>
      </c>
      <c r="M1296">
        <v>2</v>
      </c>
      <c r="N1296" t="s">
        <v>43</v>
      </c>
      <c r="O1296">
        <v>2</v>
      </c>
      <c r="P1296" t="s">
        <v>31</v>
      </c>
      <c r="Q1296" s="4">
        <v>6870</v>
      </c>
      <c r="R1296">
        <v>15530</v>
      </c>
      <c r="S1296">
        <v>3</v>
      </c>
      <c r="T1296" t="s">
        <v>32</v>
      </c>
      <c r="U1296">
        <v>12</v>
      </c>
      <c r="V1296">
        <v>3</v>
      </c>
      <c r="W1296">
        <v>1</v>
      </c>
      <c r="X1296">
        <v>0</v>
      </c>
      <c r="Y1296">
        <v>11</v>
      </c>
      <c r="Z1296">
        <v>3</v>
      </c>
      <c r="AA1296">
        <v>1</v>
      </c>
      <c r="AB1296">
        <v>3</v>
      </c>
      <c r="AC1296">
        <v>2</v>
      </c>
      <c r="AD1296">
        <v>1</v>
      </c>
      <c r="AE1296">
        <v>2</v>
      </c>
      <c r="AF1296" s="5">
        <v>0.15</v>
      </c>
      <c r="AG1296" s="5">
        <v>0.1</v>
      </c>
      <c r="AH1296" s="6">
        <v>0</v>
      </c>
      <c r="AI1296">
        <v>1374</v>
      </c>
      <c r="AJ1296">
        <v>2771</v>
      </c>
    </row>
    <row r="1297" spans="1:36" x14ac:dyDescent="0.35">
      <c r="A1297">
        <v>41</v>
      </c>
      <c r="B1297" t="s">
        <v>32</v>
      </c>
      <c r="C1297" t="s">
        <v>26</v>
      </c>
      <c r="D1297">
        <v>796</v>
      </c>
      <c r="E1297" t="s">
        <v>27</v>
      </c>
      <c r="F1297">
        <v>4</v>
      </c>
      <c r="G1297">
        <v>1</v>
      </c>
      <c r="H1297" t="s">
        <v>48</v>
      </c>
      <c r="I1297">
        <v>3</v>
      </c>
      <c r="J1297" t="s">
        <v>29</v>
      </c>
      <c r="K1297">
        <v>81</v>
      </c>
      <c r="L1297">
        <v>3</v>
      </c>
      <c r="M1297">
        <v>3</v>
      </c>
      <c r="N1297" t="s">
        <v>27</v>
      </c>
      <c r="O1297">
        <v>3</v>
      </c>
      <c r="P1297" t="s">
        <v>41</v>
      </c>
      <c r="Q1297" s="4">
        <v>10447</v>
      </c>
      <c r="R1297">
        <v>26458</v>
      </c>
      <c r="S1297">
        <v>0</v>
      </c>
      <c r="T1297" t="s">
        <v>25</v>
      </c>
      <c r="U1297">
        <v>13</v>
      </c>
      <c r="V1297">
        <v>3</v>
      </c>
      <c r="W1297">
        <v>4</v>
      </c>
      <c r="X1297">
        <v>1</v>
      </c>
      <c r="Y1297">
        <v>23</v>
      </c>
      <c r="Z1297">
        <v>3</v>
      </c>
      <c r="AA1297">
        <v>4</v>
      </c>
      <c r="AB1297">
        <v>22</v>
      </c>
      <c r="AC1297">
        <v>14</v>
      </c>
      <c r="AD1297">
        <v>13</v>
      </c>
      <c r="AE1297">
        <v>5</v>
      </c>
      <c r="AF1297" s="5">
        <v>0.12</v>
      </c>
      <c r="AG1297" s="5">
        <v>7.0000000000000007E-2</v>
      </c>
      <c r="AH1297" s="6">
        <v>-9.999999999999995E-3</v>
      </c>
      <c r="AI1297">
        <v>2089.4</v>
      </c>
      <c r="AJ1297">
        <v>2318</v>
      </c>
    </row>
    <row r="1298" spans="1:36" x14ac:dyDescent="0.35">
      <c r="A1298">
        <v>30</v>
      </c>
      <c r="B1298" t="s">
        <v>32</v>
      </c>
      <c r="C1298" t="s">
        <v>26</v>
      </c>
      <c r="D1298">
        <v>1092</v>
      </c>
      <c r="E1298" t="s">
        <v>34</v>
      </c>
      <c r="F1298">
        <v>10</v>
      </c>
      <c r="G1298">
        <v>3</v>
      </c>
      <c r="H1298" t="s">
        <v>40</v>
      </c>
      <c r="I1298">
        <v>1</v>
      </c>
      <c r="J1298" t="s">
        <v>29</v>
      </c>
      <c r="K1298">
        <v>64</v>
      </c>
      <c r="L1298">
        <v>3</v>
      </c>
      <c r="M1298">
        <v>3</v>
      </c>
      <c r="N1298" t="s">
        <v>42</v>
      </c>
      <c r="O1298">
        <v>3</v>
      </c>
      <c r="P1298" t="s">
        <v>31</v>
      </c>
      <c r="Q1298" s="4">
        <v>9667</v>
      </c>
      <c r="R1298">
        <v>2739</v>
      </c>
      <c r="S1298">
        <v>9</v>
      </c>
      <c r="T1298" t="s">
        <v>32</v>
      </c>
      <c r="U1298">
        <v>14</v>
      </c>
      <c r="V1298">
        <v>3</v>
      </c>
      <c r="W1298">
        <v>2</v>
      </c>
      <c r="X1298">
        <v>0</v>
      </c>
      <c r="Y1298">
        <v>9</v>
      </c>
      <c r="Z1298">
        <v>3</v>
      </c>
      <c r="AA1298">
        <v>3</v>
      </c>
      <c r="AB1298">
        <v>7</v>
      </c>
      <c r="AC1298">
        <v>7</v>
      </c>
      <c r="AD1298">
        <v>0</v>
      </c>
      <c r="AE1298">
        <v>2</v>
      </c>
      <c r="AF1298" s="5">
        <v>0.11</v>
      </c>
      <c r="AG1298" s="5">
        <v>0.11</v>
      </c>
      <c r="AH1298" s="6">
        <v>4.9999999999999989E-2</v>
      </c>
      <c r="AI1298">
        <v>1933.4</v>
      </c>
      <c r="AJ1298">
        <v>2180</v>
      </c>
    </row>
    <row r="1299" spans="1:36" x14ac:dyDescent="0.35">
      <c r="A1299">
        <v>26</v>
      </c>
      <c r="B1299" t="s">
        <v>25</v>
      </c>
      <c r="C1299" t="s">
        <v>26</v>
      </c>
      <c r="D1299">
        <v>920</v>
      </c>
      <c r="E1299" t="s">
        <v>50</v>
      </c>
      <c r="F1299">
        <v>20</v>
      </c>
      <c r="G1299">
        <v>2</v>
      </c>
      <c r="H1299" t="s">
        <v>40</v>
      </c>
      <c r="I1299">
        <v>4</v>
      </c>
      <c r="J1299" t="s">
        <v>29</v>
      </c>
      <c r="K1299">
        <v>69</v>
      </c>
      <c r="L1299">
        <v>3</v>
      </c>
      <c r="M1299">
        <v>1</v>
      </c>
      <c r="N1299" t="s">
        <v>50</v>
      </c>
      <c r="O1299">
        <v>2</v>
      </c>
      <c r="P1299" t="s">
        <v>37</v>
      </c>
      <c r="Q1299" s="4">
        <v>2148</v>
      </c>
      <c r="R1299">
        <v>6889</v>
      </c>
      <c r="S1299">
        <v>0</v>
      </c>
      <c r="T1299" t="s">
        <v>25</v>
      </c>
      <c r="U1299">
        <v>11</v>
      </c>
      <c r="V1299">
        <v>3</v>
      </c>
      <c r="W1299">
        <v>3</v>
      </c>
      <c r="X1299">
        <v>0</v>
      </c>
      <c r="Y1299">
        <v>6</v>
      </c>
      <c r="Z1299">
        <v>3</v>
      </c>
      <c r="AA1299">
        <v>3</v>
      </c>
      <c r="AB1299">
        <v>5</v>
      </c>
      <c r="AC1299">
        <v>1</v>
      </c>
      <c r="AD1299">
        <v>1</v>
      </c>
      <c r="AE1299">
        <v>4</v>
      </c>
      <c r="AF1299" s="5">
        <v>0.11</v>
      </c>
      <c r="AG1299" s="5">
        <v>0.08</v>
      </c>
      <c r="AH1299" s="6">
        <v>-9.999999999999995E-3</v>
      </c>
      <c r="AI1299">
        <v>429.6</v>
      </c>
      <c r="AJ1299">
        <v>3658</v>
      </c>
    </row>
    <row r="1300" spans="1:36" x14ac:dyDescent="0.35">
      <c r="A1300">
        <v>46</v>
      </c>
      <c r="B1300" t="s">
        <v>25</v>
      </c>
      <c r="C1300" t="s">
        <v>26</v>
      </c>
      <c r="D1300">
        <v>261</v>
      </c>
      <c r="E1300" t="s">
        <v>34</v>
      </c>
      <c r="F1300">
        <v>21</v>
      </c>
      <c r="G1300">
        <v>2</v>
      </c>
      <c r="H1300" t="s">
        <v>40</v>
      </c>
      <c r="I1300">
        <v>4</v>
      </c>
      <c r="J1300" t="s">
        <v>29</v>
      </c>
      <c r="K1300">
        <v>66</v>
      </c>
      <c r="L1300">
        <v>3</v>
      </c>
      <c r="M1300">
        <v>2</v>
      </c>
      <c r="N1300" t="s">
        <v>43</v>
      </c>
      <c r="O1300">
        <v>2</v>
      </c>
      <c r="P1300" t="s">
        <v>37</v>
      </c>
      <c r="Q1300" s="4">
        <v>8926</v>
      </c>
      <c r="R1300">
        <v>10842</v>
      </c>
      <c r="S1300">
        <v>4</v>
      </c>
      <c r="T1300" t="s">
        <v>32</v>
      </c>
      <c r="U1300">
        <v>22</v>
      </c>
      <c r="V1300">
        <v>4</v>
      </c>
      <c r="W1300">
        <v>4</v>
      </c>
      <c r="X1300">
        <v>1</v>
      </c>
      <c r="Y1300">
        <v>13</v>
      </c>
      <c r="Z1300">
        <v>2</v>
      </c>
      <c r="AA1300">
        <v>4</v>
      </c>
      <c r="AB1300">
        <v>9</v>
      </c>
      <c r="AC1300">
        <v>7</v>
      </c>
      <c r="AD1300">
        <v>3</v>
      </c>
      <c r="AE1300">
        <v>7</v>
      </c>
      <c r="AF1300" s="5">
        <v>0.08</v>
      </c>
      <c r="AG1300" s="5">
        <v>7.0000000000000007E-2</v>
      </c>
      <c r="AH1300" s="6">
        <v>0.06</v>
      </c>
      <c r="AI1300">
        <v>1785.2</v>
      </c>
      <c r="AJ1300">
        <v>1883</v>
      </c>
    </row>
    <row r="1301" spans="1:36" x14ac:dyDescent="0.35">
      <c r="A1301">
        <v>40</v>
      </c>
      <c r="B1301" t="s">
        <v>32</v>
      </c>
      <c r="C1301" t="s">
        <v>26</v>
      </c>
      <c r="D1301">
        <v>1194</v>
      </c>
      <c r="E1301" t="s">
        <v>34</v>
      </c>
      <c r="F1301">
        <v>1</v>
      </c>
      <c r="G1301">
        <v>3</v>
      </c>
      <c r="H1301" t="s">
        <v>28</v>
      </c>
      <c r="I1301">
        <v>3</v>
      </c>
      <c r="J1301" t="s">
        <v>29</v>
      </c>
      <c r="K1301">
        <v>52</v>
      </c>
      <c r="L1301">
        <v>3</v>
      </c>
      <c r="M1301">
        <v>2</v>
      </c>
      <c r="N1301" t="s">
        <v>43</v>
      </c>
      <c r="O1301">
        <v>4</v>
      </c>
      <c r="P1301" t="s">
        <v>41</v>
      </c>
      <c r="Q1301" s="4">
        <v>6513</v>
      </c>
      <c r="R1301">
        <v>9060</v>
      </c>
      <c r="S1301">
        <v>4</v>
      </c>
      <c r="T1301" t="s">
        <v>32</v>
      </c>
      <c r="U1301">
        <v>17</v>
      </c>
      <c r="V1301">
        <v>3</v>
      </c>
      <c r="W1301">
        <v>4</v>
      </c>
      <c r="X1301">
        <v>1</v>
      </c>
      <c r="Y1301">
        <v>12</v>
      </c>
      <c r="Z1301">
        <v>3</v>
      </c>
      <c r="AA1301">
        <v>3</v>
      </c>
      <c r="AB1301">
        <v>5</v>
      </c>
      <c r="AC1301">
        <v>3</v>
      </c>
      <c r="AD1301">
        <v>0</v>
      </c>
      <c r="AE1301">
        <v>3</v>
      </c>
      <c r="AF1301" s="5">
        <v>0.1</v>
      </c>
      <c r="AG1301" s="5">
        <v>7.0000000000000007E-2</v>
      </c>
      <c r="AH1301" s="6">
        <v>0</v>
      </c>
      <c r="AI1301">
        <v>1302.6000000000001</v>
      </c>
      <c r="AJ1301">
        <v>1198</v>
      </c>
    </row>
    <row r="1302" spans="1:36" x14ac:dyDescent="0.35">
      <c r="A1302">
        <v>34</v>
      </c>
      <c r="B1302" t="s">
        <v>32</v>
      </c>
      <c r="C1302" t="s">
        <v>26</v>
      </c>
      <c r="D1302">
        <v>810</v>
      </c>
      <c r="E1302" t="s">
        <v>27</v>
      </c>
      <c r="F1302">
        <v>8</v>
      </c>
      <c r="G1302">
        <v>2</v>
      </c>
      <c r="H1302" t="s">
        <v>49</v>
      </c>
      <c r="I1302">
        <v>2</v>
      </c>
      <c r="J1302" t="s">
        <v>35</v>
      </c>
      <c r="K1302">
        <v>92</v>
      </c>
      <c r="L1302">
        <v>4</v>
      </c>
      <c r="M1302">
        <v>2</v>
      </c>
      <c r="N1302" t="s">
        <v>27</v>
      </c>
      <c r="O1302">
        <v>3</v>
      </c>
      <c r="P1302" t="s">
        <v>37</v>
      </c>
      <c r="Q1302" s="4">
        <v>6799</v>
      </c>
      <c r="R1302">
        <v>22128</v>
      </c>
      <c r="S1302">
        <v>1</v>
      </c>
      <c r="T1302" t="s">
        <v>32</v>
      </c>
      <c r="U1302">
        <v>21</v>
      </c>
      <c r="V1302">
        <v>4</v>
      </c>
      <c r="W1302">
        <v>3</v>
      </c>
      <c r="X1302">
        <v>2</v>
      </c>
      <c r="Y1302">
        <v>10</v>
      </c>
      <c r="Z1302">
        <v>5</v>
      </c>
      <c r="AA1302">
        <v>3</v>
      </c>
      <c r="AB1302">
        <v>10</v>
      </c>
      <c r="AC1302">
        <v>8</v>
      </c>
      <c r="AD1302">
        <v>4</v>
      </c>
      <c r="AE1302">
        <v>8</v>
      </c>
      <c r="AF1302" s="5">
        <v>0.08</v>
      </c>
      <c r="AG1302" s="5">
        <v>7.0000000000000007E-2</v>
      </c>
      <c r="AH1302" s="6">
        <v>0</v>
      </c>
      <c r="AI1302">
        <v>1359.8000000000002</v>
      </c>
      <c r="AJ1302">
        <v>1625</v>
      </c>
    </row>
    <row r="1303" spans="1:36" x14ac:dyDescent="0.35">
      <c r="A1303">
        <v>58</v>
      </c>
      <c r="B1303" t="s">
        <v>32</v>
      </c>
      <c r="C1303" t="s">
        <v>44</v>
      </c>
      <c r="D1303">
        <v>350</v>
      </c>
      <c r="E1303" t="s">
        <v>27</v>
      </c>
      <c r="F1303">
        <v>2</v>
      </c>
      <c r="G1303">
        <v>3</v>
      </c>
      <c r="H1303" t="s">
        <v>40</v>
      </c>
      <c r="I1303">
        <v>2</v>
      </c>
      <c r="J1303" t="s">
        <v>35</v>
      </c>
      <c r="K1303">
        <v>52</v>
      </c>
      <c r="L1303">
        <v>3</v>
      </c>
      <c r="M1303">
        <v>4</v>
      </c>
      <c r="N1303" t="s">
        <v>62</v>
      </c>
      <c r="O1303">
        <v>2</v>
      </c>
      <c r="P1303" t="s">
        <v>41</v>
      </c>
      <c r="Q1303" s="4">
        <v>16291</v>
      </c>
      <c r="R1303">
        <v>22577</v>
      </c>
      <c r="S1303">
        <v>4</v>
      </c>
      <c r="T1303" t="s">
        <v>32</v>
      </c>
      <c r="U1303">
        <v>22</v>
      </c>
      <c r="V1303">
        <v>4</v>
      </c>
      <c r="W1303">
        <v>4</v>
      </c>
      <c r="X1303">
        <v>1</v>
      </c>
      <c r="Y1303">
        <v>37</v>
      </c>
      <c r="Z1303">
        <v>0</v>
      </c>
      <c r="AA1303">
        <v>2</v>
      </c>
      <c r="AB1303">
        <v>16</v>
      </c>
      <c r="AC1303">
        <v>9</v>
      </c>
      <c r="AD1303">
        <v>14</v>
      </c>
      <c r="AE1303">
        <v>14</v>
      </c>
      <c r="AF1303" s="5">
        <v>0.15</v>
      </c>
      <c r="AG1303" s="5">
        <v>0.1</v>
      </c>
      <c r="AH1303" s="6">
        <v>4.9999999999999989E-2</v>
      </c>
      <c r="AI1303">
        <v>3258.2000000000003</v>
      </c>
      <c r="AJ1303">
        <v>4590</v>
      </c>
    </row>
    <row r="1304" spans="1:36" x14ac:dyDescent="0.35">
      <c r="A1304">
        <v>35</v>
      </c>
      <c r="B1304" t="s">
        <v>32</v>
      </c>
      <c r="C1304" t="s">
        <v>26</v>
      </c>
      <c r="D1304">
        <v>185</v>
      </c>
      <c r="E1304" t="s">
        <v>34</v>
      </c>
      <c r="F1304">
        <v>23</v>
      </c>
      <c r="G1304">
        <v>4</v>
      </c>
      <c r="H1304" t="s">
        <v>40</v>
      </c>
      <c r="I1304">
        <v>2</v>
      </c>
      <c r="J1304" t="s">
        <v>35</v>
      </c>
      <c r="K1304">
        <v>91</v>
      </c>
      <c r="L1304">
        <v>1</v>
      </c>
      <c r="M1304">
        <v>1</v>
      </c>
      <c r="N1304" t="s">
        <v>39</v>
      </c>
      <c r="O1304">
        <v>3</v>
      </c>
      <c r="P1304" t="s">
        <v>37</v>
      </c>
      <c r="Q1304" s="4">
        <v>2705</v>
      </c>
      <c r="R1304">
        <v>9696</v>
      </c>
      <c r="S1304">
        <v>0</v>
      </c>
      <c r="T1304" t="s">
        <v>32</v>
      </c>
      <c r="U1304">
        <v>16</v>
      </c>
      <c r="V1304">
        <v>3</v>
      </c>
      <c r="W1304">
        <v>2</v>
      </c>
      <c r="X1304">
        <v>1</v>
      </c>
      <c r="Y1304">
        <v>6</v>
      </c>
      <c r="Z1304">
        <v>2</v>
      </c>
      <c r="AA1304">
        <v>4</v>
      </c>
      <c r="AB1304">
        <v>5</v>
      </c>
      <c r="AC1304">
        <v>4</v>
      </c>
      <c r="AD1304">
        <v>0</v>
      </c>
      <c r="AE1304">
        <v>3</v>
      </c>
      <c r="AF1304" s="5">
        <v>0.09</v>
      </c>
      <c r="AG1304" s="5">
        <v>0.09</v>
      </c>
      <c r="AH1304" s="6">
        <v>0.06</v>
      </c>
      <c r="AI1304">
        <v>541</v>
      </c>
      <c r="AJ1304">
        <v>1621</v>
      </c>
    </row>
    <row r="1305" spans="1:36" x14ac:dyDescent="0.35">
      <c r="A1305">
        <v>47</v>
      </c>
      <c r="B1305" t="s">
        <v>32</v>
      </c>
      <c r="C1305" t="s">
        <v>26</v>
      </c>
      <c r="D1305">
        <v>1001</v>
      </c>
      <c r="E1305" t="s">
        <v>34</v>
      </c>
      <c r="F1305">
        <v>4</v>
      </c>
      <c r="G1305">
        <v>3</v>
      </c>
      <c r="H1305" t="s">
        <v>28</v>
      </c>
      <c r="I1305">
        <v>3</v>
      </c>
      <c r="J1305" t="s">
        <v>29</v>
      </c>
      <c r="K1305">
        <v>92</v>
      </c>
      <c r="L1305">
        <v>2</v>
      </c>
      <c r="M1305">
        <v>3</v>
      </c>
      <c r="N1305" t="s">
        <v>42</v>
      </c>
      <c r="O1305">
        <v>2</v>
      </c>
      <c r="P1305" t="s">
        <v>41</v>
      </c>
      <c r="Q1305" s="4">
        <v>10333</v>
      </c>
      <c r="R1305">
        <v>19271</v>
      </c>
      <c r="S1305">
        <v>8</v>
      </c>
      <c r="T1305" t="s">
        <v>25</v>
      </c>
      <c r="U1305">
        <v>12</v>
      </c>
      <c r="V1305">
        <v>3</v>
      </c>
      <c r="W1305">
        <v>3</v>
      </c>
      <c r="X1305">
        <v>1</v>
      </c>
      <c r="Y1305">
        <v>28</v>
      </c>
      <c r="Z1305">
        <v>4</v>
      </c>
      <c r="AA1305">
        <v>3</v>
      </c>
      <c r="AB1305">
        <v>22</v>
      </c>
      <c r="AC1305">
        <v>11</v>
      </c>
      <c r="AD1305">
        <v>14</v>
      </c>
      <c r="AE1305">
        <v>10</v>
      </c>
      <c r="AF1305" s="5">
        <v>0.08</v>
      </c>
      <c r="AG1305" s="5">
        <v>0.1</v>
      </c>
      <c r="AH1305" s="6">
        <v>-2.0000000000000004E-2</v>
      </c>
      <c r="AI1305">
        <v>2066.6</v>
      </c>
      <c r="AJ1305">
        <v>4833</v>
      </c>
    </row>
    <row r="1306" spans="1:36" x14ac:dyDescent="0.35">
      <c r="A1306">
        <v>40</v>
      </c>
      <c r="B1306" t="s">
        <v>32</v>
      </c>
      <c r="C1306" t="s">
        <v>26</v>
      </c>
      <c r="D1306">
        <v>750</v>
      </c>
      <c r="E1306" t="s">
        <v>34</v>
      </c>
      <c r="F1306">
        <v>12</v>
      </c>
      <c r="G1306">
        <v>3</v>
      </c>
      <c r="H1306" t="s">
        <v>28</v>
      </c>
      <c r="I1306">
        <v>2</v>
      </c>
      <c r="J1306" t="s">
        <v>29</v>
      </c>
      <c r="K1306">
        <v>47</v>
      </c>
      <c r="L1306">
        <v>3</v>
      </c>
      <c r="M1306">
        <v>2</v>
      </c>
      <c r="N1306" t="s">
        <v>43</v>
      </c>
      <c r="O1306">
        <v>1</v>
      </c>
      <c r="P1306" t="s">
        <v>41</v>
      </c>
      <c r="Q1306" s="4">
        <v>4448</v>
      </c>
      <c r="R1306">
        <v>10748</v>
      </c>
      <c r="S1306">
        <v>2</v>
      </c>
      <c r="T1306" t="s">
        <v>32</v>
      </c>
      <c r="U1306">
        <v>12</v>
      </c>
      <c r="V1306">
        <v>3</v>
      </c>
      <c r="W1306">
        <v>2</v>
      </c>
      <c r="X1306">
        <v>1</v>
      </c>
      <c r="Y1306">
        <v>15</v>
      </c>
      <c r="Z1306">
        <v>3</v>
      </c>
      <c r="AA1306">
        <v>3</v>
      </c>
      <c r="AB1306">
        <v>7</v>
      </c>
      <c r="AC1306">
        <v>4</v>
      </c>
      <c r="AD1306">
        <v>7</v>
      </c>
      <c r="AE1306">
        <v>7</v>
      </c>
      <c r="AF1306" s="5">
        <v>0.15</v>
      </c>
      <c r="AG1306" s="5">
        <v>0.11</v>
      </c>
      <c r="AH1306" s="6">
        <v>0.05</v>
      </c>
      <c r="AI1306">
        <v>889.6</v>
      </c>
      <c r="AJ1306">
        <v>1519</v>
      </c>
    </row>
    <row r="1307" spans="1:36" x14ac:dyDescent="0.35">
      <c r="A1307">
        <v>54</v>
      </c>
      <c r="B1307" t="s">
        <v>32</v>
      </c>
      <c r="C1307" t="s">
        <v>26</v>
      </c>
      <c r="D1307">
        <v>431</v>
      </c>
      <c r="E1307" t="s">
        <v>34</v>
      </c>
      <c r="F1307">
        <v>7</v>
      </c>
      <c r="G1307">
        <v>4</v>
      </c>
      <c r="H1307" t="s">
        <v>40</v>
      </c>
      <c r="I1307">
        <v>4</v>
      </c>
      <c r="J1307" t="s">
        <v>29</v>
      </c>
      <c r="K1307">
        <v>68</v>
      </c>
      <c r="L1307">
        <v>3</v>
      </c>
      <c r="M1307">
        <v>2</v>
      </c>
      <c r="N1307" t="s">
        <v>36</v>
      </c>
      <c r="O1307">
        <v>4</v>
      </c>
      <c r="P1307" t="s">
        <v>37</v>
      </c>
      <c r="Q1307" s="4">
        <v>6854</v>
      </c>
      <c r="R1307">
        <v>15696</v>
      </c>
      <c r="S1307">
        <v>4</v>
      </c>
      <c r="T1307" t="s">
        <v>32</v>
      </c>
      <c r="U1307">
        <v>15</v>
      </c>
      <c r="V1307">
        <v>3</v>
      </c>
      <c r="W1307">
        <v>2</v>
      </c>
      <c r="X1307">
        <v>1</v>
      </c>
      <c r="Y1307">
        <v>14</v>
      </c>
      <c r="Z1307">
        <v>2</v>
      </c>
      <c r="AA1307">
        <v>2</v>
      </c>
      <c r="AB1307">
        <v>7</v>
      </c>
      <c r="AC1307">
        <v>1</v>
      </c>
      <c r="AD1307">
        <v>1</v>
      </c>
      <c r="AE1307">
        <v>7</v>
      </c>
      <c r="AF1307" s="5">
        <v>0.15</v>
      </c>
      <c r="AG1307" s="5">
        <v>0.11</v>
      </c>
      <c r="AH1307" s="6">
        <v>-0.03</v>
      </c>
      <c r="AI1307">
        <v>1370.8000000000002</v>
      </c>
      <c r="AJ1307">
        <v>4608</v>
      </c>
    </row>
    <row r="1308" spans="1:36" x14ac:dyDescent="0.35">
      <c r="A1308">
        <v>31</v>
      </c>
      <c r="B1308" t="s">
        <v>32</v>
      </c>
      <c r="C1308" t="s">
        <v>33</v>
      </c>
      <c r="D1308">
        <v>1125</v>
      </c>
      <c r="E1308" t="s">
        <v>27</v>
      </c>
      <c r="F1308">
        <v>7</v>
      </c>
      <c r="G1308">
        <v>4</v>
      </c>
      <c r="H1308" t="s">
        <v>48</v>
      </c>
      <c r="I1308">
        <v>1</v>
      </c>
      <c r="J1308" t="s">
        <v>29</v>
      </c>
      <c r="K1308">
        <v>68</v>
      </c>
      <c r="L1308">
        <v>3</v>
      </c>
      <c r="M1308">
        <v>3</v>
      </c>
      <c r="N1308" t="s">
        <v>27</v>
      </c>
      <c r="O1308">
        <v>1</v>
      </c>
      <c r="P1308" t="s">
        <v>37</v>
      </c>
      <c r="Q1308" s="4">
        <v>9637</v>
      </c>
      <c r="R1308">
        <v>8277</v>
      </c>
      <c r="S1308">
        <v>2</v>
      </c>
      <c r="T1308" t="s">
        <v>32</v>
      </c>
      <c r="U1308">
        <v>14</v>
      </c>
      <c r="V1308">
        <v>3</v>
      </c>
      <c r="W1308">
        <v>4</v>
      </c>
      <c r="X1308">
        <v>2</v>
      </c>
      <c r="Y1308">
        <v>9</v>
      </c>
      <c r="Z1308">
        <v>3</v>
      </c>
      <c r="AA1308">
        <v>3</v>
      </c>
      <c r="AB1308">
        <v>3</v>
      </c>
      <c r="AC1308">
        <v>2</v>
      </c>
      <c r="AD1308">
        <v>2</v>
      </c>
      <c r="AE1308">
        <v>2</v>
      </c>
      <c r="AF1308" s="5">
        <v>0.11</v>
      </c>
      <c r="AG1308" s="5">
        <v>0.1</v>
      </c>
      <c r="AH1308" s="6">
        <v>0</v>
      </c>
      <c r="AI1308">
        <v>1927.4</v>
      </c>
      <c r="AJ1308">
        <v>2220</v>
      </c>
    </row>
    <row r="1309" spans="1:36" x14ac:dyDescent="0.35">
      <c r="A1309">
        <v>28</v>
      </c>
      <c r="B1309" t="s">
        <v>32</v>
      </c>
      <c r="C1309" t="s">
        <v>26</v>
      </c>
      <c r="D1309">
        <v>1217</v>
      </c>
      <c r="E1309" t="s">
        <v>34</v>
      </c>
      <c r="F1309">
        <v>1</v>
      </c>
      <c r="G1309">
        <v>3</v>
      </c>
      <c r="H1309" t="s">
        <v>40</v>
      </c>
      <c r="I1309">
        <v>3</v>
      </c>
      <c r="J1309" t="s">
        <v>29</v>
      </c>
      <c r="K1309">
        <v>67</v>
      </c>
      <c r="L1309">
        <v>3</v>
      </c>
      <c r="M1309">
        <v>1</v>
      </c>
      <c r="N1309" t="s">
        <v>36</v>
      </c>
      <c r="O1309">
        <v>1</v>
      </c>
      <c r="P1309" t="s">
        <v>37</v>
      </c>
      <c r="Q1309" s="4">
        <v>3591</v>
      </c>
      <c r="R1309">
        <v>12719</v>
      </c>
      <c r="S1309">
        <v>1</v>
      </c>
      <c r="T1309" t="s">
        <v>32</v>
      </c>
      <c r="U1309">
        <v>25</v>
      </c>
      <c r="V1309">
        <v>4</v>
      </c>
      <c r="W1309">
        <v>3</v>
      </c>
      <c r="X1309">
        <v>1</v>
      </c>
      <c r="Y1309">
        <v>3</v>
      </c>
      <c r="Z1309">
        <v>3</v>
      </c>
      <c r="AA1309">
        <v>3</v>
      </c>
      <c r="AB1309">
        <v>3</v>
      </c>
      <c r="AC1309">
        <v>2</v>
      </c>
      <c r="AD1309">
        <v>1</v>
      </c>
      <c r="AE1309">
        <v>2</v>
      </c>
      <c r="AF1309" s="5">
        <v>0.1</v>
      </c>
      <c r="AG1309" s="5">
        <v>0.09</v>
      </c>
      <c r="AH1309" s="6">
        <v>0.06</v>
      </c>
      <c r="AI1309">
        <v>718.2</v>
      </c>
      <c r="AJ1309">
        <v>1434</v>
      </c>
    </row>
    <row r="1310" spans="1:36" x14ac:dyDescent="0.35">
      <c r="A1310">
        <v>38</v>
      </c>
      <c r="B1310" t="s">
        <v>32</v>
      </c>
      <c r="C1310" t="s">
        <v>26</v>
      </c>
      <c r="D1310">
        <v>723</v>
      </c>
      <c r="E1310" t="s">
        <v>27</v>
      </c>
      <c r="F1310">
        <v>2</v>
      </c>
      <c r="G1310">
        <v>4</v>
      </c>
      <c r="H1310" t="s">
        <v>48</v>
      </c>
      <c r="I1310">
        <v>2</v>
      </c>
      <c r="J1310" t="s">
        <v>29</v>
      </c>
      <c r="K1310">
        <v>77</v>
      </c>
      <c r="L1310">
        <v>1</v>
      </c>
      <c r="M1310">
        <v>2</v>
      </c>
      <c r="N1310" t="s">
        <v>46</v>
      </c>
      <c r="O1310">
        <v>4</v>
      </c>
      <c r="P1310" t="s">
        <v>37</v>
      </c>
      <c r="Q1310" s="4">
        <v>5405</v>
      </c>
      <c r="R1310">
        <v>4244</v>
      </c>
      <c r="S1310">
        <v>2</v>
      </c>
      <c r="T1310" t="s">
        <v>25</v>
      </c>
      <c r="U1310">
        <v>20</v>
      </c>
      <c r="V1310">
        <v>4</v>
      </c>
      <c r="W1310">
        <v>1</v>
      </c>
      <c r="X1310">
        <v>2</v>
      </c>
      <c r="Y1310">
        <v>20</v>
      </c>
      <c r="Z1310">
        <v>4</v>
      </c>
      <c r="AA1310">
        <v>2</v>
      </c>
      <c r="AB1310">
        <v>4</v>
      </c>
      <c r="AC1310">
        <v>2</v>
      </c>
      <c r="AD1310">
        <v>0</v>
      </c>
      <c r="AE1310">
        <v>3</v>
      </c>
      <c r="AF1310" s="5">
        <v>0.13</v>
      </c>
      <c r="AG1310" s="5">
        <v>0.1</v>
      </c>
      <c r="AH1310" s="6">
        <v>9.999999999999995E-3</v>
      </c>
      <c r="AI1310">
        <v>1081</v>
      </c>
      <c r="AJ1310">
        <v>865</v>
      </c>
    </row>
    <row r="1311" spans="1:36" x14ac:dyDescent="0.35">
      <c r="A1311">
        <v>26</v>
      </c>
      <c r="B1311" t="s">
        <v>32</v>
      </c>
      <c r="C1311" t="s">
        <v>26</v>
      </c>
      <c r="D1311">
        <v>572</v>
      </c>
      <c r="E1311" t="s">
        <v>27</v>
      </c>
      <c r="F1311">
        <v>10</v>
      </c>
      <c r="G1311">
        <v>3</v>
      </c>
      <c r="H1311" t="s">
        <v>40</v>
      </c>
      <c r="I1311">
        <v>3</v>
      </c>
      <c r="J1311" t="s">
        <v>35</v>
      </c>
      <c r="K1311">
        <v>46</v>
      </c>
      <c r="L1311">
        <v>3</v>
      </c>
      <c r="M1311">
        <v>2</v>
      </c>
      <c r="N1311" t="s">
        <v>27</v>
      </c>
      <c r="O1311">
        <v>4</v>
      </c>
      <c r="P1311" t="s">
        <v>31</v>
      </c>
      <c r="Q1311" s="4">
        <v>4684</v>
      </c>
      <c r="R1311">
        <v>9125</v>
      </c>
      <c r="S1311">
        <v>1</v>
      </c>
      <c r="T1311" t="s">
        <v>32</v>
      </c>
      <c r="U1311">
        <v>13</v>
      </c>
      <c r="V1311">
        <v>3</v>
      </c>
      <c r="W1311">
        <v>1</v>
      </c>
      <c r="X1311">
        <v>0</v>
      </c>
      <c r="Y1311">
        <v>5</v>
      </c>
      <c r="Z1311">
        <v>4</v>
      </c>
      <c r="AA1311">
        <v>3</v>
      </c>
      <c r="AB1311">
        <v>5</v>
      </c>
      <c r="AC1311">
        <v>3</v>
      </c>
      <c r="AD1311">
        <v>1</v>
      </c>
      <c r="AE1311">
        <v>2</v>
      </c>
      <c r="AF1311" s="5">
        <v>0.08</v>
      </c>
      <c r="AG1311" s="5">
        <v>0.11</v>
      </c>
      <c r="AH1311" s="6">
        <v>0.06</v>
      </c>
      <c r="AI1311">
        <v>936.80000000000007</v>
      </c>
      <c r="AJ1311">
        <v>2830</v>
      </c>
    </row>
    <row r="1312" spans="1:36" x14ac:dyDescent="0.35">
      <c r="A1312">
        <v>58</v>
      </c>
      <c r="B1312" t="s">
        <v>32</v>
      </c>
      <c r="C1312" t="s">
        <v>33</v>
      </c>
      <c r="D1312">
        <v>1216</v>
      </c>
      <c r="E1312" t="s">
        <v>34</v>
      </c>
      <c r="F1312">
        <v>15</v>
      </c>
      <c r="G1312">
        <v>4</v>
      </c>
      <c r="H1312" t="s">
        <v>28</v>
      </c>
      <c r="I1312">
        <v>1</v>
      </c>
      <c r="J1312" t="s">
        <v>35</v>
      </c>
      <c r="K1312">
        <v>87</v>
      </c>
      <c r="L1312">
        <v>3</v>
      </c>
      <c r="M1312">
        <v>4</v>
      </c>
      <c r="N1312" t="s">
        <v>63</v>
      </c>
      <c r="O1312">
        <v>3</v>
      </c>
      <c r="P1312" t="s">
        <v>37</v>
      </c>
      <c r="Q1312" s="4">
        <v>15787</v>
      </c>
      <c r="R1312">
        <v>21624</v>
      </c>
      <c r="S1312">
        <v>2</v>
      </c>
      <c r="T1312" t="s">
        <v>25</v>
      </c>
      <c r="U1312">
        <v>14</v>
      </c>
      <c r="V1312">
        <v>3</v>
      </c>
      <c r="W1312">
        <v>2</v>
      </c>
      <c r="X1312">
        <v>0</v>
      </c>
      <c r="Y1312">
        <v>23</v>
      </c>
      <c r="Z1312">
        <v>3</v>
      </c>
      <c r="AA1312">
        <v>3</v>
      </c>
      <c r="AB1312">
        <v>2</v>
      </c>
      <c r="AC1312">
        <v>2</v>
      </c>
      <c r="AD1312">
        <v>2</v>
      </c>
      <c r="AE1312">
        <v>2</v>
      </c>
      <c r="AF1312" s="5">
        <v>0.12</v>
      </c>
      <c r="AG1312" s="5">
        <v>0.08</v>
      </c>
      <c r="AH1312" s="6">
        <v>0.03</v>
      </c>
      <c r="AI1312">
        <v>3157.4</v>
      </c>
      <c r="AJ1312">
        <v>1872</v>
      </c>
    </row>
    <row r="1313" spans="1:36" x14ac:dyDescent="0.35">
      <c r="A1313">
        <v>18</v>
      </c>
      <c r="B1313" t="s">
        <v>32</v>
      </c>
      <c r="C1313" t="s">
        <v>44</v>
      </c>
      <c r="D1313">
        <v>1431</v>
      </c>
      <c r="E1313" t="s">
        <v>34</v>
      </c>
      <c r="F1313">
        <v>14</v>
      </c>
      <c r="G1313">
        <v>3</v>
      </c>
      <c r="H1313" t="s">
        <v>40</v>
      </c>
      <c r="I1313">
        <v>2</v>
      </c>
      <c r="J1313" t="s">
        <v>29</v>
      </c>
      <c r="K1313">
        <v>33</v>
      </c>
      <c r="L1313">
        <v>3</v>
      </c>
      <c r="M1313">
        <v>1</v>
      </c>
      <c r="N1313" t="s">
        <v>36</v>
      </c>
      <c r="O1313">
        <v>3</v>
      </c>
      <c r="P1313" t="s">
        <v>31</v>
      </c>
      <c r="Q1313" s="4">
        <v>1514</v>
      </c>
      <c r="R1313">
        <v>8018</v>
      </c>
      <c r="S1313">
        <v>1</v>
      </c>
      <c r="T1313" t="s">
        <v>32</v>
      </c>
      <c r="U1313">
        <v>16</v>
      </c>
      <c r="V1313">
        <v>3</v>
      </c>
      <c r="W1313">
        <v>3</v>
      </c>
      <c r="X1313">
        <v>0</v>
      </c>
      <c r="Y1313">
        <v>0</v>
      </c>
      <c r="Z1313">
        <v>4</v>
      </c>
      <c r="AA1313">
        <v>1</v>
      </c>
      <c r="AB1313">
        <v>0</v>
      </c>
      <c r="AC1313">
        <v>0</v>
      </c>
      <c r="AD1313">
        <v>0</v>
      </c>
      <c r="AE1313">
        <v>0</v>
      </c>
      <c r="AF1313" s="5">
        <v>0.15</v>
      </c>
      <c r="AG1313" s="5">
        <v>0.1</v>
      </c>
      <c r="AH1313" s="6">
        <v>0.03</v>
      </c>
      <c r="AI1313">
        <v>302.8</v>
      </c>
      <c r="AJ1313">
        <v>1972</v>
      </c>
    </row>
    <row r="1314" spans="1:36" x14ac:dyDescent="0.35">
      <c r="A1314">
        <v>31</v>
      </c>
      <c r="B1314" t="s">
        <v>25</v>
      </c>
      <c r="C1314" t="s">
        <v>26</v>
      </c>
      <c r="D1314">
        <v>359</v>
      </c>
      <c r="E1314" t="s">
        <v>50</v>
      </c>
      <c r="F1314">
        <v>18</v>
      </c>
      <c r="G1314">
        <v>5</v>
      </c>
      <c r="H1314" t="s">
        <v>50</v>
      </c>
      <c r="I1314">
        <v>4</v>
      </c>
      <c r="J1314" t="s">
        <v>35</v>
      </c>
      <c r="K1314">
        <v>89</v>
      </c>
      <c r="L1314">
        <v>4</v>
      </c>
      <c r="M1314">
        <v>1</v>
      </c>
      <c r="N1314" t="s">
        <v>50</v>
      </c>
      <c r="O1314">
        <v>1</v>
      </c>
      <c r="P1314" t="s">
        <v>37</v>
      </c>
      <c r="Q1314" s="4">
        <v>2956</v>
      </c>
      <c r="R1314">
        <v>21495</v>
      </c>
      <c r="S1314">
        <v>0</v>
      </c>
      <c r="T1314" t="s">
        <v>32</v>
      </c>
      <c r="U1314">
        <v>17</v>
      </c>
      <c r="V1314">
        <v>3</v>
      </c>
      <c r="W1314">
        <v>3</v>
      </c>
      <c r="X1314">
        <v>0</v>
      </c>
      <c r="Y1314">
        <v>2</v>
      </c>
      <c r="Z1314">
        <v>4</v>
      </c>
      <c r="AA1314">
        <v>3</v>
      </c>
      <c r="AB1314">
        <v>1</v>
      </c>
      <c r="AC1314">
        <v>0</v>
      </c>
      <c r="AD1314">
        <v>0</v>
      </c>
      <c r="AE1314">
        <v>0</v>
      </c>
      <c r="AF1314" s="5">
        <v>0.09</v>
      </c>
      <c r="AG1314" s="5">
        <v>7.0000000000000007E-2</v>
      </c>
      <c r="AH1314" s="6">
        <v>1.999999999999999E-2</v>
      </c>
      <c r="AI1314">
        <v>591.20000000000005</v>
      </c>
      <c r="AJ1314">
        <v>2694</v>
      </c>
    </row>
    <row r="1315" spans="1:36" x14ac:dyDescent="0.35">
      <c r="A1315">
        <v>29</v>
      </c>
      <c r="B1315" t="s">
        <v>25</v>
      </c>
      <c r="C1315" t="s">
        <v>26</v>
      </c>
      <c r="D1315">
        <v>350</v>
      </c>
      <c r="E1315" t="s">
        <v>50</v>
      </c>
      <c r="F1315">
        <v>13</v>
      </c>
      <c r="G1315">
        <v>3</v>
      </c>
      <c r="H1315" t="s">
        <v>50</v>
      </c>
      <c r="I1315">
        <v>1</v>
      </c>
      <c r="J1315" t="s">
        <v>35</v>
      </c>
      <c r="K1315">
        <v>56</v>
      </c>
      <c r="L1315">
        <v>2</v>
      </c>
      <c r="M1315">
        <v>1</v>
      </c>
      <c r="N1315" t="s">
        <v>50</v>
      </c>
      <c r="O1315">
        <v>1</v>
      </c>
      <c r="P1315" t="s">
        <v>41</v>
      </c>
      <c r="Q1315" s="4">
        <v>2335</v>
      </c>
      <c r="R1315">
        <v>3157</v>
      </c>
      <c r="S1315">
        <v>4</v>
      </c>
      <c r="T1315" t="s">
        <v>25</v>
      </c>
      <c r="U1315">
        <v>15</v>
      </c>
      <c r="V1315">
        <v>3</v>
      </c>
      <c r="W1315">
        <v>4</v>
      </c>
      <c r="X1315">
        <v>3</v>
      </c>
      <c r="Y1315">
        <v>4</v>
      </c>
      <c r="Z1315">
        <v>3</v>
      </c>
      <c r="AA1315">
        <v>3</v>
      </c>
      <c r="AB1315">
        <v>2</v>
      </c>
      <c r="AC1315">
        <v>2</v>
      </c>
      <c r="AD1315">
        <v>2</v>
      </c>
      <c r="AE1315">
        <v>0</v>
      </c>
      <c r="AF1315" s="5">
        <v>0.14000000000000001</v>
      </c>
      <c r="AG1315" s="5">
        <v>0.11</v>
      </c>
      <c r="AH1315" s="6">
        <v>-9.999999999999995E-3</v>
      </c>
      <c r="AI1315">
        <v>467</v>
      </c>
      <c r="AJ1315">
        <v>2348</v>
      </c>
    </row>
    <row r="1316" spans="1:36" x14ac:dyDescent="0.35">
      <c r="A1316">
        <v>45</v>
      </c>
      <c r="B1316" t="s">
        <v>32</v>
      </c>
      <c r="C1316" t="s">
        <v>44</v>
      </c>
      <c r="D1316">
        <v>589</v>
      </c>
      <c r="E1316" t="s">
        <v>27</v>
      </c>
      <c r="F1316">
        <v>2</v>
      </c>
      <c r="G1316">
        <v>4</v>
      </c>
      <c r="H1316" t="s">
        <v>28</v>
      </c>
      <c r="I1316">
        <v>3</v>
      </c>
      <c r="J1316" t="s">
        <v>29</v>
      </c>
      <c r="K1316">
        <v>67</v>
      </c>
      <c r="L1316">
        <v>3</v>
      </c>
      <c r="M1316">
        <v>2</v>
      </c>
      <c r="N1316" t="s">
        <v>27</v>
      </c>
      <c r="O1316">
        <v>3</v>
      </c>
      <c r="P1316" t="s">
        <v>37</v>
      </c>
      <c r="Q1316" s="4">
        <v>5154</v>
      </c>
      <c r="R1316">
        <v>19665</v>
      </c>
      <c r="S1316">
        <v>4</v>
      </c>
      <c r="T1316" t="s">
        <v>32</v>
      </c>
      <c r="U1316">
        <v>22</v>
      </c>
      <c r="V1316">
        <v>4</v>
      </c>
      <c r="W1316">
        <v>2</v>
      </c>
      <c r="X1316">
        <v>2</v>
      </c>
      <c r="Y1316">
        <v>10</v>
      </c>
      <c r="Z1316">
        <v>3</v>
      </c>
      <c r="AA1316">
        <v>4</v>
      </c>
      <c r="AB1316">
        <v>8</v>
      </c>
      <c r="AC1316">
        <v>7</v>
      </c>
      <c r="AD1316">
        <v>5</v>
      </c>
      <c r="AE1316">
        <v>7</v>
      </c>
      <c r="AF1316" s="5">
        <v>0.1</v>
      </c>
      <c r="AG1316" s="5">
        <v>0.11</v>
      </c>
      <c r="AH1316" s="6">
        <v>6.9999999999999993E-2</v>
      </c>
      <c r="AI1316">
        <v>1030.8</v>
      </c>
      <c r="AJ1316">
        <v>2933</v>
      </c>
    </row>
    <row r="1317" spans="1:36" x14ac:dyDescent="0.35">
      <c r="A1317">
        <v>36</v>
      </c>
      <c r="B1317" t="s">
        <v>32</v>
      </c>
      <c r="C1317" t="s">
        <v>26</v>
      </c>
      <c r="D1317">
        <v>430</v>
      </c>
      <c r="E1317" t="s">
        <v>34</v>
      </c>
      <c r="F1317">
        <v>2</v>
      </c>
      <c r="G1317">
        <v>4</v>
      </c>
      <c r="H1317" t="s">
        <v>38</v>
      </c>
      <c r="I1317">
        <v>4</v>
      </c>
      <c r="J1317" t="s">
        <v>29</v>
      </c>
      <c r="K1317">
        <v>73</v>
      </c>
      <c r="L1317">
        <v>3</v>
      </c>
      <c r="M1317">
        <v>2</v>
      </c>
      <c r="N1317" t="s">
        <v>36</v>
      </c>
      <c r="O1317">
        <v>2</v>
      </c>
      <c r="P1317" t="s">
        <v>37</v>
      </c>
      <c r="Q1317" s="4">
        <v>6962</v>
      </c>
      <c r="R1317">
        <v>19573</v>
      </c>
      <c r="S1317">
        <v>4</v>
      </c>
      <c r="T1317" t="s">
        <v>25</v>
      </c>
      <c r="U1317">
        <v>22</v>
      </c>
      <c r="V1317">
        <v>4</v>
      </c>
      <c r="W1317">
        <v>4</v>
      </c>
      <c r="X1317">
        <v>1</v>
      </c>
      <c r="Y1317">
        <v>15</v>
      </c>
      <c r="Z1317">
        <v>2</v>
      </c>
      <c r="AA1317">
        <v>3</v>
      </c>
      <c r="AB1317">
        <v>1</v>
      </c>
      <c r="AC1317">
        <v>0</v>
      </c>
      <c r="AD1317">
        <v>0</v>
      </c>
      <c r="AE1317">
        <v>0</v>
      </c>
      <c r="AF1317" s="5">
        <v>0.12</v>
      </c>
      <c r="AG1317" s="5">
        <v>0.11</v>
      </c>
      <c r="AH1317" s="6">
        <v>0</v>
      </c>
      <c r="AI1317">
        <v>1392.4</v>
      </c>
      <c r="AJ1317">
        <v>3284</v>
      </c>
    </row>
    <row r="1318" spans="1:36" x14ac:dyDescent="0.35">
      <c r="A1318">
        <v>43</v>
      </c>
      <c r="B1318" t="s">
        <v>32</v>
      </c>
      <c r="C1318" t="s">
        <v>33</v>
      </c>
      <c r="D1318">
        <v>1422</v>
      </c>
      <c r="E1318" t="s">
        <v>27</v>
      </c>
      <c r="F1318">
        <v>2</v>
      </c>
      <c r="G1318">
        <v>4</v>
      </c>
      <c r="H1318" t="s">
        <v>28</v>
      </c>
      <c r="I1318">
        <v>1</v>
      </c>
      <c r="J1318" t="s">
        <v>35</v>
      </c>
      <c r="K1318">
        <v>92</v>
      </c>
      <c r="L1318">
        <v>3</v>
      </c>
      <c r="M1318">
        <v>2</v>
      </c>
      <c r="N1318" t="s">
        <v>27</v>
      </c>
      <c r="O1318">
        <v>4</v>
      </c>
      <c r="P1318" t="s">
        <v>37</v>
      </c>
      <c r="Q1318" s="4">
        <v>5675</v>
      </c>
      <c r="R1318">
        <v>19246</v>
      </c>
      <c r="S1318">
        <v>1</v>
      </c>
      <c r="T1318" t="s">
        <v>32</v>
      </c>
      <c r="U1318">
        <v>20</v>
      </c>
      <c r="V1318">
        <v>4</v>
      </c>
      <c r="W1318">
        <v>3</v>
      </c>
      <c r="X1318">
        <v>1</v>
      </c>
      <c r="Y1318">
        <v>7</v>
      </c>
      <c r="Z1318">
        <v>5</v>
      </c>
      <c r="AA1318">
        <v>3</v>
      </c>
      <c r="AB1318">
        <v>7</v>
      </c>
      <c r="AC1318">
        <v>7</v>
      </c>
      <c r="AD1318">
        <v>7</v>
      </c>
      <c r="AE1318">
        <v>7</v>
      </c>
      <c r="AF1318" s="5">
        <v>0.11</v>
      </c>
      <c r="AG1318" s="5">
        <v>0.08</v>
      </c>
      <c r="AH1318" s="6">
        <v>3.9999999999999994E-2</v>
      </c>
      <c r="AI1318">
        <v>1135</v>
      </c>
      <c r="AJ1318">
        <v>3740</v>
      </c>
    </row>
    <row r="1319" spans="1:36" x14ac:dyDescent="0.35">
      <c r="A1319">
        <v>27</v>
      </c>
      <c r="B1319" t="s">
        <v>32</v>
      </c>
      <c r="C1319" t="s">
        <v>33</v>
      </c>
      <c r="D1319">
        <v>1297</v>
      </c>
      <c r="E1319" t="s">
        <v>34</v>
      </c>
      <c r="F1319">
        <v>5</v>
      </c>
      <c r="G1319">
        <v>2</v>
      </c>
      <c r="H1319" t="s">
        <v>28</v>
      </c>
      <c r="I1319">
        <v>4</v>
      </c>
      <c r="J1319" t="s">
        <v>29</v>
      </c>
      <c r="K1319">
        <v>53</v>
      </c>
      <c r="L1319">
        <v>3</v>
      </c>
      <c r="M1319">
        <v>1</v>
      </c>
      <c r="N1319" t="s">
        <v>39</v>
      </c>
      <c r="O1319">
        <v>4</v>
      </c>
      <c r="P1319" t="s">
        <v>31</v>
      </c>
      <c r="Q1319" s="4">
        <v>2379</v>
      </c>
      <c r="R1319">
        <v>19826</v>
      </c>
      <c r="S1319">
        <v>0</v>
      </c>
      <c r="T1319" t="s">
        <v>25</v>
      </c>
      <c r="U1319">
        <v>14</v>
      </c>
      <c r="V1319">
        <v>3</v>
      </c>
      <c r="W1319">
        <v>3</v>
      </c>
      <c r="X1319">
        <v>0</v>
      </c>
      <c r="Y1319">
        <v>6</v>
      </c>
      <c r="Z1319">
        <v>3</v>
      </c>
      <c r="AA1319">
        <v>2</v>
      </c>
      <c r="AB1319">
        <v>5</v>
      </c>
      <c r="AC1319">
        <v>4</v>
      </c>
      <c r="AD1319">
        <v>0</v>
      </c>
      <c r="AE1319">
        <v>2</v>
      </c>
      <c r="AF1319" s="5">
        <v>0.08</v>
      </c>
      <c r="AG1319" s="5">
        <v>0.08</v>
      </c>
      <c r="AH1319" s="6">
        <v>3.0000000000000013E-2</v>
      </c>
      <c r="AI1319">
        <v>475.8</v>
      </c>
      <c r="AJ1319">
        <v>1662</v>
      </c>
    </row>
    <row r="1320" spans="1:36" x14ac:dyDescent="0.35">
      <c r="A1320">
        <v>29</v>
      </c>
      <c r="B1320" t="s">
        <v>32</v>
      </c>
      <c r="C1320" t="s">
        <v>33</v>
      </c>
      <c r="D1320">
        <v>574</v>
      </c>
      <c r="E1320" t="s">
        <v>34</v>
      </c>
      <c r="F1320">
        <v>20</v>
      </c>
      <c r="G1320">
        <v>1</v>
      </c>
      <c r="H1320" t="s">
        <v>40</v>
      </c>
      <c r="I1320">
        <v>4</v>
      </c>
      <c r="J1320" t="s">
        <v>35</v>
      </c>
      <c r="K1320">
        <v>40</v>
      </c>
      <c r="L1320">
        <v>3</v>
      </c>
      <c r="M1320">
        <v>1</v>
      </c>
      <c r="N1320" t="s">
        <v>39</v>
      </c>
      <c r="O1320">
        <v>4</v>
      </c>
      <c r="P1320" t="s">
        <v>37</v>
      </c>
      <c r="Q1320" s="4">
        <v>3812</v>
      </c>
      <c r="R1320">
        <v>7003</v>
      </c>
      <c r="S1320">
        <v>1</v>
      </c>
      <c r="T1320" t="s">
        <v>32</v>
      </c>
      <c r="U1320">
        <v>13</v>
      </c>
      <c r="V1320">
        <v>3</v>
      </c>
      <c r="W1320">
        <v>2</v>
      </c>
      <c r="X1320">
        <v>0</v>
      </c>
      <c r="Y1320">
        <v>11</v>
      </c>
      <c r="Z1320">
        <v>3</v>
      </c>
      <c r="AA1320">
        <v>4</v>
      </c>
      <c r="AB1320">
        <v>11</v>
      </c>
      <c r="AC1320">
        <v>8</v>
      </c>
      <c r="AD1320">
        <v>3</v>
      </c>
      <c r="AE1320">
        <v>10</v>
      </c>
      <c r="AF1320" s="5">
        <v>0.09</v>
      </c>
      <c r="AG1320" s="5">
        <v>0.11</v>
      </c>
      <c r="AH1320" s="6">
        <v>0.06</v>
      </c>
      <c r="AI1320">
        <v>762.40000000000009</v>
      </c>
      <c r="AJ1320">
        <v>2178</v>
      </c>
    </row>
    <row r="1321" spans="1:36" x14ac:dyDescent="0.35">
      <c r="A1321">
        <v>32</v>
      </c>
      <c r="B1321" t="s">
        <v>32</v>
      </c>
      <c r="C1321" t="s">
        <v>33</v>
      </c>
      <c r="D1321">
        <v>1318</v>
      </c>
      <c r="E1321" t="s">
        <v>27</v>
      </c>
      <c r="F1321">
        <v>10</v>
      </c>
      <c r="G1321">
        <v>4</v>
      </c>
      <c r="H1321" t="s">
        <v>48</v>
      </c>
      <c r="I1321">
        <v>4</v>
      </c>
      <c r="J1321" t="s">
        <v>35</v>
      </c>
      <c r="K1321">
        <v>79</v>
      </c>
      <c r="L1321">
        <v>3</v>
      </c>
      <c r="M1321">
        <v>2</v>
      </c>
      <c r="N1321" t="s">
        <v>27</v>
      </c>
      <c r="O1321">
        <v>4</v>
      </c>
      <c r="P1321" t="s">
        <v>31</v>
      </c>
      <c r="Q1321" s="4">
        <v>4648</v>
      </c>
      <c r="R1321">
        <v>26075</v>
      </c>
      <c r="S1321">
        <v>8</v>
      </c>
      <c r="T1321" t="s">
        <v>32</v>
      </c>
      <c r="U1321">
        <v>13</v>
      </c>
      <c r="V1321">
        <v>3</v>
      </c>
      <c r="W1321">
        <v>3</v>
      </c>
      <c r="X1321">
        <v>0</v>
      </c>
      <c r="Y1321">
        <v>4</v>
      </c>
      <c r="Z1321">
        <v>2</v>
      </c>
      <c r="AA1321">
        <v>4</v>
      </c>
      <c r="AB1321">
        <v>0</v>
      </c>
      <c r="AC1321">
        <v>0</v>
      </c>
      <c r="AD1321">
        <v>0</v>
      </c>
      <c r="AE1321">
        <v>0</v>
      </c>
      <c r="AF1321" s="5">
        <v>0.09</v>
      </c>
      <c r="AG1321" s="5">
        <v>0.08</v>
      </c>
      <c r="AH1321" s="6">
        <v>7.0000000000000007E-2</v>
      </c>
      <c r="AI1321">
        <v>929.6</v>
      </c>
      <c r="AJ1321">
        <v>1461</v>
      </c>
    </row>
    <row r="1322" spans="1:36" x14ac:dyDescent="0.35">
      <c r="A1322">
        <v>42</v>
      </c>
      <c r="B1322" t="s">
        <v>32</v>
      </c>
      <c r="C1322" t="s">
        <v>44</v>
      </c>
      <c r="D1322">
        <v>355</v>
      </c>
      <c r="E1322" t="s">
        <v>34</v>
      </c>
      <c r="F1322">
        <v>10</v>
      </c>
      <c r="G1322">
        <v>4</v>
      </c>
      <c r="H1322" t="s">
        <v>49</v>
      </c>
      <c r="I1322">
        <v>3</v>
      </c>
      <c r="J1322" t="s">
        <v>35</v>
      </c>
      <c r="K1322">
        <v>38</v>
      </c>
      <c r="L1322">
        <v>3</v>
      </c>
      <c r="M1322">
        <v>1</v>
      </c>
      <c r="N1322" t="s">
        <v>36</v>
      </c>
      <c r="O1322">
        <v>3</v>
      </c>
      <c r="P1322" t="s">
        <v>37</v>
      </c>
      <c r="Q1322" s="4">
        <v>2936</v>
      </c>
      <c r="R1322">
        <v>6161</v>
      </c>
      <c r="S1322">
        <v>3</v>
      </c>
      <c r="T1322" t="s">
        <v>32</v>
      </c>
      <c r="U1322">
        <v>22</v>
      </c>
      <c r="V1322">
        <v>4</v>
      </c>
      <c r="W1322">
        <v>2</v>
      </c>
      <c r="X1322">
        <v>2</v>
      </c>
      <c r="Y1322">
        <v>10</v>
      </c>
      <c r="Z1322">
        <v>1</v>
      </c>
      <c r="AA1322">
        <v>2</v>
      </c>
      <c r="AB1322">
        <v>6</v>
      </c>
      <c r="AC1322">
        <v>3</v>
      </c>
      <c r="AD1322">
        <v>3</v>
      </c>
      <c r="AE1322">
        <v>3</v>
      </c>
      <c r="AF1322" s="5">
        <v>0.15</v>
      </c>
      <c r="AG1322" s="5">
        <v>0.09</v>
      </c>
      <c r="AH1322" s="6">
        <v>3.0000000000000013E-2</v>
      </c>
      <c r="AI1322">
        <v>587.20000000000005</v>
      </c>
      <c r="AJ1322">
        <v>3543</v>
      </c>
    </row>
    <row r="1323" spans="1:36" x14ac:dyDescent="0.35">
      <c r="A1323">
        <v>47</v>
      </c>
      <c r="B1323" t="s">
        <v>32</v>
      </c>
      <c r="C1323" t="s">
        <v>26</v>
      </c>
      <c r="D1323">
        <v>207</v>
      </c>
      <c r="E1323" t="s">
        <v>34</v>
      </c>
      <c r="F1323">
        <v>9</v>
      </c>
      <c r="G1323">
        <v>4</v>
      </c>
      <c r="H1323" t="s">
        <v>28</v>
      </c>
      <c r="I1323">
        <v>2</v>
      </c>
      <c r="J1323" t="s">
        <v>29</v>
      </c>
      <c r="K1323">
        <v>64</v>
      </c>
      <c r="L1323">
        <v>3</v>
      </c>
      <c r="M1323">
        <v>1</v>
      </c>
      <c r="N1323" t="s">
        <v>39</v>
      </c>
      <c r="O1323">
        <v>3</v>
      </c>
      <c r="P1323" t="s">
        <v>31</v>
      </c>
      <c r="Q1323" s="4">
        <v>2105</v>
      </c>
      <c r="R1323">
        <v>5411</v>
      </c>
      <c r="S1323">
        <v>4</v>
      </c>
      <c r="T1323" t="s">
        <v>32</v>
      </c>
      <c r="U1323">
        <v>12</v>
      </c>
      <c r="V1323">
        <v>3</v>
      </c>
      <c r="W1323">
        <v>3</v>
      </c>
      <c r="X1323">
        <v>0</v>
      </c>
      <c r="Y1323">
        <v>7</v>
      </c>
      <c r="Z1323">
        <v>2</v>
      </c>
      <c r="AA1323">
        <v>3</v>
      </c>
      <c r="AB1323">
        <v>2</v>
      </c>
      <c r="AC1323">
        <v>2</v>
      </c>
      <c r="AD1323">
        <v>2</v>
      </c>
      <c r="AE1323">
        <v>0</v>
      </c>
      <c r="AF1323" s="5">
        <v>0.12</v>
      </c>
      <c r="AG1323" s="5">
        <v>0.09</v>
      </c>
      <c r="AH1323" s="6">
        <v>9.999999999999995E-3</v>
      </c>
      <c r="AI1323">
        <v>421</v>
      </c>
      <c r="AJ1323">
        <v>4832</v>
      </c>
    </row>
    <row r="1324" spans="1:36" x14ac:dyDescent="0.35">
      <c r="A1324">
        <v>46</v>
      </c>
      <c r="B1324" t="s">
        <v>32</v>
      </c>
      <c r="C1324" t="s">
        <v>26</v>
      </c>
      <c r="D1324">
        <v>706</v>
      </c>
      <c r="E1324" t="s">
        <v>34</v>
      </c>
      <c r="F1324">
        <v>2</v>
      </c>
      <c r="G1324">
        <v>2</v>
      </c>
      <c r="H1324" t="s">
        <v>28</v>
      </c>
      <c r="I1324">
        <v>4</v>
      </c>
      <c r="J1324" t="s">
        <v>35</v>
      </c>
      <c r="K1324">
        <v>82</v>
      </c>
      <c r="L1324">
        <v>3</v>
      </c>
      <c r="M1324">
        <v>3</v>
      </c>
      <c r="N1324" t="s">
        <v>42</v>
      </c>
      <c r="O1324">
        <v>4</v>
      </c>
      <c r="P1324" t="s">
        <v>41</v>
      </c>
      <c r="Q1324" s="4">
        <v>8578</v>
      </c>
      <c r="R1324">
        <v>19989</v>
      </c>
      <c r="S1324">
        <v>3</v>
      </c>
      <c r="T1324" t="s">
        <v>32</v>
      </c>
      <c r="U1324">
        <v>14</v>
      </c>
      <c r="V1324">
        <v>3</v>
      </c>
      <c r="W1324">
        <v>3</v>
      </c>
      <c r="X1324">
        <v>1</v>
      </c>
      <c r="Y1324">
        <v>12</v>
      </c>
      <c r="Z1324">
        <v>4</v>
      </c>
      <c r="AA1324">
        <v>2</v>
      </c>
      <c r="AB1324">
        <v>9</v>
      </c>
      <c r="AC1324">
        <v>8</v>
      </c>
      <c r="AD1324">
        <v>4</v>
      </c>
      <c r="AE1324">
        <v>7</v>
      </c>
      <c r="AF1324" s="5">
        <v>0.09</v>
      </c>
      <c r="AG1324" s="5">
        <v>7.0000000000000007E-2</v>
      </c>
      <c r="AH1324" s="6">
        <v>-1.0000000000000009E-2</v>
      </c>
      <c r="AI1324">
        <v>1715.6000000000001</v>
      </c>
      <c r="AJ1324">
        <v>3162</v>
      </c>
    </row>
    <row r="1325" spans="1:36" x14ac:dyDescent="0.35">
      <c r="A1325">
        <v>28</v>
      </c>
      <c r="B1325" t="s">
        <v>32</v>
      </c>
      <c r="C1325" t="s">
        <v>44</v>
      </c>
      <c r="D1325">
        <v>280</v>
      </c>
      <c r="E1325" t="s">
        <v>50</v>
      </c>
      <c r="F1325">
        <v>1</v>
      </c>
      <c r="G1325">
        <v>2</v>
      </c>
      <c r="H1325" t="s">
        <v>28</v>
      </c>
      <c r="I1325">
        <v>3</v>
      </c>
      <c r="J1325" t="s">
        <v>35</v>
      </c>
      <c r="K1325">
        <v>43</v>
      </c>
      <c r="L1325">
        <v>3</v>
      </c>
      <c r="M1325">
        <v>1</v>
      </c>
      <c r="N1325" t="s">
        <v>50</v>
      </c>
      <c r="O1325">
        <v>4</v>
      </c>
      <c r="P1325" t="s">
        <v>41</v>
      </c>
      <c r="Q1325" s="4">
        <v>2706</v>
      </c>
      <c r="R1325">
        <v>10494</v>
      </c>
      <c r="S1325">
        <v>1</v>
      </c>
      <c r="T1325" t="s">
        <v>32</v>
      </c>
      <c r="U1325">
        <v>15</v>
      </c>
      <c r="V1325">
        <v>3</v>
      </c>
      <c r="W1325">
        <v>2</v>
      </c>
      <c r="X1325">
        <v>1</v>
      </c>
      <c r="Y1325">
        <v>3</v>
      </c>
      <c r="Z1325">
        <v>2</v>
      </c>
      <c r="AA1325">
        <v>3</v>
      </c>
      <c r="AB1325">
        <v>3</v>
      </c>
      <c r="AC1325">
        <v>2</v>
      </c>
      <c r="AD1325">
        <v>2</v>
      </c>
      <c r="AE1325">
        <v>2</v>
      </c>
      <c r="AF1325" s="5">
        <v>0.09</v>
      </c>
      <c r="AG1325" s="5">
        <v>0.09</v>
      </c>
      <c r="AH1325" s="6">
        <v>3.9999999999999994E-2</v>
      </c>
      <c r="AI1325">
        <v>541.20000000000005</v>
      </c>
      <c r="AJ1325">
        <v>4669</v>
      </c>
    </row>
    <row r="1326" spans="1:36" x14ac:dyDescent="0.35">
      <c r="A1326">
        <v>29</v>
      </c>
      <c r="B1326" t="s">
        <v>32</v>
      </c>
      <c r="C1326" t="s">
        <v>26</v>
      </c>
      <c r="D1326">
        <v>726</v>
      </c>
      <c r="E1326" t="s">
        <v>34</v>
      </c>
      <c r="F1326">
        <v>29</v>
      </c>
      <c r="G1326">
        <v>1</v>
      </c>
      <c r="H1326" t="s">
        <v>28</v>
      </c>
      <c r="I1326">
        <v>4</v>
      </c>
      <c r="J1326" t="s">
        <v>35</v>
      </c>
      <c r="K1326">
        <v>93</v>
      </c>
      <c r="L1326">
        <v>1</v>
      </c>
      <c r="M1326">
        <v>2</v>
      </c>
      <c r="N1326" t="s">
        <v>43</v>
      </c>
      <c r="O1326">
        <v>3</v>
      </c>
      <c r="P1326" t="s">
        <v>41</v>
      </c>
      <c r="Q1326" s="4">
        <v>6384</v>
      </c>
      <c r="R1326">
        <v>21143</v>
      </c>
      <c r="S1326">
        <v>8</v>
      </c>
      <c r="T1326" t="s">
        <v>32</v>
      </c>
      <c r="U1326">
        <v>17</v>
      </c>
      <c r="V1326">
        <v>3</v>
      </c>
      <c r="W1326">
        <v>4</v>
      </c>
      <c r="X1326">
        <v>2</v>
      </c>
      <c r="Y1326">
        <v>11</v>
      </c>
      <c r="Z1326">
        <v>3</v>
      </c>
      <c r="AA1326">
        <v>3</v>
      </c>
      <c r="AB1326">
        <v>7</v>
      </c>
      <c r="AC1326">
        <v>0</v>
      </c>
      <c r="AD1326">
        <v>1</v>
      </c>
      <c r="AE1326">
        <v>6</v>
      </c>
      <c r="AF1326" s="5">
        <v>0.12</v>
      </c>
      <c r="AG1326" s="5">
        <v>7.0000000000000007E-2</v>
      </c>
      <c r="AH1326" s="6">
        <v>9.999999999999995E-3</v>
      </c>
      <c r="AI1326">
        <v>1276.8000000000002</v>
      </c>
      <c r="AJ1326">
        <v>2723</v>
      </c>
    </row>
    <row r="1327" spans="1:36" x14ac:dyDescent="0.35">
      <c r="A1327">
        <v>42</v>
      </c>
      <c r="B1327" t="s">
        <v>32</v>
      </c>
      <c r="C1327" t="s">
        <v>26</v>
      </c>
      <c r="D1327">
        <v>1142</v>
      </c>
      <c r="E1327" t="s">
        <v>34</v>
      </c>
      <c r="F1327">
        <v>8</v>
      </c>
      <c r="G1327">
        <v>3</v>
      </c>
      <c r="H1327" t="s">
        <v>28</v>
      </c>
      <c r="I1327">
        <v>4</v>
      </c>
      <c r="J1327" t="s">
        <v>35</v>
      </c>
      <c r="K1327">
        <v>81</v>
      </c>
      <c r="L1327">
        <v>3</v>
      </c>
      <c r="M1327">
        <v>1</v>
      </c>
      <c r="N1327" t="s">
        <v>39</v>
      </c>
      <c r="O1327">
        <v>3</v>
      </c>
      <c r="P1327" t="s">
        <v>31</v>
      </c>
      <c r="Q1327" s="4">
        <v>3968</v>
      </c>
      <c r="R1327">
        <v>13624</v>
      </c>
      <c r="S1327">
        <v>4</v>
      </c>
      <c r="T1327" t="s">
        <v>32</v>
      </c>
      <c r="U1327">
        <v>13</v>
      </c>
      <c r="V1327">
        <v>3</v>
      </c>
      <c r="W1327">
        <v>4</v>
      </c>
      <c r="X1327">
        <v>0</v>
      </c>
      <c r="Y1327">
        <v>8</v>
      </c>
      <c r="Z1327">
        <v>3</v>
      </c>
      <c r="AA1327">
        <v>3</v>
      </c>
      <c r="AB1327">
        <v>0</v>
      </c>
      <c r="AC1327">
        <v>0</v>
      </c>
      <c r="AD1327">
        <v>0</v>
      </c>
      <c r="AE1327">
        <v>0</v>
      </c>
      <c r="AF1327" s="5">
        <v>0.11</v>
      </c>
      <c r="AG1327" s="5">
        <v>0.09</v>
      </c>
      <c r="AH1327" s="6">
        <v>0</v>
      </c>
      <c r="AI1327">
        <v>793.6</v>
      </c>
      <c r="AJ1327">
        <v>4300</v>
      </c>
    </row>
    <row r="1328" spans="1:36" x14ac:dyDescent="0.35">
      <c r="A1328">
        <v>32</v>
      </c>
      <c r="B1328" t="s">
        <v>25</v>
      </c>
      <c r="C1328" t="s">
        <v>26</v>
      </c>
      <c r="D1328">
        <v>414</v>
      </c>
      <c r="E1328" t="s">
        <v>27</v>
      </c>
      <c r="F1328">
        <v>2</v>
      </c>
      <c r="G1328">
        <v>4</v>
      </c>
      <c r="H1328" t="s">
        <v>48</v>
      </c>
      <c r="I1328">
        <v>3</v>
      </c>
      <c r="J1328" t="s">
        <v>35</v>
      </c>
      <c r="K1328">
        <v>82</v>
      </c>
      <c r="L1328">
        <v>2</v>
      </c>
      <c r="M1328">
        <v>2</v>
      </c>
      <c r="N1328" t="s">
        <v>27</v>
      </c>
      <c r="O1328">
        <v>2</v>
      </c>
      <c r="P1328" t="s">
        <v>31</v>
      </c>
      <c r="Q1328" s="4">
        <v>9907</v>
      </c>
      <c r="R1328">
        <v>26186</v>
      </c>
      <c r="S1328">
        <v>7</v>
      </c>
      <c r="T1328" t="s">
        <v>25</v>
      </c>
      <c r="U1328">
        <v>12</v>
      </c>
      <c r="V1328">
        <v>3</v>
      </c>
      <c r="W1328">
        <v>3</v>
      </c>
      <c r="X1328">
        <v>0</v>
      </c>
      <c r="Y1328">
        <v>7</v>
      </c>
      <c r="Z1328">
        <v>3</v>
      </c>
      <c r="AA1328">
        <v>2</v>
      </c>
      <c r="AB1328">
        <v>2</v>
      </c>
      <c r="AC1328">
        <v>2</v>
      </c>
      <c r="AD1328">
        <v>2</v>
      </c>
      <c r="AE1328">
        <v>2</v>
      </c>
      <c r="AF1328" s="5">
        <v>0.12</v>
      </c>
      <c r="AG1328" s="5">
        <v>7.0000000000000007E-2</v>
      </c>
      <c r="AH1328" s="6">
        <v>2.0000000000000004E-2</v>
      </c>
      <c r="AI1328">
        <v>1981.4</v>
      </c>
      <c r="AJ1328">
        <v>2746</v>
      </c>
    </row>
    <row r="1329" spans="1:36" x14ac:dyDescent="0.35">
      <c r="A1329">
        <v>46</v>
      </c>
      <c r="B1329" t="s">
        <v>32</v>
      </c>
      <c r="C1329" t="s">
        <v>26</v>
      </c>
      <c r="D1329">
        <v>1319</v>
      </c>
      <c r="E1329" t="s">
        <v>27</v>
      </c>
      <c r="F1329">
        <v>3</v>
      </c>
      <c r="G1329">
        <v>3</v>
      </c>
      <c r="H1329" t="s">
        <v>49</v>
      </c>
      <c r="I1329">
        <v>1</v>
      </c>
      <c r="J1329" t="s">
        <v>29</v>
      </c>
      <c r="K1329">
        <v>45</v>
      </c>
      <c r="L1329">
        <v>4</v>
      </c>
      <c r="M1329">
        <v>4</v>
      </c>
      <c r="N1329" t="s">
        <v>27</v>
      </c>
      <c r="O1329">
        <v>1</v>
      </c>
      <c r="P1329" t="s">
        <v>41</v>
      </c>
      <c r="Q1329" s="4">
        <v>13225</v>
      </c>
      <c r="R1329">
        <v>7739</v>
      </c>
      <c r="S1329">
        <v>2</v>
      </c>
      <c r="T1329" t="s">
        <v>32</v>
      </c>
      <c r="U1329">
        <v>12</v>
      </c>
      <c r="V1329">
        <v>3</v>
      </c>
      <c r="W1329">
        <v>4</v>
      </c>
      <c r="X1329">
        <v>1</v>
      </c>
      <c r="Y1329">
        <v>25</v>
      </c>
      <c r="Z1329">
        <v>5</v>
      </c>
      <c r="AA1329">
        <v>3</v>
      </c>
      <c r="AB1329">
        <v>19</v>
      </c>
      <c r="AC1329">
        <v>17</v>
      </c>
      <c r="AD1329">
        <v>2</v>
      </c>
      <c r="AE1329">
        <v>8</v>
      </c>
      <c r="AF1329" s="5">
        <v>0.13</v>
      </c>
      <c r="AG1329" s="5">
        <v>0.08</v>
      </c>
      <c r="AH1329" s="6">
        <v>0</v>
      </c>
      <c r="AI1329">
        <v>2645</v>
      </c>
      <c r="AJ1329">
        <v>2513</v>
      </c>
    </row>
    <row r="1330" spans="1:36" x14ac:dyDescent="0.35">
      <c r="A1330">
        <v>27</v>
      </c>
      <c r="B1330" t="s">
        <v>32</v>
      </c>
      <c r="C1330" t="s">
        <v>26</v>
      </c>
      <c r="D1330">
        <v>728</v>
      </c>
      <c r="E1330" t="s">
        <v>27</v>
      </c>
      <c r="F1330">
        <v>23</v>
      </c>
      <c r="G1330">
        <v>1</v>
      </c>
      <c r="H1330" t="s">
        <v>40</v>
      </c>
      <c r="I1330">
        <v>2</v>
      </c>
      <c r="J1330" t="s">
        <v>29</v>
      </c>
      <c r="K1330">
        <v>36</v>
      </c>
      <c r="L1330">
        <v>2</v>
      </c>
      <c r="M1330">
        <v>2</v>
      </c>
      <c r="N1330" t="s">
        <v>46</v>
      </c>
      <c r="O1330">
        <v>3</v>
      </c>
      <c r="P1330" t="s">
        <v>37</v>
      </c>
      <c r="Q1330" s="4">
        <v>3540</v>
      </c>
      <c r="R1330">
        <v>7018</v>
      </c>
      <c r="S1330">
        <v>1</v>
      </c>
      <c r="T1330" t="s">
        <v>32</v>
      </c>
      <c r="U1330">
        <v>21</v>
      </c>
      <c r="V1330">
        <v>4</v>
      </c>
      <c r="W1330">
        <v>4</v>
      </c>
      <c r="X1330">
        <v>1</v>
      </c>
      <c r="Y1330">
        <v>9</v>
      </c>
      <c r="Z1330">
        <v>5</v>
      </c>
      <c r="AA1330">
        <v>3</v>
      </c>
      <c r="AB1330">
        <v>9</v>
      </c>
      <c r="AC1330">
        <v>8</v>
      </c>
      <c r="AD1330">
        <v>5</v>
      </c>
      <c r="AE1330">
        <v>8</v>
      </c>
      <c r="AF1330" s="5">
        <v>0.15</v>
      </c>
      <c r="AG1330" s="5">
        <v>7.0000000000000007E-2</v>
      </c>
      <c r="AH1330" s="6">
        <v>0.06</v>
      </c>
      <c r="AI1330">
        <v>708</v>
      </c>
      <c r="AJ1330">
        <v>1134</v>
      </c>
    </row>
    <row r="1331" spans="1:36" x14ac:dyDescent="0.35">
      <c r="A1331">
        <v>29</v>
      </c>
      <c r="B1331" t="s">
        <v>32</v>
      </c>
      <c r="C1331" t="s">
        <v>26</v>
      </c>
      <c r="D1331">
        <v>352</v>
      </c>
      <c r="E1331" t="s">
        <v>50</v>
      </c>
      <c r="F1331">
        <v>6</v>
      </c>
      <c r="G1331">
        <v>1</v>
      </c>
      <c r="H1331" t="s">
        <v>40</v>
      </c>
      <c r="I1331">
        <v>4</v>
      </c>
      <c r="J1331" t="s">
        <v>35</v>
      </c>
      <c r="K1331">
        <v>87</v>
      </c>
      <c r="L1331">
        <v>2</v>
      </c>
      <c r="M1331">
        <v>1</v>
      </c>
      <c r="N1331" t="s">
        <v>50</v>
      </c>
      <c r="O1331">
        <v>2</v>
      </c>
      <c r="P1331" t="s">
        <v>37</v>
      </c>
      <c r="Q1331" s="4">
        <v>2804</v>
      </c>
      <c r="R1331">
        <v>15434</v>
      </c>
      <c r="S1331">
        <v>1</v>
      </c>
      <c r="T1331" t="s">
        <v>32</v>
      </c>
      <c r="U1331">
        <v>11</v>
      </c>
      <c r="V1331">
        <v>3</v>
      </c>
      <c r="W1331">
        <v>4</v>
      </c>
      <c r="X1331">
        <v>0</v>
      </c>
      <c r="Y1331">
        <v>1</v>
      </c>
      <c r="Z1331">
        <v>3</v>
      </c>
      <c r="AA1331">
        <v>3</v>
      </c>
      <c r="AB1331">
        <v>1</v>
      </c>
      <c r="AC1331">
        <v>0</v>
      </c>
      <c r="AD1331">
        <v>0</v>
      </c>
      <c r="AE1331">
        <v>0</v>
      </c>
      <c r="AF1331" s="5">
        <v>0.09</v>
      </c>
      <c r="AG1331" s="5">
        <v>7.0000000000000007E-2</v>
      </c>
      <c r="AH1331" s="6">
        <v>0.03</v>
      </c>
      <c r="AI1331">
        <v>560.80000000000007</v>
      </c>
      <c r="AJ1331">
        <v>900</v>
      </c>
    </row>
    <row r="1332" spans="1:36" x14ac:dyDescent="0.35">
      <c r="A1332">
        <v>43</v>
      </c>
      <c r="B1332" t="s">
        <v>32</v>
      </c>
      <c r="C1332" t="s">
        <v>26</v>
      </c>
      <c r="D1332">
        <v>823</v>
      </c>
      <c r="E1332" t="s">
        <v>34</v>
      </c>
      <c r="F1332">
        <v>6</v>
      </c>
      <c r="G1332">
        <v>3</v>
      </c>
      <c r="H1332" t="s">
        <v>40</v>
      </c>
      <c r="I1332">
        <v>1</v>
      </c>
      <c r="J1332" t="s">
        <v>29</v>
      </c>
      <c r="K1332">
        <v>81</v>
      </c>
      <c r="L1332">
        <v>2</v>
      </c>
      <c r="M1332">
        <v>5</v>
      </c>
      <c r="N1332" t="s">
        <v>62</v>
      </c>
      <c r="O1332">
        <v>3</v>
      </c>
      <c r="P1332" t="s">
        <v>37</v>
      </c>
      <c r="Q1332" s="4">
        <v>19392</v>
      </c>
      <c r="R1332">
        <v>22539</v>
      </c>
      <c r="S1332">
        <v>7</v>
      </c>
      <c r="T1332" t="s">
        <v>32</v>
      </c>
      <c r="U1332">
        <v>13</v>
      </c>
      <c r="V1332">
        <v>3</v>
      </c>
      <c r="W1332">
        <v>4</v>
      </c>
      <c r="X1332">
        <v>0</v>
      </c>
      <c r="Y1332">
        <v>21</v>
      </c>
      <c r="Z1332">
        <v>2</v>
      </c>
      <c r="AA1332">
        <v>3</v>
      </c>
      <c r="AB1332">
        <v>16</v>
      </c>
      <c r="AC1332">
        <v>12</v>
      </c>
      <c r="AD1332">
        <v>6</v>
      </c>
      <c r="AE1332">
        <v>14</v>
      </c>
      <c r="AF1332" s="5">
        <v>0.15</v>
      </c>
      <c r="AG1332" s="5">
        <v>0.11</v>
      </c>
      <c r="AH1332" s="6">
        <v>3.9999999999999994E-2</v>
      </c>
      <c r="AI1332">
        <v>3878.4</v>
      </c>
      <c r="AJ1332">
        <v>2744</v>
      </c>
    </row>
    <row r="1333" spans="1:36" x14ac:dyDescent="0.35">
      <c r="A1333">
        <v>48</v>
      </c>
      <c r="B1333" t="s">
        <v>32</v>
      </c>
      <c r="C1333" t="s">
        <v>26</v>
      </c>
      <c r="D1333">
        <v>1224</v>
      </c>
      <c r="E1333" t="s">
        <v>34</v>
      </c>
      <c r="F1333">
        <v>10</v>
      </c>
      <c r="G1333">
        <v>3</v>
      </c>
      <c r="H1333" t="s">
        <v>28</v>
      </c>
      <c r="I1333">
        <v>4</v>
      </c>
      <c r="J1333" t="s">
        <v>35</v>
      </c>
      <c r="K1333">
        <v>91</v>
      </c>
      <c r="L1333">
        <v>2</v>
      </c>
      <c r="M1333">
        <v>5</v>
      </c>
      <c r="N1333" t="s">
        <v>63</v>
      </c>
      <c r="O1333">
        <v>2</v>
      </c>
      <c r="P1333" t="s">
        <v>37</v>
      </c>
      <c r="Q1333" s="4">
        <v>19665</v>
      </c>
      <c r="R1333">
        <v>13583</v>
      </c>
      <c r="S1333">
        <v>4</v>
      </c>
      <c r="T1333" t="s">
        <v>32</v>
      </c>
      <c r="U1333">
        <v>12</v>
      </c>
      <c r="V1333">
        <v>3</v>
      </c>
      <c r="W1333">
        <v>4</v>
      </c>
      <c r="X1333">
        <v>0</v>
      </c>
      <c r="Y1333">
        <v>29</v>
      </c>
      <c r="Z1333">
        <v>3</v>
      </c>
      <c r="AA1333">
        <v>3</v>
      </c>
      <c r="AB1333">
        <v>22</v>
      </c>
      <c r="AC1333">
        <v>10</v>
      </c>
      <c r="AD1333">
        <v>12</v>
      </c>
      <c r="AE1333">
        <v>9</v>
      </c>
      <c r="AF1333" s="5">
        <v>0.14000000000000001</v>
      </c>
      <c r="AG1333" s="5">
        <v>0.08</v>
      </c>
      <c r="AH1333" s="6">
        <v>0</v>
      </c>
      <c r="AI1333">
        <v>3933</v>
      </c>
      <c r="AJ1333">
        <v>1471</v>
      </c>
    </row>
    <row r="1334" spans="1:36" x14ac:dyDescent="0.35">
      <c r="A1334">
        <v>29</v>
      </c>
      <c r="B1334" t="s">
        <v>25</v>
      </c>
      <c r="C1334" t="s">
        <v>33</v>
      </c>
      <c r="D1334">
        <v>459</v>
      </c>
      <c r="E1334" t="s">
        <v>34</v>
      </c>
      <c r="F1334">
        <v>24</v>
      </c>
      <c r="G1334">
        <v>2</v>
      </c>
      <c r="H1334" t="s">
        <v>28</v>
      </c>
      <c r="I1334">
        <v>4</v>
      </c>
      <c r="J1334" t="s">
        <v>35</v>
      </c>
      <c r="K1334">
        <v>73</v>
      </c>
      <c r="L1334">
        <v>2</v>
      </c>
      <c r="M1334">
        <v>1</v>
      </c>
      <c r="N1334" t="s">
        <v>36</v>
      </c>
      <c r="O1334">
        <v>4</v>
      </c>
      <c r="P1334" t="s">
        <v>31</v>
      </c>
      <c r="Q1334" s="4">
        <v>2439</v>
      </c>
      <c r="R1334">
        <v>14753</v>
      </c>
      <c r="S1334">
        <v>1</v>
      </c>
      <c r="T1334" t="s">
        <v>25</v>
      </c>
      <c r="U1334">
        <v>24</v>
      </c>
      <c r="V1334">
        <v>4</v>
      </c>
      <c r="W1334">
        <v>2</v>
      </c>
      <c r="X1334">
        <v>0</v>
      </c>
      <c r="Y1334">
        <v>1</v>
      </c>
      <c r="Z1334">
        <v>3</v>
      </c>
      <c r="AA1334">
        <v>2</v>
      </c>
      <c r="AB1334">
        <v>1</v>
      </c>
      <c r="AC1334">
        <v>0</v>
      </c>
      <c r="AD1334">
        <v>1</v>
      </c>
      <c r="AE1334">
        <v>0</v>
      </c>
      <c r="AF1334" s="5">
        <v>0.14000000000000001</v>
      </c>
      <c r="AG1334" s="5">
        <v>0.09</v>
      </c>
      <c r="AH1334" s="6">
        <v>4.0000000000000008E-2</v>
      </c>
      <c r="AI1334">
        <v>487.8</v>
      </c>
      <c r="AJ1334">
        <v>3667</v>
      </c>
    </row>
    <row r="1335" spans="1:36" x14ac:dyDescent="0.35">
      <c r="A1335">
        <v>46</v>
      </c>
      <c r="B1335" t="s">
        <v>25</v>
      </c>
      <c r="C1335" t="s">
        <v>26</v>
      </c>
      <c r="D1335">
        <v>1254</v>
      </c>
      <c r="E1335" t="s">
        <v>27</v>
      </c>
      <c r="F1335">
        <v>10</v>
      </c>
      <c r="G1335">
        <v>3</v>
      </c>
      <c r="H1335" t="s">
        <v>28</v>
      </c>
      <c r="I1335">
        <v>3</v>
      </c>
      <c r="J1335" t="s">
        <v>29</v>
      </c>
      <c r="K1335">
        <v>64</v>
      </c>
      <c r="L1335">
        <v>3</v>
      </c>
      <c r="M1335">
        <v>3</v>
      </c>
      <c r="N1335" t="s">
        <v>27</v>
      </c>
      <c r="O1335">
        <v>2</v>
      </c>
      <c r="P1335" t="s">
        <v>37</v>
      </c>
      <c r="Q1335" s="4">
        <v>7314</v>
      </c>
      <c r="R1335">
        <v>14011</v>
      </c>
      <c r="S1335">
        <v>5</v>
      </c>
      <c r="T1335" t="s">
        <v>32</v>
      </c>
      <c r="U1335">
        <v>21</v>
      </c>
      <c r="V1335">
        <v>4</v>
      </c>
      <c r="W1335">
        <v>3</v>
      </c>
      <c r="X1335">
        <v>3</v>
      </c>
      <c r="Y1335">
        <v>14</v>
      </c>
      <c r="Z1335">
        <v>2</v>
      </c>
      <c r="AA1335">
        <v>3</v>
      </c>
      <c r="AB1335">
        <v>8</v>
      </c>
      <c r="AC1335">
        <v>7</v>
      </c>
      <c r="AD1335">
        <v>0</v>
      </c>
      <c r="AE1335">
        <v>7</v>
      </c>
      <c r="AF1335" s="5">
        <v>0.1</v>
      </c>
      <c r="AG1335" s="5">
        <v>0.1</v>
      </c>
      <c r="AH1335" s="6">
        <v>2.0000000000000004E-2</v>
      </c>
      <c r="AI1335">
        <v>1462.8000000000002</v>
      </c>
      <c r="AJ1335">
        <v>4520</v>
      </c>
    </row>
    <row r="1336" spans="1:36" x14ac:dyDescent="0.35">
      <c r="A1336">
        <v>27</v>
      </c>
      <c r="B1336" t="s">
        <v>32</v>
      </c>
      <c r="C1336" t="s">
        <v>33</v>
      </c>
      <c r="D1336">
        <v>1131</v>
      </c>
      <c r="E1336" t="s">
        <v>34</v>
      </c>
      <c r="F1336">
        <v>15</v>
      </c>
      <c r="G1336">
        <v>3</v>
      </c>
      <c r="H1336" t="s">
        <v>28</v>
      </c>
      <c r="I1336">
        <v>4</v>
      </c>
      <c r="J1336" t="s">
        <v>29</v>
      </c>
      <c r="K1336">
        <v>77</v>
      </c>
      <c r="L1336">
        <v>2</v>
      </c>
      <c r="M1336">
        <v>1</v>
      </c>
      <c r="N1336" t="s">
        <v>36</v>
      </c>
      <c r="O1336">
        <v>1</v>
      </c>
      <c r="P1336" t="s">
        <v>37</v>
      </c>
      <c r="Q1336" s="4">
        <v>4774</v>
      </c>
      <c r="R1336">
        <v>23844</v>
      </c>
      <c r="S1336">
        <v>0</v>
      </c>
      <c r="T1336" t="s">
        <v>32</v>
      </c>
      <c r="U1336">
        <v>19</v>
      </c>
      <c r="V1336">
        <v>3</v>
      </c>
      <c r="W1336">
        <v>4</v>
      </c>
      <c r="X1336">
        <v>1</v>
      </c>
      <c r="Y1336">
        <v>8</v>
      </c>
      <c r="Z1336">
        <v>2</v>
      </c>
      <c r="AA1336">
        <v>2</v>
      </c>
      <c r="AB1336">
        <v>7</v>
      </c>
      <c r="AC1336">
        <v>6</v>
      </c>
      <c r="AD1336">
        <v>7</v>
      </c>
      <c r="AE1336">
        <v>3</v>
      </c>
      <c r="AF1336" s="5">
        <v>0.12</v>
      </c>
      <c r="AG1336" s="5">
        <v>0.08</v>
      </c>
      <c r="AH1336" s="6">
        <v>6.9999999999999993E-2</v>
      </c>
      <c r="AI1336">
        <v>954.80000000000007</v>
      </c>
      <c r="AJ1336">
        <v>1486</v>
      </c>
    </row>
    <row r="1337" spans="1:36" x14ac:dyDescent="0.35">
      <c r="A1337">
        <v>39</v>
      </c>
      <c r="B1337" t="s">
        <v>32</v>
      </c>
      <c r="C1337" t="s">
        <v>26</v>
      </c>
      <c r="D1337">
        <v>835</v>
      </c>
      <c r="E1337" t="s">
        <v>34</v>
      </c>
      <c r="F1337">
        <v>19</v>
      </c>
      <c r="G1337">
        <v>4</v>
      </c>
      <c r="H1337" t="s">
        <v>38</v>
      </c>
      <c r="I1337">
        <v>4</v>
      </c>
      <c r="J1337" t="s">
        <v>35</v>
      </c>
      <c r="K1337">
        <v>41</v>
      </c>
      <c r="L1337">
        <v>3</v>
      </c>
      <c r="M1337">
        <v>2</v>
      </c>
      <c r="N1337" t="s">
        <v>36</v>
      </c>
      <c r="O1337">
        <v>4</v>
      </c>
      <c r="P1337" t="s">
        <v>41</v>
      </c>
      <c r="Q1337" s="4">
        <v>3902</v>
      </c>
      <c r="R1337">
        <v>5141</v>
      </c>
      <c r="S1337">
        <v>8</v>
      </c>
      <c r="T1337" t="s">
        <v>32</v>
      </c>
      <c r="U1337">
        <v>14</v>
      </c>
      <c r="V1337">
        <v>3</v>
      </c>
      <c r="W1337">
        <v>2</v>
      </c>
      <c r="X1337">
        <v>3</v>
      </c>
      <c r="Y1337">
        <v>7</v>
      </c>
      <c r="Z1337">
        <v>2</v>
      </c>
      <c r="AA1337">
        <v>3</v>
      </c>
      <c r="AB1337">
        <v>2</v>
      </c>
      <c r="AC1337">
        <v>2</v>
      </c>
      <c r="AD1337">
        <v>2</v>
      </c>
      <c r="AE1337">
        <v>2</v>
      </c>
      <c r="AF1337" s="5">
        <v>0.1</v>
      </c>
      <c r="AG1337" s="5">
        <v>0.09</v>
      </c>
      <c r="AH1337" s="6">
        <v>6.0000000000000012E-2</v>
      </c>
      <c r="AI1337">
        <v>780.40000000000009</v>
      </c>
      <c r="AJ1337">
        <v>4909</v>
      </c>
    </row>
    <row r="1338" spans="1:36" x14ac:dyDescent="0.35">
      <c r="A1338">
        <v>55</v>
      </c>
      <c r="B1338" t="s">
        <v>32</v>
      </c>
      <c r="C1338" t="s">
        <v>26</v>
      </c>
      <c r="D1338">
        <v>836</v>
      </c>
      <c r="E1338" t="s">
        <v>34</v>
      </c>
      <c r="F1338">
        <v>2</v>
      </c>
      <c r="G1338">
        <v>4</v>
      </c>
      <c r="H1338" t="s">
        <v>49</v>
      </c>
      <c r="I1338">
        <v>2</v>
      </c>
      <c r="J1338" t="s">
        <v>35</v>
      </c>
      <c r="K1338">
        <v>98</v>
      </c>
      <c r="L1338">
        <v>2</v>
      </c>
      <c r="M1338">
        <v>1</v>
      </c>
      <c r="N1338" t="s">
        <v>36</v>
      </c>
      <c r="O1338">
        <v>4</v>
      </c>
      <c r="P1338" t="s">
        <v>37</v>
      </c>
      <c r="Q1338" s="4">
        <v>2662</v>
      </c>
      <c r="R1338">
        <v>7975</v>
      </c>
      <c r="S1338">
        <v>8</v>
      </c>
      <c r="T1338" t="s">
        <v>32</v>
      </c>
      <c r="U1338">
        <v>20</v>
      </c>
      <c r="V1338">
        <v>4</v>
      </c>
      <c r="W1338">
        <v>2</v>
      </c>
      <c r="X1338">
        <v>1</v>
      </c>
      <c r="Y1338">
        <v>19</v>
      </c>
      <c r="Z1338">
        <v>2</v>
      </c>
      <c r="AA1338">
        <v>4</v>
      </c>
      <c r="AB1338">
        <v>5</v>
      </c>
      <c r="AC1338">
        <v>2</v>
      </c>
      <c r="AD1338">
        <v>0</v>
      </c>
      <c r="AE1338">
        <v>4</v>
      </c>
      <c r="AF1338" s="5">
        <v>0.13</v>
      </c>
      <c r="AG1338" s="5">
        <v>0.08</v>
      </c>
      <c r="AH1338" s="6">
        <v>-9.999999999999995E-3</v>
      </c>
      <c r="AI1338">
        <v>532.4</v>
      </c>
      <c r="AJ1338">
        <v>3746</v>
      </c>
    </row>
    <row r="1339" spans="1:36" x14ac:dyDescent="0.35">
      <c r="A1339">
        <v>28</v>
      </c>
      <c r="B1339" t="s">
        <v>32</v>
      </c>
      <c r="C1339" t="s">
        <v>26</v>
      </c>
      <c r="D1339">
        <v>1172</v>
      </c>
      <c r="E1339" t="s">
        <v>27</v>
      </c>
      <c r="F1339">
        <v>3</v>
      </c>
      <c r="G1339">
        <v>3</v>
      </c>
      <c r="H1339" t="s">
        <v>40</v>
      </c>
      <c r="I1339">
        <v>2</v>
      </c>
      <c r="J1339" t="s">
        <v>29</v>
      </c>
      <c r="K1339">
        <v>78</v>
      </c>
      <c r="L1339">
        <v>3</v>
      </c>
      <c r="M1339">
        <v>1</v>
      </c>
      <c r="N1339" t="s">
        <v>46</v>
      </c>
      <c r="O1339">
        <v>2</v>
      </c>
      <c r="P1339" t="s">
        <v>37</v>
      </c>
      <c r="Q1339" s="4">
        <v>2856</v>
      </c>
      <c r="R1339">
        <v>3692</v>
      </c>
      <c r="S1339">
        <v>1</v>
      </c>
      <c r="T1339" t="s">
        <v>32</v>
      </c>
      <c r="U1339">
        <v>19</v>
      </c>
      <c r="V1339">
        <v>3</v>
      </c>
      <c r="W1339">
        <v>4</v>
      </c>
      <c r="X1339">
        <v>1</v>
      </c>
      <c r="Y1339">
        <v>1</v>
      </c>
      <c r="Z1339">
        <v>3</v>
      </c>
      <c r="AA1339">
        <v>3</v>
      </c>
      <c r="AB1339">
        <v>1</v>
      </c>
      <c r="AC1339">
        <v>0</v>
      </c>
      <c r="AD1339">
        <v>0</v>
      </c>
      <c r="AE1339">
        <v>0</v>
      </c>
      <c r="AF1339" s="5">
        <v>0.08</v>
      </c>
      <c r="AG1339" s="5">
        <v>0.09</v>
      </c>
      <c r="AH1339" s="6">
        <v>0</v>
      </c>
      <c r="AI1339">
        <v>571.20000000000005</v>
      </c>
      <c r="AJ1339">
        <v>4725</v>
      </c>
    </row>
    <row r="1340" spans="1:36" x14ac:dyDescent="0.35">
      <c r="A1340">
        <v>30</v>
      </c>
      <c r="B1340" t="s">
        <v>25</v>
      </c>
      <c r="C1340" t="s">
        <v>26</v>
      </c>
      <c r="D1340">
        <v>945</v>
      </c>
      <c r="E1340" t="s">
        <v>27</v>
      </c>
      <c r="F1340">
        <v>9</v>
      </c>
      <c r="G1340">
        <v>3</v>
      </c>
      <c r="H1340" t="s">
        <v>40</v>
      </c>
      <c r="I1340">
        <v>2</v>
      </c>
      <c r="J1340" t="s">
        <v>35</v>
      </c>
      <c r="K1340">
        <v>89</v>
      </c>
      <c r="L1340">
        <v>3</v>
      </c>
      <c r="M1340">
        <v>1</v>
      </c>
      <c r="N1340" t="s">
        <v>46</v>
      </c>
      <c r="O1340">
        <v>4</v>
      </c>
      <c r="P1340" t="s">
        <v>31</v>
      </c>
      <c r="Q1340" s="4">
        <v>1081</v>
      </c>
      <c r="R1340">
        <v>16019</v>
      </c>
      <c r="S1340">
        <v>1</v>
      </c>
      <c r="T1340" t="s">
        <v>32</v>
      </c>
      <c r="U1340">
        <v>13</v>
      </c>
      <c r="V1340">
        <v>3</v>
      </c>
      <c r="W1340">
        <v>3</v>
      </c>
      <c r="X1340">
        <v>0</v>
      </c>
      <c r="Y1340">
        <v>1</v>
      </c>
      <c r="Z1340">
        <v>3</v>
      </c>
      <c r="AA1340">
        <v>2</v>
      </c>
      <c r="AB1340">
        <v>1</v>
      </c>
      <c r="AC1340">
        <v>0</v>
      </c>
      <c r="AD1340">
        <v>0</v>
      </c>
      <c r="AE1340">
        <v>0</v>
      </c>
      <c r="AF1340" s="5">
        <v>0.09</v>
      </c>
      <c r="AG1340" s="5">
        <v>7.0000000000000007E-2</v>
      </c>
      <c r="AH1340" s="6">
        <v>9.999999999999995E-3</v>
      </c>
      <c r="AI1340">
        <v>216.20000000000002</v>
      </c>
      <c r="AJ1340">
        <v>2183</v>
      </c>
    </row>
    <row r="1341" spans="1:36" x14ac:dyDescent="0.35">
      <c r="A1341">
        <v>22</v>
      </c>
      <c r="B1341" t="s">
        <v>25</v>
      </c>
      <c r="C1341" t="s">
        <v>26</v>
      </c>
      <c r="D1341">
        <v>391</v>
      </c>
      <c r="E1341" t="s">
        <v>34</v>
      </c>
      <c r="F1341">
        <v>7</v>
      </c>
      <c r="G1341">
        <v>1</v>
      </c>
      <c r="H1341" t="s">
        <v>28</v>
      </c>
      <c r="I1341">
        <v>4</v>
      </c>
      <c r="J1341" t="s">
        <v>35</v>
      </c>
      <c r="K1341">
        <v>75</v>
      </c>
      <c r="L1341">
        <v>3</v>
      </c>
      <c r="M1341">
        <v>1</v>
      </c>
      <c r="N1341" t="s">
        <v>36</v>
      </c>
      <c r="O1341">
        <v>2</v>
      </c>
      <c r="P1341" t="s">
        <v>31</v>
      </c>
      <c r="Q1341" s="4">
        <v>2472</v>
      </c>
      <c r="R1341">
        <v>26092</v>
      </c>
      <c r="S1341">
        <v>1</v>
      </c>
      <c r="T1341" t="s">
        <v>25</v>
      </c>
      <c r="U1341">
        <v>23</v>
      </c>
      <c r="V1341">
        <v>4</v>
      </c>
      <c r="W1341">
        <v>1</v>
      </c>
      <c r="X1341">
        <v>0</v>
      </c>
      <c r="Y1341">
        <v>1</v>
      </c>
      <c r="Z1341">
        <v>2</v>
      </c>
      <c r="AA1341">
        <v>3</v>
      </c>
      <c r="AB1341">
        <v>1</v>
      </c>
      <c r="AC1341">
        <v>0</v>
      </c>
      <c r="AD1341">
        <v>0</v>
      </c>
      <c r="AE1341">
        <v>0</v>
      </c>
      <c r="AF1341" s="5">
        <v>0.1</v>
      </c>
      <c r="AG1341" s="5">
        <v>0.1</v>
      </c>
      <c r="AH1341" s="6">
        <v>1.0000000000000009E-2</v>
      </c>
      <c r="AI1341">
        <v>494.40000000000003</v>
      </c>
      <c r="AJ1341">
        <v>596</v>
      </c>
    </row>
    <row r="1342" spans="1:36" x14ac:dyDescent="0.35">
      <c r="A1342">
        <v>36</v>
      </c>
      <c r="B1342" t="s">
        <v>32</v>
      </c>
      <c r="C1342" t="s">
        <v>26</v>
      </c>
      <c r="D1342">
        <v>1266</v>
      </c>
      <c r="E1342" t="s">
        <v>27</v>
      </c>
      <c r="F1342">
        <v>10</v>
      </c>
      <c r="G1342">
        <v>4</v>
      </c>
      <c r="H1342" t="s">
        <v>49</v>
      </c>
      <c r="I1342">
        <v>2</v>
      </c>
      <c r="J1342" t="s">
        <v>29</v>
      </c>
      <c r="K1342">
        <v>63</v>
      </c>
      <c r="L1342">
        <v>2</v>
      </c>
      <c r="M1342">
        <v>2</v>
      </c>
      <c r="N1342" t="s">
        <v>27</v>
      </c>
      <c r="O1342">
        <v>3</v>
      </c>
      <c r="P1342" t="s">
        <v>37</v>
      </c>
      <c r="Q1342" s="4">
        <v>5673</v>
      </c>
      <c r="R1342">
        <v>6060</v>
      </c>
      <c r="S1342">
        <v>1</v>
      </c>
      <c r="T1342" t="s">
        <v>25</v>
      </c>
      <c r="U1342">
        <v>13</v>
      </c>
      <c r="V1342">
        <v>3</v>
      </c>
      <c r="W1342">
        <v>1</v>
      </c>
      <c r="X1342">
        <v>1</v>
      </c>
      <c r="Y1342">
        <v>10</v>
      </c>
      <c r="Z1342">
        <v>4</v>
      </c>
      <c r="AA1342">
        <v>3</v>
      </c>
      <c r="AB1342">
        <v>10</v>
      </c>
      <c r="AC1342">
        <v>9</v>
      </c>
      <c r="AD1342">
        <v>1</v>
      </c>
      <c r="AE1342">
        <v>7</v>
      </c>
      <c r="AF1342" s="5">
        <v>0.15</v>
      </c>
      <c r="AG1342" s="5">
        <v>0.1</v>
      </c>
      <c r="AH1342" s="6">
        <v>1.999999999999999E-2</v>
      </c>
      <c r="AI1342">
        <v>1134.6000000000001</v>
      </c>
      <c r="AJ1342">
        <v>4157</v>
      </c>
    </row>
    <row r="1343" spans="1:36" x14ac:dyDescent="0.35">
      <c r="A1343">
        <v>31</v>
      </c>
      <c r="B1343" t="s">
        <v>32</v>
      </c>
      <c r="C1343" t="s">
        <v>26</v>
      </c>
      <c r="D1343">
        <v>311</v>
      </c>
      <c r="E1343" t="s">
        <v>34</v>
      </c>
      <c r="F1343">
        <v>20</v>
      </c>
      <c r="G1343">
        <v>3</v>
      </c>
      <c r="H1343" t="s">
        <v>28</v>
      </c>
      <c r="I1343">
        <v>2</v>
      </c>
      <c r="J1343" t="s">
        <v>35</v>
      </c>
      <c r="K1343">
        <v>89</v>
      </c>
      <c r="L1343">
        <v>3</v>
      </c>
      <c r="M1343">
        <v>2</v>
      </c>
      <c r="N1343" t="s">
        <v>39</v>
      </c>
      <c r="O1343">
        <v>3</v>
      </c>
      <c r="P1343" t="s">
        <v>41</v>
      </c>
      <c r="Q1343" s="4">
        <v>4197</v>
      </c>
      <c r="R1343">
        <v>18624</v>
      </c>
      <c r="S1343">
        <v>1</v>
      </c>
      <c r="T1343" t="s">
        <v>32</v>
      </c>
      <c r="U1343">
        <v>11</v>
      </c>
      <c r="V1343">
        <v>3</v>
      </c>
      <c r="W1343">
        <v>1</v>
      </c>
      <c r="X1343">
        <v>1</v>
      </c>
      <c r="Y1343">
        <v>10</v>
      </c>
      <c r="Z1343">
        <v>2</v>
      </c>
      <c r="AA1343">
        <v>3</v>
      </c>
      <c r="AB1343">
        <v>10</v>
      </c>
      <c r="AC1343">
        <v>8</v>
      </c>
      <c r="AD1343">
        <v>0</v>
      </c>
      <c r="AE1343">
        <v>2</v>
      </c>
      <c r="AF1343" s="5">
        <v>0.13</v>
      </c>
      <c r="AG1343" s="5">
        <v>0.08</v>
      </c>
      <c r="AH1343" s="6">
        <v>3.9999999999999994E-2</v>
      </c>
      <c r="AI1343">
        <v>839.40000000000009</v>
      </c>
      <c r="AJ1343">
        <v>2198</v>
      </c>
    </row>
    <row r="1344" spans="1:36" x14ac:dyDescent="0.35">
      <c r="A1344">
        <v>34</v>
      </c>
      <c r="B1344" t="s">
        <v>32</v>
      </c>
      <c r="C1344" t="s">
        <v>26</v>
      </c>
      <c r="D1344">
        <v>1480</v>
      </c>
      <c r="E1344" t="s">
        <v>27</v>
      </c>
      <c r="F1344">
        <v>4</v>
      </c>
      <c r="G1344">
        <v>3</v>
      </c>
      <c r="H1344" t="s">
        <v>28</v>
      </c>
      <c r="I1344">
        <v>3</v>
      </c>
      <c r="J1344" t="s">
        <v>35</v>
      </c>
      <c r="K1344">
        <v>64</v>
      </c>
      <c r="L1344">
        <v>3</v>
      </c>
      <c r="M1344">
        <v>3</v>
      </c>
      <c r="N1344" t="s">
        <v>27</v>
      </c>
      <c r="O1344">
        <v>4</v>
      </c>
      <c r="P1344" t="s">
        <v>37</v>
      </c>
      <c r="Q1344" s="4">
        <v>9713</v>
      </c>
      <c r="R1344">
        <v>24444</v>
      </c>
      <c r="S1344">
        <v>2</v>
      </c>
      <c r="T1344" t="s">
        <v>25</v>
      </c>
      <c r="U1344">
        <v>13</v>
      </c>
      <c r="V1344">
        <v>3</v>
      </c>
      <c r="W1344">
        <v>4</v>
      </c>
      <c r="X1344">
        <v>3</v>
      </c>
      <c r="Y1344">
        <v>9</v>
      </c>
      <c r="Z1344">
        <v>3</v>
      </c>
      <c r="AA1344">
        <v>3</v>
      </c>
      <c r="AB1344">
        <v>5</v>
      </c>
      <c r="AC1344">
        <v>3</v>
      </c>
      <c r="AD1344">
        <v>1</v>
      </c>
      <c r="AE1344">
        <v>0</v>
      </c>
      <c r="AF1344" s="5">
        <v>0.12</v>
      </c>
      <c r="AG1344" s="5">
        <v>7.0000000000000007E-2</v>
      </c>
      <c r="AH1344" s="6">
        <v>3.9999999999999994E-2</v>
      </c>
      <c r="AI1344">
        <v>1942.6000000000001</v>
      </c>
      <c r="AJ1344">
        <v>2594</v>
      </c>
    </row>
    <row r="1345" spans="1:36" x14ac:dyDescent="0.35">
      <c r="A1345">
        <v>29</v>
      </c>
      <c r="B1345" t="s">
        <v>32</v>
      </c>
      <c r="C1345" t="s">
        <v>26</v>
      </c>
      <c r="D1345">
        <v>592</v>
      </c>
      <c r="E1345" t="s">
        <v>34</v>
      </c>
      <c r="F1345">
        <v>7</v>
      </c>
      <c r="G1345">
        <v>3</v>
      </c>
      <c r="H1345" t="s">
        <v>28</v>
      </c>
      <c r="I1345">
        <v>4</v>
      </c>
      <c r="J1345" t="s">
        <v>35</v>
      </c>
      <c r="K1345">
        <v>59</v>
      </c>
      <c r="L1345">
        <v>3</v>
      </c>
      <c r="M1345">
        <v>1</v>
      </c>
      <c r="N1345" t="s">
        <v>39</v>
      </c>
      <c r="O1345">
        <v>1</v>
      </c>
      <c r="P1345" t="s">
        <v>31</v>
      </c>
      <c r="Q1345" s="4">
        <v>2062</v>
      </c>
      <c r="R1345">
        <v>19384</v>
      </c>
      <c r="S1345">
        <v>3</v>
      </c>
      <c r="T1345" t="s">
        <v>32</v>
      </c>
      <c r="U1345">
        <v>14</v>
      </c>
      <c r="V1345">
        <v>3</v>
      </c>
      <c r="W1345">
        <v>2</v>
      </c>
      <c r="X1345">
        <v>0</v>
      </c>
      <c r="Y1345">
        <v>11</v>
      </c>
      <c r="Z1345">
        <v>2</v>
      </c>
      <c r="AA1345">
        <v>3</v>
      </c>
      <c r="AB1345">
        <v>3</v>
      </c>
      <c r="AC1345">
        <v>2</v>
      </c>
      <c r="AD1345">
        <v>1</v>
      </c>
      <c r="AE1345">
        <v>2</v>
      </c>
      <c r="AF1345" s="5">
        <v>0.09</v>
      </c>
      <c r="AG1345" s="5">
        <v>0.11</v>
      </c>
      <c r="AH1345" s="6">
        <v>2.0000000000000004E-2</v>
      </c>
      <c r="AI1345">
        <v>412.40000000000003</v>
      </c>
      <c r="AJ1345">
        <v>5000</v>
      </c>
    </row>
    <row r="1346" spans="1:36" x14ac:dyDescent="0.35">
      <c r="A1346">
        <v>37</v>
      </c>
      <c r="B1346" t="s">
        <v>32</v>
      </c>
      <c r="C1346" t="s">
        <v>26</v>
      </c>
      <c r="D1346">
        <v>783</v>
      </c>
      <c r="E1346" t="s">
        <v>34</v>
      </c>
      <c r="F1346">
        <v>7</v>
      </c>
      <c r="G1346">
        <v>4</v>
      </c>
      <c r="H1346" t="s">
        <v>40</v>
      </c>
      <c r="I1346">
        <v>4</v>
      </c>
      <c r="J1346" t="s">
        <v>35</v>
      </c>
      <c r="K1346">
        <v>78</v>
      </c>
      <c r="L1346">
        <v>3</v>
      </c>
      <c r="M1346">
        <v>2</v>
      </c>
      <c r="N1346" t="s">
        <v>36</v>
      </c>
      <c r="O1346">
        <v>1</v>
      </c>
      <c r="P1346" t="s">
        <v>37</v>
      </c>
      <c r="Q1346" s="4">
        <v>4284</v>
      </c>
      <c r="R1346">
        <v>13588</v>
      </c>
      <c r="S1346">
        <v>5</v>
      </c>
      <c r="T1346" t="s">
        <v>25</v>
      </c>
      <c r="U1346">
        <v>22</v>
      </c>
      <c r="V1346">
        <v>4</v>
      </c>
      <c r="W1346">
        <v>3</v>
      </c>
      <c r="X1346">
        <v>1</v>
      </c>
      <c r="Y1346">
        <v>16</v>
      </c>
      <c r="Z1346">
        <v>2</v>
      </c>
      <c r="AA1346">
        <v>3</v>
      </c>
      <c r="AB1346">
        <v>5</v>
      </c>
      <c r="AC1346">
        <v>3</v>
      </c>
      <c r="AD1346">
        <v>0</v>
      </c>
      <c r="AE1346">
        <v>4</v>
      </c>
      <c r="AF1346" s="5">
        <v>0.11</v>
      </c>
      <c r="AG1346" s="5">
        <v>7.0000000000000007E-2</v>
      </c>
      <c r="AH1346" s="6">
        <v>3.9999999999999994E-2</v>
      </c>
      <c r="AI1346">
        <v>856.80000000000007</v>
      </c>
      <c r="AJ1346">
        <v>3505</v>
      </c>
    </row>
    <row r="1347" spans="1:36" x14ac:dyDescent="0.35">
      <c r="A1347">
        <v>35</v>
      </c>
      <c r="B1347" t="s">
        <v>32</v>
      </c>
      <c r="C1347" t="s">
        <v>26</v>
      </c>
      <c r="D1347">
        <v>219</v>
      </c>
      <c r="E1347" t="s">
        <v>34</v>
      </c>
      <c r="F1347">
        <v>16</v>
      </c>
      <c r="G1347">
        <v>2</v>
      </c>
      <c r="H1347" t="s">
        <v>38</v>
      </c>
      <c r="I1347">
        <v>4</v>
      </c>
      <c r="J1347" t="s">
        <v>29</v>
      </c>
      <c r="K1347">
        <v>44</v>
      </c>
      <c r="L1347">
        <v>2</v>
      </c>
      <c r="M1347">
        <v>2</v>
      </c>
      <c r="N1347" t="s">
        <v>42</v>
      </c>
      <c r="O1347">
        <v>2</v>
      </c>
      <c r="P1347" t="s">
        <v>37</v>
      </c>
      <c r="Q1347" s="4">
        <v>4788</v>
      </c>
      <c r="R1347">
        <v>25388</v>
      </c>
      <c r="S1347">
        <v>0</v>
      </c>
      <c r="T1347" t="s">
        <v>25</v>
      </c>
      <c r="U1347">
        <v>11</v>
      </c>
      <c r="V1347">
        <v>3</v>
      </c>
      <c r="W1347">
        <v>4</v>
      </c>
      <c r="X1347">
        <v>0</v>
      </c>
      <c r="Y1347">
        <v>4</v>
      </c>
      <c r="Z1347">
        <v>2</v>
      </c>
      <c r="AA1347">
        <v>3</v>
      </c>
      <c r="AB1347">
        <v>3</v>
      </c>
      <c r="AC1347">
        <v>2</v>
      </c>
      <c r="AD1347">
        <v>0</v>
      </c>
      <c r="AE1347">
        <v>2</v>
      </c>
      <c r="AF1347" s="5">
        <v>0.14000000000000001</v>
      </c>
      <c r="AG1347" s="5">
        <v>0.1</v>
      </c>
      <c r="AH1347" s="6">
        <v>5.0000000000000017E-2</v>
      </c>
      <c r="AI1347">
        <v>957.6</v>
      </c>
      <c r="AJ1347">
        <v>2333</v>
      </c>
    </row>
    <row r="1348" spans="1:36" x14ac:dyDescent="0.35">
      <c r="A1348">
        <v>45</v>
      </c>
      <c r="B1348" t="s">
        <v>32</v>
      </c>
      <c r="C1348" t="s">
        <v>26</v>
      </c>
      <c r="D1348">
        <v>556</v>
      </c>
      <c r="E1348" t="s">
        <v>34</v>
      </c>
      <c r="F1348">
        <v>25</v>
      </c>
      <c r="G1348">
        <v>2</v>
      </c>
      <c r="H1348" t="s">
        <v>28</v>
      </c>
      <c r="I1348">
        <v>2</v>
      </c>
      <c r="J1348" t="s">
        <v>29</v>
      </c>
      <c r="K1348">
        <v>93</v>
      </c>
      <c r="L1348">
        <v>2</v>
      </c>
      <c r="M1348">
        <v>2</v>
      </c>
      <c r="N1348" t="s">
        <v>42</v>
      </c>
      <c r="O1348">
        <v>4</v>
      </c>
      <c r="P1348" t="s">
        <v>37</v>
      </c>
      <c r="Q1348" s="4">
        <v>5906</v>
      </c>
      <c r="R1348">
        <v>23888</v>
      </c>
      <c r="S1348">
        <v>0</v>
      </c>
      <c r="T1348" t="s">
        <v>32</v>
      </c>
      <c r="U1348">
        <v>13</v>
      </c>
      <c r="V1348">
        <v>3</v>
      </c>
      <c r="W1348">
        <v>4</v>
      </c>
      <c r="X1348">
        <v>2</v>
      </c>
      <c r="Y1348">
        <v>10</v>
      </c>
      <c r="Z1348">
        <v>2</v>
      </c>
      <c r="AA1348">
        <v>2</v>
      </c>
      <c r="AB1348">
        <v>9</v>
      </c>
      <c r="AC1348">
        <v>8</v>
      </c>
      <c r="AD1348">
        <v>3</v>
      </c>
      <c r="AE1348">
        <v>8</v>
      </c>
      <c r="AF1348" s="5">
        <v>0.11</v>
      </c>
      <c r="AG1348" s="5">
        <v>0.09</v>
      </c>
      <c r="AH1348" s="6">
        <v>0.03</v>
      </c>
      <c r="AI1348">
        <v>1181.2</v>
      </c>
      <c r="AJ1348">
        <v>1122</v>
      </c>
    </row>
    <row r="1349" spans="1:36" x14ac:dyDescent="0.35">
      <c r="A1349">
        <v>36</v>
      </c>
      <c r="B1349" t="s">
        <v>32</v>
      </c>
      <c r="C1349" t="s">
        <v>33</v>
      </c>
      <c r="D1349">
        <v>1213</v>
      </c>
      <c r="E1349" t="s">
        <v>50</v>
      </c>
      <c r="F1349">
        <v>2</v>
      </c>
      <c r="G1349">
        <v>1</v>
      </c>
      <c r="H1349" t="s">
        <v>50</v>
      </c>
      <c r="I1349">
        <v>2</v>
      </c>
      <c r="J1349" t="s">
        <v>35</v>
      </c>
      <c r="K1349">
        <v>94</v>
      </c>
      <c r="L1349">
        <v>2</v>
      </c>
      <c r="M1349">
        <v>2</v>
      </c>
      <c r="N1349" t="s">
        <v>50</v>
      </c>
      <c r="O1349">
        <v>4</v>
      </c>
      <c r="P1349" t="s">
        <v>31</v>
      </c>
      <c r="Q1349" s="4">
        <v>3886</v>
      </c>
      <c r="R1349">
        <v>4223</v>
      </c>
      <c r="S1349">
        <v>1</v>
      </c>
      <c r="T1349" t="s">
        <v>32</v>
      </c>
      <c r="U1349">
        <v>21</v>
      </c>
      <c r="V1349">
        <v>4</v>
      </c>
      <c r="W1349">
        <v>4</v>
      </c>
      <c r="X1349">
        <v>0</v>
      </c>
      <c r="Y1349">
        <v>10</v>
      </c>
      <c r="Z1349">
        <v>2</v>
      </c>
      <c r="AA1349">
        <v>2</v>
      </c>
      <c r="AB1349">
        <v>10</v>
      </c>
      <c r="AC1349">
        <v>1</v>
      </c>
      <c r="AD1349">
        <v>0</v>
      </c>
      <c r="AE1349">
        <v>8</v>
      </c>
      <c r="AF1349" s="5">
        <v>0.13</v>
      </c>
      <c r="AG1349" s="5">
        <v>0.1</v>
      </c>
      <c r="AH1349" s="6">
        <v>3.9999999999999994E-2</v>
      </c>
      <c r="AI1349">
        <v>777.2</v>
      </c>
      <c r="AJ1349">
        <v>4378</v>
      </c>
    </row>
    <row r="1350" spans="1:36" x14ac:dyDescent="0.35">
      <c r="A1350">
        <v>40</v>
      </c>
      <c r="B1350" t="s">
        <v>32</v>
      </c>
      <c r="C1350" t="s">
        <v>26</v>
      </c>
      <c r="D1350">
        <v>1137</v>
      </c>
      <c r="E1350" t="s">
        <v>34</v>
      </c>
      <c r="F1350">
        <v>1</v>
      </c>
      <c r="G1350">
        <v>4</v>
      </c>
      <c r="H1350" t="s">
        <v>28</v>
      </c>
      <c r="I1350">
        <v>1</v>
      </c>
      <c r="J1350" t="s">
        <v>35</v>
      </c>
      <c r="K1350">
        <v>98</v>
      </c>
      <c r="L1350">
        <v>3</v>
      </c>
      <c r="M1350">
        <v>4</v>
      </c>
      <c r="N1350" t="s">
        <v>62</v>
      </c>
      <c r="O1350">
        <v>1</v>
      </c>
      <c r="P1350" t="s">
        <v>41</v>
      </c>
      <c r="Q1350" s="4">
        <v>16823</v>
      </c>
      <c r="R1350">
        <v>18991</v>
      </c>
      <c r="S1350">
        <v>2</v>
      </c>
      <c r="T1350" t="s">
        <v>32</v>
      </c>
      <c r="U1350">
        <v>11</v>
      </c>
      <c r="V1350">
        <v>3</v>
      </c>
      <c r="W1350">
        <v>1</v>
      </c>
      <c r="X1350">
        <v>1</v>
      </c>
      <c r="Y1350">
        <v>22</v>
      </c>
      <c r="Z1350">
        <v>3</v>
      </c>
      <c r="AA1350">
        <v>3</v>
      </c>
      <c r="AB1350">
        <v>19</v>
      </c>
      <c r="AC1350">
        <v>7</v>
      </c>
      <c r="AD1350">
        <v>11</v>
      </c>
      <c r="AE1350">
        <v>16</v>
      </c>
      <c r="AF1350" s="5">
        <v>0.09</v>
      </c>
      <c r="AG1350" s="5">
        <v>7.0000000000000007E-2</v>
      </c>
      <c r="AH1350" s="6">
        <v>6.0000000000000012E-2</v>
      </c>
      <c r="AI1350">
        <v>3364.6000000000004</v>
      </c>
      <c r="AJ1350">
        <v>1803</v>
      </c>
    </row>
    <row r="1351" spans="1:36" x14ac:dyDescent="0.35">
      <c r="A1351">
        <v>26</v>
      </c>
      <c r="B1351" t="s">
        <v>32</v>
      </c>
      <c r="C1351" t="s">
        <v>26</v>
      </c>
      <c r="D1351">
        <v>482</v>
      </c>
      <c r="E1351" t="s">
        <v>34</v>
      </c>
      <c r="F1351">
        <v>1</v>
      </c>
      <c r="G1351">
        <v>2</v>
      </c>
      <c r="H1351" t="s">
        <v>28</v>
      </c>
      <c r="I1351">
        <v>2</v>
      </c>
      <c r="J1351" t="s">
        <v>29</v>
      </c>
      <c r="K1351">
        <v>90</v>
      </c>
      <c r="L1351">
        <v>2</v>
      </c>
      <c r="M1351">
        <v>1</v>
      </c>
      <c r="N1351" t="s">
        <v>36</v>
      </c>
      <c r="O1351">
        <v>3</v>
      </c>
      <c r="P1351" t="s">
        <v>37</v>
      </c>
      <c r="Q1351" s="4">
        <v>2933</v>
      </c>
      <c r="R1351">
        <v>14908</v>
      </c>
      <c r="S1351">
        <v>1</v>
      </c>
      <c r="T1351" t="s">
        <v>25</v>
      </c>
      <c r="U1351">
        <v>13</v>
      </c>
      <c r="V1351">
        <v>3</v>
      </c>
      <c r="W1351">
        <v>3</v>
      </c>
      <c r="X1351">
        <v>1</v>
      </c>
      <c r="Y1351">
        <v>1</v>
      </c>
      <c r="Z1351">
        <v>3</v>
      </c>
      <c r="AA1351">
        <v>2</v>
      </c>
      <c r="AB1351">
        <v>1</v>
      </c>
      <c r="AC1351">
        <v>0</v>
      </c>
      <c r="AD1351">
        <v>1</v>
      </c>
      <c r="AE1351">
        <v>0</v>
      </c>
      <c r="AF1351" s="5">
        <v>0.12</v>
      </c>
      <c r="AG1351" s="5">
        <v>7.0000000000000007E-2</v>
      </c>
      <c r="AH1351" s="6">
        <v>3.9999999999999994E-2</v>
      </c>
      <c r="AI1351">
        <v>586.6</v>
      </c>
      <c r="AJ1351">
        <v>1100</v>
      </c>
    </row>
    <row r="1352" spans="1:36" x14ac:dyDescent="0.35">
      <c r="A1352">
        <v>27</v>
      </c>
      <c r="B1352" t="s">
        <v>32</v>
      </c>
      <c r="C1352" t="s">
        <v>26</v>
      </c>
      <c r="D1352">
        <v>511</v>
      </c>
      <c r="E1352" t="s">
        <v>27</v>
      </c>
      <c r="F1352">
        <v>2</v>
      </c>
      <c r="G1352">
        <v>2</v>
      </c>
      <c r="H1352" t="s">
        <v>40</v>
      </c>
      <c r="I1352">
        <v>1</v>
      </c>
      <c r="J1352" t="s">
        <v>29</v>
      </c>
      <c r="K1352">
        <v>89</v>
      </c>
      <c r="L1352">
        <v>4</v>
      </c>
      <c r="M1352">
        <v>2</v>
      </c>
      <c r="N1352" t="s">
        <v>27</v>
      </c>
      <c r="O1352">
        <v>3</v>
      </c>
      <c r="P1352" t="s">
        <v>31</v>
      </c>
      <c r="Q1352" s="4">
        <v>6500</v>
      </c>
      <c r="R1352">
        <v>26997</v>
      </c>
      <c r="S1352">
        <v>0</v>
      </c>
      <c r="T1352" t="s">
        <v>32</v>
      </c>
      <c r="U1352">
        <v>14</v>
      </c>
      <c r="V1352">
        <v>3</v>
      </c>
      <c r="W1352">
        <v>2</v>
      </c>
      <c r="X1352">
        <v>0</v>
      </c>
      <c r="Y1352">
        <v>9</v>
      </c>
      <c r="Z1352">
        <v>5</v>
      </c>
      <c r="AA1352">
        <v>2</v>
      </c>
      <c r="AB1352">
        <v>8</v>
      </c>
      <c r="AC1352">
        <v>7</v>
      </c>
      <c r="AD1352">
        <v>0</v>
      </c>
      <c r="AE1352">
        <v>7</v>
      </c>
      <c r="AF1352" s="5">
        <v>0.09</v>
      </c>
      <c r="AG1352" s="5">
        <v>0.11</v>
      </c>
      <c r="AH1352" s="6">
        <v>9.999999999999995E-3</v>
      </c>
      <c r="AI1352">
        <v>1300</v>
      </c>
      <c r="AJ1352">
        <v>4710</v>
      </c>
    </row>
    <row r="1353" spans="1:36" x14ac:dyDescent="0.35">
      <c r="A1353">
        <v>48</v>
      </c>
      <c r="B1353" t="s">
        <v>32</v>
      </c>
      <c r="C1353" t="s">
        <v>33</v>
      </c>
      <c r="D1353">
        <v>117</v>
      </c>
      <c r="E1353" t="s">
        <v>34</v>
      </c>
      <c r="F1353">
        <v>22</v>
      </c>
      <c r="G1353">
        <v>3</v>
      </c>
      <c r="H1353" t="s">
        <v>40</v>
      </c>
      <c r="I1353">
        <v>4</v>
      </c>
      <c r="J1353" t="s">
        <v>29</v>
      </c>
      <c r="K1353">
        <v>58</v>
      </c>
      <c r="L1353">
        <v>3</v>
      </c>
      <c r="M1353">
        <v>4</v>
      </c>
      <c r="N1353" t="s">
        <v>62</v>
      </c>
      <c r="O1353">
        <v>4</v>
      </c>
      <c r="P1353" t="s">
        <v>41</v>
      </c>
      <c r="Q1353" s="4">
        <v>17174</v>
      </c>
      <c r="R1353">
        <v>2437</v>
      </c>
      <c r="S1353">
        <v>3</v>
      </c>
      <c r="T1353" t="s">
        <v>32</v>
      </c>
      <c r="U1353">
        <v>11</v>
      </c>
      <c r="V1353">
        <v>3</v>
      </c>
      <c r="W1353">
        <v>2</v>
      </c>
      <c r="X1353">
        <v>1</v>
      </c>
      <c r="Y1353">
        <v>24</v>
      </c>
      <c r="Z1353">
        <v>3</v>
      </c>
      <c r="AA1353">
        <v>3</v>
      </c>
      <c r="AB1353">
        <v>22</v>
      </c>
      <c r="AC1353">
        <v>17</v>
      </c>
      <c r="AD1353">
        <v>4</v>
      </c>
      <c r="AE1353">
        <v>7</v>
      </c>
      <c r="AF1353" s="5">
        <v>0.09</v>
      </c>
      <c r="AG1353" s="5">
        <v>0.11</v>
      </c>
      <c r="AH1353" s="6">
        <v>0</v>
      </c>
      <c r="AI1353">
        <v>3434.8</v>
      </c>
      <c r="AJ1353">
        <v>1747</v>
      </c>
    </row>
    <row r="1354" spans="1:36" x14ac:dyDescent="0.35">
      <c r="A1354">
        <v>44</v>
      </c>
      <c r="B1354" t="s">
        <v>32</v>
      </c>
      <c r="C1354" t="s">
        <v>26</v>
      </c>
      <c r="D1354">
        <v>170</v>
      </c>
      <c r="E1354" t="s">
        <v>34</v>
      </c>
      <c r="F1354">
        <v>1</v>
      </c>
      <c r="G1354">
        <v>4</v>
      </c>
      <c r="H1354" t="s">
        <v>28</v>
      </c>
      <c r="I1354">
        <v>2</v>
      </c>
      <c r="J1354" t="s">
        <v>35</v>
      </c>
      <c r="K1354">
        <v>78</v>
      </c>
      <c r="L1354">
        <v>4</v>
      </c>
      <c r="M1354">
        <v>2</v>
      </c>
      <c r="N1354" t="s">
        <v>43</v>
      </c>
      <c r="O1354">
        <v>1</v>
      </c>
      <c r="P1354" t="s">
        <v>37</v>
      </c>
      <c r="Q1354" s="4">
        <v>5033</v>
      </c>
      <c r="R1354">
        <v>9364</v>
      </c>
      <c r="S1354">
        <v>2</v>
      </c>
      <c r="T1354" t="s">
        <v>32</v>
      </c>
      <c r="U1354">
        <v>15</v>
      </c>
      <c r="V1354">
        <v>3</v>
      </c>
      <c r="W1354">
        <v>4</v>
      </c>
      <c r="X1354">
        <v>1</v>
      </c>
      <c r="Y1354">
        <v>10</v>
      </c>
      <c r="Z1354">
        <v>5</v>
      </c>
      <c r="AA1354">
        <v>3</v>
      </c>
      <c r="AB1354">
        <v>2</v>
      </c>
      <c r="AC1354">
        <v>0</v>
      </c>
      <c r="AD1354">
        <v>2</v>
      </c>
      <c r="AE1354">
        <v>2</v>
      </c>
      <c r="AF1354" s="5">
        <v>0.1</v>
      </c>
      <c r="AG1354" s="5">
        <v>0.11</v>
      </c>
      <c r="AH1354" s="6">
        <v>2.0000000000000004E-2</v>
      </c>
      <c r="AI1354">
        <v>1006.6</v>
      </c>
      <c r="AJ1354">
        <v>3873</v>
      </c>
    </row>
    <row r="1355" spans="1:36" x14ac:dyDescent="0.35">
      <c r="A1355">
        <v>34</v>
      </c>
      <c r="B1355" t="s">
        <v>25</v>
      </c>
      <c r="C1355" t="s">
        <v>44</v>
      </c>
      <c r="D1355">
        <v>967</v>
      </c>
      <c r="E1355" t="s">
        <v>34</v>
      </c>
      <c r="F1355">
        <v>16</v>
      </c>
      <c r="G1355">
        <v>4</v>
      </c>
      <c r="H1355" t="s">
        <v>49</v>
      </c>
      <c r="I1355">
        <v>4</v>
      </c>
      <c r="J1355" t="s">
        <v>35</v>
      </c>
      <c r="K1355">
        <v>85</v>
      </c>
      <c r="L1355">
        <v>1</v>
      </c>
      <c r="M1355">
        <v>1</v>
      </c>
      <c r="N1355" t="s">
        <v>36</v>
      </c>
      <c r="O1355">
        <v>1</v>
      </c>
      <c r="P1355" t="s">
        <v>37</v>
      </c>
      <c r="Q1355" s="4">
        <v>2307</v>
      </c>
      <c r="R1355">
        <v>14460</v>
      </c>
      <c r="S1355">
        <v>1</v>
      </c>
      <c r="T1355" t="s">
        <v>25</v>
      </c>
      <c r="U1355">
        <v>23</v>
      </c>
      <c r="V1355">
        <v>4</v>
      </c>
      <c r="W1355">
        <v>2</v>
      </c>
      <c r="X1355">
        <v>1</v>
      </c>
      <c r="Y1355">
        <v>5</v>
      </c>
      <c r="Z1355">
        <v>2</v>
      </c>
      <c r="AA1355">
        <v>3</v>
      </c>
      <c r="AB1355">
        <v>5</v>
      </c>
      <c r="AC1355">
        <v>2</v>
      </c>
      <c r="AD1355">
        <v>3</v>
      </c>
      <c r="AE1355">
        <v>0</v>
      </c>
      <c r="AF1355" s="5">
        <v>0.11</v>
      </c>
      <c r="AG1355" s="5">
        <v>7.0000000000000007E-2</v>
      </c>
      <c r="AH1355" s="6">
        <v>0</v>
      </c>
      <c r="AI1355">
        <v>461.40000000000003</v>
      </c>
      <c r="AJ1355">
        <v>3907</v>
      </c>
    </row>
    <row r="1356" spans="1:36" x14ac:dyDescent="0.35">
      <c r="A1356">
        <v>56</v>
      </c>
      <c r="B1356" t="s">
        <v>25</v>
      </c>
      <c r="C1356" t="s">
        <v>26</v>
      </c>
      <c r="D1356">
        <v>1162</v>
      </c>
      <c r="E1356" t="s">
        <v>34</v>
      </c>
      <c r="F1356">
        <v>24</v>
      </c>
      <c r="G1356">
        <v>2</v>
      </c>
      <c r="H1356" t="s">
        <v>28</v>
      </c>
      <c r="I1356">
        <v>1</v>
      </c>
      <c r="J1356" t="s">
        <v>35</v>
      </c>
      <c r="K1356">
        <v>97</v>
      </c>
      <c r="L1356">
        <v>3</v>
      </c>
      <c r="M1356">
        <v>1</v>
      </c>
      <c r="N1356" t="s">
        <v>39</v>
      </c>
      <c r="O1356">
        <v>4</v>
      </c>
      <c r="P1356" t="s">
        <v>31</v>
      </c>
      <c r="Q1356" s="4">
        <v>2587</v>
      </c>
      <c r="R1356">
        <v>10261</v>
      </c>
      <c r="S1356">
        <v>1</v>
      </c>
      <c r="T1356" t="s">
        <v>32</v>
      </c>
      <c r="U1356">
        <v>16</v>
      </c>
      <c r="V1356">
        <v>3</v>
      </c>
      <c r="W1356">
        <v>4</v>
      </c>
      <c r="X1356">
        <v>0</v>
      </c>
      <c r="Y1356">
        <v>5</v>
      </c>
      <c r="Z1356">
        <v>3</v>
      </c>
      <c r="AA1356">
        <v>3</v>
      </c>
      <c r="AB1356">
        <v>4</v>
      </c>
      <c r="AC1356">
        <v>2</v>
      </c>
      <c r="AD1356">
        <v>1</v>
      </c>
      <c r="AE1356">
        <v>0</v>
      </c>
      <c r="AF1356" s="5">
        <v>0.11</v>
      </c>
      <c r="AG1356" s="5">
        <v>0.11</v>
      </c>
      <c r="AH1356" s="6">
        <v>-1.0000000000000009E-2</v>
      </c>
      <c r="AI1356">
        <v>517.4</v>
      </c>
      <c r="AJ1356">
        <v>3547</v>
      </c>
    </row>
    <row r="1357" spans="1:36" x14ac:dyDescent="0.35">
      <c r="A1357">
        <v>36</v>
      </c>
      <c r="B1357" t="s">
        <v>32</v>
      </c>
      <c r="C1357" t="s">
        <v>26</v>
      </c>
      <c r="D1357">
        <v>335</v>
      </c>
      <c r="E1357" t="s">
        <v>27</v>
      </c>
      <c r="F1357">
        <v>17</v>
      </c>
      <c r="G1357">
        <v>2</v>
      </c>
      <c r="H1357" t="s">
        <v>48</v>
      </c>
      <c r="I1357">
        <v>3</v>
      </c>
      <c r="J1357" t="s">
        <v>35</v>
      </c>
      <c r="K1357">
        <v>33</v>
      </c>
      <c r="L1357">
        <v>2</v>
      </c>
      <c r="M1357">
        <v>2</v>
      </c>
      <c r="N1357" t="s">
        <v>27</v>
      </c>
      <c r="O1357">
        <v>2</v>
      </c>
      <c r="P1357" t="s">
        <v>37</v>
      </c>
      <c r="Q1357" s="4">
        <v>5507</v>
      </c>
      <c r="R1357">
        <v>16822</v>
      </c>
      <c r="S1357">
        <v>2</v>
      </c>
      <c r="T1357" t="s">
        <v>32</v>
      </c>
      <c r="U1357">
        <v>16</v>
      </c>
      <c r="V1357">
        <v>3</v>
      </c>
      <c r="W1357">
        <v>3</v>
      </c>
      <c r="X1357">
        <v>2</v>
      </c>
      <c r="Y1357">
        <v>12</v>
      </c>
      <c r="Z1357">
        <v>1</v>
      </c>
      <c r="AA1357">
        <v>1</v>
      </c>
      <c r="AB1357">
        <v>4</v>
      </c>
      <c r="AC1357">
        <v>2</v>
      </c>
      <c r="AD1357">
        <v>1</v>
      </c>
      <c r="AE1357">
        <v>3</v>
      </c>
      <c r="AF1357" s="5">
        <v>0.12</v>
      </c>
      <c r="AG1357" s="5">
        <v>0.1</v>
      </c>
      <c r="AH1357" s="6">
        <v>6.9999999999999993E-2</v>
      </c>
      <c r="AI1357">
        <v>1101.4000000000001</v>
      </c>
      <c r="AJ1357">
        <v>4091</v>
      </c>
    </row>
    <row r="1358" spans="1:36" x14ac:dyDescent="0.35">
      <c r="A1358">
        <v>41</v>
      </c>
      <c r="B1358" t="s">
        <v>32</v>
      </c>
      <c r="C1358" t="s">
        <v>26</v>
      </c>
      <c r="D1358">
        <v>337</v>
      </c>
      <c r="E1358" t="s">
        <v>27</v>
      </c>
      <c r="F1358">
        <v>8</v>
      </c>
      <c r="G1358">
        <v>3</v>
      </c>
      <c r="H1358" t="s">
        <v>48</v>
      </c>
      <c r="I1358">
        <v>3</v>
      </c>
      <c r="J1358" t="s">
        <v>29</v>
      </c>
      <c r="K1358">
        <v>54</v>
      </c>
      <c r="L1358">
        <v>3</v>
      </c>
      <c r="M1358">
        <v>2</v>
      </c>
      <c r="N1358" t="s">
        <v>27</v>
      </c>
      <c r="O1358">
        <v>2</v>
      </c>
      <c r="P1358" t="s">
        <v>37</v>
      </c>
      <c r="Q1358" s="4">
        <v>4393</v>
      </c>
      <c r="R1358">
        <v>26841</v>
      </c>
      <c r="S1358">
        <v>5</v>
      </c>
      <c r="T1358" t="s">
        <v>32</v>
      </c>
      <c r="U1358">
        <v>21</v>
      </c>
      <c r="V1358">
        <v>4</v>
      </c>
      <c r="W1358">
        <v>3</v>
      </c>
      <c r="X1358">
        <v>1</v>
      </c>
      <c r="Y1358">
        <v>14</v>
      </c>
      <c r="Z1358">
        <v>3</v>
      </c>
      <c r="AA1358">
        <v>3</v>
      </c>
      <c r="AB1358">
        <v>5</v>
      </c>
      <c r="AC1358">
        <v>4</v>
      </c>
      <c r="AD1358">
        <v>1</v>
      </c>
      <c r="AE1358">
        <v>4</v>
      </c>
      <c r="AF1358" s="5">
        <v>0.13</v>
      </c>
      <c r="AG1358" s="5">
        <v>7.0000000000000007E-2</v>
      </c>
      <c r="AH1358" s="6">
        <v>0</v>
      </c>
      <c r="AI1358">
        <v>878.6</v>
      </c>
      <c r="AJ1358">
        <v>2677</v>
      </c>
    </row>
    <row r="1359" spans="1:36" x14ac:dyDescent="0.35">
      <c r="A1359">
        <v>42</v>
      </c>
      <c r="B1359" t="s">
        <v>32</v>
      </c>
      <c r="C1359" t="s">
        <v>26</v>
      </c>
      <c r="D1359">
        <v>1396</v>
      </c>
      <c r="E1359" t="s">
        <v>34</v>
      </c>
      <c r="F1359">
        <v>6</v>
      </c>
      <c r="G1359">
        <v>3</v>
      </c>
      <c r="H1359" t="s">
        <v>40</v>
      </c>
      <c r="I1359">
        <v>3</v>
      </c>
      <c r="J1359" t="s">
        <v>35</v>
      </c>
      <c r="K1359">
        <v>83</v>
      </c>
      <c r="L1359">
        <v>3</v>
      </c>
      <c r="M1359">
        <v>3</v>
      </c>
      <c r="N1359" t="s">
        <v>63</v>
      </c>
      <c r="O1359">
        <v>1</v>
      </c>
      <c r="P1359" t="s">
        <v>37</v>
      </c>
      <c r="Q1359" s="4">
        <v>13348</v>
      </c>
      <c r="R1359">
        <v>14842</v>
      </c>
      <c r="S1359">
        <v>9</v>
      </c>
      <c r="T1359" t="s">
        <v>32</v>
      </c>
      <c r="U1359">
        <v>13</v>
      </c>
      <c r="V1359">
        <v>3</v>
      </c>
      <c r="W1359">
        <v>2</v>
      </c>
      <c r="X1359">
        <v>1</v>
      </c>
      <c r="Y1359">
        <v>18</v>
      </c>
      <c r="Z1359">
        <v>3</v>
      </c>
      <c r="AA1359">
        <v>4</v>
      </c>
      <c r="AB1359">
        <v>13</v>
      </c>
      <c r="AC1359">
        <v>7</v>
      </c>
      <c r="AD1359">
        <v>5</v>
      </c>
      <c r="AE1359">
        <v>7</v>
      </c>
      <c r="AF1359" s="5">
        <v>0.14000000000000001</v>
      </c>
      <c r="AG1359" s="5">
        <v>0.09</v>
      </c>
      <c r="AH1359" s="6">
        <v>9.999999999999995E-3</v>
      </c>
      <c r="AI1359">
        <v>2669.6000000000004</v>
      </c>
      <c r="AJ1359">
        <v>4213</v>
      </c>
    </row>
    <row r="1360" spans="1:36" x14ac:dyDescent="0.35">
      <c r="A1360">
        <v>31</v>
      </c>
      <c r="B1360" t="s">
        <v>32</v>
      </c>
      <c r="C1360" t="s">
        <v>26</v>
      </c>
      <c r="D1360">
        <v>1079</v>
      </c>
      <c r="E1360" t="s">
        <v>27</v>
      </c>
      <c r="F1360">
        <v>10</v>
      </c>
      <c r="G1360">
        <v>2</v>
      </c>
      <c r="H1360" t="s">
        <v>40</v>
      </c>
      <c r="I1360">
        <v>3</v>
      </c>
      <c r="J1360" t="s">
        <v>29</v>
      </c>
      <c r="K1360">
        <v>86</v>
      </c>
      <c r="L1360">
        <v>3</v>
      </c>
      <c r="M1360">
        <v>2</v>
      </c>
      <c r="N1360" t="s">
        <v>27</v>
      </c>
      <c r="O1360">
        <v>4</v>
      </c>
      <c r="P1360" t="s">
        <v>41</v>
      </c>
      <c r="Q1360" s="4">
        <v>6583</v>
      </c>
      <c r="R1360">
        <v>20115</v>
      </c>
      <c r="S1360">
        <v>2</v>
      </c>
      <c r="T1360" t="s">
        <v>25</v>
      </c>
      <c r="U1360">
        <v>11</v>
      </c>
      <c r="V1360">
        <v>3</v>
      </c>
      <c r="W1360">
        <v>4</v>
      </c>
      <c r="X1360">
        <v>1</v>
      </c>
      <c r="Y1360">
        <v>8</v>
      </c>
      <c r="Z1360">
        <v>2</v>
      </c>
      <c r="AA1360">
        <v>3</v>
      </c>
      <c r="AB1360">
        <v>5</v>
      </c>
      <c r="AC1360">
        <v>2</v>
      </c>
      <c r="AD1360">
        <v>1</v>
      </c>
      <c r="AE1360">
        <v>4</v>
      </c>
      <c r="AF1360" s="5">
        <v>0.12</v>
      </c>
      <c r="AG1360" s="5">
        <v>0.1</v>
      </c>
      <c r="AH1360" s="6">
        <v>1.999999999999999E-2</v>
      </c>
      <c r="AI1360">
        <v>1316.6000000000001</v>
      </c>
      <c r="AJ1360">
        <v>3714</v>
      </c>
    </row>
    <row r="1361" spans="1:36" x14ac:dyDescent="0.35">
      <c r="A1361">
        <v>34</v>
      </c>
      <c r="B1361" t="s">
        <v>32</v>
      </c>
      <c r="C1361" t="s">
        <v>26</v>
      </c>
      <c r="D1361">
        <v>735</v>
      </c>
      <c r="E1361" t="s">
        <v>27</v>
      </c>
      <c r="F1361">
        <v>3</v>
      </c>
      <c r="G1361">
        <v>1</v>
      </c>
      <c r="H1361" t="s">
        <v>40</v>
      </c>
      <c r="I1361">
        <v>4</v>
      </c>
      <c r="J1361" t="s">
        <v>29</v>
      </c>
      <c r="K1361">
        <v>75</v>
      </c>
      <c r="L1361">
        <v>2</v>
      </c>
      <c r="M1361">
        <v>2</v>
      </c>
      <c r="N1361" t="s">
        <v>27</v>
      </c>
      <c r="O1361">
        <v>4</v>
      </c>
      <c r="P1361" t="s">
        <v>37</v>
      </c>
      <c r="Q1361" s="4">
        <v>8103</v>
      </c>
      <c r="R1361">
        <v>16495</v>
      </c>
      <c r="S1361">
        <v>3</v>
      </c>
      <c r="T1361" t="s">
        <v>25</v>
      </c>
      <c r="U1361">
        <v>12</v>
      </c>
      <c r="V1361">
        <v>3</v>
      </c>
      <c r="W1361">
        <v>3</v>
      </c>
      <c r="X1361">
        <v>0</v>
      </c>
      <c r="Y1361">
        <v>9</v>
      </c>
      <c r="Z1361">
        <v>3</v>
      </c>
      <c r="AA1361">
        <v>2</v>
      </c>
      <c r="AB1361">
        <v>4</v>
      </c>
      <c r="AC1361">
        <v>2</v>
      </c>
      <c r="AD1361">
        <v>0</v>
      </c>
      <c r="AE1361">
        <v>1</v>
      </c>
      <c r="AF1361" s="5">
        <v>0.14000000000000001</v>
      </c>
      <c r="AG1361" s="5">
        <v>0.1</v>
      </c>
      <c r="AH1361" s="6">
        <v>9.999999999999995E-3</v>
      </c>
      <c r="AI1361">
        <v>1620.6000000000001</v>
      </c>
      <c r="AJ1361">
        <v>2342</v>
      </c>
    </row>
    <row r="1362" spans="1:36" x14ac:dyDescent="0.35">
      <c r="A1362">
        <v>31</v>
      </c>
      <c r="B1362" t="s">
        <v>32</v>
      </c>
      <c r="C1362" t="s">
        <v>26</v>
      </c>
      <c r="D1362">
        <v>471</v>
      </c>
      <c r="E1362" t="s">
        <v>34</v>
      </c>
      <c r="F1362">
        <v>4</v>
      </c>
      <c r="G1362">
        <v>3</v>
      </c>
      <c r="H1362" t="s">
        <v>40</v>
      </c>
      <c r="I1362">
        <v>1</v>
      </c>
      <c r="J1362" t="s">
        <v>29</v>
      </c>
      <c r="K1362">
        <v>62</v>
      </c>
      <c r="L1362">
        <v>4</v>
      </c>
      <c r="M1362">
        <v>1</v>
      </c>
      <c r="N1362" t="s">
        <v>39</v>
      </c>
      <c r="O1362">
        <v>3</v>
      </c>
      <c r="P1362" t="s">
        <v>41</v>
      </c>
      <c r="Q1362" s="4">
        <v>3978</v>
      </c>
      <c r="R1362">
        <v>16031</v>
      </c>
      <c r="S1362">
        <v>8</v>
      </c>
      <c r="T1362" t="s">
        <v>32</v>
      </c>
      <c r="U1362">
        <v>12</v>
      </c>
      <c r="V1362">
        <v>3</v>
      </c>
      <c r="W1362">
        <v>2</v>
      </c>
      <c r="X1362">
        <v>1</v>
      </c>
      <c r="Y1362">
        <v>4</v>
      </c>
      <c r="Z1362">
        <v>0</v>
      </c>
      <c r="AA1362">
        <v>2</v>
      </c>
      <c r="AB1362">
        <v>2</v>
      </c>
      <c r="AC1362">
        <v>2</v>
      </c>
      <c r="AD1362">
        <v>2</v>
      </c>
      <c r="AE1362">
        <v>2</v>
      </c>
      <c r="AF1362" s="5">
        <v>0.12</v>
      </c>
      <c r="AG1362" s="5">
        <v>0.1</v>
      </c>
      <c r="AH1362" s="6">
        <v>-9.999999999999995E-3</v>
      </c>
      <c r="AI1362">
        <v>795.6</v>
      </c>
      <c r="AJ1362">
        <v>2256</v>
      </c>
    </row>
    <row r="1363" spans="1:36" x14ac:dyDescent="0.35">
      <c r="A1363">
        <v>26</v>
      </c>
      <c r="B1363" t="s">
        <v>32</v>
      </c>
      <c r="C1363" t="s">
        <v>33</v>
      </c>
      <c r="D1363">
        <v>1096</v>
      </c>
      <c r="E1363" t="s">
        <v>34</v>
      </c>
      <c r="F1363">
        <v>6</v>
      </c>
      <c r="G1363">
        <v>3</v>
      </c>
      <c r="H1363" t="s">
        <v>38</v>
      </c>
      <c r="I1363">
        <v>3</v>
      </c>
      <c r="J1363" t="s">
        <v>35</v>
      </c>
      <c r="K1363">
        <v>61</v>
      </c>
      <c r="L1363">
        <v>4</v>
      </c>
      <c r="M1363">
        <v>1</v>
      </c>
      <c r="N1363" t="s">
        <v>39</v>
      </c>
      <c r="O1363">
        <v>4</v>
      </c>
      <c r="P1363" t="s">
        <v>37</v>
      </c>
      <c r="Q1363" s="4">
        <v>2544</v>
      </c>
      <c r="R1363">
        <v>7102</v>
      </c>
      <c r="S1363">
        <v>0</v>
      </c>
      <c r="T1363" t="s">
        <v>32</v>
      </c>
      <c r="U1363">
        <v>18</v>
      </c>
      <c r="V1363">
        <v>3</v>
      </c>
      <c r="W1363">
        <v>1</v>
      </c>
      <c r="X1363">
        <v>1</v>
      </c>
      <c r="Y1363">
        <v>8</v>
      </c>
      <c r="Z1363">
        <v>3</v>
      </c>
      <c r="AA1363">
        <v>3</v>
      </c>
      <c r="AB1363">
        <v>7</v>
      </c>
      <c r="AC1363">
        <v>7</v>
      </c>
      <c r="AD1363">
        <v>7</v>
      </c>
      <c r="AE1363">
        <v>7</v>
      </c>
      <c r="AF1363" s="5">
        <v>0.12</v>
      </c>
      <c r="AG1363" s="5">
        <v>0.11</v>
      </c>
      <c r="AH1363" s="6">
        <v>0</v>
      </c>
      <c r="AI1363">
        <v>508.8</v>
      </c>
      <c r="AJ1363">
        <v>4141</v>
      </c>
    </row>
    <row r="1364" spans="1:36" x14ac:dyDescent="0.35">
      <c r="A1364">
        <v>45</v>
      </c>
      <c r="B1364" t="s">
        <v>32</v>
      </c>
      <c r="C1364" t="s">
        <v>33</v>
      </c>
      <c r="D1364">
        <v>1297</v>
      </c>
      <c r="E1364" t="s">
        <v>34</v>
      </c>
      <c r="F1364">
        <v>1</v>
      </c>
      <c r="G1364">
        <v>4</v>
      </c>
      <c r="H1364" t="s">
        <v>40</v>
      </c>
      <c r="I1364">
        <v>2</v>
      </c>
      <c r="J1364" t="s">
        <v>35</v>
      </c>
      <c r="K1364">
        <v>44</v>
      </c>
      <c r="L1364">
        <v>3</v>
      </c>
      <c r="M1364">
        <v>2</v>
      </c>
      <c r="N1364" t="s">
        <v>43</v>
      </c>
      <c r="O1364">
        <v>3</v>
      </c>
      <c r="P1364" t="s">
        <v>31</v>
      </c>
      <c r="Q1364" s="4">
        <v>5399</v>
      </c>
      <c r="R1364">
        <v>14511</v>
      </c>
      <c r="S1364">
        <v>4</v>
      </c>
      <c r="T1364" t="s">
        <v>32</v>
      </c>
      <c r="U1364">
        <v>12</v>
      </c>
      <c r="V1364">
        <v>3</v>
      </c>
      <c r="W1364">
        <v>3</v>
      </c>
      <c r="X1364">
        <v>0</v>
      </c>
      <c r="Y1364">
        <v>12</v>
      </c>
      <c r="Z1364">
        <v>3</v>
      </c>
      <c r="AA1364">
        <v>3</v>
      </c>
      <c r="AB1364">
        <v>4</v>
      </c>
      <c r="AC1364">
        <v>2</v>
      </c>
      <c r="AD1364">
        <v>0</v>
      </c>
      <c r="AE1364">
        <v>3</v>
      </c>
      <c r="AF1364" s="5">
        <v>0.1</v>
      </c>
      <c r="AG1364" s="5">
        <v>0.1</v>
      </c>
      <c r="AH1364" s="6">
        <v>5.0000000000000017E-2</v>
      </c>
      <c r="AI1364">
        <v>1079.8</v>
      </c>
      <c r="AJ1364">
        <v>4592</v>
      </c>
    </row>
    <row r="1365" spans="1:36" x14ac:dyDescent="0.35">
      <c r="A1365">
        <v>33</v>
      </c>
      <c r="B1365" t="s">
        <v>32</v>
      </c>
      <c r="C1365" t="s">
        <v>26</v>
      </c>
      <c r="D1365">
        <v>217</v>
      </c>
      <c r="E1365" t="s">
        <v>27</v>
      </c>
      <c r="F1365">
        <v>10</v>
      </c>
      <c r="G1365">
        <v>4</v>
      </c>
      <c r="H1365" t="s">
        <v>48</v>
      </c>
      <c r="I1365">
        <v>2</v>
      </c>
      <c r="J1365" t="s">
        <v>35</v>
      </c>
      <c r="K1365">
        <v>43</v>
      </c>
      <c r="L1365">
        <v>3</v>
      </c>
      <c r="M1365">
        <v>2</v>
      </c>
      <c r="N1365" t="s">
        <v>27</v>
      </c>
      <c r="O1365">
        <v>3</v>
      </c>
      <c r="P1365" t="s">
        <v>31</v>
      </c>
      <c r="Q1365" s="4">
        <v>5487</v>
      </c>
      <c r="R1365">
        <v>10410</v>
      </c>
      <c r="S1365">
        <v>1</v>
      </c>
      <c r="T1365" t="s">
        <v>32</v>
      </c>
      <c r="U1365">
        <v>14</v>
      </c>
      <c r="V1365">
        <v>3</v>
      </c>
      <c r="W1365">
        <v>2</v>
      </c>
      <c r="X1365">
        <v>0</v>
      </c>
      <c r="Y1365">
        <v>10</v>
      </c>
      <c r="Z1365">
        <v>2</v>
      </c>
      <c r="AA1365">
        <v>2</v>
      </c>
      <c r="AB1365">
        <v>10</v>
      </c>
      <c r="AC1365">
        <v>4</v>
      </c>
      <c r="AD1365">
        <v>0</v>
      </c>
      <c r="AE1365">
        <v>9</v>
      </c>
      <c r="AF1365" s="5">
        <v>0.08</v>
      </c>
      <c r="AG1365" s="5">
        <v>0.09</v>
      </c>
      <c r="AH1365" s="6">
        <v>-9.999999999999995E-3</v>
      </c>
      <c r="AI1365">
        <v>1097.4000000000001</v>
      </c>
      <c r="AJ1365">
        <v>4464</v>
      </c>
    </row>
    <row r="1366" spans="1:36" x14ac:dyDescent="0.35">
      <c r="A1366">
        <v>28</v>
      </c>
      <c r="B1366" t="s">
        <v>32</v>
      </c>
      <c r="C1366" t="s">
        <v>33</v>
      </c>
      <c r="D1366">
        <v>783</v>
      </c>
      <c r="E1366" t="s">
        <v>27</v>
      </c>
      <c r="F1366">
        <v>1</v>
      </c>
      <c r="G1366">
        <v>2</v>
      </c>
      <c r="H1366" t="s">
        <v>28</v>
      </c>
      <c r="I1366">
        <v>3</v>
      </c>
      <c r="J1366" t="s">
        <v>35</v>
      </c>
      <c r="K1366">
        <v>42</v>
      </c>
      <c r="L1366">
        <v>2</v>
      </c>
      <c r="M1366">
        <v>2</v>
      </c>
      <c r="N1366" t="s">
        <v>27</v>
      </c>
      <c r="O1366">
        <v>4</v>
      </c>
      <c r="P1366" t="s">
        <v>37</v>
      </c>
      <c r="Q1366" s="4">
        <v>6834</v>
      </c>
      <c r="R1366">
        <v>19255</v>
      </c>
      <c r="S1366">
        <v>1</v>
      </c>
      <c r="T1366" t="s">
        <v>25</v>
      </c>
      <c r="U1366">
        <v>12</v>
      </c>
      <c r="V1366">
        <v>3</v>
      </c>
      <c r="W1366">
        <v>3</v>
      </c>
      <c r="X1366">
        <v>1</v>
      </c>
      <c r="Y1366">
        <v>7</v>
      </c>
      <c r="Z1366">
        <v>2</v>
      </c>
      <c r="AA1366">
        <v>3</v>
      </c>
      <c r="AB1366">
        <v>7</v>
      </c>
      <c r="AC1366">
        <v>7</v>
      </c>
      <c r="AD1366">
        <v>0</v>
      </c>
      <c r="AE1366">
        <v>7</v>
      </c>
      <c r="AF1366" s="5">
        <v>0.14000000000000001</v>
      </c>
      <c r="AG1366" s="5">
        <v>0.08</v>
      </c>
      <c r="AH1366" s="6">
        <v>-2.0000000000000004E-2</v>
      </c>
      <c r="AI1366">
        <v>1366.8000000000002</v>
      </c>
      <c r="AJ1366">
        <v>1514</v>
      </c>
    </row>
    <row r="1367" spans="1:36" x14ac:dyDescent="0.35">
      <c r="A1367">
        <v>29</v>
      </c>
      <c r="B1367" t="s">
        <v>25</v>
      </c>
      <c r="C1367" t="s">
        <v>33</v>
      </c>
      <c r="D1367">
        <v>746</v>
      </c>
      <c r="E1367" t="s">
        <v>27</v>
      </c>
      <c r="F1367">
        <v>24</v>
      </c>
      <c r="G1367">
        <v>3</v>
      </c>
      <c r="H1367" t="s">
        <v>49</v>
      </c>
      <c r="I1367">
        <v>3</v>
      </c>
      <c r="J1367" t="s">
        <v>35</v>
      </c>
      <c r="K1367">
        <v>45</v>
      </c>
      <c r="L1367">
        <v>4</v>
      </c>
      <c r="M1367">
        <v>1</v>
      </c>
      <c r="N1367" t="s">
        <v>46</v>
      </c>
      <c r="O1367">
        <v>1</v>
      </c>
      <c r="P1367" t="s">
        <v>31</v>
      </c>
      <c r="Q1367" s="4">
        <v>1091</v>
      </c>
      <c r="R1367">
        <v>10642</v>
      </c>
      <c r="S1367">
        <v>1</v>
      </c>
      <c r="T1367" t="s">
        <v>32</v>
      </c>
      <c r="U1367">
        <v>17</v>
      </c>
      <c r="V1367">
        <v>3</v>
      </c>
      <c r="W1367">
        <v>4</v>
      </c>
      <c r="X1367">
        <v>0</v>
      </c>
      <c r="Y1367">
        <v>1</v>
      </c>
      <c r="Z1367">
        <v>3</v>
      </c>
      <c r="AA1367">
        <v>3</v>
      </c>
      <c r="AB1367">
        <v>1</v>
      </c>
      <c r="AC1367">
        <v>0</v>
      </c>
      <c r="AD1367">
        <v>0</v>
      </c>
      <c r="AE1367">
        <v>0</v>
      </c>
      <c r="AF1367" s="5">
        <v>0.09</v>
      </c>
      <c r="AG1367" s="5">
        <v>0.11</v>
      </c>
      <c r="AH1367" s="6">
        <v>0.03</v>
      </c>
      <c r="AI1367">
        <v>218.20000000000002</v>
      </c>
      <c r="AJ1367">
        <v>2292</v>
      </c>
    </row>
    <row r="1368" spans="1:36" x14ac:dyDescent="0.35">
      <c r="A1368">
        <v>39</v>
      </c>
      <c r="B1368" t="s">
        <v>32</v>
      </c>
      <c r="C1368" t="s">
        <v>44</v>
      </c>
      <c r="D1368">
        <v>1251</v>
      </c>
      <c r="E1368" t="s">
        <v>27</v>
      </c>
      <c r="F1368">
        <v>21</v>
      </c>
      <c r="G1368">
        <v>4</v>
      </c>
      <c r="H1368" t="s">
        <v>28</v>
      </c>
      <c r="I1368">
        <v>1</v>
      </c>
      <c r="J1368" t="s">
        <v>29</v>
      </c>
      <c r="K1368">
        <v>32</v>
      </c>
      <c r="L1368">
        <v>1</v>
      </c>
      <c r="M1368">
        <v>2</v>
      </c>
      <c r="N1368" t="s">
        <v>27</v>
      </c>
      <c r="O1368">
        <v>3</v>
      </c>
      <c r="P1368" t="s">
        <v>37</v>
      </c>
      <c r="Q1368" s="4">
        <v>5736</v>
      </c>
      <c r="R1368">
        <v>3987</v>
      </c>
      <c r="S1368">
        <v>6</v>
      </c>
      <c r="T1368" t="s">
        <v>32</v>
      </c>
      <c r="U1368">
        <v>19</v>
      </c>
      <c r="V1368">
        <v>3</v>
      </c>
      <c r="W1368">
        <v>3</v>
      </c>
      <c r="X1368">
        <v>1</v>
      </c>
      <c r="Y1368">
        <v>10</v>
      </c>
      <c r="Z1368">
        <v>1</v>
      </c>
      <c r="AA1368">
        <v>3</v>
      </c>
      <c r="AB1368">
        <v>3</v>
      </c>
      <c r="AC1368">
        <v>2</v>
      </c>
      <c r="AD1368">
        <v>1</v>
      </c>
      <c r="AE1368">
        <v>2</v>
      </c>
      <c r="AF1368" s="5">
        <v>0.1</v>
      </c>
      <c r="AG1368" s="5">
        <v>7.0000000000000007E-2</v>
      </c>
      <c r="AH1368" s="6">
        <v>1.0000000000000009E-2</v>
      </c>
      <c r="AI1368">
        <v>1147.2</v>
      </c>
      <c r="AJ1368">
        <v>1382</v>
      </c>
    </row>
    <row r="1369" spans="1:36" x14ac:dyDescent="0.35">
      <c r="A1369">
        <v>27</v>
      </c>
      <c r="B1369" t="s">
        <v>32</v>
      </c>
      <c r="C1369" t="s">
        <v>26</v>
      </c>
      <c r="D1369">
        <v>1354</v>
      </c>
      <c r="E1369" t="s">
        <v>34</v>
      </c>
      <c r="F1369">
        <v>2</v>
      </c>
      <c r="G1369">
        <v>4</v>
      </c>
      <c r="H1369" t="s">
        <v>49</v>
      </c>
      <c r="I1369">
        <v>2</v>
      </c>
      <c r="J1369" t="s">
        <v>35</v>
      </c>
      <c r="K1369">
        <v>41</v>
      </c>
      <c r="L1369">
        <v>3</v>
      </c>
      <c r="M1369">
        <v>1</v>
      </c>
      <c r="N1369" t="s">
        <v>36</v>
      </c>
      <c r="O1369">
        <v>2</v>
      </c>
      <c r="P1369" t="s">
        <v>37</v>
      </c>
      <c r="Q1369" s="4">
        <v>2226</v>
      </c>
      <c r="R1369">
        <v>6073</v>
      </c>
      <c r="S1369">
        <v>1</v>
      </c>
      <c r="T1369" t="s">
        <v>32</v>
      </c>
      <c r="U1369">
        <v>11</v>
      </c>
      <c r="V1369">
        <v>3</v>
      </c>
      <c r="W1369">
        <v>3</v>
      </c>
      <c r="X1369">
        <v>1</v>
      </c>
      <c r="Y1369">
        <v>6</v>
      </c>
      <c r="Z1369">
        <v>3</v>
      </c>
      <c r="AA1369">
        <v>2</v>
      </c>
      <c r="AB1369">
        <v>5</v>
      </c>
      <c r="AC1369">
        <v>3</v>
      </c>
      <c r="AD1369">
        <v>1</v>
      </c>
      <c r="AE1369">
        <v>2</v>
      </c>
      <c r="AF1369" s="5">
        <v>0.09</v>
      </c>
      <c r="AG1369" s="5">
        <v>0.11</v>
      </c>
      <c r="AH1369" s="6">
        <v>9.999999999999995E-3</v>
      </c>
      <c r="AI1369">
        <v>445.20000000000005</v>
      </c>
      <c r="AJ1369">
        <v>3551</v>
      </c>
    </row>
    <row r="1370" spans="1:36" x14ac:dyDescent="0.35">
      <c r="A1370">
        <v>34</v>
      </c>
      <c r="B1370" t="s">
        <v>32</v>
      </c>
      <c r="C1370" t="s">
        <v>33</v>
      </c>
      <c r="D1370">
        <v>735</v>
      </c>
      <c r="E1370" t="s">
        <v>34</v>
      </c>
      <c r="F1370">
        <v>22</v>
      </c>
      <c r="G1370">
        <v>4</v>
      </c>
      <c r="H1370" t="s">
        <v>38</v>
      </c>
      <c r="I1370">
        <v>3</v>
      </c>
      <c r="J1370" t="s">
        <v>35</v>
      </c>
      <c r="K1370">
        <v>86</v>
      </c>
      <c r="L1370">
        <v>2</v>
      </c>
      <c r="M1370">
        <v>2</v>
      </c>
      <c r="N1370" t="s">
        <v>36</v>
      </c>
      <c r="O1370">
        <v>4</v>
      </c>
      <c r="P1370" t="s">
        <v>37</v>
      </c>
      <c r="Q1370" s="4">
        <v>5747</v>
      </c>
      <c r="R1370">
        <v>26496</v>
      </c>
      <c r="S1370">
        <v>1</v>
      </c>
      <c r="T1370" t="s">
        <v>25</v>
      </c>
      <c r="U1370">
        <v>15</v>
      </c>
      <c r="V1370">
        <v>3</v>
      </c>
      <c r="W1370">
        <v>2</v>
      </c>
      <c r="X1370">
        <v>0</v>
      </c>
      <c r="Y1370">
        <v>16</v>
      </c>
      <c r="Z1370">
        <v>3</v>
      </c>
      <c r="AA1370">
        <v>3</v>
      </c>
      <c r="AB1370">
        <v>15</v>
      </c>
      <c r="AC1370">
        <v>10</v>
      </c>
      <c r="AD1370">
        <v>6</v>
      </c>
      <c r="AE1370">
        <v>11</v>
      </c>
      <c r="AF1370" s="5">
        <v>0.14000000000000001</v>
      </c>
      <c r="AG1370" s="5">
        <v>0.11</v>
      </c>
      <c r="AH1370" s="6">
        <v>3.9999999999999994E-2</v>
      </c>
      <c r="AI1370">
        <v>1149.4000000000001</v>
      </c>
      <c r="AJ1370">
        <v>4420</v>
      </c>
    </row>
    <row r="1371" spans="1:36" x14ac:dyDescent="0.35">
      <c r="A1371">
        <v>28</v>
      </c>
      <c r="B1371" t="s">
        <v>25</v>
      </c>
      <c r="C1371" t="s">
        <v>26</v>
      </c>
      <c r="D1371">
        <v>1475</v>
      </c>
      <c r="E1371" t="s">
        <v>27</v>
      </c>
      <c r="F1371">
        <v>13</v>
      </c>
      <c r="G1371">
        <v>2</v>
      </c>
      <c r="H1371" t="s">
        <v>48</v>
      </c>
      <c r="I1371">
        <v>4</v>
      </c>
      <c r="J1371" t="s">
        <v>29</v>
      </c>
      <c r="K1371">
        <v>84</v>
      </c>
      <c r="L1371">
        <v>3</v>
      </c>
      <c r="M1371">
        <v>2</v>
      </c>
      <c r="N1371" t="s">
        <v>27</v>
      </c>
      <c r="O1371">
        <v>3</v>
      </c>
      <c r="P1371" t="s">
        <v>31</v>
      </c>
      <c r="Q1371" s="4">
        <v>9854</v>
      </c>
      <c r="R1371">
        <v>23352</v>
      </c>
      <c r="S1371">
        <v>3</v>
      </c>
      <c r="T1371" t="s">
        <v>25</v>
      </c>
      <c r="U1371">
        <v>11</v>
      </c>
      <c r="V1371">
        <v>3</v>
      </c>
      <c r="W1371">
        <v>4</v>
      </c>
      <c r="X1371">
        <v>0</v>
      </c>
      <c r="Y1371">
        <v>6</v>
      </c>
      <c r="Z1371">
        <v>0</v>
      </c>
      <c r="AA1371">
        <v>3</v>
      </c>
      <c r="AB1371">
        <v>2</v>
      </c>
      <c r="AC1371">
        <v>0</v>
      </c>
      <c r="AD1371">
        <v>2</v>
      </c>
      <c r="AE1371">
        <v>2</v>
      </c>
      <c r="AF1371" s="5">
        <v>0.15</v>
      </c>
      <c r="AG1371" s="5">
        <v>7.0000000000000007E-2</v>
      </c>
      <c r="AH1371" s="6">
        <v>0.03</v>
      </c>
      <c r="AI1371">
        <v>1970.8000000000002</v>
      </c>
      <c r="AJ1371">
        <v>1999</v>
      </c>
    </row>
    <row r="1372" spans="1:36" x14ac:dyDescent="0.35">
      <c r="A1372">
        <v>47</v>
      </c>
      <c r="B1372" t="s">
        <v>32</v>
      </c>
      <c r="C1372" t="s">
        <v>44</v>
      </c>
      <c r="D1372">
        <v>1169</v>
      </c>
      <c r="E1372" t="s">
        <v>34</v>
      </c>
      <c r="F1372">
        <v>14</v>
      </c>
      <c r="G1372">
        <v>4</v>
      </c>
      <c r="H1372" t="s">
        <v>49</v>
      </c>
      <c r="I1372">
        <v>3</v>
      </c>
      <c r="J1372" t="s">
        <v>35</v>
      </c>
      <c r="K1372">
        <v>64</v>
      </c>
      <c r="L1372">
        <v>3</v>
      </c>
      <c r="M1372">
        <v>2</v>
      </c>
      <c r="N1372" t="s">
        <v>36</v>
      </c>
      <c r="O1372">
        <v>2</v>
      </c>
      <c r="P1372" t="s">
        <v>37</v>
      </c>
      <c r="Q1372" s="4">
        <v>5467</v>
      </c>
      <c r="R1372">
        <v>2125</v>
      </c>
      <c r="S1372">
        <v>8</v>
      </c>
      <c r="T1372" t="s">
        <v>32</v>
      </c>
      <c r="U1372">
        <v>18</v>
      </c>
      <c r="V1372">
        <v>3</v>
      </c>
      <c r="W1372">
        <v>3</v>
      </c>
      <c r="X1372">
        <v>1</v>
      </c>
      <c r="Y1372">
        <v>16</v>
      </c>
      <c r="Z1372">
        <v>4</v>
      </c>
      <c r="AA1372">
        <v>4</v>
      </c>
      <c r="AB1372">
        <v>8</v>
      </c>
      <c r="AC1372">
        <v>7</v>
      </c>
      <c r="AD1372">
        <v>1</v>
      </c>
      <c r="AE1372">
        <v>7</v>
      </c>
      <c r="AF1372" s="5">
        <v>0.09</v>
      </c>
      <c r="AG1372" s="5">
        <v>0.1</v>
      </c>
      <c r="AH1372" s="6">
        <v>0.03</v>
      </c>
      <c r="AI1372">
        <v>1093.4000000000001</v>
      </c>
      <c r="AJ1372">
        <v>851</v>
      </c>
    </row>
    <row r="1373" spans="1:36" x14ac:dyDescent="0.35">
      <c r="A1373">
        <v>56</v>
      </c>
      <c r="B1373" t="s">
        <v>32</v>
      </c>
      <c r="C1373" t="s">
        <v>26</v>
      </c>
      <c r="D1373">
        <v>1443</v>
      </c>
      <c r="E1373" t="s">
        <v>27</v>
      </c>
      <c r="F1373">
        <v>11</v>
      </c>
      <c r="G1373">
        <v>5</v>
      </c>
      <c r="H1373" t="s">
        <v>48</v>
      </c>
      <c r="I1373">
        <v>4</v>
      </c>
      <c r="J1373" t="s">
        <v>29</v>
      </c>
      <c r="K1373">
        <v>89</v>
      </c>
      <c r="L1373">
        <v>2</v>
      </c>
      <c r="M1373">
        <v>2</v>
      </c>
      <c r="N1373" t="s">
        <v>27</v>
      </c>
      <c r="O1373">
        <v>1</v>
      </c>
      <c r="P1373" t="s">
        <v>37</v>
      </c>
      <c r="Q1373" s="4">
        <v>5380</v>
      </c>
      <c r="R1373">
        <v>20328</v>
      </c>
      <c r="S1373">
        <v>4</v>
      </c>
      <c r="T1373" t="s">
        <v>32</v>
      </c>
      <c r="U1373">
        <v>16</v>
      </c>
      <c r="V1373">
        <v>3</v>
      </c>
      <c r="W1373">
        <v>3</v>
      </c>
      <c r="X1373">
        <v>1</v>
      </c>
      <c r="Y1373">
        <v>6</v>
      </c>
      <c r="Z1373">
        <v>3</v>
      </c>
      <c r="AA1373">
        <v>3</v>
      </c>
      <c r="AB1373">
        <v>0</v>
      </c>
      <c r="AC1373">
        <v>0</v>
      </c>
      <c r="AD1373">
        <v>0</v>
      </c>
      <c r="AE1373">
        <v>0</v>
      </c>
      <c r="AF1373" s="5">
        <v>0.08</v>
      </c>
      <c r="AG1373" s="5">
        <v>0.08</v>
      </c>
      <c r="AH1373" s="6">
        <v>3.0000000000000013E-2</v>
      </c>
      <c r="AI1373">
        <v>1076</v>
      </c>
      <c r="AJ1373">
        <v>4515</v>
      </c>
    </row>
    <row r="1374" spans="1:36" x14ac:dyDescent="0.35">
      <c r="A1374">
        <v>39</v>
      </c>
      <c r="B1374" t="s">
        <v>32</v>
      </c>
      <c r="C1374" t="s">
        <v>26</v>
      </c>
      <c r="D1374">
        <v>867</v>
      </c>
      <c r="E1374" t="s">
        <v>34</v>
      </c>
      <c r="F1374">
        <v>9</v>
      </c>
      <c r="G1374">
        <v>2</v>
      </c>
      <c r="H1374" t="s">
        <v>40</v>
      </c>
      <c r="I1374">
        <v>1</v>
      </c>
      <c r="J1374" t="s">
        <v>35</v>
      </c>
      <c r="K1374">
        <v>87</v>
      </c>
      <c r="L1374">
        <v>3</v>
      </c>
      <c r="M1374">
        <v>2</v>
      </c>
      <c r="N1374" t="s">
        <v>42</v>
      </c>
      <c r="O1374">
        <v>1</v>
      </c>
      <c r="P1374" t="s">
        <v>37</v>
      </c>
      <c r="Q1374" s="4">
        <v>5151</v>
      </c>
      <c r="R1374">
        <v>12315</v>
      </c>
      <c r="S1374">
        <v>1</v>
      </c>
      <c r="T1374" t="s">
        <v>32</v>
      </c>
      <c r="U1374">
        <v>25</v>
      </c>
      <c r="V1374">
        <v>4</v>
      </c>
      <c r="W1374">
        <v>4</v>
      </c>
      <c r="X1374">
        <v>1</v>
      </c>
      <c r="Y1374">
        <v>10</v>
      </c>
      <c r="Z1374">
        <v>3</v>
      </c>
      <c r="AA1374">
        <v>3</v>
      </c>
      <c r="AB1374">
        <v>10</v>
      </c>
      <c r="AC1374">
        <v>0</v>
      </c>
      <c r="AD1374">
        <v>7</v>
      </c>
      <c r="AE1374">
        <v>9</v>
      </c>
      <c r="AF1374" s="5">
        <v>0.1</v>
      </c>
      <c r="AG1374" s="5">
        <v>0.09</v>
      </c>
      <c r="AH1374" s="6">
        <v>6.9999999999999993E-2</v>
      </c>
      <c r="AI1374">
        <v>1030.2</v>
      </c>
      <c r="AJ1374">
        <v>4638</v>
      </c>
    </row>
    <row r="1375" spans="1:36" x14ac:dyDescent="0.35">
      <c r="A1375">
        <v>38</v>
      </c>
      <c r="B1375" t="s">
        <v>32</v>
      </c>
      <c r="C1375" t="s">
        <v>33</v>
      </c>
      <c r="D1375">
        <v>1394</v>
      </c>
      <c r="E1375" t="s">
        <v>34</v>
      </c>
      <c r="F1375">
        <v>8</v>
      </c>
      <c r="G1375">
        <v>3</v>
      </c>
      <c r="H1375" t="s">
        <v>40</v>
      </c>
      <c r="I1375">
        <v>4</v>
      </c>
      <c r="J1375" t="s">
        <v>29</v>
      </c>
      <c r="K1375">
        <v>58</v>
      </c>
      <c r="L1375">
        <v>2</v>
      </c>
      <c r="M1375">
        <v>2</v>
      </c>
      <c r="N1375" t="s">
        <v>36</v>
      </c>
      <c r="O1375">
        <v>2</v>
      </c>
      <c r="P1375" t="s">
        <v>41</v>
      </c>
      <c r="Q1375" s="4">
        <v>2133</v>
      </c>
      <c r="R1375">
        <v>18115</v>
      </c>
      <c r="S1375">
        <v>1</v>
      </c>
      <c r="T1375" t="s">
        <v>25</v>
      </c>
      <c r="U1375">
        <v>16</v>
      </c>
      <c r="V1375">
        <v>3</v>
      </c>
      <c r="W1375">
        <v>3</v>
      </c>
      <c r="X1375">
        <v>1</v>
      </c>
      <c r="Y1375">
        <v>20</v>
      </c>
      <c r="Z1375">
        <v>3</v>
      </c>
      <c r="AA1375">
        <v>3</v>
      </c>
      <c r="AB1375">
        <v>20</v>
      </c>
      <c r="AC1375">
        <v>11</v>
      </c>
      <c r="AD1375">
        <v>0</v>
      </c>
      <c r="AE1375">
        <v>7</v>
      </c>
      <c r="AF1375" s="5">
        <v>0.09</v>
      </c>
      <c r="AG1375" s="5">
        <v>0.11</v>
      </c>
      <c r="AH1375" s="6">
        <v>0.06</v>
      </c>
      <c r="AI1375">
        <v>426.6</v>
      </c>
      <c r="AJ1375">
        <v>3143</v>
      </c>
    </row>
    <row r="1376" spans="1:36" x14ac:dyDescent="0.35">
      <c r="A1376">
        <v>58</v>
      </c>
      <c r="B1376" t="s">
        <v>32</v>
      </c>
      <c r="C1376" t="s">
        <v>26</v>
      </c>
      <c r="D1376">
        <v>605</v>
      </c>
      <c r="E1376" t="s">
        <v>27</v>
      </c>
      <c r="F1376">
        <v>21</v>
      </c>
      <c r="G1376">
        <v>3</v>
      </c>
      <c r="H1376" t="s">
        <v>28</v>
      </c>
      <c r="I1376">
        <v>4</v>
      </c>
      <c r="J1376" t="s">
        <v>29</v>
      </c>
      <c r="K1376">
        <v>72</v>
      </c>
      <c r="L1376">
        <v>3</v>
      </c>
      <c r="M1376">
        <v>4</v>
      </c>
      <c r="N1376" t="s">
        <v>62</v>
      </c>
      <c r="O1376">
        <v>4</v>
      </c>
      <c r="P1376" t="s">
        <v>37</v>
      </c>
      <c r="Q1376" s="4">
        <v>17875</v>
      </c>
      <c r="R1376">
        <v>11761</v>
      </c>
      <c r="S1376">
        <v>4</v>
      </c>
      <c r="T1376" t="s">
        <v>25</v>
      </c>
      <c r="U1376">
        <v>13</v>
      </c>
      <c r="V1376">
        <v>3</v>
      </c>
      <c r="W1376">
        <v>3</v>
      </c>
      <c r="X1376">
        <v>1</v>
      </c>
      <c r="Y1376">
        <v>29</v>
      </c>
      <c r="Z1376">
        <v>2</v>
      </c>
      <c r="AA1376">
        <v>2</v>
      </c>
      <c r="AB1376">
        <v>1</v>
      </c>
      <c r="AC1376">
        <v>0</v>
      </c>
      <c r="AD1376">
        <v>0</v>
      </c>
      <c r="AE1376">
        <v>0</v>
      </c>
      <c r="AF1376" s="5">
        <v>0.11</v>
      </c>
      <c r="AG1376" s="5">
        <v>0.1</v>
      </c>
      <c r="AH1376" s="6">
        <v>9.999999999999995E-3</v>
      </c>
      <c r="AI1376">
        <v>3575</v>
      </c>
      <c r="AJ1376">
        <v>886</v>
      </c>
    </row>
    <row r="1377" spans="1:36" x14ac:dyDescent="0.35">
      <c r="A1377">
        <v>32</v>
      </c>
      <c r="B1377" t="s">
        <v>25</v>
      </c>
      <c r="C1377" t="s">
        <v>33</v>
      </c>
      <c r="D1377">
        <v>238</v>
      </c>
      <c r="E1377" t="s">
        <v>34</v>
      </c>
      <c r="F1377">
        <v>5</v>
      </c>
      <c r="G1377">
        <v>2</v>
      </c>
      <c r="H1377" t="s">
        <v>28</v>
      </c>
      <c r="I1377">
        <v>1</v>
      </c>
      <c r="J1377" t="s">
        <v>29</v>
      </c>
      <c r="K1377">
        <v>47</v>
      </c>
      <c r="L1377">
        <v>4</v>
      </c>
      <c r="M1377">
        <v>1</v>
      </c>
      <c r="N1377" t="s">
        <v>36</v>
      </c>
      <c r="O1377">
        <v>3</v>
      </c>
      <c r="P1377" t="s">
        <v>31</v>
      </c>
      <c r="Q1377" s="4">
        <v>2432</v>
      </c>
      <c r="R1377">
        <v>15318</v>
      </c>
      <c r="S1377">
        <v>3</v>
      </c>
      <c r="T1377" t="s">
        <v>25</v>
      </c>
      <c r="U1377">
        <v>14</v>
      </c>
      <c r="V1377">
        <v>3</v>
      </c>
      <c r="W1377">
        <v>1</v>
      </c>
      <c r="X1377">
        <v>0</v>
      </c>
      <c r="Y1377">
        <v>8</v>
      </c>
      <c r="Z1377">
        <v>2</v>
      </c>
      <c r="AA1377">
        <v>3</v>
      </c>
      <c r="AB1377">
        <v>4</v>
      </c>
      <c r="AC1377">
        <v>1</v>
      </c>
      <c r="AD1377">
        <v>0</v>
      </c>
      <c r="AE1377">
        <v>3</v>
      </c>
      <c r="AF1377" s="5">
        <v>0.14000000000000001</v>
      </c>
      <c r="AG1377" s="5">
        <v>7.0000000000000007E-2</v>
      </c>
      <c r="AH1377" s="6">
        <v>0.06</v>
      </c>
      <c r="AI1377">
        <v>486.40000000000003</v>
      </c>
      <c r="AJ1377">
        <v>3425</v>
      </c>
    </row>
    <row r="1378" spans="1:36" x14ac:dyDescent="0.35">
      <c r="A1378">
        <v>38</v>
      </c>
      <c r="B1378" t="s">
        <v>32</v>
      </c>
      <c r="C1378" t="s">
        <v>26</v>
      </c>
      <c r="D1378">
        <v>1206</v>
      </c>
      <c r="E1378" t="s">
        <v>34</v>
      </c>
      <c r="F1378">
        <v>9</v>
      </c>
      <c r="G1378">
        <v>2</v>
      </c>
      <c r="H1378" t="s">
        <v>28</v>
      </c>
      <c r="I1378">
        <v>2</v>
      </c>
      <c r="J1378" t="s">
        <v>35</v>
      </c>
      <c r="K1378">
        <v>71</v>
      </c>
      <c r="L1378">
        <v>3</v>
      </c>
      <c r="M1378">
        <v>1</v>
      </c>
      <c r="N1378" t="s">
        <v>36</v>
      </c>
      <c r="O1378">
        <v>4</v>
      </c>
      <c r="P1378" t="s">
        <v>41</v>
      </c>
      <c r="Q1378" s="4">
        <v>4771</v>
      </c>
      <c r="R1378">
        <v>14293</v>
      </c>
      <c r="S1378">
        <v>2</v>
      </c>
      <c r="T1378" t="s">
        <v>32</v>
      </c>
      <c r="U1378">
        <v>19</v>
      </c>
      <c r="V1378">
        <v>3</v>
      </c>
      <c r="W1378">
        <v>4</v>
      </c>
      <c r="X1378">
        <v>2</v>
      </c>
      <c r="Y1378">
        <v>10</v>
      </c>
      <c r="Z1378">
        <v>0</v>
      </c>
      <c r="AA1378">
        <v>4</v>
      </c>
      <c r="AB1378">
        <v>5</v>
      </c>
      <c r="AC1378">
        <v>2</v>
      </c>
      <c r="AD1378">
        <v>0</v>
      </c>
      <c r="AE1378">
        <v>3</v>
      </c>
      <c r="AF1378" s="5">
        <v>0.11</v>
      </c>
      <c r="AG1378" s="5">
        <v>7.0000000000000007E-2</v>
      </c>
      <c r="AH1378" s="6">
        <v>4.9999999999999989E-2</v>
      </c>
      <c r="AI1378">
        <v>954.2</v>
      </c>
      <c r="AJ1378">
        <v>2379</v>
      </c>
    </row>
    <row r="1379" spans="1:36" x14ac:dyDescent="0.35">
      <c r="A1379">
        <v>49</v>
      </c>
      <c r="B1379" t="s">
        <v>32</v>
      </c>
      <c r="C1379" t="s">
        <v>33</v>
      </c>
      <c r="D1379">
        <v>1064</v>
      </c>
      <c r="E1379" t="s">
        <v>34</v>
      </c>
      <c r="F1379">
        <v>2</v>
      </c>
      <c r="G1379">
        <v>1</v>
      </c>
      <c r="H1379" t="s">
        <v>28</v>
      </c>
      <c r="I1379">
        <v>2</v>
      </c>
      <c r="J1379" t="s">
        <v>35</v>
      </c>
      <c r="K1379">
        <v>42</v>
      </c>
      <c r="L1379">
        <v>3</v>
      </c>
      <c r="M1379">
        <v>5</v>
      </c>
      <c r="N1379" t="s">
        <v>63</v>
      </c>
      <c r="O1379">
        <v>4</v>
      </c>
      <c r="P1379" t="s">
        <v>37</v>
      </c>
      <c r="Q1379" s="4">
        <v>19161</v>
      </c>
      <c r="R1379">
        <v>13738</v>
      </c>
      <c r="S1379">
        <v>3</v>
      </c>
      <c r="T1379" t="s">
        <v>32</v>
      </c>
      <c r="U1379">
        <v>15</v>
      </c>
      <c r="V1379">
        <v>3</v>
      </c>
      <c r="W1379">
        <v>4</v>
      </c>
      <c r="X1379">
        <v>0</v>
      </c>
      <c r="Y1379">
        <v>28</v>
      </c>
      <c r="Z1379">
        <v>3</v>
      </c>
      <c r="AA1379">
        <v>3</v>
      </c>
      <c r="AB1379">
        <v>5</v>
      </c>
      <c r="AC1379">
        <v>4</v>
      </c>
      <c r="AD1379">
        <v>4</v>
      </c>
      <c r="AE1379">
        <v>3</v>
      </c>
      <c r="AF1379" s="5">
        <v>0.11</v>
      </c>
      <c r="AG1379" s="5">
        <v>0.11</v>
      </c>
      <c r="AH1379" s="6">
        <v>0.05</v>
      </c>
      <c r="AI1379">
        <v>3832.2000000000003</v>
      </c>
      <c r="AJ1379">
        <v>3768</v>
      </c>
    </row>
    <row r="1380" spans="1:36" x14ac:dyDescent="0.35">
      <c r="A1380">
        <v>42</v>
      </c>
      <c r="B1380" t="s">
        <v>32</v>
      </c>
      <c r="C1380" t="s">
        <v>26</v>
      </c>
      <c r="D1380">
        <v>419</v>
      </c>
      <c r="E1380" t="s">
        <v>27</v>
      </c>
      <c r="F1380">
        <v>12</v>
      </c>
      <c r="G1380">
        <v>4</v>
      </c>
      <c r="H1380" t="s">
        <v>48</v>
      </c>
      <c r="I1380">
        <v>2</v>
      </c>
      <c r="J1380" t="s">
        <v>35</v>
      </c>
      <c r="K1380">
        <v>77</v>
      </c>
      <c r="L1380">
        <v>3</v>
      </c>
      <c r="M1380">
        <v>2</v>
      </c>
      <c r="N1380" t="s">
        <v>27</v>
      </c>
      <c r="O1380">
        <v>4</v>
      </c>
      <c r="P1380" t="s">
        <v>41</v>
      </c>
      <c r="Q1380" s="4">
        <v>5087</v>
      </c>
      <c r="R1380">
        <v>2900</v>
      </c>
      <c r="S1380">
        <v>3</v>
      </c>
      <c r="T1380" t="s">
        <v>25</v>
      </c>
      <c r="U1380">
        <v>12</v>
      </c>
      <c r="V1380">
        <v>3</v>
      </c>
      <c r="W1380">
        <v>3</v>
      </c>
      <c r="X1380">
        <v>2</v>
      </c>
      <c r="Y1380">
        <v>14</v>
      </c>
      <c r="Z1380">
        <v>4</v>
      </c>
      <c r="AA1380">
        <v>3</v>
      </c>
      <c r="AB1380">
        <v>0</v>
      </c>
      <c r="AC1380">
        <v>0</v>
      </c>
      <c r="AD1380">
        <v>0</v>
      </c>
      <c r="AE1380">
        <v>0</v>
      </c>
      <c r="AF1380" s="5">
        <v>0.14000000000000001</v>
      </c>
      <c r="AG1380" s="5">
        <v>0.09</v>
      </c>
      <c r="AH1380" s="6">
        <v>4.9999999999999989E-2</v>
      </c>
      <c r="AI1380">
        <v>1017.4000000000001</v>
      </c>
      <c r="AJ1380">
        <v>3956</v>
      </c>
    </row>
    <row r="1381" spans="1:36" x14ac:dyDescent="0.35">
      <c r="A1381">
        <v>27</v>
      </c>
      <c r="B1381" t="s">
        <v>25</v>
      </c>
      <c r="C1381" t="s">
        <v>33</v>
      </c>
      <c r="D1381">
        <v>1337</v>
      </c>
      <c r="E1381" t="s">
        <v>50</v>
      </c>
      <c r="F1381">
        <v>22</v>
      </c>
      <c r="G1381">
        <v>3</v>
      </c>
      <c r="H1381" t="s">
        <v>50</v>
      </c>
      <c r="I1381">
        <v>1</v>
      </c>
      <c r="J1381" t="s">
        <v>29</v>
      </c>
      <c r="K1381">
        <v>58</v>
      </c>
      <c r="L1381">
        <v>2</v>
      </c>
      <c r="M1381">
        <v>1</v>
      </c>
      <c r="N1381" t="s">
        <v>50</v>
      </c>
      <c r="O1381">
        <v>2</v>
      </c>
      <c r="P1381" t="s">
        <v>37</v>
      </c>
      <c r="Q1381" s="4">
        <v>2863</v>
      </c>
      <c r="R1381">
        <v>19555</v>
      </c>
      <c r="S1381">
        <v>1</v>
      </c>
      <c r="T1381" t="s">
        <v>32</v>
      </c>
      <c r="U1381">
        <v>12</v>
      </c>
      <c r="V1381">
        <v>3</v>
      </c>
      <c r="W1381">
        <v>1</v>
      </c>
      <c r="X1381">
        <v>0</v>
      </c>
      <c r="Y1381">
        <v>1</v>
      </c>
      <c r="Z1381">
        <v>2</v>
      </c>
      <c r="AA1381">
        <v>3</v>
      </c>
      <c r="AB1381">
        <v>1</v>
      </c>
      <c r="AC1381">
        <v>0</v>
      </c>
      <c r="AD1381">
        <v>0</v>
      </c>
      <c r="AE1381">
        <v>0</v>
      </c>
      <c r="AF1381" s="5">
        <v>0.14000000000000001</v>
      </c>
      <c r="AG1381" s="5">
        <v>0.08</v>
      </c>
      <c r="AH1381" s="6">
        <v>6.0000000000000012E-2</v>
      </c>
      <c r="AI1381">
        <v>572.6</v>
      </c>
      <c r="AJ1381">
        <v>1470</v>
      </c>
    </row>
    <row r="1382" spans="1:36" x14ac:dyDescent="0.35">
      <c r="A1382">
        <v>35</v>
      </c>
      <c r="B1382" t="s">
        <v>32</v>
      </c>
      <c r="C1382" t="s">
        <v>26</v>
      </c>
      <c r="D1382">
        <v>682</v>
      </c>
      <c r="E1382" t="s">
        <v>27</v>
      </c>
      <c r="F1382">
        <v>18</v>
      </c>
      <c r="G1382">
        <v>4</v>
      </c>
      <c r="H1382" t="s">
        <v>40</v>
      </c>
      <c r="I1382">
        <v>2</v>
      </c>
      <c r="J1382" t="s">
        <v>35</v>
      </c>
      <c r="K1382">
        <v>71</v>
      </c>
      <c r="L1382">
        <v>3</v>
      </c>
      <c r="M1382">
        <v>2</v>
      </c>
      <c r="N1382" t="s">
        <v>27</v>
      </c>
      <c r="O1382">
        <v>1</v>
      </c>
      <c r="P1382" t="s">
        <v>37</v>
      </c>
      <c r="Q1382" s="4">
        <v>5561</v>
      </c>
      <c r="R1382">
        <v>15975</v>
      </c>
      <c r="S1382">
        <v>0</v>
      </c>
      <c r="T1382" t="s">
        <v>32</v>
      </c>
      <c r="U1382">
        <v>16</v>
      </c>
      <c r="V1382">
        <v>3</v>
      </c>
      <c r="W1382">
        <v>4</v>
      </c>
      <c r="X1382">
        <v>1</v>
      </c>
      <c r="Y1382">
        <v>6</v>
      </c>
      <c r="Z1382">
        <v>2</v>
      </c>
      <c r="AA1382">
        <v>1</v>
      </c>
      <c r="AB1382">
        <v>5</v>
      </c>
      <c r="AC1382">
        <v>3</v>
      </c>
      <c r="AD1382">
        <v>0</v>
      </c>
      <c r="AE1382">
        <v>4</v>
      </c>
      <c r="AF1382" s="5">
        <v>0.1</v>
      </c>
      <c r="AG1382" s="5">
        <v>7.0000000000000007E-2</v>
      </c>
      <c r="AH1382" s="6">
        <v>9.999999999999995E-3</v>
      </c>
      <c r="AI1382">
        <v>1112.2</v>
      </c>
      <c r="AJ1382">
        <v>1531</v>
      </c>
    </row>
    <row r="1383" spans="1:36" x14ac:dyDescent="0.35">
      <c r="A1383">
        <v>28</v>
      </c>
      <c r="B1383" t="s">
        <v>32</v>
      </c>
      <c r="C1383" t="s">
        <v>44</v>
      </c>
      <c r="D1383">
        <v>1103</v>
      </c>
      <c r="E1383" t="s">
        <v>34</v>
      </c>
      <c r="F1383">
        <v>16</v>
      </c>
      <c r="G1383">
        <v>3</v>
      </c>
      <c r="H1383" t="s">
        <v>40</v>
      </c>
      <c r="I1383">
        <v>3</v>
      </c>
      <c r="J1383" t="s">
        <v>35</v>
      </c>
      <c r="K1383">
        <v>49</v>
      </c>
      <c r="L1383">
        <v>3</v>
      </c>
      <c r="M1383">
        <v>1</v>
      </c>
      <c r="N1383" t="s">
        <v>36</v>
      </c>
      <c r="O1383">
        <v>3</v>
      </c>
      <c r="P1383" t="s">
        <v>31</v>
      </c>
      <c r="Q1383" s="4">
        <v>2144</v>
      </c>
      <c r="R1383">
        <v>2122</v>
      </c>
      <c r="S1383">
        <v>1</v>
      </c>
      <c r="T1383" t="s">
        <v>32</v>
      </c>
      <c r="U1383">
        <v>14</v>
      </c>
      <c r="V1383">
        <v>3</v>
      </c>
      <c r="W1383">
        <v>3</v>
      </c>
      <c r="X1383">
        <v>0</v>
      </c>
      <c r="Y1383">
        <v>5</v>
      </c>
      <c r="Z1383">
        <v>3</v>
      </c>
      <c r="AA1383">
        <v>2</v>
      </c>
      <c r="AB1383">
        <v>5</v>
      </c>
      <c r="AC1383">
        <v>3</v>
      </c>
      <c r="AD1383">
        <v>1</v>
      </c>
      <c r="AE1383">
        <v>4</v>
      </c>
      <c r="AF1383" s="5">
        <v>0.14000000000000001</v>
      </c>
      <c r="AG1383" s="5">
        <v>0.11</v>
      </c>
      <c r="AH1383" s="6">
        <v>9.999999999999995E-3</v>
      </c>
      <c r="AI1383">
        <v>428.8</v>
      </c>
      <c r="AJ1383">
        <v>2605</v>
      </c>
    </row>
    <row r="1384" spans="1:36" x14ac:dyDescent="0.35">
      <c r="A1384">
        <v>31</v>
      </c>
      <c r="B1384" t="s">
        <v>32</v>
      </c>
      <c r="C1384" t="s">
        <v>44</v>
      </c>
      <c r="D1384">
        <v>976</v>
      </c>
      <c r="E1384" t="s">
        <v>34</v>
      </c>
      <c r="F1384">
        <v>3</v>
      </c>
      <c r="G1384">
        <v>2</v>
      </c>
      <c r="H1384" t="s">
        <v>40</v>
      </c>
      <c r="I1384">
        <v>3</v>
      </c>
      <c r="J1384" t="s">
        <v>35</v>
      </c>
      <c r="K1384">
        <v>48</v>
      </c>
      <c r="L1384">
        <v>3</v>
      </c>
      <c r="M1384">
        <v>1</v>
      </c>
      <c r="N1384" t="s">
        <v>36</v>
      </c>
      <c r="O1384">
        <v>1</v>
      </c>
      <c r="P1384" t="s">
        <v>41</v>
      </c>
      <c r="Q1384" s="4">
        <v>3065</v>
      </c>
      <c r="R1384">
        <v>3995</v>
      </c>
      <c r="S1384">
        <v>1</v>
      </c>
      <c r="T1384" t="s">
        <v>25</v>
      </c>
      <c r="U1384">
        <v>13</v>
      </c>
      <c r="V1384">
        <v>3</v>
      </c>
      <c r="W1384">
        <v>4</v>
      </c>
      <c r="X1384">
        <v>1</v>
      </c>
      <c r="Y1384">
        <v>4</v>
      </c>
      <c r="Z1384">
        <v>3</v>
      </c>
      <c r="AA1384">
        <v>4</v>
      </c>
      <c r="AB1384">
        <v>4</v>
      </c>
      <c r="AC1384">
        <v>2</v>
      </c>
      <c r="AD1384">
        <v>2</v>
      </c>
      <c r="AE1384">
        <v>3</v>
      </c>
      <c r="AF1384" s="5">
        <v>0.08</v>
      </c>
      <c r="AG1384" s="5">
        <v>0.09</v>
      </c>
      <c r="AH1384" s="6">
        <v>0.06</v>
      </c>
      <c r="AI1384">
        <v>613</v>
      </c>
      <c r="AJ1384">
        <v>4247</v>
      </c>
    </row>
    <row r="1385" spans="1:36" x14ac:dyDescent="0.35">
      <c r="A1385">
        <v>36</v>
      </c>
      <c r="B1385" t="s">
        <v>32</v>
      </c>
      <c r="C1385" t="s">
        <v>44</v>
      </c>
      <c r="D1385">
        <v>1351</v>
      </c>
      <c r="E1385" t="s">
        <v>34</v>
      </c>
      <c r="F1385">
        <v>9</v>
      </c>
      <c r="G1385">
        <v>4</v>
      </c>
      <c r="H1385" t="s">
        <v>28</v>
      </c>
      <c r="I1385">
        <v>1</v>
      </c>
      <c r="J1385" t="s">
        <v>35</v>
      </c>
      <c r="K1385">
        <v>66</v>
      </c>
      <c r="L1385">
        <v>4</v>
      </c>
      <c r="M1385">
        <v>1</v>
      </c>
      <c r="N1385" t="s">
        <v>39</v>
      </c>
      <c r="O1385">
        <v>2</v>
      </c>
      <c r="P1385" t="s">
        <v>37</v>
      </c>
      <c r="Q1385" s="4">
        <v>2810</v>
      </c>
      <c r="R1385">
        <v>9238</v>
      </c>
      <c r="S1385">
        <v>1</v>
      </c>
      <c r="T1385" t="s">
        <v>32</v>
      </c>
      <c r="U1385">
        <v>22</v>
      </c>
      <c r="V1385">
        <v>4</v>
      </c>
      <c r="W1385">
        <v>2</v>
      </c>
      <c r="X1385">
        <v>0</v>
      </c>
      <c r="Y1385">
        <v>5</v>
      </c>
      <c r="Z1385">
        <v>3</v>
      </c>
      <c r="AA1385">
        <v>3</v>
      </c>
      <c r="AB1385">
        <v>5</v>
      </c>
      <c r="AC1385">
        <v>4</v>
      </c>
      <c r="AD1385">
        <v>0</v>
      </c>
      <c r="AE1385">
        <v>2</v>
      </c>
      <c r="AF1385" s="5">
        <v>0.15</v>
      </c>
      <c r="AG1385" s="5">
        <v>7.0000000000000007E-2</v>
      </c>
      <c r="AH1385" s="6">
        <v>3.9999999999999994E-2</v>
      </c>
      <c r="AI1385">
        <v>562</v>
      </c>
      <c r="AJ1385">
        <v>1509</v>
      </c>
    </row>
    <row r="1386" spans="1:36" x14ac:dyDescent="0.35">
      <c r="A1386">
        <v>34</v>
      </c>
      <c r="B1386" t="s">
        <v>32</v>
      </c>
      <c r="C1386" t="s">
        <v>26</v>
      </c>
      <c r="D1386">
        <v>937</v>
      </c>
      <c r="E1386" t="s">
        <v>27</v>
      </c>
      <c r="F1386">
        <v>1</v>
      </c>
      <c r="G1386">
        <v>3</v>
      </c>
      <c r="H1386" t="s">
        <v>48</v>
      </c>
      <c r="I1386">
        <v>1</v>
      </c>
      <c r="J1386" t="s">
        <v>35</v>
      </c>
      <c r="K1386">
        <v>32</v>
      </c>
      <c r="L1386">
        <v>3</v>
      </c>
      <c r="M1386">
        <v>3</v>
      </c>
      <c r="N1386" t="s">
        <v>27</v>
      </c>
      <c r="O1386">
        <v>4</v>
      </c>
      <c r="P1386" t="s">
        <v>31</v>
      </c>
      <c r="Q1386" s="4">
        <v>9888</v>
      </c>
      <c r="R1386">
        <v>6770</v>
      </c>
      <c r="S1386">
        <v>1</v>
      </c>
      <c r="T1386" t="s">
        <v>32</v>
      </c>
      <c r="U1386">
        <v>21</v>
      </c>
      <c r="V1386">
        <v>4</v>
      </c>
      <c r="W1386">
        <v>1</v>
      </c>
      <c r="X1386">
        <v>0</v>
      </c>
      <c r="Y1386">
        <v>14</v>
      </c>
      <c r="Z1386">
        <v>3</v>
      </c>
      <c r="AA1386">
        <v>2</v>
      </c>
      <c r="AB1386">
        <v>14</v>
      </c>
      <c r="AC1386">
        <v>8</v>
      </c>
      <c r="AD1386">
        <v>2</v>
      </c>
      <c r="AE1386">
        <v>1</v>
      </c>
      <c r="AF1386" s="5">
        <v>0.14000000000000001</v>
      </c>
      <c r="AG1386" s="5">
        <v>0.11</v>
      </c>
      <c r="AH1386" s="6">
        <v>5.0000000000000017E-2</v>
      </c>
      <c r="AI1386">
        <v>1977.6000000000001</v>
      </c>
      <c r="AJ1386">
        <v>3466</v>
      </c>
    </row>
    <row r="1387" spans="1:36" x14ac:dyDescent="0.35">
      <c r="A1387">
        <v>34</v>
      </c>
      <c r="B1387" t="s">
        <v>32</v>
      </c>
      <c r="C1387" t="s">
        <v>26</v>
      </c>
      <c r="D1387">
        <v>1239</v>
      </c>
      <c r="E1387" t="s">
        <v>27</v>
      </c>
      <c r="F1387">
        <v>13</v>
      </c>
      <c r="G1387">
        <v>4</v>
      </c>
      <c r="H1387" t="s">
        <v>40</v>
      </c>
      <c r="I1387">
        <v>4</v>
      </c>
      <c r="J1387" t="s">
        <v>35</v>
      </c>
      <c r="K1387">
        <v>39</v>
      </c>
      <c r="L1387">
        <v>3</v>
      </c>
      <c r="M1387">
        <v>3</v>
      </c>
      <c r="N1387" t="s">
        <v>27</v>
      </c>
      <c r="O1387">
        <v>3</v>
      </c>
      <c r="P1387" t="s">
        <v>41</v>
      </c>
      <c r="Q1387" s="4">
        <v>8628</v>
      </c>
      <c r="R1387">
        <v>22914</v>
      </c>
      <c r="S1387">
        <v>1</v>
      </c>
      <c r="T1387" t="s">
        <v>32</v>
      </c>
      <c r="U1387">
        <v>18</v>
      </c>
      <c r="V1387">
        <v>3</v>
      </c>
      <c r="W1387">
        <v>3</v>
      </c>
      <c r="X1387">
        <v>1</v>
      </c>
      <c r="Y1387">
        <v>9</v>
      </c>
      <c r="Z1387">
        <v>2</v>
      </c>
      <c r="AA1387">
        <v>2</v>
      </c>
      <c r="AB1387">
        <v>8</v>
      </c>
      <c r="AC1387">
        <v>7</v>
      </c>
      <c r="AD1387">
        <v>1</v>
      </c>
      <c r="AE1387">
        <v>1</v>
      </c>
      <c r="AF1387" s="5">
        <v>0.08</v>
      </c>
      <c r="AG1387" s="5">
        <v>0.08</v>
      </c>
      <c r="AH1387" s="6">
        <v>9.999999999999995E-3</v>
      </c>
      <c r="AI1387">
        <v>1725.6000000000001</v>
      </c>
      <c r="AJ1387">
        <v>1208</v>
      </c>
    </row>
    <row r="1388" spans="1:36" x14ac:dyDescent="0.35">
      <c r="A1388">
        <v>26</v>
      </c>
      <c r="B1388" t="s">
        <v>32</v>
      </c>
      <c r="C1388" t="s">
        <v>26</v>
      </c>
      <c r="D1388">
        <v>157</v>
      </c>
      <c r="E1388" t="s">
        <v>34</v>
      </c>
      <c r="F1388">
        <v>1</v>
      </c>
      <c r="G1388">
        <v>3</v>
      </c>
      <c r="H1388" t="s">
        <v>40</v>
      </c>
      <c r="I1388">
        <v>3</v>
      </c>
      <c r="J1388" t="s">
        <v>35</v>
      </c>
      <c r="K1388">
        <v>95</v>
      </c>
      <c r="L1388">
        <v>3</v>
      </c>
      <c r="M1388">
        <v>1</v>
      </c>
      <c r="N1388" t="s">
        <v>39</v>
      </c>
      <c r="O1388">
        <v>1</v>
      </c>
      <c r="P1388" t="s">
        <v>31</v>
      </c>
      <c r="Q1388" s="4">
        <v>2867</v>
      </c>
      <c r="R1388">
        <v>20006</v>
      </c>
      <c r="S1388">
        <v>0</v>
      </c>
      <c r="T1388" t="s">
        <v>32</v>
      </c>
      <c r="U1388">
        <v>13</v>
      </c>
      <c r="V1388">
        <v>3</v>
      </c>
      <c r="W1388">
        <v>4</v>
      </c>
      <c r="X1388">
        <v>0</v>
      </c>
      <c r="Y1388">
        <v>8</v>
      </c>
      <c r="Z1388">
        <v>6</v>
      </c>
      <c r="AA1388">
        <v>2</v>
      </c>
      <c r="AB1388">
        <v>7</v>
      </c>
      <c r="AC1388">
        <v>7</v>
      </c>
      <c r="AD1388">
        <v>7</v>
      </c>
      <c r="AE1388">
        <v>6</v>
      </c>
      <c r="AF1388" s="5">
        <v>0.15</v>
      </c>
      <c r="AG1388" s="5">
        <v>7.0000000000000007E-2</v>
      </c>
      <c r="AH1388" s="6">
        <v>7.9999999999999988E-2</v>
      </c>
      <c r="AI1388">
        <v>573.4</v>
      </c>
      <c r="AJ1388">
        <v>3821</v>
      </c>
    </row>
    <row r="1389" spans="1:36" x14ac:dyDescent="0.35">
      <c r="A1389">
        <v>29</v>
      </c>
      <c r="B1389" t="s">
        <v>32</v>
      </c>
      <c r="C1389" t="s">
        <v>26</v>
      </c>
      <c r="D1389">
        <v>136</v>
      </c>
      <c r="E1389" t="s">
        <v>34</v>
      </c>
      <c r="F1389">
        <v>1</v>
      </c>
      <c r="G1389">
        <v>3</v>
      </c>
      <c r="H1389" t="s">
        <v>28</v>
      </c>
      <c r="I1389">
        <v>1</v>
      </c>
      <c r="J1389" t="s">
        <v>35</v>
      </c>
      <c r="K1389">
        <v>89</v>
      </c>
      <c r="L1389">
        <v>3</v>
      </c>
      <c r="M1389">
        <v>2</v>
      </c>
      <c r="N1389" t="s">
        <v>43</v>
      </c>
      <c r="O1389">
        <v>1</v>
      </c>
      <c r="P1389" t="s">
        <v>37</v>
      </c>
      <c r="Q1389" s="4">
        <v>5373</v>
      </c>
      <c r="R1389">
        <v>6225</v>
      </c>
      <c r="S1389">
        <v>0</v>
      </c>
      <c r="T1389" t="s">
        <v>32</v>
      </c>
      <c r="U1389">
        <v>12</v>
      </c>
      <c r="V1389">
        <v>3</v>
      </c>
      <c r="W1389">
        <v>1</v>
      </c>
      <c r="X1389">
        <v>1</v>
      </c>
      <c r="Y1389">
        <v>6</v>
      </c>
      <c r="Z1389">
        <v>5</v>
      </c>
      <c r="AA1389">
        <v>2</v>
      </c>
      <c r="AB1389">
        <v>5</v>
      </c>
      <c r="AC1389">
        <v>3</v>
      </c>
      <c r="AD1389">
        <v>0</v>
      </c>
      <c r="AE1389">
        <v>2</v>
      </c>
      <c r="AF1389" s="5">
        <v>0.14000000000000001</v>
      </c>
      <c r="AG1389" s="5">
        <v>0.11</v>
      </c>
      <c r="AH1389" s="6">
        <v>4.9999999999999989E-2</v>
      </c>
      <c r="AI1389">
        <v>1074.6000000000001</v>
      </c>
      <c r="AJ1389">
        <v>2143</v>
      </c>
    </row>
    <row r="1390" spans="1:36" x14ac:dyDescent="0.35">
      <c r="A1390">
        <v>32</v>
      </c>
      <c r="B1390" t="s">
        <v>32</v>
      </c>
      <c r="C1390" t="s">
        <v>44</v>
      </c>
      <c r="D1390">
        <v>1146</v>
      </c>
      <c r="E1390" t="s">
        <v>34</v>
      </c>
      <c r="F1390">
        <v>15</v>
      </c>
      <c r="G1390">
        <v>4</v>
      </c>
      <c r="H1390" t="s">
        <v>40</v>
      </c>
      <c r="I1390">
        <v>3</v>
      </c>
      <c r="J1390" t="s">
        <v>29</v>
      </c>
      <c r="K1390">
        <v>34</v>
      </c>
      <c r="L1390">
        <v>3</v>
      </c>
      <c r="M1390">
        <v>2</v>
      </c>
      <c r="N1390" t="s">
        <v>43</v>
      </c>
      <c r="O1390">
        <v>4</v>
      </c>
      <c r="P1390" t="s">
        <v>41</v>
      </c>
      <c r="Q1390" s="4">
        <v>6667</v>
      </c>
      <c r="R1390">
        <v>16542</v>
      </c>
      <c r="S1390">
        <v>5</v>
      </c>
      <c r="T1390" t="s">
        <v>32</v>
      </c>
      <c r="U1390">
        <v>18</v>
      </c>
      <c r="V1390">
        <v>3</v>
      </c>
      <c r="W1390">
        <v>2</v>
      </c>
      <c r="X1390">
        <v>1</v>
      </c>
      <c r="Y1390">
        <v>9</v>
      </c>
      <c r="Z1390">
        <v>6</v>
      </c>
      <c r="AA1390">
        <v>3</v>
      </c>
      <c r="AB1390">
        <v>5</v>
      </c>
      <c r="AC1390">
        <v>1</v>
      </c>
      <c r="AD1390">
        <v>1</v>
      </c>
      <c r="AE1390">
        <v>2</v>
      </c>
      <c r="AF1390" s="5">
        <v>0.08</v>
      </c>
      <c r="AG1390" s="5">
        <v>0.08</v>
      </c>
      <c r="AH1390" s="6">
        <v>-1.0000000000000009E-2</v>
      </c>
      <c r="AI1390">
        <v>1333.4</v>
      </c>
      <c r="AJ1390">
        <v>2056</v>
      </c>
    </row>
    <row r="1391" spans="1:36" x14ac:dyDescent="0.35">
      <c r="A1391">
        <v>31</v>
      </c>
      <c r="B1391" t="s">
        <v>32</v>
      </c>
      <c r="C1391" t="s">
        <v>33</v>
      </c>
      <c r="D1391">
        <v>1125</v>
      </c>
      <c r="E1391" t="s">
        <v>34</v>
      </c>
      <c r="F1391">
        <v>1</v>
      </c>
      <c r="G1391">
        <v>3</v>
      </c>
      <c r="H1391" t="s">
        <v>28</v>
      </c>
      <c r="I1391">
        <v>4</v>
      </c>
      <c r="J1391" t="s">
        <v>35</v>
      </c>
      <c r="K1391">
        <v>48</v>
      </c>
      <c r="L1391">
        <v>1</v>
      </c>
      <c r="M1391">
        <v>2</v>
      </c>
      <c r="N1391" t="s">
        <v>36</v>
      </c>
      <c r="O1391">
        <v>1</v>
      </c>
      <c r="P1391" t="s">
        <v>37</v>
      </c>
      <c r="Q1391" s="4">
        <v>5003</v>
      </c>
      <c r="R1391">
        <v>5771</v>
      </c>
      <c r="S1391">
        <v>1</v>
      </c>
      <c r="T1391" t="s">
        <v>32</v>
      </c>
      <c r="U1391">
        <v>21</v>
      </c>
      <c r="V1391">
        <v>4</v>
      </c>
      <c r="W1391">
        <v>2</v>
      </c>
      <c r="X1391">
        <v>0</v>
      </c>
      <c r="Y1391">
        <v>10</v>
      </c>
      <c r="Z1391">
        <v>6</v>
      </c>
      <c r="AA1391">
        <v>3</v>
      </c>
      <c r="AB1391">
        <v>10</v>
      </c>
      <c r="AC1391">
        <v>8</v>
      </c>
      <c r="AD1391">
        <v>8</v>
      </c>
      <c r="AE1391">
        <v>7</v>
      </c>
      <c r="AF1391" s="5">
        <v>0.08</v>
      </c>
      <c r="AG1391" s="5">
        <v>0.1</v>
      </c>
      <c r="AH1391" s="6">
        <v>9.999999999999995E-3</v>
      </c>
      <c r="AI1391">
        <v>1000.6</v>
      </c>
      <c r="AJ1391">
        <v>1522</v>
      </c>
    </row>
    <row r="1392" spans="1:36" x14ac:dyDescent="0.35">
      <c r="A1392">
        <v>28</v>
      </c>
      <c r="B1392" t="s">
        <v>25</v>
      </c>
      <c r="C1392" t="s">
        <v>26</v>
      </c>
      <c r="D1392">
        <v>1404</v>
      </c>
      <c r="E1392" t="s">
        <v>34</v>
      </c>
      <c r="F1392">
        <v>17</v>
      </c>
      <c r="G1392">
        <v>3</v>
      </c>
      <c r="H1392" t="s">
        <v>49</v>
      </c>
      <c r="I1392">
        <v>3</v>
      </c>
      <c r="J1392" t="s">
        <v>35</v>
      </c>
      <c r="K1392">
        <v>32</v>
      </c>
      <c r="L1392">
        <v>2</v>
      </c>
      <c r="M1392">
        <v>1</v>
      </c>
      <c r="N1392" t="s">
        <v>39</v>
      </c>
      <c r="O1392">
        <v>4</v>
      </c>
      <c r="P1392" t="s">
        <v>41</v>
      </c>
      <c r="Q1392" s="4">
        <v>2367</v>
      </c>
      <c r="R1392">
        <v>18779</v>
      </c>
      <c r="S1392">
        <v>5</v>
      </c>
      <c r="T1392" t="s">
        <v>32</v>
      </c>
      <c r="U1392">
        <v>12</v>
      </c>
      <c r="V1392">
        <v>3</v>
      </c>
      <c r="W1392">
        <v>1</v>
      </c>
      <c r="X1392">
        <v>1</v>
      </c>
      <c r="Y1392">
        <v>6</v>
      </c>
      <c r="Z1392">
        <v>2</v>
      </c>
      <c r="AA1392">
        <v>2</v>
      </c>
      <c r="AB1392">
        <v>4</v>
      </c>
      <c r="AC1392">
        <v>1</v>
      </c>
      <c r="AD1392">
        <v>0</v>
      </c>
      <c r="AE1392">
        <v>3</v>
      </c>
      <c r="AF1392" s="5">
        <v>0.09</v>
      </c>
      <c r="AG1392" s="5">
        <v>0.1</v>
      </c>
      <c r="AH1392" s="6">
        <v>1.999999999999999E-2</v>
      </c>
      <c r="AI1392">
        <v>473.40000000000003</v>
      </c>
      <c r="AJ1392">
        <v>1931</v>
      </c>
    </row>
    <row r="1393" spans="1:36" x14ac:dyDescent="0.35">
      <c r="A1393">
        <v>38</v>
      </c>
      <c r="B1393" t="s">
        <v>32</v>
      </c>
      <c r="C1393" t="s">
        <v>26</v>
      </c>
      <c r="D1393">
        <v>1404</v>
      </c>
      <c r="E1393" t="s">
        <v>27</v>
      </c>
      <c r="F1393">
        <v>1</v>
      </c>
      <c r="G1393">
        <v>3</v>
      </c>
      <c r="H1393" t="s">
        <v>28</v>
      </c>
      <c r="I1393">
        <v>1</v>
      </c>
      <c r="J1393" t="s">
        <v>35</v>
      </c>
      <c r="K1393">
        <v>59</v>
      </c>
      <c r="L1393">
        <v>2</v>
      </c>
      <c r="M1393">
        <v>1</v>
      </c>
      <c r="N1393" t="s">
        <v>46</v>
      </c>
      <c r="O1393">
        <v>1</v>
      </c>
      <c r="P1393" t="s">
        <v>31</v>
      </c>
      <c r="Q1393" s="4">
        <v>2858</v>
      </c>
      <c r="R1393">
        <v>11473</v>
      </c>
      <c r="S1393">
        <v>4</v>
      </c>
      <c r="T1393" t="s">
        <v>32</v>
      </c>
      <c r="U1393">
        <v>14</v>
      </c>
      <c r="V1393">
        <v>3</v>
      </c>
      <c r="W1393">
        <v>1</v>
      </c>
      <c r="X1393">
        <v>0</v>
      </c>
      <c r="Y1393">
        <v>20</v>
      </c>
      <c r="Z1393">
        <v>3</v>
      </c>
      <c r="AA1393">
        <v>2</v>
      </c>
      <c r="AB1393">
        <v>1</v>
      </c>
      <c r="AC1393">
        <v>0</v>
      </c>
      <c r="AD1393">
        <v>0</v>
      </c>
      <c r="AE1393">
        <v>0</v>
      </c>
      <c r="AF1393" s="5">
        <v>0.11</v>
      </c>
      <c r="AG1393" s="5">
        <v>7.0000000000000007E-2</v>
      </c>
      <c r="AH1393" s="6">
        <v>-9.999999999999995E-3</v>
      </c>
      <c r="AI1393">
        <v>571.6</v>
      </c>
      <c r="AJ1393">
        <v>4416</v>
      </c>
    </row>
    <row r="1394" spans="1:36" x14ac:dyDescent="0.35">
      <c r="A1394">
        <v>35</v>
      </c>
      <c r="B1394" t="s">
        <v>32</v>
      </c>
      <c r="C1394" t="s">
        <v>26</v>
      </c>
      <c r="D1394">
        <v>1224</v>
      </c>
      <c r="E1394" t="s">
        <v>27</v>
      </c>
      <c r="F1394">
        <v>7</v>
      </c>
      <c r="G1394">
        <v>4</v>
      </c>
      <c r="H1394" t="s">
        <v>28</v>
      </c>
      <c r="I1394">
        <v>3</v>
      </c>
      <c r="J1394" t="s">
        <v>29</v>
      </c>
      <c r="K1394">
        <v>55</v>
      </c>
      <c r="L1394">
        <v>3</v>
      </c>
      <c r="M1394">
        <v>2</v>
      </c>
      <c r="N1394" t="s">
        <v>27</v>
      </c>
      <c r="O1394">
        <v>4</v>
      </c>
      <c r="P1394" t="s">
        <v>37</v>
      </c>
      <c r="Q1394" s="4">
        <v>5204</v>
      </c>
      <c r="R1394">
        <v>13586</v>
      </c>
      <c r="S1394">
        <v>1</v>
      </c>
      <c r="T1394" t="s">
        <v>25</v>
      </c>
      <c r="U1394">
        <v>11</v>
      </c>
      <c r="V1394">
        <v>3</v>
      </c>
      <c r="W1394">
        <v>4</v>
      </c>
      <c r="X1394">
        <v>0</v>
      </c>
      <c r="Y1394">
        <v>10</v>
      </c>
      <c r="Z1394">
        <v>2</v>
      </c>
      <c r="AA1394">
        <v>3</v>
      </c>
      <c r="AB1394">
        <v>10</v>
      </c>
      <c r="AC1394">
        <v>8</v>
      </c>
      <c r="AD1394">
        <v>0</v>
      </c>
      <c r="AE1394">
        <v>9</v>
      </c>
      <c r="AF1394" s="5">
        <v>0.13</v>
      </c>
      <c r="AG1394" s="5">
        <v>0.09</v>
      </c>
      <c r="AH1394" s="6">
        <v>3.9999999999999994E-2</v>
      </c>
      <c r="AI1394">
        <v>1040.8</v>
      </c>
      <c r="AJ1394">
        <v>1696</v>
      </c>
    </row>
    <row r="1395" spans="1:36" x14ac:dyDescent="0.35">
      <c r="A1395">
        <v>27</v>
      </c>
      <c r="B1395" t="s">
        <v>32</v>
      </c>
      <c r="C1395" t="s">
        <v>26</v>
      </c>
      <c r="D1395">
        <v>954</v>
      </c>
      <c r="E1395" t="s">
        <v>27</v>
      </c>
      <c r="F1395">
        <v>9</v>
      </c>
      <c r="G1395">
        <v>3</v>
      </c>
      <c r="H1395" t="s">
        <v>48</v>
      </c>
      <c r="I1395">
        <v>4</v>
      </c>
      <c r="J1395" t="s">
        <v>35</v>
      </c>
      <c r="K1395">
        <v>44</v>
      </c>
      <c r="L1395">
        <v>3</v>
      </c>
      <c r="M1395">
        <v>2</v>
      </c>
      <c r="N1395" t="s">
        <v>27</v>
      </c>
      <c r="O1395">
        <v>4</v>
      </c>
      <c r="P1395" t="s">
        <v>31</v>
      </c>
      <c r="Q1395" s="4">
        <v>4105</v>
      </c>
      <c r="R1395">
        <v>5099</v>
      </c>
      <c r="S1395">
        <v>1</v>
      </c>
      <c r="T1395" t="s">
        <v>32</v>
      </c>
      <c r="U1395">
        <v>14</v>
      </c>
      <c r="V1395">
        <v>3</v>
      </c>
      <c r="W1395">
        <v>1</v>
      </c>
      <c r="X1395">
        <v>0</v>
      </c>
      <c r="Y1395">
        <v>7</v>
      </c>
      <c r="Z1395">
        <v>5</v>
      </c>
      <c r="AA1395">
        <v>3</v>
      </c>
      <c r="AB1395">
        <v>7</v>
      </c>
      <c r="AC1395">
        <v>7</v>
      </c>
      <c r="AD1395">
        <v>0</v>
      </c>
      <c r="AE1395">
        <v>7</v>
      </c>
      <c r="AF1395" s="5">
        <v>0.13</v>
      </c>
      <c r="AG1395" s="5">
        <v>0.1</v>
      </c>
      <c r="AH1395" s="6">
        <v>4.9999999999999989E-2</v>
      </c>
      <c r="AI1395">
        <v>821</v>
      </c>
      <c r="AJ1395">
        <v>1906</v>
      </c>
    </row>
    <row r="1396" spans="1:36" x14ac:dyDescent="0.35">
      <c r="A1396">
        <v>32</v>
      </c>
      <c r="B1396" t="s">
        <v>32</v>
      </c>
      <c r="C1396" t="s">
        <v>26</v>
      </c>
      <c r="D1396">
        <v>1373</v>
      </c>
      <c r="E1396" t="s">
        <v>34</v>
      </c>
      <c r="F1396">
        <v>5</v>
      </c>
      <c r="G1396">
        <v>4</v>
      </c>
      <c r="H1396" t="s">
        <v>28</v>
      </c>
      <c r="I1396">
        <v>4</v>
      </c>
      <c r="J1396" t="s">
        <v>35</v>
      </c>
      <c r="K1396">
        <v>56</v>
      </c>
      <c r="L1396">
        <v>2</v>
      </c>
      <c r="M1396">
        <v>2</v>
      </c>
      <c r="N1396" t="s">
        <v>42</v>
      </c>
      <c r="O1396">
        <v>4</v>
      </c>
      <c r="P1396" t="s">
        <v>31</v>
      </c>
      <c r="Q1396" s="4">
        <v>9679</v>
      </c>
      <c r="R1396">
        <v>10138</v>
      </c>
      <c r="S1396">
        <v>8</v>
      </c>
      <c r="T1396" t="s">
        <v>32</v>
      </c>
      <c r="U1396">
        <v>24</v>
      </c>
      <c r="V1396">
        <v>4</v>
      </c>
      <c r="W1396">
        <v>2</v>
      </c>
      <c r="X1396">
        <v>0</v>
      </c>
      <c r="Y1396">
        <v>8</v>
      </c>
      <c r="Z1396">
        <v>1</v>
      </c>
      <c r="AA1396">
        <v>3</v>
      </c>
      <c r="AB1396">
        <v>1</v>
      </c>
      <c r="AC1396">
        <v>0</v>
      </c>
      <c r="AD1396">
        <v>0</v>
      </c>
      <c r="AE1396">
        <v>0</v>
      </c>
      <c r="AF1396" s="5">
        <v>0.13</v>
      </c>
      <c r="AG1396" s="5">
        <v>0.1</v>
      </c>
      <c r="AH1396" s="6">
        <v>4.9999999999999989E-2</v>
      </c>
      <c r="AI1396">
        <v>1935.8000000000002</v>
      </c>
      <c r="AJ1396">
        <v>1879</v>
      </c>
    </row>
    <row r="1397" spans="1:36" x14ac:dyDescent="0.35">
      <c r="A1397">
        <v>31</v>
      </c>
      <c r="B1397" t="s">
        <v>25</v>
      </c>
      <c r="C1397" t="s">
        <v>33</v>
      </c>
      <c r="D1397">
        <v>754</v>
      </c>
      <c r="E1397" t="s">
        <v>27</v>
      </c>
      <c r="F1397">
        <v>26</v>
      </c>
      <c r="G1397">
        <v>4</v>
      </c>
      <c r="H1397" t="s">
        <v>48</v>
      </c>
      <c r="I1397">
        <v>1</v>
      </c>
      <c r="J1397" t="s">
        <v>35</v>
      </c>
      <c r="K1397">
        <v>63</v>
      </c>
      <c r="L1397">
        <v>3</v>
      </c>
      <c r="M1397">
        <v>2</v>
      </c>
      <c r="N1397" t="s">
        <v>27</v>
      </c>
      <c r="O1397">
        <v>4</v>
      </c>
      <c r="P1397" t="s">
        <v>37</v>
      </c>
      <c r="Q1397" s="4">
        <v>5617</v>
      </c>
      <c r="R1397">
        <v>21075</v>
      </c>
      <c r="S1397">
        <v>1</v>
      </c>
      <c r="T1397" t="s">
        <v>25</v>
      </c>
      <c r="U1397">
        <v>11</v>
      </c>
      <c r="V1397">
        <v>3</v>
      </c>
      <c r="W1397">
        <v>3</v>
      </c>
      <c r="X1397">
        <v>0</v>
      </c>
      <c r="Y1397">
        <v>10</v>
      </c>
      <c r="Z1397">
        <v>4</v>
      </c>
      <c r="AA1397">
        <v>3</v>
      </c>
      <c r="AB1397">
        <v>10</v>
      </c>
      <c r="AC1397">
        <v>7</v>
      </c>
      <c r="AD1397">
        <v>0</v>
      </c>
      <c r="AE1397">
        <v>8</v>
      </c>
      <c r="AF1397" s="5">
        <v>0.12</v>
      </c>
      <c r="AG1397" s="5">
        <v>0.08</v>
      </c>
      <c r="AH1397" s="6">
        <v>0</v>
      </c>
      <c r="AI1397">
        <v>1123.4000000000001</v>
      </c>
      <c r="AJ1397">
        <v>2745</v>
      </c>
    </row>
    <row r="1398" spans="1:36" x14ac:dyDescent="0.35">
      <c r="A1398">
        <v>53</v>
      </c>
      <c r="B1398" t="s">
        <v>25</v>
      </c>
      <c r="C1398" t="s">
        <v>26</v>
      </c>
      <c r="D1398">
        <v>1168</v>
      </c>
      <c r="E1398" t="s">
        <v>27</v>
      </c>
      <c r="F1398">
        <v>24</v>
      </c>
      <c r="G1398">
        <v>4</v>
      </c>
      <c r="H1398" t="s">
        <v>28</v>
      </c>
      <c r="I1398">
        <v>1</v>
      </c>
      <c r="J1398" t="s">
        <v>35</v>
      </c>
      <c r="K1398">
        <v>66</v>
      </c>
      <c r="L1398">
        <v>3</v>
      </c>
      <c r="M1398">
        <v>3</v>
      </c>
      <c r="N1398" t="s">
        <v>27</v>
      </c>
      <c r="O1398">
        <v>1</v>
      </c>
      <c r="P1398" t="s">
        <v>31</v>
      </c>
      <c r="Q1398" s="4">
        <v>10448</v>
      </c>
      <c r="R1398">
        <v>5843</v>
      </c>
      <c r="S1398">
        <v>6</v>
      </c>
      <c r="T1398" t="s">
        <v>25</v>
      </c>
      <c r="U1398">
        <v>13</v>
      </c>
      <c r="V1398">
        <v>3</v>
      </c>
      <c r="W1398">
        <v>2</v>
      </c>
      <c r="X1398">
        <v>0</v>
      </c>
      <c r="Y1398">
        <v>15</v>
      </c>
      <c r="Z1398">
        <v>2</v>
      </c>
      <c r="AA1398">
        <v>2</v>
      </c>
      <c r="AB1398">
        <v>2</v>
      </c>
      <c r="AC1398">
        <v>2</v>
      </c>
      <c r="AD1398">
        <v>2</v>
      </c>
      <c r="AE1398">
        <v>2</v>
      </c>
      <c r="AF1398" s="5">
        <v>0.13</v>
      </c>
      <c r="AG1398" s="5">
        <v>7.0000000000000007E-2</v>
      </c>
      <c r="AH1398" s="6">
        <v>6.9999999999999993E-2</v>
      </c>
      <c r="AI1398">
        <v>2089.6</v>
      </c>
      <c r="AJ1398">
        <v>909</v>
      </c>
    </row>
    <row r="1399" spans="1:36" x14ac:dyDescent="0.35">
      <c r="A1399">
        <v>54</v>
      </c>
      <c r="B1399" t="s">
        <v>32</v>
      </c>
      <c r="C1399" t="s">
        <v>26</v>
      </c>
      <c r="D1399">
        <v>155</v>
      </c>
      <c r="E1399" t="s">
        <v>34</v>
      </c>
      <c r="F1399">
        <v>9</v>
      </c>
      <c r="G1399">
        <v>2</v>
      </c>
      <c r="H1399" t="s">
        <v>28</v>
      </c>
      <c r="I1399">
        <v>1</v>
      </c>
      <c r="J1399" t="s">
        <v>29</v>
      </c>
      <c r="K1399">
        <v>67</v>
      </c>
      <c r="L1399">
        <v>3</v>
      </c>
      <c r="M1399">
        <v>2</v>
      </c>
      <c r="N1399" t="s">
        <v>36</v>
      </c>
      <c r="O1399">
        <v>3</v>
      </c>
      <c r="P1399" t="s">
        <v>37</v>
      </c>
      <c r="Q1399" s="4">
        <v>2897</v>
      </c>
      <c r="R1399">
        <v>22474</v>
      </c>
      <c r="S1399">
        <v>3</v>
      </c>
      <c r="T1399" t="s">
        <v>32</v>
      </c>
      <c r="U1399">
        <v>11</v>
      </c>
      <c r="V1399">
        <v>3</v>
      </c>
      <c r="W1399">
        <v>3</v>
      </c>
      <c r="X1399">
        <v>2</v>
      </c>
      <c r="Y1399">
        <v>9</v>
      </c>
      <c r="Z1399">
        <v>6</v>
      </c>
      <c r="AA1399">
        <v>2</v>
      </c>
      <c r="AB1399">
        <v>4</v>
      </c>
      <c r="AC1399">
        <v>3</v>
      </c>
      <c r="AD1399">
        <v>2</v>
      </c>
      <c r="AE1399">
        <v>3</v>
      </c>
      <c r="AF1399" s="5">
        <v>0.1</v>
      </c>
      <c r="AG1399" s="5">
        <v>0.11</v>
      </c>
      <c r="AH1399" s="6">
        <v>7.0000000000000007E-2</v>
      </c>
      <c r="AI1399">
        <v>579.4</v>
      </c>
      <c r="AJ1399">
        <v>3959</v>
      </c>
    </row>
    <row r="1400" spans="1:36" x14ac:dyDescent="0.35">
      <c r="A1400">
        <v>33</v>
      </c>
      <c r="B1400" t="s">
        <v>32</v>
      </c>
      <c r="C1400" t="s">
        <v>33</v>
      </c>
      <c r="D1400">
        <v>1303</v>
      </c>
      <c r="E1400" t="s">
        <v>34</v>
      </c>
      <c r="F1400">
        <v>7</v>
      </c>
      <c r="G1400">
        <v>2</v>
      </c>
      <c r="H1400" t="s">
        <v>28</v>
      </c>
      <c r="I1400">
        <v>4</v>
      </c>
      <c r="J1400" t="s">
        <v>35</v>
      </c>
      <c r="K1400">
        <v>36</v>
      </c>
      <c r="L1400">
        <v>3</v>
      </c>
      <c r="M1400">
        <v>2</v>
      </c>
      <c r="N1400" t="s">
        <v>43</v>
      </c>
      <c r="O1400">
        <v>3</v>
      </c>
      <c r="P1400" t="s">
        <v>41</v>
      </c>
      <c r="Q1400" s="4">
        <v>5968</v>
      </c>
      <c r="R1400">
        <v>18079</v>
      </c>
      <c r="S1400">
        <v>1</v>
      </c>
      <c r="T1400" t="s">
        <v>32</v>
      </c>
      <c r="U1400">
        <v>20</v>
      </c>
      <c r="V1400">
        <v>4</v>
      </c>
      <c r="W1400">
        <v>3</v>
      </c>
      <c r="X1400">
        <v>3</v>
      </c>
      <c r="Y1400">
        <v>9</v>
      </c>
      <c r="Z1400">
        <v>2</v>
      </c>
      <c r="AA1400">
        <v>3</v>
      </c>
      <c r="AB1400">
        <v>9</v>
      </c>
      <c r="AC1400">
        <v>7</v>
      </c>
      <c r="AD1400">
        <v>2</v>
      </c>
      <c r="AE1400">
        <v>8</v>
      </c>
      <c r="AF1400" s="5">
        <v>0.11</v>
      </c>
      <c r="AG1400" s="5">
        <v>0.11</v>
      </c>
      <c r="AH1400" s="6">
        <v>0.05</v>
      </c>
      <c r="AI1400">
        <v>1193.6000000000001</v>
      </c>
      <c r="AJ1400">
        <v>3871</v>
      </c>
    </row>
    <row r="1401" spans="1:36" x14ac:dyDescent="0.35">
      <c r="A1401">
        <v>43</v>
      </c>
      <c r="B1401" t="s">
        <v>32</v>
      </c>
      <c r="C1401" t="s">
        <v>26</v>
      </c>
      <c r="D1401">
        <v>574</v>
      </c>
      <c r="E1401" t="s">
        <v>34</v>
      </c>
      <c r="F1401">
        <v>11</v>
      </c>
      <c r="G1401">
        <v>3</v>
      </c>
      <c r="H1401" t="s">
        <v>28</v>
      </c>
      <c r="I1401">
        <v>1</v>
      </c>
      <c r="J1401" t="s">
        <v>35</v>
      </c>
      <c r="K1401">
        <v>30</v>
      </c>
      <c r="L1401">
        <v>3</v>
      </c>
      <c r="M1401">
        <v>3</v>
      </c>
      <c r="N1401" t="s">
        <v>43</v>
      </c>
      <c r="O1401">
        <v>3</v>
      </c>
      <c r="P1401" t="s">
        <v>37</v>
      </c>
      <c r="Q1401" s="4">
        <v>7510</v>
      </c>
      <c r="R1401">
        <v>16873</v>
      </c>
      <c r="S1401">
        <v>1</v>
      </c>
      <c r="T1401" t="s">
        <v>32</v>
      </c>
      <c r="U1401">
        <v>17</v>
      </c>
      <c r="V1401">
        <v>3</v>
      </c>
      <c r="W1401">
        <v>2</v>
      </c>
      <c r="X1401">
        <v>1</v>
      </c>
      <c r="Y1401">
        <v>10</v>
      </c>
      <c r="Z1401">
        <v>1</v>
      </c>
      <c r="AA1401">
        <v>3</v>
      </c>
      <c r="AB1401">
        <v>10</v>
      </c>
      <c r="AC1401">
        <v>9</v>
      </c>
      <c r="AD1401">
        <v>0</v>
      </c>
      <c r="AE1401">
        <v>9</v>
      </c>
      <c r="AF1401" s="5">
        <v>0.08</v>
      </c>
      <c r="AG1401" s="5">
        <v>0.08</v>
      </c>
      <c r="AH1401" s="6">
        <v>6.0000000000000012E-2</v>
      </c>
      <c r="AI1401">
        <v>1502</v>
      </c>
      <c r="AJ1401">
        <v>1393</v>
      </c>
    </row>
    <row r="1402" spans="1:36" x14ac:dyDescent="0.35">
      <c r="A1402">
        <v>38</v>
      </c>
      <c r="B1402" t="s">
        <v>32</v>
      </c>
      <c r="C1402" t="s">
        <v>33</v>
      </c>
      <c r="D1402">
        <v>1444</v>
      </c>
      <c r="E1402" t="s">
        <v>50</v>
      </c>
      <c r="F1402">
        <v>1</v>
      </c>
      <c r="G1402">
        <v>4</v>
      </c>
      <c r="H1402" t="s">
        <v>38</v>
      </c>
      <c r="I1402">
        <v>4</v>
      </c>
      <c r="J1402" t="s">
        <v>35</v>
      </c>
      <c r="K1402">
        <v>88</v>
      </c>
      <c r="L1402">
        <v>3</v>
      </c>
      <c r="M1402">
        <v>1</v>
      </c>
      <c r="N1402" t="s">
        <v>50</v>
      </c>
      <c r="O1402">
        <v>2</v>
      </c>
      <c r="P1402" t="s">
        <v>37</v>
      </c>
      <c r="Q1402" s="4">
        <v>2991</v>
      </c>
      <c r="R1402">
        <v>5224</v>
      </c>
      <c r="S1402">
        <v>0</v>
      </c>
      <c r="T1402" t="s">
        <v>25</v>
      </c>
      <c r="U1402">
        <v>11</v>
      </c>
      <c r="V1402">
        <v>3</v>
      </c>
      <c r="W1402">
        <v>2</v>
      </c>
      <c r="X1402">
        <v>1</v>
      </c>
      <c r="Y1402">
        <v>7</v>
      </c>
      <c r="Z1402">
        <v>2</v>
      </c>
      <c r="AA1402">
        <v>3</v>
      </c>
      <c r="AB1402">
        <v>6</v>
      </c>
      <c r="AC1402">
        <v>2</v>
      </c>
      <c r="AD1402">
        <v>1</v>
      </c>
      <c r="AE1402">
        <v>2</v>
      </c>
      <c r="AF1402" s="5">
        <v>0.11</v>
      </c>
      <c r="AG1402" s="5">
        <v>0.08</v>
      </c>
      <c r="AH1402" s="6">
        <v>4.9999999999999989E-2</v>
      </c>
      <c r="AI1402">
        <v>598.20000000000005</v>
      </c>
      <c r="AJ1402">
        <v>4242</v>
      </c>
    </row>
    <row r="1403" spans="1:36" x14ac:dyDescent="0.35">
      <c r="A1403">
        <v>55</v>
      </c>
      <c r="B1403" t="s">
        <v>32</v>
      </c>
      <c r="C1403" t="s">
        <v>26</v>
      </c>
      <c r="D1403">
        <v>189</v>
      </c>
      <c r="E1403" t="s">
        <v>50</v>
      </c>
      <c r="F1403">
        <v>26</v>
      </c>
      <c r="G1403">
        <v>4</v>
      </c>
      <c r="H1403" t="s">
        <v>50</v>
      </c>
      <c r="I1403">
        <v>3</v>
      </c>
      <c r="J1403" t="s">
        <v>35</v>
      </c>
      <c r="K1403">
        <v>71</v>
      </c>
      <c r="L1403">
        <v>4</v>
      </c>
      <c r="M1403">
        <v>5</v>
      </c>
      <c r="N1403" t="s">
        <v>62</v>
      </c>
      <c r="O1403">
        <v>2</v>
      </c>
      <c r="P1403" t="s">
        <v>37</v>
      </c>
      <c r="Q1403" s="4">
        <v>19636</v>
      </c>
      <c r="R1403">
        <v>25811</v>
      </c>
      <c r="S1403">
        <v>4</v>
      </c>
      <c r="T1403" t="s">
        <v>25</v>
      </c>
      <c r="U1403">
        <v>18</v>
      </c>
      <c r="V1403">
        <v>3</v>
      </c>
      <c r="W1403">
        <v>1</v>
      </c>
      <c r="X1403">
        <v>1</v>
      </c>
      <c r="Y1403">
        <v>35</v>
      </c>
      <c r="Z1403">
        <v>0</v>
      </c>
      <c r="AA1403">
        <v>3</v>
      </c>
      <c r="AB1403">
        <v>10</v>
      </c>
      <c r="AC1403">
        <v>9</v>
      </c>
      <c r="AD1403">
        <v>1</v>
      </c>
      <c r="AE1403">
        <v>4</v>
      </c>
      <c r="AF1403" s="5">
        <v>0.1</v>
      </c>
      <c r="AG1403" s="5">
        <v>0.11</v>
      </c>
      <c r="AH1403" s="6">
        <v>3.9999999999999994E-2</v>
      </c>
      <c r="AI1403">
        <v>3927.2000000000003</v>
      </c>
      <c r="AJ1403">
        <v>1981</v>
      </c>
    </row>
    <row r="1404" spans="1:36" x14ac:dyDescent="0.35">
      <c r="A1404">
        <v>31</v>
      </c>
      <c r="B1404" t="s">
        <v>32</v>
      </c>
      <c r="C1404" t="s">
        <v>26</v>
      </c>
      <c r="D1404">
        <v>1276</v>
      </c>
      <c r="E1404" t="s">
        <v>34</v>
      </c>
      <c r="F1404">
        <v>2</v>
      </c>
      <c r="G1404">
        <v>1</v>
      </c>
      <c r="H1404" t="s">
        <v>40</v>
      </c>
      <c r="I1404">
        <v>4</v>
      </c>
      <c r="J1404" t="s">
        <v>29</v>
      </c>
      <c r="K1404">
        <v>59</v>
      </c>
      <c r="L1404">
        <v>1</v>
      </c>
      <c r="M1404">
        <v>1</v>
      </c>
      <c r="N1404" t="s">
        <v>39</v>
      </c>
      <c r="O1404">
        <v>4</v>
      </c>
      <c r="P1404" t="s">
        <v>41</v>
      </c>
      <c r="Q1404" s="4">
        <v>1129</v>
      </c>
      <c r="R1404">
        <v>17536</v>
      </c>
      <c r="S1404">
        <v>1</v>
      </c>
      <c r="T1404" t="s">
        <v>25</v>
      </c>
      <c r="U1404">
        <v>11</v>
      </c>
      <c r="V1404">
        <v>3</v>
      </c>
      <c r="W1404">
        <v>3</v>
      </c>
      <c r="X1404">
        <v>3</v>
      </c>
      <c r="Y1404">
        <v>1</v>
      </c>
      <c r="Z1404">
        <v>4</v>
      </c>
      <c r="AA1404">
        <v>3</v>
      </c>
      <c r="AB1404">
        <v>1</v>
      </c>
      <c r="AC1404">
        <v>0</v>
      </c>
      <c r="AD1404">
        <v>0</v>
      </c>
      <c r="AE1404">
        <v>0</v>
      </c>
      <c r="AF1404" s="5">
        <v>0.08</v>
      </c>
      <c r="AG1404" s="5">
        <v>0.1</v>
      </c>
      <c r="AH1404" s="6">
        <v>5.0000000000000017E-2</v>
      </c>
      <c r="AI1404">
        <v>225.8</v>
      </c>
      <c r="AJ1404">
        <v>4033</v>
      </c>
    </row>
    <row r="1405" spans="1:36" x14ac:dyDescent="0.35">
      <c r="A1405">
        <v>39</v>
      </c>
      <c r="B1405" t="s">
        <v>32</v>
      </c>
      <c r="C1405" t="s">
        <v>26</v>
      </c>
      <c r="D1405">
        <v>119</v>
      </c>
      <c r="E1405" t="s">
        <v>27</v>
      </c>
      <c r="F1405">
        <v>15</v>
      </c>
      <c r="G1405">
        <v>4</v>
      </c>
      <c r="H1405" t="s">
        <v>48</v>
      </c>
      <c r="I1405">
        <v>2</v>
      </c>
      <c r="J1405" t="s">
        <v>35</v>
      </c>
      <c r="K1405">
        <v>77</v>
      </c>
      <c r="L1405">
        <v>3</v>
      </c>
      <c r="M1405">
        <v>4</v>
      </c>
      <c r="N1405" t="s">
        <v>27</v>
      </c>
      <c r="O1405">
        <v>1</v>
      </c>
      <c r="P1405" t="s">
        <v>31</v>
      </c>
      <c r="Q1405" s="4">
        <v>13341</v>
      </c>
      <c r="R1405">
        <v>25098</v>
      </c>
      <c r="S1405">
        <v>0</v>
      </c>
      <c r="T1405" t="s">
        <v>32</v>
      </c>
      <c r="U1405">
        <v>12</v>
      </c>
      <c r="V1405">
        <v>3</v>
      </c>
      <c r="W1405">
        <v>1</v>
      </c>
      <c r="X1405">
        <v>0</v>
      </c>
      <c r="Y1405">
        <v>21</v>
      </c>
      <c r="Z1405">
        <v>3</v>
      </c>
      <c r="AA1405">
        <v>3</v>
      </c>
      <c r="AB1405">
        <v>20</v>
      </c>
      <c r="AC1405">
        <v>8</v>
      </c>
      <c r="AD1405">
        <v>11</v>
      </c>
      <c r="AE1405">
        <v>10</v>
      </c>
      <c r="AF1405" s="5">
        <v>0.15</v>
      </c>
      <c r="AG1405" s="5">
        <v>0.1</v>
      </c>
      <c r="AH1405" s="6">
        <v>9.999999999999995E-3</v>
      </c>
      <c r="AI1405">
        <v>2668.2000000000003</v>
      </c>
      <c r="AJ1405">
        <v>4753</v>
      </c>
    </row>
    <row r="1406" spans="1:36" x14ac:dyDescent="0.35">
      <c r="A1406">
        <v>42</v>
      </c>
      <c r="B1406" t="s">
        <v>32</v>
      </c>
      <c r="C1406" t="s">
        <v>44</v>
      </c>
      <c r="D1406">
        <v>335</v>
      </c>
      <c r="E1406" t="s">
        <v>34</v>
      </c>
      <c r="F1406">
        <v>23</v>
      </c>
      <c r="G1406">
        <v>2</v>
      </c>
      <c r="H1406" t="s">
        <v>28</v>
      </c>
      <c r="I1406">
        <v>4</v>
      </c>
      <c r="J1406" t="s">
        <v>35</v>
      </c>
      <c r="K1406">
        <v>37</v>
      </c>
      <c r="L1406">
        <v>2</v>
      </c>
      <c r="M1406">
        <v>2</v>
      </c>
      <c r="N1406" t="s">
        <v>36</v>
      </c>
      <c r="O1406">
        <v>3</v>
      </c>
      <c r="P1406" t="s">
        <v>31</v>
      </c>
      <c r="Q1406" s="4">
        <v>4332</v>
      </c>
      <c r="R1406">
        <v>14811</v>
      </c>
      <c r="S1406">
        <v>1</v>
      </c>
      <c r="T1406" t="s">
        <v>32</v>
      </c>
      <c r="U1406">
        <v>12</v>
      </c>
      <c r="V1406">
        <v>3</v>
      </c>
      <c r="W1406">
        <v>4</v>
      </c>
      <c r="X1406">
        <v>0</v>
      </c>
      <c r="Y1406">
        <v>20</v>
      </c>
      <c r="Z1406">
        <v>2</v>
      </c>
      <c r="AA1406">
        <v>3</v>
      </c>
      <c r="AB1406">
        <v>20</v>
      </c>
      <c r="AC1406">
        <v>9</v>
      </c>
      <c r="AD1406">
        <v>3</v>
      </c>
      <c r="AE1406">
        <v>7</v>
      </c>
      <c r="AF1406" s="5">
        <v>0.15</v>
      </c>
      <c r="AG1406" s="5">
        <v>0.09</v>
      </c>
      <c r="AH1406" s="6">
        <v>9.999999999999995E-3</v>
      </c>
      <c r="AI1406">
        <v>866.40000000000009</v>
      </c>
      <c r="AJ1406">
        <v>1729</v>
      </c>
    </row>
    <row r="1407" spans="1:36" x14ac:dyDescent="0.35">
      <c r="A1407">
        <v>31</v>
      </c>
      <c r="B1407" t="s">
        <v>32</v>
      </c>
      <c r="C1407" t="s">
        <v>44</v>
      </c>
      <c r="D1407">
        <v>697</v>
      </c>
      <c r="E1407" t="s">
        <v>34</v>
      </c>
      <c r="F1407">
        <v>10</v>
      </c>
      <c r="G1407">
        <v>3</v>
      </c>
      <c r="H1407" t="s">
        <v>40</v>
      </c>
      <c r="I1407">
        <v>3</v>
      </c>
      <c r="J1407" t="s">
        <v>29</v>
      </c>
      <c r="K1407">
        <v>40</v>
      </c>
      <c r="L1407">
        <v>3</v>
      </c>
      <c r="M1407">
        <v>3</v>
      </c>
      <c r="N1407" t="s">
        <v>63</v>
      </c>
      <c r="O1407">
        <v>3</v>
      </c>
      <c r="P1407" t="s">
        <v>37</v>
      </c>
      <c r="Q1407" s="4">
        <v>11031</v>
      </c>
      <c r="R1407">
        <v>26862</v>
      </c>
      <c r="S1407">
        <v>4</v>
      </c>
      <c r="T1407" t="s">
        <v>32</v>
      </c>
      <c r="U1407">
        <v>20</v>
      </c>
      <c r="V1407">
        <v>4</v>
      </c>
      <c r="W1407">
        <v>3</v>
      </c>
      <c r="X1407">
        <v>1</v>
      </c>
      <c r="Y1407">
        <v>13</v>
      </c>
      <c r="Z1407">
        <v>2</v>
      </c>
      <c r="AA1407">
        <v>4</v>
      </c>
      <c r="AB1407">
        <v>11</v>
      </c>
      <c r="AC1407">
        <v>7</v>
      </c>
      <c r="AD1407">
        <v>4</v>
      </c>
      <c r="AE1407">
        <v>8</v>
      </c>
      <c r="AF1407" s="5">
        <v>0.09</v>
      </c>
      <c r="AG1407" s="5">
        <v>0.08</v>
      </c>
      <c r="AH1407" s="6">
        <v>4.0000000000000008E-2</v>
      </c>
      <c r="AI1407">
        <v>2206.2000000000003</v>
      </c>
      <c r="AJ1407">
        <v>2547</v>
      </c>
    </row>
    <row r="1408" spans="1:36" x14ac:dyDescent="0.35">
      <c r="A1408">
        <v>54</v>
      </c>
      <c r="B1408" t="s">
        <v>32</v>
      </c>
      <c r="C1408" t="s">
        <v>26</v>
      </c>
      <c r="D1408">
        <v>157</v>
      </c>
      <c r="E1408" t="s">
        <v>34</v>
      </c>
      <c r="F1408">
        <v>10</v>
      </c>
      <c r="G1408">
        <v>3</v>
      </c>
      <c r="H1408" t="s">
        <v>40</v>
      </c>
      <c r="I1408">
        <v>3</v>
      </c>
      <c r="J1408" t="s">
        <v>29</v>
      </c>
      <c r="K1408">
        <v>77</v>
      </c>
      <c r="L1408">
        <v>3</v>
      </c>
      <c r="M1408">
        <v>2</v>
      </c>
      <c r="N1408" t="s">
        <v>42</v>
      </c>
      <c r="O1408">
        <v>1</v>
      </c>
      <c r="P1408" t="s">
        <v>31</v>
      </c>
      <c r="Q1408" s="4">
        <v>4440</v>
      </c>
      <c r="R1408">
        <v>25198</v>
      </c>
      <c r="S1408">
        <v>6</v>
      </c>
      <c r="T1408" t="s">
        <v>25</v>
      </c>
      <c r="U1408">
        <v>19</v>
      </c>
      <c r="V1408">
        <v>3</v>
      </c>
      <c r="W1408">
        <v>4</v>
      </c>
      <c r="X1408">
        <v>0</v>
      </c>
      <c r="Y1408">
        <v>9</v>
      </c>
      <c r="Z1408">
        <v>3</v>
      </c>
      <c r="AA1408">
        <v>3</v>
      </c>
      <c r="AB1408">
        <v>5</v>
      </c>
      <c r="AC1408">
        <v>2</v>
      </c>
      <c r="AD1408">
        <v>1</v>
      </c>
      <c r="AE1408">
        <v>4</v>
      </c>
      <c r="AF1408" s="5">
        <v>0.13</v>
      </c>
      <c r="AG1408" s="5">
        <v>0.11</v>
      </c>
      <c r="AH1408" s="6">
        <v>-9.999999999999995E-3</v>
      </c>
      <c r="AI1408">
        <v>888</v>
      </c>
      <c r="AJ1408">
        <v>1608</v>
      </c>
    </row>
    <row r="1409" spans="1:36" x14ac:dyDescent="0.35">
      <c r="A1409">
        <v>24</v>
      </c>
      <c r="B1409" t="s">
        <v>32</v>
      </c>
      <c r="C1409" t="s">
        <v>26</v>
      </c>
      <c r="D1409">
        <v>771</v>
      </c>
      <c r="E1409" t="s">
        <v>34</v>
      </c>
      <c r="F1409">
        <v>1</v>
      </c>
      <c r="G1409">
        <v>2</v>
      </c>
      <c r="H1409" t="s">
        <v>28</v>
      </c>
      <c r="I1409">
        <v>2</v>
      </c>
      <c r="J1409" t="s">
        <v>35</v>
      </c>
      <c r="K1409">
        <v>45</v>
      </c>
      <c r="L1409">
        <v>2</v>
      </c>
      <c r="M1409">
        <v>2</v>
      </c>
      <c r="N1409" t="s">
        <v>43</v>
      </c>
      <c r="O1409">
        <v>3</v>
      </c>
      <c r="P1409" t="s">
        <v>31</v>
      </c>
      <c r="Q1409" s="4">
        <v>4617</v>
      </c>
      <c r="R1409">
        <v>14120</v>
      </c>
      <c r="S1409">
        <v>1</v>
      </c>
      <c r="T1409" t="s">
        <v>32</v>
      </c>
      <c r="U1409">
        <v>12</v>
      </c>
      <c r="V1409">
        <v>3</v>
      </c>
      <c r="W1409">
        <v>2</v>
      </c>
      <c r="X1409">
        <v>0</v>
      </c>
      <c r="Y1409">
        <v>4</v>
      </c>
      <c r="Z1409">
        <v>2</v>
      </c>
      <c r="AA1409">
        <v>2</v>
      </c>
      <c r="AB1409">
        <v>4</v>
      </c>
      <c r="AC1409">
        <v>3</v>
      </c>
      <c r="AD1409">
        <v>1</v>
      </c>
      <c r="AE1409">
        <v>2</v>
      </c>
      <c r="AF1409" s="5">
        <v>0.09</v>
      </c>
      <c r="AG1409" s="5">
        <v>0.09</v>
      </c>
      <c r="AH1409" s="6">
        <v>4.0000000000000008E-2</v>
      </c>
      <c r="AI1409">
        <v>923.40000000000009</v>
      </c>
      <c r="AJ1409">
        <v>4717</v>
      </c>
    </row>
    <row r="1410" spans="1:36" x14ac:dyDescent="0.35">
      <c r="A1410">
        <v>23</v>
      </c>
      <c r="B1410" t="s">
        <v>32</v>
      </c>
      <c r="C1410" t="s">
        <v>26</v>
      </c>
      <c r="D1410">
        <v>571</v>
      </c>
      <c r="E1410" t="s">
        <v>34</v>
      </c>
      <c r="F1410">
        <v>12</v>
      </c>
      <c r="G1410">
        <v>2</v>
      </c>
      <c r="H1410" t="s">
        <v>38</v>
      </c>
      <c r="I1410">
        <v>4</v>
      </c>
      <c r="J1410" t="s">
        <v>35</v>
      </c>
      <c r="K1410">
        <v>78</v>
      </c>
      <c r="L1410">
        <v>3</v>
      </c>
      <c r="M1410">
        <v>1</v>
      </c>
      <c r="N1410" t="s">
        <v>39</v>
      </c>
      <c r="O1410">
        <v>4</v>
      </c>
      <c r="P1410" t="s">
        <v>31</v>
      </c>
      <c r="Q1410" s="4">
        <v>2647</v>
      </c>
      <c r="R1410">
        <v>13672</v>
      </c>
      <c r="S1410">
        <v>1</v>
      </c>
      <c r="T1410" t="s">
        <v>32</v>
      </c>
      <c r="U1410">
        <v>13</v>
      </c>
      <c r="V1410">
        <v>3</v>
      </c>
      <c r="W1410">
        <v>3</v>
      </c>
      <c r="X1410">
        <v>0</v>
      </c>
      <c r="Y1410">
        <v>5</v>
      </c>
      <c r="Z1410">
        <v>6</v>
      </c>
      <c r="AA1410">
        <v>4</v>
      </c>
      <c r="AB1410">
        <v>5</v>
      </c>
      <c r="AC1410">
        <v>2</v>
      </c>
      <c r="AD1410">
        <v>1</v>
      </c>
      <c r="AE1410">
        <v>4</v>
      </c>
      <c r="AF1410" s="5">
        <v>0.1</v>
      </c>
      <c r="AG1410" s="5">
        <v>0.09</v>
      </c>
      <c r="AH1410" s="6">
        <v>0.06</v>
      </c>
      <c r="AI1410">
        <v>529.4</v>
      </c>
      <c r="AJ1410">
        <v>3245</v>
      </c>
    </row>
    <row r="1411" spans="1:36" x14ac:dyDescent="0.35">
      <c r="A1411">
        <v>40</v>
      </c>
      <c r="B1411" t="s">
        <v>32</v>
      </c>
      <c r="C1411" t="s">
        <v>33</v>
      </c>
      <c r="D1411">
        <v>692</v>
      </c>
      <c r="E1411" t="s">
        <v>34</v>
      </c>
      <c r="F1411">
        <v>11</v>
      </c>
      <c r="G1411">
        <v>3</v>
      </c>
      <c r="H1411" t="s">
        <v>49</v>
      </c>
      <c r="I1411">
        <v>4</v>
      </c>
      <c r="J1411" t="s">
        <v>29</v>
      </c>
      <c r="K1411">
        <v>73</v>
      </c>
      <c r="L1411">
        <v>3</v>
      </c>
      <c r="M1411">
        <v>2</v>
      </c>
      <c r="N1411" t="s">
        <v>39</v>
      </c>
      <c r="O1411">
        <v>3</v>
      </c>
      <c r="P1411" t="s">
        <v>37</v>
      </c>
      <c r="Q1411" s="4">
        <v>6323</v>
      </c>
      <c r="R1411">
        <v>26849</v>
      </c>
      <c r="S1411">
        <v>1</v>
      </c>
      <c r="T1411" t="s">
        <v>32</v>
      </c>
      <c r="U1411">
        <v>11</v>
      </c>
      <c r="V1411">
        <v>3</v>
      </c>
      <c r="W1411">
        <v>1</v>
      </c>
      <c r="X1411">
        <v>1</v>
      </c>
      <c r="Y1411">
        <v>10</v>
      </c>
      <c r="Z1411">
        <v>2</v>
      </c>
      <c r="AA1411">
        <v>4</v>
      </c>
      <c r="AB1411">
        <v>10</v>
      </c>
      <c r="AC1411">
        <v>9</v>
      </c>
      <c r="AD1411">
        <v>9</v>
      </c>
      <c r="AE1411">
        <v>4</v>
      </c>
      <c r="AF1411" s="5">
        <v>0.12</v>
      </c>
      <c r="AG1411" s="5">
        <v>7.0000000000000007E-2</v>
      </c>
      <c r="AH1411" s="6">
        <v>0</v>
      </c>
      <c r="AI1411">
        <v>1264.6000000000001</v>
      </c>
      <c r="AJ1411">
        <v>3667</v>
      </c>
    </row>
    <row r="1412" spans="1:36" x14ac:dyDescent="0.35">
      <c r="A1412">
        <v>40</v>
      </c>
      <c r="B1412" t="s">
        <v>32</v>
      </c>
      <c r="C1412" t="s">
        <v>26</v>
      </c>
      <c r="D1412">
        <v>444</v>
      </c>
      <c r="E1412" t="s">
        <v>27</v>
      </c>
      <c r="F1412">
        <v>2</v>
      </c>
      <c r="G1412">
        <v>2</v>
      </c>
      <c r="H1412" t="s">
        <v>48</v>
      </c>
      <c r="I1412">
        <v>2</v>
      </c>
      <c r="J1412" t="s">
        <v>29</v>
      </c>
      <c r="K1412">
        <v>92</v>
      </c>
      <c r="L1412">
        <v>3</v>
      </c>
      <c r="M1412">
        <v>2</v>
      </c>
      <c r="N1412" t="s">
        <v>27</v>
      </c>
      <c r="O1412">
        <v>2</v>
      </c>
      <c r="P1412" t="s">
        <v>37</v>
      </c>
      <c r="Q1412" s="4">
        <v>5677</v>
      </c>
      <c r="R1412">
        <v>4258</v>
      </c>
      <c r="S1412">
        <v>3</v>
      </c>
      <c r="T1412" t="s">
        <v>32</v>
      </c>
      <c r="U1412">
        <v>14</v>
      </c>
      <c r="V1412">
        <v>3</v>
      </c>
      <c r="W1412">
        <v>3</v>
      </c>
      <c r="X1412">
        <v>1</v>
      </c>
      <c r="Y1412">
        <v>15</v>
      </c>
      <c r="Z1412">
        <v>4</v>
      </c>
      <c r="AA1412">
        <v>3</v>
      </c>
      <c r="AB1412">
        <v>11</v>
      </c>
      <c r="AC1412">
        <v>8</v>
      </c>
      <c r="AD1412">
        <v>5</v>
      </c>
      <c r="AE1412">
        <v>10</v>
      </c>
      <c r="AF1412" s="5">
        <v>0.15</v>
      </c>
      <c r="AG1412" s="5">
        <v>7.0000000000000007E-2</v>
      </c>
      <c r="AH1412" s="6">
        <v>2.0000000000000004E-2</v>
      </c>
      <c r="AI1412">
        <v>1135.4000000000001</v>
      </c>
      <c r="AJ1412">
        <v>1458</v>
      </c>
    </row>
    <row r="1413" spans="1:36" x14ac:dyDescent="0.35">
      <c r="A1413">
        <v>25</v>
      </c>
      <c r="B1413" t="s">
        <v>32</v>
      </c>
      <c r="C1413" t="s">
        <v>26</v>
      </c>
      <c r="D1413">
        <v>309</v>
      </c>
      <c r="E1413" t="s">
        <v>50</v>
      </c>
      <c r="F1413">
        <v>2</v>
      </c>
      <c r="G1413">
        <v>3</v>
      </c>
      <c r="H1413" t="s">
        <v>50</v>
      </c>
      <c r="I1413">
        <v>3</v>
      </c>
      <c r="J1413" t="s">
        <v>29</v>
      </c>
      <c r="K1413">
        <v>82</v>
      </c>
      <c r="L1413">
        <v>3</v>
      </c>
      <c r="M1413">
        <v>1</v>
      </c>
      <c r="N1413" t="s">
        <v>50</v>
      </c>
      <c r="O1413">
        <v>2</v>
      </c>
      <c r="P1413" t="s">
        <v>37</v>
      </c>
      <c r="Q1413" s="4">
        <v>2187</v>
      </c>
      <c r="R1413">
        <v>19655</v>
      </c>
      <c r="S1413">
        <v>4</v>
      </c>
      <c r="T1413" t="s">
        <v>32</v>
      </c>
      <c r="U1413">
        <v>14</v>
      </c>
      <c r="V1413">
        <v>3</v>
      </c>
      <c r="W1413">
        <v>3</v>
      </c>
      <c r="X1413">
        <v>0</v>
      </c>
      <c r="Y1413">
        <v>6</v>
      </c>
      <c r="Z1413">
        <v>3</v>
      </c>
      <c r="AA1413">
        <v>3</v>
      </c>
      <c r="AB1413">
        <v>2</v>
      </c>
      <c r="AC1413">
        <v>0</v>
      </c>
      <c r="AD1413">
        <v>1</v>
      </c>
      <c r="AE1413">
        <v>2</v>
      </c>
      <c r="AF1413" s="5">
        <v>0.15</v>
      </c>
      <c r="AG1413" s="5">
        <v>0.11</v>
      </c>
      <c r="AH1413" s="6">
        <v>0</v>
      </c>
      <c r="AI1413">
        <v>437.40000000000003</v>
      </c>
      <c r="AJ1413">
        <v>4281</v>
      </c>
    </row>
    <row r="1414" spans="1:36" x14ac:dyDescent="0.35">
      <c r="A1414">
        <v>30</v>
      </c>
      <c r="B1414" t="s">
        <v>32</v>
      </c>
      <c r="C1414" t="s">
        <v>26</v>
      </c>
      <c r="D1414">
        <v>911</v>
      </c>
      <c r="E1414" t="s">
        <v>34</v>
      </c>
      <c r="F1414">
        <v>1</v>
      </c>
      <c r="G1414">
        <v>2</v>
      </c>
      <c r="H1414" t="s">
        <v>40</v>
      </c>
      <c r="I1414">
        <v>4</v>
      </c>
      <c r="J1414" t="s">
        <v>35</v>
      </c>
      <c r="K1414">
        <v>76</v>
      </c>
      <c r="L1414">
        <v>3</v>
      </c>
      <c r="M1414">
        <v>1</v>
      </c>
      <c r="N1414" t="s">
        <v>39</v>
      </c>
      <c r="O1414">
        <v>2</v>
      </c>
      <c r="P1414" t="s">
        <v>37</v>
      </c>
      <c r="Q1414" s="4">
        <v>3748</v>
      </c>
      <c r="R1414">
        <v>4077</v>
      </c>
      <c r="S1414">
        <v>1</v>
      </c>
      <c r="T1414" t="s">
        <v>32</v>
      </c>
      <c r="U1414">
        <v>13</v>
      </c>
      <c r="V1414">
        <v>3</v>
      </c>
      <c r="W1414">
        <v>3</v>
      </c>
      <c r="X1414">
        <v>0</v>
      </c>
      <c r="Y1414">
        <v>12</v>
      </c>
      <c r="Z1414">
        <v>6</v>
      </c>
      <c r="AA1414">
        <v>2</v>
      </c>
      <c r="AB1414">
        <v>12</v>
      </c>
      <c r="AC1414">
        <v>8</v>
      </c>
      <c r="AD1414">
        <v>1</v>
      </c>
      <c r="AE1414">
        <v>7</v>
      </c>
      <c r="AF1414" s="5">
        <v>0.1</v>
      </c>
      <c r="AG1414" s="5">
        <v>0.09</v>
      </c>
      <c r="AH1414" s="6">
        <v>4.9999999999999989E-2</v>
      </c>
      <c r="AI1414">
        <v>749.6</v>
      </c>
      <c r="AJ1414">
        <v>2028</v>
      </c>
    </row>
    <row r="1415" spans="1:36" x14ac:dyDescent="0.35">
      <c r="A1415">
        <v>25</v>
      </c>
      <c r="B1415" t="s">
        <v>32</v>
      </c>
      <c r="C1415" t="s">
        <v>26</v>
      </c>
      <c r="D1415">
        <v>977</v>
      </c>
      <c r="E1415" t="s">
        <v>34</v>
      </c>
      <c r="F1415">
        <v>2</v>
      </c>
      <c r="G1415">
        <v>1</v>
      </c>
      <c r="H1415" t="s">
        <v>38</v>
      </c>
      <c r="I1415">
        <v>4</v>
      </c>
      <c r="J1415" t="s">
        <v>35</v>
      </c>
      <c r="K1415">
        <v>57</v>
      </c>
      <c r="L1415">
        <v>3</v>
      </c>
      <c r="M1415">
        <v>1</v>
      </c>
      <c r="N1415" t="s">
        <v>39</v>
      </c>
      <c r="O1415">
        <v>3</v>
      </c>
      <c r="P1415" t="s">
        <v>41</v>
      </c>
      <c r="Q1415" s="4">
        <v>3977</v>
      </c>
      <c r="R1415">
        <v>7298</v>
      </c>
      <c r="S1415">
        <v>6</v>
      </c>
      <c r="T1415" t="s">
        <v>25</v>
      </c>
      <c r="U1415">
        <v>19</v>
      </c>
      <c r="V1415">
        <v>3</v>
      </c>
      <c r="W1415">
        <v>3</v>
      </c>
      <c r="X1415">
        <v>1</v>
      </c>
      <c r="Y1415">
        <v>7</v>
      </c>
      <c r="Z1415">
        <v>2</v>
      </c>
      <c r="AA1415">
        <v>2</v>
      </c>
      <c r="AB1415">
        <v>2</v>
      </c>
      <c r="AC1415">
        <v>2</v>
      </c>
      <c r="AD1415">
        <v>0</v>
      </c>
      <c r="AE1415">
        <v>2</v>
      </c>
      <c r="AF1415" s="5">
        <v>0.1</v>
      </c>
      <c r="AG1415" s="5">
        <v>7.0000000000000007E-2</v>
      </c>
      <c r="AH1415" s="6">
        <v>0.06</v>
      </c>
      <c r="AI1415">
        <v>795.40000000000009</v>
      </c>
      <c r="AJ1415">
        <v>1461</v>
      </c>
    </row>
    <row r="1416" spans="1:36" x14ac:dyDescent="0.35">
      <c r="A1416">
        <v>47</v>
      </c>
      <c r="B1416" t="s">
        <v>32</v>
      </c>
      <c r="C1416" t="s">
        <v>26</v>
      </c>
      <c r="D1416">
        <v>1180</v>
      </c>
      <c r="E1416" t="s">
        <v>34</v>
      </c>
      <c r="F1416">
        <v>25</v>
      </c>
      <c r="G1416">
        <v>3</v>
      </c>
      <c r="H1416" t="s">
        <v>40</v>
      </c>
      <c r="I1416">
        <v>1</v>
      </c>
      <c r="J1416" t="s">
        <v>35</v>
      </c>
      <c r="K1416">
        <v>84</v>
      </c>
      <c r="L1416">
        <v>3</v>
      </c>
      <c r="M1416">
        <v>3</v>
      </c>
      <c r="N1416" t="s">
        <v>43</v>
      </c>
      <c r="O1416">
        <v>3</v>
      </c>
      <c r="P1416" t="s">
        <v>31</v>
      </c>
      <c r="Q1416" s="4">
        <v>8633</v>
      </c>
      <c r="R1416">
        <v>13084</v>
      </c>
      <c r="S1416">
        <v>2</v>
      </c>
      <c r="T1416" t="s">
        <v>32</v>
      </c>
      <c r="U1416">
        <v>23</v>
      </c>
      <c r="V1416">
        <v>4</v>
      </c>
      <c r="W1416">
        <v>2</v>
      </c>
      <c r="X1416">
        <v>0</v>
      </c>
      <c r="Y1416">
        <v>25</v>
      </c>
      <c r="Z1416">
        <v>3</v>
      </c>
      <c r="AA1416">
        <v>3</v>
      </c>
      <c r="AB1416">
        <v>17</v>
      </c>
      <c r="AC1416">
        <v>14</v>
      </c>
      <c r="AD1416">
        <v>12</v>
      </c>
      <c r="AE1416">
        <v>11</v>
      </c>
      <c r="AF1416" s="5">
        <v>0.12</v>
      </c>
      <c r="AG1416" s="5">
        <v>0.08</v>
      </c>
      <c r="AH1416" s="6">
        <v>3.0000000000000013E-2</v>
      </c>
      <c r="AI1416">
        <v>1726.6000000000001</v>
      </c>
      <c r="AJ1416">
        <v>3958</v>
      </c>
    </row>
    <row r="1417" spans="1:36" x14ac:dyDescent="0.35">
      <c r="A1417">
        <v>33</v>
      </c>
      <c r="B1417" t="s">
        <v>32</v>
      </c>
      <c r="C1417" t="s">
        <v>44</v>
      </c>
      <c r="D1417">
        <v>1313</v>
      </c>
      <c r="E1417" t="s">
        <v>34</v>
      </c>
      <c r="F1417">
        <v>1</v>
      </c>
      <c r="G1417">
        <v>2</v>
      </c>
      <c r="H1417" t="s">
        <v>40</v>
      </c>
      <c r="I1417">
        <v>2</v>
      </c>
      <c r="J1417" t="s">
        <v>35</v>
      </c>
      <c r="K1417">
        <v>59</v>
      </c>
      <c r="L1417">
        <v>2</v>
      </c>
      <c r="M1417">
        <v>1</v>
      </c>
      <c r="N1417" t="s">
        <v>39</v>
      </c>
      <c r="O1417">
        <v>3</v>
      </c>
      <c r="P1417" t="s">
        <v>41</v>
      </c>
      <c r="Q1417" s="4">
        <v>2008</v>
      </c>
      <c r="R1417">
        <v>20439</v>
      </c>
      <c r="S1417">
        <v>1</v>
      </c>
      <c r="T1417" t="s">
        <v>32</v>
      </c>
      <c r="U1417">
        <v>12</v>
      </c>
      <c r="V1417">
        <v>3</v>
      </c>
      <c r="W1417">
        <v>3</v>
      </c>
      <c r="X1417">
        <v>3</v>
      </c>
      <c r="Y1417">
        <v>1</v>
      </c>
      <c r="Z1417">
        <v>2</v>
      </c>
      <c r="AA1417">
        <v>2</v>
      </c>
      <c r="AB1417">
        <v>1</v>
      </c>
      <c r="AC1417">
        <v>1</v>
      </c>
      <c r="AD1417">
        <v>0</v>
      </c>
      <c r="AE1417">
        <v>0</v>
      </c>
      <c r="AF1417" s="5">
        <v>0.14000000000000001</v>
      </c>
      <c r="AG1417" s="5">
        <v>0.1</v>
      </c>
      <c r="AH1417" s="6">
        <v>9.999999999999995E-3</v>
      </c>
      <c r="AI1417">
        <v>401.6</v>
      </c>
      <c r="AJ1417">
        <v>622</v>
      </c>
    </row>
    <row r="1418" spans="1:36" x14ac:dyDescent="0.35">
      <c r="A1418">
        <v>38</v>
      </c>
      <c r="B1418" t="s">
        <v>32</v>
      </c>
      <c r="C1418" t="s">
        <v>26</v>
      </c>
      <c r="D1418">
        <v>1321</v>
      </c>
      <c r="E1418" t="s">
        <v>27</v>
      </c>
      <c r="F1418">
        <v>1</v>
      </c>
      <c r="G1418">
        <v>4</v>
      </c>
      <c r="H1418" t="s">
        <v>28</v>
      </c>
      <c r="I1418">
        <v>4</v>
      </c>
      <c r="J1418" t="s">
        <v>35</v>
      </c>
      <c r="K1418">
        <v>86</v>
      </c>
      <c r="L1418">
        <v>3</v>
      </c>
      <c r="M1418">
        <v>2</v>
      </c>
      <c r="N1418" t="s">
        <v>27</v>
      </c>
      <c r="O1418">
        <v>2</v>
      </c>
      <c r="P1418" t="s">
        <v>37</v>
      </c>
      <c r="Q1418" s="4">
        <v>4440</v>
      </c>
      <c r="R1418">
        <v>7636</v>
      </c>
      <c r="S1418">
        <v>0</v>
      </c>
      <c r="T1418" t="s">
        <v>32</v>
      </c>
      <c r="U1418">
        <v>15</v>
      </c>
      <c r="V1418">
        <v>3</v>
      </c>
      <c r="W1418">
        <v>1</v>
      </c>
      <c r="X1418">
        <v>2</v>
      </c>
      <c r="Y1418">
        <v>16</v>
      </c>
      <c r="Z1418">
        <v>3</v>
      </c>
      <c r="AA1418">
        <v>3</v>
      </c>
      <c r="AB1418">
        <v>15</v>
      </c>
      <c r="AC1418">
        <v>13</v>
      </c>
      <c r="AD1418">
        <v>5</v>
      </c>
      <c r="AE1418">
        <v>8</v>
      </c>
      <c r="AF1418" s="5">
        <v>0.09</v>
      </c>
      <c r="AG1418" s="5">
        <v>0.08</v>
      </c>
      <c r="AH1418" s="6">
        <v>-2.0000000000000004E-2</v>
      </c>
      <c r="AI1418">
        <v>888</v>
      </c>
      <c r="AJ1418">
        <v>859</v>
      </c>
    </row>
    <row r="1419" spans="1:36" x14ac:dyDescent="0.35">
      <c r="A1419">
        <v>31</v>
      </c>
      <c r="B1419" t="s">
        <v>32</v>
      </c>
      <c r="C1419" t="s">
        <v>26</v>
      </c>
      <c r="D1419">
        <v>1154</v>
      </c>
      <c r="E1419" t="s">
        <v>27</v>
      </c>
      <c r="F1419">
        <v>2</v>
      </c>
      <c r="G1419">
        <v>2</v>
      </c>
      <c r="H1419" t="s">
        <v>28</v>
      </c>
      <c r="I1419">
        <v>1</v>
      </c>
      <c r="J1419" t="s">
        <v>35</v>
      </c>
      <c r="K1419">
        <v>54</v>
      </c>
      <c r="L1419">
        <v>3</v>
      </c>
      <c r="M1419">
        <v>1</v>
      </c>
      <c r="N1419" t="s">
        <v>46</v>
      </c>
      <c r="O1419">
        <v>3</v>
      </c>
      <c r="P1419" t="s">
        <v>37</v>
      </c>
      <c r="Q1419" s="4">
        <v>3067</v>
      </c>
      <c r="R1419">
        <v>6393</v>
      </c>
      <c r="S1419">
        <v>0</v>
      </c>
      <c r="T1419" t="s">
        <v>32</v>
      </c>
      <c r="U1419">
        <v>19</v>
      </c>
      <c r="V1419">
        <v>3</v>
      </c>
      <c r="W1419">
        <v>3</v>
      </c>
      <c r="X1419">
        <v>1</v>
      </c>
      <c r="Y1419">
        <v>3</v>
      </c>
      <c r="Z1419">
        <v>1</v>
      </c>
      <c r="AA1419">
        <v>3</v>
      </c>
      <c r="AB1419">
        <v>2</v>
      </c>
      <c r="AC1419">
        <v>2</v>
      </c>
      <c r="AD1419">
        <v>1</v>
      </c>
      <c r="AE1419">
        <v>2</v>
      </c>
      <c r="AF1419" s="5">
        <v>0.08</v>
      </c>
      <c r="AG1419" s="5">
        <v>0.09</v>
      </c>
      <c r="AH1419" s="6">
        <v>1.0000000000000009E-2</v>
      </c>
      <c r="AI1419">
        <v>613.4</v>
      </c>
      <c r="AJ1419">
        <v>1996</v>
      </c>
    </row>
    <row r="1420" spans="1:36" x14ac:dyDescent="0.35">
      <c r="A1420">
        <v>38</v>
      </c>
      <c r="B1420" t="s">
        <v>32</v>
      </c>
      <c r="C1420" t="s">
        <v>33</v>
      </c>
      <c r="D1420">
        <v>508</v>
      </c>
      <c r="E1420" t="s">
        <v>34</v>
      </c>
      <c r="F1420">
        <v>6</v>
      </c>
      <c r="G1420">
        <v>4</v>
      </c>
      <c r="H1420" t="s">
        <v>28</v>
      </c>
      <c r="I1420">
        <v>1</v>
      </c>
      <c r="J1420" t="s">
        <v>35</v>
      </c>
      <c r="K1420">
        <v>72</v>
      </c>
      <c r="L1420">
        <v>2</v>
      </c>
      <c r="M1420">
        <v>2</v>
      </c>
      <c r="N1420" t="s">
        <v>42</v>
      </c>
      <c r="O1420">
        <v>3</v>
      </c>
      <c r="P1420" t="s">
        <v>37</v>
      </c>
      <c r="Q1420" s="4">
        <v>5321</v>
      </c>
      <c r="R1420">
        <v>14284</v>
      </c>
      <c r="S1420">
        <v>2</v>
      </c>
      <c r="T1420" t="s">
        <v>32</v>
      </c>
      <c r="U1420">
        <v>11</v>
      </c>
      <c r="V1420">
        <v>3</v>
      </c>
      <c r="W1420">
        <v>4</v>
      </c>
      <c r="X1420">
        <v>1</v>
      </c>
      <c r="Y1420">
        <v>10</v>
      </c>
      <c r="Z1420">
        <v>1</v>
      </c>
      <c r="AA1420">
        <v>3</v>
      </c>
      <c r="AB1420">
        <v>8</v>
      </c>
      <c r="AC1420">
        <v>3</v>
      </c>
      <c r="AD1420">
        <v>7</v>
      </c>
      <c r="AE1420">
        <v>7</v>
      </c>
      <c r="AF1420" s="5">
        <v>0.13</v>
      </c>
      <c r="AG1420" s="5">
        <v>0.11</v>
      </c>
      <c r="AH1420" s="6">
        <v>9.999999999999995E-3</v>
      </c>
      <c r="AI1420">
        <v>1064.2</v>
      </c>
      <c r="AJ1420">
        <v>3620</v>
      </c>
    </row>
    <row r="1421" spans="1:36" x14ac:dyDescent="0.35">
      <c r="A1421">
        <v>42</v>
      </c>
      <c r="B1421" t="s">
        <v>32</v>
      </c>
      <c r="C1421" t="s">
        <v>26</v>
      </c>
      <c r="D1421">
        <v>557</v>
      </c>
      <c r="E1421" t="s">
        <v>34</v>
      </c>
      <c r="F1421">
        <v>18</v>
      </c>
      <c r="G1421">
        <v>4</v>
      </c>
      <c r="H1421" t="s">
        <v>28</v>
      </c>
      <c r="I1421">
        <v>4</v>
      </c>
      <c r="J1421" t="s">
        <v>35</v>
      </c>
      <c r="K1421">
        <v>35</v>
      </c>
      <c r="L1421">
        <v>3</v>
      </c>
      <c r="M1421">
        <v>2</v>
      </c>
      <c r="N1421" t="s">
        <v>36</v>
      </c>
      <c r="O1421">
        <v>1</v>
      </c>
      <c r="P1421" t="s">
        <v>41</v>
      </c>
      <c r="Q1421" s="4">
        <v>5410</v>
      </c>
      <c r="R1421">
        <v>11189</v>
      </c>
      <c r="S1421">
        <v>6</v>
      </c>
      <c r="T1421" t="s">
        <v>25</v>
      </c>
      <c r="U1421">
        <v>17</v>
      </c>
      <c r="V1421">
        <v>3</v>
      </c>
      <c r="W1421">
        <v>3</v>
      </c>
      <c r="X1421">
        <v>1</v>
      </c>
      <c r="Y1421">
        <v>9</v>
      </c>
      <c r="Z1421">
        <v>3</v>
      </c>
      <c r="AA1421">
        <v>2</v>
      </c>
      <c r="AB1421">
        <v>4</v>
      </c>
      <c r="AC1421">
        <v>3</v>
      </c>
      <c r="AD1421">
        <v>1</v>
      </c>
      <c r="AE1421">
        <v>2</v>
      </c>
      <c r="AF1421" s="5">
        <v>0.12</v>
      </c>
      <c r="AG1421" s="5">
        <v>0.1</v>
      </c>
      <c r="AH1421" s="6">
        <v>0.05</v>
      </c>
      <c r="AI1421">
        <v>1082</v>
      </c>
      <c r="AJ1421">
        <v>4526</v>
      </c>
    </row>
    <row r="1422" spans="1:36" x14ac:dyDescent="0.35">
      <c r="A1422">
        <v>41</v>
      </c>
      <c r="B1422" t="s">
        <v>32</v>
      </c>
      <c r="C1422" t="s">
        <v>26</v>
      </c>
      <c r="D1422">
        <v>642</v>
      </c>
      <c r="E1422" t="s">
        <v>34</v>
      </c>
      <c r="F1422">
        <v>1</v>
      </c>
      <c r="G1422">
        <v>3</v>
      </c>
      <c r="H1422" t="s">
        <v>28</v>
      </c>
      <c r="I1422">
        <v>4</v>
      </c>
      <c r="J1422" t="s">
        <v>35</v>
      </c>
      <c r="K1422">
        <v>76</v>
      </c>
      <c r="L1422">
        <v>3</v>
      </c>
      <c r="M1422">
        <v>1</v>
      </c>
      <c r="N1422" t="s">
        <v>36</v>
      </c>
      <c r="O1422">
        <v>4</v>
      </c>
      <c r="P1422" t="s">
        <v>37</v>
      </c>
      <c r="Q1422" s="4">
        <v>2782</v>
      </c>
      <c r="R1422">
        <v>21412</v>
      </c>
      <c r="S1422">
        <v>3</v>
      </c>
      <c r="T1422" t="s">
        <v>32</v>
      </c>
      <c r="U1422">
        <v>22</v>
      </c>
      <c r="V1422">
        <v>4</v>
      </c>
      <c r="W1422">
        <v>1</v>
      </c>
      <c r="X1422">
        <v>1</v>
      </c>
      <c r="Y1422">
        <v>12</v>
      </c>
      <c r="Z1422">
        <v>3</v>
      </c>
      <c r="AA1422">
        <v>3</v>
      </c>
      <c r="AB1422">
        <v>5</v>
      </c>
      <c r="AC1422">
        <v>3</v>
      </c>
      <c r="AD1422">
        <v>1</v>
      </c>
      <c r="AE1422">
        <v>0</v>
      </c>
      <c r="AF1422" s="5">
        <v>0.13</v>
      </c>
      <c r="AG1422" s="5">
        <v>0.08</v>
      </c>
      <c r="AH1422" s="6">
        <v>4.0000000000000008E-2</v>
      </c>
      <c r="AI1422">
        <v>556.4</v>
      </c>
      <c r="AJ1422">
        <v>3366</v>
      </c>
    </row>
    <row r="1423" spans="1:36" x14ac:dyDescent="0.35">
      <c r="A1423">
        <v>47</v>
      </c>
      <c r="B1423" t="s">
        <v>32</v>
      </c>
      <c r="C1423" t="s">
        <v>44</v>
      </c>
      <c r="D1423">
        <v>1162</v>
      </c>
      <c r="E1423" t="s">
        <v>34</v>
      </c>
      <c r="F1423">
        <v>1</v>
      </c>
      <c r="G1423">
        <v>1</v>
      </c>
      <c r="H1423" t="s">
        <v>40</v>
      </c>
      <c r="I1423">
        <v>3</v>
      </c>
      <c r="J1423" t="s">
        <v>29</v>
      </c>
      <c r="K1423">
        <v>98</v>
      </c>
      <c r="L1423">
        <v>3</v>
      </c>
      <c r="M1423">
        <v>3</v>
      </c>
      <c r="N1423" t="s">
        <v>63</v>
      </c>
      <c r="O1423">
        <v>2</v>
      </c>
      <c r="P1423" t="s">
        <v>37</v>
      </c>
      <c r="Q1423" s="4">
        <v>11957</v>
      </c>
      <c r="R1423">
        <v>17231</v>
      </c>
      <c r="S1423">
        <v>0</v>
      </c>
      <c r="T1423" t="s">
        <v>32</v>
      </c>
      <c r="U1423">
        <v>18</v>
      </c>
      <c r="V1423">
        <v>3</v>
      </c>
      <c r="W1423">
        <v>1</v>
      </c>
      <c r="X1423">
        <v>2</v>
      </c>
      <c r="Y1423">
        <v>14</v>
      </c>
      <c r="Z1423">
        <v>3</v>
      </c>
      <c r="AA1423">
        <v>1</v>
      </c>
      <c r="AB1423">
        <v>13</v>
      </c>
      <c r="AC1423">
        <v>8</v>
      </c>
      <c r="AD1423">
        <v>5</v>
      </c>
      <c r="AE1423">
        <v>12</v>
      </c>
      <c r="AF1423" s="5">
        <v>0.09</v>
      </c>
      <c r="AG1423" s="5">
        <v>0.1</v>
      </c>
      <c r="AH1423" s="6">
        <v>0.03</v>
      </c>
      <c r="AI1423">
        <v>2391.4</v>
      </c>
      <c r="AJ1423">
        <v>4829</v>
      </c>
    </row>
    <row r="1424" spans="1:36" x14ac:dyDescent="0.35">
      <c r="A1424">
        <v>35</v>
      </c>
      <c r="B1424" t="s">
        <v>32</v>
      </c>
      <c r="C1424" t="s">
        <v>26</v>
      </c>
      <c r="D1424">
        <v>1490</v>
      </c>
      <c r="E1424" t="s">
        <v>34</v>
      </c>
      <c r="F1424">
        <v>11</v>
      </c>
      <c r="G1424">
        <v>4</v>
      </c>
      <c r="H1424" t="s">
        <v>40</v>
      </c>
      <c r="I1424">
        <v>4</v>
      </c>
      <c r="J1424" t="s">
        <v>35</v>
      </c>
      <c r="K1424">
        <v>43</v>
      </c>
      <c r="L1424">
        <v>3</v>
      </c>
      <c r="M1424">
        <v>1</v>
      </c>
      <c r="N1424" t="s">
        <v>39</v>
      </c>
      <c r="O1424">
        <v>3</v>
      </c>
      <c r="P1424" t="s">
        <v>37</v>
      </c>
      <c r="Q1424" s="4">
        <v>2660</v>
      </c>
      <c r="R1424">
        <v>20232</v>
      </c>
      <c r="S1424">
        <v>7</v>
      </c>
      <c r="T1424" t="s">
        <v>25</v>
      </c>
      <c r="U1424">
        <v>11</v>
      </c>
      <c r="V1424">
        <v>3</v>
      </c>
      <c r="W1424">
        <v>3</v>
      </c>
      <c r="X1424">
        <v>1</v>
      </c>
      <c r="Y1424">
        <v>5</v>
      </c>
      <c r="Z1424">
        <v>3</v>
      </c>
      <c r="AA1424">
        <v>3</v>
      </c>
      <c r="AB1424">
        <v>2</v>
      </c>
      <c r="AC1424">
        <v>2</v>
      </c>
      <c r="AD1424">
        <v>2</v>
      </c>
      <c r="AE1424">
        <v>2</v>
      </c>
      <c r="AF1424" s="5">
        <v>0.1</v>
      </c>
      <c r="AG1424" s="5">
        <v>0.09</v>
      </c>
      <c r="AH1424" s="6">
        <v>0.05</v>
      </c>
      <c r="AI1424">
        <v>532</v>
      </c>
      <c r="AJ1424">
        <v>2123</v>
      </c>
    </row>
    <row r="1425" spans="1:36" x14ac:dyDescent="0.35">
      <c r="A1425">
        <v>22</v>
      </c>
      <c r="B1425" t="s">
        <v>32</v>
      </c>
      <c r="C1425" t="s">
        <v>26</v>
      </c>
      <c r="D1425">
        <v>581</v>
      </c>
      <c r="E1425" t="s">
        <v>34</v>
      </c>
      <c r="F1425">
        <v>1</v>
      </c>
      <c r="G1425">
        <v>2</v>
      </c>
      <c r="H1425" t="s">
        <v>28</v>
      </c>
      <c r="I1425">
        <v>4</v>
      </c>
      <c r="J1425" t="s">
        <v>35</v>
      </c>
      <c r="K1425">
        <v>63</v>
      </c>
      <c r="L1425">
        <v>3</v>
      </c>
      <c r="M1425">
        <v>1</v>
      </c>
      <c r="N1425" t="s">
        <v>36</v>
      </c>
      <c r="O1425">
        <v>3</v>
      </c>
      <c r="P1425" t="s">
        <v>31</v>
      </c>
      <c r="Q1425" s="4">
        <v>3375</v>
      </c>
      <c r="R1425">
        <v>17624</v>
      </c>
      <c r="S1425">
        <v>0</v>
      </c>
      <c r="T1425" t="s">
        <v>32</v>
      </c>
      <c r="U1425">
        <v>12</v>
      </c>
      <c r="V1425">
        <v>3</v>
      </c>
      <c r="W1425">
        <v>4</v>
      </c>
      <c r="X1425">
        <v>0</v>
      </c>
      <c r="Y1425">
        <v>4</v>
      </c>
      <c r="Z1425">
        <v>2</v>
      </c>
      <c r="AA1425">
        <v>4</v>
      </c>
      <c r="AB1425">
        <v>3</v>
      </c>
      <c r="AC1425">
        <v>2</v>
      </c>
      <c r="AD1425">
        <v>1</v>
      </c>
      <c r="AE1425">
        <v>2</v>
      </c>
      <c r="AF1425" s="5">
        <v>0.1</v>
      </c>
      <c r="AG1425" s="5">
        <v>0.08</v>
      </c>
      <c r="AH1425" s="6">
        <v>0</v>
      </c>
      <c r="AI1425">
        <v>675</v>
      </c>
      <c r="AJ1425">
        <v>4254</v>
      </c>
    </row>
    <row r="1426" spans="1:36" x14ac:dyDescent="0.35">
      <c r="A1426">
        <v>35</v>
      </c>
      <c r="B1426" t="s">
        <v>32</v>
      </c>
      <c r="C1426" t="s">
        <v>26</v>
      </c>
      <c r="D1426">
        <v>1395</v>
      </c>
      <c r="E1426" t="s">
        <v>34</v>
      </c>
      <c r="F1426">
        <v>9</v>
      </c>
      <c r="G1426">
        <v>4</v>
      </c>
      <c r="H1426" t="s">
        <v>40</v>
      </c>
      <c r="I1426">
        <v>2</v>
      </c>
      <c r="J1426" t="s">
        <v>35</v>
      </c>
      <c r="K1426">
        <v>48</v>
      </c>
      <c r="L1426">
        <v>3</v>
      </c>
      <c r="M1426">
        <v>2</v>
      </c>
      <c r="N1426" t="s">
        <v>36</v>
      </c>
      <c r="O1426">
        <v>3</v>
      </c>
      <c r="P1426" t="s">
        <v>31</v>
      </c>
      <c r="Q1426" s="4">
        <v>5098</v>
      </c>
      <c r="R1426">
        <v>18698</v>
      </c>
      <c r="S1426">
        <v>1</v>
      </c>
      <c r="T1426" t="s">
        <v>32</v>
      </c>
      <c r="U1426">
        <v>19</v>
      </c>
      <c r="V1426">
        <v>3</v>
      </c>
      <c r="W1426">
        <v>2</v>
      </c>
      <c r="X1426">
        <v>0</v>
      </c>
      <c r="Y1426">
        <v>10</v>
      </c>
      <c r="Z1426">
        <v>5</v>
      </c>
      <c r="AA1426">
        <v>3</v>
      </c>
      <c r="AB1426">
        <v>10</v>
      </c>
      <c r="AC1426">
        <v>7</v>
      </c>
      <c r="AD1426">
        <v>0</v>
      </c>
      <c r="AE1426">
        <v>8</v>
      </c>
      <c r="AF1426" s="5">
        <v>0.12</v>
      </c>
      <c r="AG1426" s="5">
        <v>7.0000000000000007E-2</v>
      </c>
      <c r="AH1426" s="6">
        <v>0.06</v>
      </c>
      <c r="AI1426">
        <v>1019.6</v>
      </c>
      <c r="AJ1426">
        <v>640</v>
      </c>
    </row>
    <row r="1427" spans="1:36" x14ac:dyDescent="0.35">
      <c r="A1427">
        <v>33</v>
      </c>
      <c r="B1427" t="s">
        <v>32</v>
      </c>
      <c r="C1427" t="s">
        <v>26</v>
      </c>
      <c r="D1427">
        <v>501</v>
      </c>
      <c r="E1427" t="s">
        <v>34</v>
      </c>
      <c r="F1427">
        <v>15</v>
      </c>
      <c r="G1427">
        <v>2</v>
      </c>
      <c r="H1427" t="s">
        <v>40</v>
      </c>
      <c r="I1427">
        <v>2</v>
      </c>
      <c r="J1427" t="s">
        <v>29</v>
      </c>
      <c r="K1427">
        <v>95</v>
      </c>
      <c r="L1427">
        <v>3</v>
      </c>
      <c r="M1427">
        <v>2</v>
      </c>
      <c r="N1427" t="s">
        <v>43</v>
      </c>
      <c r="O1427">
        <v>4</v>
      </c>
      <c r="P1427" t="s">
        <v>37</v>
      </c>
      <c r="Q1427" s="4">
        <v>4878</v>
      </c>
      <c r="R1427">
        <v>21653</v>
      </c>
      <c r="S1427">
        <v>0</v>
      </c>
      <c r="T1427" t="s">
        <v>25</v>
      </c>
      <c r="U1427">
        <v>13</v>
      </c>
      <c r="V1427">
        <v>3</v>
      </c>
      <c r="W1427">
        <v>1</v>
      </c>
      <c r="X1427">
        <v>1</v>
      </c>
      <c r="Y1427">
        <v>10</v>
      </c>
      <c r="Z1427">
        <v>6</v>
      </c>
      <c r="AA1427">
        <v>3</v>
      </c>
      <c r="AB1427">
        <v>9</v>
      </c>
      <c r="AC1427">
        <v>7</v>
      </c>
      <c r="AD1427">
        <v>8</v>
      </c>
      <c r="AE1427">
        <v>1</v>
      </c>
      <c r="AF1427" s="5">
        <v>0.1</v>
      </c>
      <c r="AG1427" s="5">
        <v>0.11</v>
      </c>
      <c r="AH1427" s="6">
        <v>0.03</v>
      </c>
      <c r="AI1427">
        <v>975.6</v>
      </c>
      <c r="AJ1427">
        <v>4759</v>
      </c>
    </row>
    <row r="1428" spans="1:36" x14ac:dyDescent="0.35">
      <c r="A1428">
        <v>32</v>
      </c>
      <c r="B1428" t="s">
        <v>32</v>
      </c>
      <c r="C1428" t="s">
        <v>26</v>
      </c>
      <c r="D1428">
        <v>267</v>
      </c>
      <c r="E1428" t="s">
        <v>34</v>
      </c>
      <c r="F1428">
        <v>29</v>
      </c>
      <c r="G1428">
        <v>4</v>
      </c>
      <c r="H1428" t="s">
        <v>28</v>
      </c>
      <c r="I1428">
        <v>3</v>
      </c>
      <c r="J1428" t="s">
        <v>29</v>
      </c>
      <c r="K1428">
        <v>49</v>
      </c>
      <c r="L1428">
        <v>2</v>
      </c>
      <c r="M1428">
        <v>1</v>
      </c>
      <c r="N1428" t="s">
        <v>39</v>
      </c>
      <c r="O1428">
        <v>2</v>
      </c>
      <c r="P1428" t="s">
        <v>31</v>
      </c>
      <c r="Q1428" s="4">
        <v>2837</v>
      </c>
      <c r="R1428">
        <v>15919</v>
      </c>
      <c r="S1428">
        <v>1</v>
      </c>
      <c r="T1428" t="s">
        <v>32</v>
      </c>
      <c r="U1428">
        <v>13</v>
      </c>
      <c r="V1428">
        <v>3</v>
      </c>
      <c r="W1428">
        <v>3</v>
      </c>
      <c r="X1428">
        <v>0</v>
      </c>
      <c r="Y1428">
        <v>6</v>
      </c>
      <c r="Z1428">
        <v>3</v>
      </c>
      <c r="AA1428">
        <v>3</v>
      </c>
      <c r="AB1428">
        <v>6</v>
      </c>
      <c r="AC1428">
        <v>2</v>
      </c>
      <c r="AD1428">
        <v>4</v>
      </c>
      <c r="AE1428">
        <v>1</v>
      </c>
      <c r="AF1428" s="5">
        <v>0.12</v>
      </c>
      <c r="AG1428" s="5">
        <v>0.1</v>
      </c>
      <c r="AH1428" s="6">
        <v>2.0000000000000004E-2</v>
      </c>
      <c r="AI1428">
        <v>567.4</v>
      </c>
      <c r="AJ1428">
        <v>1552</v>
      </c>
    </row>
    <row r="1429" spans="1:36" x14ac:dyDescent="0.35">
      <c r="A1429">
        <v>40</v>
      </c>
      <c r="B1429" t="s">
        <v>32</v>
      </c>
      <c r="C1429" t="s">
        <v>26</v>
      </c>
      <c r="D1429">
        <v>543</v>
      </c>
      <c r="E1429" t="s">
        <v>34</v>
      </c>
      <c r="F1429">
        <v>1</v>
      </c>
      <c r="G1429">
        <v>4</v>
      </c>
      <c r="H1429" t="s">
        <v>28</v>
      </c>
      <c r="I1429">
        <v>1</v>
      </c>
      <c r="J1429" t="s">
        <v>35</v>
      </c>
      <c r="K1429">
        <v>83</v>
      </c>
      <c r="L1429">
        <v>3</v>
      </c>
      <c r="M1429">
        <v>1</v>
      </c>
      <c r="N1429" t="s">
        <v>39</v>
      </c>
      <c r="O1429">
        <v>4</v>
      </c>
      <c r="P1429" t="s">
        <v>37</v>
      </c>
      <c r="Q1429" s="4">
        <v>2406</v>
      </c>
      <c r="R1429">
        <v>4060</v>
      </c>
      <c r="S1429">
        <v>8</v>
      </c>
      <c r="T1429" t="s">
        <v>32</v>
      </c>
      <c r="U1429">
        <v>19</v>
      </c>
      <c r="V1429">
        <v>3</v>
      </c>
      <c r="W1429">
        <v>3</v>
      </c>
      <c r="X1429">
        <v>2</v>
      </c>
      <c r="Y1429">
        <v>8</v>
      </c>
      <c r="Z1429">
        <v>3</v>
      </c>
      <c r="AA1429">
        <v>2</v>
      </c>
      <c r="AB1429">
        <v>1</v>
      </c>
      <c r="AC1429">
        <v>0</v>
      </c>
      <c r="AD1429">
        <v>0</v>
      </c>
      <c r="AE1429">
        <v>0</v>
      </c>
      <c r="AF1429" s="5">
        <v>0.13</v>
      </c>
      <c r="AG1429" s="5">
        <v>0.08</v>
      </c>
      <c r="AH1429" s="6">
        <v>3.9999999999999994E-2</v>
      </c>
      <c r="AI1429">
        <v>481.20000000000005</v>
      </c>
      <c r="AJ1429">
        <v>1448</v>
      </c>
    </row>
    <row r="1430" spans="1:36" x14ac:dyDescent="0.35">
      <c r="A1430">
        <v>32</v>
      </c>
      <c r="B1430" t="s">
        <v>32</v>
      </c>
      <c r="C1430" t="s">
        <v>26</v>
      </c>
      <c r="D1430">
        <v>234</v>
      </c>
      <c r="E1430" t="s">
        <v>27</v>
      </c>
      <c r="F1430">
        <v>1</v>
      </c>
      <c r="G1430">
        <v>4</v>
      </c>
      <c r="H1430" t="s">
        <v>40</v>
      </c>
      <c r="I1430">
        <v>2</v>
      </c>
      <c r="J1430" t="s">
        <v>35</v>
      </c>
      <c r="K1430">
        <v>68</v>
      </c>
      <c r="L1430">
        <v>2</v>
      </c>
      <c r="M1430">
        <v>1</v>
      </c>
      <c r="N1430" t="s">
        <v>46</v>
      </c>
      <c r="O1430">
        <v>2</v>
      </c>
      <c r="P1430" t="s">
        <v>37</v>
      </c>
      <c r="Q1430" s="4">
        <v>2269</v>
      </c>
      <c r="R1430">
        <v>18024</v>
      </c>
      <c r="S1430">
        <v>0</v>
      </c>
      <c r="T1430" t="s">
        <v>32</v>
      </c>
      <c r="U1430">
        <v>14</v>
      </c>
      <c r="V1430">
        <v>3</v>
      </c>
      <c r="W1430">
        <v>2</v>
      </c>
      <c r="X1430">
        <v>1</v>
      </c>
      <c r="Y1430">
        <v>3</v>
      </c>
      <c r="Z1430">
        <v>2</v>
      </c>
      <c r="AA1430">
        <v>3</v>
      </c>
      <c r="AB1430">
        <v>2</v>
      </c>
      <c r="AC1430">
        <v>2</v>
      </c>
      <c r="AD1430">
        <v>2</v>
      </c>
      <c r="AE1430">
        <v>2</v>
      </c>
      <c r="AF1430" s="5">
        <v>0.11</v>
      </c>
      <c r="AG1430" s="5">
        <v>0.09</v>
      </c>
      <c r="AH1430" s="6">
        <v>3.0000000000000013E-2</v>
      </c>
      <c r="AI1430">
        <v>453.8</v>
      </c>
      <c r="AJ1430">
        <v>3936</v>
      </c>
    </row>
    <row r="1431" spans="1:36" x14ac:dyDescent="0.35">
      <c r="A1431">
        <v>39</v>
      </c>
      <c r="B1431" t="s">
        <v>32</v>
      </c>
      <c r="C1431" t="s">
        <v>26</v>
      </c>
      <c r="D1431">
        <v>116</v>
      </c>
      <c r="E1431" t="s">
        <v>34</v>
      </c>
      <c r="F1431">
        <v>24</v>
      </c>
      <c r="G1431">
        <v>1</v>
      </c>
      <c r="H1431" t="s">
        <v>28</v>
      </c>
      <c r="I1431">
        <v>1</v>
      </c>
      <c r="J1431" t="s">
        <v>35</v>
      </c>
      <c r="K1431">
        <v>52</v>
      </c>
      <c r="L1431">
        <v>3</v>
      </c>
      <c r="M1431">
        <v>2</v>
      </c>
      <c r="N1431" t="s">
        <v>36</v>
      </c>
      <c r="O1431">
        <v>4</v>
      </c>
      <c r="P1431" t="s">
        <v>31</v>
      </c>
      <c r="Q1431" s="4">
        <v>4108</v>
      </c>
      <c r="R1431">
        <v>5340</v>
      </c>
      <c r="S1431">
        <v>7</v>
      </c>
      <c r="T1431" t="s">
        <v>32</v>
      </c>
      <c r="U1431">
        <v>13</v>
      </c>
      <c r="V1431">
        <v>3</v>
      </c>
      <c r="W1431">
        <v>1</v>
      </c>
      <c r="X1431">
        <v>0</v>
      </c>
      <c r="Y1431">
        <v>18</v>
      </c>
      <c r="Z1431">
        <v>2</v>
      </c>
      <c r="AA1431">
        <v>3</v>
      </c>
      <c r="AB1431">
        <v>7</v>
      </c>
      <c r="AC1431">
        <v>7</v>
      </c>
      <c r="AD1431">
        <v>1</v>
      </c>
      <c r="AE1431">
        <v>7</v>
      </c>
      <c r="AF1431" s="5">
        <v>0.1</v>
      </c>
      <c r="AG1431" s="5">
        <v>0.11</v>
      </c>
      <c r="AH1431" s="6">
        <v>7.9999999999999988E-2</v>
      </c>
      <c r="AI1431">
        <v>821.6</v>
      </c>
      <c r="AJ1431">
        <v>2976</v>
      </c>
    </row>
    <row r="1432" spans="1:36" x14ac:dyDescent="0.35">
      <c r="A1432">
        <v>38</v>
      </c>
      <c r="B1432" t="s">
        <v>32</v>
      </c>
      <c r="C1432" t="s">
        <v>26</v>
      </c>
      <c r="D1432">
        <v>201</v>
      </c>
      <c r="E1432" t="s">
        <v>34</v>
      </c>
      <c r="F1432">
        <v>10</v>
      </c>
      <c r="G1432">
        <v>3</v>
      </c>
      <c r="H1432" t="s">
        <v>40</v>
      </c>
      <c r="I1432">
        <v>2</v>
      </c>
      <c r="J1432" t="s">
        <v>29</v>
      </c>
      <c r="K1432">
        <v>99</v>
      </c>
      <c r="L1432">
        <v>1</v>
      </c>
      <c r="M1432">
        <v>3</v>
      </c>
      <c r="N1432" t="s">
        <v>63</v>
      </c>
      <c r="O1432">
        <v>3</v>
      </c>
      <c r="P1432" t="s">
        <v>37</v>
      </c>
      <c r="Q1432" s="4">
        <v>13206</v>
      </c>
      <c r="R1432">
        <v>3376</v>
      </c>
      <c r="S1432">
        <v>3</v>
      </c>
      <c r="T1432" t="s">
        <v>32</v>
      </c>
      <c r="U1432">
        <v>12</v>
      </c>
      <c r="V1432">
        <v>3</v>
      </c>
      <c r="W1432">
        <v>1</v>
      </c>
      <c r="X1432">
        <v>1</v>
      </c>
      <c r="Y1432">
        <v>20</v>
      </c>
      <c r="Z1432">
        <v>3</v>
      </c>
      <c r="AA1432">
        <v>3</v>
      </c>
      <c r="AB1432">
        <v>18</v>
      </c>
      <c r="AC1432">
        <v>16</v>
      </c>
      <c r="AD1432">
        <v>1</v>
      </c>
      <c r="AE1432">
        <v>11</v>
      </c>
      <c r="AF1432" s="5">
        <v>0.09</v>
      </c>
      <c r="AG1432" s="5">
        <v>0.09</v>
      </c>
      <c r="AH1432" s="6">
        <v>9.999999999999995E-3</v>
      </c>
      <c r="AI1432">
        <v>2641.2000000000003</v>
      </c>
      <c r="AJ1432">
        <v>1534</v>
      </c>
    </row>
    <row r="1433" spans="1:36" x14ac:dyDescent="0.35">
      <c r="A1433">
        <v>32</v>
      </c>
      <c r="B1433" t="s">
        <v>32</v>
      </c>
      <c r="C1433" t="s">
        <v>26</v>
      </c>
      <c r="D1433">
        <v>801</v>
      </c>
      <c r="E1433" t="s">
        <v>27</v>
      </c>
      <c r="F1433">
        <v>1</v>
      </c>
      <c r="G1433">
        <v>4</v>
      </c>
      <c r="H1433" t="s">
        <v>48</v>
      </c>
      <c r="I1433">
        <v>3</v>
      </c>
      <c r="J1433" t="s">
        <v>29</v>
      </c>
      <c r="K1433">
        <v>48</v>
      </c>
      <c r="L1433">
        <v>3</v>
      </c>
      <c r="M1433">
        <v>3</v>
      </c>
      <c r="N1433" t="s">
        <v>27</v>
      </c>
      <c r="O1433">
        <v>4</v>
      </c>
      <c r="P1433" t="s">
        <v>37</v>
      </c>
      <c r="Q1433" s="4">
        <v>10422</v>
      </c>
      <c r="R1433">
        <v>24032</v>
      </c>
      <c r="S1433">
        <v>1</v>
      </c>
      <c r="T1433" t="s">
        <v>32</v>
      </c>
      <c r="U1433">
        <v>19</v>
      </c>
      <c r="V1433">
        <v>3</v>
      </c>
      <c r="W1433">
        <v>3</v>
      </c>
      <c r="X1433">
        <v>2</v>
      </c>
      <c r="Y1433">
        <v>14</v>
      </c>
      <c r="Z1433">
        <v>3</v>
      </c>
      <c r="AA1433">
        <v>3</v>
      </c>
      <c r="AB1433">
        <v>14</v>
      </c>
      <c r="AC1433">
        <v>10</v>
      </c>
      <c r="AD1433">
        <v>5</v>
      </c>
      <c r="AE1433">
        <v>7</v>
      </c>
      <c r="AF1433" s="5">
        <v>0.13</v>
      </c>
      <c r="AG1433" s="5">
        <v>0.1</v>
      </c>
      <c r="AH1433" s="6">
        <v>-2.0000000000000004E-2</v>
      </c>
      <c r="AI1433">
        <v>2084.4</v>
      </c>
      <c r="AJ1433">
        <v>1966</v>
      </c>
    </row>
    <row r="1434" spans="1:36" x14ac:dyDescent="0.35">
      <c r="A1434">
        <v>37</v>
      </c>
      <c r="B1434" t="s">
        <v>32</v>
      </c>
      <c r="C1434" t="s">
        <v>26</v>
      </c>
      <c r="D1434">
        <v>161</v>
      </c>
      <c r="E1434" t="s">
        <v>34</v>
      </c>
      <c r="F1434">
        <v>10</v>
      </c>
      <c r="G1434">
        <v>3</v>
      </c>
      <c r="H1434" t="s">
        <v>28</v>
      </c>
      <c r="I1434">
        <v>3</v>
      </c>
      <c r="J1434" t="s">
        <v>29</v>
      </c>
      <c r="K1434">
        <v>42</v>
      </c>
      <c r="L1434">
        <v>4</v>
      </c>
      <c r="M1434">
        <v>3</v>
      </c>
      <c r="N1434" t="s">
        <v>63</v>
      </c>
      <c r="O1434">
        <v>4</v>
      </c>
      <c r="P1434" t="s">
        <v>37</v>
      </c>
      <c r="Q1434" s="4">
        <v>13744</v>
      </c>
      <c r="R1434">
        <v>15471</v>
      </c>
      <c r="S1434">
        <v>1</v>
      </c>
      <c r="T1434" t="s">
        <v>25</v>
      </c>
      <c r="U1434">
        <v>25</v>
      </c>
      <c r="V1434">
        <v>4</v>
      </c>
      <c r="W1434">
        <v>1</v>
      </c>
      <c r="X1434">
        <v>1</v>
      </c>
      <c r="Y1434">
        <v>16</v>
      </c>
      <c r="Z1434">
        <v>2</v>
      </c>
      <c r="AA1434">
        <v>3</v>
      </c>
      <c r="AB1434">
        <v>16</v>
      </c>
      <c r="AC1434">
        <v>11</v>
      </c>
      <c r="AD1434">
        <v>6</v>
      </c>
      <c r="AE1434">
        <v>8</v>
      </c>
      <c r="AF1434" s="5">
        <v>0.14000000000000001</v>
      </c>
      <c r="AG1434" s="5">
        <v>7.0000000000000007E-2</v>
      </c>
      <c r="AH1434" s="6">
        <v>1.999999999999999E-2</v>
      </c>
      <c r="AI1434">
        <v>2748.8</v>
      </c>
      <c r="AJ1434">
        <v>4999</v>
      </c>
    </row>
    <row r="1435" spans="1:36" x14ac:dyDescent="0.35">
      <c r="A1435">
        <v>25</v>
      </c>
      <c r="B1435" t="s">
        <v>32</v>
      </c>
      <c r="C1435" t="s">
        <v>26</v>
      </c>
      <c r="D1435">
        <v>1382</v>
      </c>
      <c r="E1435" t="s">
        <v>27</v>
      </c>
      <c r="F1435">
        <v>8</v>
      </c>
      <c r="G1435">
        <v>2</v>
      </c>
      <c r="H1435" t="s">
        <v>38</v>
      </c>
      <c r="I1435">
        <v>1</v>
      </c>
      <c r="J1435" t="s">
        <v>29</v>
      </c>
      <c r="K1435">
        <v>85</v>
      </c>
      <c r="L1435">
        <v>3</v>
      </c>
      <c r="M1435">
        <v>2</v>
      </c>
      <c r="N1435" t="s">
        <v>27</v>
      </c>
      <c r="O1435">
        <v>3</v>
      </c>
      <c r="P1435" t="s">
        <v>41</v>
      </c>
      <c r="Q1435" s="4">
        <v>4907</v>
      </c>
      <c r="R1435">
        <v>13684</v>
      </c>
      <c r="S1435">
        <v>0</v>
      </c>
      <c r="T1435" t="s">
        <v>25</v>
      </c>
      <c r="U1435">
        <v>22</v>
      </c>
      <c r="V1435">
        <v>4</v>
      </c>
      <c r="W1435">
        <v>2</v>
      </c>
      <c r="X1435">
        <v>1</v>
      </c>
      <c r="Y1435">
        <v>6</v>
      </c>
      <c r="Z1435">
        <v>3</v>
      </c>
      <c r="AA1435">
        <v>2</v>
      </c>
      <c r="AB1435">
        <v>5</v>
      </c>
      <c r="AC1435">
        <v>3</v>
      </c>
      <c r="AD1435">
        <v>0</v>
      </c>
      <c r="AE1435">
        <v>4</v>
      </c>
      <c r="AF1435" s="5">
        <v>0.12</v>
      </c>
      <c r="AG1435" s="5">
        <v>7.0000000000000007E-2</v>
      </c>
      <c r="AH1435" s="6">
        <v>-2.0000000000000004E-2</v>
      </c>
      <c r="AI1435">
        <v>981.40000000000009</v>
      </c>
      <c r="AJ1435">
        <v>2755</v>
      </c>
    </row>
    <row r="1436" spans="1:36" x14ac:dyDescent="0.35">
      <c r="A1436">
        <v>52</v>
      </c>
      <c r="B1436" t="s">
        <v>32</v>
      </c>
      <c r="C1436" t="s">
        <v>44</v>
      </c>
      <c r="D1436">
        <v>585</v>
      </c>
      <c r="E1436" t="s">
        <v>27</v>
      </c>
      <c r="F1436">
        <v>29</v>
      </c>
      <c r="G1436">
        <v>4</v>
      </c>
      <c r="H1436" t="s">
        <v>28</v>
      </c>
      <c r="I1436">
        <v>1</v>
      </c>
      <c r="J1436" t="s">
        <v>35</v>
      </c>
      <c r="K1436">
        <v>40</v>
      </c>
      <c r="L1436">
        <v>3</v>
      </c>
      <c r="M1436">
        <v>1</v>
      </c>
      <c r="N1436" t="s">
        <v>46</v>
      </c>
      <c r="O1436">
        <v>4</v>
      </c>
      <c r="P1436" t="s">
        <v>41</v>
      </c>
      <c r="Q1436" s="4">
        <v>3482</v>
      </c>
      <c r="R1436">
        <v>19788</v>
      </c>
      <c r="S1436">
        <v>2</v>
      </c>
      <c r="T1436" t="s">
        <v>32</v>
      </c>
      <c r="U1436">
        <v>15</v>
      </c>
      <c r="V1436">
        <v>3</v>
      </c>
      <c r="W1436">
        <v>2</v>
      </c>
      <c r="X1436">
        <v>2</v>
      </c>
      <c r="Y1436">
        <v>16</v>
      </c>
      <c r="Z1436">
        <v>3</v>
      </c>
      <c r="AA1436">
        <v>2</v>
      </c>
      <c r="AB1436">
        <v>9</v>
      </c>
      <c r="AC1436">
        <v>8</v>
      </c>
      <c r="AD1436">
        <v>0</v>
      </c>
      <c r="AE1436">
        <v>0</v>
      </c>
      <c r="AF1436" s="5">
        <v>0.1</v>
      </c>
      <c r="AG1436" s="5">
        <v>0.08</v>
      </c>
      <c r="AH1436" s="6">
        <v>0.03</v>
      </c>
      <c r="AI1436">
        <v>696.40000000000009</v>
      </c>
      <c r="AJ1436">
        <v>2992</v>
      </c>
    </row>
    <row r="1437" spans="1:36" x14ac:dyDescent="0.35">
      <c r="A1437">
        <v>44</v>
      </c>
      <c r="B1437" t="s">
        <v>32</v>
      </c>
      <c r="C1437" t="s">
        <v>26</v>
      </c>
      <c r="D1437">
        <v>1037</v>
      </c>
      <c r="E1437" t="s">
        <v>34</v>
      </c>
      <c r="F1437">
        <v>1</v>
      </c>
      <c r="G1437">
        <v>3</v>
      </c>
      <c r="H1437" t="s">
        <v>40</v>
      </c>
      <c r="I1437">
        <v>2</v>
      </c>
      <c r="J1437" t="s">
        <v>35</v>
      </c>
      <c r="K1437">
        <v>42</v>
      </c>
      <c r="L1437">
        <v>3</v>
      </c>
      <c r="M1437">
        <v>1</v>
      </c>
      <c r="N1437" t="s">
        <v>36</v>
      </c>
      <c r="O1437">
        <v>4</v>
      </c>
      <c r="P1437" t="s">
        <v>31</v>
      </c>
      <c r="Q1437" s="4">
        <v>2436</v>
      </c>
      <c r="R1437">
        <v>13422</v>
      </c>
      <c r="S1437">
        <v>6</v>
      </c>
      <c r="T1437" t="s">
        <v>25</v>
      </c>
      <c r="U1437">
        <v>12</v>
      </c>
      <c r="V1437">
        <v>3</v>
      </c>
      <c r="W1437">
        <v>3</v>
      </c>
      <c r="X1437">
        <v>0</v>
      </c>
      <c r="Y1437">
        <v>6</v>
      </c>
      <c r="Z1437">
        <v>2</v>
      </c>
      <c r="AA1437">
        <v>3</v>
      </c>
      <c r="AB1437">
        <v>4</v>
      </c>
      <c r="AC1437">
        <v>3</v>
      </c>
      <c r="AD1437">
        <v>1</v>
      </c>
      <c r="AE1437">
        <v>2</v>
      </c>
      <c r="AF1437" s="5">
        <v>0.09</v>
      </c>
      <c r="AG1437" s="5">
        <v>0.09</v>
      </c>
      <c r="AH1437" s="6">
        <v>9.999999999999995E-3</v>
      </c>
      <c r="AI1437">
        <v>487.20000000000005</v>
      </c>
      <c r="AJ1437">
        <v>3138</v>
      </c>
    </row>
    <row r="1438" spans="1:36" x14ac:dyDescent="0.35">
      <c r="A1438">
        <v>21</v>
      </c>
      <c r="B1438" t="s">
        <v>32</v>
      </c>
      <c r="C1438" t="s">
        <v>26</v>
      </c>
      <c r="D1438">
        <v>501</v>
      </c>
      <c r="E1438" t="s">
        <v>27</v>
      </c>
      <c r="F1438">
        <v>5</v>
      </c>
      <c r="G1438">
        <v>1</v>
      </c>
      <c r="H1438" t="s">
        <v>40</v>
      </c>
      <c r="I1438">
        <v>3</v>
      </c>
      <c r="J1438" t="s">
        <v>35</v>
      </c>
      <c r="K1438">
        <v>58</v>
      </c>
      <c r="L1438">
        <v>3</v>
      </c>
      <c r="M1438">
        <v>1</v>
      </c>
      <c r="N1438" t="s">
        <v>46</v>
      </c>
      <c r="O1438">
        <v>1</v>
      </c>
      <c r="P1438" t="s">
        <v>31</v>
      </c>
      <c r="Q1438" s="4">
        <v>2380</v>
      </c>
      <c r="R1438">
        <v>25479</v>
      </c>
      <c r="S1438">
        <v>1</v>
      </c>
      <c r="T1438" t="s">
        <v>25</v>
      </c>
      <c r="U1438">
        <v>11</v>
      </c>
      <c r="V1438">
        <v>3</v>
      </c>
      <c r="W1438">
        <v>4</v>
      </c>
      <c r="X1438">
        <v>0</v>
      </c>
      <c r="Y1438">
        <v>2</v>
      </c>
      <c r="Z1438">
        <v>6</v>
      </c>
      <c r="AA1438">
        <v>3</v>
      </c>
      <c r="AB1438">
        <v>2</v>
      </c>
      <c r="AC1438">
        <v>2</v>
      </c>
      <c r="AD1438">
        <v>1</v>
      </c>
      <c r="AE1438">
        <v>2</v>
      </c>
      <c r="AF1438" s="5">
        <v>0.12</v>
      </c>
      <c r="AG1438" s="5">
        <v>0.09</v>
      </c>
      <c r="AH1438" s="6">
        <v>0.06</v>
      </c>
      <c r="AI1438">
        <v>476</v>
      </c>
      <c r="AJ1438">
        <v>1171</v>
      </c>
    </row>
    <row r="1439" spans="1:36" x14ac:dyDescent="0.35">
      <c r="A1439">
        <v>39</v>
      </c>
      <c r="B1439" t="s">
        <v>32</v>
      </c>
      <c r="C1439" t="s">
        <v>44</v>
      </c>
      <c r="D1439">
        <v>105</v>
      </c>
      <c r="E1439" t="s">
        <v>34</v>
      </c>
      <c r="F1439">
        <v>9</v>
      </c>
      <c r="G1439">
        <v>3</v>
      </c>
      <c r="H1439" t="s">
        <v>28</v>
      </c>
      <c r="I1439">
        <v>4</v>
      </c>
      <c r="J1439" t="s">
        <v>35</v>
      </c>
      <c r="K1439">
        <v>87</v>
      </c>
      <c r="L1439">
        <v>3</v>
      </c>
      <c r="M1439">
        <v>5</v>
      </c>
      <c r="N1439" t="s">
        <v>62</v>
      </c>
      <c r="O1439">
        <v>4</v>
      </c>
      <c r="P1439" t="s">
        <v>31</v>
      </c>
      <c r="Q1439" s="4">
        <v>19431</v>
      </c>
      <c r="R1439">
        <v>15302</v>
      </c>
      <c r="S1439">
        <v>2</v>
      </c>
      <c r="T1439" t="s">
        <v>32</v>
      </c>
      <c r="U1439">
        <v>13</v>
      </c>
      <c r="V1439">
        <v>3</v>
      </c>
      <c r="W1439">
        <v>3</v>
      </c>
      <c r="X1439">
        <v>0</v>
      </c>
      <c r="Y1439">
        <v>21</v>
      </c>
      <c r="Z1439">
        <v>3</v>
      </c>
      <c r="AA1439">
        <v>2</v>
      </c>
      <c r="AB1439">
        <v>6</v>
      </c>
      <c r="AC1439">
        <v>0</v>
      </c>
      <c r="AD1439">
        <v>1</v>
      </c>
      <c r="AE1439">
        <v>3</v>
      </c>
      <c r="AF1439" s="5">
        <v>0.12</v>
      </c>
      <c r="AG1439" s="5">
        <v>7.0000000000000007E-2</v>
      </c>
      <c r="AH1439" s="6">
        <v>1.999999999999999E-2</v>
      </c>
      <c r="AI1439">
        <v>3886.2000000000003</v>
      </c>
      <c r="AJ1439">
        <v>2154</v>
      </c>
    </row>
    <row r="1440" spans="1:36" x14ac:dyDescent="0.35">
      <c r="A1440">
        <v>23</v>
      </c>
      <c r="B1440" t="s">
        <v>25</v>
      </c>
      <c r="C1440" t="s">
        <v>33</v>
      </c>
      <c r="D1440">
        <v>638</v>
      </c>
      <c r="E1440" t="s">
        <v>27</v>
      </c>
      <c r="F1440">
        <v>9</v>
      </c>
      <c r="G1440">
        <v>3</v>
      </c>
      <c r="H1440" t="s">
        <v>48</v>
      </c>
      <c r="I1440">
        <v>4</v>
      </c>
      <c r="J1440" t="s">
        <v>35</v>
      </c>
      <c r="K1440">
        <v>33</v>
      </c>
      <c r="L1440">
        <v>3</v>
      </c>
      <c r="M1440">
        <v>1</v>
      </c>
      <c r="N1440" t="s">
        <v>46</v>
      </c>
      <c r="O1440">
        <v>1</v>
      </c>
      <c r="P1440" t="s">
        <v>37</v>
      </c>
      <c r="Q1440" s="4">
        <v>1790</v>
      </c>
      <c r="R1440">
        <v>26956</v>
      </c>
      <c r="S1440">
        <v>1</v>
      </c>
      <c r="T1440" t="s">
        <v>32</v>
      </c>
      <c r="U1440">
        <v>19</v>
      </c>
      <c r="V1440">
        <v>3</v>
      </c>
      <c r="W1440">
        <v>1</v>
      </c>
      <c r="X1440">
        <v>1</v>
      </c>
      <c r="Y1440">
        <v>1</v>
      </c>
      <c r="Z1440">
        <v>3</v>
      </c>
      <c r="AA1440">
        <v>2</v>
      </c>
      <c r="AB1440">
        <v>1</v>
      </c>
      <c r="AC1440">
        <v>0</v>
      </c>
      <c r="AD1440">
        <v>1</v>
      </c>
      <c r="AE1440">
        <v>0</v>
      </c>
      <c r="AF1440" s="5">
        <v>0.08</v>
      </c>
      <c r="AG1440" s="5">
        <v>7.0000000000000007E-2</v>
      </c>
      <c r="AH1440" s="6">
        <v>2.0000000000000004E-2</v>
      </c>
      <c r="AI1440">
        <v>358</v>
      </c>
      <c r="AJ1440">
        <v>2406</v>
      </c>
    </row>
    <row r="1441" spans="1:36" x14ac:dyDescent="0.35">
      <c r="A1441">
        <v>36</v>
      </c>
      <c r="B1441" t="s">
        <v>32</v>
      </c>
      <c r="C1441" t="s">
        <v>26</v>
      </c>
      <c r="D1441">
        <v>557</v>
      </c>
      <c r="E1441" t="s">
        <v>27</v>
      </c>
      <c r="F1441">
        <v>3</v>
      </c>
      <c r="G1441">
        <v>3</v>
      </c>
      <c r="H1441" t="s">
        <v>40</v>
      </c>
      <c r="I1441">
        <v>1</v>
      </c>
      <c r="J1441" t="s">
        <v>29</v>
      </c>
      <c r="K1441">
        <v>94</v>
      </c>
      <c r="L1441">
        <v>2</v>
      </c>
      <c r="M1441">
        <v>3</v>
      </c>
      <c r="N1441" t="s">
        <v>27</v>
      </c>
      <c r="O1441">
        <v>4</v>
      </c>
      <c r="P1441" t="s">
        <v>37</v>
      </c>
      <c r="Q1441" s="4">
        <v>7644</v>
      </c>
      <c r="R1441">
        <v>12695</v>
      </c>
      <c r="S1441">
        <v>0</v>
      </c>
      <c r="T1441" t="s">
        <v>32</v>
      </c>
      <c r="U1441">
        <v>19</v>
      </c>
      <c r="V1441">
        <v>3</v>
      </c>
      <c r="W1441">
        <v>3</v>
      </c>
      <c r="X1441">
        <v>2</v>
      </c>
      <c r="Y1441">
        <v>10</v>
      </c>
      <c r="Z1441">
        <v>2</v>
      </c>
      <c r="AA1441">
        <v>3</v>
      </c>
      <c r="AB1441">
        <v>9</v>
      </c>
      <c r="AC1441">
        <v>7</v>
      </c>
      <c r="AD1441">
        <v>3</v>
      </c>
      <c r="AE1441">
        <v>4</v>
      </c>
      <c r="AF1441" s="5">
        <v>0.08</v>
      </c>
      <c r="AG1441" s="5">
        <v>0.11</v>
      </c>
      <c r="AH1441" s="6">
        <v>6.9999999999999993E-2</v>
      </c>
      <c r="AI1441">
        <v>1528.8000000000002</v>
      </c>
      <c r="AJ1441">
        <v>1665</v>
      </c>
    </row>
    <row r="1442" spans="1:36" x14ac:dyDescent="0.35">
      <c r="A1442">
        <v>36</v>
      </c>
      <c r="B1442" t="s">
        <v>32</v>
      </c>
      <c r="C1442" t="s">
        <v>33</v>
      </c>
      <c r="D1442">
        <v>688</v>
      </c>
      <c r="E1442" t="s">
        <v>34</v>
      </c>
      <c r="F1442">
        <v>4</v>
      </c>
      <c r="G1442">
        <v>2</v>
      </c>
      <c r="H1442" t="s">
        <v>28</v>
      </c>
      <c r="I1442">
        <v>4</v>
      </c>
      <c r="J1442" t="s">
        <v>29</v>
      </c>
      <c r="K1442">
        <v>97</v>
      </c>
      <c r="L1442">
        <v>3</v>
      </c>
      <c r="M1442">
        <v>2</v>
      </c>
      <c r="N1442" t="s">
        <v>42</v>
      </c>
      <c r="O1442">
        <v>2</v>
      </c>
      <c r="P1442" t="s">
        <v>41</v>
      </c>
      <c r="Q1442" s="4">
        <v>5131</v>
      </c>
      <c r="R1442">
        <v>9192</v>
      </c>
      <c r="S1442">
        <v>7</v>
      </c>
      <c r="T1442" t="s">
        <v>32</v>
      </c>
      <c r="U1442">
        <v>13</v>
      </c>
      <c r="V1442">
        <v>3</v>
      </c>
      <c r="W1442">
        <v>2</v>
      </c>
      <c r="X1442">
        <v>3</v>
      </c>
      <c r="Y1442">
        <v>18</v>
      </c>
      <c r="Z1442">
        <v>3</v>
      </c>
      <c r="AA1442">
        <v>3</v>
      </c>
      <c r="AB1442">
        <v>4</v>
      </c>
      <c r="AC1442">
        <v>2</v>
      </c>
      <c r="AD1442">
        <v>0</v>
      </c>
      <c r="AE1442">
        <v>2</v>
      </c>
      <c r="AF1442" s="5">
        <v>0.1</v>
      </c>
      <c r="AG1442" s="5">
        <v>7.0000000000000007E-2</v>
      </c>
      <c r="AH1442" s="6">
        <v>0</v>
      </c>
      <c r="AI1442">
        <v>1026.2</v>
      </c>
      <c r="AJ1442">
        <v>1669</v>
      </c>
    </row>
    <row r="1443" spans="1:36" x14ac:dyDescent="0.35">
      <c r="A1443">
        <v>56</v>
      </c>
      <c r="B1443" t="s">
        <v>32</v>
      </c>
      <c r="C1443" t="s">
        <v>44</v>
      </c>
      <c r="D1443">
        <v>667</v>
      </c>
      <c r="E1443" t="s">
        <v>34</v>
      </c>
      <c r="F1443">
        <v>1</v>
      </c>
      <c r="G1443">
        <v>4</v>
      </c>
      <c r="H1443" t="s">
        <v>28</v>
      </c>
      <c r="I1443">
        <v>3</v>
      </c>
      <c r="J1443" t="s">
        <v>35</v>
      </c>
      <c r="K1443">
        <v>57</v>
      </c>
      <c r="L1443">
        <v>3</v>
      </c>
      <c r="M1443">
        <v>2</v>
      </c>
      <c r="N1443" t="s">
        <v>43</v>
      </c>
      <c r="O1443">
        <v>3</v>
      </c>
      <c r="P1443" t="s">
        <v>41</v>
      </c>
      <c r="Q1443" s="4">
        <v>6306</v>
      </c>
      <c r="R1443">
        <v>26236</v>
      </c>
      <c r="S1443">
        <v>1</v>
      </c>
      <c r="T1443" t="s">
        <v>32</v>
      </c>
      <c r="U1443">
        <v>21</v>
      </c>
      <c r="V1443">
        <v>4</v>
      </c>
      <c r="W1443">
        <v>1</v>
      </c>
      <c r="X1443">
        <v>1</v>
      </c>
      <c r="Y1443">
        <v>13</v>
      </c>
      <c r="Z1443">
        <v>2</v>
      </c>
      <c r="AA1443">
        <v>2</v>
      </c>
      <c r="AB1443">
        <v>13</v>
      </c>
      <c r="AC1443">
        <v>12</v>
      </c>
      <c r="AD1443">
        <v>1</v>
      </c>
      <c r="AE1443">
        <v>9</v>
      </c>
      <c r="AF1443" s="5">
        <v>0.15</v>
      </c>
      <c r="AG1443" s="5">
        <v>0.1</v>
      </c>
      <c r="AH1443" s="6">
        <v>2.0000000000000004E-2</v>
      </c>
      <c r="AI1443">
        <v>1261.2</v>
      </c>
      <c r="AJ1443">
        <v>2099</v>
      </c>
    </row>
    <row r="1444" spans="1:36" x14ac:dyDescent="0.35">
      <c r="A1444">
        <v>29</v>
      </c>
      <c r="B1444" t="s">
        <v>25</v>
      </c>
      <c r="C1444" t="s">
        <v>26</v>
      </c>
      <c r="D1444">
        <v>1092</v>
      </c>
      <c r="E1444" t="s">
        <v>34</v>
      </c>
      <c r="F1444">
        <v>1</v>
      </c>
      <c r="G1444">
        <v>4</v>
      </c>
      <c r="H1444" t="s">
        <v>40</v>
      </c>
      <c r="I1444">
        <v>1</v>
      </c>
      <c r="J1444" t="s">
        <v>35</v>
      </c>
      <c r="K1444">
        <v>36</v>
      </c>
      <c r="L1444">
        <v>3</v>
      </c>
      <c r="M1444">
        <v>1</v>
      </c>
      <c r="N1444" t="s">
        <v>36</v>
      </c>
      <c r="O1444">
        <v>4</v>
      </c>
      <c r="P1444" t="s">
        <v>37</v>
      </c>
      <c r="Q1444" s="4">
        <v>4787</v>
      </c>
      <c r="R1444">
        <v>26124</v>
      </c>
      <c r="S1444">
        <v>9</v>
      </c>
      <c r="T1444" t="s">
        <v>25</v>
      </c>
      <c r="U1444">
        <v>14</v>
      </c>
      <c r="V1444">
        <v>3</v>
      </c>
      <c r="W1444">
        <v>2</v>
      </c>
      <c r="X1444">
        <v>3</v>
      </c>
      <c r="Y1444">
        <v>4</v>
      </c>
      <c r="Z1444">
        <v>3</v>
      </c>
      <c r="AA1444">
        <v>4</v>
      </c>
      <c r="AB1444">
        <v>2</v>
      </c>
      <c r="AC1444">
        <v>2</v>
      </c>
      <c r="AD1444">
        <v>2</v>
      </c>
      <c r="AE1444">
        <v>2</v>
      </c>
      <c r="AF1444" s="5">
        <v>0.13</v>
      </c>
      <c r="AG1444" s="5">
        <v>0.11</v>
      </c>
      <c r="AH1444" s="6">
        <v>-0.03</v>
      </c>
      <c r="AI1444">
        <v>957.40000000000009</v>
      </c>
      <c r="AJ1444">
        <v>4636</v>
      </c>
    </row>
    <row r="1445" spans="1:36" x14ac:dyDescent="0.35">
      <c r="A1445">
        <v>42</v>
      </c>
      <c r="B1445" t="s">
        <v>32</v>
      </c>
      <c r="C1445" t="s">
        <v>26</v>
      </c>
      <c r="D1445">
        <v>300</v>
      </c>
      <c r="E1445" t="s">
        <v>34</v>
      </c>
      <c r="F1445">
        <v>2</v>
      </c>
      <c r="G1445">
        <v>3</v>
      </c>
      <c r="H1445" t="s">
        <v>28</v>
      </c>
      <c r="I1445">
        <v>1</v>
      </c>
      <c r="J1445" t="s">
        <v>35</v>
      </c>
      <c r="K1445">
        <v>56</v>
      </c>
      <c r="L1445">
        <v>3</v>
      </c>
      <c r="M1445">
        <v>5</v>
      </c>
      <c r="N1445" t="s">
        <v>62</v>
      </c>
      <c r="O1445">
        <v>3</v>
      </c>
      <c r="P1445" t="s">
        <v>37</v>
      </c>
      <c r="Q1445" s="4">
        <v>18880</v>
      </c>
      <c r="R1445">
        <v>17312</v>
      </c>
      <c r="S1445">
        <v>5</v>
      </c>
      <c r="T1445" t="s">
        <v>32</v>
      </c>
      <c r="U1445">
        <v>11</v>
      </c>
      <c r="V1445">
        <v>3</v>
      </c>
      <c r="W1445">
        <v>1</v>
      </c>
      <c r="X1445">
        <v>0</v>
      </c>
      <c r="Y1445">
        <v>24</v>
      </c>
      <c r="Z1445">
        <v>2</v>
      </c>
      <c r="AA1445">
        <v>2</v>
      </c>
      <c r="AB1445">
        <v>22</v>
      </c>
      <c r="AC1445">
        <v>6</v>
      </c>
      <c r="AD1445">
        <v>4</v>
      </c>
      <c r="AE1445">
        <v>14</v>
      </c>
      <c r="AF1445" s="5">
        <v>0.13</v>
      </c>
      <c r="AG1445" s="5">
        <v>0.1</v>
      </c>
      <c r="AH1445" s="6">
        <v>0.03</v>
      </c>
      <c r="AI1445">
        <v>3776</v>
      </c>
      <c r="AJ1445">
        <v>977</v>
      </c>
    </row>
    <row r="1446" spans="1:36" x14ac:dyDescent="0.35">
      <c r="A1446">
        <v>56</v>
      </c>
      <c r="B1446" t="s">
        <v>25</v>
      </c>
      <c r="C1446" t="s">
        <v>26</v>
      </c>
      <c r="D1446">
        <v>310</v>
      </c>
      <c r="E1446" t="s">
        <v>34</v>
      </c>
      <c r="F1446">
        <v>7</v>
      </c>
      <c r="G1446">
        <v>2</v>
      </c>
      <c r="H1446" t="s">
        <v>49</v>
      </c>
      <c r="I1446">
        <v>4</v>
      </c>
      <c r="J1446" t="s">
        <v>35</v>
      </c>
      <c r="K1446">
        <v>72</v>
      </c>
      <c r="L1446">
        <v>3</v>
      </c>
      <c r="M1446">
        <v>1</v>
      </c>
      <c r="N1446" t="s">
        <v>39</v>
      </c>
      <c r="O1446">
        <v>3</v>
      </c>
      <c r="P1446" t="s">
        <v>37</v>
      </c>
      <c r="Q1446" s="4">
        <v>2339</v>
      </c>
      <c r="R1446">
        <v>3666</v>
      </c>
      <c r="S1446">
        <v>8</v>
      </c>
      <c r="T1446" t="s">
        <v>32</v>
      </c>
      <c r="U1446">
        <v>11</v>
      </c>
      <c r="V1446">
        <v>3</v>
      </c>
      <c r="W1446">
        <v>4</v>
      </c>
      <c r="X1446">
        <v>1</v>
      </c>
      <c r="Y1446">
        <v>14</v>
      </c>
      <c r="Z1446">
        <v>4</v>
      </c>
      <c r="AA1446">
        <v>1</v>
      </c>
      <c r="AB1446">
        <v>10</v>
      </c>
      <c r="AC1446">
        <v>9</v>
      </c>
      <c r="AD1446">
        <v>9</v>
      </c>
      <c r="AE1446">
        <v>8</v>
      </c>
      <c r="AF1446" s="5">
        <v>0.08</v>
      </c>
      <c r="AG1446" s="5">
        <v>0.09</v>
      </c>
      <c r="AH1446" s="6">
        <v>6.0000000000000012E-2</v>
      </c>
      <c r="AI1446">
        <v>467.8</v>
      </c>
      <c r="AJ1446">
        <v>4515</v>
      </c>
    </row>
    <row r="1447" spans="1:36" x14ac:dyDescent="0.35">
      <c r="A1447">
        <v>41</v>
      </c>
      <c r="B1447" t="s">
        <v>32</v>
      </c>
      <c r="C1447" t="s">
        <v>26</v>
      </c>
      <c r="D1447">
        <v>582</v>
      </c>
      <c r="E1447" t="s">
        <v>34</v>
      </c>
      <c r="F1447">
        <v>28</v>
      </c>
      <c r="G1447">
        <v>4</v>
      </c>
      <c r="H1447" t="s">
        <v>28</v>
      </c>
      <c r="I1447">
        <v>1</v>
      </c>
      <c r="J1447" t="s">
        <v>29</v>
      </c>
      <c r="K1447">
        <v>60</v>
      </c>
      <c r="L1447">
        <v>2</v>
      </c>
      <c r="M1447">
        <v>4</v>
      </c>
      <c r="N1447" t="s">
        <v>42</v>
      </c>
      <c r="O1447">
        <v>2</v>
      </c>
      <c r="P1447" t="s">
        <v>37</v>
      </c>
      <c r="Q1447" s="4">
        <v>13570</v>
      </c>
      <c r="R1447">
        <v>5640</v>
      </c>
      <c r="S1447">
        <v>0</v>
      </c>
      <c r="T1447" t="s">
        <v>32</v>
      </c>
      <c r="U1447">
        <v>23</v>
      </c>
      <c r="V1447">
        <v>4</v>
      </c>
      <c r="W1447">
        <v>3</v>
      </c>
      <c r="X1447">
        <v>1</v>
      </c>
      <c r="Y1447">
        <v>21</v>
      </c>
      <c r="Z1447">
        <v>3</v>
      </c>
      <c r="AA1447">
        <v>3</v>
      </c>
      <c r="AB1447">
        <v>20</v>
      </c>
      <c r="AC1447">
        <v>7</v>
      </c>
      <c r="AD1447">
        <v>0</v>
      </c>
      <c r="AE1447">
        <v>10</v>
      </c>
      <c r="AF1447" s="5">
        <v>0.1</v>
      </c>
      <c r="AG1447" s="5">
        <v>0.1</v>
      </c>
      <c r="AH1447" s="6">
        <v>0</v>
      </c>
      <c r="AI1447">
        <v>2714</v>
      </c>
      <c r="AJ1447">
        <v>4281</v>
      </c>
    </row>
    <row r="1448" spans="1:36" x14ac:dyDescent="0.35">
      <c r="A1448">
        <v>34</v>
      </c>
      <c r="B1448" t="s">
        <v>32</v>
      </c>
      <c r="C1448" t="s">
        <v>26</v>
      </c>
      <c r="D1448">
        <v>704</v>
      </c>
      <c r="E1448" t="s">
        <v>27</v>
      </c>
      <c r="F1448">
        <v>28</v>
      </c>
      <c r="G1448">
        <v>3</v>
      </c>
      <c r="H1448" t="s">
        <v>48</v>
      </c>
      <c r="I1448">
        <v>4</v>
      </c>
      <c r="J1448" t="s">
        <v>29</v>
      </c>
      <c r="K1448">
        <v>95</v>
      </c>
      <c r="L1448">
        <v>2</v>
      </c>
      <c r="M1448">
        <v>2</v>
      </c>
      <c r="N1448" t="s">
        <v>27</v>
      </c>
      <c r="O1448">
        <v>3</v>
      </c>
      <c r="P1448" t="s">
        <v>37</v>
      </c>
      <c r="Q1448" s="4">
        <v>6712</v>
      </c>
      <c r="R1448">
        <v>8978</v>
      </c>
      <c r="S1448">
        <v>1</v>
      </c>
      <c r="T1448" t="s">
        <v>32</v>
      </c>
      <c r="U1448">
        <v>21</v>
      </c>
      <c r="V1448">
        <v>4</v>
      </c>
      <c r="W1448">
        <v>4</v>
      </c>
      <c r="X1448">
        <v>2</v>
      </c>
      <c r="Y1448">
        <v>8</v>
      </c>
      <c r="Z1448">
        <v>2</v>
      </c>
      <c r="AA1448">
        <v>3</v>
      </c>
      <c r="AB1448">
        <v>8</v>
      </c>
      <c r="AC1448">
        <v>7</v>
      </c>
      <c r="AD1448">
        <v>1</v>
      </c>
      <c r="AE1448">
        <v>7</v>
      </c>
      <c r="AF1448" s="5">
        <v>0.14000000000000001</v>
      </c>
      <c r="AG1448" s="5">
        <v>0.09</v>
      </c>
      <c r="AH1448" s="6">
        <v>-0.03</v>
      </c>
      <c r="AI1448">
        <v>1342.4</v>
      </c>
      <c r="AJ1448">
        <v>4061</v>
      </c>
    </row>
    <row r="1449" spans="1:36" x14ac:dyDescent="0.35">
      <c r="A1449">
        <v>36</v>
      </c>
      <c r="B1449" t="s">
        <v>32</v>
      </c>
      <c r="C1449" t="s">
        <v>44</v>
      </c>
      <c r="D1449">
        <v>301</v>
      </c>
      <c r="E1449" t="s">
        <v>27</v>
      </c>
      <c r="F1449">
        <v>15</v>
      </c>
      <c r="G1449">
        <v>4</v>
      </c>
      <c r="H1449" t="s">
        <v>48</v>
      </c>
      <c r="I1449">
        <v>4</v>
      </c>
      <c r="J1449" t="s">
        <v>35</v>
      </c>
      <c r="K1449">
        <v>88</v>
      </c>
      <c r="L1449">
        <v>1</v>
      </c>
      <c r="M1449">
        <v>2</v>
      </c>
      <c r="N1449" t="s">
        <v>27</v>
      </c>
      <c r="O1449">
        <v>4</v>
      </c>
      <c r="P1449" t="s">
        <v>41</v>
      </c>
      <c r="Q1449" s="4">
        <v>5406</v>
      </c>
      <c r="R1449">
        <v>10436</v>
      </c>
      <c r="S1449">
        <v>1</v>
      </c>
      <c r="T1449" t="s">
        <v>32</v>
      </c>
      <c r="U1449">
        <v>24</v>
      </c>
      <c r="V1449">
        <v>4</v>
      </c>
      <c r="W1449">
        <v>1</v>
      </c>
      <c r="X1449">
        <v>1</v>
      </c>
      <c r="Y1449">
        <v>15</v>
      </c>
      <c r="Z1449">
        <v>4</v>
      </c>
      <c r="AA1449">
        <v>2</v>
      </c>
      <c r="AB1449">
        <v>15</v>
      </c>
      <c r="AC1449">
        <v>12</v>
      </c>
      <c r="AD1449">
        <v>11</v>
      </c>
      <c r="AE1449">
        <v>11</v>
      </c>
      <c r="AF1449" s="5">
        <v>0.09</v>
      </c>
      <c r="AG1449" s="5">
        <v>0.11</v>
      </c>
      <c r="AH1449" s="6">
        <v>6.9999999999999993E-2</v>
      </c>
      <c r="AI1449">
        <v>1081.2</v>
      </c>
      <c r="AJ1449">
        <v>886</v>
      </c>
    </row>
    <row r="1450" spans="1:36" x14ac:dyDescent="0.35">
      <c r="A1450">
        <v>41</v>
      </c>
      <c r="B1450" t="s">
        <v>32</v>
      </c>
      <c r="C1450" t="s">
        <v>26</v>
      </c>
      <c r="D1450">
        <v>930</v>
      </c>
      <c r="E1450" t="s">
        <v>27</v>
      </c>
      <c r="F1450">
        <v>3</v>
      </c>
      <c r="G1450">
        <v>3</v>
      </c>
      <c r="H1450" t="s">
        <v>28</v>
      </c>
      <c r="I1450">
        <v>3</v>
      </c>
      <c r="J1450" t="s">
        <v>35</v>
      </c>
      <c r="K1450">
        <v>57</v>
      </c>
      <c r="L1450">
        <v>2</v>
      </c>
      <c r="M1450">
        <v>2</v>
      </c>
      <c r="N1450" t="s">
        <v>27</v>
      </c>
      <c r="O1450">
        <v>2</v>
      </c>
      <c r="P1450" t="s">
        <v>41</v>
      </c>
      <c r="Q1450" s="4">
        <v>8938</v>
      </c>
      <c r="R1450">
        <v>12227</v>
      </c>
      <c r="S1450">
        <v>2</v>
      </c>
      <c r="T1450" t="s">
        <v>32</v>
      </c>
      <c r="U1450">
        <v>11</v>
      </c>
      <c r="V1450">
        <v>3</v>
      </c>
      <c r="W1450">
        <v>3</v>
      </c>
      <c r="X1450">
        <v>1</v>
      </c>
      <c r="Y1450">
        <v>14</v>
      </c>
      <c r="Z1450">
        <v>5</v>
      </c>
      <c r="AA1450">
        <v>3</v>
      </c>
      <c r="AB1450">
        <v>5</v>
      </c>
      <c r="AC1450">
        <v>4</v>
      </c>
      <c r="AD1450">
        <v>0</v>
      </c>
      <c r="AE1450">
        <v>4</v>
      </c>
      <c r="AF1450" s="5">
        <v>0.13</v>
      </c>
      <c r="AG1450" s="5">
        <v>7.0000000000000007E-2</v>
      </c>
      <c r="AH1450" s="6">
        <v>2.0000000000000004E-2</v>
      </c>
      <c r="AI1450">
        <v>1787.6000000000001</v>
      </c>
      <c r="AJ1450">
        <v>4454</v>
      </c>
    </row>
    <row r="1451" spans="1:36" x14ac:dyDescent="0.35">
      <c r="A1451">
        <v>32</v>
      </c>
      <c r="B1451" t="s">
        <v>32</v>
      </c>
      <c r="C1451" t="s">
        <v>26</v>
      </c>
      <c r="D1451">
        <v>529</v>
      </c>
      <c r="E1451" t="s">
        <v>34</v>
      </c>
      <c r="F1451">
        <v>2</v>
      </c>
      <c r="G1451">
        <v>3</v>
      </c>
      <c r="H1451" t="s">
        <v>49</v>
      </c>
      <c r="I1451">
        <v>4</v>
      </c>
      <c r="J1451" t="s">
        <v>35</v>
      </c>
      <c r="K1451">
        <v>78</v>
      </c>
      <c r="L1451">
        <v>3</v>
      </c>
      <c r="M1451">
        <v>1</v>
      </c>
      <c r="N1451" t="s">
        <v>36</v>
      </c>
      <c r="O1451">
        <v>1</v>
      </c>
      <c r="P1451" t="s">
        <v>31</v>
      </c>
      <c r="Q1451" s="4">
        <v>2439</v>
      </c>
      <c r="R1451">
        <v>11288</v>
      </c>
      <c r="S1451">
        <v>1</v>
      </c>
      <c r="T1451" t="s">
        <v>32</v>
      </c>
      <c r="U1451">
        <v>14</v>
      </c>
      <c r="V1451">
        <v>3</v>
      </c>
      <c r="W1451">
        <v>4</v>
      </c>
      <c r="X1451">
        <v>0</v>
      </c>
      <c r="Y1451">
        <v>4</v>
      </c>
      <c r="Z1451">
        <v>4</v>
      </c>
      <c r="AA1451">
        <v>3</v>
      </c>
      <c r="AB1451">
        <v>4</v>
      </c>
      <c r="AC1451">
        <v>2</v>
      </c>
      <c r="AD1451">
        <v>1</v>
      </c>
      <c r="AE1451">
        <v>2</v>
      </c>
      <c r="AF1451" s="5">
        <v>0.14000000000000001</v>
      </c>
      <c r="AG1451" s="5">
        <v>7.0000000000000007E-2</v>
      </c>
      <c r="AH1451" s="6">
        <v>1.999999999999999E-2</v>
      </c>
      <c r="AI1451">
        <v>487.8</v>
      </c>
      <c r="AJ1451">
        <v>4590</v>
      </c>
    </row>
    <row r="1452" spans="1:36" x14ac:dyDescent="0.35">
      <c r="A1452">
        <v>35</v>
      </c>
      <c r="B1452" t="s">
        <v>32</v>
      </c>
      <c r="C1452" t="s">
        <v>26</v>
      </c>
      <c r="D1452">
        <v>1146</v>
      </c>
      <c r="E1452" t="s">
        <v>50</v>
      </c>
      <c r="F1452">
        <v>26</v>
      </c>
      <c r="G1452">
        <v>4</v>
      </c>
      <c r="H1452" t="s">
        <v>28</v>
      </c>
      <c r="I1452">
        <v>3</v>
      </c>
      <c r="J1452" t="s">
        <v>29</v>
      </c>
      <c r="K1452">
        <v>31</v>
      </c>
      <c r="L1452">
        <v>3</v>
      </c>
      <c r="M1452">
        <v>3</v>
      </c>
      <c r="N1452" t="s">
        <v>50</v>
      </c>
      <c r="O1452">
        <v>4</v>
      </c>
      <c r="P1452" t="s">
        <v>31</v>
      </c>
      <c r="Q1452" s="4">
        <v>8837</v>
      </c>
      <c r="R1452">
        <v>16642</v>
      </c>
      <c r="S1452">
        <v>1</v>
      </c>
      <c r="T1452" t="s">
        <v>25</v>
      </c>
      <c r="U1452">
        <v>16</v>
      </c>
      <c r="V1452">
        <v>3</v>
      </c>
      <c r="W1452">
        <v>3</v>
      </c>
      <c r="X1452">
        <v>0</v>
      </c>
      <c r="Y1452">
        <v>9</v>
      </c>
      <c r="Z1452">
        <v>2</v>
      </c>
      <c r="AA1452">
        <v>3</v>
      </c>
      <c r="AB1452">
        <v>9</v>
      </c>
      <c r="AC1452">
        <v>0</v>
      </c>
      <c r="AD1452">
        <v>1</v>
      </c>
      <c r="AE1452">
        <v>7</v>
      </c>
      <c r="AF1452" s="5">
        <v>0.11</v>
      </c>
      <c r="AG1452" s="5">
        <v>7.0000000000000007E-2</v>
      </c>
      <c r="AH1452" s="6">
        <v>3.9999999999999994E-2</v>
      </c>
      <c r="AI1452">
        <v>1767.4</v>
      </c>
      <c r="AJ1452">
        <v>4244</v>
      </c>
    </row>
    <row r="1453" spans="1:36" x14ac:dyDescent="0.35">
      <c r="A1453">
        <v>38</v>
      </c>
      <c r="B1453" t="s">
        <v>32</v>
      </c>
      <c r="C1453" t="s">
        <v>26</v>
      </c>
      <c r="D1453">
        <v>345</v>
      </c>
      <c r="E1453" t="s">
        <v>27</v>
      </c>
      <c r="F1453">
        <v>10</v>
      </c>
      <c r="G1453">
        <v>2</v>
      </c>
      <c r="H1453" t="s">
        <v>28</v>
      </c>
      <c r="I1453">
        <v>1</v>
      </c>
      <c r="J1453" t="s">
        <v>29</v>
      </c>
      <c r="K1453">
        <v>100</v>
      </c>
      <c r="L1453">
        <v>3</v>
      </c>
      <c r="M1453">
        <v>2</v>
      </c>
      <c r="N1453" t="s">
        <v>27</v>
      </c>
      <c r="O1453">
        <v>4</v>
      </c>
      <c r="P1453" t="s">
        <v>37</v>
      </c>
      <c r="Q1453" s="4">
        <v>5343</v>
      </c>
      <c r="R1453">
        <v>5982</v>
      </c>
      <c r="S1453">
        <v>1</v>
      </c>
      <c r="T1453" t="s">
        <v>32</v>
      </c>
      <c r="U1453">
        <v>11</v>
      </c>
      <c r="V1453">
        <v>3</v>
      </c>
      <c r="W1453">
        <v>3</v>
      </c>
      <c r="X1453">
        <v>1</v>
      </c>
      <c r="Y1453">
        <v>10</v>
      </c>
      <c r="Z1453">
        <v>1</v>
      </c>
      <c r="AA1453">
        <v>3</v>
      </c>
      <c r="AB1453">
        <v>10</v>
      </c>
      <c r="AC1453">
        <v>7</v>
      </c>
      <c r="AD1453">
        <v>1</v>
      </c>
      <c r="AE1453">
        <v>9</v>
      </c>
      <c r="AF1453" s="5">
        <v>0.1</v>
      </c>
      <c r="AG1453" s="5">
        <v>0.11</v>
      </c>
      <c r="AH1453" s="6">
        <v>0</v>
      </c>
      <c r="AI1453">
        <v>1068.6000000000001</v>
      </c>
      <c r="AJ1453">
        <v>4718</v>
      </c>
    </row>
    <row r="1454" spans="1:36" x14ac:dyDescent="0.35">
      <c r="A1454">
        <v>50</v>
      </c>
      <c r="B1454" t="s">
        <v>25</v>
      </c>
      <c r="C1454" t="s">
        <v>33</v>
      </c>
      <c r="D1454">
        <v>878</v>
      </c>
      <c r="E1454" t="s">
        <v>27</v>
      </c>
      <c r="F1454">
        <v>1</v>
      </c>
      <c r="G1454">
        <v>4</v>
      </c>
      <c r="H1454" t="s">
        <v>28</v>
      </c>
      <c r="I1454">
        <v>2</v>
      </c>
      <c r="J1454" t="s">
        <v>35</v>
      </c>
      <c r="K1454">
        <v>94</v>
      </c>
      <c r="L1454">
        <v>3</v>
      </c>
      <c r="M1454">
        <v>2</v>
      </c>
      <c r="N1454" t="s">
        <v>27</v>
      </c>
      <c r="O1454">
        <v>3</v>
      </c>
      <c r="P1454" t="s">
        <v>41</v>
      </c>
      <c r="Q1454" s="4">
        <v>6728</v>
      </c>
      <c r="R1454">
        <v>14255</v>
      </c>
      <c r="S1454">
        <v>7</v>
      </c>
      <c r="T1454" t="s">
        <v>32</v>
      </c>
      <c r="U1454">
        <v>12</v>
      </c>
      <c r="V1454">
        <v>3</v>
      </c>
      <c r="W1454">
        <v>4</v>
      </c>
      <c r="X1454">
        <v>2</v>
      </c>
      <c r="Y1454">
        <v>12</v>
      </c>
      <c r="Z1454">
        <v>3</v>
      </c>
      <c r="AA1454">
        <v>3</v>
      </c>
      <c r="AB1454">
        <v>6</v>
      </c>
      <c r="AC1454">
        <v>3</v>
      </c>
      <c r="AD1454">
        <v>0</v>
      </c>
      <c r="AE1454">
        <v>1</v>
      </c>
      <c r="AF1454" s="5">
        <v>0.11</v>
      </c>
      <c r="AG1454" s="5">
        <v>0.09</v>
      </c>
      <c r="AH1454" s="6">
        <v>1.999999999999999E-2</v>
      </c>
      <c r="AI1454">
        <v>1345.6000000000001</v>
      </c>
      <c r="AJ1454">
        <v>2259</v>
      </c>
    </row>
    <row r="1455" spans="1:36" x14ac:dyDescent="0.35">
      <c r="A1455">
        <v>36</v>
      </c>
      <c r="B1455" t="s">
        <v>32</v>
      </c>
      <c r="C1455" t="s">
        <v>26</v>
      </c>
      <c r="D1455">
        <v>1120</v>
      </c>
      <c r="E1455" t="s">
        <v>27</v>
      </c>
      <c r="F1455">
        <v>11</v>
      </c>
      <c r="G1455">
        <v>4</v>
      </c>
      <c r="H1455" t="s">
        <v>48</v>
      </c>
      <c r="I1455">
        <v>2</v>
      </c>
      <c r="J1455" t="s">
        <v>29</v>
      </c>
      <c r="K1455">
        <v>100</v>
      </c>
      <c r="L1455">
        <v>2</v>
      </c>
      <c r="M1455">
        <v>2</v>
      </c>
      <c r="N1455" t="s">
        <v>27</v>
      </c>
      <c r="O1455">
        <v>4</v>
      </c>
      <c r="P1455" t="s">
        <v>37</v>
      </c>
      <c r="Q1455" s="4">
        <v>6652</v>
      </c>
      <c r="R1455">
        <v>14369</v>
      </c>
      <c r="S1455">
        <v>4</v>
      </c>
      <c r="T1455" t="s">
        <v>32</v>
      </c>
      <c r="U1455">
        <v>13</v>
      </c>
      <c r="V1455">
        <v>3</v>
      </c>
      <c r="W1455">
        <v>1</v>
      </c>
      <c r="X1455">
        <v>1</v>
      </c>
      <c r="Y1455">
        <v>8</v>
      </c>
      <c r="Z1455">
        <v>2</v>
      </c>
      <c r="AA1455">
        <v>2</v>
      </c>
      <c r="AB1455">
        <v>6</v>
      </c>
      <c r="AC1455">
        <v>3</v>
      </c>
      <c r="AD1455">
        <v>0</v>
      </c>
      <c r="AE1455">
        <v>0</v>
      </c>
      <c r="AF1455" s="5">
        <v>0.1</v>
      </c>
      <c r="AG1455" s="5">
        <v>0.08</v>
      </c>
      <c r="AH1455" s="6">
        <v>9.999999999999995E-3</v>
      </c>
      <c r="AI1455">
        <v>1330.4</v>
      </c>
      <c r="AJ1455">
        <v>2258</v>
      </c>
    </row>
    <row r="1456" spans="1:36" x14ac:dyDescent="0.35">
      <c r="A1456">
        <v>45</v>
      </c>
      <c r="B1456" t="s">
        <v>32</v>
      </c>
      <c r="C1456" t="s">
        <v>26</v>
      </c>
      <c r="D1456">
        <v>374</v>
      </c>
      <c r="E1456" t="s">
        <v>27</v>
      </c>
      <c r="F1456">
        <v>20</v>
      </c>
      <c r="G1456">
        <v>3</v>
      </c>
      <c r="H1456" t="s">
        <v>28</v>
      </c>
      <c r="I1456">
        <v>4</v>
      </c>
      <c r="J1456" t="s">
        <v>29</v>
      </c>
      <c r="K1456">
        <v>50</v>
      </c>
      <c r="L1456">
        <v>3</v>
      </c>
      <c r="M1456">
        <v>2</v>
      </c>
      <c r="N1456" t="s">
        <v>27</v>
      </c>
      <c r="O1456">
        <v>3</v>
      </c>
      <c r="P1456" t="s">
        <v>31</v>
      </c>
      <c r="Q1456" s="4">
        <v>4850</v>
      </c>
      <c r="R1456">
        <v>23333</v>
      </c>
      <c r="S1456">
        <v>8</v>
      </c>
      <c r="T1456" t="s">
        <v>32</v>
      </c>
      <c r="U1456">
        <v>15</v>
      </c>
      <c r="V1456">
        <v>3</v>
      </c>
      <c r="W1456">
        <v>3</v>
      </c>
      <c r="X1456">
        <v>0</v>
      </c>
      <c r="Y1456">
        <v>8</v>
      </c>
      <c r="Z1456">
        <v>3</v>
      </c>
      <c r="AA1456">
        <v>3</v>
      </c>
      <c r="AB1456">
        <v>5</v>
      </c>
      <c r="AC1456">
        <v>3</v>
      </c>
      <c r="AD1456">
        <v>0</v>
      </c>
      <c r="AE1456">
        <v>1</v>
      </c>
      <c r="AF1456" s="5">
        <v>0.14000000000000001</v>
      </c>
      <c r="AG1456" s="5">
        <v>0.11</v>
      </c>
      <c r="AH1456" s="6">
        <v>4.9999999999999989E-2</v>
      </c>
      <c r="AI1456">
        <v>970</v>
      </c>
      <c r="AJ1456">
        <v>2043</v>
      </c>
    </row>
    <row r="1457" spans="1:36" x14ac:dyDescent="0.35">
      <c r="A1457">
        <v>40</v>
      </c>
      <c r="B1457" t="s">
        <v>32</v>
      </c>
      <c r="C1457" t="s">
        <v>26</v>
      </c>
      <c r="D1457">
        <v>1322</v>
      </c>
      <c r="E1457" t="s">
        <v>34</v>
      </c>
      <c r="F1457">
        <v>2</v>
      </c>
      <c r="G1457">
        <v>4</v>
      </c>
      <c r="H1457" t="s">
        <v>28</v>
      </c>
      <c r="I1457">
        <v>3</v>
      </c>
      <c r="J1457" t="s">
        <v>35</v>
      </c>
      <c r="K1457">
        <v>52</v>
      </c>
      <c r="L1457">
        <v>2</v>
      </c>
      <c r="M1457">
        <v>1</v>
      </c>
      <c r="N1457" t="s">
        <v>36</v>
      </c>
      <c r="O1457">
        <v>3</v>
      </c>
      <c r="P1457" t="s">
        <v>31</v>
      </c>
      <c r="Q1457" s="4">
        <v>2809</v>
      </c>
      <c r="R1457">
        <v>2725</v>
      </c>
      <c r="S1457">
        <v>2</v>
      </c>
      <c r="T1457" t="s">
        <v>32</v>
      </c>
      <c r="U1457">
        <v>14</v>
      </c>
      <c r="V1457">
        <v>3</v>
      </c>
      <c r="W1457">
        <v>4</v>
      </c>
      <c r="X1457">
        <v>0</v>
      </c>
      <c r="Y1457">
        <v>8</v>
      </c>
      <c r="Z1457">
        <v>2</v>
      </c>
      <c r="AA1457">
        <v>3</v>
      </c>
      <c r="AB1457">
        <v>2</v>
      </c>
      <c r="AC1457">
        <v>2</v>
      </c>
      <c r="AD1457">
        <v>2</v>
      </c>
      <c r="AE1457">
        <v>2</v>
      </c>
      <c r="AF1457" s="5">
        <v>0.09</v>
      </c>
      <c r="AG1457" s="5">
        <v>7.0000000000000007E-2</v>
      </c>
      <c r="AH1457" s="6">
        <v>2.0000000000000004E-2</v>
      </c>
      <c r="AI1457">
        <v>561.80000000000007</v>
      </c>
      <c r="AJ1457">
        <v>2223</v>
      </c>
    </row>
    <row r="1458" spans="1:36" x14ac:dyDescent="0.35">
      <c r="A1458">
        <v>35</v>
      </c>
      <c r="B1458" t="s">
        <v>32</v>
      </c>
      <c r="C1458" t="s">
        <v>33</v>
      </c>
      <c r="D1458">
        <v>1199</v>
      </c>
      <c r="E1458" t="s">
        <v>34</v>
      </c>
      <c r="F1458">
        <v>18</v>
      </c>
      <c r="G1458">
        <v>4</v>
      </c>
      <c r="H1458" t="s">
        <v>28</v>
      </c>
      <c r="I1458">
        <v>3</v>
      </c>
      <c r="J1458" t="s">
        <v>35</v>
      </c>
      <c r="K1458">
        <v>80</v>
      </c>
      <c r="L1458">
        <v>3</v>
      </c>
      <c r="M1458">
        <v>2</v>
      </c>
      <c r="N1458" t="s">
        <v>43</v>
      </c>
      <c r="O1458">
        <v>3</v>
      </c>
      <c r="P1458" t="s">
        <v>37</v>
      </c>
      <c r="Q1458" s="4">
        <v>5689</v>
      </c>
      <c r="R1458">
        <v>24594</v>
      </c>
      <c r="S1458">
        <v>1</v>
      </c>
      <c r="T1458" t="s">
        <v>25</v>
      </c>
      <c r="U1458">
        <v>14</v>
      </c>
      <c r="V1458">
        <v>3</v>
      </c>
      <c r="W1458">
        <v>4</v>
      </c>
      <c r="X1458">
        <v>2</v>
      </c>
      <c r="Y1458">
        <v>10</v>
      </c>
      <c r="Z1458">
        <v>2</v>
      </c>
      <c r="AA1458">
        <v>4</v>
      </c>
      <c r="AB1458">
        <v>10</v>
      </c>
      <c r="AC1458">
        <v>2</v>
      </c>
      <c r="AD1458">
        <v>0</v>
      </c>
      <c r="AE1458">
        <v>2</v>
      </c>
      <c r="AF1458" s="5">
        <v>0.1</v>
      </c>
      <c r="AG1458" s="5">
        <v>0.1</v>
      </c>
      <c r="AH1458" s="6">
        <v>-2.0000000000000004E-2</v>
      </c>
      <c r="AI1458">
        <v>1137.8</v>
      </c>
      <c r="AJ1458">
        <v>4841</v>
      </c>
    </row>
    <row r="1459" spans="1:36" x14ac:dyDescent="0.35">
      <c r="A1459">
        <v>40</v>
      </c>
      <c r="B1459" t="s">
        <v>32</v>
      </c>
      <c r="C1459" t="s">
        <v>26</v>
      </c>
      <c r="D1459">
        <v>1194</v>
      </c>
      <c r="E1459" t="s">
        <v>34</v>
      </c>
      <c r="F1459">
        <v>2</v>
      </c>
      <c r="G1459">
        <v>4</v>
      </c>
      <c r="H1459" t="s">
        <v>40</v>
      </c>
      <c r="I1459">
        <v>3</v>
      </c>
      <c r="J1459" t="s">
        <v>29</v>
      </c>
      <c r="K1459">
        <v>98</v>
      </c>
      <c r="L1459">
        <v>3</v>
      </c>
      <c r="M1459">
        <v>1</v>
      </c>
      <c r="N1459" t="s">
        <v>36</v>
      </c>
      <c r="O1459">
        <v>3</v>
      </c>
      <c r="P1459" t="s">
        <v>37</v>
      </c>
      <c r="Q1459" s="4">
        <v>2001</v>
      </c>
      <c r="R1459">
        <v>12549</v>
      </c>
      <c r="S1459">
        <v>2</v>
      </c>
      <c r="T1459" t="s">
        <v>32</v>
      </c>
      <c r="U1459">
        <v>14</v>
      </c>
      <c r="V1459">
        <v>3</v>
      </c>
      <c r="W1459">
        <v>2</v>
      </c>
      <c r="X1459">
        <v>3</v>
      </c>
      <c r="Y1459">
        <v>20</v>
      </c>
      <c r="Z1459">
        <v>2</v>
      </c>
      <c r="AA1459">
        <v>3</v>
      </c>
      <c r="AB1459">
        <v>5</v>
      </c>
      <c r="AC1459">
        <v>3</v>
      </c>
      <c r="AD1459">
        <v>0</v>
      </c>
      <c r="AE1459">
        <v>2</v>
      </c>
      <c r="AF1459" s="5">
        <v>0.15</v>
      </c>
      <c r="AG1459" s="5">
        <v>7.0000000000000007E-2</v>
      </c>
      <c r="AH1459" s="6">
        <v>3.9999999999999994E-2</v>
      </c>
      <c r="AI1459">
        <v>400.20000000000005</v>
      </c>
      <c r="AJ1459">
        <v>2649</v>
      </c>
    </row>
    <row r="1460" spans="1:36" x14ac:dyDescent="0.35">
      <c r="A1460">
        <v>35</v>
      </c>
      <c r="B1460" t="s">
        <v>32</v>
      </c>
      <c r="C1460" t="s">
        <v>26</v>
      </c>
      <c r="D1460">
        <v>287</v>
      </c>
      <c r="E1460" t="s">
        <v>34</v>
      </c>
      <c r="F1460">
        <v>1</v>
      </c>
      <c r="G1460">
        <v>4</v>
      </c>
      <c r="H1460" t="s">
        <v>28</v>
      </c>
      <c r="I1460">
        <v>3</v>
      </c>
      <c r="J1460" t="s">
        <v>29</v>
      </c>
      <c r="K1460">
        <v>62</v>
      </c>
      <c r="L1460">
        <v>1</v>
      </c>
      <c r="M1460">
        <v>1</v>
      </c>
      <c r="N1460" t="s">
        <v>36</v>
      </c>
      <c r="O1460">
        <v>4</v>
      </c>
      <c r="P1460" t="s">
        <v>37</v>
      </c>
      <c r="Q1460" s="4">
        <v>2977</v>
      </c>
      <c r="R1460">
        <v>8952</v>
      </c>
      <c r="S1460">
        <v>1</v>
      </c>
      <c r="T1460" t="s">
        <v>32</v>
      </c>
      <c r="U1460">
        <v>12</v>
      </c>
      <c r="V1460">
        <v>3</v>
      </c>
      <c r="W1460">
        <v>4</v>
      </c>
      <c r="X1460">
        <v>1</v>
      </c>
      <c r="Y1460">
        <v>4</v>
      </c>
      <c r="Z1460">
        <v>5</v>
      </c>
      <c r="AA1460">
        <v>3</v>
      </c>
      <c r="AB1460">
        <v>4</v>
      </c>
      <c r="AC1460">
        <v>3</v>
      </c>
      <c r="AD1460">
        <v>1</v>
      </c>
      <c r="AE1460">
        <v>1</v>
      </c>
      <c r="AF1460" s="5">
        <v>0.12</v>
      </c>
      <c r="AG1460" s="5">
        <v>0.09</v>
      </c>
      <c r="AH1460" s="6">
        <v>-2.0000000000000004E-2</v>
      </c>
      <c r="AI1460">
        <v>595.4</v>
      </c>
      <c r="AJ1460">
        <v>4768</v>
      </c>
    </row>
    <row r="1461" spans="1:36" x14ac:dyDescent="0.35">
      <c r="A1461">
        <v>29</v>
      </c>
      <c r="B1461" t="s">
        <v>32</v>
      </c>
      <c r="C1461" t="s">
        <v>26</v>
      </c>
      <c r="D1461">
        <v>1378</v>
      </c>
      <c r="E1461" t="s">
        <v>34</v>
      </c>
      <c r="F1461">
        <v>13</v>
      </c>
      <c r="G1461">
        <v>2</v>
      </c>
      <c r="H1461" t="s">
        <v>38</v>
      </c>
      <c r="I1461">
        <v>4</v>
      </c>
      <c r="J1461" t="s">
        <v>35</v>
      </c>
      <c r="K1461">
        <v>46</v>
      </c>
      <c r="L1461">
        <v>2</v>
      </c>
      <c r="M1461">
        <v>2</v>
      </c>
      <c r="N1461" t="s">
        <v>39</v>
      </c>
      <c r="O1461">
        <v>2</v>
      </c>
      <c r="P1461" t="s">
        <v>37</v>
      </c>
      <c r="Q1461" s="4">
        <v>4025</v>
      </c>
      <c r="R1461">
        <v>23679</v>
      </c>
      <c r="S1461">
        <v>4</v>
      </c>
      <c r="T1461" t="s">
        <v>25</v>
      </c>
      <c r="U1461">
        <v>13</v>
      </c>
      <c r="V1461">
        <v>3</v>
      </c>
      <c r="W1461">
        <v>1</v>
      </c>
      <c r="X1461">
        <v>1</v>
      </c>
      <c r="Y1461">
        <v>10</v>
      </c>
      <c r="Z1461">
        <v>2</v>
      </c>
      <c r="AA1461">
        <v>3</v>
      </c>
      <c r="AB1461">
        <v>4</v>
      </c>
      <c r="AC1461">
        <v>3</v>
      </c>
      <c r="AD1461">
        <v>0</v>
      </c>
      <c r="AE1461">
        <v>3</v>
      </c>
      <c r="AF1461" s="5">
        <v>0.11</v>
      </c>
      <c r="AG1461" s="5">
        <v>0.09</v>
      </c>
      <c r="AH1461" s="6">
        <v>0.03</v>
      </c>
      <c r="AI1461">
        <v>805</v>
      </c>
      <c r="AJ1461">
        <v>2897</v>
      </c>
    </row>
    <row r="1462" spans="1:36" x14ac:dyDescent="0.35">
      <c r="A1462">
        <v>29</v>
      </c>
      <c r="B1462" t="s">
        <v>32</v>
      </c>
      <c r="C1462" t="s">
        <v>26</v>
      </c>
      <c r="D1462">
        <v>468</v>
      </c>
      <c r="E1462" t="s">
        <v>34</v>
      </c>
      <c r="F1462">
        <v>28</v>
      </c>
      <c r="G1462">
        <v>4</v>
      </c>
      <c r="H1462" t="s">
        <v>40</v>
      </c>
      <c r="I1462">
        <v>4</v>
      </c>
      <c r="J1462" t="s">
        <v>29</v>
      </c>
      <c r="K1462">
        <v>73</v>
      </c>
      <c r="L1462">
        <v>2</v>
      </c>
      <c r="M1462">
        <v>1</v>
      </c>
      <c r="N1462" t="s">
        <v>36</v>
      </c>
      <c r="O1462">
        <v>1</v>
      </c>
      <c r="P1462" t="s">
        <v>31</v>
      </c>
      <c r="Q1462" s="4">
        <v>3785</v>
      </c>
      <c r="R1462">
        <v>8489</v>
      </c>
      <c r="S1462">
        <v>1</v>
      </c>
      <c r="T1462" t="s">
        <v>32</v>
      </c>
      <c r="U1462">
        <v>14</v>
      </c>
      <c r="V1462">
        <v>3</v>
      </c>
      <c r="W1462">
        <v>2</v>
      </c>
      <c r="X1462">
        <v>0</v>
      </c>
      <c r="Y1462">
        <v>5</v>
      </c>
      <c r="Z1462">
        <v>3</v>
      </c>
      <c r="AA1462">
        <v>1</v>
      </c>
      <c r="AB1462">
        <v>5</v>
      </c>
      <c r="AC1462">
        <v>4</v>
      </c>
      <c r="AD1462">
        <v>0</v>
      </c>
      <c r="AE1462">
        <v>4</v>
      </c>
      <c r="AF1462" s="5">
        <v>0.11</v>
      </c>
      <c r="AG1462" s="5">
        <v>0.09</v>
      </c>
      <c r="AH1462" s="6">
        <v>0.06</v>
      </c>
      <c r="AI1462">
        <v>757</v>
      </c>
      <c r="AJ1462">
        <v>2755</v>
      </c>
    </row>
    <row r="1463" spans="1:36" x14ac:dyDescent="0.35">
      <c r="A1463">
        <v>50</v>
      </c>
      <c r="B1463" t="s">
        <v>25</v>
      </c>
      <c r="C1463" t="s">
        <v>26</v>
      </c>
      <c r="D1463">
        <v>410</v>
      </c>
      <c r="E1463" t="s">
        <v>27</v>
      </c>
      <c r="F1463">
        <v>28</v>
      </c>
      <c r="G1463">
        <v>3</v>
      </c>
      <c r="H1463" t="s">
        <v>48</v>
      </c>
      <c r="I1463">
        <v>4</v>
      </c>
      <c r="J1463" t="s">
        <v>35</v>
      </c>
      <c r="K1463">
        <v>39</v>
      </c>
      <c r="L1463">
        <v>2</v>
      </c>
      <c r="M1463">
        <v>3</v>
      </c>
      <c r="N1463" t="s">
        <v>27</v>
      </c>
      <c r="O1463">
        <v>1</v>
      </c>
      <c r="P1463" t="s">
        <v>41</v>
      </c>
      <c r="Q1463" s="4">
        <v>10854</v>
      </c>
      <c r="R1463">
        <v>16586</v>
      </c>
      <c r="S1463">
        <v>4</v>
      </c>
      <c r="T1463" t="s">
        <v>25</v>
      </c>
      <c r="U1463">
        <v>13</v>
      </c>
      <c r="V1463">
        <v>3</v>
      </c>
      <c r="W1463">
        <v>2</v>
      </c>
      <c r="X1463">
        <v>1</v>
      </c>
      <c r="Y1463">
        <v>20</v>
      </c>
      <c r="Z1463">
        <v>3</v>
      </c>
      <c r="AA1463">
        <v>3</v>
      </c>
      <c r="AB1463">
        <v>3</v>
      </c>
      <c r="AC1463">
        <v>2</v>
      </c>
      <c r="AD1463">
        <v>2</v>
      </c>
      <c r="AE1463">
        <v>0</v>
      </c>
      <c r="AF1463" s="5">
        <v>0.09</v>
      </c>
      <c r="AG1463" s="5">
        <v>7.0000000000000007E-2</v>
      </c>
      <c r="AH1463" s="6">
        <v>9.999999999999995E-3</v>
      </c>
      <c r="AI1463">
        <v>2170.8000000000002</v>
      </c>
      <c r="AJ1463">
        <v>2955</v>
      </c>
    </row>
    <row r="1464" spans="1:36" x14ac:dyDescent="0.35">
      <c r="A1464">
        <v>39</v>
      </c>
      <c r="B1464" t="s">
        <v>32</v>
      </c>
      <c r="C1464" t="s">
        <v>26</v>
      </c>
      <c r="D1464">
        <v>722</v>
      </c>
      <c r="E1464" t="s">
        <v>27</v>
      </c>
      <c r="F1464">
        <v>24</v>
      </c>
      <c r="G1464">
        <v>1</v>
      </c>
      <c r="H1464" t="s">
        <v>48</v>
      </c>
      <c r="I1464">
        <v>2</v>
      </c>
      <c r="J1464" t="s">
        <v>29</v>
      </c>
      <c r="K1464">
        <v>60</v>
      </c>
      <c r="L1464">
        <v>2</v>
      </c>
      <c r="M1464">
        <v>4</v>
      </c>
      <c r="N1464" t="s">
        <v>27</v>
      </c>
      <c r="O1464">
        <v>4</v>
      </c>
      <c r="P1464" t="s">
        <v>37</v>
      </c>
      <c r="Q1464" s="4">
        <v>12031</v>
      </c>
      <c r="R1464">
        <v>8828</v>
      </c>
      <c r="S1464">
        <v>0</v>
      </c>
      <c r="T1464" t="s">
        <v>32</v>
      </c>
      <c r="U1464">
        <v>11</v>
      </c>
      <c r="V1464">
        <v>3</v>
      </c>
      <c r="W1464">
        <v>1</v>
      </c>
      <c r="X1464">
        <v>1</v>
      </c>
      <c r="Y1464">
        <v>21</v>
      </c>
      <c r="Z1464">
        <v>2</v>
      </c>
      <c r="AA1464">
        <v>2</v>
      </c>
      <c r="AB1464">
        <v>20</v>
      </c>
      <c r="AC1464">
        <v>9</v>
      </c>
      <c r="AD1464">
        <v>9</v>
      </c>
      <c r="AE1464">
        <v>6</v>
      </c>
      <c r="AF1464" s="5">
        <v>0.1</v>
      </c>
      <c r="AG1464" s="5">
        <v>0.09</v>
      </c>
      <c r="AH1464" s="6">
        <v>-9.999999999999995E-3</v>
      </c>
      <c r="AI1464">
        <v>2406.2000000000003</v>
      </c>
      <c r="AJ1464">
        <v>2441</v>
      </c>
    </row>
    <row r="1465" spans="1:36" x14ac:dyDescent="0.35">
      <c r="A1465">
        <v>31</v>
      </c>
      <c r="B1465" t="s">
        <v>32</v>
      </c>
      <c r="C1465" t="s">
        <v>44</v>
      </c>
      <c r="D1465">
        <v>325</v>
      </c>
      <c r="E1465" t="s">
        <v>34</v>
      </c>
      <c r="F1465">
        <v>5</v>
      </c>
      <c r="G1465">
        <v>3</v>
      </c>
      <c r="H1465" t="s">
        <v>40</v>
      </c>
      <c r="I1465">
        <v>2</v>
      </c>
      <c r="J1465" t="s">
        <v>35</v>
      </c>
      <c r="K1465">
        <v>74</v>
      </c>
      <c r="L1465">
        <v>3</v>
      </c>
      <c r="M1465">
        <v>2</v>
      </c>
      <c r="N1465" t="s">
        <v>42</v>
      </c>
      <c r="O1465">
        <v>1</v>
      </c>
      <c r="P1465" t="s">
        <v>31</v>
      </c>
      <c r="Q1465" s="4">
        <v>9936</v>
      </c>
      <c r="R1465">
        <v>3787</v>
      </c>
      <c r="S1465">
        <v>0</v>
      </c>
      <c r="T1465" t="s">
        <v>32</v>
      </c>
      <c r="U1465">
        <v>19</v>
      </c>
      <c r="V1465">
        <v>3</v>
      </c>
      <c r="W1465">
        <v>2</v>
      </c>
      <c r="X1465">
        <v>0</v>
      </c>
      <c r="Y1465">
        <v>10</v>
      </c>
      <c r="Z1465">
        <v>2</v>
      </c>
      <c r="AA1465">
        <v>3</v>
      </c>
      <c r="AB1465">
        <v>9</v>
      </c>
      <c r="AC1465">
        <v>4</v>
      </c>
      <c r="AD1465">
        <v>1</v>
      </c>
      <c r="AE1465">
        <v>7</v>
      </c>
      <c r="AF1465" s="5">
        <v>0.15</v>
      </c>
      <c r="AG1465" s="5">
        <v>0.08</v>
      </c>
      <c r="AH1465" s="6">
        <v>0.06</v>
      </c>
      <c r="AI1465">
        <v>1987.2</v>
      </c>
      <c r="AJ1465">
        <v>2856</v>
      </c>
    </row>
    <row r="1466" spans="1:36" x14ac:dyDescent="0.35">
      <c r="A1466">
        <v>26</v>
      </c>
      <c r="B1466" t="s">
        <v>32</v>
      </c>
      <c r="C1466" t="s">
        <v>26</v>
      </c>
      <c r="D1466">
        <v>1167</v>
      </c>
      <c r="E1466" t="s">
        <v>27</v>
      </c>
      <c r="F1466">
        <v>5</v>
      </c>
      <c r="G1466">
        <v>3</v>
      </c>
      <c r="H1466" t="s">
        <v>38</v>
      </c>
      <c r="I1466">
        <v>4</v>
      </c>
      <c r="J1466" t="s">
        <v>29</v>
      </c>
      <c r="K1466">
        <v>30</v>
      </c>
      <c r="L1466">
        <v>2</v>
      </c>
      <c r="M1466">
        <v>1</v>
      </c>
      <c r="N1466" t="s">
        <v>46</v>
      </c>
      <c r="O1466">
        <v>3</v>
      </c>
      <c r="P1466" t="s">
        <v>31</v>
      </c>
      <c r="Q1466" s="4">
        <v>2966</v>
      </c>
      <c r="R1466">
        <v>21378</v>
      </c>
      <c r="S1466">
        <v>0</v>
      </c>
      <c r="T1466" t="s">
        <v>32</v>
      </c>
      <c r="U1466">
        <v>18</v>
      </c>
      <c r="V1466">
        <v>3</v>
      </c>
      <c r="W1466">
        <v>4</v>
      </c>
      <c r="X1466">
        <v>0</v>
      </c>
      <c r="Y1466">
        <v>5</v>
      </c>
      <c r="Z1466">
        <v>2</v>
      </c>
      <c r="AA1466">
        <v>3</v>
      </c>
      <c r="AB1466">
        <v>4</v>
      </c>
      <c r="AC1466">
        <v>2</v>
      </c>
      <c r="AD1466">
        <v>0</v>
      </c>
      <c r="AE1466">
        <v>0</v>
      </c>
      <c r="AF1466" s="5">
        <v>0.1</v>
      </c>
      <c r="AG1466" s="5">
        <v>0.11</v>
      </c>
      <c r="AH1466" s="6">
        <v>0</v>
      </c>
      <c r="AI1466">
        <v>593.20000000000005</v>
      </c>
      <c r="AJ1466">
        <v>4449</v>
      </c>
    </row>
    <row r="1467" spans="1:36" x14ac:dyDescent="0.35">
      <c r="A1467">
        <v>36</v>
      </c>
      <c r="B1467" t="s">
        <v>32</v>
      </c>
      <c r="C1467" t="s">
        <v>33</v>
      </c>
      <c r="D1467">
        <v>884</v>
      </c>
      <c r="E1467" t="s">
        <v>34</v>
      </c>
      <c r="F1467">
        <v>23</v>
      </c>
      <c r="G1467">
        <v>2</v>
      </c>
      <c r="H1467" t="s">
        <v>40</v>
      </c>
      <c r="I1467">
        <v>3</v>
      </c>
      <c r="J1467" t="s">
        <v>35</v>
      </c>
      <c r="K1467">
        <v>41</v>
      </c>
      <c r="L1467">
        <v>4</v>
      </c>
      <c r="M1467">
        <v>2</v>
      </c>
      <c r="N1467" t="s">
        <v>39</v>
      </c>
      <c r="O1467">
        <v>4</v>
      </c>
      <c r="P1467" t="s">
        <v>37</v>
      </c>
      <c r="Q1467" s="4">
        <v>2571</v>
      </c>
      <c r="R1467">
        <v>12290</v>
      </c>
      <c r="S1467">
        <v>4</v>
      </c>
      <c r="T1467" t="s">
        <v>32</v>
      </c>
      <c r="U1467">
        <v>17</v>
      </c>
      <c r="V1467">
        <v>3</v>
      </c>
      <c r="W1467">
        <v>3</v>
      </c>
      <c r="X1467">
        <v>1</v>
      </c>
      <c r="Y1467">
        <v>17</v>
      </c>
      <c r="Z1467">
        <v>3</v>
      </c>
      <c r="AA1467">
        <v>3</v>
      </c>
      <c r="AB1467">
        <v>5</v>
      </c>
      <c r="AC1467">
        <v>2</v>
      </c>
      <c r="AD1467">
        <v>0</v>
      </c>
      <c r="AE1467">
        <v>3</v>
      </c>
      <c r="AF1467" s="5">
        <v>0.11</v>
      </c>
      <c r="AG1467" s="5">
        <v>0.1</v>
      </c>
      <c r="AH1467" s="6">
        <v>1.999999999999999E-2</v>
      </c>
      <c r="AI1467">
        <v>514.20000000000005</v>
      </c>
      <c r="AJ1467">
        <v>2404</v>
      </c>
    </row>
    <row r="1468" spans="1:36" x14ac:dyDescent="0.35">
      <c r="A1468">
        <v>39</v>
      </c>
      <c r="B1468" t="s">
        <v>32</v>
      </c>
      <c r="C1468" t="s">
        <v>26</v>
      </c>
      <c r="D1468">
        <v>613</v>
      </c>
      <c r="E1468" t="s">
        <v>34</v>
      </c>
      <c r="F1468">
        <v>6</v>
      </c>
      <c r="G1468">
        <v>1</v>
      </c>
      <c r="H1468" t="s">
        <v>40</v>
      </c>
      <c r="I1468">
        <v>4</v>
      </c>
      <c r="J1468" t="s">
        <v>35</v>
      </c>
      <c r="K1468">
        <v>42</v>
      </c>
      <c r="L1468">
        <v>2</v>
      </c>
      <c r="M1468">
        <v>3</v>
      </c>
      <c r="N1468" t="s">
        <v>43</v>
      </c>
      <c r="O1468">
        <v>1</v>
      </c>
      <c r="P1468" t="s">
        <v>37</v>
      </c>
      <c r="Q1468" s="4">
        <v>9991</v>
      </c>
      <c r="R1468">
        <v>21457</v>
      </c>
      <c r="S1468">
        <v>4</v>
      </c>
      <c r="T1468" t="s">
        <v>32</v>
      </c>
      <c r="U1468">
        <v>15</v>
      </c>
      <c r="V1468">
        <v>3</v>
      </c>
      <c r="W1468">
        <v>1</v>
      </c>
      <c r="X1468">
        <v>1</v>
      </c>
      <c r="Y1468">
        <v>9</v>
      </c>
      <c r="Z1468">
        <v>5</v>
      </c>
      <c r="AA1468">
        <v>3</v>
      </c>
      <c r="AB1468">
        <v>7</v>
      </c>
      <c r="AC1468">
        <v>7</v>
      </c>
      <c r="AD1468">
        <v>1</v>
      </c>
      <c r="AE1468">
        <v>7</v>
      </c>
      <c r="AF1468" s="5">
        <v>0.08</v>
      </c>
      <c r="AG1468" s="5">
        <v>0.11</v>
      </c>
      <c r="AH1468" s="6">
        <v>5.0000000000000017E-2</v>
      </c>
      <c r="AI1468">
        <v>1998.2</v>
      </c>
      <c r="AJ1468">
        <v>3403</v>
      </c>
    </row>
    <row r="1469" spans="1:36" x14ac:dyDescent="0.35">
      <c r="A1469">
        <v>27</v>
      </c>
      <c r="B1469" t="s">
        <v>32</v>
      </c>
      <c r="C1469" t="s">
        <v>26</v>
      </c>
      <c r="D1469">
        <v>155</v>
      </c>
      <c r="E1469" t="s">
        <v>34</v>
      </c>
      <c r="F1469">
        <v>4</v>
      </c>
      <c r="G1469">
        <v>3</v>
      </c>
      <c r="H1469" t="s">
        <v>28</v>
      </c>
      <c r="I1469">
        <v>2</v>
      </c>
      <c r="J1469" t="s">
        <v>35</v>
      </c>
      <c r="K1469">
        <v>87</v>
      </c>
      <c r="L1469">
        <v>4</v>
      </c>
      <c r="M1469">
        <v>2</v>
      </c>
      <c r="N1469" t="s">
        <v>42</v>
      </c>
      <c r="O1469">
        <v>2</v>
      </c>
      <c r="P1469" t="s">
        <v>37</v>
      </c>
      <c r="Q1469" s="4">
        <v>6142</v>
      </c>
      <c r="R1469">
        <v>5174</v>
      </c>
      <c r="S1469">
        <v>1</v>
      </c>
      <c r="T1469" t="s">
        <v>25</v>
      </c>
      <c r="U1469">
        <v>20</v>
      </c>
      <c r="V1469">
        <v>4</v>
      </c>
      <c r="W1469">
        <v>2</v>
      </c>
      <c r="X1469">
        <v>1</v>
      </c>
      <c r="Y1469">
        <v>6</v>
      </c>
      <c r="Z1469">
        <v>0</v>
      </c>
      <c r="AA1469">
        <v>3</v>
      </c>
      <c r="AB1469">
        <v>6</v>
      </c>
      <c r="AC1469">
        <v>2</v>
      </c>
      <c r="AD1469">
        <v>0</v>
      </c>
      <c r="AE1469">
        <v>3</v>
      </c>
      <c r="AF1469" s="5">
        <v>0.11</v>
      </c>
      <c r="AG1469" s="5">
        <v>0.09</v>
      </c>
      <c r="AH1469" s="6">
        <v>-9.999999999999995E-3</v>
      </c>
      <c r="AI1469">
        <v>1228.4000000000001</v>
      </c>
      <c r="AJ1469">
        <v>3869</v>
      </c>
    </row>
    <row r="1470" spans="1:36" x14ac:dyDescent="0.35">
      <c r="A1470">
        <v>49</v>
      </c>
      <c r="B1470" t="s">
        <v>32</v>
      </c>
      <c r="C1470" t="s">
        <v>33</v>
      </c>
      <c r="D1470">
        <v>1023</v>
      </c>
      <c r="E1470" t="s">
        <v>27</v>
      </c>
      <c r="F1470">
        <v>2</v>
      </c>
      <c r="G1470">
        <v>3</v>
      </c>
      <c r="H1470" t="s">
        <v>40</v>
      </c>
      <c r="I1470">
        <v>4</v>
      </c>
      <c r="J1470" t="s">
        <v>35</v>
      </c>
      <c r="K1470">
        <v>63</v>
      </c>
      <c r="L1470">
        <v>2</v>
      </c>
      <c r="M1470">
        <v>2</v>
      </c>
      <c r="N1470" t="s">
        <v>27</v>
      </c>
      <c r="O1470">
        <v>2</v>
      </c>
      <c r="P1470" t="s">
        <v>37</v>
      </c>
      <c r="Q1470" s="4">
        <v>5390</v>
      </c>
      <c r="R1470">
        <v>13243</v>
      </c>
      <c r="S1470">
        <v>2</v>
      </c>
      <c r="T1470" t="s">
        <v>32</v>
      </c>
      <c r="U1470">
        <v>14</v>
      </c>
      <c r="V1470">
        <v>3</v>
      </c>
      <c r="W1470">
        <v>4</v>
      </c>
      <c r="X1470">
        <v>0</v>
      </c>
      <c r="Y1470">
        <v>17</v>
      </c>
      <c r="Z1470">
        <v>3</v>
      </c>
      <c r="AA1470">
        <v>2</v>
      </c>
      <c r="AB1470">
        <v>9</v>
      </c>
      <c r="AC1470">
        <v>6</v>
      </c>
      <c r="AD1470">
        <v>0</v>
      </c>
      <c r="AE1470">
        <v>8</v>
      </c>
      <c r="AF1470" s="5">
        <v>0.11</v>
      </c>
      <c r="AG1470" s="5">
        <v>0.09</v>
      </c>
      <c r="AH1470" s="6">
        <v>3.9999999999999994E-2</v>
      </c>
      <c r="AI1470">
        <v>1078</v>
      </c>
      <c r="AJ1470">
        <v>2334</v>
      </c>
    </row>
    <row r="1471" spans="1:36" x14ac:dyDescent="0.35">
      <c r="A1471">
        <v>34</v>
      </c>
      <c r="B1471" t="s">
        <v>32</v>
      </c>
      <c r="C1471" t="s">
        <v>26</v>
      </c>
      <c r="D1471">
        <v>628</v>
      </c>
      <c r="E1471" t="s">
        <v>34</v>
      </c>
      <c r="F1471">
        <v>8</v>
      </c>
      <c r="G1471">
        <v>3</v>
      </c>
      <c r="H1471" t="s">
        <v>40</v>
      </c>
      <c r="I1471">
        <v>2</v>
      </c>
      <c r="J1471" t="s">
        <v>35</v>
      </c>
      <c r="K1471">
        <v>82</v>
      </c>
      <c r="L1471">
        <v>4</v>
      </c>
      <c r="M1471">
        <v>2</v>
      </c>
      <c r="N1471" t="s">
        <v>39</v>
      </c>
      <c r="O1471">
        <v>3</v>
      </c>
      <c r="P1471" t="s">
        <v>37</v>
      </c>
      <c r="Q1471" s="4">
        <v>4404</v>
      </c>
      <c r="R1471">
        <v>10228</v>
      </c>
      <c r="S1471">
        <v>2</v>
      </c>
      <c r="T1471" t="s">
        <v>32</v>
      </c>
      <c r="U1471">
        <v>12</v>
      </c>
      <c r="V1471">
        <v>3</v>
      </c>
      <c r="W1471">
        <v>1</v>
      </c>
      <c r="X1471">
        <v>0</v>
      </c>
      <c r="Y1471">
        <v>6</v>
      </c>
      <c r="Z1471">
        <v>3</v>
      </c>
      <c r="AA1471">
        <v>4</v>
      </c>
      <c r="AB1471">
        <v>4</v>
      </c>
      <c r="AC1471">
        <v>3</v>
      </c>
      <c r="AD1471">
        <v>1</v>
      </c>
      <c r="AE1471">
        <v>2</v>
      </c>
      <c r="AF1471" s="5">
        <v>0.11</v>
      </c>
      <c r="AG1471" s="5">
        <v>0.11</v>
      </c>
      <c r="AH1471" s="6">
        <v>7.9999999999999988E-2</v>
      </c>
      <c r="AI1471">
        <v>880.80000000000007</v>
      </c>
      <c r="AJ1471">
        <v>4215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76FBF4-6A4B-4BB0-B7E9-313CC544D0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Clean_Data</vt:lpstr>
      <vt:lpstr>pivot2</vt:lpstr>
      <vt:lpstr>ATTRITION ANALYSIS</vt:lpstr>
      <vt:lpstr>FINAL ATTRITION INSIGHTS</vt:lpstr>
      <vt:lpstr>Data</vt:lpstr>
      <vt:lpstr>save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 !</dc:creator>
  <cp:lastModifiedBy>rose !</cp:lastModifiedBy>
  <dcterms:created xsi:type="dcterms:W3CDTF">2026-04-01T13:30:17Z</dcterms:created>
  <dcterms:modified xsi:type="dcterms:W3CDTF">2026-07-30T09:20:21Z</dcterms:modified>
</cp:coreProperties>
</file>